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F:\4-知识中心\2-台账模板\"/>
    </mc:Choice>
  </mc:AlternateContent>
  <bookViews>
    <workbookView xWindow="0" yWindow="0" windowWidth="23250" windowHeight="9765"/>
  </bookViews>
  <sheets>
    <sheet name="2021年" sheetId="6" r:id="rId1"/>
  </sheets>
  <definedNames>
    <definedName name="_xlnm._FilterDatabase" localSheetId="0" hidden="1">'2021年'!$B$2:$F$3</definedName>
  </definedNames>
  <calcPr calcId="162913" concurrentCalc="0"/>
</workbook>
</file>

<file path=xl/calcChain.xml><?xml version="1.0" encoding="utf-8"?>
<calcChain xmlns="http://schemas.openxmlformats.org/spreadsheetml/2006/main">
  <c r="DQ5" i="6" l="1"/>
  <c r="DP5" i="6"/>
  <c r="I1005" i="6"/>
  <c r="U1005" i="6"/>
  <c r="CO1005" i="6"/>
  <c r="CW1005" i="6"/>
  <c r="DE1005" i="6"/>
  <c r="AC1005" i="6"/>
  <c r="AK1005" i="6"/>
  <c r="AS1005" i="6"/>
  <c r="BA1005" i="6"/>
  <c r="BI1005" i="6"/>
  <c r="W1005" i="6"/>
  <c r="X1005" i="6"/>
  <c r="AE1005" i="6"/>
  <c r="AF1005" i="6"/>
  <c r="AM1005" i="6"/>
  <c r="AN1005" i="6"/>
  <c r="AU1005" i="6"/>
  <c r="AV1005" i="6"/>
  <c r="BC1005" i="6"/>
  <c r="BD1005" i="6"/>
  <c r="BK1005" i="6"/>
  <c r="BL1005" i="6"/>
  <c r="BQ1005" i="6"/>
  <c r="BS1005" i="6"/>
  <c r="BT1005" i="6"/>
  <c r="BY1005" i="6"/>
  <c r="CA1005" i="6"/>
  <c r="CB1005" i="6"/>
  <c r="CG1005" i="6"/>
  <c r="CI1005" i="6"/>
  <c r="CJ1005" i="6"/>
  <c r="CQ1005" i="6"/>
  <c r="CR1005" i="6"/>
  <c r="CY1005" i="6"/>
  <c r="CZ1005" i="6"/>
  <c r="DG1005" i="6"/>
  <c r="DH1005" i="6"/>
  <c r="L1005" i="6"/>
  <c r="O1005" i="6"/>
  <c r="R1005" i="6"/>
  <c r="DM1005" i="6"/>
  <c r="J1005" i="6"/>
  <c r="K1005" i="6"/>
  <c r="M1005" i="6"/>
  <c r="P1005" i="6"/>
  <c r="DF2" i="6"/>
  <c r="CX2" i="6"/>
  <c r="CP2" i="6"/>
  <c r="CH2" i="6"/>
  <c r="BZ2" i="6"/>
  <c r="BR2" i="6"/>
  <c r="BJ2" i="6"/>
  <c r="BB2" i="6"/>
  <c r="AT2" i="6"/>
  <c r="AL2" i="6"/>
  <c r="AD2" i="6"/>
  <c r="V2" i="6"/>
  <c r="DC2" i="6"/>
  <c r="CU2" i="6"/>
  <c r="CM2" i="6"/>
  <c r="CE2" i="6"/>
  <c r="BW2" i="6"/>
  <c r="BO2" i="6"/>
  <c r="BG2" i="6"/>
  <c r="AY2" i="6"/>
  <c r="AQ2" i="6"/>
  <c r="AI2" i="6"/>
  <c r="AA2" i="6"/>
  <c r="S2" i="6"/>
  <c r="DG5" i="6"/>
  <c r="DH5" i="6"/>
  <c r="DG6" i="6"/>
  <c r="DH6" i="6"/>
  <c r="DG7" i="6"/>
  <c r="DH7" i="6"/>
  <c r="DG8" i="6"/>
  <c r="DH8" i="6"/>
  <c r="DG9" i="6"/>
  <c r="DH9" i="6"/>
  <c r="DG10" i="6"/>
  <c r="DH10" i="6"/>
  <c r="DG11" i="6"/>
  <c r="DH11" i="6"/>
  <c r="DG12" i="6"/>
  <c r="DH12" i="6"/>
  <c r="DG13" i="6"/>
  <c r="DH13" i="6"/>
  <c r="DG14" i="6"/>
  <c r="DH14" i="6"/>
  <c r="DG15" i="6"/>
  <c r="DH15" i="6"/>
  <c r="DG16" i="6"/>
  <c r="DH16" i="6"/>
  <c r="DG17" i="6"/>
  <c r="DH17" i="6"/>
  <c r="DG18" i="6"/>
  <c r="DH18" i="6"/>
  <c r="DG19" i="6"/>
  <c r="DH19" i="6"/>
  <c r="DG20" i="6"/>
  <c r="DH20" i="6"/>
  <c r="DG21" i="6"/>
  <c r="DH21" i="6"/>
  <c r="DG22" i="6"/>
  <c r="DH22" i="6"/>
  <c r="DG23" i="6"/>
  <c r="DH23" i="6"/>
  <c r="DG24" i="6"/>
  <c r="DH24" i="6"/>
  <c r="DG25" i="6"/>
  <c r="DH25" i="6"/>
  <c r="DG26" i="6"/>
  <c r="DH26" i="6"/>
  <c r="DG27" i="6"/>
  <c r="DH27" i="6"/>
  <c r="DG28" i="6"/>
  <c r="DH28" i="6"/>
  <c r="DG29" i="6"/>
  <c r="DH29" i="6"/>
  <c r="DG30" i="6"/>
  <c r="DH30" i="6"/>
  <c r="DG31" i="6"/>
  <c r="DH31" i="6"/>
  <c r="DG32" i="6"/>
  <c r="DH32" i="6"/>
  <c r="DG33" i="6"/>
  <c r="DH33" i="6"/>
  <c r="DG34" i="6"/>
  <c r="DH34" i="6"/>
  <c r="DG35" i="6"/>
  <c r="DH35" i="6"/>
  <c r="DG36" i="6"/>
  <c r="DH36" i="6"/>
  <c r="DG37" i="6"/>
  <c r="DH37" i="6"/>
  <c r="DG38" i="6"/>
  <c r="DH38" i="6"/>
  <c r="DG39" i="6"/>
  <c r="DH39" i="6"/>
  <c r="DG40" i="6"/>
  <c r="DH40" i="6"/>
  <c r="DG41" i="6"/>
  <c r="DH41" i="6"/>
  <c r="DG42" i="6"/>
  <c r="DH42" i="6"/>
  <c r="DG43" i="6"/>
  <c r="DH43" i="6"/>
  <c r="DG44" i="6"/>
  <c r="DH44" i="6"/>
  <c r="DG45" i="6"/>
  <c r="DH45" i="6"/>
  <c r="DG46" i="6"/>
  <c r="DH46" i="6"/>
  <c r="DG47" i="6"/>
  <c r="DH47" i="6"/>
  <c r="DG48" i="6"/>
  <c r="DH48" i="6"/>
  <c r="DG49" i="6"/>
  <c r="DH49" i="6"/>
  <c r="DG50" i="6"/>
  <c r="DH50" i="6"/>
  <c r="DG51" i="6"/>
  <c r="DH51" i="6"/>
  <c r="DG52" i="6"/>
  <c r="DH52" i="6"/>
  <c r="DG53" i="6"/>
  <c r="DH53" i="6"/>
  <c r="DG54" i="6"/>
  <c r="DH54" i="6"/>
  <c r="DG55" i="6"/>
  <c r="DH55" i="6"/>
  <c r="DG56" i="6"/>
  <c r="DH56" i="6"/>
  <c r="DG57" i="6"/>
  <c r="DH57" i="6"/>
  <c r="DG58" i="6"/>
  <c r="DH58" i="6"/>
  <c r="DG59" i="6"/>
  <c r="DH59" i="6"/>
  <c r="DG60" i="6"/>
  <c r="DH60" i="6"/>
  <c r="DG61" i="6"/>
  <c r="DH61" i="6"/>
  <c r="DG62" i="6"/>
  <c r="DH62" i="6"/>
  <c r="DG63" i="6"/>
  <c r="DH63" i="6"/>
  <c r="DG64" i="6"/>
  <c r="DH64" i="6"/>
  <c r="DG65" i="6"/>
  <c r="DH65" i="6"/>
  <c r="DG66" i="6"/>
  <c r="DH66" i="6"/>
  <c r="DG67" i="6"/>
  <c r="DH67" i="6"/>
  <c r="DG68" i="6"/>
  <c r="DH68" i="6"/>
  <c r="DG69" i="6"/>
  <c r="DH69" i="6"/>
  <c r="DG70" i="6"/>
  <c r="DH70" i="6"/>
  <c r="DG71" i="6"/>
  <c r="DH71" i="6"/>
  <c r="DG72" i="6"/>
  <c r="DH72" i="6"/>
  <c r="DG73" i="6"/>
  <c r="DH73" i="6"/>
  <c r="DG74" i="6"/>
  <c r="DH74" i="6"/>
  <c r="DG75" i="6"/>
  <c r="DH75" i="6"/>
  <c r="DG76" i="6"/>
  <c r="DH76" i="6"/>
  <c r="DG77" i="6"/>
  <c r="DH77" i="6"/>
  <c r="DG78" i="6"/>
  <c r="DH78" i="6"/>
  <c r="DG79" i="6"/>
  <c r="DH79" i="6"/>
  <c r="DG80" i="6"/>
  <c r="DH80" i="6"/>
  <c r="DG81" i="6"/>
  <c r="DH81" i="6"/>
  <c r="DG82" i="6"/>
  <c r="DH82" i="6"/>
  <c r="DG83" i="6"/>
  <c r="DH83" i="6"/>
  <c r="DG84" i="6"/>
  <c r="DH84" i="6"/>
  <c r="DG85" i="6"/>
  <c r="DH85" i="6"/>
  <c r="DG86" i="6"/>
  <c r="DH86" i="6"/>
  <c r="DG87" i="6"/>
  <c r="DH87" i="6"/>
  <c r="DG88" i="6"/>
  <c r="DH88" i="6"/>
  <c r="DG89" i="6"/>
  <c r="DH89" i="6"/>
  <c r="DG90" i="6"/>
  <c r="DH90" i="6"/>
  <c r="DG91" i="6"/>
  <c r="DH91" i="6"/>
  <c r="DG92" i="6"/>
  <c r="DH92" i="6"/>
  <c r="DG93" i="6"/>
  <c r="DH93" i="6"/>
  <c r="DG94" i="6"/>
  <c r="DH94" i="6"/>
  <c r="DG95" i="6"/>
  <c r="DH95" i="6"/>
  <c r="DG96" i="6"/>
  <c r="DH96" i="6"/>
  <c r="DG97" i="6"/>
  <c r="DH97" i="6"/>
  <c r="DG98" i="6"/>
  <c r="DH98" i="6"/>
  <c r="DG99" i="6"/>
  <c r="DH99" i="6"/>
  <c r="DG100" i="6"/>
  <c r="DH100" i="6"/>
  <c r="DG101" i="6"/>
  <c r="DH101" i="6"/>
  <c r="DG102" i="6"/>
  <c r="DH102" i="6"/>
  <c r="DG103" i="6"/>
  <c r="DH103" i="6"/>
  <c r="DG104" i="6"/>
  <c r="DH104" i="6"/>
  <c r="DG105" i="6"/>
  <c r="DH105" i="6"/>
  <c r="DG106" i="6"/>
  <c r="DH106" i="6"/>
  <c r="DG107" i="6"/>
  <c r="DH107" i="6"/>
  <c r="DG108" i="6"/>
  <c r="DH108" i="6"/>
  <c r="DG109" i="6"/>
  <c r="DH109" i="6"/>
  <c r="DG110" i="6"/>
  <c r="DH110" i="6"/>
  <c r="DG111" i="6"/>
  <c r="DH111" i="6"/>
  <c r="DG112" i="6"/>
  <c r="DH112" i="6"/>
  <c r="DG113" i="6"/>
  <c r="DH113" i="6"/>
  <c r="DG114" i="6"/>
  <c r="DH114" i="6"/>
  <c r="DG115" i="6"/>
  <c r="DH115" i="6"/>
  <c r="DG116" i="6"/>
  <c r="DH116" i="6"/>
  <c r="DG117" i="6"/>
  <c r="DH117" i="6"/>
  <c r="DG118" i="6"/>
  <c r="DH118" i="6"/>
  <c r="DG119" i="6"/>
  <c r="DH119" i="6"/>
  <c r="DG120" i="6"/>
  <c r="DH120" i="6"/>
  <c r="DG121" i="6"/>
  <c r="DH121" i="6"/>
  <c r="DG122" i="6"/>
  <c r="DH122" i="6"/>
  <c r="DG123" i="6"/>
  <c r="DH123" i="6"/>
  <c r="DG124" i="6"/>
  <c r="DH124" i="6"/>
  <c r="DG125" i="6"/>
  <c r="DH125" i="6"/>
  <c r="DG126" i="6"/>
  <c r="DH126" i="6"/>
  <c r="DG127" i="6"/>
  <c r="DH127" i="6"/>
  <c r="DG128" i="6"/>
  <c r="DH128" i="6"/>
  <c r="DG129" i="6"/>
  <c r="DH129" i="6"/>
  <c r="DG130" i="6"/>
  <c r="DH130" i="6"/>
  <c r="DG131" i="6"/>
  <c r="DH131" i="6"/>
  <c r="DG132" i="6"/>
  <c r="DH132" i="6"/>
  <c r="DG133" i="6"/>
  <c r="DH133" i="6"/>
  <c r="DG134" i="6"/>
  <c r="DH134" i="6"/>
  <c r="DG135" i="6"/>
  <c r="DH135" i="6"/>
  <c r="DG136" i="6"/>
  <c r="DH136" i="6"/>
  <c r="DG137" i="6"/>
  <c r="DH137" i="6"/>
  <c r="DG138" i="6"/>
  <c r="DH138" i="6"/>
  <c r="DG139" i="6"/>
  <c r="DH139" i="6"/>
  <c r="DG140" i="6"/>
  <c r="DH140" i="6"/>
  <c r="DG141" i="6"/>
  <c r="DH141" i="6"/>
  <c r="DG142" i="6"/>
  <c r="DH142" i="6"/>
  <c r="DG143" i="6"/>
  <c r="DH143" i="6"/>
  <c r="DG144" i="6"/>
  <c r="DH144" i="6"/>
  <c r="DG145" i="6"/>
  <c r="DH145" i="6"/>
  <c r="DG146" i="6"/>
  <c r="DH146" i="6"/>
  <c r="DG147" i="6"/>
  <c r="DH147" i="6"/>
  <c r="DG148" i="6"/>
  <c r="DH148" i="6"/>
  <c r="DG149" i="6"/>
  <c r="DH149" i="6"/>
  <c r="DG150" i="6"/>
  <c r="DH150" i="6"/>
  <c r="DG151" i="6"/>
  <c r="DH151" i="6"/>
  <c r="DG152" i="6"/>
  <c r="DH152" i="6"/>
  <c r="DG153" i="6"/>
  <c r="DH153" i="6"/>
  <c r="DG154" i="6"/>
  <c r="DH154" i="6"/>
  <c r="DG155" i="6"/>
  <c r="DH155" i="6"/>
  <c r="DG156" i="6"/>
  <c r="DH156" i="6"/>
  <c r="DG157" i="6"/>
  <c r="DH157" i="6"/>
  <c r="DG158" i="6"/>
  <c r="DH158" i="6"/>
  <c r="DG159" i="6"/>
  <c r="DH159" i="6"/>
  <c r="DG160" i="6"/>
  <c r="DH160" i="6"/>
  <c r="DG161" i="6"/>
  <c r="DH161" i="6"/>
  <c r="DG162" i="6"/>
  <c r="DH162" i="6"/>
  <c r="DG163" i="6"/>
  <c r="DH163" i="6"/>
  <c r="DG164" i="6"/>
  <c r="DH164" i="6"/>
  <c r="DG165" i="6"/>
  <c r="DH165" i="6"/>
  <c r="DG166" i="6"/>
  <c r="DH166" i="6"/>
  <c r="DG167" i="6"/>
  <c r="DH167" i="6"/>
  <c r="DG168" i="6"/>
  <c r="DH168" i="6"/>
  <c r="DG169" i="6"/>
  <c r="DH169" i="6"/>
  <c r="DG170" i="6"/>
  <c r="DH170" i="6"/>
  <c r="DG171" i="6"/>
  <c r="DH171" i="6"/>
  <c r="DG172" i="6"/>
  <c r="DH172" i="6"/>
  <c r="DG173" i="6"/>
  <c r="DH173" i="6"/>
  <c r="DG174" i="6"/>
  <c r="DH174" i="6"/>
  <c r="DG175" i="6"/>
  <c r="DH175" i="6"/>
  <c r="DG176" i="6"/>
  <c r="DH176" i="6"/>
  <c r="DG177" i="6"/>
  <c r="DH177" i="6"/>
  <c r="DG178" i="6"/>
  <c r="DH178" i="6"/>
  <c r="DG179" i="6"/>
  <c r="DH179" i="6"/>
  <c r="DG180" i="6"/>
  <c r="DH180" i="6"/>
  <c r="DG181" i="6"/>
  <c r="DH181" i="6"/>
  <c r="DG182" i="6"/>
  <c r="DH182" i="6"/>
  <c r="DG183" i="6"/>
  <c r="DH183" i="6"/>
  <c r="DG184" i="6"/>
  <c r="DH184" i="6"/>
  <c r="DG185" i="6"/>
  <c r="DH185" i="6"/>
  <c r="DG186" i="6"/>
  <c r="DH186" i="6"/>
  <c r="DG187" i="6"/>
  <c r="DH187" i="6"/>
  <c r="DG188" i="6"/>
  <c r="DH188" i="6"/>
  <c r="DG189" i="6"/>
  <c r="DH189" i="6"/>
  <c r="DG190" i="6"/>
  <c r="DH190" i="6"/>
  <c r="DG191" i="6"/>
  <c r="DH191" i="6"/>
  <c r="DG192" i="6"/>
  <c r="DH192" i="6"/>
  <c r="DG193" i="6"/>
  <c r="DH193" i="6"/>
  <c r="DG194" i="6"/>
  <c r="DH194" i="6"/>
  <c r="DG195" i="6"/>
  <c r="DH195" i="6"/>
  <c r="DG196" i="6"/>
  <c r="DH196" i="6"/>
  <c r="DG197" i="6"/>
  <c r="DH197" i="6"/>
  <c r="DG198" i="6"/>
  <c r="DH198" i="6"/>
  <c r="DG199" i="6"/>
  <c r="DH199" i="6"/>
  <c r="DG200" i="6"/>
  <c r="DH200" i="6"/>
  <c r="DG201" i="6"/>
  <c r="DH201" i="6"/>
  <c r="DG202" i="6"/>
  <c r="DH202" i="6"/>
  <c r="DG203" i="6"/>
  <c r="DH203" i="6"/>
  <c r="DG204" i="6"/>
  <c r="DH204" i="6"/>
  <c r="DG205" i="6"/>
  <c r="DH205" i="6"/>
  <c r="DG206" i="6"/>
  <c r="DH206" i="6"/>
  <c r="DG207" i="6"/>
  <c r="DH207" i="6"/>
  <c r="DG208" i="6"/>
  <c r="DH208" i="6"/>
  <c r="DG209" i="6"/>
  <c r="DH209" i="6"/>
  <c r="DG210" i="6"/>
  <c r="DH210" i="6"/>
  <c r="DG211" i="6"/>
  <c r="DH211" i="6"/>
  <c r="DG212" i="6"/>
  <c r="DH212" i="6"/>
  <c r="DG213" i="6"/>
  <c r="DH213" i="6"/>
  <c r="DG214" i="6"/>
  <c r="DH214" i="6"/>
  <c r="DG215" i="6"/>
  <c r="DH215" i="6"/>
  <c r="DG216" i="6"/>
  <c r="DH216" i="6"/>
  <c r="DG217" i="6"/>
  <c r="DH217" i="6"/>
  <c r="DG218" i="6"/>
  <c r="DH218" i="6"/>
  <c r="DG219" i="6"/>
  <c r="DH219" i="6"/>
  <c r="DG220" i="6"/>
  <c r="DH220" i="6"/>
  <c r="DG221" i="6"/>
  <c r="DH221" i="6"/>
  <c r="DG222" i="6"/>
  <c r="DH222" i="6"/>
  <c r="DG223" i="6"/>
  <c r="DH223" i="6"/>
  <c r="DG224" i="6"/>
  <c r="DH224" i="6"/>
  <c r="DG225" i="6"/>
  <c r="DH225" i="6"/>
  <c r="DG226" i="6"/>
  <c r="DH226" i="6"/>
  <c r="DG227" i="6"/>
  <c r="DH227" i="6"/>
  <c r="DG228" i="6"/>
  <c r="DH228" i="6"/>
  <c r="DG229" i="6"/>
  <c r="DH229" i="6"/>
  <c r="DG230" i="6"/>
  <c r="DH230" i="6"/>
  <c r="DG231" i="6"/>
  <c r="DH231" i="6"/>
  <c r="DG232" i="6"/>
  <c r="DH232" i="6"/>
  <c r="DG233" i="6"/>
  <c r="DH233" i="6"/>
  <c r="DG234" i="6"/>
  <c r="DH234" i="6"/>
  <c r="DG235" i="6"/>
  <c r="DH235" i="6"/>
  <c r="DG236" i="6"/>
  <c r="DH236" i="6"/>
  <c r="DG237" i="6"/>
  <c r="DH237" i="6"/>
  <c r="DG238" i="6"/>
  <c r="DH238" i="6"/>
  <c r="DG239" i="6"/>
  <c r="DH239" i="6"/>
  <c r="DG240" i="6"/>
  <c r="DH240" i="6"/>
  <c r="DG241" i="6"/>
  <c r="DH241" i="6"/>
  <c r="DG242" i="6"/>
  <c r="DH242" i="6"/>
  <c r="DG243" i="6"/>
  <c r="DH243" i="6"/>
  <c r="DG244" i="6"/>
  <c r="DH244" i="6"/>
  <c r="DG245" i="6"/>
  <c r="DH245" i="6"/>
  <c r="DG246" i="6"/>
  <c r="DH246" i="6"/>
  <c r="DG247" i="6"/>
  <c r="DH247" i="6"/>
  <c r="DG248" i="6"/>
  <c r="DH248" i="6"/>
  <c r="DG249" i="6"/>
  <c r="DH249" i="6"/>
  <c r="DG250" i="6"/>
  <c r="DH250" i="6"/>
  <c r="DG251" i="6"/>
  <c r="DH251" i="6"/>
  <c r="DG252" i="6"/>
  <c r="DH252" i="6"/>
  <c r="DG253" i="6"/>
  <c r="DH253" i="6"/>
  <c r="DG254" i="6"/>
  <c r="DH254" i="6"/>
  <c r="DG255" i="6"/>
  <c r="DH255" i="6"/>
  <c r="DG256" i="6"/>
  <c r="DH256" i="6"/>
  <c r="DG257" i="6"/>
  <c r="DH257" i="6"/>
  <c r="DG258" i="6"/>
  <c r="DH258" i="6"/>
  <c r="DG259" i="6"/>
  <c r="DH259" i="6"/>
  <c r="DG260" i="6"/>
  <c r="DH260" i="6"/>
  <c r="DG261" i="6"/>
  <c r="DH261" i="6"/>
  <c r="DG262" i="6"/>
  <c r="DH262" i="6"/>
  <c r="DG263" i="6"/>
  <c r="DH263" i="6"/>
  <c r="DG264" i="6"/>
  <c r="DH264" i="6"/>
  <c r="DG265" i="6"/>
  <c r="DH265" i="6"/>
  <c r="DG266" i="6"/>
  <c r="DH266" i="6"/>
  <c r="DG267" i="6"/>
  <c r="DH267" i="6"/>
  <c r="DG268" i="6"/>
  <c r="DH268" i="6"/>
  <c r="DG269" i="6"/>
  <c r="DH269" i="6"/>
  <c r="DG270" i="6"/>
  <c r="DH270" i="6"/>
  <c r="DG271" i="6"/>
  <c r="DH271" i="6"/>
  <c r="DG272" i="6"/>
  <c r="DH272" i="6"/>
  <c r="DG273" i="6"/>
  <c r="DH273" i="6"/>
  <c r="DG274" i="6"/>
  <c r="DH274" i="6"/>
  <c r="DG275" i="6"/>
  <c r="DH275" i="6"/>
  <c r="DG276" i="6"/>
  <c r="DH276" i="6"/>
  <c r="DG277" i="6"/>
  <c r="DH277" i="6"/>
  <c r="DG278" i="6"/>
  <c r="DH278" i="6"/>
  <c r="DG279" i="6"/>
  <c r="DH279" i="6"/>
  <c r="DG280" i="6"/>
  <c r="DH280" i="6"/>
  <c r="DG281" i="6"/>
  <c r="DH281" i="6"/>
  <c r="DG282" i="6"/>
  <c r="DH282" i="6"/>
  <c r="DG283" i="6"/>
  <c r="DH283" i="6"/>
  <c r="DG284" i="6"/>
  <c r="DH284" i="6"/>
  <c r="DG285" i="6"/>
  <c r="DH285" i="6"/>
  <c r="DG286" i="6"/>
  <c r="DH286" i="6"/>
  <c r="DG287" i="6"/>
  <c r="DH287" i="6"/>
  <c r="DG288" i="6"/>
  <c r="DH288" i="6"/>
  <c r="DG289" i="6"/>
  <c r="DH289" i="6"/>
  <c r="DG290" i="6"/>
  <c r="DH290" i="6"/>
  <c r="DG291" i="6"/>
  <c r="DH291" i="6"/>
  <c r="DG292" i="6"/>
  <c r="DH292" i="6"/>
  <c r="DG293" i="6"/>
  <c r="DH293" i="6"/>
  <c r="DG294" i="6"/>
  <c r="DH294" i="6"/>
  <c r="DG295" i="6"/>
  <c r="DH295" i="6"/>
  <c r="DG296" i="6"/>
  <c r="DH296" i="6"/>
  <c r="DG297" i="6"/>
  <c r="DH297" i="6"/>
  <c r="DG298" i="6"/>
  <c r="DH298" i="6"/>
  <c r="DG299" i="6"/>
  <c r="DH299" i="6"/>
  <c r="DG300" i="6"/>
  <c r="DH300" i="6"/>
  <c r="DG301" i="6"/>
  <c r="DH301" i="6"/>
  <c r="DG302" i="6"/>
  <c r="DH302" i="6"/>
  <c r="DG303" i="6"/>
  <c r="DH303" i="6"/>
  <c r="DG304" i="6"/>
  <c r="DH304" i="6"/>
  <c r="DG305" i="6"/>
  <c r="DH305" i="6"/>
  <c r="DG306" i="6"/>
  <c r="DH306" i="6"/>
  <c r="DG307" i="6"/>
  <c r="DH307" i="6"/>
  <c r="DG308" i="6"/>
  <c r="DH308" i="6"/>
  <c r="DG309" i="6"/>
  <c r="DH309" i="6"/>
  <c r="DG310" i="6"/>
  <c r="DH310" i="6"/>
  <c r="DG311" i="6"/>
  <c r="DH311" i="6"/>
  <c r="DG312" i="6"/>
  <c r="DH312" i="6"/>
  <c r="DG313" i="6"/>
  <c r="DH313" i="6"/>
  <c r="DG314" i="6"/>
  <c r="DH314" i="6"/>
  <c r="DG315" i="6"/>
  <c r="DH315" i="6"/>
  <c r="DG316" i="6"/>
  <c r="DH316" i="6"/>
  <c r="DG317" i="6"/>
  <c r="DH317" i="6"/>
  <c r="DG318" i="6"/>
  <c r="DH318" i="6"/>
  <c r="DG319" i="6"/>
  <c r="DH319" i="6"/>
  <c r="DG320" i="6"/>
  <c r="DH320" i="6"/>
  <c r="DG321" i="6"/>
  <c r="DH321" i="6"/>
  <c r="DG322" i="6"/>
  <c r="DH322" i="6"/>
  <c r="DG323" i="6"/>
  <c r="DH323" i="6"/>
  <c r="DG324" i="6"/>
  <c r="DH324" i="6"/>
  <c r="DG325" i="6"/>
  <c r="DH325" i="6"/>
  <c r="DG326" i="6"/>
  <c r="DH326" i="6"/>
  <c r="DG327" i="6"/>
  <c r="DH327" i="6"/>
  <c r="DG328" i="6"/>
  <c r="DH328" i="6"/>
  <c r="DG329" i="6"/>
  <c r="DH329" i="6"/>
  <c r="DG330" i="6"/>
  <c r="DH330" i="6"/>
  <c r="DG331" i="6"/>
  <c r="DH331" i="6"/>
  <c r="DG332" i="6"/>
  <c r="DH332" i="6"/>
  <c r="DG333" i="6"/>
  <c r="DH333" i="6"/>
  <c r="DG334" i="6"/>
  <c r="DH334" i="6"/>
  <c r="DG335" i="6"/>
  <c r="DH335" i="6"/>
  <c r="DG336" i="6"/>
  <c r="DH336" i="6"/>
  <c r="DG337" i="6"/>
  <c r="DH337" i="6"/>
  <c r="DG338" i="6"/>
  <c r="DH338" i="6"/>
  <c r="DG339" i="6"/>
  <c r="DH339" i="6"/>
  <c r="DG340" i="6"/>
  <c r="DH340" i="6"/>
  <c r="DG341" i="6"/>
  <c r="DH341" i="6"/>
  <c r="DG342" i="6"/>
  <c r="DH342" i="6"/>
  <c r="DG343" i="6"/>
  <c r="DH343" i="6"/>
  <c r="DG344" i="6"/>
  <c r="DH344" i="6"/>
  <c r="DG345" i="6"/>
  <c r="DH345" i="6"/>
  <c r="DG346" i="6"/>
  <c r="DH346" i="6"/>
  <c r="DG347" i="6"/>
  <c r="DH347" i="6"/>
  <c r="DG348" i="6"/>
  <c r="DH348" i="6"/>
  <c r="DG349" i="6"/>
  <c r="DH349" i="6"/>
  <c r="DG350" i="6"/>
  <c r="DH350" i="6"/>
  <c r="DG351" i="6"/>
  <c r="DH351" i="6"/>
  <c r="DG352" i="6"/>
  <c r="DH352" i="6"/>
  <c r="DG353" i="6"/>
  <c r="DH353" i="6"/>
  <c r="DG354" i="6"/>
  <c r="DH354" i="6"/>
  <c r="DG355" i="6"/>
  <c r="DH355" i="6"/>
  <c r="DG356" i="6"/>
  <c r="DH356" i="6"/>
  <c r="DG357" i="6"/>
  <c r="DH357" i="6"/>
  <c r="DG358" i="6"/>
  <c r="DH358" i="6"/>
  <c r="DG359" i="6"/>
  <c r="DH359" i="6"/>
  <c r="DG360" i="6"/>
  <c r="DH360" i="6"/>
  <c r="DG361" i="6"/>
  <c r="DH361" i="6"/>
  <c r="DG362" i="6"/>
  <c r="DH362" i="6"/>
  <c r="DG363" i="6"/>
  <c r="DH363" i="6"/>
  <c r="DG364" i="6"/>
  <c r="DH364" i="6"/>
  <c r="DG365" i="6"/>
  <c r="DH365" i="6"/>
  <c r="DG366" i="6"/>
  <c r="DH366" i="6"/>
  <c r="DG367" i="6"/>
  <c r="DH367" i="6"/>
  <c r="DG368" i="6"/>
  <c r="DH368" i="6"/>
  <c r="DG369" i="6"/>
  <c r="DH369" i="6"/>
  <c r="DG370" i="6"/>
  <c r="DH370" i="6"/>
  <c r="DG371" i="6"/>
  <c r="DH371" i="6"/>
  <c r="DG372" i="6"/>
  <c r="DH372" i="6"/>
  <c r="DG373" i="6"/>
  <c r="DH373" i="6"/>
  <c r="DG374" i="6"/>
  <c r="DH374" i="6"/>
  <c r="DG375" i="6"/>
  <c r="DH375" i="6"/>
  <c r="DG376" i="6"/>
  <c r="DH376" i="6"/>
  <c r="DG377" i="6"/>
  <c r="DH377" i="6"/>
  <c r="DG378" i="6"/>
  <c r="DH378" i="6"/>
  <c r="DG379" i="6"/>
  <c r="DH379" i="6"/>
  <c r="DG380" i="6"/>
  <c r="DH380" i="6"/>
  <c r="DG381" i="6"/>
  <c r="DH381" i="6"/>
  <c r="DG382" i="6"/>
  <c r="DH382" i="6"/>
  <c r="DG383" i="6"/>
  <c r="DH383" i="6"/>
  <c r="DG384" i="6"/>
  <c r="DH384" i="6"/>
  <c r="DG385" i="6"/>
  <c r="DH385" i="6"/>
  <c r="DG386" i="6"/>
  <c r="DH386" i="6"/>
  <c r="DG387" i="6"/>
  <c r="DH387" i="6"/>
  <c r="DG388" i="6"/>
  <c r="DH388" i="6"/>
  <c r="DG389" i="6"/>
  <c r="DH389" i="6"/>
  <c r="DG390" i="6"/>
  <c r="DH390" i="6"/>
  <c r="DG391" i="6"/>
  <c r="DH391" i="6"/>
  <c r="DG392" i="6"/>
  <c r="DH392" i="6"/>
  <c r="DG393" i="6"/>
  <c r="DH393" i="6"/>
  <c r="DG394" i="6"/>
  <c r="DH394" i="6"/>
  <c r="DG395" i="6"/>
  <c r="DH395" i="6"/>
  <c r="DG396" i="6"/>
  <c r="DH396" i="6"/>
  <c r="DG397" i="6"/>
  <c r="DH397" i="6"/>
  <c r="DG398" i="6"/>
  <c r="DH398" i="6"/>
  <c r="DG399" i="6"/>
  <c r="DH399" i="6"/>
  <c r="DG400" i="6"/>
  <c r="DH400" i="6"/>
  <c r="DG401" i="6"/>
  <c r="DH401" i="6"/>
  <c r="DG402" i="6"/>
  <c r="DH402" i="6"/>
  <c r="DG403" i="6"/>
  <c r="DH403" i="6"/>
  <c r="DG404" i="6"/>
  <c r="DH404" i="6"/>
  <c r="DG405" i="6"/>
  <c r="DH405" i="6"/>
  <c r="DG406" i="6"/>
  <c r="DH406" i="6"/>
  <c r="DG407" i="6"/>
  <c r="DH407" i="6"/>
  <c r="DG408" i="6"/>
  <c r="DH408" i="6"/>
  <c r="DG409" i="6"/>
  <c r="DH409" i="6"/>
  <c r="DG410" i="6"/>
  <c r="DH410" i="6"/>
  <c r="DG411" i="6"/>
  <c r="DH411" i="6"/>
  <c r="DG412" i="6"/>
  <c r="DH412" i="6"/>
  <c r="DG413" i="6"/>
  <c r="DH413" i="6"/>
  <c r="DG414" i="6"/>
  <c r="DH414" i="6"/>
  <c r="DG415" i="6"/>
  <c r="DH415" i="6"/>
  <c r="DG416" i="6"/>
  <c r="DH416" i="6"/>
  <c r="DG417" i="6"/>
  <c r="DH417" i="6"/>
  <c r="DG418" i="6"/>
  <c r="DH418" i="6"/>
  <c r="DG419" i="6"/>
  <c r="DH419" i="6"/>
  <c r="DG420" i="6"/>
  <c r="DH420" i="6"/>
  <c r="DG421" i="6"/>
  <c r="DH421" i="6"/>
  <c r="DG422" i="6"/>
  <c r="DH422" i="6"/>
  <c r="DG423" i="6"/>
  <c r="DH423" i="6"/>
  <c r="DG424" i="6"/>
  <c r="DH424" i="6"/>
  <c r="DG425" i="6"/>
  <c r="DH425" i="6"/>
  <c r="DG426" i="6"/>
  <c r="DH426" i="6"/>
  <c r="DG427" i="6"/>
  <c r="DH427" i="6"/>
  <c r="DG428" i="6"/>
  <c r="DH428" i="6"/>
  <c r="DG429" i="6"/>
  <c r="DH429" i="6"/>
  <c r="DG430" i="6"/>
  <c r="DH430" i="6"/>
  <c r="DG431" i="6"/>
  <c r="DH431" i="6"/>
  <c r="DG432" i="6"/>
  <c r="DH432" i="6"/>
  <c r="DG433" i="6"/>
  <c r="DH433" i="6"/>
  <c r="DG434" i="6"/>
  <c r="DH434" i="6"/>
  <c r="DG435" i="6"/>
  <c r="DH435" i="6"/>
  <c r="DG436" i="6"/>
  <c r="DH436" i="6"/>
  <c r="DG437" i="6"/>
  <c r="DH437" i="6"/>
  <c r="DG438" i="6"/>
  <c r="DH438" i="6"/>
  <c r="DG439" i="6"/>
  <c r="DH439" i="6"/>
  <c r="DG440" i="6"/>
  <c r="DH440" i="6"/>
  <c r="DG441" i="6"/>
  <c r="DH441" i="6"/>
  <c r="DG442" i="6"/>
  <c r="DH442" i="6"/>
  <c r="DG443" i="6"/>
  <c r="DH443" i="6"/>
  <c r="DG444" i="6"/>
  <c r="DH444" i="6"/>
  <c r="DG445" i="6"/>
  <c r="DH445" i="6"/>
  <c r="DG446" i="6"/>
  <c r="DH446" i="6"/>
  <c r="DG447" i="6"/>
  <c r="DH447" i="6"/>
  <c r="DG448" i="6"/>
  <c r="DH448" i="6"/>
  <c r="DG449" i="6"/>
  <c r="DH449" i="6"/>
  <c r="DG450" i="6"/>
  <c r="DH450" i="6"/>
  <c r="DG451" i="6"/>
  <c r="DH451" i="6"/>
  <c r="DG452" i="6"/>
  <c r="DH452" i="6"/>
  <c r="DG453" i="6"/>
  <c r="DH453" i="6"/>
  <c r="DG454" i="6"/>
  <c r="DH454" i="6"/>
  <c r="DG455" i="6"/>
  <c r="DH455" i="6"/>
  <c r="DG456" i="6"/>
  <c r="DH456" i="6"/>
  <c r="DG457" i="6"/>
  <c r="DH457" i="6"/>
  <c r="DG458" i="6"/>
  <c r="DH458" i="6"/>
  <c r="DG459" i="6"/>
  <c r="DH459" i="6"/>
  <c r="DG460" i="6"/>
  <c r="DH460" i="6"/>
  <c r="DG461" i="6"/>
  <c r="DH461" i="6"/>
  <c r="DG462" i="6"/>
  <c r="DH462" i="6"/>
  <c r="DG463" i="6"/>
  <c r="DH463" i="6"/>
  <c r="DG464" i="6"/>
  <c r="DH464" i="6"/>
  <c r="DG465" i="6"/>
  <c r="DH465" i="6"/>
  <c r="DG466" i="6"/>
  <c r="DH466" i="6"/>
  <c r="DG467" i="6"/>
  <c r="DH467" i="6"/>
  <c r="DG468" i="6"/>
  <c r="DH468" i="6"/>
  <c r="DG469" i="6"/>
  <c r="DH469" i="6"/>
  <c r="DG470" i="6"/>
  <c r="DH470" i="6"/>
  <c r="DG471" i="6"/>
  <c r="DH471" i="6"/>
  <c r="DG472" i="6"/>
  <c r="DH472" i="6"/>
  <c r="DG473" i="6"/>
  <c r="DH473" i="6"/>
  <c r="DG474" i="6"/>
  <c r="DH474" i="6"/>
  <c r="DG475" i="6"/>
  <c r="DH475" i="6"/>
  <c r="DG476" i="6"/>
  <c r="DH476" i="6"/>
  <c r="DG477" i="6"/>
  <c r="DH477" i="6"/>
  <c r="DG478" i="6"/>
  <c r="DH478" i="6"/>
  <c r="DG479" i="6"/>
  <c r="DH479" i="6"/>
  <c r="DG480" i="6"/>
  <c r="DH480" i="6"/>
  <c r="DG481" i="6"/>
  <c r="DH481" i="6"/>
  <c r="DG482" i="6"/>
  <c r="DH482" i="6"/>
  <c r="DG483" i="6"/>
  <c r="DH483" i="6"/>
  <c r="DG484" i="6"/>
  <c r="DH484" i="6"/>
  <c r="DG485" i="6"/>
  <c r="DH485" i="6"/>
  <c r="DG486" i="6"/>
  <c r="DH486" i="6"/>
  <c r="DG487" i="6"/>
  <c r="DH487" i="6"/>
  <c r="DG488" i="6"/>
  <c r="DH488" i="6"/>
  <c r="DG489" i="6"/>
  <c r="DH489" i="6"/>
  <c r="DG490" i="6"/>
  <c r="DH490" i="6"/>
  <c r="DG491" i="6"/>
  <c r="DH491" i="6"/>
  <c r="DG492" i="6"/>
  <c r="DH492" i="6"/>
  <c r="DG493" i="6"/>
  <c r="DH493" i="6"/>
  <c r="DG494" i="6"/>
  <c r="DH494" i="6"/>
  <c r="DG495" i="6"/>
  <c r="DH495" i="6"/>
  <c r="DG496" i="6"/>
  <c r="DH496" i="6"/>
  <c r="DG497" i="6"/>
  <c r="DH497" i="6"/>
  <c r="DG498" i="6"/>
  <c r="DH498" i="6"/>
  <c r="DG499" i="6"/>
  <c r="DH499" i="6"/>
  <c r="DG500" i="6"/>
  <c r="DH500" i="6"/>
  <c r="DG501" i="6"/>
  <c r="DH501" i="6"/>
  <c r="DG502" i="6"/>
  <c r="DH502" i="6"/>
  <c r="DG503" i="6"/>
  <c r="DH503" i="6"/>
  <c r="DG504" i="6"/>
  <c r="DH504" i="6"/>
  <c r="DG505" i="6"/>
  <c r="DH505" i="6"/>
  <c r="DG506" i="6"/>
  <c r="DH506" i="6"/>
  <c r="DG507" i="6"/>
  <c r="DH507" i="6"/>
  <c r="DG508" i="6"/>
  <c r="DH508" i="6"/>
  <c r="DG509" i="6"/>
  <c r="DH509" i="6"/>
  <c r="DG510" i="6"/>
  <c r="DH510" i="6"/>
  <c r="DG511" i="6"/>
  <c r="DH511" i="6"/>
  <c r="DG512" i="6"/>
  <c r="DH512" i="6"/>
  <c r="DG513" i="6"/>
  <c r="DH513" i="6"/>
  <c r="DG514" i="6"/>
  <c r="DH514" i="6"/>
  <c r="DG515" i="6"/>
  <c r="DH515" i="6"/>
  <c r="DG516" i="6"/>
  <c r="DH516" i="6"/>
  <c r="DG517" i="6"/>
  <c r="DH517" i="6"/>
  <c r="DG518" i="6"/>
  <c r="DH518" i="6"/>
  <c r="DG519" i="6"/>
  <c r="DH519" i="6"/>
  <c r="DG520" i="6"/>
  <c r="DH520" i="6"/>
  <c r="DG521" i="6"/>
  <c r="DH521" i="6"/>
  <c r="DG522" i="6"/>
  <c r="DH522" i="6"/>
  <c r="DG523" i="6"/>
  <c r="DH523" i="6"/>
  <c r="DG524" i="6"/>
  <c r="DH524" i="6"/>
  <c r="DG525" i="6"/>
  <c r="DH525" i="6"/>
  <c r="DG526" i="6"/>
  <c r="DH526" i="6"/>
  <c r="DG527" i="6"/>
  <c r="DH527" i="6"/>
  <c r="DG528" i="6"/>
  <c r="DH528" i="6"/>
  <c r="DG529" i="6"/>
  <c r="DH529" i="6"/>
  <c r="DG530" i="6"/>
  <c r="DH530" i="6"/>
  <c r="DG531" i="6"/>
  <c r="DH531" i="6"/>
  <c r="DG532" i="6"/>
  <c r="DH532" i="6"/>
  <c r="DG533" i="6"/>
  <c r="DH533" i="6"/>
  <c r="DG534" i="6"/>
  <c r="DH534" i="6"/>
  <c r="DG535" i="6"/>
  <c r="DH535" i="6"/>
  <c r="DG536" i="6"/>
  <c r="DH536" i="6"/>
  <c r="DG537" i="6"/>
  <c r="DH537" i="6"/>
  <c r="DG538" i="6"/>
  <c r="DH538" i="6"/>
  <c r="DG539" i="6"/>
  <c r="DH539" i="6"/>
  <c r="DG540" i="6"/>
  <c r="DH540" i="6"/>
  <c r="DG541" i="6"/>
  <c r="DH541" i="6"/>
  <c r="DG542" i="6"/>
  <c r="DH542" i="6"/>
  <c r="DG543" i="6"/>
  <c r="DH543" i="6"/>
  <c r="DG544" i="6"/>
  <c r="DH544" i="6"/>
  <c r="DG545" i="6"/>
  <c r="DH545" i="6"/>
  <c r="DG546" i="6"/>
  <c r="DH546" i="6"/>
  <c r="DG547" i="6"/>
  <c r="DH547" i="6"/>
  <c r="DG548" i="6"/>
  <c r="DH548" i="6"/>
  <c r="DG549" i="6"/>
  <c r="DH549" i="6"/>
  <c r="DG550" i="6"/>
  <c r="DH550" i="6"/>
  <c r="DG551" i="6"/>
  <c r="DH551" i="6"/>
  <c r="DG552" i="6"/>
  <c r="DH552" i="6"/>
  <c r="DG553" i="6"/>
  <c r="DH553" i="6"/>
  <c r="DG554" i="6"/>
  <c r="DH554" i="6"/>
  <c r="DG555" i="6"/>
  <c r="DH555" i="6"/>
  <c r="DG556" i="6"/>
  <c r="DH556" i="6"/>
  <c r="DG557" i="6"/>
  <c r="DH557" i="6"/>
  <c r="DG558" i="6"/>
  <c r="DH558" i="6"/>
  <c r="DG559" i="6"/>
  <c r="DH559" i="6"/>
  <c r="DG560" i="6"/>
  <c r="DH560" i="6"/>
  <c r="DG561" i="6"/>
  <c r="DH561" i="6"/>
  <c r="DG562" i="6"/>
  <c r="DH562" i="6"/>
  <c r="DG563" i="6"/>
  <c r="DH563" i="6"/>
  <c r="DG564" i="6"/>
  <c r="DH564" i="6"/>
  <c r="DG565" i="6"/>
  <c r="DH565" i="6"/>
  <c r="DG566" i="6"/>
  <c r="DH566" i="6"/>
  <c r="DG567" i="6"/>
  <c r="DH567" i="6"/>
  <c r="DG568" i="6"/>
  <c r="DH568" i="6"/>
  <c r="DG569" i="6"/>
  <c r="DH569" i="6"/>
  <c r="DG570" i="6"/>
  <c r="DH570" i="6"/>
  <c r="DG571" i="6"/>
  <c r="DH571" i="6"/>
  <c r="DG572" i="6"/>
  <c r="DH572" i="6"/>
  <c r="DG573" i="6"/>
  <c r="DH573" i="6"/>
  <c r="DG574" i="6"/>
  <c r="DH574" i="6"/>
  <c r="DG575" i="6"/>
  <c r="DH575" i="6"/>
  <c r="DG576" i="6"/>
  <c r="DH576" i="6"/>
  <c r="DG577" i="6"/>
  <c r="DH577" i="6"/>
  <c r="DG578" i="6"/>
  <c r="DH578" i="6"/>
  <c r="DG579" i="6"/>
  <c r="DH579" i="6"/>
  <c r="DG580" i="6"/>
  <c r="DH580" i="6"/>
  <c r="DG581" i="6"/>
  <c r="DH581" i="6"/>
  <c r="DG582" i="6"/>
  <c r="DH582" i="6"/>
  <c r="DG583" i="6"/>
  <c r="DH583" i="6"/>
  <c r="DG584" i="6"/>
  <c r="DH584" i="6"/>
  <c r="DG585" i="6"/>
  <c r="DH585" i="6"/>
  <c r="DG586" i="6"/>
  <c r="DH586" i="6"/>
  <c r="DG587" i="6"/>
  <c r="DH587" i="6"/>
  <c r="DG588" i="6"/>
  <c r="DH588" i="6"/>
  <c r="DG589" i="6"/>
  <c r="DH589" i="6"/>
  <c r="DG590" i="6"/>
  <c r="DH590" i="6"/>
  <c r="DG591" i="6"/>
  <c r="DH591" i="6"/>
  <c r="DG592" i="6"/>
  <c r="DH592" i="6"/>
  <c r="DG593" i="6"/>
  <c r="DH593" i="6"/>
  <c r="DG594" i="6"/>
  <c r="DH594" i="6"/>
  <c r="DG595" i="6"/>
  <c r="DH595" i="6"/>
  <c r="DG596" i="6"/>
  <c r="DH596" i="6"/>
  <c r="DG597" i="6"/>
  <c r="DH597" i="6"/>
  <c r="DG598" i="6"/>
  <c r="DH598" i="6"/>
  <c r="DG599" i="6"/>
  <c r="DH599" i="6"/>
  <c r="DG600" i="6"/>
  <c r="DH600" i="6"/>
  <c r="DG601" i="6"/>
  <c r="DH601" i="6"/>
  <c r="DG602" i="6"/>
  <c r="DH602" i="6"/>
  <c r="DG603" i="6"/>
  <c r="DH603" i="6"/>
  <c r="DG604" i="6"/>
  <c r="DH604" i="6"/>
  <c r="DG605" i="6"/>
  <c r="DH605" i="6"/>
  <c r="DG606" i="6"/>
  <c r="DH606" i="6"/>
  <c r="DG607" i="6"/>
  <c r="DH607" i="6"/>
  <c r="DG608" i="6"/>
  <c r="DH608" i="6"/>
  <c r="DG609" i="6"/>
  <c r="DH609" i="6"/>
  <c r="DG610" i="6"/>
  <c r="DH610" i="6"/>
  <c r="DG611" i="6"/>
  <c r="DH611" i="6"/>
  <c r="DG612" i="6"/>
  <c r="DH612" i="6"/>
  <c r="DG613" i="6"/>
  <c r="DH613" i="6"/>
  <c r="DG614" i="6"/>
  <c r="DH614" i="6"/>
  <c r="DG615" i="6"/>
  <c r="DH615" i="6"/>
  <c r="DG616" i="6"/>
  <c r="DH616" i="6"/>
  <c r="DG617" i="6"/>
  <c r="DH617" i="6"/>
  <c r="DG618" i="6"/>
  <c r="DH618" i="6"/>
  <c r="DG619" i="6"/>
  <c r="DH619" i="6"/>
  <c r="DG620" i="6"/>
  <c r="DH620" i="6"/>
  <c r="DG621" i="6"/>
  <c r="DH621" i="6"/>
  <c r="DG622" i="6"/>
  <c r="DH622" i="6"/>
  <c r="DG623" i="6"/>
  <c r="DH623" i="6"/>
  <c r="DG624" i="6"/>
  <c r="DH624" i="6"/>
  <c r="DG625" i="6"/>
  <c r="DH625" i="6"/>
  <c r="DG626" i="6"/>
  <c r="DH626" i="6"/>
  <c r="DG627" i="6"/>
  <c r="DH627" i="6"/>
  <c r="DG628" i="6"/>
  <c r="DH628" i="6"/>
  <c r="DG629" i="6"/>
  <c r="DH629" i="6"/>
  <c r="DG630" i="6"/>
  <c r="DH630" i="6"/>
  <c r="DG631" i="6"/>
  <c r="DH631" i="6"/>
  <c r="DG632" i="6"/>
  <c r="DH632" i="6"/>
  <c r="DG633" i="6"/>
  <c r="DH633" i="6"/>
  <c r="DG634" i="6"/>
  <c r="DH634" i="6"/>
  <c r="DG635" i="6"/>
  <c r="DH635" i="6"/>
  <c r="DG636" i="6"/>
  <c r="DH636" i="6"/>
  <c r="DG637" i="6"/>
  <c r="DH637" i="6"/>
  <c r="DG638" i="6"/>
  <c r="DH638" i="6"/>
  <c r="DG639" i="6"/>
  <c r="DH639" i="6"/>
  <c r="DG640" i="6"/>
  <c r="DH640" i="6"/>
  <c r="DG641" i="6"/>
  <c r="DH641" i="6"/>
  <c r="DG642" i="6"/>
  <c r="DH642" i="6"/>
  <c r="DG643" i="6"/>
  <c r="DH643" i="6"/>
  <c r="DG644" i="6"/>
  <c r="DH644" i="6"/>
  <c r="DG645" i="6"/>
  <c r="DH645" i="6"/>
  <c r="DG646" i="6"/>
  <c r="DH646" i="6"/>
  <c r="DG647" i="6"/>
  <c r="DH647" i="6"/>
  <c r="DG648" i="6"/>
  <c r="DH648" i="6"/>
  <c r="DG649" i="6"/>
  <c r="DH649" i="6"/>
  <c r="DG650" i="6"/>
  <c r="DH650" i="6"/>
  <c r="DG651" i="6"/>
  <c r="DH651" i="6"/>
  <c r="DG652" i="6"/>
  <c r="DH652" i="6"/>
  <c r="DG653" i="6"/>
  <c r="DH653" i="6"/>
  <c r="DG654" i="6"/>
  <c r="DH654" i="6"/>
  <c r="DG655" i="6"/>
  <c r="DH655" i="6"/>
  <c r="DG656" i="6"/>
  <c r="DH656" i="6"/>
  <c r="DG657" i="6"/>
  <c r="DH657" i="6"/>
  <c r="DG658" i="6"/>
  <c r="DH658" i="6"/>
  <c r="DG659" i="6"/>
  <c r="DH659" i="6"/>
  <c r="DG660" i="6"/>
  <c r="DH660" i="6"/>
  <c r="DG661" i="6"/>
  <c r="DH661" i="6"/>
  <c r="DG662" i="6"/>
  <c r="DH662" i="6"/>
  <c r="DG663" i="6"/>
  <c r="DH663" i="6"/>
  <c r="DG664" i="6"/>
  <c r="DH664" i="6"/>
  <c r="DG665" i="6"/>
  <c r="DH665" i="6"/>
  <c r="DG666" i="6"/>
  <c r="DH666" i="6"/>
  <c r="DG667" i="6"/>
  <c r="DH667" i="6"/>
  <c r="DG668" i="6"/>
  <c r="DH668" i="6"/>
  <c r="DG669" i="6"/>
  <c r="DH669" i="6"/>
  <c r="DG670" i="6"/>
  <c r="DH670" i="6"/>
  <c r="DG671" i="6"/>
  <c r="DH671" i="6"/>
  <c r="DG672" i="6"/>
  <c r="DH672" i="6"/>
  <c r="DG673" i="6"/>
  <c r="DH673" i="6"/>
  <c r="DG674" i="6"/>
  <c r="DH674" i="6"/>
  <c r="DG675" i="6"/>
  <c r="DH675" i="6"/>
  <c r="DG676" i="6"/>
  <c r="DH676" i="6"/>
  <c r="DG677" i="6"/>
  <c r="DH677" i="6"/>
  <c r="DG678" i="6"/>
  <c r="DH678" i="6"/>
  <c r="DG679" i="6"/>
  <c r="DH679" i="6"/>
  <c r="DG680" i="6"/>
  <c r="DH680" i="6"/>
  <c r="DG681" i="6"/>
  <c r="DH681" i="6"/>
  <c r="DG682" i="6"/>
  <c r="DH682" i="6"/>
  <c r="DG683" i="6"/>
  <c r="DH683" i="6"/>
  <c r="DG684" i="6"/>
  <c r="DH684" i="6"/>
  <c r="DG685" i="6"/>
  <c r="DH685" i="6"/>
  <c r="DG686" i="6"/>
  <c r="DH686" i="6"/>
  <c r="DG687" i="6"/>
  <c r="DH687" i="6"/>
  <c r="DG688" i="6"/>
  <c r="DH688" i="6"/>
  <c r="DG689" i="6"/>
  <c r="DH689" i="6"/>
  <c r="DG690" i="6"/>
  <c r="DH690" i="6"/>
  <c r="DG691" i="6"/>
  <c r="DH691" i="6"/>
  <c r="DG692" i="6"/>
  <c r="DH692" i="6"/>
  <c r="DG693" i="6"/>
  <c r="DH693" i="6"/>
  <c r="DG694" i="6"/>
  <c r="DH694" i="6"/>
  <c r="DG695" i="6"/>
  <c r="DH695" i="6"/>
  <c r="DG696" i="6"/>
  <c r="DH696" i="6"/>
  <c r="DG697" i="6"/>
  <c r="DH697" i="6"/>
  <c r="DG698" i="6"/>
  <c r="DH698" i="6"/>
  <c r="DG699" i="6"/>
  <c r="DH699" i="6"/>
  <c r="DG700" i="6"/>
  <c r="DH700" i="6"/>
  <c r="DG701" i="6"/>
  <c r="DH701" i="6"/>
  <c r="DG702" i="6"/>
  <c r="DH702" i="6"/>
  <c r="DG703" i="6"/>
  <c r="DH703" i="6"/>
  <c r="DG704" i="6"/>
  <c r="DH704" i="6"/>
  <c r="DG705" i="6"/>
  <c r="DH705" i="6"/>
  <c r="DG706" i="6"/>
  <c r="DH706" i="6"/>
  <c r="DG707" i="6"/>
  <c r="DH707" i="6"/>
  <c r="DG708" i="6"/>
  <c r="DH708" i="6"/>
  <c r="DG709" i="6"/>
  <c r="DH709" i="6"/>
  <c r="DG710" i="6"/>
  <c r="DH710" i="6"/>
  <c r="DG711" i="6"/>
  <c r="DH711" i="6"/>
  <c r="DG712" i="6"/>
  <c r="DH712" i="6"/>
  <c r="DG713" i="6"/>
  <c r="DH713" i="6"/>
  <c r="DG714" i="6"/>
  <c r="DH714" i="6"/>
  <c r="DG715" i="6"/>
  <c r="DH715" i="6"/>
  <c r="DG716" i="6"/>
  <c r="DH716" i="6"/>
  <c r="DG717" i="6"/>
  <c r="DH717" i="6"/>
  <c r="DG718" i="6"/>
  <c r="DH718" i="6"/>
  <c r="DG719" i="6"/>
  <c r="DH719" i="6"/>
  <c r="DG720" i="6"/>
  <c r="DH720" i="6"/>
  <c r="DG721" i="6"/>
  <c r="DH721" i="6"/>
  <c r="DG722" i="6"/>
  <c r="DH722" i="6"/>
  <c r="DG723" i="6"/>
  <c r="DH723" i="6"/>
  <c r="DG724" i="6"/>
  <c r="DH724" i="6"/>
  <c r="DG725" i="6"/>
  <c r="DH725" i="6"/>
  <c r="DG726" i="6"/>
  <c r="DH726" i="6"/>
  <c r="DG727" i="6"/>
  <c r="DH727" i="6"/>
  <c r="DG728" i="6"/>
  <c r="DH728" i="6"/>
  <c r="DG729" i="6"/>
  <c r="DH729" i="6"/>
  <c r="DG730" i="6"/>
  <c r="DH730" i="6"/>
  <c r="DG731" i="6"/>
  <c r="DH731" i="6"/>
  <c r="DG732" i="6"/>
  <c r="DH732" i="6"/>
  <c r="DG733" i="6"/>
  <c r="DH733" i="6"/>
  <c r="DG734" i="6"/>
  <c r="DH734" i="6"/>
  <c r="DG735" i="6"/>
  <c r="DH735" i="6"/>
  <c r="DG736" i="6"/>
  <c r="DH736" i="6"/>
  <c r="DG737" i="6"/>
  <c r="DH737" i="6"/>
  <c r="DG738" i="6"/>
  <c r="DH738" i="6"/>
  <c r="DG739" i="6"/>
  <c r="DH739" i="6"/>
  <c r="DG740" i="6"/>
  <c r="DH740" i="6"/>
  <c r="DG741" i="6"/>
  <c r="DH741" i="6"/>
  <c r="DG742" i="6"/>
  <c r="DH742" i="6"/>
  <c r="DG743" i="6"/>
  <c r="DH743" i="6"/>
  <c r="DG744" i="6"/>
  <c r="DH744" i="6"/>
  <c r="DG745" i="6"/>
  <c r="DH745" i="6"/>
  <c r="DG746" i="6"/>
  <c r="DH746" i="6"/>
  <c r="DG747" i="6"/>
  <c r="DH747" i="6"/>
  <c r="DG748" i="6"/>
  <c r="DH748" i="6"/>
  <c r="DG749" i="6"/>
  <c r="DH749" i="6"/>
  <c r="DG750" i="6"/>
  <c r="DH750" i="6"/>
  <c r="DG751" i="6"/>
  <c r="DH751" i="6"/>
  <c r="DG752" i="6"/>
  <c r="DH752" i="6"/>
  <c r="DG753" i="6"/>
  <c r="DH753" i="6"/>
  <c r="DG754" i="6"/>
  <c r="DH754" i="6"/>
  <c r="DG755" i="6"/>
  <c r="DH755" i="6"/>
  <c r="DG756" i="6"/>
  <c r="DH756" i="6"/>
  <c r="DG757" i="6"/>
  <c r="DH757" i="6"/>
  <c r="DG758" i="6"/>
  <c r="DH758" i="6"/>
  <c r="DG759" i="6"/>
  <c r="DH759" i="6"/>
  <c r="DG760" i="6"/>
  <c r="DH760" i="6"/>
  <c r="DG761" i="6"/>
  <c r="DH761" i="6"/>
  <c r="DG762" i="6"/>
  <c r="DH762" i="6"/>
  <c r="DG763" i="6"/>
  <c r="DH763" i="6"/>
  <c r="DG764" i="6"/>
  <c r="DH764" i="6"/>
  <c r="DG765" i="6"/>
  <c r="DH765" i="6"/>
  <c r="DG766" i="6"/>
  <c r="DH766" i="6"/>
  <c r="DG767" i="6"/>
  <c r="DH767" i="6"/>
  <c r="DG768" i="6"/>
  <c r="DH768" i="6"/>
  <c r="DG769" i="6"/>
  <c r="DH769" i="6"/>
  <c r="DG770" i="6"/>
  <c r="DH770" i="6"/>
  <c r="DG771" i="6"/>
  <c r="DH771" i="6"/>
  <c r="DG772" i="6"/>
  <c r="DH772" i="6"/>
  <c r="DG773" i="6"/>
  <c r="DH773" i="6"/>
  <c r="DG774" i="6"/>
  <c r="DH774" i="6"/>
  <c r="DG775" i="6"/>
  <c r="DH775" i="6"/>
  <c r="DG776" i="6"/>
  <c r="DH776" i="6"/>
  <c r="DG777" i="6"/>
  <c r="DH777" i="6"/>
  <c r="DG778" i="6"/>
  <c r="DH778" i="6"/>
  <c r="DG779" i="6"/>
  <c r="DH779" i="6"/>
  <c r="DG780" i="6"/>
  <c r="DH780" i="6"/>
  <c r="DG781" i="6"/>
  <c r="DH781" i="6"/>
  <c r="DG782" i="6"/>
  <c r="DH782" i="6"/>
  <c r="DG783" i="6"/>
  <c r="DH783" i="6"/>
  <c r="DG784" i="6"/>
  <c r="DH784" i="6"/>
  <c r="DG785" i="6"/>
  <c r="DH785" i="6"/>
  <c r="DG786" i="6"/>
  <c r="DH786" i="6"/>
  <c r="DG787" i="6"/>
  <c r="DH787" i="6"/>
  <c r="DG788" i="6"/>
  <c r="DH788" i="6"/>
  <c r="DG789" i="6"/>
  <c r="DH789" i="6"/>
  <c r="DG790" i="6"/>
  <c r="DH790" i="6"/>
  <c r="DG791" i="6"/>
  <c r="DH791" i="6"/>
  <c r="DG792" i="6"/>
  <c r="DH792" i="6"/>
  <c r="DG793" i="6"/>
  <c r="DH793" i="6"/>
  <c r="DG794" i="6"/>
  <c r="DH794" i="6"/>
  <c r="DG795" i="6"/>
  <c r="DH795" i="6"/>
  <c r="DG796" i="6"/>
  <c r="DH796" i="6"/>
  <c r="DG797" i="6"/>
  <c r="DH797" i="6"/>
  <c r="DG798" i="6"/>
  <c r="DH798" i="6"/>
  <c r="DG799" i="6"/>
  <c r="DH799" i="6"/>
  <c r="DG800" i="6"/>
  <c r="DH800" i="6"/>
  <c r="DG801" i="6"/>
  <c r="DH801" i="6"/>
  <c r="DG802" i="6"/>
  <c r="DH802" i="6"/>
  <c r="DG803" i="6"/>
  <c r="DH803" i="6"/>
  <c r="DG804" i="6"/>
  <c r="DH804" i="6"/>
  <c r="DG805" i="6"/>
  <c r="DH805" i="6"/>
  <c r="DG806" i="6"/>
  <c r="DH806" i="6"/>
  <c r="DG807" i="6"/>
  <c r="DH807" i="6"/>
  <c r="DG808" i="6"/>
  <c r="DH808" i="6"/>
  <c r="DG809" i="6"/>
  <c r="DH809" i="6"/>
  <c r="DG810" i="6"/>
  <c r="DH810" i="6"/>
  <c r="DG811" i="6"/>
  <c r="DH811" i="6"/>
  <c r="DG812" i="6"/>
  <c r="DH812" i="6"/>
  <c r="DG813" i="6"/>
  <c r="DH813" i="6"/>
  <c r="DG814" i="6"/>
  <c r="DH814" i="6"/>
  <c r="DG815" i="6"/>
  <c r="DH815" i="6"/>
  <c r="DG816" i="6"/>
  <c r="DH816" i="6"/>
  <c r="DG817" i="6"/>
  <c r="DH817" i="6"/>
  <c r="DG818" i="6"/>
  <c r="DH818" i="6"/>
  <c r="DG819" i="6"/>
  <c r="DH819" i="6"/>
  <c r="DG820" i="6"/>
  <c r="DH820" i="6"/>
  <c r="DG821" i="6"/>
  <c r="DH821" i="6"/>
  <c r="DG822" i="6"/>
  <c r="DH822" i="6"/>
  <c r="DG823" i="6"/>
  <c r="DH823" i="6"/>
  <c r="DG824" i="6"/>
  <c r="DH824" i="6"/>
  <c r="DG825" i="6"/>
  <c r="DH825" i="6"/>
  <c r="DG826" i="6"/>
  <c r="DH826" i="6"/>
  <c r="DG827" i="6"/>
  <c r="DH827" i="6"/>
  <c r="DG828" i="6"/>
  <c r="DH828" i="6"/>
  <c r="DG829" i="6"/>
  <c r="DH829" i="6"/>
  <c r="DG830" i="6"/>
  <c r="DH830" i="6"/>
  <c r="DG831" i="6"/>
  <c r="DH831" i="6"/>
  <c r="DG832" i="6"/>
  <c r="DH832" i="6"/>
  <c r="DG833" i="6"/>
  <c r="DH833" i="6"/>
  <c r="DG834" i="6"/>
  <c r="DH834" i="6"/>
  <c r="DG835" i="6"/>
  <c r="DH835" i="6"/>
  <c r="DG836" i="6"/>
  <c r="DH836" i="6"/>
  <c r="DG837" i="6"/>
  <c r="DH837" i="6"/>
  <c r="DG838" i="6"/>
  <c r="DH838" i="6"/>
  <c r="DG839" i="6"/>
  <c r="DH839" i="6"/>
  <c r="DG840" i="6"/>
  <c r="DH840" i="6"/>
  <c r="DG841" i="6"/>
  <c r="DH841" i="6"/>
  <c r="DG842" i="6"/>
  <c r="DH842" i="6"/>
  <c r="DG843" i="6"/>
  <c r="DH843" i="6"/>
  <c r="DG844" i="6"/>
  <c r="DH844" i="6"/>
  <c r="DG845" i="6"/>
  <c r="DH845" i="6"/>
  <c r="DG846" i="6"/>
  <c r="DH846" i="6"/>
  <c r="DG847" i="6"/>
  <c r="DH847" i="6"/>
  <c r="DG848" i="6"/>
  <c r="DH848" i="6"/>
  <c r="DG849" i="6"/>
  <c r="DH849" i="6"/>
  <c r="DG850" i="6"/>
  <c r="DH850" i="6"/>
  <c r="DG851" i="6"/>
  <c r="DH851" i="6"/>
  <c r="DG852" i="6"/>
  <c r="DH852" i="6"/>
  <c r="DG853" i="6"/>
  <c r="DH853" i="6"/>
  <c r="DG854" i="6"/>
  <c r="DH854" i="6"/>
  <c r="DG855" i="6"/>
  <c r="DH855" i="6"/>
  <c r="DG856" i="6"/>
  <c r="DH856" i="6"/>
  <c r="DG857" i="6"/>
  <c r="DH857" i="6"/>
  <c r="DG858" i="6"/>
  <c r="DH858" i="6"/>
  <c r="DG859" i="6"/>
  <c r="DH859" i="6"/>
  <c r="DG860" i="6"/>
  <c r="DH860" i="6"/>
  <c r="DG861" i="6"/>
  <c r="DH861" i="6"/>
  <c r="DG862" i="6"/>
  <c r="DH862" i="6"/>
  <c r="DG863" i="6"/>
  <c r="DH863" i="6"/>
  <c r="DG864" i="6"/>
  <c r="DH864" i="6"/>
  <c r="DG865" i="6"/>
  <c r="DH865" i="6"/>
  <c r="DG866" i="6"/>
  <c r="DH866" i="6"/>
  <c r="DG867" i="6"/>
  <c r="DH867" i="6"/>
  <c r="DG868" i="6"/>
  <c r="DH868" i="6"/>
  <c r="DG869" i="6"/>
  <c r="DH869" i="6"/>
  <c r="DG870" i="6"/>
  <c r="DH870" i="6"/>
  <c r="DG871" i="6"/>
  <c r="DH871" i="6"/>
  <c r="DG872" i="6"/>
  <c r="DH872" i="6"/>
  <c r="DG873" i="6"/>
  <c r="DH873" i="6"/>
  <c r="DG874" i="6"/>
  <c r="DH874" i="6"/>
  <c r="DG875" i="6"/>
  <c r="DH875" i="6"/>
  <c r="DG876" i="6"/>
  <c r="DH876" i="6"/>
  <c r="DG877" i="6"/>
  <c r="DH877" i="6"/>
  <c r="DG878" i="6"/>
  <c r="DH878" i="6"/>
  <c r="DG879" i="6"/>
  <c r="DH879" i="6"/>
  <c r="DG880" i="6"/>
  <c r="DH880" i="6"/>
  <c r="DG881" i="6"/>
  <c r="DH881" i="6"/>
  <c r="DG882" i="6"/>
  <c r="DH882" i="6"/>
  <c r="DG883" i="6"/>
  <c r="DH883" i="6"/>
  <c r="DG884" i="6"/>
  <c r="DH884" i="6"/>
  <c r="DG885" i="6"/>
  <c r="DH885" i="6"/>
  <c r="DG886" i="6"/>
  <c r="DH886" i="6"/>
  <c r="DG887" i="6"/>
  <c r="DH887" i="6"/>
  <c r="DG888" i="6"/>
  <c r="DH888" i="6"/>
  <c r="DG889" i="6"/>
  <c r="DH889" i="6"/>
  <c r="DG890" i="6"/>
  <c r="DH890" i="6"/>
  <c r="DG891" i="6"/>
  <c r="DH891" i="6"/>
  <c r="DG892" i="6"/>
  <c r="DH892" i="6"/>
  <c r="DG893" i="6"/>
  <c r="DH893" i="6"/>
  <c r="DG894" i="6"/>
  <c r="DH894" i="6"/>
  <c r="DG895" i="6"/>
  <c r="DH895" i="6"/>
  <c r="DG896" i="6"/>
  <c r="DH896" i="6"/>
  <c r="DG897" i="6"/>
  <c r="DH897" i="6"/>
  <c r="DG898" i="6"/>
  <c r="DH898" i="6"/>
  <c r="DG899" i="6"/>
  <c r="DH899" i="6"/>
  <c r="DG900" i="6"/>
  <c r="DH900" i="6"/>
  <c r="DG901" i="6"/>
  <c r="DH901" i="6"/>
  <c r="DG902" i="6"/>
  <c r="DH902" i="6"/>
  <c r="DG903" i="6"/>
  <c r="DH903" i="6"/>
  <c r="DG904" i="6"/>
  <c r="DH904" i="6"/>
  <c r="DG905" i="6"/>
  <c r="DH905" i="6"/>
  <c r="DG906" i="6"/>
  <c r="DH906" i="6"/>
  <c r="DG907" i="6"/>
  <c r="DH907" i="6"/>
  <c r="DG908" i="6"/>
  <c r="DH908" i="6"/>
  <c r="DG909" i="6"/>
  <c r="DH909" i="6"/>
  <c r="DG910" i="6"/>
  <c r="DH910" i="6"/>
  <c r="DG911" i="6"/>
  <c r="DH911" i="6"/>
  <c r="DG912" i="6"/>
  <c r="DH912" i="6"/>
  <c r="DG913" i="6"/>
  <c r="DH913" i="6"/>
  <c r="DG914" i="6"/>
  <c r="DH914" i="6"/>
  <c r="DG915" i="6"/>
  <c r="DH915" i="6"/>
  <c r="DG916" i="6"/>
  <c r="DH916" i="6"/>
  <c r="DG917" i="6"/>
  <c r="DH917" i="6"/>
  <c r="DG918" i="6"/>
  <c r="DH918" i="6"/>
  <c r="DG919" i="6"/>
  <c r="DH919" i="6"/>
  <c r="DG920" i="6"/>
  <c r="DH920" i="6"/>
  <c r="DG921" i="6"/>
  <c r="DH921" i="6"/>
  <c r="DG922" i="6"/>
  <c r="DH922" i="6"/>
  <c r="DG923" i="6"/>
  <c r="DH923" i="6"/>
  <c r="DG924" i="6"/>
  <c r="DH924" i="6"/>
  <c r="DG925" i="6"/>
  <c r="DH925" i="6"/>
  <c r="DG926" i="6"/>
  <c r="DH926" i="6"/>
  <c r="DG927" i="6"/>
  <c r="DH927" i="6"/>
  <c r="DG928" i="6"/>
  <c r="DH928" i="6"/>
  <c r="DG929" i="6"/>
  <c r="DH929" i="6"/>
  <c r="DG930" i="6"/>
  <c r="DH930" i="6"/>
  <c r="DG931" i="6"/>
  <c r="DH931" i="6"/>
  <c r="DG932" i="6"/>
  <c r="DH932" i="6"/>
  <c r="DG933" i="6"/>
  <c r="DH933" i="6"/>
  <c r="DG934" i="6"/>
  <c r="DH934" i="6"/>
  <c r="DG935" i="6"/>
  <c r="DH935" i="6"/>
  <c r="DG936" i="6"/>
  <c r="DH936" i="6"/>
  <c r="DG937" i="6"/>
  <c r="DH937" i="6"/>
  <c r="DG938" i="6"/>
  <c r="DH938" i="6"/>
  <c r="DG939" i="6"/>
  <c r="DH939" i="6"/>
  <c r="DG940" i="6"/>
  <c r="DH940" i="6"/>
  <c r="DG941" i="6"/>
  <c r="DH941" i="6"/>
  <c r="DG942" i="6"/>
  <c r="DH942" i="6"/>
  <c r="DG943" i="6"/>
  <c r="DH943" i="6"/>
  <c r="DG944" i="6"/>
  <c r="DH944" i="6"/>
  <c r="DG945" i="6"/>
  <c r="DH945" i="6"/>
  <c r="DG946" i="6"/>
  <c r="DH946" i="6"/>
  <c r="DG947" i="6"/>
  <c r="DH947" i="6"/>
  <c r="DG948" i="6"/>
  <c r="DH948" i="6"/>
  <c r="DG949" i="6"/>
  <c r="DH949" i="6"/>
  <c r="DG950" i="6"/>
  <c r="DH950" i="6"/>
  <c r="DG951" i="6"/>
  <c r="DH951" i="6"/>
  <c r="DG952" i="6"/>
  <c r="DH952" i="6"/>
  <c r="DG953" i="6"/>
  <c r="DH953" i="6"/>
  <c r="DG954" i="6"/>
  <c r="DH954" i="6"/>
  <c r="DG955" i="6"/>
  <c r="DH955" i="6"/>
  <c r="DG956" i="6"/>
  <c r="DH956" i="6"/>
  <c r="DG957" i="6"/>
  <c r="DH957" i="6"/>
  <c r="DG958" i="6"/>
  <c r="DH958" i="6"/>
  <c r="DG959" i="6"/>
  <c r="DH959" i="6"/>
  <c r="DG960" i="6"/>
  <c r="DH960" i="6"/>
  <c r="DG961" i="6"/>
  <c r="DH961" i="6"/>
  <c r="DG962" i="6"/>
  <c r="DH962" i="6"/>
  <c r="DG963" i="6"/>
  <c r="DH963" i="6"/>
  <c r="DG964" i="6"/>
  <c r="DH964" i="6"/>
  <c r="DG965" i="6"/>
  <c r="DH965" i="6"/>
  <c r="DG966" i="6"/>
  <c r="DH966" i="6"/>
  <c r="DG967" i="6"/>
  <c r="DH967" i="6"/>
  <c r="DG968" i="6"/>
  <c r="DH968" i="6"/>
  <c r="DG969" i="6"/>
  <c r="DH969" i="6"/>
  <c r="DG970" i="6"/>
  <c r="DH970" i="6"/>
  <c r="DG971" i="6"/>
  <c r="DH971" i="6"/>
  <c r="DG972" i="6"/>
  <c r="DH972" i="6"/>
  <c r="DG973" i="6"/>
  <c r="DH973" i="6"/>
  <c r="DG974" i="6"/>
  <c r="DH974" i="6"/>
  <c r="DG975" i="6"/>
  <c r="DH975" i="6"/>
  <c r="DG976" i="6"/>
  <c r="DH976" i="6"/>
  <c r="DG977" i="6"/>
  <c r="DH977" i="6"/>
  <c r="DG978" i="6"/>
  <c r="DH978" i="6"/>
  <c r="DG979" i="6"/>
  <c r="DH979" i="6"/>
  <c r="DG980" i="6"/>
  <c r="DH980" i="6"/>
  <c r="DG981" i="6"/>
  <c r="DH981" i="6"/>
  <c r="DG982" i="6"/>
  <c r="DH982" i="6"/>
  <c r="DG983" i="6"/>
  <c r="DH983" i="6"/>
  <c r="DG984" i="6"/>
  <c r="DH984" i="6"/>
  <c r="DG985" i="6"/>
  <c r="DH985" i="6"/>
  <c r="DG986" i="6"/>
  <c r="DH986" i="6"/>
  <c r="DG987" i="6"/>
  <c r="DH987" i="6"/>
  <c r="DG988" i="6"/>
  <c r="DH988" i="6"/>
  <c r="DG989" i="6"/>
  <c r="DH989" i="6"/>
  <c r="DG990" i="6"/>
  <c r="DH990" i="6"/>
  <c r="DG991" i="6"/>
  <c r="DH991" i="6"/>
  <c r="DG992" i="6"/>
  <c r="DH992" i="6"/>
  <c r="DG993" i="6"/>
  <c r="DH993" i="6"/>
  <c r="DG994" i="6"/>
  <c r="DH994" i="6"/>
  <c r="DG995" i="6"/>
  <c r="DH995" i="6"/>
  <c r="DG996" i="6"/>
  <c r="DH996" i="6"/>
  <c r="DG997" i="6"/>
  <c r="DH997" i="6"/>
  <c r="DG998" i="6"/>
  <c r="DH998" i="6"/>
  <c r="DG999" i="6"/>
  <c r="DH999" i="6"/>
  <c r="DG1000" i="6"/>
  <c r="DH1000" i="6"/>
  <c r="DG1001" i="6"/>
  <c r="DH1001" i="6"/>
  <c r="DG1002" i="6"/>
  <c r="DH1002" i="6"/>
  <c r="DG1003" i="6"/>
  <c r="DH1003" i="6"/>
  <c r="DG1004" i="6"/>
  <c r="DH1004" i="6"/>
  <c r="DH4" i="6"/>
  <c r="DF4" i="6"/>
  <c r="DG4" i="6"/>
  <c r="DE5" i="6"/>
  <c r="DE6" i="6"/>
  <c r="DE7" i="6"/>
  <c r="DE8" i="6"/>
  <c r="DE9" i="6"/>
  <c r="DE10" i="6"/>
  <c r="DE11" i="6"/>
  <c r="DE12" i="6"/>
  <c r="DE13" i="6"/>
  <c r="DE14" i="6"/>
  <c r="DE15" i="6"/>
  <c r="DE16" i="6"/>
  <c r="DE17" i="6"/>
  <c r="DE18" i="6"/>
  <c r="DE19" i="6"/>
  <c r="DE20" i="6"/>
  <c r="DE21" i="6"/>
  <c r="DE22" i="6"/>
  <c r="DE23" i="6"/>
  <c r="DE24" i="6"/>
  <c r="DE25" i="6"/>
  <c r="DE26" i="6"/>
  <c r="DE27" i="6"/>
  <c r="DE28" i="6"/>
  <c r="DE29" i="6"/>
  <c r="DE30" i="6"/>
  <c r="DE31" i="6"/>
  <c r="DE32" i="6"/>
  <c r="DE33" i="6"/>
  <c r="DE34" i="6"/>
  <c r="DE35" i="6"/>
  <c r="DE36" i="6"/>
  <c r="DE37" i="6"/>
  <c r="DE38" i="6"/>
  <c r="DE39" i="6"/>
  <c r="DE40" i="6"/>
  <c r="DE41" i="6"/>
  <c r="DE42" i="6"/>
  <c r="DE43" i="6"/>
  <c r="DE44" i="6"/>
  <c r="DE45" i="6"/>
  <c r="DE46" i="6"/>
  <c r="DE47" i="6"/>
  <c r="DE48" i="6"/>
  <c r="DE49" i="6"/>
  <c r="DE50" i="6"/>
  <c r="DE51" i="6"/>
  <c r="DE52" i="6"/>
  <c r="DE53" i="6"/>
  <c r="DE54" i="6"/>
  <c r="DE55" i="6"/>
  <c r="DE56" i="6"/>
  <c r="DE57" i="6"/>
  <c r="DE58" i="6"/>
  <c r="DE59" i="6"/>
  <c r="DE60" i="6"/>
  <c r="DE61" i="6"/>
  <c r="DE62" i="6"/>
  <c r="DE63" i="6"/>
  <c r="DE64" i="6"/>
  <c r="DE65" i="6"/>
  <c r="DE66" i="6"/>
  <c r="DE67" i="6"/>
  <c r="DE68" i="6"/>
  <c r="DE69" i="6"/>
  <c r="DE70" i="6"/>
  <c r="DE71" i="6"/>
  <c r="DE72" i="6"/>
  <c r="DE73" i="6"/>
  <c r="DE74" i="6"/>
  <c r="DE75" i="6"/>
  <c r="DE76" i="6"/>
  <c r="DE77" i="6"/>
  <c r="DE78" i="6"/>
  <c r="DE79" i="6"/>
  <c r="DE80" i="6"/>
  <c r="DE81" i="6"/>
  <c r="DE82" i="6"/>
  <c r="DE83" i="6"/>
  <c r="DE84" i="6"/>
  <c r="DE85" i="6"/>
  <c r="DE86" i="6"/>
  <c r="DE87" i="6"/>
  <c r="DE88" i="6"/>
  <c r="DE89" i="6"/>
  <c r="DE90" i="6"/>
  <c r="DE91" i="6"/>
  <c r="DE92" i="6"/>
  <c r="DE93" i="6"/>
  <c r="DE94" i="6"/>
  <c r="DE95" i="6"/>
  <c r="DE96" i="6"/>
  <c r="DE97" i="6"/>
  <c r="DE98" i="6"/>
  <c r="DE99" i="6"/>
  <c r="DE100" i="6"/>
  <c r="DE101" i="6"/>
  <c r="DE102" i="6"/>
  <c r="DE103" i="6"/>
  <c r="DE104" i="6"/>
  <c r="DE105" i="6"/>
  <c r="DE106" i="6"/>
  <c r="DE107" i="6"/>
  <c r="DE108" i="6"/>
  <c r="DE109" i="6"/>
  <c r="DE110" i="6"/>
  <c r="DE111" i="6"/>
  <c r="DE112" i="6"/>
  <c r="DE113" i="6"/>
  <c r="DE114" i="6"/>
  <c r="DE115" i="6"/>
  <c r="DE116" i="6"/>
  <c r="DE117" i="6"/>
  <c r="DE118" i="6"/>
  <c r="DE119" i="6"/>
  <c r="DE120" i="6"/>
  <c r="DE121" i="6"/>
  <c r="DE122" i="6"/>
  <c r="DE123" i="6"/>
  <c r="DE124" i="6"/>
  <c r="DE125" i="6"/>
  <c r="DE126" i="6"/>
  <c r="DE127" i="6"/>
  <c r="DE128" i="6"/>
  <c r="DE129" i="6"/>
  <c r="DE130" i="6"/>
  <c r="DE131" i="6"/>
  <c r="DE132" i="6"/>
  <c r="DE133" i="6"/>
  <c r="DE134" i="6"/>
  <c r="DE135" i="6"/>
  <c r="DE136" i="6"/>
  <c r="DE137" i="6"/>
  <c r="DE138" i="6"/>
  <c r="DE139" i="6"/>
  <c r="DE140" i="6"/>
  <c r="DE141" i="6"/>
  <c r="DE142" i="6"/>
  <c r="DE143" i="6"/>
  <c r="DE144" i="6"/>
  <c r="DE145" i="6"/>
  <c r="DE146" i="6"/>
  <c r="DE147" i="6"/>
  <c r="DE148" i="6"/>
  <c r="DE149" i="6"/>
  <c r="DE150" i="6"/>
  <c r="DE151" i="6"/>
  <c r="DE152" i="6"/>
  <c r="DE153" i="6"/>
  <c r="DE154" i="6"/>
  <c r="DE155" i="6"/>
  <c r="DE156" i="6"/>
  <c r="DE157" i="6"/>
  <c r="DE158" i="6"/>
  <c r="DE159" i="6"/>
  <c r="DE160" i="6"/>
  <c r="DE161" i="6"/>
  <c r="DE162" i="6"/>
  <c r="DE163" i="6"/>
  <c r="DE164" i="6"/>
  <c r="DE165" i="6"/>
  <c r="DE166" i="6"/>
  <c r="DE167" i="6"/>
  <c r="DE168" i="6"/>
  <c r="DE169" i="6"/>
  <c r="DE170" i="6"/>
  <c r="DE171" i="6"/>
  <c r="DE172" i="6"/>
  <c r="DE173" i="6"/>
  <c r="DE174" i="6"/>
  <c r="DE175" i="6"/>
  <c r="DE176" i="6"/>
  <c r="DE177" i="6"/>
  <c r="DE178" i="6"/>
  <c r="DE179" i="6"/>
  <c r="DE180" i="6"/>
  <c r="DE181" i="6"/>
  <c r="DE182" i="6"/>
  <c r="DE183" i="6"/>
  <c r="DE184" i="6"/>
  <c r="DE185" i="6"/>
  <c r="DE186" i="6"/>
  <c r="DE187" i="6"/>
  <c r="DE188" i="6"/>
  <c r="DE189" i="6"/>
  <c r="DE190" i="6"/>
  <c r="DE191" i="6"/>
  <c r="DE192" i="6"/>
  <c r="DE193" i="6"/>
  <c r="DE194" i="6"/>
  <c r="DE195" i="6"/>
  <c r="DE196" i="6"/>
  <c r="DE197" i="6"/>
  <c r="DE198" i="6"/>
  <c r="DE199" i="6"/>
  <c r="DE200" i="6"/>
  <c r="DE201" i="6"/>
  <c r="DE202" i="6"/>
  <c r="DE203" i="6"/>
  <c r="DE204" i="6"/>
  <c r="DE205" i="6"/>
  <c r="DE206" i="6"/>
  <c r="DE207" i="6"/>
  <c r="DE208" i="6"/>
  <c r="DE209" i="6"/>
  <c r="DE210" i="6"/>
  <c r="DE211" i="6"/>
  <c r="DE212" i="6"/>
  <c r="DE213" i="6"/>
  <c r="DE214" i="6"/>
  <c r="DE215" i="6"/>
  <c r="DE216" i="6"/>
  <c r="DE217" i="6"/>
  <c r="DE218" i="6"/>
  <c r="DE219" i="6"/>
  <c r="DE220" i="6"/>
  <c r="DE221" i="6"/>
  <c r="DE222" i="6"/>
  <c r="DE223" i="6"/>
  <c r="DE224" i="6"/>
  <c r="DE225" i="6"/>
  <c r="DE226" i="6"/>
  <c r="DE227" i="6"/>
  <c r="DE228" i="6"/>
  <c r="DE229" i="6"/>
  <c r="DE230" i="6"/>
  <c r="DE231" i="6"/>
  <c r="DE232" i="6"/>
  <c r="DE233" i="6"/>
  <c r="DE234" i="6"/>
  <c r="DE235" i="6"/>
  <c r="DE236" i="6"/>
  <c r="DE237" i="6"/>
  <c r="DE238" i="6"/>
  <c r="DE239" i="6"/>
  <c r="DE240" i="6"/>
  <c r="DE241" i="6"/>
  <c r="DE242" i="6"/>
  <c r="DE243" i="6"/>
  <c r="DE244" i="6"/>
  <c r="DE245" i="6"/>
  <c r="DE246" i="6"/>
  <c r="DE247" i="6"/>
  <c r="DE248" i="6"/>
  <c r="DE249" i="6"/>
  <c r="DE250" i="6"/>
  <c r="DE251" i="6"/>
  <c r="DE252" i="6"/>
  <c r="DE253" i="6"/>
  <c r="DE254" i="6"/>
  <c r="DE255" i="6"/>
  <c r="DE256" i="6"/>
  <c r="DE257" i="6"/>
  <c r="DE258" i="6"/>
  <c r="DE259" i="6"/>
  <c r="DE260" i="6"/>
  <c r="DE261" i="6"/>
  <c r="DE262" i="6"/>
  <c r="DE263" i="6"/>
  <c r="DE264" i="6"/>
  <c r="DE265" i="6"/>
  <c r="DE266" i="6"/>
  <c r="DE267" i="6"/>
  <c r="DE268" i="6"/>
  <c r="DE269" i="6"/>
  <c r="DE270" i="6"/>
  <c r="DE271" i="6"/>
  <c r="DE272" i="6"/>
  <c r="DE273" i="6"/>
  <c r="DE274" i="6"/>
  <c r="DE275" i="6"/>
  <c r="DE276" i="6"/>
  <c r="DE277" i="6"/>
  <c r="DE278" i="6"/>
  <c r="DE279" i="6"/>
  <c r="DE280" i="6"/>
  <c r="DE281" i="6"/>
  <c r="DE282" i="6"/>
  <c r="DE283" i="6"/>
  <c r="DE284" i="6"/>
  <c r="DE285" i="6"/>
  <c r="DE286" i="6"/>
  <c r="DE287" i="6"/>
  <c r="DE288" i="6"/>
  <c r="DE289" i="6"/>
  <c r="DE290" i="6"/>
  <c r="DE291" i="6"/>
  <c r="DE292" i="6"/>
  <c r="DE293" i="6"/>
  <c r="DE294" i="6"/>
  <c r="DE295" i="6"/>
  <c r="DE296" i="6"/>
  <c r="DE297" i="6"/>
  <c r="DE298" i="6"/>
  <c r="DE299" i="6"/>
  <c r="DE300" i="6"/>
  <c r="DE301" i="6"/>
  <c r="DE302" i="6"/>
  <c r="DE303" i="6"/>
  <c r="DE304" i="6"/>
  <c r="DE305" i="6"/>
  <c r="DE306" i="6"/>
  <c r="DE307" i="6"/>
  <c r="DE308" i="6"/>
  <c r="DE309" i="6"/>
  <c r="DE310" i="6"/>
  <c r="DE311" i="6"/>
  <c r="DE312" i="6"/>
  <c r="DE313" i="6"/>
  <c r="DE314" i="6"/>
  <c r="DE315" i="6"/>
  <c r="DE316" i="6"/>
  <c r="DE317" i="6"/>
  <c r="DE318" i="6"/>
  <c r="DE319" i="6"/>
  <c r="DE320" i="6"/>
  <c r="DE321" i="6"/>
  <c r="DE322" i="6"/>
  <c r="DE323" i="6"/>
  <c r="DE324" i="6"/>
  <c r="DE325" i="6"/>
  <c r="DE326" i="6"/>
  <c r="DE327" i="6"/>
  <c r="DE328" i="6"/>
  <c r="DE329" i="6"/>
  <c r="DE330" i="6"/>
  <c r="DE331" i="6"/>
  <c r="DE332" i="6"/>
  <c r="DE333" i="6"/>
  <c r="DE334" i="6"/>
  <c r="DE335" i="6"/>
  <c r="DE336" i="6"/>
  <c r="DE337" i="6"/>
  <c r="DE338" i="6"/>
  <c r="DE339" i="6"/>
  <c r="DE340" i="6"/>
  <c r="DE341" i="6"/>
  <c r="DE342" i="6"/>
  <c r="DE343" i="6"/>
  <c r="DE344" i="6"/>
  <c r="DE345" i="6"/>
  <c r="DE346" i="6"/>
  <c r="DE347" i="6"/>
  <c r="DE348" i="6"/>
  <c r="DE349" i="6"/>
  <c r="DE350" i="6"/>
  <c r="DE351" i="6"/>
  <c r="DE352" i="6"/>
  <c r="DE353" i="6"/>
  <c r="DE354" i="6"/>
  <c r="DE355" i="6"/>
  <c r="DE356" i="6"/>
  <c r="DE357" i="6"/>
  <c r="DE358" i="6"/>
  <c r="DE359" i="6"/>
  <c r="DE360" i="6"/>
  <c r="DE361" i="6"/>
  <c r="DE362" i="6"/>
  <c r="DE363" i="6"/>
  <c r="DE364" i="6"/>
  <c r="DE365" i="6"/>
  <c r="DE366" i="6"/>
  <c r="DE367" i="6"/>
  <c r="DE368" i="6"/>
  <c r="DE369" i="6"/>
  <c r="DE370" i="6"/>
  <c r="DE371" i="6"/>
  <c r="DE372" i="6"/>
  <c r="DE373" i="6"/>
  <c r="DE374" i="6"/>
  <c r="DE375" i="6"/>
  <c r="DE376" i="6"/>
  <c r="DE377" i="6"/>
  <c r="DE378" i="6"/>
  <c r="DE379" i="6"/>
  <c r="DE380" i="6"/>
  <c r="DE381" i="6"/>
  <c r="DE382" i="6"/>
  <c r="DE383" i="6"/>
  <c r="DE384" i="6"/>
  <c r="DE385" i="6"/>
  <c r="DE386" i="6"/>
  <c r="DE387" i="6"/>
  <c r="DE388" i="6"/>
  <c r="DE389" i="6"/>
  <c r="DE390" i="6"/>
  <c r="DE391" i="6"/>
  <c r="DE392" i="6"/>
  <c r="DE393" i="6"/>
  <c r="DE394" i="6"/>
  <c r="DE395" i="6"/>
  <c r="DE396" i="6"/>
  <c r="DE397" i="6"/>
  <c r="DE398" i="6"/>
  <c r="DE399" i="6"/>
  <c r="DE400" i="6"/>
  <c r="DE401" i="6"/>
  <c r="DE402" i="6"/>
  <c r="DE403" i="6"/>
  <c r="DE404" i="6"/>
  <c r="DE405" i="6"/>
  <c r="DE406" i="6"/>
  <c r="DE407" i="6"/>
  <c r="DE408" i="6"/>
  <c r="DE409" i="6"/>
  <c r="DE410" i="6"/>
  <c r="DE411" i="6"/>
  <c r="DE412" i="6"/>
  <c r="DE413" i="6"/>
  <c r="DE414" i="6"/>
  <c r="DE415" i="6"/>
  <c r="DE416" i="6"/>
  <c r="DE417" i="6"/>
  <c r="DE418" i="6"/>
  <c r="DE419" i="6"/>
  <c r="DE420" i="6"/>
  <c r="DE421" i="6"/>
  <c r="DE422" i="6"/>
  <c r="DE423" i="6"/>
  <c r="DE424" i="6"/>
  <c r="DE425" i="6"/>
  <c r="DE426" i="6"/>
  <c r="DE427" i="6"/>
  <c r="DE428" i="6"/>
  <c r="DE429" i="6"/>
  <c r="DE430" i="6"/>
  <c r="DE431" i="6"/>
  <c r="DE432" i="6"/>
  <c r="DE433" i="6"/>
  <c r="DE434" i="6"/>
  <c r="DE435" i="6"/>
  <c r="DE436" i="6"/>
  <c r="DE437" i="6"/>
  <c r="DE438" i="6"/>
  <c r="DE439" i="6"/>
  <c r="DE440" i="6"/>
  <c r="DE441" i="6"/>
  <c r="DE442" i="6"/>
  <c r="DE443" i="6"/>
  <c r="DE444" i="6"/>
  <c r="DE445" i="6"/>
  <c r="DE446" i="6"/>
  <c r="DE447" i="6"/>
  <c r="DE448" i="6"/>
  <c r="DE449" i="6"/>
  <c r="DE450" i="6"/>
  <c r="DE451" i="6"/>
  <c r="DE452" i="6"/>
  <c r="DE453" i="6"/>
  <c r="DE454" i="6"/>
  <c r="DE455" i="6"/>
  <c r="DE456" i="6"/>
  <c r="DE457" i="6"/>
  <c r="DE458" i="6"/>
  <c r="DE459" i="6"/>
  <c r="DE460" i="6"/>
  <c r="DE461" i="6"/>
  <c r="DE462" i="6"/>
  <c r="DE463" i="6"/>
  <c r="DE464" i="6"/>
  <c r="DE465" i="6"/>
  <c r="DE466" i="6"/>
  <c r="DE467" i="6"/>
  <c r="DE468" i="6"/>
  <c r="DE469" i="6"/>
  <c r="DE470" i="6"/>
  <c r="DE471" i="6"/>
  <c r="DE472" i="6"/>
  <c r="DE473" i="6"/>
  <c r="DE474" i="6"/>
  <c r="DE475" i="6"/>
  <c r="DE476" i="6"/>
  <c r="DE477" i="6"/>
  <c r="DE478" i="6"/>
  <c r="DE479" i="6"/>
  <c r="DE480" i="6"/>
  <c r="DE481" i="6"/>
  <c r="DE482" i="6"/>
  <c r="DE483" i="6"/>
  <c r="DE484" i="6"/>
  <c r="DE485" i="6"/>
  <c r="DE486" i="6"/>
  <c r="DE487" i="6"/>
  <c r="DE488" i="6"/>
  <c r="DE489" i="6"/>
  <c r="DE490" i="6"/>
  <c r="DE491" i="6"/>
  <c r="DE492" i="6"/>
  <c r="DE493" i="6"/>
  <c r="DE494" i="6"/>
  <c r="DE495" i="6"/>
  <c r="DE496" i="6"/>
  <c r="DE497" i="6"/>
  <c r="DE498" i="6"/>
  <c r="DE499" i="6"/>
  <c r="DE500" i="6"/>
  <c r="DE501" i="6"/>
  <c r="DE502" i="6"/>
  <c r="DE503" i="6"/>
  <c r="DE504" i="6"/>
  <c r="DE505" i="6"/>
  <c r="DE506" i="6"/>
  <c r="DE507" i="6"/>
  <c r="DE508" i="6"/>
  <c r="DE509" i="6"/>
  <c r="DE510" i="6"/>
  <c r="DE511" i="6"/>
  <c r="DE512" i="6"/>
  <c r="DE513" i="6"/>
  <c r="DE514" i="6"/>
  <c r="DE515" i="6"/>
  <c r="DE516" i="6"/>
  <c r="DE517" i="6"/>
  <c r="DE518" i="6"/>
  <c r="DE519" i="6"/>
  <c r="DE520" i="6"/>
  <c r="DE521" i="6"/>
  <c r="DE522" i="6"/>
  <c r="DE523" i="6"/>
  <c r="DE524" i="6"/>
  <c r="DE525" i="6"/>
  <c r="DE526" i="6"/>
  <c r="DE527" i="6"/>
  <c r="DE528" i="6"/>
  <c r="DE529" i="6"/>
  <c r="DE530" i="6"/>
  <c r="DE531" i="6"/>
  <c r="DE532" i="6"/>
  <c r="DE533" i="6"/>
  <c r="DE534" i="6"/>
  <c r="DE535" i="6"/>
  <c r="DE536" i="6"/>
  <c r="DE537" i="6"/>
  <c r="DE538" i="6"/>
  <c r="DE539" i="6"/>
  <c r="DE540" i="6"/>
  <c r="DE541" i="6"/>
  <c r="DE542" i="6"/>
  <c r="DE543" i="6"/>
  <c r="DE544" i="6"/>
  <c r="DE545" i="6"/>
  <c r="DE546" i="6"/>
  <c r="DE547" i="6"/>
  <c r="DE548" i="6"/>
  <c r="DE549" i="6"/>
  <c r="DE550" i="6"/>
  <c r="DE551" i="6"/>
  <c r="DE552" i="6"/>
  <c r="DE553" i="6"/>
  <c r="DE554" i="6"/>
  <c r="DE555" i="6"/>
  <c r="DE556" i="6"/>
  <c r="DE557" i="6"/>
  <c r="DE558" i="6"/>
  <c r="DE559" i="6"/>
  <c r="DE560" i="6"/>
  <c r="DE561" i="6"/>
  <c r="DE562" i="6"/>
  <c r="DE563" i="6"/>
  <c r="DE564" i="6"/>
  <c r="DE565" i="6"/>
  <c r="DE566" i="6"/>
  <c r="DE567" i="6"/>
  <c r="DE568" i="6"/>
  <c r="DE569" i="6"/>
  <c r="DE570" i="6"/>
  <c r="DE571" i="6"/>
  <c r="DE572" i="6"/>
  <c r="DE573" i="6"/>
  <c r="DE574" i="6"/>
  <c r="DE575" i="6"/>
  <c r="DE576" i="6"/>
  <c r="DE577" i="6"/>
  <c r="DE578" i="6"/>
  <c r="DE579" i="6"/>
  <c r="DE580" i="6"/>
  <c r="DE581" i="6"/>
  <c r="DE582" i="6"/>
  <c r="DE583" i="6"/>
  <c r="DE584" i="6"/>
  <c r="DE585" i="6"/>
  <c r="DE586" i="6"/>
  <c r="DE587" i="6"/>
  <c r="DE588" i="6"/>
  <c r="DE589" i="6"/>
  <c r="DE590" i="6"/>
  <c r="DE591" i="6"/>
  <c r="DE592" i="6"/>
  <c r="DE593" i="6"/>
  <c r="DE594" i="6"/>
  <c r="DE595" i="6"/>
  <c r="DE596" i="6"/>
  <c r="DE597" i="6"/>
  <c r="DE598" i="6"/>
  <c r="DE599" i="6"/>
  <c r="DE600" i="6"/>
  <c r="DE601" i="6"/>
  <c r="DE602" i="6"/>
  <c r="DE603" i="6"/>
  <c r="DE604" i="6"/>
  <c r="DE605" i="6"/>
  <c r="DE606" i="6"/>
  <c r="DE607" i="6"/>
  <c r="DE608" i="6"/>
  <c r="DE609" i="6"/>
  <c r="DE610" i="6"/>
  <c r="DE611" i="6"/>
  <c r="DE612" i="6"/>
  <c r="DE613" i="6"/>
  <c r="DE614" i="6"/>
  <c r="DE615" i="6"/>
  <c r="DE616" i="6"/>
  <c r="DE617" i="6"/>
  <c r="DE618" i="6"/>
  <c r="DE619" i="6"/>
  <c r="DE620" i="6"/>
  <c r="DE621" i="6"/>
  <c r="DE622" i="6"/>
  <c r="DE623" i="6"/>
  <c r="DE624" i="6"/>
  <c r="DE625" i="6"/>
  <c r="DE626" i="6"/>
  <c r="DE627" i="6"/>
  <c r="DE628" i="6"/>
  <c r="DE629" i="6"/>
  <c r="DE630" i="6"/>
  <c r="DE631" i="6"/>
  <c r="DE632" i="6"/>
  <c r="DE633" i="6"/>
  <c r="DE634" i="6"/>
  <c r="DE635" i="6"/>
  <c r="DE636" i="6"/>
  <c r="DE637" i="6"/>
  <c r="DE638" i="6"/>
  <c r="DE639" i="6"/>
  <c r="DE640" i="6"/>
  <c r="DE641" i="6"/>
  <c r="DE642" i="6"/>
  <c r="DE643" i="6"/>
  <c r="DE644" i="6"/>
  <c r="DE645" i="6"/>
  <c r="DE646" i="6"/>
  <c r="DE647" i="6"/>
  <c r="DE648" i="6"/>
  <c r="DE649" i="6"/>
  <c r="DE650" i="6"/>
  <c r="DE651" i="6"/>
  <c r="DE652" i="6"/>
  <c r="DE653" i="6"/>
  <c r="DE654" i="6"/>
  <c r="DE655" i="6"/>
  <c r="DE656" i="6"/>
  <c r="DE657" i="6"/>
  <c r="DE658" i="6"/>
  <c r="DE659" i="6"/>
  <c r="DE660" i="6"/>
  <c r="DE661" i="6"/>
  <c r="DE662" i="6"/>
  <c r="DE663" i="6"/>
  <c r="DE664" i="6"/>
  <c r="DE665" i="6"/>
  <c r="DE666" i="6"/>
  <c r="DE667" i="6"/>
  <c r="DE668" i="6"/>
  <c r="DE669" i="6"/>
  <c r="DE670" i="6"/>
  <c r="DE671" i="6"/>
  <c r="DE672" i="6"/>
  <c r="DE673" i="6"/>
  <c r="DE674" i="6"/>
  <c r="DE675" i="6"/>
  <c r="DE676" i="6"/>
  <c r="DE677" i="6"/>
  <c r="DE678" i="6"/>
  <c r="DE679" i="6"/>
  <c r="DE680" i="6"/>
  <c r="DE681" i="6"/>
  <c r="DE682" i="6"/>
  <c r="DE683" i="6"/>
  <c r="DE684" i="6"/>
  <c r="DE685" i="6"/>
  <c r="DE686" i="6"/>
  <c r="DE687" i="6"/>
  <c r="DE688" i="6"/>
  <c r="DE689" i="6"/>
  <c r="DE690" i="6"/>
  <c r="DE691" i="6"/>
  <c r="DE692" i="6"/>
  <c r="DE693" i="6"/>
  <c r="DE694" i="6"/>
  <c r="DE695" i="6"/>
  <c r="DE696" i="6"/>
  <c r="DE697" i="6"/>
  <c r="DE698" i="6"/>
  <c r="DE699" i="6"/>
  <c r="DE700" i="6"/>
  <c r="DE701" i="6"/>
  <c r="DE702" i="6"/>
  <c r="DE703" i="6"/>
  <c r="DE704" i="6"/>
  <c r="DE705" i="6"/>
  <c r="DE706" i="6"/>
  <c r="DE707" i="6"/>
  <c r="DE708" i="6"/>
  <c r="DE709" i="6"/>
  <c r="DE710" i="6"/>
  <c r="DE711" i="6"/>
  <c r="DE712" i="6"/>
  <c r="DE713" i="6"/>
  <c r="DE714" i="6"/>
  <c r="DE715" i="6"/>
  <c r="DE716" i="6"/>
  <c r="DE717" i="6"/>
  <c r="DE718" i="6"/>
  <c r="DE719" i="6"/>
  <c r="DE720" i="6"/>
  <c r="DE721" i="6"/>
  <c r="DE722" i="6"/>
  <c r="DE723" i="6"/>
  <c r="DE724" i="6"/>
  <c r="DE725" i="6"/>
  <c r="DE726" i="6"/>
  <c r="DE727" i="6"/>
  <c r="DE728" i="6"/>
  <c r="DE729" i="6"/>
  <c r="DE730" i="6"/>
  <c r="DE731" i="6"/>
  <c r="DE732" i="6"/>
  <c r="DE733" i="6"/>
  <c r="DE734" i="6"/>
  <c r="DE735" i="6"/>
  <c r="DE736" i="6"/>
  <c r="DE737" i="6"/>
  <c r="DE738" i="6"/>
  <c r="DE739" i="6"/>
  <c r="DE740" i="6"/>
  <c r="DE741" i="6"/>
  <c r="DE742" i="6"/>
  <c r="DE743" i="6"/>
  <c r="DE744" i="6"/>
  <c r="DE745" i="6"/>
  <c r="DE746" i="6"/>
  <c r="DE747" i="6"/>
  <c r="DE748" i="6"/>
  <c r="DE749" i="6"/>
  <c r="DE750" i="6"/>
  <c r="DE751" i="6"/>
  <c r="DE752" i="6"/>
  <c r="DE753" i="6"/>
  <c r="DE754" i="6"/>
  <c r="DE755" i="6"/>
  <c r="DE756" i="6"/>
  <c r="DE757" i="6"/>
  <c r="DE758" i="6"/>
  <c r="DE759" i="6"/>
  <c r="DE760" i="6"/>
  <c r="DE761" i="6"/>
  <c r="DE762" i="6"/>
  <c r="DE763" i="6"/>
  <c r="DE764" i="6"/>
  <c r="DE765" i="6"/>
  <c r="DE766" i="6"/>
  <c r="DE767" i="6"/>
  <c r="DE768" i="6"/>
  <c r="DE769" i="6"/>
  <c r="DE770" i="6"/>
  <c r="DE771" i="6"/>
  <c r="DE772" i="6"/>
  <c r="DE773" i="6"/>
  <c r="DE774" i="6"/>
  <c r="DE775" i="6"/>
  <c r="DE776" i="6"/>
  <c r="DE777" i="6"/>
  <c r="DE778" i="6"/>
  <c r="DE779" i="6"/>
  <c r="DE780" i="6"/>
  <c r="DE781" i="6"/>
  <c r="DE782" i="6"/>
  <c r="DE783" i="6"/>
  <c r="DE784" i="6"/>
  <c r="DE785" i="6"/>
  <c r="DE786" i="6"/>
  <c r="DE787" i="6"/>
  <c r="DE788" i="6"/>
  <c r="DE789" i="6"/>
  <c r="DE790" i="6"/>
  <c r="DE791" i="6"/>
  <c r="DE792" i="6"/>
  <c r="DE793" i="6"/>
  <c r="DE794" i="6"/>
  <c r="DE795" i="6"/>
  <c r="DE796" i="6"/>
  <c r="DE797" i="6"/>
  <c r="DE798" i="6"/>
  <c r="DE799" i="6"/>
  <c r="DE800" i="6"/>
  <c r="DE801" i="6"/>
  <c r="DE802" i="6"/>
  <c r="DE803" i="6"/>
  <c r="DE804" i="6"/>
  <c r="DE805" i="6"/>
  <c r="DE806" i="6"/>
  <c r="DE807" i="6"/>
  <c r="DE808" i="6"/>
  <c r="DE809" i="6"/>
  <c r="DE810" i="6"/>
  <c r="DE811" i="6"/>
  <c r="DE812" i="6"/>
  <c r="DE813" i="6"/>
  <c r="DE814" i="6"/>
  <c r="DE815" i="6"/>
  <c r="DE816" i="6"/>
  <c r="DE817" i="6"/>
  <c r="DE818" i="6"/>
  <c r="DE819" i="6"/>
  <c r="DE820" i="6"/>
  <c r="DE821" i="6"/>
  <c r="DE822" i="6"/>
  <c r="DE823" i="6"/>
  <c r="DE824" i="6"/>
  <c r="DE825" i="6"/>
  <c r="DE826" i="6"/>
  <c r="DE827" i="6"/>
  <c r="DE828" i="6"/>
  <c r="DE829" i="6"/>
  <c r="DE830" i="6"/>
  <c r="DE831" i="6"/>
  <c r="DE832" i="6"/>
  <c r="DE833" i="6"/>
  <c r="DE834" i="6"/>
  <c r="DE835" i="6"/>
  <c r="DE836" i="6"/>
  <c r="DE837" i="6"/>
  <c r="DE838" i="6"/>
  <c r="DE839" i="6"/>
  <c r="DE840" i="6"/>
  <c r="DE841" i="6"/>
  <c r="DE842" i="6"/>
  <c r="DE843" i="6"/>
  <c r="DE844" i="6"/>
  <c r="DE845" i="6"/>
  <c r="DE846" i="6"/>
  <c r="DE847" i="6"/>
  <c r="DE848" i="6"/>
  <c r="DE849" i="6"/>
  <c r="DE850" i="6"/>
  <c r="DE851" i="6"/>
  <c r="DE852" i="6"/>
  <c r="DE853" i="6"/>
  <c r="DE854" i="6"/>
  <c r="DE855" i="6"/>
  <c r="DE856" i="6"/>
  <c r="DE857" i="6"/>
  <c r="DE858" i="6"/>
  <c r="DE859" i="6"/>
  <c r="DE860" i="6"/>
  <c r="DE861" i="6"/>
  <c r="DE862" i="6"/>
  <c r="DE863" i="6"/>
  <c r="DE864" i="6"/>
  <c r="DE865" i="6"/>
  <c r="DE866" i="6"/>
  <c r="DE867" i="6"/>
  <c r="DE868" i="6"/>
  <c r="DE869" i="6"/>
  <c r="DE870" i="6"/>
  <c r="DE871" i="6"/>
  <c r="DE872" i="6"/>
  <c r="DE873" i="6"/>
  <c r="DE874" i="6"/>
  <c r="DE875" i="6"/>
  <c r="DE876" i="6"/>
  <c r="DE877" i="6"/>
  <c r="DE878" i="6"/>
  <c r="DE879" i="6"/>
  <c r="DE880" i="6"/>
  <c r="DE881" i="6"/>
  <c r="DE882" i="6"/>
  <c r="DE883" i="6"/>
  <c r="DE884" i="6"/>
  <c r="DE885" i="6"/>
  <c r="DE886" i="6"/>
  <c r="DE887" i="6"/>
  <c r="DE888" i="6"/>
  <c r="DE889" i="6"/>
  <c r="DE890" i="6"/>
  <c r="DE891" i="6"/>
  <c r="DE892" i="6"/>
  <c r="DE893" i="6"/>
  <c r="DE894" i="6"/>
  <c r="DE895" i="6"/>
  <c r="DE896" i="6"/>
  <c r="DE897" i="6"/>
  <c r="DE898" i="6"/>
  <c r="DE899" i="6"/>
  <c r="DE900" i="6"/>
  <c r="DE901" i="6"/>
  <c r="DE902" i="6"/>
  <c r="DE903" i="6"/>
  <c r="DE904" i="6"/>
  <c r="DE905" i="6"/>
  <c r="DE906" i="6"/>
  <c r="DE907" i="6"/>
  <c r="DE908" i="6"/>
  <c r="DE909" i="6"/>
  <c r="DE910" i="6"/>
  <c r="DE911" i="6"/>
  <c r="DE912" i="6"/>
  <c r="DE913" i="6"/>
  <c r="DE914" i="6"/>
  <c r="DE915" i="6"/>
  <c r="DE916" i="6"/>
  <c r="DE917" i="6"/>
  <c r="DE918" i="6"/>
  <c r="DE919" i="6"/>
  <c r="DE920" i="6"/>
  <c r="DE921" i="6"/>
  <c r="DE922" i="6"/>
  <c r="DE923" i="6"/>
  <c r="DE924" i="6"/>
  <c r="DE925" i="6"/>
  <c r="DE926" i="6"/>
  <c r="DE927" i="6"/>
  <c r="DE928" i="6"/>
  <c r="DE929" i="6"/>
  <c r="DE930" i="6"/>
  <c r="DE931" i="6"/>
  <c r="DE932" i="6"/>
  <c r="DE933" i="6"/>
  <c r="DE934" i="6"/>
  <c r="DE935" i="6"/>
  <c r="DE936" i="6"/>
  <c r="DE937" i="6"/>
  <c r="DE938" i="6"/>
  <c r="DE939" i="6"/>
  <c r="DE940" i="6"/>
  <c r="DE941" i="6"/>
  <c r="DE942" i="6"/>
  <c r="DE943" i="6"/>
  <c r="DE944" i="6"/>
  <c r="DE945" i="6"/>
  <c r="DE946" i="6"/>
  <c r="DE947" i="6"/>
  <c r="DE948" i="6"/>
  <c r="DE949" i="6"/>
  <c r="DE950" i="6"/>
  <c r="DE951" i="6"/>
  <c r="DE952" i="6"/>
  <c r="DE953" i="6"/>
  <c r="DE954" i="6"/>
  <c r="DE955" i="6"/>
  <c r="DE956" i="6"/>
  <c r="DE957" i="6"/>
  <c r="DE958" i="6"/>
  <c r="DE959" i="6"/>
  <c r="DE960" i="6"/>
  <c r="DE961" i="6"/>
  <c r="DE962" i="6"/>
  <c r="DE963" i="6"/>
  <c r="DE964" i="6"/>
  <c r="DE965" i="6"/>
  <c r="DE966" i="6"/>
  <c r="DE967" i="6"/>
  <c r="DE968" i="6"/>
  <c r="DE969" i="6"/>
  <c r="DE970" i="6"/>
  <c r="DE971" i="6"/>
  <c r="DE972" i="6"/>
  <c r="DE973" i="6"/>
  <c r="DE974" i="6"/>
  <c r="DE975" i="6"/>
  <c r="DE976" i="6"/>
  <c r="DE977" i="6"/>
  <c r="DE978" i="6"/>
  <c r="DE979" i="6"/>
  <c r="DE980" i="6"/>
  <c r="DE981" i="6"/>
  <c r="DE982" i="6"/>
  <c r="DE983" i="6"/>
  <c r="DE984" i="6"/>
  <c r="DE985" i="6"/>
  <c r="DE986" i="6"/>
  <c r="DE987" i="6"/>
  <c r="DE988" i="6"/>
  <c r="DE989" i="6"/>
  <c r="DE990" i="6"/>
  <c r="DE991" i="6"/>
  <c r="DE992" i="6"/>
  <c r="DE993" i="6"/>
  <c r="DE994" i="6"/>
  <c r="DE995" i="6"/>
  <c r="DE996" i="6"/>
  <c r="DE997" i="6"/>
  <c r="DE998" i="6"/>
  <c r="DE999" i="6"/>
  <c r="DE1000" i="6"/>
  <c r="DE1001" i="6"/>
  <c r="DE1002" i="6"/>
  <c r="DE1003" i="6"/>
  <c r="DE1004" i="6"/>
  <c r="DE4" i="6"/>
  <c r="DC4" i="6"/>
  <c r="DD4" i="6"/>
  <c r="CY5" i="6"/>
  <c r="CZ5" i="6"/>
  <c r="CY6" i="6"/>
  <c r="CZ6" i="6"/>
  <c r="CY7" i="6"/>
  <c r="CZ7" i="6"/>
  <c r="CY8" i="6"/>
  <c r="CZ8" i="6"/>
  <c r="CY9" i="6"/>
  <c r="CZ9" i="6"/>
  <c r="CY10" i="6"/>
  <c r="CZ10" i="6"/>
  <c r="CY11" i="6"/>
  <c r="CZ11" i="6"/>
  <c r="CY12" i="6"/>
  <c r="CZ12" i="6"/>
  <c r="CY13" i="6"/>
  <c r="CZ13" i="6"/>
  <c r="CY14" i="6"/>
  <c r="CZ14" i="6"/>
  <c r="CY15" i="6"/>
  <c r="CZ15" i="6"/>
  <c r="CY16" i="6"/>
  <c r="CZ16" i="6"/>
  <c r="CY17" i="6"/>
  <c r="CZ17" i="6"/>
  <c r="CY18" i="6"/>
  <c r="CZ18" i="6"/>
  <c r="CY19" i="6"/>
  <c r="CZ19" i="6"/>
  <c r="CY20" i="6"/>
  <c r="CZ20" i="6"/>
  <c r="CY21" i="6"/>
  <c r="CZ21" i="6"/>
  <c r="CY22" i="6"/>
  <c r="CZ22" i="6"/>
  <c r="CY23" i="6"/>
  <c r="CZ23" i="6"/>
  <c r="CY24" i="6"/>
  <c r="CZ24" i="6"/>
  <c r="CY25" i="6"/>
  <c r="CZ25" i="6"/>
  <c r="CY26" i="6"/>
  <c r="CZ26" i="6"/>
  <c r="CY27" i="6"/>
  <c r="CZ27" i="6"/>
  <c r="CY28" i="6"/>
  <c r="CZ28" i="6"/>
  <c r="CY29" i="6"/>
  <c r="CZ29" i="6"/>
  <c r="CY30" i="6"/>
  <c r="CZ30" i="6"/>
  <c r="CY31" i="6"/>
  <c r="CZ31" i="6"/>
  <c r="CY32" i="6"/>
  <c r="CZ32" i="6"/>
  <c r="CY33" i="6"/>
  <c r="CZ33" i="6"/>
  <c r="CY34" i="6"/>
  <c r="CZ34" i="6"/>
  <c r="CY35" i="6"/>
  <c r="CZ35" i="6"/>
  <c r="CY36" i="6"/>
  <c r="CZ36" i="6"/>
  <c r="CY37" i="6"/>
  <c r="CZ37" i="6"/>
  <c r="CY38" i="6"/>
  <c r="CZ38" i="6"/>
  <c r="CY39" i="6"/>
  <c r="CZ39" i="6"/>
  <c r="CY40" i="6"/>
  <c r="CZ40" i="6"/>
  <c r="CY41" i="6"/>
  <c r="CZ41" i="6"/>
  <c r="CY42" i="6"/>
  <c r="CZ42" i="6"/>
  <c r="CY43" i="6"/>
  <c r="CZ43" i="6"/>
  <c r="CY44" i="6"/>
  <c r="CZ44" i="6"/>
  <c r="CY45" i="6"/>
  <c r="CZ45" i="6"/>
  <c r="CY46" i="6"/>
  <c r="CZ46" i="6"/>
  <c r="CY47" i="6"/>
  <c r="CZ47" i="6"/>
  <c r="CY48" i="6"/>
  <c r="CZ48" i="6"/>
  <c r="CY49" i="6"/>
  <c r="CZ49" i="6"/>
  <c r="CY50" i="6"/>
  <c r="CZ50" i="6"/>
  <c r="CY51" i="6"/>
  <c r="CZ51" i="6"/>
  <c r="CY52" i="6"/>
  <c r="CZ52" i="6"/>
  <c r="CY53" i="6"/>
  <c r="CZ53" i="6"/>
  <c r="CY54" i="6"/>
  <c r="CZ54" i="6"/>
  <c r="CY55" i="6"/>
  <c r="CZ55" i="6"/>
  <c r="CY56" i="6"/>
  <c r="CZ56" i="6"/>
  <c r="CY57" i="6"/>
  <c r="CZ57" i="6"/>
  <c r="CY58" i="6"/>
  <c r="CZ58" i="6"/>
  <c r="CY59" i="6"/>
  <c r="CZ59" i="6"/>
  <c r="CY60" i="6"/>
  <c r="CZ60" i="6"/>
  <c r="CY61" i="6"/>
  <c r="CZ61" i="6"/>
  <c r="CY62" i="6"/>
  <c r="CZ62" i="6"/>
  <c r="CY63" i="6"/>
  <c r="CZ63" i="6"/>
  <c r="CY64" i="6"/>
  <c r="CZ64" i="6"/>
  <c r="CY65" i="6"/>
  <c r="CZ65" i="6"/>
  <c r="CY66" i="6"/>
  <c r="CZ66" i="6"/>
  <c r="CY67" i="6"/>
  <c r="CZ67" i="6"/>
  <c r="CY68" i="6"/>
  <c r="CZ68" i="6"/>
  <c r="CY69" i="6"/>
  <c r="CZ69" i="6"/>
  <c r="CY70" i="6"/>
  <c r="CZ70" i="6"/>
  <c r="CY71" i="6"/>
  <c r="CZ71" i="6"/>
  <c r="CY72" i="6"/>
  <c r="CZ72" i="6"/>
  <c r="CY73" i="6"/>
  <c r="CZ73" i="6"/>
  <c r="CY74" i="6"/>
  <c r="CZ74" i="6"/>
  <c r="CY75" i="6"/>
  <c r="CZ75" i="6"/>
  <c r="CY76" i="6"/>
  <c r="CZ76" i="6"/>
  <c r="CY77" i="6"/>
  <c r="CZ77" i="6"/>
  <c r="CY78" i="6"/>
  <c r="CZ78" i="6"/>
  <c r="CY79" i="6"/>
  <c r="CZ79" i="6"/>
  <c r="CY80" i="6"/>
  <c r="CZ80" i="6"/>
  <c r="CY81" i="6"/>
  <c r="CZ81" i="6"/>
  <c r="CY82" i="6"/>
  <c r="CZ82" i="6"/>
  <c r="CY83" i="6"/>
  <c r="CZ83" i="6"/>
  <c r="CY84" i="6"/>
  <c r="CZ84" i="6"/>
  <c r="CY85" i="6"/>
  <c r="CZ85" i="6"/>
  <c r="CY86" i="6"/>
  <c r="CZ86" i="6"/>
  <c r="CY87" i="6"/>
  <c r="CZ87" i="6"/>
  <c r="CY88" i="6"/>
  <c r="CZ88" i="6"/>
  <c r="CY89" i="6"/>
  <c r="CZ89" i="6"/>
  <c r="CY90" i="6"/>
  <c r="CZ90" i="6"/>
  <c r="CY91" i="6"/>
  <c r="CZ91" i="6"/>
  <c r="CY92" i="6"/>
  <c r="CZ92" i="6"/>
  <c r="CY93" i="6"/>
  <c r="CZ93" i="6"/>
  <c r="CY94" i="6"/>
  <c r="CZ94" i="6"/>
  <c r="CY95" i="6"/>
  <c r="CZ95" i="6"/>
  <c r="CY96" i="6"/>
  <c r="CZ96" i="6"/>
  <c r="CY97" i="6"/>
  <c r="CZ97" i="6"/>
  <c r="CY98" i="6"/>
  <c r="CZ98" i="6"/>
  <c r="CY99" i="6"/>
  <c r="CZ99" i="6"/>
  <c r="CY100" i="6"/>
  <c r="CZ100" i="6"/>
  <c r="CY101" i="6"/>
  <c r="CZ101" i="6"/>
  <c r="CY102" i="6"/>
  <c r="CZ102" i="6"/>
  <c r="CY103" i="6"/>
  <c r="CZ103" i="6"/>
  <c r="CY104" i="6"/>
  <c r="CZ104" i="6"/>
  <c r="CY105" i="6"/>
  <c r="CZ105" i="6"/>
  <c r="CY106" i="6"/>
  <c r="CZ106" i="6"/>
  <c r="CY107" i="6"/>
  <c r="CZ107" i="6"/>
  <c r="CY108" i="6"/>
  <c r="CZ108" i="6"/>
  <c r="CY109" i="6"/>
  <c r="CZ109" i="6"/>
  <c r="CY110" i="6"/>
  <c r="CZ110" i="6"/>
  <c r="CY111" i="6"/>
  <c r="CZ111" i="6"/>
  <c r="CY112" i="6"/>
  <c r="CZ112" i="6"/>
  <c r="CY113" i="6"/>
  <c r="CZ113" i="6"/>
  <c r="CY114" i="6"/>
  <c r="CZ114" i="6"/>
  <c r="CY115" i="6"/>
  <c r="CZ115" i="6"/>
  <c r="CY116" i="6"/>
  <c r="CZ116" i="6"/>
  <c r="CY117" i="6"/>
  <c r="CZ117" i="6"/>
  <c r="CY118" i="6"/>
  <c r="CZ118" i="6"/>
  <c r="CY119" i="6"/>
  <c r="CZ119" i="6"/>
  <c r="CY120" i="6"/>
  <c r="CZ120" i="6"/>
  <c r="CY121" i="6"/>
  <c r="CZ121" i="6"/>
  <c r="CY122" i="6"/>
  <c r="CZ122" i="6"/>
  <c r="CY123" i="6"/>
  <c r="CZ123" i="6"/>
  <c r="CY124" i="6"/>
  <c r="CZ124" i="6"/>
  <c r="CY125" i="6"/>
  <c r="CZ125" i="6"/>
  <c r="CY126" i="6"/>
  <c r="CZ126" i="6"/>
  <c r="CY127" i="6"/>
  <c r="CZ127" i="6"/>
  <c r="CY128" i="6"/>
  <c r="CZ128" i="6"/>
  <c r="CY129" i="6"/>
  <c r="CZ129" i="6"/>
  <c r="CY130" i="6"/>
  <c r="CZ130" i="6"/>
  <c r="CY131" i="6"/>
  <c r="CZ131" i="6"/>
  <c r="CY132" i="6"/>
  <c r="CZ132" i="6"/>
  <c r="CY133" i="6"/>
  <c r="CZ133" i="6"/>
  <c r="CY134" i="6"/>
  <c r="CZ134" i="6"/>
  <c r="CY135" i="6"/>
  <c r="CZ135" i="6"/>
  <c r="CY136" i="6"/>
  <c r="CZ136" i="6"/>
  <c r="CY137" i="6"/>
  <c r="CZ137" i="6"/>
  <c r="CY138" i="6"/>
  <c r="CZ138" i="6"/>
  <c r="CY139" i="6"/>
  <c r="CZ139" i="6"/>
  <c r="CY140" i="6"/>
  <c r="CZ140" i="6"/>
  <c r="CY141" i="6"/>
  <c r="CZ141" i="6"/>
  <c r="CY142" i="6"/>
  <c r="CZ142" i="6"/>
  <c r="CY143" i="6"/>
  <c r="CZ143" i="6"/>
  <c r="CY144" i="6"/>
  <c r="CZ144" i="6"/>
  <c r="CY145" i="6"/>
  <c r="CZ145" i="6"/>
  <c r="CY146" i="6"/>
  <c r="CZ146" i="6"/>
  <c r="CY147" i="6"/>
  <c r="CZ147" i="6"/>
  <c r="CY148" i="6"/>
  <c r="CZ148" i="6"/>
  <c r="CY149" i="6"/>
  <c r="CZ149" i="6"/>
  <c r="CY150" i="6"/>
  <c r="CZ150" i="6"/>
  <c r="CY151" i="6"/>
  <c r="CZ151" i="6"/>
  <c r="CY152" i="6"/>
  <c r="CZ152" i="6"/>
  <c r="CY153" i="6"/>
  <c r="CZ153" i="6"/>
  <c r="CY154" i="6"/>
  <c r="CZ154" i="6"/>
  <c r="CY155" i="6"/>
  <c r="CZ155" i="6"/>
  <c r="CY156" i="6"/>
  <c r="CZ156" i="6"/>
  <c r="CY157" i="6"/>
  <c r="CZ157" i="6"/>
  <c r="CY158" i="6"/>
  <c r="CZ158" i="6"/>
  <c r="CY159" i="6"/>
  <c r="CZ159" i="6"/>
  <c r="CY160" i="6"/>
  <c r="CZ160" i="6"/>
  <c r="CY161" i="6"/>
  <c r="CZ161" i="6"/>
  <c r="CY162" i="6"/>
  <c r="CZ162" i="6"/>
  <c r="CY163" i="6"/>
  <c r="CZ163" i="6"/>
  <c r="CY164" i="6"/>
  <c r="CZ164" i="6"/>
  <c r="CY165" i="6"/>
  <c r="CZ165" i="6"/>
  <c r="CY166" i="6"/>
  <c r="CZ166" i="6"/>
  <c r="CY167" i="6"/>
  <c r="CZ167" i="6"/>
  <c r="CY168" i="6"/>
  <c r="CZ168" i="6"/>
  <c r="CY169" i="6"/>
  <c r="CZ169" i="6"/>
  <c r="CY170" i="6"/>
  <c r="CZ170" i="6"/>
  <c r="CY171" i="6"/>
  <c r="CZ171" i="6"/>
  <c r="CY172" i="6"/>
  <c r="CZ172" i="6"/>
  <c r="CY173" i="6"/>
  <c r="CZ173" i="6"/>
  <c r="CY174" i="6"/>
  <c r="CZ174" i="6"/>
  <c r="CY175" i="6"/>
  <c r="CZ175" i="6"/>
  <c r="CY176" i="6"/>
  <c r="CZ176" i="6"/>
  <c r="CY177" i="6"/>
  <c r="CZ177" i="6"/>
  <c r="CY178" i="6"/>
  <c r="CZ178" i="6"/>
  <c r="CY179" i="6"/>
  <c r="CZ179" i="6"/>
  <c r="CY180" i="6"/>
  <c r="CZ180" i="6"/>
  <c r="CY181" i="6"/>
  <c r="CZ181" i="6"/>
  <c r="CY182" i="6"/>
  <c r="CZ182" i="6"/>
  <c r="CY183" i="6"/>
  <c r="CZ183" i="6"/>
  <c r="CY184" i="6"/>
  <c r="CZ184" i="6"/>
  <c r="CY185" i="6"/>
  <c r="CZ185" i="6"/>
  <c r="CY186" i="6"/>
  <c r="CZ186" i="6"/>
  <c r="CY187" i="6"/>
  <c r="CZ187" i="6"/>
  <c r="CY188" i="6"/>
  <c r="CZ188" i="6"/>
  <c r="CY189" i="6"/>
  <c r="CZ189" i="6"/>
  <c r="CY190" i="6"/>
  <c r="CZ190" i="6"/>
  <c r="CY191" i="6"/>
  <c r="CZ191" i="6"/>
  <c r="CY192" i="6"/>
  <c r="CZ192" i="6"/>
  <c r="CY193" i="6"/>
  <c r="CZ193" i="6"/>
  <c r="CY194" i="6"/>
  <c r="CZ194" i="6"/>
  <c r="CY195" i="6"/>
  <c r="CZ195" i="6"/>
  <c r="CY196" i="6"/>
  <c r="CZ196" i="6"/>
  <c r="CY197" i="6"/>
  <c r="CZ197" i="6"/>
  <c r="CY198" i="6"/>
  <c r="CZ198" i="6"/>
  <c r="CY199" i="6"/>
  <c r="CZ199" i="6"/>
  <c r="CY200" i="6"/>
  <c r="CZ200" i="6"/>
  <c r="CY201" i="6"/>
  <c r="CZ201" i="6"/>
  <c r="CY202" i="6"/>
  <c r="CZ202" i="6"/>
  <c r="CY203" i="6"/>
  <c r="CZ203" i="6"/>
  <c r="CY204" i="6"/>
  <c r="CZ204" i="6"/>
  <c r="CY205" i="6"/>
  <c r="CZ205" i="6"/>
  <c r="CY206" i="6"/>
  <c r="CZ206" i="6"/>
  <c r="CY207" i="6"/>
  <c r="CZ207" i="6"/>
  <c r="CY208" i="6"/>
  <c r="CZ208" i="6"/>
  <c r="CY209" i="6"/>
  <c r="CZ209" i="6"/>
  <c r="CY210" i="6"/>
  <c r="CZ210" i="6"/>
  <c r="CY211" i="6"/>
  <c r="CZ211" i="6"/>
  <c r="CY212" i="6"/>
  <c r="CZ212" i="6"/>
  <c r="CY213" i="6"/>
  <c r="CZ213" i="6"/>
  <c r="CY214" i="6"/>
  <c r="CZ214" i="6"/>
  <c r="CY215" i="6"/>
  <c r="CZ215" i="6"/>
  <c r="CY216" i="6"/>
  <c r="CZ216" i="6"/>
  <c r="CY217" i="6"/>
  <c r="CZ217" i="6"/>
  <c r="CY218" i="6"/>
  <c r="CZ218" i="6"/>
  <c r="CY219" i="6"/>
  <c r="CZ219" i="6"/>
  <c r="CY220" i="6"/>
  <c r="CZ220" i="6"/>
  <c r="CY221" i="6"/>
  <c r="CZ221" i="6"/>
  <c r="CY222" i="6"/>
  <c r="CZ222" i="6"/>
  <c r="CY223" i="6"/>
  <c r="CZ223" i="6"/>
  <c r="CY224" i="6"/>
  <c r="CZ224" i="6"/>
  <c r="CY225" i="6"/>
  <c r="CZ225" i="6"/>
  <c r="CY226" i="6"/>
  <c r="CZ226" i="6"/>
  <c r="CY227" i="6"/>
  <c r="CZ227" i="6"/>
  <c r="CY228" i="6"/>
  <c r="CZ228" i="6"/>
  <c r="CY229" i="6"/>
  <c r="CZ229" i="6"/>
  <c r="CY230" i="6"/>
  <c r="CZ230" i="6"/>
  <c r="CY231" i="6"/>
  <c r="CZ231" i="6"/>
  <c r="CY232" i="6"/>
  <c r="CZ232" i="6"/>
  <c r="CY233" i="6"/>
  <c r="CZ233" i="6"/>
  <c r="CY234" i="6"/>
  <c r="CZ234" i="6"/>
  <c r="CY235" i="6"/>
  <c r="CZ235" i="6"/>
  <c r="CY236" i="6"/>
  <c r="CZ236" i="6"/>
  <c r="CY237" i="6"/>
  <c r="CZ237" i="6"/>
  <c r="CY238" i="6"/>
  <c r="CZ238" i="6"/>
  <c r="CY239" i="6"/>
  <c r="CZ239" i="6"/>
  <c r="CY240" i="6"/>
  <c r="CZ240" i="6"/>
  <c r="CY241" i="6"/>
  <c r="CZ241" i="6"/>
  <c r="CY242" i="6"/>
  <c r="CZ242" i="6"/>
  <c r="CY243" i="6"/>
  <c r="CZ243" i="6"/>
  <c r="CY244" i="6"/>
  <c r="CZ244" i="6"/>
  <c r="CY245" i="6"/>
  <c r="CZ245" i="6"/>
  <c r="CY246" i="6"/>
  <c r="CZ246" i="6"/>
  <c r="CY247" i="6"/>
  <c r="CZ247" i="6"/>
  <c r="CY248" i="6"/>
  <c r="CZ248" i="6"/>
  <c r="CY249" i="6"/>
  <c r="CZ249" i="6"/>
  <c r="CY250" i="6"/>
  <c r="CZ250" i="6"/>
  <c r="CY251" i="6"/>
  <c r="CZ251" i="6"/>
  <c r="CY252" i="6"/>
  <c r="CZ252" i="6"/>
  <c r="CY253" i="6"/>
  <c r="CZ253" i="6"/>
  <c r="CY254" i="6"/>
  <c r="CZ254" i="6"/>
  <c r="CY255" i="6"/>
  <c r="CZ255" i="6"/>
  <c r="CY256" i="6"/>
  <c r="CZ256" i="6"/>
  <c r="CY257" i="6"/>
  <c r="CZ257" i="6"/>
  <c r="CY258" i="6"/>
  <c r="CZ258" i="6"/>
  <c r="CY259" i="6"/>
  <c r="CZ259" i="6"/>
  <c r="CY260" i="6"/>
  <c r="CZ260" i="6"/>
  <c r="CY261" i="6"/>
  <c r="CZ261" i="6"/>
  <c r="CY262" i="6"/>
  <c r="CZ262" i="6"/>
  <c r="CY263" i="6"/>
  <c r="CZ263" i="6"/>
  <c r="CY264" i="6"/>
  <c r="CZ264" i="6"/>
  <c r="CY265" i="6"/>
  <c r="CZ265" i="6"/>
  <c r="CY266" i="6"/>
  <c r="CZ266" i="6"/>
  <c r="CY267" i="6"/>
  <c r="CZ267" i="6"/>
  <c r="CY268" i="6"/>
  <c r="CZ268" i="6"/>
  <c r="CY269" i="6"/>
  <c r="CZ269" i="6"/>
  <c r="CY270" i="6"/>
  <c r="CZ270" i="6"/>
  <c r="CY271" i="6"/>
  <c r="CZ271" i="6"/>
  <c r="CY272" i="6"/>
  <c r="CZ272" i="6"/>
  <c r="CY273" i="6"/>
  <c r="CZ273" i="6"/>
  <c r="CY274" i="6"/>
  <c r="CZ274" i="6"/>
  <c r="CY275" i="6"/>
  <c r="CZ275" i="6"/>
  <c r="CY276" i="6"/>
  <c r="CZ276" i="6"/>
  <c r="CY277" i="6"/>
  <c r="CZ277" i="6"/>
  <c r="CY278" i="6"/>
  <c r="CZ278" i="6"/>
  <c r="CY279" i="6"/>
  <c r="CZ279" i="6"/>
  <c r="CY280" i="6"/>
  <c r="CZ280" i="6"/>
  <c r="CY281" i="6"/>
  <c r="CZ281" i="6"/>
  <c r="CY282" i="6"/>
  <c r="CZ282" i="6"/>
  <c r="CY283" i="6"/>
  <c r="CZ283" i="6"/>
  <c r="CY284" i="6"/>
  <c r="CZ284" i="6"/>
  <c r="CY285" i="6"/>
  <c r="CZ285" i="6"/>
  <c r="CY286" i="6"/>
  <c r="CZ286" i="6"/>
  <c r="CY287" i="6"/>
  <c r="CZ287" i="6"/>
  <c r="CY288" i="6"/>
  <c r="CZ288" i="6"/>
  <c r="CY289" i="6"/>
  <c r="CZ289" i="6"/>
  <c r="CY290" i="6"/>
  <c r="CZ290" i="6"/>
  <c r="CY291" i="6"/>
  <c r="CZ291" i="6"/>
  <c r="CY292" i="6"/>
  <c r="CZ292" i="6"/>
  <c r="CY293" i="6"/>
  <c r="CZ293" i="6"/>
  <c r="CY294" i="6"/>
  <c r="CZ294" i="6"/>
  <c r="CY295" i="6"/>
  <c r="CZ295" i="6"/>
  <c r="CY296" i="6"/>
  <c r="CZ296" i="6"/>
  <c r="CY297" i="6"/>
  <c r="CZ297" i="6"/>
  <c r="CY298" i="6"/>
  <c r="CZ298" i="6"/>
  <c r="CY299" i="6"/>
  <c r="CZ299" i="6"/>
  <c r="CY300" i="6"/>
  <c r="CZ300" i="6"/>
  <c r="CY301" i="6"/>
  <c r="CZ301" i="6"/>
  <c r="CY302" i="6"/>
  <c r="CZ302" i="6"/>
  <c r="CY303" i="6"/>
  <c r="CZ303" i="6"/>
  <c r="CY304" i="6"/>
  <c r="CZ304" i="6"/>
  <c r="CY305" i="6"/>
  <c r="CZ305" i="6"/>
  <c r="CY306" i="6"/>
  <c r="CZ306" i="6"/>
  <c r="CY307" i="6"/>
  <c r="CZ307" i="6"/>
  <c r="CY308" i="6"/>
  <c r="CZ308" i="6"/>
  <c r="CY309" i="6"/>
  <c r="CZ309" i="6"/>
  <c r="CY310" i="6"/>
  <c r="CZ310" i="6"/>
  <c r="CY311" i="6"/>
  <c r="CZ311" i="6"/>
  <c r="CY312" i="6"/>
  <c r="CZ312" i="6"/>
  <c r="CY313" i="6"/>
  <c r="CZ313" i="6"/>
  <c r="CY314" i="6"/>
  <c r="CZ314" i="6"/>
  <c r="CY315" i="6"/>
  <c r="CZ315" i="6"/>
  <c r="CY316" i="6"/>
  <c r="CZ316" i="6"/>
  <c r="CY317" i="6"/>
  <c r="CZ317" i="6"/>
  <c r="CY318" i="6"/>
  <c r="CZ318" i="6"/>
  <c r="CY319" i="6"/>
  <c r="CZ319" i="6"/>
  <c r="CY320" i="6"/>
  <c r="CZ320" i="6"/>
  <c r="CY321" i="6"/>
  <c r="CZ321" i="6"/>
  <c r="CY322" i="6"/>
  <c r="CZ322" i="6"/>
  <c r="CY323" i="6"/>
  <c r="CZ323" i="6"/>
  <c r="CY324" i="6"/>
  <c r="CZ324" i="6"/>
  <c r="CY325" i="6"/>
  <c r="CZ325" i="6"/>
  <c r="CY326" i="6"/>
  <c r="CZ326" i="6"/>
  <c r="CY327" i="6"/>
  <c r="CZ327" i="6"/>
  <c r="CY328" i="6"/>
  <c r="CZ328" i="6"/>
  <c r="CY329" i="6"/>
  <c r="CZ329" i="6"/>
  <c r="CY330" i="6"/>
  <c r="CZ330" i="6"/>
  <c r="CY331" i="6"/>
  <c r="CZ331" i="6"/>
  <c r="CY332" i="6"/>
  <c r="CZ332" i="6"/>
  <c r="CY333" i="6"/>
  <c r="CZ333" i="6"/>
  <c r="CY334" i="6"/>
  <c r="CZ334" i="6"/>
  <c r="CY335" i="6"/>
  <c r="CZ335" i="6"/>
  <c r="CY336" i="6"/>
  <c r="CZ336" i="6"/>
  <c r="CY337" i="6"/>
  <c r="CZ337" i="6"/>
  <c r="CY338" i="6"/>
  <c r="CZ338" i="6"/>
  <c r="CY339" i="6"/>
  <c r="CZ339" i="6"/>
  <c r="CY340" i="6"/>
  <c r="CZ340" i="6"/>
  <c r="CY341" i="6"/>
  <c r="CZ341" i="6"/>
  <c r="CY342" i="6"/>
  <c r="CZ342" i="6"/>
  <c r="CY343" i="6"/>
  <c r="CZ343" i="6"/>
  <c r="CY344" i="6"/>
  <c r="CZ344" i="6"/>
  <c r="CY345" i="6"/>
  <c r="CZ345" i="6"/>
  <c r="CY346" i="6"/>
  <c r="CZ346" i="6"/>
  <c r="CY347" i="6"/>
  <c r="CZ347" i="6"/>
  <c r="CY348" i="6"/>
  <c r="CZ348" i="6"/>
  <c r="CY349" i="6"/>
  <c r="CZ349" i="6"/>
  <c r="CY350" i="6"/>
  <c r="CZ350" i="6"/>
  <c r="CY351" i="6"/>
  <c r="CZ351" i="6"/>
  <c r="CY352" i="6"/>
  <c r="CZ352" i="6"/>
  <c r="CY353" i="6"/>
  <c r="CZ353" i="6"/>
  <c r="CY354" i="6"/>
  <c r="CZ354" i="6"/>
  <c r="CY355" i="6"/>
  <c r="CZ355" i="6"/>
  <c r="CY356" i="6"/>
  <c r="CZ356" i="6"/>
  <c r="CY357" i="6"/>
  <c r="CZ357" i="6"/>
  <c r="CY358" i="6"/>
  <c r="CZ358" i="6"/>
  <c r="CY359" i="6"/>
  <c r="CZ359" i="6"/>
  <c r="CY360" i="6"/>
  <c r="CZ360" i="6"/>
  <c r="CY361" i="6"/>
  <c r="CZ361" i="6"/>
  <c r="CY362" i="6"/>
  <c r="CZ362" i="6"/>
  <c r="CY363" i="6"/>
  <c r="CZ363" i="6"/>
  <c r="CY364" i="6"/>
  <c r="CZ364" i="6"/>
  <c r="CY365" i="6"/>
  <c r="CZ365" i="6"/>
  <c r="CY366" i="6"/>
  <c r="CZ366" i="6"/>
  <c r="CY367" i="6"/>
  <c r="CZ367" i="6"/>
  <c r="CY368" i="6"/>
  <c r="CZ368" i="6"/>
  <c r="CY369" i="6"/>
  <c r="CZ369" i="6"/>
  <c r="CY370" i="6"/>
  <c r="CZ370" i="6"/>
  <c r="CY371" i="6"/>
  <c r="CZ371" i="6"/>
  <c r="CY372" i="6"/>
  <c r="CZ372" i="6"/>
  <c r="CY373" i="6"/>
  <c r="CZ373" i="6"/>
  <c r="CY374" i="6"/>
  <c r="CZ374" i="6"/>
  <c r="CY375" i="6"/>
  <c r="CZ375" i="6"/>
  <c r="CY376" i="6"/>
  <c r="CZ376" i="6"/>
  <c r="CY377" i="6"/>
  <c r="CZ377" i="6"/>
  <c r="CY378" i="6"/>
  <c r="CZ378" i="6"/>
  <c r="CY379" i="6"/>
  <c r="CZ379" i="6"/>
  <c r="CY380" i="6"/>
  <c r="CZ380" i="6"/>
  <c r="CY381" i="6"/>
  <c r="CZ381" i="6"/>
  <c r="CY382" i="6"/>
  <c r="CZ382" i="6"/>
  <c r="CY383" i="6"/>
  <c r="CZ383" i="6"/>
  <c r="CY384" i="6"/>
  <c r="CZ384" i="6"/>
  <c r="CY385" i="6"/>
  <c r="CZ385" i="6"/>
  <c r="CY386" i="6"/>
  <c r="CZ386" i="6"/>
  <c r="CY387" i="6"/>
  <c r="CZ387" i="6"/>
  <c r="CY388" i="6"/>
  <c r="CZ388" i="6"/>
  <c r="CY389" i="6"/>
  <c r="CZ389" i="6"/>
  <c r="CY390" i="6"/>
  <c r="CZ390" i="6"/>
  <c r="CY391" i="6"/>
  <c r="CZ391" i="6"/>
  <c r="CY392" i="6"/>
  <c r="CZ392" i="6"/>
  <c r="CY393" i="6"/>
  <c r="CZ393" i="6"/>
  <c r="CY394" i="6"/>
  <c r="CZ394" i="6"/>
  <c r="CY395" i="6"/>
  <c r="CZ395" i="6"/>
  <c r="CY396" i="6"/>
  <c r="CZ396" i="6"/>
  <c r="CY397" i="6"/>
  <c r="CZ397" i="6"/>
  <c r="CY398" i="6"/>
  <c r="CZ398" i="6"/>
  <c r="CY399" i="6"/>
  <c r="CZ399" i="6"/>
  <c r="CY400" i="6"/>
  <c r="CZ400" i="6"/>
  <c r="CY401" i="6"/>
  <c r="CZ401" i="6"/>
  <c r="CY402" i="6"/>
  <c r="CZ402" i="6"/>
  <c r="CY403" i="6"/>
  <c r="CZ403" i="6"/>
  <c r="CY404" i="6"/>
  <c r="CZ404" i="6"/>
  <c r="CY405" i="6"/>
  <c r="CZ405" i="6"/>
  <c r="CY406" i="6"/>
  <c r="CZ406" i="6"/>
  <c r="CY407" i="6"/>
  <c r="CZ407" i="6"/>
  <c r="CY408" i="6"/>
  <c r="CZ408" i="6"/>
  <c r="CY409" i="6"/>
  <c r="CZ409" i="6"/>
  <c r="CY410" i="6"/>
  <c r="CZ410" i="6"/>
  <c r="CY411" i="6"/>
  <c r="CZ411" i="6"/>
  <c r="CY412" i="6"/>
  <c r="CZ412" i="6"/>
  <c r="CY413" i="6"/>
  <c r="CZ413" i="6"/>
  <c r="CY414" i="6"/>
  <c r="CZ414" i="6"/>
  <c r="CY415" i="6"/>
  <c r="CZ415" i="6"/>
  <c r="CY416" i="6"/>
  <c r="CZ416" i="6"/>
  <c r="CY417" i="6"/>
  <c r="CZ417" i="6"/>
  <c r="CY418" i="6"/>
  <c r="CZ418" i="6"/>
  <c r="CY419" i="6"/>
  <c r="CZ419" i="6"/>
  <c r="CY420" i="6"/>
  <c r="CZ420" i="6"/>
  <c r="CY421" i="6"/>
  <c r="CZ421" i="6"/>
  <c r="CY422" i="6"/>
  <c r="CZ422" i="6"/>
  <c r="CY423" i="6"/>
  <c r="CZ423" i="6"/>
  <c r="CY424" i="6"/>
  <c r="CZ424" i="6"/>
  <c r="CY425" i="6"/>
  <c r="CZ425" i="6"/>
  <c r="CY426" i="6"/>
  <c r="CZ426" i="6"/>
  <c r="CY427" i="6"/>
  <c r="CZ427" i="6"/>
  <c r="CY428" i="6"/>
  <c r="CZ428" i="6"/>
  <c r="CY429" i="6"/>
  <c r="CZ429" i="6"/>
  <c r="CY430" i="6"/>
  <c r="CZ430" i="6"/>
  <c r="CY431" i="6"/>
  <c r="CZ431" i="6"/>
  <c r="CY432" i="6"/>
  <c r="CZ432" i="6"/>
  <c r="CY433" i="6"/>
  <c r="CZ433" i="6"/>
  <c r="CY434" i="6"/>
  <c r="CZ434" i="6"/>
  <c r="CY435" i="6"/>
  <c r="CZ435" i="6"/>
  <c r="CY436" i="6"/>
  <c r="CZ436" i="6"/>
  <c r="CY437" i="6"/>
  <c r="CZ437" i="6"/>
  <c r="CY438" i="6"/>
  <c r="CZ438" i="6"/>
  <c r="CY439" i="6"/>
  <c r="CZ439" i="6"/>
  <c r="CY440" i="6"/>
  <c r="CZ440" i="6"/>
  <c r="CY441" i="6"/>
  <c r="CZ441" i="6"/>
  <c r="CY442" i="6"/>
  <c r="CZ442" i="6"/>
  <c r="CY443" i="6"/>
  <c r="CZ443" i="6"/>
  <c r="CY444" i="6"/>
  <c r="CZ444" i="6"/>
  <c r="CY445" i="6"/>
  <c r="CZ445" i="6"/>
  <c r="CY446" i="6"/>
  <c r="CZ446" i="6"/>
  <c r="CY447" i="6"/>
  <c r="CZ447" i="6"/>
  <c r="CY448" i="6"/>
  <c r="CZ448" i="6"/>
  <c r="CY449" i="6"/>
  <c r="CZ449" i="6"/>
  <c r="CY450" i="6"/>
  <c r="CZ450" i="6"/>
  <c r="CY451" i="6"/>
  <c r="CZ451" i="6"/>
  <c r="CY452" i="6"/>
  <c r="CZ452" i="6"/>
  <c r="CY453" i="6"/>
  <c r="CZ453" i="6"/>
  <c r="CY454" i="6"/>
  <c r="CZ454" i="6"/>
  <c r="CY455" i="6"/>
  <c r="CZ455" i="6"/>
  <c r="CY456" i="6"/>
  <c r="CZ456" i="6"/>
  <c r="CY457" i="6"/>
  <c r="CZ457" i="6"/>
  <c r="CY458" i="6"/>
  <c r="CZ458" i="6"/>
  <c r="CY459" i="6"/>
  <c r="CZ459" i="6"/>
  <c r="CY460" i="6"/>
  <c r="CZ460" i="6"/>
  <c r="CY461" i="6"/>
  <c r="CZ461" i="6"/>
  <c r="CY462" i="6"/>
  <c r="CZ462" i="6"/>
  <c r="CY463" i="6"/>
  <c r="CZ463" i="6"/>
  <c r="CY464" i="6"/>
  <c r="CZ464" i="6"/>
  <c r="CY465" i="6"/>
  <c r="CZ465" i="6"/>
  <c r="CY466" i="6"/>
  <c r="CZ466" i="6"/>
  <c r="CY467" i="6"/>
  <c r="CZ467" i="6"/>
  <c r="CY468" i="6"/>
  <c r="CZ468" i="6"/>
  <c r="CY469" i="6"/>
  <c r="CZ469" i="6"/>
  <c r="CY470" i="6"/>
  <c r="CZ470" i="6"/>
  <c r="CY471" i="6"/>
  <c r="CZ471" i="6"/>
  <c r="CY472" i="6"/>
  <c r="CZ472" i="6"/>
  <c r="CY473" i="6"/>
  <c r="CZ473" i="6"/>
  <c r="CY474" i="6"/>
  <c r="CZ474" i="6"/>
  <c r="CY475" i="6"/>
  <c r="CZ475" i="6"/>
  <c r="CY476" i="6"/>
  <c r="CZ476" i="6"/>
  <c r="CY477" i="6"/>
  <c r="CZ477" i="6"/>
  <c r="CY478" i="6"/>
  <c r="CZ478" i="6"/>
  <c r="CY479" i="6"/>
  <c r="CZ479" i="6"/>
  <c r="CY480" i="6"/>
  <c r="CZ480" i="6"/>
  <c r="CY481" i="6"/>
  <c r="CZ481" i="6"/>
  <c r="CY482" i="6"/>
  <c r="CZ482" i="6"/>
  <c r="CY483" i="6"/>
  <c r="CZ483" i="6"/>
  <c r="CY484" i="6"/>
  <c r="CZ484" i="6"/>
  <c r="CY485" i="6"/>
  <c r="CZ485" i="6"/>
  <c r="CY486" i="6"/>
  <c r="CZ486" i="6"/>
  <c r="CY487" i="6"/>
  <c r="CZ487" i="6"/>
  <c r="CY488" i="6"/>
  <c r="CZ488" i="6"/>
  <c r="CY489" i="6"/>
  <c r="CZ489" i="6"/>
  <c r="CY490" i="6"/>
  <c r="CZ490" i="6"/>
  <c r="CY491" i="6"/>
  <c r="CZ491" i="6"/>
  <c r="CY492" i="6"/>
  <c r="CZ492" i="6"/>
  <c r="CY493" i="6"/>
  <c r="CZ493" i="6"/>
  <c r="CY494" i="6"/>
  <c r="CZ494" i="6"/>
  <c r="CY495" i="6"/>
  <c r="CZ495" i="6"/>
  <c r="CY496" i="6"/>
  <c r="CZ496" i="6"/>
  <c r="CY497" i="6"/>
  <c r="CZ497" i="6"/>
  <c r="CY498" i="6"/>
  <c r="CZ498" i="6"/>
  <c r="CY499" i="6"/>
  <c r="CZ499" i="6"/>
  <c r="CY500" i="6"/>
  <c r="CZ500" i="6"/>
  <c r="CY501" i="6"/>
  <c r="CZ501" i="6"/>
  <c r="CY502" i="6"/>
  <c r="CZ502" i="6"/>
  <c r="CY503" i="6"/>
  <c r="CZ503" i="6"/>
  <c r="CY504" i="6"/>
  <c r="CZ504" i="6"/>
  <c r="CY505" i="6"/>
  <c r="CZ505" i="6"/>
  <c r="CY506" i="6"/>
  <c r="CZ506" i="6"/>
  <c r="CY507" i="6"/>
  <c r="CZ507" i="6"/>
  <c r="CY508" i="6"/>
  <c r="CZ508" i="6"/>
  <c r="CY509" i="6"/>
  <c r="CZ509" i="6"/>
  <c r="CY510" i="6"/>
  <c r="CZ510" i="6"/>
  <c r="CY511" i="6"/>
  <c r="CZ511" i="6"/>
  <c r="CY512" i="6"/>
  <c r="CZ512" i="6"/>
  <c r="CY513" i="6"/>
  <c r="CZ513" i="6"/>
  <c r="CY514" i="6"/>
  <c r="CZ514" i="6"/>
  <c r="CY515" i="6"/>
  <c r="CZ515" i="6"/>
  <c r="CY516" i="6"/>
  <c r="CZ516" i="6"/>
  <c r="CY517" i="6"/>
  <c r="CZ517" i="6"/>
  <c r="CY518" i="6"/>
  <c r="CZ518" i="6"/>
  <c r="CY519" i="6"/>
  <c r="CZ519" i="6"/>
  <c r="CY520" i="6"/>
  <c r="CZ520" i="6"/>
  <c r="CY521" i="6"/>
  <c r="CZ521" i="6"/>
  <c r="CY522" i="6"/>
  <c r="CZ522" i="6"/>
  <c r="CY523" i="6"/>
  <c r="CZ523" i="6"/>
  <c r="CY524" i="6"/>
  <c r="CZ524" i="6"/>
  <c r="CY525" i="6"/>
  <c r="CZ525" i="6"/>
  <c r="CY526" i="6"/>
  <c r="CZ526" i="6"/>
  <c r="CY527" i="6"/>
  <c r="CZ527" i="6"/>
  <c r="CY528" i="6"/>
  <c r="CZ528" i="6"/>
  <c r="CY529" i="6"/>
  <c r="CZ529" i="6"/>
  <c r="CY530" i="6"/>
  <c r="CZ530" i="6"/>
  <c r="CY531" i="6"/>
  <c r="CZ531" i="6"/>
  <c r="CY532" i="6"/>
  <c r="CZ532" i="6"/>
  <c r="CY533" i="6"/>
  <c r="CZ533" i="6"/>
  <c r="CY534" i="6"/>
  <c r="CZ534" i="6"/>
  <c r="CY535" i="6"/>
  <c r="CZ535" i="6"/>
  <c r="CY536" i="6"/>
  <c r="CZ536" i="6"/>
  <c r="CY537" i="6"/>
  <c r="CZ537" i="6"/>
  <c r="CY538" i="6"/>
  <c r="CZ538" i="6"/>
  <c r="CY539" i="6"/>
  <c r="CZ539" i="6"/>
  <c r="CY540" i="6"/>
  <c r="CZ540" i="6"/>
  <c r="CY541" i="6"/>
  <c r="CZ541" i="6"/>
  <c r="CY542" i="6"/>
  <c r="CZ542" i="6"/>
  <c r="CY543" i="6"/>
  <c r="CZ543" i="6"/>
  <c r="CY544" i="6"/>
  <c r="CZ544" i="6"/>
  <c r="CY545" i="6"/>
  <c r="CZ545" i="6"/>
  <c r="CY546" i="6"/>
  <c r="CZ546" i="6"/>
  <c r="CY547" i="6"/>
  <c r="CZ547" i="6"/>
  <c r="CY548" i="6"/>
  <c r="CZ548" i="6"/>
  <c r="CY549" i="6"/>
  <c r="CZ549" i="6"/>
  <c r="CY550" i="6"/>
  <c r="CZ550" i="6"/>
  <c r="CY551" i="6"/>
  <c r="CZ551" i="6"/>
  <c r="CY552" i="6"/>
  <c r="CZ552" i="6"/>
  <c r="CY553" i="6"/>
  <c r="CZ553" i="6"/>
  <c r="CY554" i="6"/>
  <c r="CZ554" i="6"/>
  <c r="CY555" i="6"/>
  <c r="CZ555" i="6"/>
  <c r="CY556" i="6"/>
  <c r="CZ556" i="6"/>
  <c r="CY557" i="6"/>
  <c r="CZ557" i="6"/>
  <c r="CY558" i="6"/>
  <c r="CZ558" i="6"/>
  <c r="CY559" i="6"/>
  <c r="CZ559" i="6"/>
  <c r="CY560" i="6"/>
  <c r="CZ560" i="6"/>
  <c r="CY561" i="6"/>
  <c r="CZ561" i="6"/>
  <c r="CY562" i="6"/>
  <c r="CZ562" i="6"/>
  <c r="CY563" i="6"/>
  <c r="CZ563" i="6"/>
  <c r="CY564" i="6"/>
  <c r="CZ564" i="6"/>
  <c r="CY565" i="6"/>
  <c r="CZ565" i="6"/>
  <c r="CY566" i="6"/>
  <c r="CZ566" i="6"/>
  <c r="CY567" i="6"/>
  <c r="CZ567" i="6"/>
  <c r="CY568" i="6"/>
  <c r="CZ568" i="6"/>
  <c r="CY569" i="6"/>
  <c r="CZ569" i="6"/>
  <c r="CY570" i="6"/>
  <c r="CZ570" i="6"/>
  <c r="CY571" i="6"/>
  <c r="CZ571" i="6"/>
  <c r="CY572" i="6"/>
  <c r="CZ572" i="6"/>
  <c r="CY573" i="6"/>
  <c r="CZ573" i="6"/>
  <c r="CY574" i="6"/>
  <c r="CZ574" i="6"/>
  <c r="CY575" i="6"/>
  <c r="CZ575" i="6"/>
  <c r="CY576" i="6"/>
  <c r="CZ576" i="6"/>
  <c r="CY577" i="6"/>
  <c r="CZ577" i="6"/>
  <c r="CY578" i="6"/>
  <c r="CZ578" i="6"/>
  <c r="CY579" i="6"/>
  <c r="CZ579" i="6"/>
  <c r="CY580" i="6"/>
  <c r="CZ580" i="6"/>
  <c r="CY581" i="6"/>
  <c r="CZ581" i="6"/>
  <c r="CY582" i="6"/>
  <c r="CZ582" i="6"/>
  <c r="CY583" i="6"/>
  <c r="CZ583" i="6"/>
  <c r="CY584" i="6"/>
  <c r="CZ584" i="6"/>
  <c r="CY585" i="6"/>
  <c r="CZ585" i="6"/>
  <c r="CY586" i="6"/>
  <c r="CZ586" i="6"/>
  <c r="CY587" i="6"/>
  <c r="CZ587" i="6"/>
  <c r="CY588" i="6"/>
  <c r="CZ588" i="6"/>
  <c r="CY589" i="6"/>
  <c r="CZ589" i="6"/>
  <c r="CY590" i="6"/>
  <c r="CZ590" i="6"/>
  <c r="CY591" i="6"/>
  <c r="CZ591" i="6"/>
  <c r="CY592" i="6"/>
  <c r="CZ592" i="6"/>
  <c r="CY593" i="6"/>
  <c r="CZ593" i="6"/>
  <c r="CY594" i="6"/>
  <c r="CZ594" i="6"/>
  <c r="CY595" i="6"/>
  <c r="CZ595" i="6"/>
  <c r="CY596" i="6"/>
  <c r="CZ596" i="6"/>
  <c r="CY597" i="6"/>
  <c r="CZ597" i="6"/>
  <c r="CY598" i="6"/>
  <c r="CZ598" i="6"/>
  <c r="CY599" i="6"/>
  <c r="CZ599" i="6"/>
  <c r="CY600" i="6"/>
  <c r="CZ600" i="6"/>
  <c r="CY601" i="6"/>
  <c r="CZ601" i="6"/>
  <c r="CY602" i="6"/>
  <c r="CZ602" i="6"/>
  <c r="CY603" i="6"/>
  <c r="CZ603" i="6"/>
  <c r="CY604" i="6"/>
  <c r="CZ604" i="6"/>
  <c r="CY605" i="6"/>
  <c r="CZ605" i="6"/>
  <c r="CY606" i="6"/>
  <c r="CZ606" i="6"/>
  <c r="CY607" i="6"/>
  <c r="CZ607" i="6"/>
  <c r="CY608" i="6"/>
  <c r="CZ608" i="6"/>
  <c r="CY609" i="6"/>
  <c r="CZ609" i="6"/>
  <c r="CY610" i="6"/>
  <c r="CZ610" i="6"/>
  <c r="CY611" i="6"/>
  <c r="CZ611" i="6"/>
  <c r="CY612" i="6"/>
  <c r="CZ612" i="6"/>
  <c r="CY613" i="6"/>
  <c r="CZ613" i="6"/>
  <c r="CY614" i="6"/>
  <c r="CZ614" i="6"/>
  <c r="CY615" i="6"/>
  <c r="CZ615" i="6"/>
  <c r="CY616" i="6"/>
  <c r="CZ616" i="6"/>
  <c r="CY617" i="6"/>
  <c r="CZ617" i="6"/>
  <c r="CY618" i="6"/>
  <c r="CZ618" i="6"/>
  <c r="CY619" i="6"/>
  <c r="CZ619" i="6"/>
  <c r="CY620" i="6"/>
  <c r="CZ620" i="6"/>
  <c r="CY621" i="6"/>
  <c r="CZ621" i="6"/>
  <c r="CY622" i="6"/>
  <c r="CZ622" i="6"/>
  <c r="CY623" i="6"/>
  <c r="CZ623" i="6"/>
  <c r="CY624" i="6"/>
  <c r="CZ624" i="6"/>
  <c r="CY625" i="6"/>
  <c r="CZ625" i="6"/>
  <c r="CY626" i="6"/>
  <c r="CZ626" i="6"/>
  <c r="CY627" i="6"/>
  <c r="CZ627" i="6"/>
  <c r="CY628" i="6"/>
  <c r="CZ628" i="6"/>
  <c r="CY629" i="6"/>
  <c r="CZ629" i="6"/>
  <c r="CY630" i="6"/>
  <c r="CZ630" i="6"/>
  <c r="CY631" i="6"/>
  <c r="CZ631" i="6"/>
  <c r="CY632" i="6"/>
  <c r="CZ632" i="6"/>
  <c r="CY633" i="6"/>
  <c r="CZ633" i="6"/>
  <c r="CY634" i="6"/>
  <c r="CZ634" i="6"/>
  <c r="CY635" i="6"/>
  <c r="CZ635" i="6"/>
  <c r="CY636" i="6"/>
  <c r="CZ636" i="6"/>
  <c r="CY637" i="6"/>
  <c r="CZ637" i="6"/>
  <c r="CY638" i="6"/>
  <c r="CZ638" i="6"/>
  <c r="CY639" i="6"/>
  <c r="CZ639" i="6"/>
  <c r="CY640" i="6"/>
  <c r="CZ640" i="6"/>
  <c r="CY641" i="6"/>
  <c r="CZ641" i="6"/>
  <c r="CY642" i="6"/>
  <c r="CZ642" i="6"/>
  <c r="CY643" i="6"/>
  <c r="CZ643" i="6"/>
  <c r="CY644" i="6"/>
  <c r="CZ644" i="6"/>
  <c r="CY645" i="6"/>
  <c r="CZ645" i="6"/>
  <c r="CY646" i="6"/>
  <c r="CZ646" i="6"/>
  <c r="CY647" i="6"/>
  <c r="CZ647" i="6"/>
  <c r="CY648" i="6"/>
  <c r="CZ648" i="6"/>
  <c r="CY649" i="6"/>
  <c r="CZ649" i="6"/>
  <c r="CY650" i="6"/>
  <c r="CZ650" i="6"/>
  <c r="CY651" i="6"/>
  <c r="CZ651" i="6"/>
  <c r="CY652" i="6"/>
  <c r="CZ652" i="6"/>
  <c r="CY653" i="6"/>
  <c r="CZ653" i="6"/>
  <c r="CY654" i="6"/>
  <c r="CZ654" i="6"/>
  <c r="CY655" i="6"/>
  <c r="CZ655" i="6"/>
  <c r="CY656" i="6"/>
  <c r="CZ656" i="6"/>
  <c r="CY657" i="6"/>
  <c r="CZ657" i="6"/>
  <c r="CY658" i="6"/>
  <c r="CZ658" i="6"/>
  <c r="CY659" i="6"/>
  <c r="CZ659" i="6"/>
  <c r="CY660" i="6"/>
  <c r="CZ660" i="6"/>
  <c r="CY661" i="6"/>
  <c r="CZ661" i="6"/>
  <c r="CY662" i="6"/>
  <c r="CZ662" i="6"/>
  <c r="CY663" i="6"/>
  <c r="CZ663" i="6"/>
  <c r="CY664" i="6"/>
  <c r="CZ664" i="6"/>
  <c r="CY665" i="6"/>
  <c r="CZ665" i="6"/>
  <c r="CY666" i="6"/>
  <c r="CZ666" i="6"/>
  <c r="CY667" i="6"/>
  <c r="CZ667" i="6"/>
  <c r="CY668" i="6"/>
  <c r="CZ668" i="6"/>
  <c r="CY669" i="6"/>
  <c r="CZ669" i="6"/>
  <c r="CY670" i="6"/>
  <c r="CZ670" i="6"/>
  <c r="CY671" i="6"/>
  <c r="CZ671" i="6"/>
  <c r="CY672" i="6"/>
  <c r="CZ672" i="6"/>
  <c r="CY673" i="6"/>
  <c r="CZ673" i="6"/>
  <c r="CY674" i="6"/>
  <c r="CZ674" i="6"/>
  <c r="CY675" i="6"/>
  <c r="CZ675" i="6"/>
  <c r="CY676" i="6"/>
  <c r="CZ676" i="6"/>
  <c r="CY677" i="6"/>
  <c r="CZ677" i="6"/>
  <c r="CY678" i="6"/>
  <c r="CZ678" i="6"/>
  <c r="CY679" i="6"/>
  <c r="CZ679" i="6"/>
  <c r="CY680" i="6"/>
  <c r="CZ680" i="6"/>
  <c r="CY681" i="6"/>
  <c r="CZ681" i="6"/>
  <c r="CY682" i="6"/>
  <c r="CZ682" i="6"/>
  <c r="CY683" i="6"/>
  <c r="CZ683" i="6"/>
  <c r="CY684" i="6"/>
  <c r="CZ684" i="6"/>
  <c r="CY685" i="6"/>
  <c r="CZ685" i="6"/>
  <c r="CY686" i="6"/>
  <c r="CZ686" i="6"/>
  <c r="CY687" i="6"/>
  <c r="CZ687" i="6"/>
  <c r="CY688" i="6"/>
  <c r="CZ688" i="6"/>
  <c r="CY689" i="6"/>
  <c r="CZ689" i="6"/>
  <c r="CY690" i="6"/>
  <c r="CZ690" i="6"/>
  <c r="CY691" i="6"/>
  <c r="CZ691" i="6"/>
  <c r="CY692" i="6"/>
  <c r="CZ692" i="6"/>
  <c r="CY693" i="6"/>
  <c r="CZ693" i="6"/>
  <c r="CY694" i="6"/>
  <c r="CZ694" i="6"/>
  <c r="CY695" i="6"/>
  <c r="CZ695" i="6"/>
  <c r="CY696" i="6"/>
  <c r="CZ696" i="6"/>
  <c r="CY697" i="6"/>
  <c r="CZ697" i="6"/>
  <c r="CY698" i="6"/>
  <c r="CZ698" i="6"/>
  <c r="CY699" i="6"/>
  <c r="CZ699" i="6"/>
  <c r="CY700" i="6"/>
  <c r="CZ700" i="6"/>
  <c r="CY701" i="6"/>
  <c r="CZ701" i="6"/>
  <c r="CY702" i="6"/>
  <c r="CZ702" i="6"/>
  <c r="CY703" i="6"/>
  <c r="CZ703" i="6"/>
  <c r="CY704" i="6"/>
  <c r="CZ704" i="6"/>
  <c r="CY705" i="6"/>
  <c r="CZ705" i="6"/>
  <c r="CY706" i="6"/>
  <c r="CZ706" i="6"/>
  <c r="CY707" i="6"/>
  <c r="CZ707" i="6"/>
  <c r="CY708" i="6"/>
  <c r="CZ708" i="6"/>
  <c r="CY709" i="6"/>
  <c r="CZ709" i="6"/>
  <c r="CY710" i="6"/>
  <c r="CZ710" i="6"/>
  <c r="CY711" i="6"/>
  <c r="CZ711" i="6"/>
  <c r="CY712" i="6"/>
  <c r="CZ712" i="6"/>
  <c r="CY713" i="6"/>
  <c r="CZ713" i="6"/>
  <c r="CY714" i="6"/>
  <c r="CZ714" i="6"/>
  <c r="CY715" i="6"/>
  <c r="CZ715" i="6"/>
  <c r="CY716" i="6"/>
  <c r="CZ716" i="6"/>
  <c r="CY717" i="6"/>
  <c r="CZ717" i="6"/>
  <c r="CY718" i="6"/>
  <c r="CZ718" i="6"/>
  <c r="CY719" i="6"/>
  <c r="CZ719" i="6"/>
  <c r="CY720" i="6"/>
  <c r="CZ720" i="6"/>
  <c r="CY721" i="6"/>
  <c r="CZ721" i="6"/>
  <c r="CY722" i="6"/>
  <c r="CZ722" i="6"/>
  <c r="CY723" i="6"/>
  <c r="CZ723" i="6"/>
  <c r="CY724" i="6"/>
  <c r="CZ724" i="6"/>
  <c r="CY725" i="6"/>
  <c r="CZ725" i="6"/>
  <c r="CY726" i="6"/>
  <c r="CZ726" i="6"/>
  <c r="CY727" i="6"/>
  <c r="CZ727" i="6"/>
  <c r="CY728" i="6"/>
  <c r="CZ728" i="6"/>
  <c r="CY729" i="6"/>
  <c r="CZ729" i="6"/>
  <c r="CY730" i="6"/>
  <c r="CZ730" i="6"/>
  <c r="CY731" i="6"/>
  <c r="CZ731" i="6"/>
  <c r="CY732" i="6"/>
  <c r="CZ732" i="6"/>
  <c r="CY733" i="6"/>
  <c r="CZ733" i="6"/>
  <c r="CY734" i="6"/>
  <c r="CZ734" i="6"/>
  <c r="CY735" i="6"/>
  <c r="CZ735" i="6"/>
  <c r="CY736" i="6"/>
  <c r="CZ736" i="6"/>
  <c r="CY737" i="6"/>
  <c r="CZ737" i="6"/>
  <c r="CY738" i="6"/>
  <c r="CZ738" i="6"/>
  <c r="CY739" i="6"/>
  <c r="CZ739" i="6"/>
  <c r="CY740" i="6"/>
  <c r="CZ740" i="6"/>
  <c r="CY741" i="6"/>
  <c r="CZ741" i="6"/>
  <c r="CY742" i="6"/>
  <c r="CZ742" i="6"/>
  <c r="CY743" i="6"/>
  <c r="CZ743" i="6"/>
  <c r="CY744" i="6"/>
  <c r="CZ744" i="6"/>
  <c r="CY745" i="6"/>
  <c r="CZ745" i="6"/>
  <c r="CY746" i="6"/>
  <c r="CZ746" i="6"/>
  <c r="CY747" i="6"/>
  <c r="CZ747" i="6"/>
  <c r="CY748" i="6"/>
  <c r="CZ748" i="6"/>
  <c r="CY749" i="6"/>
  <c r="CZ749" i="6"/>
  <c r="CY750" i="6"/>
  <c r="CZ750" i="6"/>
  <c r="CY751" i="6"/>
  <c r="CZ751" i="6"/>
  <c r="CY752" i="6"/>
  <c r="CZ752" i="6"/>
  <c r="CY753" i="6"/>
  <c r="CZ753" i="6"/>
  <c r="CY754" i="6"/>
  <c r="CZ754" i="6"/>
  <c r="CY755" i="6"/>
  <c r="CZ755" i="6"/>
  <c r="CY756" i="6"/>
  <c r="CZ756" i="6"/>
  <c r="CY757" i="6"/>
  <c r="CZ757" i="6"/>
  <c r="CY758" i="6"/>
  <c r="CZ758" i="6"/>
  <c r="CY759" i="6"/>
  <c r="CZ759" i="6"/>
  <c r="CY760" i="6"/>
  <c r="CZ760" i="6"/>
  <c r="CY761" i="6"/>
  <c r="CZ761" i="6"/>
  <c r="CY762" i="6"/>
  <c r="CZ762" i="6"/>
  <c r="CY763" i="6"/>
  <c r="CZ763" i="6"/>
  <c r="CY764" i="6"/>
  <c r="CZ764" i="6"/>
  <c r="CY765" i="6"/>
  <c r="CZ765" i="6"/>
  <c r="CY766" i="6"/>
  <c r="CZ766" i="6"/>
  <c r="CY767" i="6"/>
  <c r="CZ767" i="6"/>
  <c r="CY768" i="6"/>
  <c r="CZ768" i="6"/>
  <c r="CY769" i="6"/>
  <c r="CZ769" i="6"/>
  <c r="CY770" i="6"/>
  <c r="CZ770" i="6"/>
  <c r="CY771" i="6"/>
  <c r="CZ771" i="6"/>
  <c r="CY772" i="6"/>
  <c r="CZ772" i="6"/>
  <c r="CY773" i="6"/>
  <c r="CZ773" i="6"/>
  <c r="CY774" i="6"/>
  <c r="CZ774" i="6"/>
  <c r="CY775" i="6"/>
  <c r="CZ775" i="6"/>
  <c r="CY776" i="6"/>
  <c r="CZ776" i="6"/>
  <c r="CY777" i="6"/>
  <c r="CZ777" i="6"/>
  <c r="CY778" i="6"/>
  <c r="CZ778" i="6"/>
  <c r="CY779" i="6"/>
  <c r="CZ779" i="6"/>
  <c r="CY780" i="6"/>
  <c r="CZ780" i="6"/>
  <c r="CY781" i="6"/>
  <c r="CZ781" i="6"/>
  <c r="CY782" i="6"/>
  <c r="CZ782" i="6"/>
  <c r="CY783" i="6"/>
  <c r="CZ783" i="6"/>
  <c r="CY784" i="6"/>
  <c r="CZ784" i="6"/>
  <c r="CY785" i="6"/>
  <c r="CZ785" i="6"/>
  <c r="CY786" i="6"/>
  <c r="CZ786" i="6"/>
  <c r="CY787" i="6"/>
  <c r="CZ787" i="6"/>
  <c r="CY788" i="6"/>
  <c r="CZ788" i="6"/>
  <c r="CY789" i="6"/>
  <c r="CZ789" i="6"/>
  <c r="CY790" i="6"/>
  <c r="CZ790" i="6"/>
  <c r="CY791" i="6"/>
  <c r="CZ791" i="6"/>
  <c r="CY792" i="6"/>
  <c r="CZ792" i="6"/>
  <c r="CY793" i="6"/>
  <c r="CZ793" i="6"/>
  <c r="CY794" i="6"/>
  <c r="CZ794" i="6"/>
  <c r="CY795" i="6"/>
  <c r="CZ795" i="6"/>
  <c r="CY796" i="6"/>
  <c r="CZ796" i="6"/>
  <c r="CY797" i="6"/>
  <c r="CZ797" i="6"/>
  <c r="CY798" i="6"/>
  <c r="CZ798" i="6"/>
  <c r="CY799" i="6"/>
  <c r="CZ799" i="6"/>
  <c r="CY800" i="6"/>
  <c r="CZ800" i="6"/>
  <c r="CY801" i="6"/>
  <c r="CZ801" i="6"/>
  <c r="CY802" i="6"/>
  <c r="CZ802" i="6"/>
  <c r="CY803" i="6"/>
  <c r="CZ803" i="6"/>
  <c r="CY804" i="6"/>
  <c r="CZ804" i="6"/>
  <c r="CY805" i="6"/>
  <c r="CZ805" i="6"/>
  <c r="CY806" i="6"/>
  <c r="CZ806" i="6"/>
  <c r="CY807" i="6"/>
  <c r="CZ807" i="6"/>
  <c r="CY808" i="6"/>
  <c r="CZ808" i="6"/>
  <c r="CY809" i="6"/>
  <c r="CZ809" i="6"/>
  <c r="CY810" i="6"/>
  <c r="CZ810" i="6"/>
  <c r="CY811" i="6"/>
  <c r="CZ811" i="6"/>
  <c r="CY812" i="6"/>
  <c r="CZ812" i="6"/>
  <c r="CY813" i="6"/>
  <c r="CZ813" i="6"/>
  <c r="CY814" i="6"/>
  <c r="CZ814" i="6"/>
  <c r="CY815" i="6"/>
  <c r="CZ815" i="6"/>
  <c r="CY816" i="6"/>
  <c r="CZ816" i="6"/>
  <c r="CY817" i="6"/>
  <c r="CZ817" i="6"/>
  <c r="CY818" i="6"/>
  <c r="CZ818" i="6"/>
  <c r="CY819" i="6"/>
  <c r="CZ819" i="6"/>
  <c r="CY820" i="6"/>
  <c r="CZ820" i="6"/>
  <c r="CY821" i="6"/>
  <c r="CZ821" i="6"/>
  <c r="CY822" i="6"/>
  <c r="CZ822" i="6"/>
  <c r="CY823" i="6"/>
  <c r="CZ823" i="6"/>
  <c r="CY824" i="6"/>
  <c r="CZ824" i="6"/>
  <c r="CY825" i="6"/>
  <c r="CZ825" i="6"/>
  <c r="CY826" i="6"/>
  <c r="CZ826" i="6"/>
  <c r="CY827" i="6"/>
  <c r="CZ827" i="6"/>
  <c r="CY828" i="6"/>
  <c r="CZ828" i="6"/>
  <c r="CY829" i="6"/>
  <c r="CZ829" i="6"/>
  <c r="CY830" i="6"/>
  <c r="CZ830" i="6"/>
  <c r="CY831" i="6"/>
  <c r="CZ831" i="6"/>
  <c r="CY832" i="6"/>
  <c r="CZ832" i="6"/>
  <c r="CY833" i="6"/>
  <c r="CZ833" i="6"/>
  <c r="CY834" i="6"/>
  <c r="CZ834" i="6"/>
  <c r="CY835" i="6"/>
  <c r="CZ835" i="6"/>
  <c r="CY836" i="6"/>
  <c r="CZ836" i="6"/>
  <c r="CY837" i="6"/>
  <c r="CZ837" i="6"/>
  <c r="CY838" i="6"/>
  <c r="CZ838" i="6"/>
  <c r="CY839" i="6"/>
  <c r="CZ839" i="6"/>
  <c r="CY840" i="6"/>
  <c r="CZ840" i="6"/>
  <c r="CY841" i="6"/>
  <c r="CZ841" i="6"/>
  <c r="CY842" i="6"/>
  <c r="CZ842" i="6"/>
  <c r="CY843" i="6"/>
  <c r="CZ843" i="6"/>
  <c r="CY844" i="6"/>
  <c r="CZ844" i="6"/>
  <c r="CY845" i="6"/>
  <c r="CZ845" i="6"/>
  <c r="CY846" i="6"/>
  <c r="CZ846" i="6"/>
  <c r="CY847" i="6"/>
  <c r="CZ847" i="6"/>
  <c r="CY848" i="6"/>
  <c r="CZ848" i="6"/>
  <c r="CY849" i="6"/>
  <c r="CZ849" i="6"/>
  <c r="CY850" i="6"/>
  <c r="CZ850" i="6"/>
  <c r="CY851" i="6"/>
  <c r="CZ851" i="6"/>
  <c r="CY852" i="6"/>
  <c r="CZ852" i="6"/>
  <c r="CY853" i="6"/>
  <c r="CZ853" i="6"/>
  <c r="CY854" i="6"/>
  <c r="CZ854" i="6"/>
  <c r="CY855" i="6"/>
  <c r="CZ855" i="6"/>
  <c r="CY856" i="6"/>
  <c r="CZ856" i="6"/>
  <c r="CY857" i="6"/>
  <c r="CZ857" i="6"/>
  <c r="CY858" i="6"/>
  <c r="CZ858" i="6"/>
  <c r="CY859" i="6"/>
  <c r="CZ859" i="6"/>
  <c r="CY860" i="6"/>
  <c r="CZ860" i="6"/>
  <c r="CY861" i="6"/>
  <c r="CZ861" i="6"/>
  <c r="CY862" i="6"/>
  <c r="CZ862" i="6"/>
  <c r="CY863" i="6"/>
  <c r="CZ863" i="6"/>
  <c r="CY864" i="6"/>
  <c r="CZ864" i="6"/>
  <c r="CY865" i="6"/>
  <c r="CZ865" i="6"/>
  <c r="CY866" i="6"/>
  <c r="CZ866" i="6"/>
  <c r="CY867" i="6"/>
  <c r="CZ867" i="6"/>
  <c r="CY868" i="6"/>
  <c r="CZ868" i="6"/>
  <c r="CY869" i="6"/>
  <c r="CZ869" i="6"/>
  <c r="CY870" i="6"/>
  <c r="CZ870" i="6"/>
  <c r="CY871" i="6"/>
  <c r="CZ871" i="6"/>
  <c r="CY872" i="6"/>
  <c r="CZ872" i="6"/>
  <c r="CY873" i="6"/>
  <c r="CZ873" i="6"/>
  <c r="CY874" i="6"/>
  <c r="CZ874" i="6"/>
  <c r="CY875" i="6"/>
  <c r="CZ875" i="6"/>
  <c r="CY876" i="6"/>
  <c r="CZ876" i="6"/>
  <c r="CY877" i="6"/>
  <c r="CZ877" i="6"/>
  <c r="CY878" i="6"/>
  <c r="CZ878" i="6"/>
  <c r="CY879" i="6"/>
  <c r="CZ879" i="6"/>
  <c r="CY880" i="6"/>
  <c r="CZ880" i="6"/>
  <c r="CY881" i="6"/>
  <c r="CZ881" i="6"/>
  <c r="CY882" i="6"/>
  <c r="CZ882" i="6"/>
  <c r="CY883" i="6"/>
  <c r="CZ883" i="6"/>
  <c r="CY884" i="6"/>
  <c r="CZ884" i="6"/>
  <c r="CY885" i="6"/>
  <c r="CZ885" i="6"/>
  <c r="CY886" i="6"/>
  <c r="CZ886" i="6"/>
  <c r="CY887" i="6"/>
  <c r="CZ887" i="6"/>
  <c r="CY888" i="6"/>
  <c r="CZ888" i="6"/>
  <c r="CY889" i="6"/>
  <c r="CZ889" i="6"/>
  <c r="CY890" i="6"/>
  <c r="CZ890" i="6"/>
  <c r="CY891" i="6"/>
  <c r="CZ891" i="6"/>
  <c r="CY892" i="6"/>
  <c r="CZ892" i="6"/>
  <c r="CY893" i="6"/>
  <c r="CZ893" i="6"/>
  <c r="CY894" i="6"/>
  <c r="CZ894" i="6"/>
  <c r="CY895" i="6"/>
  <c r="CZ895" i="6"/>
  <c r="CY896" i="6"/>
  <c r="CZ896" i="6"/>
  <c r="CY897" i="6"/>
  <c r="CZ897" i="6"/>
  <c r="CY898" i="6"/>
  <c r="CZ898" i="6"/>
  <c r="CY899" i="6"/>
  <c r="CZ899" i="6"/>
  <c r="CY900" i="6"/>
  <c r="CZ900" i="6"/>
  <c r="CY901" i="6"/>
  <c r="CZ901" i="6"/>
  <c r="CY902" i="6"/>
  <c r="CZ902" i="6"/>
  <c r="CY903" i="6"/>
  <c r="CZ903" i="6"/>
  <c r="CY904" i="6"/>
  <c r="CZ904" i="6"/>
  <c r="CY905" i="6"/>
  <c r="CZ905" i="6"/>
  <c r="CY906" i="6"/>
  <c r="CZ906" i="6"/>
  <c r="CY907" i="6"/>
  <c r="CZ907" i="6"/>
  <c r="CY908" i="6"/>
  <c r="CZ908" i="6"/>
  <c r="CY909" i="6"/>
  <c r="CZ909" i="6"/>
  <c r="CY910" i="6"/>
  <c r="CZ910" i="6"/>
  <c r="CY911" i="6"/>
  <c r="CZ911" i="6"/>
  <c r="CY912" i="6"/>
  <c r="CZ912" i="6"/>
  <c r="CY913" i="6"/>
  <c r="CZ913" i="6"/>
  <c r="CY914" i="6"/>
  <c r="CZ914" i="6"/>
  <c r="CY915" i="6"/>
  <c r="CZ915" i="6"/>
  <c r="CY916" i="6"/>
  <c r="CZ916" i="6"/>
  <c r="CY917" i="6"/>
  <c r="CZ917" i="6"/>
  <c r="CY918" i="6"/>
  <c r="CZ918" i="6"/>
  <c r="CY919" i="6"/>
  <c r="CZ919" i="6"/>
  <c r="CY920" i="6"/>
  <c r="CZ920" i="6"/>
  <c r="CY921" i="6"/>
  <c r="CZ921" i="6"/>
  <c r="CY922" i="6"/>
  <c r="CZ922" i="6"/>
  <c r="CY923" i="6"/>
  <c r="CZ923" i="6"/>
  <c r="CY924" i="6"/>
  <c r="CZ924" i="6"/>
  <c r="CY925" i="6"/>
  <c r="CZ925" i="6"/>
  <c r="CY926" i="6"/>
  <c r="CZ926" i="6"/>
  <c r="CY927" i="6"/>
  <c r="CZ927" i="6"/>
  <c r="CY928" i="6"/>
  <c r="CZ928" i="6"/>
  <c r="CY929" i="6"/>
  <c r="CZ929" i="6"/>
  <c r="CY930" i="6"/>
  <c r="CZ930" i="6"/>
  <c r="CY931" i="6"/>
  <c r="CZ931" i="6"/>
  <c r="CY932" i="6"/>
  <c r="CZ932" i="6"/>
  <c r="CY933" i="6"/>
  <c r="CZ933" i="6"/>
  <c r="CY934" i="6"/>
  <c r="CZ934" i="6"/>
  <c r="CY935" i="6"/>
  <c r="CZ935" i="6"/>
  <c r="CY936" i="6"/>
  <c r="CZ936" i="6"/>
  <c r="CY937" i="6"/>
  <c r="CZ937" i="6"/>
  <c r="CY938" i="6"/>
  <c r="CZ938" i="6"/>
  <c r="CY939" i="6"/>
  <c r="CZ939" i="6"/>
  <c r="CY940" i="6"/>
  <c r="CZ940" i="6"/>
  <c r="CY941" i="6"/>
  <c r="CZ941" i="6"/>
  <c r="CY942" i="6"/>
  <c r="CZ942" i="6"/>
  <c r="CY943" i="6"/>
  <c r="CZ943" i="6"/>
  <c r="CY944" i="6"/>
  <c r="CZ944" i="6"/>
  <c r="CY945" i="6"/>
  <c r="CZ945" i="6"/>
  <c r="CY946" i="6"/>
  <c r="CZ946" i="6"/>
  <c r="CY947" i="6"/>
  <c r="CZ947" i="6"/>
  <c r="CY948" i="6"/>
  <c r="CZ948" i="6"/>
  <c r="CY949" i="6"/>
  <c r="CZ949" i="6"/>
  <c r="CY950" i="6"/>
  <c r="CZ950" i="6"/>
  <c r="CY951" i="6"/>
  <c r="CZ951" i="6"/>
  <c r="CY952" i="6"/>
  <c r="CZ952" i="6"/>
  <c r="CY953" i="6"/>
  <c r="CZ953" i="6"/>
  <c r="CY954" i="6"/>
  <c r="CZ954" i="6"/>
  <c r="CY955" i="6"/>
  <c r="CZ955" i="6"/>
  <c r="CY956" i="6"/>
  <c r="CZ956" i="6"/>
  <c r="CY957" i="6"/>
  <c r="CZ957" i="6"/>
  <c r="CY958" i="6"/>
  <c r="CZ958" i="6"/>
  <c r="CY959" i="6"/>
  <c r="CZ959" i="6"/>
  <c r="CY960" i="6"/>
  <c r="CZ960" i="6"/>
  <c r="CY961" i="6"/>
  <c r="CZ961" i="6"/>
  <c r="CY962" i="6"/>
  <c r="CZ962" i="6"/>
  <c r="CY963" i="6"/>
  <c r="CZ963" i="6"/>
  <c r="CY964" i="6"/>
  <c r="CZ964" i="6"/>
  <c r="CY965" i="6"/>
  <c r="CZ965" i="6"/>
  <c r="CY966" i="6"/>
  <c r="CZ966" i="6"/>
  <c r="CY967" i="6"/>
  <c r="CZ967" i="6"/>
  <c r="CY968" i="6"/>
  <c r="CZ968" i="6"/>
  <c r="CY969" i="6"/>
  <c r="CZ969" i="6"/>
  <c r="CY970" i="6"/>
  <c r="CZ970" i="6"/>
  <c r="CY971" i="6"/>
  <c r="CZ971" i="6"/>
  <c r="CY972" i="6"/>
  <c r="CZ972" i="6"/>
  <c r="CY973" i="6"/>
  <c r="CZ973" i="6"/>
  <c r="CY974" i="6"/>
  <c r="CZ974" i="6"/>
  <c r="CY975" i="6"/>
  <c r="CZ975" i="6"/>
  <c r="CY976" i="6"/>
  <c r="CZ976" i="6"/>
  <c r="CY977" i="6"/>
  <c r="CZ977" i="6"/>
  <c r="CY978" i="6"/>
  <c r="CZ978" i="6"/>
  <c r="CY979" i="6"/>
  <c r="CZ979" i="6"/>
  <c r="CY980" i="6"/>
  <c r="CZ980" i="6"/>
  <c r="CY981" i="6"/>
  <c r="CZ981" i="6"/>
  <c r="CY982" i="6"/>
  <c r="CZ982" i="6"/>
  <c r="CY983" i="6"/>
  <c r="CZ983" i="6"/>
  <c r="CY984" i="6"/>
  <c r="CZ984" i="6"/>
  <c r="CY985" i="6"/>
  <c r="CZ985" i="6"/>
  <c r="CY986" i="6"/>
  <c r="CZ986" i="6"/>
  <c r="CY987" i="6"/>
  <c r="CZ987" i="6"/>
  <c r="CY988" i="6"/>
  <c r="CZ988" i="6"/>
  <c r="CY989" i="6"/>
  <c r="CZ989" i="6"/>
  <c r="CY990" i="6"/>
  <c r="CZ990" i="6"/>
  <c r="CY991" i="6"/>
  <c r="CZ991" i="6"/>
  <c r="CY992" i="6"/>
  <c r="CZ992" i="6"/>
  <c r="CY993" i="6"/>
  <c r="CZ993" i="6"/>
  <c r="CY994" i="6"/>
  <c r="CZ994" i="6"/>
  <c r="CY995" i="6"/>
  <c r="CZ995" i="6"/>
  <c r="CY996" i="6"/>
  <c r="CZ996" i="6"/>
  <c r="CY997" i="6"/>
  <c r="CZ997" i="6"/>
  <c r="CY998" i="6"/>
  <c r="CZ998" i="6"/>
  <c r="CY999" i="6"/>
  <c r="CZ999" i="6"/>
  <c r="CY1000" i="6"/>
  <c r="CZ1000" i="6"/>
  <c r="CY1001" i="6"/>
  <c r="CZ1001" i="6"/>
  <c r="CY1002" i="6"/>
  <c r="CZ1002" i="6"/>
  <c r="CY1003" i="6"/>
  <c r="CZ1003" i="6"/>
  <c r="CY1004" i="6"/>
  <c r="CZ1004" i="6"/>
  <c r="CZ4" i="6"/>
  <c r="CX4" i="6"/>
  <c r="CY4" i="6"/>
  <c r="CW5" i="6"/>
  <c r="CW6" i="6"/>
  <c r="CW7" i="6"/>
  <c r="CW8" i="6"/>
  <c r="CW9" i="6"/>
  <c r="CW10" i="6"/>
  <c r="CW11" i="6"/>
  <c r="CW12" i="6"/>
  <c r="CW13" i="6"/>
  <c r="CW14" i="6"/>
  <c r="CW15" i="6"/>
  <c r="CW16" i="6"/>
  <c r="CW17" i="6"/>
  <c r="CW18" i="6"/>
  <c r="CW19" i="6"/>
  <c r="CW20" i="6"/>
  <c r="CW21" i="6"/>
  <c r="CW22" i="6"/>
  <c r="CW23" i="6"/>
  <c r="CW24" i="6"/>
  <c r="CW25" i="6"/>
  <c r="CW26" i="6"/>
  <c r="CW27" i="6"/>
  <c r="CW28" i="6"/>
  <c r="CW29" i="6"/>
  <c r="CW30" i="6"/>
  <c r="CW31" i="6"/>
  <c r="CW32" i="6"/>
  <c r="CW33" i="6"/>
  <c r="CW34" i="6"/>
  <c r="CW35" i="6"/>
  <c r="CW36" i="6"/>
  <c r="CW37" i="6"/>
  <c r="CW38" i="6"/>
  <c r="CW39" i="6"/>
  <c r="CW40" i="6"/>
  <c r="CW41" i="6"/>
  <c r="CW42" i="6"/>
  <c r="CW43" i="6"/>
  <c r="CW44" i="6"/>
  <c r="CW45" i="6"/>
  <c r="CW46" i="6"/>
  <c r="CW47" i="6"/>
  <c r="CW48" i="6"/>
  <c r="CW49" i="6"/>
  <c r="CW50" i="6"/>
  <c r="CW51" i="6"/>
  <c r="CW52" i="6"/>
  <c r="CW53" i="6"/>
  <c r="CW54" i="6"/>
  <c r="CW55" i="6"/>
  <c r="CW56" i="6"/>
  <c r="CW57" i="6"/>
  <c r="CW58" i="6"/>
  <c r="CW59" i="6"/>
  <c r="CW60" i="6"/>
  <c r="CW61" i="6"/>
  <c r="CW62" i="6"/>
  <c r="CW63" i="6"/>
  <c r="CW64" i="6"/>
  <c r="CW65" i="6"/>
  <c r="CW66" i="6"/>
  <c r="CW67" i="6"/>
  <c r="CW68" i="6"/>
  <c r="CW69" i="6"/>
  <c r="CW70" i="6"/>
  <c r="CW71" i="6"/>
  <c r="CW72" i="6"/>
  <c r="CW73" i="6"/>
  <c r="CW74" i="6"/>
  <c r="CW75" i="6"/>
  <c r="CW76" i="6"/>
  <c r="CW77" i="6"/>
  <c r="CW78" i="6"/>
  <c r="CW79" i="6"/>
  <c r="CW80" i="6"/>
  <c r="CW81" i="6"/>
  <c r="CW82" i="6"/>
  <c r="CW83" i="6"/>
  <c r="CW84" i="6"/>
  <c r="CW85" i="6"/>
  <c r="CW86" i="6"/>
  <c r="CW87" i="6"/>
  <c r="CW88" i="6"/>
  <c r="CW89" i="6"/>
  <c r="CW90" i="6"/>
  <c r="CW91" i="6"/>
  <c r="CW92" i="6"/>
  <c r="CW93" i="6"/>
  <c r="CW94" i="6"/>
  <c r="CW95" i="6"/>
  <c r="CW96" i="6"/>
  <c r="CW97" i="6"/>
  <c r="CW98" i="6"/>
  <c r="CW99" i="6"/>
  <c r="CW100" i="6"/>
  <c r="CW101" i="6"/>
  <c r="CW102" i="6"/>
  <c r="CW103" i="6"/>
  <c r="CW104" i="6"/>
  <c r="CW105" i="6"/>
  <c r="CW106" i="6"/>
  <c r="CW107" i="6"/>
  <c r="CW108" i="6"/>
  <c r="CW109" i="6"/>
  <c r="CW110" i="6"/>
  <c r="CW111" i="6"/>
  <c r="CW112" i="6"/>
  <c r="CW113" i="6"/>
  <c r="CW114" i="6"/>
  <c r="CW115" i="6"/>
  <c r="CW116" i="6"/>
  <c r="CW117" i="6"/>
  <c r="CW118" i="6"/>
  <c r="CW119" i="6"/>
  <c r="CW120" i="6"/>
  <c r="CW121" i="6"/>
  <c r="CW122" i="6"/>
  <c r="CW123" i="6"/>
  <c r="CW124" i="6"/>
  <c r="CW125" i="6"/>
  <c r="CW126" i="6"/>
  <c r="CW127" i="6"/>
  <c r="CW128" i="6"/>
  <c r="CW129" i="6"/>
  <c r="CW130" i="6"/>
  <c r="CW131" i="6"/>
  <c r="CW132" i="6"/>
  <c r="CW133" i="6"/>
  <c r="CW134" i="6"/>
  <c r="CW135" i="6"/>
  <c r="CW136" i="6"/>
  <c r="CW137" i="6"/>
  <c r="CW138" i="6"/>
  <c r="CW139" i="6"/>
  <c r="CW140" i="6"/>
  <c r="CW141" i="6"/>
  <c r="CW142" i="6"/>
  <c r="CW143" i="6"/>
  <c r="CW144" i="6"/>
  <c r="CW145" i="6"/>
  <c r="CW146" i="6"/>
  <c r="CW147" i="6"/>
  <c r="CW148" i="6"/>
  <c r="CW149" i="6"/>
  <c r="CW150" i="6"/>
  <c r="CW151" i="6"/>
  <c r="CW152" i="6"/>
  <c r="CW153" i="6"/>
  <c r="CW154" i="6"/>
  <c r="CW155" i="6"/>
  <c r="CW156" i="6"/>
  <c r="CW157" i="6"/>
  <c r="CW158" i="6"/>
  <c r="CW159" i="6"/>
  <c r="CW160" i="6"/>
  <c r="CW161" i="6"/>
  <c r="CW162" i="6"/>
  <c r="CW163" i="6"/>
  <c r="CW164" i="6"/>
  <c r="CW165" i="6"/>
  <c r="CW166" i="6"/>
  <c r="CW167" i="6"/>
  <c r="CW168" i="6"/>
  <c r="CW169" i="6"/>
  <c r="CW170" i="6"/>
  <c r="CW171" i="6"/>
  <c r="CW172" i="6"/>
  <c r="CW173" i="6"/>
  <c r="CW174" i="6"/>
  <c r="CW175" i="6"/>
  <c r="CW176" i="6"/>
  <c r="CW177" i="6"/>
  <c r="CW178" i="6"/>
  <c r="CW179" i="6"/>
  <c r="CW180" i="6"/>
  <c r="CW181" i="6"/>
  <c r="CW182" i="6"/>
  <c r="CW183" i="6"/>
  <c r="CW184" i="6"/>
  <c r="CW185" i="6"/>
  <c r="CW186" i="6"/>
  <c r="CW187" i="6"/>
  <c r="CW188" i="6"/>
  <c r="CW189" i="6"/>
  <c r="CW190" i="6"/>
  <c r="CW191" i="6"/>
  <c r="CW192" i="6"/>
  <c r="CW193" i="6"/>
  <c r="CW194" i="6"/>
  <c r="CW195" i="6"/>
  <c r="CW196" i="6"/>
  <c r="CW197" i="6"/>
  <c r="CW198" i="6"/>
  <c r="CW199" i="6"/>
  <c r="CW200" i="6"/>
  <c r="CW201" i="6"/>
  <c r="CW202" i="6"/>
  <c r="CW203" i="6"/>
  <c r="CW204" i="6"/>
  <c r="CW205" i="6"/>
  <c r="CW206" i="6"/>
  <c r="CW207" i="6"/>
  <c r="CW208" i="6"/>
  <c r="CW209" i="6"/>
  <c r="CW210" i="6"/>
  <c r="CW211" i="6"/>
  <c r="CW212" i="6"/>
  <c r="CW213" i="6"/>
  <c r="CW214" i="6"/>
  <c r="CW215" i="6"/>
  <c r="CW216" i="6"/>
  <c r="CW217" i="6"/>
  <c r="CW218" i="6"/>
  <c r="CW219" i="6"/>
  <c r="CW220" i="6"/>
  <c r="CW221" i="6"/>
  <c r="CW222" i="6"/>
  <c r="CW223" i="6"/>
  <c r="CW224" i="6"/>
  <c r="CW225" i="6"/>
  <c r="CW226" i="6"/>
  <c r="CW227" i="6"/>
  <c r="CW228" i="6"/>
  <c r="CW229" i="6"/>
  <c r="CW230" i="6"/>
  <c r="CW231" i="6"/>
  <c r="CW232" i="6"/>
  <c r="CW233" i="6"/>
  <c r="CW234" i="6"/>
  <c r="CW235" i="6"/>
  <c r="CW236" i="6"/>
  <c r="CW237" i="6"/>
  <c r="CW238" i="6"/>
  <c r="CW239" i="6"/>
  <c r="CW240" i="6"/>
  <c r="CW241" i="6"/>
  <c r="CW242" i="6"/>
  <c r="CW243" i="6"/>
  <c r="CW244" i="6"/>
  <c r="CW245" i="6"/>
  <c r="CW246" i="6"/>
  <c r="CW247" i="6"/>
  <c r="CW248" i="6"/>
  <c r="CW249" i="6"/>
  <c r="CW250" i="6"/>
  <c r="CW251" i="6"/>
  <c r="CW252" i="6"/>
  <c r="CW253" i="6"/>
  <c r="CW254" i="6"/>
  <c r="CW255" i="6"/>
  <c r="CW256" i="6"/>
  <c r="CW257" i="6"/>
  <c r="CW258" i="6"/>
  <c r="CW259" i="6"/>
  <c r="CW260" i="6"/>
  <c r="CW261" i="6"/>
  <c r="CW262" i="6"/>
  <c r="CW263" i="6"/>
  <c r="CW264" i="6"/>
  <c r="CW265" i="6"/>
  <c r="CW266" i="6"/>
  <c r="CW267" i="6"/>
  <c r="CW268" i="6"/>
  <c r="CW269" i="6"/>
  <c r="CW270" i="6"/>
  <c r="CW271" i="6"/>
  <c r="CW272" i="6"/>
  <c r="CW273" i="6"/>
  <c r="CW274" i="6"/>
  <c r="CW275" i="6"/>
  <c r="CW276" i="6"/>
  <c r="CW277" i="6"/>
  <c r="CW278" i="6"/>
  <c r="CW279" i="6"/>
  <c r="CW280" i="6"/>
  <c r="CW281" i="6"/>
  <c r="CW282" i="6"/>
  <c r="CW283" i="6"/>
  <c r="CW284" i="6"/>
  <c r="CW285" i="6"/>
  <c r="CW286" i="6"/>
  <c r="CW287" i="6"/>
  <c r="CW288" i="6"/>
  <c r="CW289" i="6"/>
  <c r="CW290" i="6"/>
  <c r="CW291" i="6"/>
  <c r="CW292" i="6"/>
  <c r="CW293" i="6"/>
  <c r="CW294" i="6"/>
  <c r="CW295" i="6"/>
  <c r="CW296" i="6"/>
  <c r="CW297" i="6"/>
  <c r="CW298" i="6"/>
  <c r="CW299" i="6"/>
  <c r="CW300" i="6"/>
  <c r="CW301" i="6"/>
  <c r="CW302" i="6"/>
  <c r="CW303" i="6"/>
  <c r="CW304" i="6"/>
  <c r="CW305" i="6"/>
  <c r="CW306" i="6"/>
  <c r="CW307" i="6"/>
  <c r="CW308" i="6"/>
  <c r="CW309" i="6"/>
  <c r="CW310" i="6"/>
  <c r="CW311" i="6"/>
  <c r="CW312" i="6"/>
  <c r="CW313" i="6"/>
  <c r="CW314" i="6"/>
  <c r="CW315" i="6"/>
  <c r="CW316" i="6"/>
  <c r="CW317" i="6"/>
  <c r="CW318" i="6"/>
  <c r="CW319" i="6"/>
  <c r="CW320" i="6"/>
  <c r="CW321" i="6"/>
  <c r="CW322" i="6"/>
  <c r="CW323" i="6"/>
  <c r="CW324" i="6"/>
  <c r="CW325" i="6"/>
  <c r="CW326" i="6"/>
  <c r="CW327" i="6"/>
  <c r="CW328" i="6"/>
  <c r="CW329" i="6"/>
  <c r="CW330" i="6"/>
  <c r="CW331" i="6"/>
  <c r="CW332" i="6"/>
  <c r="CW333" i="6"/>
  <c r="CW334" i="6"/>
  <c r="CW335" i="6"/>
  <c r="CW336" i="6"/>
  <c r="CW337" i="6"/>
  <c r="CW338" i="6"/>
  <c r="CW339" i="6"/>
  <c r="CW340" i="6"/>
  <c r="CW341" i="6"/>
  <c r="CW342" i="6"/>
  <c r="CW343" i="6"/>
  <c r="CW344" i="6"/>
  <c r="CW345" i="6"/>
  <c r="CW346" i="6"/>
  <c r="CW347" i="6"/>
  <c r="CW348" i="6"/>
  <c r="CW349" i="6"/>
  <c r="CW350" i="6"/>
  <c r="CW351" i="6"/>
  <c r="CW352" i="6"/>
  <c r="CW353" i="6"/>
  <c r="CW354" i="6"/>
  <c r="CW355" i="6"/>
  <c r="CW356" i="6"/>
  <c r="CW357" i="6"/>
  <c r="CW358" i="6"/>
  <c r="CW359" i="6"/>
  <c r="CW360" i="6"/>
  <c r="CW361" i="6"/>
  <c r="CW362" i="6"/>
  <c r="CW363" i="6"/>
  <c r="CW364" i="6"/>
  <c r="CW365" i="6"/>
  <c r="CW366" i="6"/>
  <c r="CW367" i="6"/>
  <c r="CW368" i="6"/>
  <c r="CW369" i="6"/>
  <c r="CW370" i="6"/>
  <c r="CW371" i="6"/>
  <c r="CW372" i="6"/>
  <c r="CW373" i="6"/>
  <c r="CW374" i="6"/>
  <c r="CW375" i="6"/>
  <c r="CW376" i="6"/>
  <c r="CW377" i="6"/>
  <c r="CW378" i="6"/>
  <c r="CW379" i="6"/>
  <c r="CW380" i="6"/>
  <c r="CW381" i="6"/>
  <c r="CW382" i="6"/>
  <c r="CW383" i="6"/>
  <c r="CW384" i="6"/>
  <c r="CW385" i="6"/>
  <c r="CW386" i="6"/>
  <c r="CW387" i="6"/>
  <c r="CW388" i="6"/>
  <c r="CW389" i="6"/>
  <c r="CW390" i="6"/>
  <c r="CW391" i="6"/>
  <c r="CW392" i="6"/>
  <c r="CW393" i="6"/>
  <c r="CW394" i="6"/>
  <c r="CW395" i="6"/>
  <c r="CW396" i="6"/>
  <c r="CW397" i="6"/>
  <c r="CW398" i="6"/>
  <c r="CW399" i="6"/>
  <c r="CW400" i="6"/>
  <c r="CW401" i="6"/>
  <c r="CW402" i="6"/>
  <c r="CW403" i="6"/>
  <c r="CW404" i="6"/>
  <c r="CW405" i="6"/>
  <c r="CW406" i="6"/>
  <c r="CW407" i="6"/>
  <c r="CW408" i="6"/>
  <c r="CW409" i="6"/>
  <c r="CW410" i="6"/>
  <c r="CW411" i="6"/>
  <c r="CW412" i="6"/>
  <c r="CW413" i="6"/>
  <c r="CW414" i="6"/>
  <c r="CW415" i="6"/>
  <c r="CW416" i="6"/>
  <c r="CW417" i="6"/>
  <c r="CW418" i="6"/>
  <c r="CW419" i="6"/>
  <c r="CW420" i="6"/>
  <c r="CW421" i="6"/>
  <c r="CW422" i="6"/>
  <c r="CW423" i="6"/>
  <c r="CW424" i="6"/>
  <c r="CW425" i="6"/>
  <c r="CW426" i="6"/>
  <c r="CW427" i="6"/>
  <c r="CW428" i="6"/>
  <c r="CW429" i="6"/>
  <c r="CW430" i="6"/>
  <c r="CW431" i="6"/>
  <c r="CW432" i="6"/>
  <c r="CW433" i="6"/>
  <c r="CW434" i="6"/>
  <c r="CW435" i="6"/>
  <c r="CW436" i="6"/>
  <c r="CW437" i="6"/>
  <c r="CW438" i="6"/>
  <c r="CW439" i="6"/>
  <c r="CW440" i="6"/>
  <c r="CW441" i="6"/>
  <c r="CW442" i="6"/>
  <c r="CW443" i="6"/>
  <c r="CW444" i="6"/>
  <c r="CW445" i="6"/>
  <c r="CW446" i="6"/>
  <c r="CW447" i="6"/>
  <c r="CW448" i="6"/>
  <c r="CW449" i="6"/>
  <c r="CW450" i="6"/>
  <c r="CW451" i="6"/>
  <c r="CW452" i="6"/>
  <c r="CW453" i="6"/>
  <c r="CW454" i="6"/>
  <c r="CW455" i="6"/>
  <c r="CW456" i="6"/>
  <c r="CW457" i="6"/>
  <c r="CW458" i="6"/>
  <c r="CW459" i="6"/>
  <c r="CW460" i="6"/>
  <c r="CW461" i="6"/>
  <c r="CW462" i="6"/>
  <c r="CW463" i="6"/>
  <c r="CW464" i="6"/>
  <c r="CW465" i="6"/>
  <c r="CW466" i="6"/>
  <c r="CW467" i="6"/>
  <c r="CW468" i="6"/>
  <c r="CW469" i="6"/>
  <c r="CW470" i="6"/>
  <c r="CW471" i="6"/>
  <c r="CW472" i="6"/>
  <c r="CW473" i="6"/>
  <c r="CW474" i="6"/>
  <c r="CW475" i="6"/>
  <c r="CW476" i="6"/>
  <c r="CW477" i="6"/>
  <c r="CW478" i="6"/>
  <c r="CW479" i="6"/>
  <c r="CW480" i="6"/>
  <c r="CW481" i="6"/>
  <c r="CW482" i="6"/>
  <c r="CW483" i="6"/>
  <c r="CW484" i="6"/>
  <c r="CW485" i="6"/>
  <c r="CW486" i="6"/>
  <c r="CW487" i="6"/>
  <c r="CW488" i="6"/>
  <c r="CW489" i="6"/>
  <c r="CW490" i="6"/>
  <c r="CW491" i="6"/>
  <c r="CW492" i="6"/>
  <c r="CW493" i="6"/>
  <c r="CW494" i="6"/>
  <c r="CW495" i="6"/>
  <c r="CW496" i="6"/>
  <c r="CW497" i="6"/>
  <c r="CW498" i="6"/>
  <c r="CW499" i="6"/>
  <c r="CW500" i="6"/>
  <c r="CW501" i="6"/>
  <c r="CW502" i="6"/>
  <c r="CW503" i="6"/>
  <c r="CW504" i="6"/>
  <c r="CW505" i="6"/>
  <c r="CW506" i="6"/>
  <c r="CW507" i="6"/>
  <c r="CW508" i="6"/>
  <c r="CW509" i="6"/>
  <c r="CW510" i="6"/>
  <c r="CW511" i="6"/>
  <c r="CW512" i="6"/>
  <c r="CW513" i="6"/>
  <c r="CW514" i="6"/>
  <c r="CW515" i="6"/>
  <c r="CW516" i="6"/>
  <c r="CW517" i="6"/>
  <c r="CW518" i="6"/>
  <c r="CW519" i="6"/>
  <c r="CW520" i="6"/>
  <c r="CW521" i="6"/>
  <c r="CW522" i="6"/>
  <c r="CW523" i="6"/>
  <c r="CW524" i="6"/>
  <c r="CW525" i="6"/>
  <c r="CW526" i="6"/>
  <c r="CW527" i="6"/>
  <c r="CW528" i="6"/>
  <c r="CW529" i="6"/>
  <c r="CW530" i="6"/>
  <c r="CW531" i="6"/>
  <c r="CW532" i="6"/>
  <c r="CW533" i="6"/>
  <c r="CW534" i="6"/>
  <c r="CW535" i="6"/>
  <c r="CW536" i="6"/>
  <c r="CW537" i="6"/>
  <c r="CW538" i="6"/>
  <c r="CW539" i="6"/>
  <c r="CW540" i="6"/>
  <c r="CW541" i="6"/>
  <c r="CW542" i="6"/>
  <c r="CW543" i="6"/>
  <c r="CW544" i="6"/>
  <c r="CW545" i="6"/>
  <c r="CW546" i="6"/>
  <c r="CW547" i="6"/>
  <c r="CW548" i="6"/>
  <c r="CW549" i="6"/>
  <c r="CW550" i="6"/>
  <c r="CW551" i="6"/>
  <c r="CW552" i="6"/>
  <c r="CW553" i="6"/>
  <c r="CW554" i="6"/>
  <c r="CW555" i="6"/>
  <c r="CW556" i="6"/>
  <c r="CW557" i="6"/>
  <c r="CW558" i="6"/>
  <c r="CW559" i="6"/>
  <c r="CW560" i="6"/>
  <c r="CW561" i="6"/>
  <c r="CW562" i="6"/>
  <c r="CW563" i="6"/>
  <c r="CW564" i="6"/>
  <c r="CW565" i="6"/>
  <c r="CW566" i="6"/>
  <c r="CW567" i="6"/>
  <c r="CW568" i="6"/>
  <c r="CW569" i="6"/>
  <c r="CW570" i="6"/>
  <c r="CW571" i="6"/>
  <c r="CW572" i="6"/>
  <c r="CW573" i="6"/>
  <c r="CW574" i="6"/>
  <c r="CW575" i="6"/>
  <c r="CW576" i="6"/>
  <c r="CW577" i="6"/>
  <c r="CW578" i="6"/>
  <c r="CW579" i="6"/>
  <c r="CW580" i="6"/>
  <c r="CW581" i="6"/>
  <c r="CW582" i="6"/>
  <c r="CW583" i="6"/>
  <c r="CW584" i="6"/>
  <c r="CW585" i="6"/>
  <c r="CW586" i="6"/>
  <c r="CW587" i="6"/>
  <c r="CW588" i="6"/>
  <c r="CW589" i="6"/>
  <c r="CW590" i="6"/>
  <c r="CW591" i="6"/>
  <c r="CW592" i="6"/>
  <c r="CW593" i="6"/>
  <c r="CW594" i="6"/>
  <c r="CW595" i="6"/>
  <c r="CW596" i="6"/>
  <c r="CW597" i="6"/>
  <c r="CW598" i="6"/>
  <c r="CW599" i="6"/>
  <c r="CW600" i="6"/>
  <c r="CW601" i="6"/>
  <c r="CW602" i="6"/>
  <c r="CW603" i="6"/>
  <c r="CW604" i="6"/>
  <c r="CW605" i="6"/>
  <c r="CW606" i="6"/>
  <c r="CW607" i="6"/>
  <c r="CW608" i="6"/>
  <c r="CW609" i="6"/>
  <c r="CW610" i="6"/>
  <c r="CW611" i="6"/>
  <c r="CW612" i="6"/>
  <c r="CW613" i="6"/>
  <c r="CW614" i="6"/>
  <c r="CW615" i="6"/>
  <c r="CW616" i="6"/>
  <c r="CW617" i="6"/>
  <c r="CW618" i="6"/>
  <c r="CW619" i="6"/>
  <c r="CW620" i="6"/>
  <c r="CW621" i="6"/>
  <c r="CW622" i="6"/>
  <c r="CW623" i="6"/>
  <c r="CW624" i="6"/>
  <c r="CW625" i="6"/>
  <c r="CW626" i="6"/>
  <c r="CW627" i="6"/>
  <c r="CW628" i="6"/>
  <c r="CW629" i="6"/>
  <c r="CW630" i="6"/>
  <c r="CW631" i="6"/>
  <c r="CW632" i="6"/>
  <c r="CW633" i="6"/>
  <c r="CW634" i="6"/>
  <c r="CW635" i="6"/>
  <c r="CW636" i="6"/>
  <c r="CW637" i="6"/>
  <c r="CW638" i="6"/>
  <c r="CW639" i="6"/>
  <c r="CW640" i="6"/>
  <c r="CW641" i="6"/>
  <c r="CW642" i="6"/>
  <c r="CW643" i="6"/>
  <c r="CW644" i="6"/>
  <c r="CW645" i="6"/>
  <c r="CW646" i="6"/>
  <c r="CW647" i="6"/>
  <c r="CW648" i="6"/>
  <c r="CW649" i="6"/>
  <c r="CW650" i="6"/>
  <c r="CW651" i="6"/>
  <c r="CW652" i="6"/>
  <c r="CW653" i="6"/>
  <c r="CW654" i="6"/>
  <c r="CW655" i="6"/>
  <c r="CW656" i="6"/>
  <c r="CW657" i="6"/>
  <c r="CW658" i="6"/>
  <c r="CW659" i="6"/>
  <c r="CW660" i="6"/>
  <c r="CW661" i="6"/>
  <c r="CW662" i="6"/>
  <c r="CW663" i="6"/>
  <c r="CW664" i="6"/>
  <c r="CW665" i="6"/>
  <c r="CW666" i="6"/>
  <c r="CW667" i="6"/>
  <c r="CW668" i="6"/>
  <c r="CW669" i="6"/>
  <c r="CW670" i="6"/>
  <c r="CW671" i="6"/>
  <c r="CW672" i="6"/>
  <c r="CW673" i="6"/>
  <c r="CW674" i="6"/>
  <c r="CW675" i="6"/>
  <c r="CW676" i="6"/>
  <c r="CW677" i="6"/>
  <c r="CW678" i="6"/>
  <c r="CW679" i="6"/>
  <c r="CW680" i="6"/>
  <c r="CW681" i="6"/>
  <c r="CW682" i="6"/>
  <c r="CW683" i="6"/>
  <c r="CW684" i="6"/>
  <c r="CW685" i="6"/>
  <c r="CW686" i="6"/>
  <c r="CW687" i="6"/>
  <c r="CW688" i="6"/>
  <c r="CW689" i="6"/>
  <c r="CW690" i="6"/>
  <c r="CW691" i="6"/>
  <c r="CW692" i="6"/>
  <c r="CW693" i="6"/>
  <c r="CW694" i="6"/>
  <c r="CW695" i="6"/>
  <c r="CW696" i="6"/>
  <c r="CW697" i="6"/>
  <c r="CW698" i="6"/>
  <c r="CW699" i="6"/>
  <c r="CW700" i="6"/>
  <c r="CW701" i="6"/>
  <c r="CW702" i="6"/>
  <c r="CW703" i="6"/>
  <c r="CW704" i="6"/>
  <c r="CW705" i="6"/>
  <c r="CW706" i="6"/>
  <c r="CW707" i="6"/>
  <c r="CW708" i="6"/>
  <c r="CW709" i="6"/>
  <c r="CW710" i="6"/>
  <c r="CW711" i="6"/>
  <c r="CW712" i="6"/>
  <c r="CW713" i="6"/>
  <c r="CW714" i="6"/>
  <c r="CW715" i="6"/>
  <c r="CW716" i="6"/>
  <c r="CW717" i="6"/>
  <c r="CW718" i="6"/>
  <c r="CW719" i="6"/>
  <c r="CW720" i="6"/>
  <c r="CW721" i="6"/>
  <c r="CW722" i="6"/>
  <c r="CW723" i="6"/>
  <c r="CW724" i="6"/>
  <c r="CW725" i="6"/>
  <c r="CW726" i="6"/>
  <c r="CW727" i="6"/>
  <c r="CW728" i="6"/>
  <c r="CW729" i="6"/>
  <c r="CW730" i="6"/>
  <c r="CW731" i="6"/>
  <c r="CW732" i="6"/>
  <c r="CW733" i="6"/>
  <c r="CW734" i="6"/>
  <c r="CW735" i="6"/>
  <c r="CW736" i="6"/>
  <c r="CW737" i="6"/>
  <c r="CW738" i="6"/>
  <c r="CW739" i="6"/>
  <c r="CW740" i="6"/>
  <c r="CW741" i="6"/>
  <c r="CW742" i="6"/>
  <c r="CW743" i="6"/>
  <c r="CW744" i="6"/>
  <c r="CW745" i="6"/>
  <c r="CW746" i="6"/>
  <c r="CW747" i="6"/>
  <c r="CW748" i="6"/>
  <c r="CW749" i="6"/>
  <c r="CW750" i="6"/>
  <c r="CW751" i="6"/>
  <c r="CW752" i="6"/>
  <c r="CW753" i="6"/>
  <c r="CW754" i="6"/>
  <c r="CW755" i="6"/>
  <c r="CW756" i="6"/>
  <c r="CW757" i="6"/>
  <c r="CW758" i="6"/>
  <c r="CW759" i="6"/>
  <c r="CW760" i="6"/>
  <c r="CW761" i="6"/>
  <c r="CW762" i="6"/>
  <c r="CW763" i="6"/>
  <c r="CW764" i="6"/>
  <c r="CW765" i="6"/>
  <c r="CW766" i="6"/>
  <c r="CW767" i="6"/>
  <c r="CW768" i="6"/>
  <c r="CW769" i="6"/>
  <c r="CW770" i="6"/>
  <c r="CW771" i="6"/>
  <c r="CW772" i="6"/>
  <c r="CW773" i="6"/>
  <c r="CW774" i="6"/>
  <c r="CW775" i="6"/>
  <c r="CW776" i="6"/>
  <c r="CW777" i="6"/>
  <c r="CW778" i="6"/>
  <c r="CW779" i="6"/>
  <c r="CW780" i="6"/>
  <c r="CW781" i="6"/>
  <c r="CW782" i="6"/>
  <c r="CW783" i="6"/>
  <c r="CW784" i="6"/>
  <c r="CW785" i="6"/>
  <c r="CW786" i="6"/>
  <c r="CW787" i="6"/>
  <c r="CW788" i="6"/>
  <c r="CW789" i="6"/>
  <c r="CW790" i="6"/>
  <c r="CW791" i="6"/>
  <c r="CW792" i="6"/>
  <c r="CW793" i="6"/>
  <c r="CW794" i="6"/>
  <c r="CW795" i="6"/>
  <c r="CW796" i="6"/>
  <c r="CW797" i="6"/>
  <c r="CW798" i="6"/>
  <c r="CW799" i="6"/>
  <c r="CW800" i="6"/>
  <c r="CW801" i="6"/>
  <c r="CW802" i="6"/>
  <c r="CW803" i="6"/>
  <c r="CW804" i="6"/>
  <c r="CW805" i="6"/>
  <c r="CW806" i="6"/>
  <c r="CW807" i="6"/>
  <c r="CW808" i="6"/>
  <c r="CW809" i="6"/>
  <c r="CW810" i="6"/>
  <c r="CW811" i="6"/>
  <c r="CW812" i="6"/>
  <c r="CW813" i="6"/>
  <c r="CW814" i="6"/>
  <c r="CW815" i="6"/>
  <c r="CW816" i="6"/>
  <c r="CW817" i="6"/>
  <c r="CW818" i="6"/>
  <c r="CW819" i="6"/>
  <c r="CW820" i="6"/>
  <c r="CW821" i="6"/>
  <c r="CW822" i="6"/>
  <c r="CW823" i="6"/>
  <c r="CW824" i="6"/>
  <c r="CW825" i="6"/>
  <c r="CW826" i="6"/>
  <c r="CW827" i="6"/>
  <c r="CW828" i="6"/>
  <c r="CW829" i="6"/>
  <c r="CW830" i="6"/>
  <c r="CW831" i="6"/>
  <c r="CW832" i="6"/>
  <c r="CW833" i="6"/>
  <c r="CW834" i="6"/>
  <c r="CW835" i="6"/>
  <c r="CW836" i="6"/>
  <c r="CW837" i="6"/>
  <c r="CW838" i="6"/>
  <c r="CW839" i="6"/>
  <c r="CW840" i="6"/>
  <c r="CW841" i="6"/>
  <c r="CW842" i="6"/>
  <c r="CW843" i="6"/>
  <c r="CW844" i="6"/>
  <c r="CW845" i="6"/>
  <c r="CW846" i="6"/>
  <c r="CW847" i="6"/>
  <c r="CW848" i="6"/>
  <c r="CW849" i="6"/>
  <c r="CW850" i="6"/>
  <c r="CW851" i="6"/>
  <c r="CW852" i="6"/>
  <c r="CW853" i="6"/>
  <c r="CW854" i="6"/>
  <c r="CW855" i="6"/>
  <c r="CW856" i="6"/>
  <c r="CW857" i="6"/>
  <c r="CW858" i="6"/>
  <c r="CW859" i="6"/>
  <c r="CW860" i="6"/>
  <c r="CW861" i="6"/>
  <c r="CW862" i="6"/>
  <c r="CW863" i="6"/>
  <c r="CW864" i="6"/>
  <c r="CW865" i="6"/>
  <c r="CW866" i="6"/>
  <c r="CW867" i="6"/>
  <c r="CW868" i="6"/>
  <c r="CW869" i="6"/>
  <c r="CW870" i="6"/>
  <c r="CW871" i="6"/>
  <c r="CW872" i="6"/>
  <c r="CW873" i="6"/>
  <c r="CW874" i="6"/>
  <c r="CW875" i="6"/>
  <c r="CW876" i="6"/>
  <c r="CW877" i="6"/>
  <c r="CW878" i="6"/>
  <c r="CW879" i="6"/>
  <c r="CW880" i="6"/>
  <c r="CW881" i="6"/>
  <c r="CW882" i="6"/>
  <c r="CW883" i="6"/>
  <c r="CW884" i="6"/>
  <c r="CW885" i="6"/>
  <c r="CW886" i="6"/>
  <c r="CW887" i="6"/>
  <c r="CW888" i="6"/>
  <c r="CW889" i="6"/>
  <c r="CW890" i="6"/>
  <c r="CW891" i="6"/>
  <c r="CW892" i="6"/>
  <c r="CW893" i="6"/>
  <c r="CW894" i="6"/>
  <c r="CW895" i="6"/>
  <c r="CW896" i="6"/>
  <c r="CW897" i="6"/>
  <c r="CW898" i="6"/>
  <c r="CW899" i="6"/>
  <c r="CW900" i="6"/>
  <c r="CW901" i="6"/>
  <c r="CW902" i="6"/>
  <c r="CW903" i="6"/>
  <c r="CW904" i="6"/>
  <c r="CW905" i="6"/>
  <c r="CW906" i="6"/>
  <c r="CW907" i="6"/>
  <c r="CW908" i="6"/>
  <c r="CW909" i="6"/>
  <c r="CW910" i="6"/>
  <c r="CW911" i="6"/>
  <c r="CW912" i="6"/>
  <c r="CW913" i="6"/>
  <c r="CW914" i="6"/>
  <c r="CW915" i="6"/>
  <c r="CW916" i="6"/>
  <c r="CW917" i="6"/>
  <c r="CW918" i="6"/>
  <c r="CW919" i="6"/>
  <c r="CW920" i="6"/>
  <c r="CW921" i="6"/>
  <c r="CW922" i="6"/>
  <c r="CW923" i="6"/>
  <c r="CW924" i="6"/>
  <c r="CW925" i="6"/>
  <c r="CW926" i="6"/>
  <c r="CW927" i="6"/>
  <c r="CW928" i="6"/>
  <c r="CW929" i="6"/>
  <c r="CW930" i="6"/>
  <c r="CW931" i="6"/>
  <c r="CW932" i="6"/>
  <c r="CW933" i="6"/>
  <c r="CW934" i="6"/>
  <c r="CW935" i="6"/>
  <c r="CW936" i="6"/>
  <c r="CW937" i="6"/>
  <c r="CW938" i="6"/>
  <c r="CW939" i="6"/>
  <c r="CW940" i="6"/>
  <c r="CW941" i="6"/>
  <c r="CW942" i="6"/>
  <c r="CW943" i="6"/>
  <c r="CW944" i="6"/>
  <c r="CW945" i="6"/>
  <c r="CW946" i="6"/>
  <c r="CW947" i="6"/>
  <c r="CW948" i="6"/>
  <c r="CW949" i="6"/>
  <c r="CW950" i="6"/>
  <c r="CW951" i="6"/>
  <c r="CW952" i="6"/>
  <c r="CW953" i="6"/>
  <c r="CW954" i="6"/>
  <c r="CW955" i="6"/>
  <c r="CW956" i="6"/>
  <c r="CW957" i="6"/>
  <c r="CW958" i="6"/>
  <c r="CW959" i="6"/>
  <c r="CW960" i="6"/>
  <c r="CW961" i="6"/>
  <c r="CW962" i="6"/>
  <c r="CW963" i="6"/>
  <c r="CW964" i="6"/>
  <c r="CW965" i="6"/>
  <c r="CW966" i="6"/>
  <c r="CW967" i="6"/>
  <c r="CW968" i="6"/>
  <c r="CW969" i="6"/>
  <c r="CW970" i="6"/>
  <c r="CW971" i="6"/>
  <c r="CW972" i="6"/>
  <c r="CW973" i="6"/>
  <c r="CW974" i="6"/>
  <c r="CW975" i="6"/>
  <c r="CW976" i="6"/>
  <c r="CW977" i="6"/>
  <c r="CW978" i="6"/>
  <c r="CW979" i="6"/>
  <c r="CW980" i="6"/>
  <c r="CW981" i="6"/>
  <c r="CW982" i="6"/>
  <c r="CW983" i="6"/>
  <c r="CW984" i="6"/>
  <c r="CW985" i="6"/>
  <c r="CW986" i="6"/>
  <c r="CW987" i="6"/>
  <c r="CW988" i="6"/>
  <c r="CW989" i="6"/>
  <c r="CW990" i="6"/>
  <c r="CW991" i="6"/>
  <c r="CW992" i="6"/>
  <c r="CW993" i="6"/>
  <c r="CW994" i="6"/>
  <c r="CW995" i="6"/>
  <c r="CW996" i="6"/>
  <c r="CW997" i="6"/>
  <c r="CW998" i="6"/>
  <c r="CW999" i="6"/>
  <c r="CW1000" i="6"/>
  <c r="CW1001" i="6"/>
  <c r="CW1002" i="6"/>
  <c r="CW1003" i="6"/>
  <c r="CW1004" i="6"/>
  <c r="CW4" i="6"/>
  <c r="CU4" i="6"/>
  <c r="CV4" i="6"/>
  <c r="CQ5" i="6"/>
  <c r="CR5" i="6"/>
  <c r="CQ6" i="6"/>
  <c r="CR6" i="6"/>
  <c r="CQ7" i="6"/>
  <c r="CR7" i="6"/>
  <c r="CQ8" i="6"/>
  <c r="CR8" i="6"/>
  <c r="CQ9" i="6"/>
  <c r="CR9" i="6"/>
  <c r="CQ10" i="6"/>
  <c r="CR10" i="6"/>
  <c r="CQ11" i="6"/>
  <c r="CR11" i="6"/>
  <c r="CQ12" i="6"/>
  <c r="CR12" i="6"/>
  <c r="CQ13" i="6"/>
  <c r="CR13" i="6"/>
  <c r="CQ14" i="6"/>
  <c r="CR14" i="6"/>
  <c r="CQ15" i="6"/>
  <c r="CR15" i="6"/>
  <c r="CQ16" i="6"/>
  <c r="CR16" i="6"/>
  <c r="CQ17" i="6"/>
  <c r="CR17" i="6"/>
  <c r="CQ18" i="6"/>
  <c r="CR18" i="6"/>
  <c r="CQ19" i="6"/>
  <c r="CR19" i="6"/>
  <c r="CQ20" i="6"/>
  <c r="CR20" i="6"/>
  <c r="CQ21" i="6"/>
  <c r="CR21" i="6"/>
  <c r="CQ22" i="6"/>
  <c r="CR22" i="6"/>
  <c r="CQ23" i="6"/>
  <c r="CR23" i="6"/>
  <c r="CQ24" i="6"/>
  <c r="CR24" i="6"/>
  <c r="CQ25" i="6"/>
  <c r="CR25" i="6"/>
  <c r="CQ26" i="6"/>
  <c r="CR26" i="6"/>
  <c r="CQ27" i="6"/>
  <c r="CR27" i="6"/>
  <c r="CQ28" i="6"/>
  <c r="CR28" i="6"/>
  <c r="CQ29" i="6"/>
  <c r="CR29" i="6"/>
  <c r="CQ30" i="6"/>
  <c r="CR30" i="6"/>
  <c r="CQ31" i="6"/>
  <c r="CR31" i="6"/>
  <c r="CQ32" i="6"/>
  <c r="CR32" i="6"/>
  <c r="CQ33" i="6"/>
  <c r="CR33" i="6"/>
  <c r="CQ34" i="6"/>
  <c r="CR34" i="6"/>
  <c r="CQ35" i="6"/>
  <c r="CR35" i="6"/>
  <c r="CQ36" i="6"/>
  <c r="CR36" i="6"/>
  <c r="CQ37" i="6"/>
  <c r="CR37" i="6"/>
  <c r="CQ38" i="6"/>
  <c r="CR38" i="6"/>
  <c r="CQ39" i="6"/>
  <c r="CR39" i="6"/>
  <c r="CQ40" i="6"/>
  <c r="CR40" i="6"/>
  <c r="CQ41" i="6"/>
  <c r="CR41" i="6"/>
  <c r="CQ42" i="6"/>
  <c r="CR42" i="6"/>
  <c r="CQ43" i="6"/>
  <c r="CR43" i="6"/>
  <c r="CQ44" i="6"/>
  <c r="CR44" i="6"/>
  <c r="CQ45" i="6"/>
  <c r="CR45" i="6"/>
  <c r="CQ46" i="6"/>
  <c r="CR46" i="6"/>
  <c r="CQ47" i="6"/>
  <c r="CR47" i="6"/>
  <c r="CQ48" i="6"/>
  <c r="CR48" i="6"/>
  <c r="CQ49" i="6"/>
  <c r="CR49" i="6"/>
  <c r="CQ50" i="6"/>
  <c r="CR50" i="6"/>
  <c r="CQ51" i="6"/>
  <c r="CR51" i="6"/>
  <c r="CQ52" i="6"/>
  <c r="CR52" i="6"/>
  <c r="CQ53" i="6"/>
  <c r="CR53" i="6"/>
  <c r="CQ54" i="6"/>
  <c r="CR54" i="6"/>
  <c r="CQ55" i="6"/>
  <c r="CR55" i="6"/>
  <c r="CQ56" i="6"/>
  <c r="CR56" i="6"/>
  <c r="CQ57" i="6"/>
  <c r="CR57" i="6"/>
  <c r="CQ58" i="6"/>
  <c r="CR58" i="6"/>
  <c r="CQ59" i="6"/>
  <c r="CR59" i="6"/>
  <c r="CQ60" i="6"/>
  <c r="CR60" i="6"/>
  <c r="CQ61" i="6"/>
  <c r="CR61" i="6"/>
  <c r="CQ62" i="6"/>
  <c r="CR62" i="6"/>
  <c r="CQ63" i="6"/>
  <c r="CR63" i="6"/>
  <c r="CQ64" i="6"/>
  <c r="CR64" i="6"/>
  <c r="CQ65" i="6"/>
  <c r="CR65" i="6"/>
  <c r="CQ66" i="6"/>
  <c r="CR66" i="6"/>
  <c r="CQ67" i="6"/>
  <c r="CR67" i="6"/>
  <c r="CQ68" i="6"/>
  <c r="CR68" i="6"/>
  <c r="CQ69" i="6"/>
  <c r="CR69" i="6"/>
  <c r="CQ70" i="6"/>
  <c r="CR70" i="6"/>
  <c r="CQ71" i="6"/>
  <c r="CR71" i="6"/>
  <c r="CQ72" i="6"/>
  <c r="CR72" i="6"/>
  <c r="CQ73" i="6"/>
  <c r="CR73" i="6"/>
  <c r="CQ74" i="6"/>
  <c r="CR74" i="6"/>
  <c r="CQ75" i="6"/>
  <c r="CR75" i="6"/>
  <c r="CQ76" i="6"/>
  <c r="CR76" i="6"/>
  <c r="CQ77" i="6"/>
  <c r="CR77" i="6"/>
  <c r="CQ78" i="6"/>
  <c r="CR78" i="6"/>
  <c r="CQ79" i="6"/>
  <c r="CR79" i="6"/>
  <c r="CQ80" i="6"/>
  <c r="CR80" i="6"/>
  <c r="CQ81" i="6"/>
  <c r="CR81" i="6"/>
  <c r="CQ82" i="6"/>
  <c r="CR82" i="6"/>
  <c r="CQ83" i="6"/>
  <c r="CR83" i="6"/>
  <c r="CQ84" i="6"/>
  <c r="CR84" i="6"/>
  <c r="CQ85" i="6"/>
  <c r="CR85" i="6"/>
  <c r="CQ86" i="6"/>
  <c r="CR86" i="6"/>
  <c r="CQ87" i="6"/>
  <c r="CR87" i="6"/>
  <c r="CQ88" i="6"/>
  <c r="CR88" i="6"/>
  <c r="CQ89" i="6"/>
  <c r="CR89" i="6"/>
  <c r="CQ90" i="6"/>
  <c r="CR90" i="6"/>
  <c r="CQ91" i="6"/>
  <c r="CR91" i="6"/>
  <c r="CQ92" i="6"/>
  <c r="CR92" i="6"/>
  <c r="CQ93" i="6"/>
  <c r="CR93" i="6"/>
  <c r="CQ94" i="6"/>
  <c r="CR94" i="6"/>
  <c r="CQ95" i="6"/>
  <c r="CR95" i="6"/>
  <c r="CQ96" i="6"/>
  <c r="CR96" i="6"/>
  <c r="CQ97" i="6"/>
  <c r="CR97" i="6"/>
  <c r="CQ98" i="6"/>
  <c r="CR98" i="6"/>
  <c r="CQ99" i="6"/>
  <c r="CR99" i="6"/>
  <c r="CQ100" i="6"/>
  <c r="CR100" i="6"/>
  <c r="CQ101" i="6"/>
  <c r="CR101" i="6"/>
  <c r="CQ102" i="6"/>
  <c r="CR102" i="6"/>
  <c r="CQ103" i="6"/>
  <c r="CR103" i="6"/>
  <c r="CQ104" i="6"/>
  <c r="CR104" i="6"/>
  <c r="CQ105" i="6"/>
  <c r="CR105" i="6"/>
  <c r="CQ106" i="6"/>
  <c r="CR106" i="6"/>
  <c r="CQ107" i="6"/>
  <c r="CR107" i="6"/>
  <c r="CQ108" i="6"/>
  <c r="CR108" i="6"/>
  <c r="CQ109" i="6"/>
  <c r="CR109" i="6"/>
  <c r="CQ110" i="6"/>
  <c r="CR110" i="6"/>
  <c r="CQ111" i="6"/>
  <c r="CR111" i="6"/>
  <c r="CQ112" i="6"/>
  <c r="CR112" i="6"/>
  <c r="CQ113" i="6"/>
  <c r="CR113" i="6"/>
  <c r="CQ114" i="6"/>
  <c r="CR114" i="6"/>
  <c r="CQ115" i="6"/>
  <c r="CR115" i="6"/>
  <c r="CQ116" i="6"/>
  <c r="CR116" i="6"/>
  <c r="CQ117" i="6"/>
  <c r="CR117" i="6"/>
  <c r="CQ118" i="6"/>
  <c r="CR118" i="6"/>
  <c r="CQ119" i="6"/>
  <c r="CR119" i="6"/>
  <c r="CQ120" i="6"/>
  <c r="CR120" i="6"/>
  <c r="CQ121" i="6"/>
  <c r="CR121" i="6"/>
  <c r="CQ122" i="6"/>
  <c r="CR122" i="6"/>
  <c r="CQ123" i="6"/>
  <c r="CR123" i="6"/>
  <c r="CQ124" i="6"/>
  <c r="CR124" i="6"/>
  <c r="CQ125" i="6"/>
  <c r="CR125" i="6"/>
  <c r="CQ126" i="6"/>
  <c r="CR126" i="6"/>
  <c r="CQ127" i="6"/>
  <c r="CR127" i="6"/>
  <c r="CQ128" i="6"/>
  <c r="CR128" i="6"/>
  <c r="CQ129" i="6"/>
  <c r="CR129" i="6"/>
  <c r="CQ130" i="6"/>
  <c r="CR130" i="6"/>
  <c r="CQ131" i="6"/>
  <c r="CR131" i="6"/>
  <c r="CQ132" i="6"/>
  <c r="CR132" i="6"/>
  <c r="CQ133" i="6"/>
  <c r="CR133" i="6"/>
  <c r="CQ134" i="6"/>
  <c r="CR134" i="6"/>
  <c r="CQ135" i="6"/>
  <c r="CR135" i="6"/>
  <c r="CQ136" i="6"/>
  <c r="CR136" i="6"/>
  <c r="CQ137" i="6"/>
  <c r="CR137" i="6"/>
  <c r="CQ138" i="6"/>
  <c r="CR138" i="6"/>
  <c r="CQ139" i="6"/>
  <c r="CR139" i="6"/>
  <c r="CQ140" i="6"/>
  <c r="CR140" i="6"/>
  <c r="CQ141" i="6"/>
  <c r="CR141" i="6"/>
  <c r="CQ142" i="6"/>
  <c r="CR142" i="6"/>
  <c r="CQ143" i="6"/>
  <c r="CR143" i="6"/>
  <c r="CQ144" i="6"/>
  <c r="CR144" i="6"/>
  <c r="CQ145" i="6"/>
  <c r="CR145" i="6"/>
  <c r="CQ146" i="6"/>
  <c r="CR146" i="6"/>
  <c r="CQ147" i="6"/>
  <c r="CR147" i="6"/>
  <c r="CQ148" i="6"/>
  <c r="CR148" i="6"/>
  <c r="CQ149" i="6"/>
  <c r="CR149" i="6"/>
  <c r="CQ150" i="6"/>
  <c r="CR150" i="6"/>
  <c r="CQ151" i="6"/>
  <c r="CR151" i="6"/>
  <c r="CQ152" i="6"/>
  <c r="CR152" i="6"/>
  <c r="CQ153" i="6"/>
  <c r="CR153" i="6"/>
  <c r="CQ154" i="6"/>
  <c r="CR154" i="6"/>
  <c r="CQ155" i="6"/>
  <c r="CR155" i="6"/>
  <c r="CQ156" i="6"/>
  <c r="CR156" i="6"/>
  <c r="CQ157" i="6"/>
  <c r="CR157" i="6"/>
  <c r="CQ158" i="6"/>
  <c r="CR158" i="6"/>
  <c r="CQ159" i="6"/>
  <c r="CR159" i="6"/>
  <c r="CQ160" i="6"/>
  <c r="CR160" i="6"/>
  <c r="CQ161" i="6"/>
  <c r="CR161" i="6"/>
  <c r="CQ162" i="6"/>
  <c r="CR162" i="6"/>
  <c r="CQ163" i="6"/>
  <c r="CR163" i="6"/>
  <c r="CQ164" i="6"/>
  <c r="CR164" i="6"/>
  <c r="CQ165" i="6"/>
  <c r="CR165" i="6"/>
  <c r="CQ166" i="6"/>
  <c r="CR166" i="6"/>
  <c r="CQ167" i="6"/>
  <c r="CR167" i="6"/>
  <c r="CQ168" i="6"/>
  <c r="CR168" i="6"/>
  <c r="CQ169" i="6"/>
  <c r="CR169" i="6"/>
  <c r="CQ170" i="6"/>
  <c r="CR170" i="6"/>
  <c r="CQ171" i="6"/>
  <c r="CR171" i="6"/>
  <c r="CQ172" i="6"/>
  <c r="CR172" i="6"/>
  <c r="CQ173" i="6"/>
  <c r="CR173" i="6"/>
  <c r="CQ174" i="6"/>
  <c r="CR174" i="6"/>
  <c r="CQ175" i="6"/>
  <c r="CR175" i="6"/>
  <c r="CQ176" i="6"/>
  <c r="CR176" i="6"/>
  <c r="CQ177" i="6"/>
  <c r="CR177" i="6"/>
  <c r="CQ178" i="6"/>
  <c r="CR178" i="6"/>
  <c r="CQ179" i="6"/>
  <c r="CR179" i="6"/>
  <c r="CQ180" i="6"/>
  <c r="CR180" i="6"/>
  <c r="CQ181" i="6"/>
  <c r="CR181" i="6"/>
  <c r="CQ182" i="6"/>
  <c r="CR182" i="6"/>
  <c r="CQ183" i="6"/>
  <c r="CR183" i="6"/>
  <c r="CQ184" i="6"/>
  <c r="CR184" i="6"/>
  <c r="CQ185" i="6"/>
  <c r="CR185" i="6"/>
  <c r="CQ186" i="6"/>
  <c r="CR186" i="6"/>
  <c r="CQ187" i="6"/>
  <c r="CR187" i="6"/>
  <c r="CQ188" i="6"/>
  <c r="CR188" i="6"/>
  <c r="CQ189" i="6"/>
  <c r="CR189" i="6"/>
  <c r="CQ190" i="6"/>
  <c r="CR190" i="6"/>
  <c r="CQ191" i="6"/>
  <c r="CR191" i="6"/>
  <c r="CQ192" i="6"/>
  <c r="CR192" i="6"/>
  <c r="CQ193" i="6"/>
  <c r="CR193" i="6"/>
  <c r="CQ194" i="6"/>
  <c r="CR194" i="6"/>
  <c r="CQ195" i="6"/>
  <c r="CR195" i="6"/>
  <c r="CQ196" i="6"/>
  <c r="CR196" i="6"/>
  <c r="CQ197" i="6"/>
  <c r="CR197" i="6"/>
  <c r="CQ198" i="6"/>
  <c r="CR198" i="6"/>
  <c r="CQ199" i="6"/>
  <c r="CR199" i="6"/>
  <c r="CQ200" i="6"/>
  <c r="CR200" i="6"/>
  <c r="CQ201" i="6"/>
  <c r="CR201" i="6"/>
  <c r="CQ202" i="6"/>
  <c r="CR202" i="6"/>
  <c r="CQ203" i="6"/>
  <c r="CR203" i="6"/>
  <c r="CQ204" i="6"/>
  <c r="CR204" i="6"/>
  <c r="CQ205" i="6"/>
  <c r="CR205" i="6"/>
  <c r="CQ206" i="6"/>
  <c r="CR206" i="6"/>
  <c r="CQ207" i="6"/>
  <c r="CR207" i="6"/>
  <c r="CQ208" i="6"/>
  <c r="CR208" i="6"/>
  <c r="CQ209" i="6"/>
  <c r="CR209" i="6"/>
  <c r="CQ210" i="6"/>
  <c r="CR210" i="6"/>
  <c r="CQ211" i="6"/>
  <c r="CR211" i="6"/>
  <c r="CQ212" i="6"/>
  <c r="CR212" i="6"/>
  <c r="CQ213" i="6"/>
  <c r="CR213" i="6"/>
  <c r="CQ214" i="6"/>
  <c r="CR214" i="6"/>
  <c r="CQ215" i="6"/>
  <c r="CR215" i="6"/>
  <c r="CQ216" i="6"/>
  <c r="CR216" i="6"/>
  <c r="CQ217" i="6"/>
  <c r="CR217" i="6"/>
  <c r="CQ218" i="6"/>
  <c r="CR218" i="6"/>
  <c r="CQ219" i="6"/>
  <c r="CR219" i="6"/>
  <c r="CQ220" i="6"/>
  <c r="CR220" i="6"/>
  <c r="CQ221" i="6"/>
  <c r="CR221" i="6"/>
  <c r="CQ222" i="6"/>
  <c r="CR222" i="6"/>
  <c r="CQ223" i="6"/>
  <c r="CR223" i="6"/>
  <c r="CQ224" i="6"/>
  <c r="CR224" i="6"/>
  <c r="CQ225" i="6"/>
  <c r="CR225" i="6"/>
  <c r="CQ226" i="6"/>
  <c r="CR226" i="6"/>
  <c r="CQ227" i="6"/>
  <c r="CR227" i="6"/>
  <c r="CQ228" i="6"/>
  <c r="CR228" i="6"/>
  <c r="CQ229" i="6"/>
  <c r="CR229" i="6"/>
  <c r="CQ230" i="6"/>
  <c r="CR230" i="6"/>
  <c r="CQ231" i="6"/>
  <c r="CR231" i="6"/>
  <c r="CQ232" i="6"/>
  <c r="CR232" i="6"/>
  <c r="CQ233" i="6"/>
  <c r="CR233" i="6"/>
  <c r="CQ234" i="6"/>
  <c r="CR234" i="6"/>
  <c r="CQ235" i="6"/>
  <c r="CR235" i="6"/>
  <c r="CQ236" i="6"/>
  <c r="CR236" i="6"/>
  <c r="CQ237" i="6"/>
  <c r="CR237" i="6"/>
  <c r="CQ238" i="6"/>
  <c r="CR238" i="6"/>
  <c r="CQ239" i="6"/>
  <c r="CR239" i="6"/>
  <c r="CQ240" i="6"/>
  <c r="CR240" i="6"/>
  <c r="CQ241" i="6"/>
  <c r="CR241" i="6"/>
  <c r="CQ242" i="6"/>
  <c r="CR242" i="6"/>
  <c r="CQ243" i="6"/>
  <c r="CR243" i="6"/>
  <c r="CQ244" i="6"/>
  <c r="CR244" i="6"/>
  <c r="CQ245" i="6"/>
  <c r="CR245" i="6"/>
  <c r="CQ246" i="6"/>
  <c r="CR246" i="6"/>
  <c r="CQ247" i="6"/>
  <c r="CR247" i="6"/>
  <c r="CQ248" i="6"/>
  <c r="CR248" i="6"/>
  <c r="CQ249" i="6"/>
  <c r="CR249" i="6"/>
  <c r="CQ250" i="6"/>
  <c r="CR250" i="6"/>
  <c r="CQ251" i="6"/>
  <c r="CR251" i="6"/>
  <c r="CQ252" i="6"/>
  <c r="CR252" i="6"/>
  <c r="CQ253" i="6"/>
  <c r="CR253" i="6"/>
  <c r="CQ254" i="6"/>
  <c r="CR254" i="6"/>
  <c r="CQ255" i="6"/>
  <c r="CR255" i="6"/>
  <c r="CQ256" i="6"/>
  <c r="CR256" i="6"/>
  <c r="CQ257" i="6"/>
  <c r="CR257" i="6"/>
  <c r="CQ258" i="6"/>
  <c r="CR258" i="6"/>
  <c r="CQ259" i="6"/>
  <c r="CR259" i="6"/>
  <c r="CQ260" i="6"/>
  <c r="CR260" i="6"/>
  <c r="CQ261" i="6"/>
  <c r="CR261" i="6"/>
  <c r="CQ262" i="6"/>
  <c r="CR262" i="6"/>
  <c r="CQ263" i="6"/>
  <c r="CR263" i="6"/>
  <c r="CQ264" i="6"/>
  <c r="CR264" i="6"/>
  <c r="CQ265" i="6"/>
  <c r="CR265" i="6"/>
  <c r="CQ266" i="6"/>
  <c r="CR266" i="6"/>
  <c r="CQ267" i="6"/>
  <c r="CR267" i="6"/>
  <c r="CQ268" i="6"/>
  <c r="CR268" i="6"/>
  <c r="CQ269" i="6"/>
  <c r="CR269" i="6"/>
  <c r="CQ270" i="6"/>
  <c r="CR270" i="6"/>
  <c r="CQ271" i="6"/>
  <c r="CR271" i="6"/>
  <c r="CQ272" i="6"/>
  <c r="CR272" i="6"/>
  <c r="CQ273" i="6"/>
  <c r="CR273" i="6"/>
  <c r="CQ274" i="6"/>
  <c r="CR274" i="6"/>
  <c r="CQ275" i="6"/>
  <c r="CR275" i="6"/>
  <c r="CQ276" i="6"/>
  <c r="CR276" i="6"/>
  <c r="CQ277" i="6"/>
  <c r="CR277" i="6"/>
  <c r="CQ278" i="6"/>
  <c r="CR278" i="6"/>
  <c r="CQ279" i="6"/>
  <c r="CR279" i="6"/>
  <c r="CQ280" i="6"/>
  <c r="CR280" i="6"/>
  <c r="CQ281" i="6"/>
  <c r="CR281" i="6"/>
  <c r="CQ282" i="6"/>
  <c r="CR282" i="6"/>
  <c r="CQ283" i="6"/>
  <c r="CR283" i="6"/>
  <c r="CQ284" i="6"/>
  <c r="CR284" i="6"/>
  <c r="CQ285" i="6"/>
  <c r="CR285" i="6"/>
  <c r="CQ286" i="6"/>
  <c r="CR286" i="6"/>
  <c r="CQ287" i="6"/>
  <c r="CR287" i="6"/>
  <c r="CQ288" i="6"/>
  <c r="CR288" i="6"/>
  <c r="CQ289" i="6"/>
  <c r="CR289" i="6"/>
  <c r="CQ290" i="6"/>
  <c r="CR290" i="6"/>
  <c r="CQ291" i="6"/>
  <c r="CR291" i="6"/>
  <c r="CQ292" i="6"/>
  <c r="CR292" i="6"/>
  <c r="CQ293" i="6"/>
  <c r="CR293" i="6"/>
  <c r="CQ294" i="6"/>
  <c r="CR294" i="6"/>
  <c r="CQ295" i="6"/>
  <c r="CR295" i="6"/>
  <c r="CQ296" i="6"/>
  <c r="CR296" i="6"/>
  <c r="CQ297" i="6"/>
  <c r="CR297" i="6"/>
  <c r="CQ298" i="6"/>
  <c r="CR298" i="6"/>
  <c r="CQ299" i="6"/>
  <c r="CR299" i="6"/>
  <c r="CQ300" i="6"/>
  <c r="CR300" i="6"/>
  <c r="CQ301" i="6"/>
  <c r="CR301" i="6"/>
  <c r="CQ302" i="6"/>
  <c r="CR302" i="6"/>
  <c r="CQ303" i="6"/>
  <c r="CR303" i="6"/>
  <c r="CQ304" i="6"/>
  <c r="CR304" i="6"/>
  <c r="CQ305" i="6"/>
  <c r="CR305" i="6"/>
  <c r="CQ306" i="6"/>
  <c r="CR306" i="6"/>
  <c r="CQ307" i="6"/>
  <c r="CR307" i="6"/>
  <c r="CQ308" i="6"/>
  <c r="CR308" i="6"/>
  <c r="CQ309" i="6"/>
  <c r="CR309" i="6"/>
  <c r="CQ310" i="6"/>
  <c r="CR310" i="6"/>
  <c r="CQ311" i="6"/>
  <c r="CR311" i="6"/>
  <c r="CQ312" i="6"/>
  <c r="CR312" i="6"/>
  <c r="CQ313" i="6"/>
  <c r="CR313" i="6"/>
  <c r="CQ314" i="6"/>
  <c r="CR314" i="6"/>
  <c r="CQ315" i="6"/>
  <c r="CR315" i="6"/>
  <c r="CQ316" i="6"/>
  <c r="CR316" i="6"/>
  <c r="CQ317" i="6"/>
  <c r="CR317" i="6"/>
  <c r="CQ318" i="6"/>
  <c r="CR318" i="6"/>
  <c r="CQ319" i="6"/>
  <c r="CR319" i="6"/>
  <c r="CQ320" i="6"/>
  <c r="CR320" i="6"/>
  <c r="CQ321" i="6"/>
  <c r="CR321" i="6"/>
  <c r="CQ322" i="6"/>
  <c r="CR322" i="6"/>
  <c r="CQ323" i="6"/>
  <c r="CR323" i="6"/>
  <c r="CQ324" i="6"/>
  <c r="CR324" i="6"/>
  <c r="CQ325" i="6"/>
  <c r="CR325" i="6"/>
  <c r="CQ326" i="6"/>
  <c r="CR326" i="6"/>
  <c r="CQ327" i="6"/>
  <c r="CR327" i="6"/>
  <c r="CQ328" i="6"/>
  <c r="CR328" i="6"/>
  <c r="CQ329" i="6"/>
  <c r="CR329" i="6"/>
  <c r="CQ330" i="6"/>
  <c r="CR330" i="6"/>
  <c r="CQ331" i="6"/>
  <c r="CR331" i="6"/>
  <c r="CQ332" i="6"/>
  <c r="CR332" i="6"/>
  <c r="CQ333" i="6"/>
  <c r="CR333" i="6"/>
  <c r="CQ334" i="6"/>
  <c r="CR334" i="6"/>
  <c r="CQ335" i="6"/>
  <c r="CR335" i="6"/>
  <c r="CQ336" i="6"/>
  <c r="CR336" i="6"/>
  <c r="CQ337" i="6"/>
  <c r="CR337" i="6"/>
  <c r="CQ338" i="6"/>
  <c r="CR338" i="6"/>
  <c r="CQ339" i="6"/>
  <c r="CR339" i="6"/>
  <c r="CQ340" i="6"/>
  <c r="CR340" i="6"/>
  <c r="CQ341" i="6"/>
  <c r="CR341" i="6"/>
  <c r="CQ342" i="6"/>
  <c r="CR342" i="6"/>
  <c r="CQ343" i="6"/>
  <c r="CR343" i="6"/>
  <c r="CQ344" i="6"/>
  <c r="CR344" i="6"/>
  <c r="CQ345" i="6"/>
  <c r="CR345" i="6"/>
  <c r="CQ346" i="6"/>
  <c r="CR346" i="6"/>
  <c r="CQ347" i="6"/>
  <c r="CR347" i="6"/>
  <c r="CQ348" i="6"/>
  <c r="CR348" i="6"/>
  <c r="CQ349" i="6"/>
  <c r="CR349" i="6"/>
  <c r="CQ350" i="6"/>
  <c r="CR350" i="6"/>
  <c r="CQ351" i="6"/>
  <c r="CR351" i="6"/>
  <c r="CQ352" i="6"/>
  <c r="CR352" i="6"/>
  <c r="CQ353" i="6"/>
  <c r="CR353" i="6"/>
  <c r="CQ354" i="6"/>
  <c r="CR354" i="6"/>
  <c r="CQ355" i="6"/>
  <c r="CR355" i="6"/>
  <c r="CQ356" i="6"/>
  <c r="CR356" i="6"/>
  <c r="CQ357" i="6"/>
  <c r="CR357" i="6"/>
  <c r="CQ358" i="6"/>
  <c r="CR358" i="6"/>
  <c r="CQ359" i="6"/>
  <c r="CR359" i="6"/>
  <c r="CQ360" i="6"/>
  <c r="CR360" i="6"/>
  <c r="CQ361" i="6"/>
  <c r="CR361" i="6"/>
  <c r="CQ362" i="6"/>
  <c r="CR362" i="6"/>
  <c r="CQ363" i="6"/>
  <c r="CR363" i="6"/>
  <c r="CQ364" i="6"/>
  <c r="CR364" i="6"/>
  <c r="CQ365" i="6"/>
  <c r="CR365" i="6"/>
  <c r="CQ366" i="6"/>
  <c r="CR366" i="6"/>
  <c r="CQ367" i="6"/>
  <c r="CR367" i="6"/>
  <c r="CQ368" i="6"/>
  <c r="CR368" i="6"/>
  <c r="CQ369" i="6"/>
  <c r="CR369" i="6"/>
  <c r="CQ370" i="6"/>
  <c r="CR370" i="6"/>
  <c r="CQ371" i="6"/>
  <c r="CR371" i="6"/>
  <c r="CQ372" i="6"/>
  <c r="CR372" i="6"/>
  <c r="CQ373" i="6"/>
  <c r="CR373" i="6"/>
  <c r="CQ374" i="6"/>
  <c r="CR374" i="6"/>
  <c r="CQ375" i="6"/>
  <c r="CR375" i="6"/>
  <c r="CQ376" i="6"/>
  <c r="CR376" i="6"/>
  <c r="CQ377" i="6"/>
  <c r="CR377" i="6"/>
  <c r="CQ378" i="6"/>
  <c r="CR378" i="6"/>
  <c r="CQ379" i="6"/>
  <c r="CR379" i="6"/>
  <c r="CQ380" i="6"/>
  <c r="CR380" i="6"/>
  <c r="CQ381" i="6"/>
  <c r="CR381" i="6"/>
  <c r="CQ382" i="6"/>
  <c r="CR382" i="6"/>
  <c r="CQ383" i="6"/>
  <c r="CR383" i="6"/>
  <c r="CQ384" i="6"/>
  <c r="CR384" i="6"/>
  <c r="CQ385" i="6"/>
  <c r="CR385" i="6"/>
  <c r="CQ386" i="6"/>
  <c r="CR386" i="6"/>
  <c r="CQ387" i="6"/>
  <c r="CR387" i="6"/>
  <c r="CQ388" i="6"/>
  <c r="CR388" i="6"/>
  <c r="CQ389" i="6"/>
  <c r="CR389" i="6"/>
  <c r="CQ390" i="6"/>
  <c r="CR390" i="6"/>
  <c r="CQ391" i="6"/>
  <c r="CR391" i="6"/>
  <c r="CQ392" i="6"/>
  <c r="CR392" i="6"/>
  <c r="CQ393" i="6"/>
  <c r="CR393" i="6"/>
  <c r="CQ394" i="6"/>
  <c r="CR394" i="6"/>
  <c r="CQ395" i="6"/>
  <c r="CR395" i="6"/>
  <c r="CQ396" i="6"/>
  <c r="CR396" i="6"/>
  <c r="CQ397" i="6"/>
  <c r="CR397" i="6"/>
  <c r="CQ398" i="6"/>
  <c r="CR398" i="6"/>
  <c r="CQ399" i="6"/>
  <c r="CR399" i="6"/>
  <c r="CQ400" i="6"/>
  <c r="CR400" i="6"/>
  <c r="CQ401" i="6"/>
  <c r="CR401" i="6"/>
  <c r="CQ402" i="6"/>
  <c r="CR402" i="6"/>
  <c r="CQ403" i="6"/>
  <c r="CR403" i="6"/>
  <c r="CQ404" i="6"/>
  <c r="CR404" i="6"/>
  <c r="CQ405" i="6"/>
  <c r="CR405" i="6"/>
  <c r="CQ406" i="6"/>
  <c r="CR406" i="6"/>
  <c r="CQ407" i="6"/>
  <c r="CR407" i="6"/>
  <c r="CQ408" i="6"/>
  <c r="CR408" i="6"/>
  <c r="CQ409" i="6"/>
  <c r="CR409" i="6"/>
  <c r="CQ410" i="6"/>
  <c r="CR410" i="6"/>
  <c r="CQ411" i="6"/>
  <c r="CR411" i="6"/>
  <c r="CQ412" i="6"/>
  <c r="CR412" i="6"/>
  <c r="CQ413" i="6"/>
  <c r="CR413" i="6"/>
  <c r="CQ414" i="6"/>
  <c r="CR414" i="6"/>
  <c r="CQ415" i="6"/>
  <c r="CR415" i="6"/>
  <c r="CQ416" i="6"/>
  <c r="CR416" i="6"/>
  <c r="CQ417" i="6"/>
  <c r="CR417" i="6"/>
  <c r="CQ418" i="6"/>
  <c r="CR418" i="6"/>
  <c r="CQ419" i="6"/>
  <c r="CR419" i="6"/>
  <c r="CQ420" i="6"/>
  <c r="CR420" i="6"/>
  <c r="CQ421" i="6"/>
  <c r="CR421" i="6"/>
  <c r="CQ422" i="6"/>
  <c r="CR422" i="6"/>
  <c r="CQ423" i="6"/>
  <c r="CR423" i="6"/>
  <c r="CQ424" i="6"/>
  <c r="CR424" i="6"/>
  <c r="CQ425" i="6"/>
  <c r="CR425" i="6"/>
  <c r="CQ426" i="6"/>
  <c r="CR426" i="6"/>
  <c r="CQ427" i="6"/>
  <c r="CR427" i="6"/>
  <c r="CQ428" i="6"/>
  <c r="CR428" i="6"/>
  <c r="CQ429" i="6"/>
  <c r="CR429" i="6"/>
  <c r="CQ430" i="6"/>
  <c r="CR430" i="6"/>
  <c r="CQ431" i="6"/>
  <c r="CR431" i="6"/>
  <c r="CQ432" i="6"/>
  <c r="CR432" i="6"/>
  <c r="CQ433" i="6"/>
  <c r="CR433" i="6"/>
  <c r="CQ434" i="6"/>
  <c r="CR434" i="6"/>
  <c r="CQ435" i="6"/>
  <c r="CR435" i="6"/>
  <c r="CQ436" i="6"/>
  <c r="CR436" i="6"/>
  <c r="CQ437" i="6"/>
  <c r="CR437" i="6"/>
  <c r="CQ438" i="6"/>
  <c r="CR438" i="6"/>
  <c r="CQ439" i="6"/>
  <c r="CR439" i="6"/>
  <c r="CQ440" i="6"/>
  <c r="CR440" i="6"/>
  <c r="CQ441" i="6"/>
  <c r="CR441" i="6"/>
  <c r="CQ442" i="6"/>
  <c r="CR442" i="6"/>
  <c r="CQ443" i="6"/>
  <c r="CR443" i="6"/>
  <c r="CQ444" i="6"/>
  <c r="CR444" i="6"/>
  <c r="CQ445" i="6"/>
  <c r="CR445" i="6"/>
  <c r="CQ446" i="6"/>
  <c r="CR446" i="6"/>
  <c r="CQ447" i="6"/>
  <c r="CR447" i="6"/>
  <c r="CQ448" i="6"/>
  <c r="CR448" i="6"/>
  <c r="CQ449" i="6"/>
  <c r="CR449" i="6"/>
  <c r="CQ450" i="6"/>
  <c r="CR450" i="6"/>
  <c r="CQ451" i="6"/>
  <c r="CR451" i="6"/>
  <c r="CQ452" i="6"/>
  <c r="CR452" i="6"/>
  <c r="CQ453" i="6"/>
  <c r="CR453" i="6"/>
  <c r="CQ454" i="6"/>
  <c r="CR454" i="6"/>
  <c r="CQ455" i="6"/>
  <c r="CR455" i="6"/>
  <c r="CQ456" i="6"/>
  <c r="CR456" i="6"/>
  <c r="CQ457" i="6"/>
  <c r="CR457" i="6"/>
  <c r="CQ458" i="6"/>
  <c r="CR458" i="6"/>
  <c r="CQ459" i="6"/>
  <c r="CR459" i="6"/>
  <c r="CQ460" i="6"/>
  <c r="CR460" i="6"/>
  <c r="CQ461" i="6"/>
  <c r="CR461" i="6"/>
  <c r="CQ462" i="6"/>
  <c r="CR462" i="6"/>
  <c r="CQ463" i="6"/>
  <c r="CR463" i="6"/>
  <c r="CQ464" i="6"/>
  <c r="CR464" i="6"/>
  <c r="CQ465" i="6"/>
  <c r="CR465" i="6"/>
  <c r="CQ466" i="6"/>
  <c r="CR466" i="6"/>
  <c r="CQ467" i="6"/>
  <c r="CR467" i="6"/>
  <c r="CQ468" i="6"/>
  <c r="CR468" i="6"/>
  <c r="CQ469" i="6"/>
  <c r="CR469" i="6"/>
  <c r="CQ470" i="6"/>
  <c r="CR470" i="6"/>
  <c r="CQ471" i="6"/>
  <c r="CR471" i="6"/>
  <c r="CQ472" i="6"/>
  <c r="CR472" i="6"/>
  <c r="CQ473" i="6"/>
  <c r="CR473" i="6"/>
  <c r="CQ474" i="6"/>
  <c r="CR474" i="6"/>
  <c r="CQ475" i="6"/>
  <c r="CR475" i="6"/>
  <c r="CQ476" i="6"/>
  <c r="CR476" i="6"/>
  <c r="CQ477" i="6"/>
  <c r="CR477" i="6"/>
  <c r="CQ478" i="6"/>
  <c r="CR478" i="6"/>
  <c r="CQ479" i="6"/>
  <c r="CR479" i="6"/>
  <c r="CQ480" i="6"/>
  <c r="CR480" i="6"/>
  <c r="CQ481" i="6"/>
  <c r="CR481" i="6"/>
  <c r="CQ482" i="6"/>
  <c r="CR482" i="6"/>
  <c r="CQ483" i="6"/>
  <c r="CR483" i="6"/>
  <c r="CQ484" i="6"/>
  <c r="CR484" i="6"/>
  <c r="CQ485" i="6"/>
  <c r="CR485" i="6"/>
  <c r="CQ486" i="6"/>
  <c r="CR486" i="6"/>
  <c r="CQ487" i="6"/>
  <c r="CR487" i="6"/>
  <c r="CQ488" i="6"/>
  <c r="CR488" i="6"/>
  <c r="CQ489" i="6"/>
  <c r="CR489" i="6"/>
  <c r="CQ490" i="6"/>
  <c r="CR490" i="6"/>
  <c r="CQ491" i="6"/>
  <c r="CR491" i="6"/>
  <c r="CQ492" i="6"/>
  <c r="CR492" i="6"/>
  <c r="CQ493" i="6"/>
  <c r="CR493" i="6"/>
  <c r="CQ494" i="6"/>
  <c r="CR494" i="6"/>
  <c r="CQ495" i="6"/>
  <c r="CR495" i="6"/>
  <c r="CQ496" i="6"/>
  <c r="CR496" i="6"/>
  <c r="CQ497" i="6"/>
  <c r="CR497" i="6"/>
  <c r="CQ498" i="6"/>
  <c r="CR498" i="6"/>
  <c r="CQ499" i="6"/>
  <c r="CR499" i="6"/>
  <c r="CQ500" i="6"/>
  <c r="CR500" i="6"/>
  <c r="CQ501" i="6"/>
  <c r="CR501" i="6"/>
  <c r="CQ502" i="6"/>
  <c r="CR502" i="6"/>
  <c r="CQ503" i="6"/>
  <c r="CR503" i="6"/>
  <c r="CQ504" i="6"/>
  <c r="CR504" i="6"/>
  <c r="CQ505" i="6"/>
  <c r="CR505" i="6"/>
  <c r="CQ506" i="6"/>
  <c r="CR506" i="6"/>
  <c r="CQ507" i="6"/>
  <c r="CR507" i="6"/>
  <c r="CQ508" i="6"/>
  <c r="CR508" i="6"/>
  <c r="CQ509" i="6"/>
  <c r="CR509" i="6"/>
  <c r="CQ510" i="6"/>
  <c r="CR510" i="6"/>
  <c r="CQ511" i="6"/>
  <c r="CR511" i="6"/>
  <c r="CQ512" i="6"/>
  <c r="CR512" i="6"/>
  <c r="CQ513" i="6"/>
  <c r="CR513" i="6"/>
  <c r="CQ514" i="6"/>
  <c r="CR514" i="6"/>
  <c r="CQ515" i="6"/>
  <c r="CR515" i="6"/>
  <c r="CQ516" i="6"/>
  <c r="CR516" i="6"/>
  <c r="CQ517" i="6"/>
  <c r="CR517" i="6"/>
  <c r="CQ518" i="6"/>
  <c r="CR518" i="6"/>
  <c r="CQ519" i="6"/>
  <c r="CR519" i="6"/>
  <c r="CQ520" i="6"/>
  <c r="CR520" i="6"/>
  <c r="CQ521" i="6"/>
  <c r="CR521" i="6"/>
  <c r="CQ522" i="6"/>
  <c r="CR522" i="6"/>
  <c r="CQ523" i="6"/>
  <c r="CR523" i="6"/>
  <c r="CQ524" i="6"/>
  <c r="CR524" i="6"/>
  <c r="CQ525" i="6"/>
  <c r="CR525" i="6"/>
  <c r="CQ526" i="6"/>
  <c r="CR526" i="6"/>
  <c r="CQ527" i="6"/>
  <c r="CR527" i="6"/>
  <c r="CQ528" i="6"/>
  <c r="CR528" i="6"/>
  <c r="CQ529" i="6"/>
  <c r="CR529" i="6"/>
  <c r="CQ530" i="6"/>
  <c r="CR530" i="6"/>
  <c r="CQ531" i="6"/>
  <c r="CR531" i="6"/>
  <c r="CQ532" i="6"/>
  <c r="CR532" i="6"/>
  <c r="CQ533" i="6"/>
  <c r="CR533" i="6"/>
  <c r="CQ534" i="6"/>
  <c r="CR534" i="6"/>
  <c r="CQ535" i="6"/>
  <c r="CR535" i="6"/>
  <c r="CQ536" i="6"/>
  <c r="CR536" i="6"/>
  <c r="CQ537" i="6"/>
  <c r="CR537" i="6"/>
  <c r="CQ538" i="6"/>
  <c r="CR538" i="6"/>
  <c r="CQ539" i="6"/>
  <c r="CR539" i="6"/>
  <c r="CQ540" i="6"/>
  <c r="CR540" i="6"/>
  <c r="CQ541" i="6"/>
  <c r="CR541" i="6"/>
  <c r="CQ542" i="6"/>
  <c r="CR542" i="6"/>
  <c r="CQ543" i="6"/>
  <c r="CR543" i="6"/>
  <c r="CQ544" i="6"/>
  <c r="CR544" i="6"/>
  <c r="CQ545" i="6"/>
  <c r="CR545" i="6"/>
  <c r="CQ546" i="6"/>
  <c r="CR546" i="6"/>
  <c r="CQ547" i="6"/>
  <c r="CR547" i="6"/>
  <c r="CQ548" i="6"/>
  <c r="CR548" i="6"/>
  <c r="CQ549" i="6"/>
  <c r="CR549" i="6"/>
  <c r="CQ550" i="6"/>
  <c r="CR550" i="6"/>
  <c r="CQ551" i="6"/>
  <c r="CR551" i="6"/>
  <c r="CQ552" i="6"/>
  <c r="CR552" i="6"/>
  <c r="CQ553" i="6"/>
  <c r="CR553" i="6"/>
  <c r="CQ554" i="6"/>
  <c r="CR554" i="6"/>
  <c r="CQ555" i="6"/>
  <c r="CR555" i="6"/>
  <c r="CQ556" i="6"/>
  <c r="CR556" i="6"/>
  <c r="CQ557" i="6"/>
  <c r="CR557" i="6"/>
  <c r="CQ558" i="6"/>
  <c r="CR558" i="6"/>
  <c r="CQ559" i="6"/>
  <c r="CR559" i="6"/>
  <c r="CQ560" i="6"/>
  <c r="CR560" i="6"/>
  <c r="CQ561" i="6"/>
  <c r="CR561" i="6"/>
  <c r="CQ562" i="6"/>
  <c r="CR562" i="6"/>
  <c r="CQ563" i="6"/>
  <c r="CR563" i="6"/>
  <c r="CQ564" i="6"/>
  <c r="CR564" i="6"/>
  <c r="CQ565" i="6"/>
  <c r="CR565" i="6"/>
  <c r="CQ566" i="6"/>
  <c r="CR566" i="6"/>
  <c r="CQ567" i="6"/>
  <c r="CR567" i="6"/>
  <c r="CQ568" i="6"/>
  <c r="CR568" i="6"/>
  <c r="CQ569" i="6"/>
  <c r="CR569" i="6"/>
  <c r="CQ570" i="6"/>
  <c r="CR570" i="6"/>
  <c r="CQ571" i="6"/>
  <c r="CR571" i="6"/>
  <c r="CQ572" i="6"/>
  <c r="CR572" i="6"/>
  <c r="CQ573" i="6"/>
  <c r="CR573" i="6"/>
  <c r="CQ574" i="6"/>
  <c r="CR574" i="6"/>
  <c r="CQ575" i="6"/>
  <c r="CR575" i="6"/>
  <c r="CQ576" i="6"/>
  <c r="CR576" i="6"/>
  <c r="CQ577" i="6"/>
  <c r="CR577" i="6"/>
  <c r="CQ578" i="6"/>
  <c r="CR578" i="6"/>
  <c r="CQ579" i="6"/>
  <c r="CR579" i="6"/>
  <c r="CQ580" i="6"/>
  <c r="CR580" i="6"/>
  <c r="CQ581" i="6"/>
  <c r="CR581" i="6"/>
  <c r="CQ582" i="6"/>
  <c r="CR582" i="6"/>
  <c r="CQ583" i="6"/>
  <c r="CR583" i="6"/>
  <c r="CQ584" i="6"/>
  <c r="CR584" i="6"/>
  <c r="CQ585" i="6"/>
  <c r="CR585" i="6"/>
  <c r="CQ586" i="6"/>
  <c r="CR586" i="6"/>
  <c r="CQ587" i="6"/>
  <c r="CR587" i="6"/>
  <c r="CQ588" i="6"/>
  <c r="CR588" i="6"/>
  <c r="CQ589" i="6"/>
  <c r="CR589" i="6"/>
  <c r="CQ590" i="6"/>
  <c r="CR590" i="6"/>
  <c r="CQ591" i="6"/>
  <c r="CR591" i="6"/>
  <c r="CQ592" i="6"/>
  <c r="CR592" i="6"/>
  <c r="CQ593" i="6"/>
  <c r="CR593" i="6"/>
  <c r="CQ594" i="6"/>
  <c r="CR594" i="6"/>
  <c r="CQ595" i="6"/>
  <c r="CR595" i="6"/>
  <c r="CQ596" i="6"/>
  <c r="CR596" i="6"/>
  <c r="CQ597" i="6"/>
  <c r="CR597" i="6"/>
  <c r="CQ598" i="6"/>
  <c r="CR598" i="6"/>
  <c r="CQ599" i="6"/>
  <c r="CR599" i="6"/>
  <c r="CQ600" i="6"/>
  <c r="CR600" i="6"/>
  <c r="CQ601" i="6"/>
  <c r="CR601" i="6"/>
  <c r="CQ602" i="6"/>
  <c r="CR602" i="6"/>
  <c r="CQ603" i="6"/>
  <c r="CR603" i="6"/>
  <c r="CQ604" i="6"/>
  <c r="CR604" i="6"/>
  <c r="CQ605" i="6"/>
  <c r="CR605" i="6"/>
  <c r="CQ606" i="6"/>
  <c r="CR606" i="6"/>
  <c r="CQ607" i="6"/>
  <c r="CR607" i="6"/>
  <c r="CQ608" i="6"/>
  <c r="CR608" i="6"/>
  <c r="CQ609" i="6"/>
  <c r="CR609" i="6"/>
  <c r="CQ610" i="6"/>
  <c r="CR610" i="6"/>
  <c r="CQ611" i="6"/>
  <c r="CR611" i="6"/>
  <c r="CQ612" i="6"/>
  <c r="CR612" i="6"/>
  <c r="CQ613" i="6"/>
  <c r="CR613" i="6"/>
  <c r="CQ614" i="6"/>
  <c r="CR614" i="6"/>
  <c r="CQ615" i="6"/>
  <c r="CR615" i="6"/>
  <c r="CQ616" i="6"/>
  <c r="CR616" i="6"/>
  <c r="CQ617" i="6"/>
  <c r="CR617" i="6"/>
  <c r="CQ618" i="6"/>
  <c r="CR618" i="6"/>
  <c r="CQ619" i="6"/>
  <c r="CR619" i="6"/>
  <c r="CQ620" i="6"/>
  <c r="CR620" i="6"/>
  <c r="CQ621" i="6"/>
  <c r="CR621" i="6"/>
  <c r="CQ622" i="6"/>
  <c r="CR622" i="6"/>
  <c r="CQ623" i="6"/>
  <c r="CR623" i="6"/>
  <c r="CQ624" i="6"/>
  <c r="CR624" i="6"/>
  <c r="CQ625" i="6"/>
  <c r="CR625" i="6"/>
  <c r="CQ626" i="6"/>
  <c r="CR626" i="6"/>
  <c r="CQ627" i="6"/>
  <c r="CR627" i="6"/>
  <c r="CQ628" i="6"/>
  <c r="CR628" i="6"/>
  <c r="CQ629" i="6"/>
  <c r="CR629" i="6"/>
  <c r="CQ630" i="6"/>
  <c r="CR630" i="6"/>
  <c r="CQ631" i="6"/>
  <c r="CR631" i="6"/>
  <c r="CQ632" i="6"/>
  <c r="CR632" i="6"/>
  <c r="CQ633" i="6"/>
  <c r="CR633" i="6"/>
  <c r="CQ634" i="6"/>
  <c r="CR634" i="6"/>
  <c r="CQ635" i="6"/>
  <c r="CR635" i="6"/>
  <c r="CQ636" i="6"/>
  <c r="CR636" i="6"/>
  <c r="CQ637" i="6"/>
  <c r="CR637" i="6"/>
  <c r="CQ638" i="6"/>
  <c r="CR638" i="6"/>
  <c r="CQ639" i="6"/>
  <c r="CR639" i="6"/>
  <c r="CQ640" i="6"/>
  <c r="CR640" i="6"/>
  <c r="CQ641" i="6"/>
  <c r="CR641" i="6"/>
  <c r="CQ642" i="6"/>
  <c r="CR642" i="6"/>
  <c r="CQ643" i="6"/>
  <c r="CR643" i="6"/>
  <c r="CQ644" i="6"/>
  <c r="CR644" i="6"/>
  <c r="CQ645" i="6"/>
  <c r="CR645" i="6"/>
  <c r="CQ646" i="6"/>
  <c r="CR646" i="6"/>
  <c r="CQ647" i="6"/>
  <c r="CR647" i="6"/>
  <c r="CQ648" i="6"/>
  <c r="CR648" i="6"/>
  <c r="CQ649" i="6"/>
  <c r="CR649" i="6"/>
  <c r="CQ650" i="6"/>
  <c r="CR650" i="6"/>
  <c r="CQ651" i="6"/>
  <c r="CR651" i="6"/>
  <c r="CQ652" i="6"/>
  <c r="CR652" i="6"/>
  <c r="CQ653" i="6"/>
  <c r="CR653" i="6"/>
  <c r="CQ654" i="6"/>
  <c r="CR654" i="6"/>
  <c r="CQ655" i="6"/>
  <c r="CR655" i="6"/>
  <c r="CQ656" i="6"/>
  <c r="CR656" i="6"/>
  <c r="CQ657" i="6"/>
  <c r="CR657" i="6"/>
  <c r="CQ658" i="6"/>
  <c r="CR658" i="6"/>
  <c r="CQ659" i="6"/>
  <c r="CR659" i="6"/>
  <c r="CQ660" i="6"/>
  <c r="CR660" i="6"/>
  <c r="CQ661" i="6"/>
  <c r="CR661" i="6"/>
  <c r="CQ662" i="6"/>
  <c r="CR662" i="6"/>
  <c r="CQ663" i="6"/>
  <c r="CR663" i="6"/>
  <c r="CQ664" i="6"/>
  <c r="CR664" i="6"/>
  <c r="CQ665" i="6"/>
  <c r="CR665" i="6"/>
  <c r="CQ666" i="6"/>
  <c r="CR666" i="6"/>
  <c r="CQ667" i="6"/>
  <c r="CR667" i="6"/>
  <c r="CQ668" i="6"/>
  <c r="CR668" i="6"/>
  <c r="CQ669" i="6"/>
  <c r="CR669" i="6"/>
  <c r="CQ670" i="6"/>
  <c r="CR670" i="6"/>
  <c r="CQ671" i="6"/>
  <c r="CR671" i="6"/>
  <c r="CQ672" i="6"/>
  <c r="CR672" i="6"/>
  <c r="CQ673" i="6"/>
  <c r="CR673" i="6"/>
  <c r="CQ674" i="6"/>
  <c r="CR674" i="6"/>
  <c r="CQ675" i="6"/>
  <c r="CR675" i="6"/>
  <c r="CQ676" i="6"/>
  <c r="CR676" i="6"/>
  <c r="CQ677" i="6"/>
  <c r="CR677" i="6"/>
  <c r="CQ678" i="6"/>
  <c r="CR678" i="6"/>
  <c r="CQ679" i="6"/>
  <c r="CR679" i="6"/>
  <c r="CQ680" i="6"/>
  <c r="CR680" i="6"/>
  <c r="CQ681" i="6"/>
  <c r="CR681" i="6"/>
  <c r="CQ682" i="6"/>
  <c r="CR682" i="6"/>
  <c r="CQ683" i="6"/>
  <c r="CR683" i="6"/>
  <c r="CQ684" i="6"/>
  <c r="CR684" i="6"/>
  <c r="CQ685" i="6"/>
  <c r="CR685" i="6"/>
  <c r="CQ686" i="6"/>
  <c r="CR686" i="6"/>
  <c r="CQ687" i="6"/>
  <c r="CR687" i="6"/>
  <c r="CQ688" i="6"/>
  <c r="CR688" i="6"/>
  <c r="CQ689" i="6"/>
  <c r="CR689" i="6"/>
  <c r="CQ690" i="6"/>
  <c r="CR690" i="6"/>
  <c r="CQ691" i="6"/>
  <c r="CR691" i="6"/>
  <c r="CQ692" i="6"/>
  <c r="CR692" i="6"/>
  <c r="CQ693" i="6"/>
  <c r="CR693" i="6"/>
  <c r="CQ694" i="6"/>
  <c r="CR694" i="6"/>
  <c r="CQ695" i="6"/>
  <c r="CR695" i="6"/>
  <c r="CQ696" i="6"/>
  <c r="CR696" i="6"/>
  <c r="CQ697" i="6"/>
  <c r="CR697" i="6"/>
  <c r="CQ698" i="6"/>
  <c r="CR698" i="6"/>
  <c r="CQ699" i="6"/>
  <c r="CR699" i="6"/>
  <c r="CQ700" i="6"/>
  <c r="CR700" i="6"/>
  <c r="CQ701" i="6"/>
  <c r="CR701" i="6"/>
  <c r="CQ702" i="6"/>
  <c r="CR702" i="6"/>
  <c r="CQ703" i="6"/>
  <c r="CR703" i="6"/>
  <c r="CQ704" i="6"/>
  <c r="CR704" i="6"/>
  <c r="CQ705" i="6"/>
  <c r="CR705" i="6"/>
  <c r="CQ706" i="6"/>
  <c r="CR706" i="6"/>
  <c r="CQ707" i="6"/>
  <c r="CR707" i="6"/>
  <c r="CQ708" i="6"/>
  <c r="CR708" i="6"/>
  <c r="CQ709" i="6"/>
  <c r="CR709" i="6"/>
  <c r="CQ710" i="6"/>
  <c r="CR710" i="6"/>
  <c r="CQ711" i="6"/>
  <c r="CR711" i="6"/>
  <c r="CQ712" i="6"/>
  <c r="CR712" i="6"/>
  <c r="CQ713" i="6"/>
  <c r="CR713" i="6"/>
  <c r="CQ714" i="6"/>
  <c r="CR714" i="6"/>
  <c r="CQ715" i="6"/>
  <c r="CR715" i="6"/>
  <c r="CQ716" i="6"/>
  <c r="CR716" i="6"/>
  <c r="CQ717" i="6"/>
  <c r="CR717" i="6"/>
  <c r="CQ718" i="6"/>
  <c r="CR718" i="6"/>
  <c r="CQ719" i="6"/>
  <c r="CR719" i="6"/>
  <c r="CQ720" i="6"/>
  <c r="CR720" i="6"/>
  <c r="CQ721" i="6"/>
  <c r="CR721" i="6"/>
  <c r="CQ722" i="6"/>
  <c r="CR722" i="6"/>
  <c r="CQ723" i="6"/>
  <c r="CR723" i="6"/>
  <c r="CQ724" i="6"/>
  <c r="CR724" i="6"/>
  <c r="CQ725" i="6"/>
  <c r="CR725" i="6"/>
  <c r="CQ726" i="6"/>
  <c r="CR726" i="6"/>
  <c r="CQ727" i="6"/>
  <c r="CR727" i="6"/>
  <c r="CQ728" i="6"/>
  <c r="CR728" i="6"/>
  <c r="CQ729" i="6"/>
  <c r="CR729" i="6"/>
  <c r="CQ730" i="6"/>
  <c r="CR730" i="6"/>
  <c r="CQ731" i="6"/>
  <c r="CR731" i="6"/>
  <c r="CQ732" i="6"/>
  <c r="CR732" i="6"/>
  <c r="CQ733" i="6"/>
  <c r="CR733" i="6"/>
  <c r="CQ734" i="6"/>
  <c r="CR734" i="6"/>
  <c r="CQ735" i="6"/>
  <c r="CR735" i="6"/>
  <c r="CQ736" i="6"/>
  <c r="CR736" i="6"/>
  <c r="CQ737" i="6"/>
  <c r="CR737" i="6"/>
  <c r="CQ738" i="6"/>
  <c r="CR738" i="6"/>
  <c r="CQ739" i="6"/>
  <c r="CR739" i="6"/>
  <c r="CQ740" i="6"/>
  <c r="CR740" i="6"/>
  <c r="CQ741" i="6"/>
  <c r="CR741" i="6"/>
  <c r="CQ742" i="6"/>
  <c r="CR742" i="6"/>
  <c r="CQ743" i="6"/>
  <c r="CR743" i="6"/>
  <c r="CQ744" i="6"/>
  <c r="CR744" i="6"/>
  <c r="CQ745" i="6"/>
  <c r="CR745" i="6"/>
  <c r="CQ746" i="6"/>
  <c r="CR746" i="6"/>
  <c r="CQ747" i="6"/>
  <c r="CR747" i="6"/>
  <c r="CQ748" i="6"/>
  <c r="CR748" i="6"/>
  <c r="CQ749" i="6"/>
  <c r="CR749" i="6"/>
  <c r="CQ750" i="6"/>
  <c r="CR750" i="6"/>
  <c r="CQ751" i="6"/>
  <c r="CR751" i="6"/>
  <c r="CQ752" i="6"/>
  <c r="CR752" i="6"/>
  <c r="CQ753" i="6"/>
  <c r="CR753" i="6"/>
  <c r="CQ754" i="6"/>
  <c r="CR754" i="6"/>
  <c r="CQ755" i="6"/>
  <c r="CR755" i="6"/>
  <c r="CQ756" i="6"/>
  <c r="CR756" i="6"/>
  <c r="CQ757" i="6"/>
  <c r="CR757" i="6"/>
  <c r="CQ758" i="6"/>
  <c r="CR758" i="6"/>
  <c r="CQ759" i="6"/>
  <c r="CR759" i="6"/>
  <c r="CQ760" i="6"/>
  <c r="CR760" i="6"/>
  <c r="CQ761" i="6"/>
  <c r="CR761" i="6"/>
  <c r="CQ762" i="6"/>
  <c r="CR762" i="6"/>
  <c r="CQ763" i="6"/>
  <c r="CR763" i="6"/>
  <c r="CQ764" i="6"/>
  <c r="CR764" i="6"/>
  <c r="CQ765" i="6"/>
  <c r="CR765" i="6"/>
  <c r="CQ766" i="6"/>
  <c r="CR766" i="6"/>
  <c r="CQ767" i="6"/>
  <c r="CR767" i="6"/>
  <c r="CQ768" i="6"/>
  <c r="CR768" i="6"/>
  <c r="CQ769" i="6"/>
  <c r="CR769" i="6"/>
  <c r="CQ770" i="6"/>
  <c r="CR770" i="6"/>
  <c r="CQ771" i="6"/>
  <c r="CR771" i="6"/>
  <c r="CQ772" i="6"/>
  <c r="CR772" i="6"/>
  <c r="CQ773" i="6"/>
  <c r="CR773" i="6"/>
  <c r="CQ774" i="6"/>
  <c r="CR774" i="6"/>
  <c r="CQ775" i="6"/>
  <c r="CR775" i="6"/>
  <c r="CQ776" i="6"/>
  <c r="CR776" i="6"/>
  <c r="CQ777" i="6"/>
  <c r="CR777" i="6"/>
  <c r="CQ778" i="6"/>
  <c r="CR778" i="6"/>
  <c r="CQ779" i="6"/>
  <c r="CR779" i="6"/>
  <c r="CQ780" i="6"/>
  <c r="CR780" i="6"/>
  <c r="CQ781" i="6"/>
  <c r="CR781" i="6"/>
  <c r="CQ782" i="6"/>
  <c r="CR782" i="6"/>
  <c r="CQ783" i="6"/>
  <c r="CR783" i="6"/>
  <c r="CQ784" i="6"/>
  <c r="CR784" i="6"/>
  <c r="CQ785" i="6"/>
  <c r="CR785" i="6"/>
  <c r="CQ786" i="6"/>
  <c r="CR786" i="6"/>
  <c r="CQ787" i="6"/>
  <c r="CR787" i="6"/>
  <c r="CQ788" i="6"/>
  <c r="CR788" i="6"/>
  <c r="CQ789" i="6"/>
  <c r="CR789" i="6"/>
  <c r="CQ790" i="6"/>
  <c r="CR790" i="6"/>
  <c r="CQ791" i="6"/>
  <c r="CR791" i="6"/>
  <c r="CQ792" i="6"/>
  <c r="CR792" i="6"/>
  <c r="CQ793" i="6"/>
  <c r="CR793" i="6"/>
  <c r="CQ794" i="6"/>
  <c r="CR794" i="6"/>
  <c r="CQ795" i="6"/>
  <c r="CR795" i="6"/>
  <c r="CQ796" i="6"/>
  <c r="CR796" i="6"/>
  <c r="CQ797" i="6"/>
  <c r="CR797" i="6"/>
  <c r="CQ798" i="6"/>
  <c r="CR798" i="6"/>
  <c r="CQ799" i="6"/>
  <c r="CR799" i="6"/>
  <c r="CQ800" i="6"/>
  <c r="CR800" i="6"/>
  <c r="CQ801" i="6"/>
  <c r="CR801" i="6"/>
  <c r="CQ802" i="6"/>
  <c r="CR802" i="6"/>
  <c r="CQ803" i="6"/>
  <c r="CR803" i="6"/>
  <c r="CQ804" i="6"/>
  <c r="CR804" i="6"/>
  <c r="CQ805" i="6"/>
  <c r="CR805" i="6"/>
  <c r="CQ806" i="6"/>
  <c r="CR806" i="6"/>
  <c r="CQ807" i="6"/>
  <c r="CR807" i="6"/>
  <c r="CQ808" i="6"/>
  <c r="CR808" i="6"/>
  <c r="CQ809" i="6"/>
  <c r="CR809" i="6"/>
  <c r="CQ810" i="6"/>
  <c r="CR810" i="6"/>
  <c r="CQ811" i="6"/>
  <c r="CR811" i="6"/>
  <c r="CQ812" i="6"/>
  <c r="CR812" i="6"/>
  <c r="CQ813" i="6"/>
  <c r="CR813" i="6"/>
  <c r="CQ814" i="6"/>
  <c r="CR814" i="6"/>
  <c r="CQ815" i="6"/>
  <c r="CR815" i="6"/>
  <c r="CQ816" i="6"/>
  <c r="CR816" i="6"/>
  <c r="CQ817" i="6"/>
  <c r="CR817" i="6"/>
  <c r="CQ818" i="6"/>
  <c r="CR818" i="6"/>
  <c r="CQ819" i="6"/>
  <c r="CR819" i="6"/>
  <c r="CQ820" i="6"/>
  <c r="CR820" i="6"/>
  <c r="CQ821" i="6"/>
  <c r="CR821" i="6"/>
  <c r="CQ822" i="6"/>
  <c r="CR822" i="6"/>
  <c r="CQ823" i="6"/>
  <c r="CR823" i="6"/>
  <c r="CQ824" i="6"/>
  <c r="CR824" i="6"/>
  <c r="CQ825" i="6"/>
  <c r="CR825" i="6"/>
  <c r="CQ826" i="6"/>
  <c r="CR826" i="6"/>
  <c r="CQ827" i="6"/>
  <c r="CR827" i="6"/>
  <c r="CQ828" i="6"/>
  <c r="CR828" i="6"/>
  <c r="CQ829" i="6"/>
  <c r="CR829" i="6"/>
  <c r="CQ830" i="6"/>
  <c r="CR830" i="6"/>
  <c r="CQ831" i="6"/>
  <c r="CR831" i="6"/>
  <c r="CQ832" i="6"/>
  <c r="CR832" i="6"/>
  <c r="CQ833" i="6"/>
  <c r="CR833" i="6"/>
  <c r="CQ834" i="6"/>
  <c r="CR834" i="6"/>
  <c r="CQ835" i="6"/>
  <c r="CR835" i="6"/>
  <c r="CQ836" i="6"/>
  <c r="CR836" i="6"/>
  <c r="CQ837" i="6"/>
  <c r="CR837" i="6"/>
  <c r="CQ838" i="6"/>
  <c r="CR838" i="6"/>
  <c r="CQ839" i="6"/>
  <c r="CR839" i="6"/>
  <c r="CQ840" i="6"/>
  <c r="CR840" i="6"/>
  <c r="CQ841" i="6"/>
  <c r="CR841" i="6"/>
  <c r="CQ842" i="6"/>
  <c r="CR842" i="6"/>
  <c r="CQ843" i="6"/>
  <c r="CR843" i="6"/>
  <c r="CQ844" i="6"/>
  <c r="CR844" i="6"/>
  <c r="CQ845" i="6"/>
  <c r="CR845" i="6"/>
  <c r="CQ846" i="6"/>
  <c r="CR846" i="6"/>
  <c r="CQ847" i="6"/>
  <c r="CR847" i="6"/>
  <c r="CQ848" i="6"/>
  <c r="CR848" i="6"/>
  <c r="CQ849" i="6"/>
  <c r="CR849" i="6"/>
  <c r="CQ850" i="6"/>
  <c r="CR850" i="6"/>
  <c r="CQ851" i="6"/>
  <c r="CR851" i="6"/>
  <c r="CQ852" i="6"/>
  <c r="CR852" i="6"/>
  <c r="CQ853" i="6"/>
  <c r="CR853" i="6"/>
  <c r="CQ854" i="6"/>
  <c r="CR854" i="6"/>
  <c r="CQ855" i="6"/>
  <c r="CR855" i="6"/>
  <c r="CQ856" i="6"/>
  <c r="CR856" i="6"/>
  <c r="CQ857" i="6"/>
  <c r="CR857" i="6"/>
  <c r="CQ858" i="6"/>
  <c r="CR858" i="6"/>
  <c r="CQ859" i="6"/>
  <c r="CR859" i="6"/>
  <c r="CQ860" i="6"/>
  <c r="CR860" i="6"/>
  <c r="CQ861" i="6"/>
  <c r="CR861" i="6"/>
  <c r="CQ862" i="6"/>
  <c r="CR862" i="6"/>
  <c r="CQ863" i="6"/>
  <c r="CR863" i="6"/>
  <c r="CQ864" i="6"/>
  <c r="CR864" i="6"/>
  <c r="CQ865" i="6"/>
  <c r="CR865" i="6"/>
  <c r="CQ866" i="6"/>
  <c r="CR866" i="6"/>
  <c r="CQ867" i="6"/>
  <c r="CR867" i="6"/>
  <c r="CQ868" i="6"/>
  <c r="CR868" i="6"/>
  <c r="CQ869" i="6"/>
  <c r="CR869" i="6"/>
  <c r="CQ870" i="6"/>
  <c r="CR870" i="6"/>
  <c r="CQ871" i="6"/>
  <c r="CR871" i="6"/>
  <c r="CQ872" i="6"/>
  <c r="CR872" i="6"/>
  <c r="CQ873" i="6"/>
  <c r="CR873" i="6"/>
  <c r="CQ874" i="6"/>
  <c r="CR874" i="6"/>
  <c r="CQ875" i="6"/>
  <c r="CR875" i="6"/>
  <c r="CQ876" i="6"/>
  <c r="CR876" i="6"/>
  <c r="CQ877" i="6"/>
  <c r="CR877" i="6"/>
  <c r="CQ878" i="6"/>
  <c r="CR878" i="6"/>
  <c r="CQ879" i="6"/>
  <c r="CR879" i="6"/>
  <c r="CQ880" i="6"/>
  <c r="CR880" i="6"/>
  <c r="CQ881" i="6"/>
  <c r="CR881" i="6"/>
  <c r="CQ882" i="6"/>
  <c r="CR882" i="6"/>
  <c r="CQ883" i="6"/>
  <c r="CR883" i="6"/>
  <c r="CQ884" i="6"/>
  <c r="CR884" i="6"/>
  <c r="CQ885" i="6"/>
  <c r="CR885" i="6"/>
  <c r="CQ886" i="6"/>
  <c r="CR886" i="6"/>
  <c r="CQ887" i="6"/>
  <c r="CR887" i="6"/>
  <c r="CQ888" i="6"/>
  <c r="CR888" i="6"/>
  <c r="CQ889" i="6"/>
  <c r="CR889" i="6"/>
  <c r="CQ890" i="6"/>
  <c r="CR890" i="6"/>
  <c r="CQ891" i="6"/>
  <c r="CR891" i="6"/>
  <c r="CQ892" i="6"/>
  <c r="CR892" i="6"/>
  <c r="CQ893" i="6"/>
  <c r="CR893" i="6"/>
  <c r="CQ894" i="6"/>
  <c r="CR894" i="6"/>
  <c r="CQ895" i="6"/>
  <c r="CR895" i="6"/>
  <c r="CQ896" i="6"/>
  <c r="CR896" i="6"/>
  <c r="CQ897" i="6"/>
  <c r="CR897" i="6"/>
  <c r="CQ898" i="6"/>
  <c r="CR898" i="6"/>
  <c r="CQ899" i="6"/>
  <c r="CR899" i="6"/>
  <c r="CQ900" i="6"/>
  <c r="CR900" i="6"/>
  <c r="CQ901" i="6"/>
  <c r="CR901" i="6"/>
  <c r="CQ902" i="6"/>
  <c r="CR902" i="6"/>
  <c r="CQ903" i="6"/>
  <c r="CR903" i="6"/>
  <c r="CQ904" i="6"/>
  <c r="CR904" i="6"/>
  <c r="CQ905" i="6"/>
  <c r="CR905" i="6"/>
  <c r="CQ906" i="6"/>
  <c r="CR906" i="6"/>
  <c r="CQ907" i="6"/>
  <c r="CR907" i="6"/>
  <c r="CQ908" i="6"/>
  <c r="CR908" i="6"/>
  <c r="CQ909" i="6"/>
  <c r="CR909" i="6"/>
  <c r="CQ910" i="6"/>
  <c r="CR910" i="6"/>
  <c r="CQ911" i="6"/>
  <c r="CR911" i="6"/>
  <c r="CQ912" i="6"/>
  <c r="CR912" i="6"/>
  <c r="CQ913" i="6"/>
  <c r="CR913" i="6"/>
  <c r="CQ914" i="6"/>
  <c r="CR914" i="6"/>
  <c r="CQ915" i="6"/>
  <c r="CR915" i="6"/>
  <c r="CQ916" i="6"/>
  <c r="CR916" i="6"/>
  <c r="CQ917" i="6"/>
  <c r="CR917" i="6"/>
  <c r="CQ918" i="6"/>
  <c r="CR918" i="6"/>
  <c r="CQ919" i="6"/>
  <c r="CR919" i="6"/>
  <c r="CQ920" i="6"/>
  <c r="CR920" i="6"/>
  <c r="CQ921" i="6"/>
  <c r="CR921" i="6"/>
  <c r="CQ922" i="6"/>
  <c r="CR922" i="6"/>
  <c r="CQ923" i="6"/>
  <c r="CR923" i="6"/>
  <c r="CQ924" i="6"/>
  <c r="CR924" i="6"/>
  <c r="CQ925" i="6"/>
  <c r="CR925" i="6"/>
  <c r="CQ926" i="6"/>
  <c r="CR926" i="6"/>
  <c r="CQ927" i="6"/>
  <c r="CR927" i="6"/>
  <c r="CQ928" i="6"/>
  <c r="CR928" i="6"/>
  <c r="CQ929" i="6"/>
  <c r="CR929" i="6"/>
  <c r="CQ930" i="6"/>
  <c r="CR930" i="6"/>
  <c r="CQ931" i="6"/>
  <c r="CR931" i="6"/>
  <c r="CQ932" i="6"/>
  <c r="CR932" i="6"/>
  <c r="CQ933" i="6"/>
  <c r="CR933" i="6"/>
  <c r="CQ934" i="6"/>
  <c r="CR934" i="6"/>
  <c r="CQ935" i="6"/>
  <c r="CR935" i="6"/>
  <c r="CQ936" i="6"/>
  <c r="CR936" i="6"/>
  <c r="CQ937" i="6"/>
  <c r="CR937" i="6"/>
  <c r="CQ938" i="6"/>
  <c r="CR938" i="6"/>
  <c r="CQ939" i="6"/>
  <c r="CR939" i="6"/>
  <c r="CQ940" i="6"/>
  <c r="CR940" i="6"/>
  <c r="CQ941" i="6"/>
  <c r="CR941" i="6"/>
  <c r="CQ942" i="6"/>
  <c r="CR942" i="6"/>
  <c r="CQ943" i="6"/>
  <c r="CR943" i="6"/>
  <c r="CQ944" i="6"/>
  <c r="CR944" i="6"/>
  <c r="CQ945" i="6"/>
  <c r="CR945" i="6"/>
  <c r="CQ946" i="6"/>
  <c r="CR946" i="6"/>
  <c r="CQ947" i="6"/>
  <c r="CR947" i="6"/>
  <c r="CQ948" i="6"/>
  <c r="CR948" i="6"/>
  <c r="CQ949" i="6"/>
  <c r="CR949" i="6"/>
  <c r="CQ950" i="6"/>
  <c r="CR950" i="6"/>
  <c r="CQ951" i="6"/>
  <c r="CR951" i="6"/>
  <c r="CQ952" i="6"/>
  <c r="CR952" i="6"/>
  <c r="CQ953" i="6"/>
  <c r="CR953" i="6"/>
  <c r="CQ954" i="6"/>
  <c r="CR954" i="6"/>
  <c r="CQ955" i="6"/>
  <c r="CR955" i="6"/>
  <c r="CQ956" i="6"/>
  <c r="CR956" i="6"/>
  <c r="CQ957" i="6"/>
  <c r="CR957" i="6"/>
  <c r="CQ958" i="6"/>
  <c r="CR958" i="6"/>
  <c r="CQ959" i="6"/>
  <c r="CR959" i="6"/>
  <c r="CQ960" i="6"/>
  <c r="CR960" i="6"/>
  <c r="CQ961" i="6"/>
  <c r="CR961" i="6"/>
  <c r="CQ962" i="6"/>
  <c r="CR962" i="6"/>
  <c r="CQ963" i="6"/>
  <c r="CR963" i="6"/>
  <c r="CQ964" i="6"/>
  <c r="CR964" i="6"/>
  <c r="CQ965" i="6"/>
  <c r="CR965" i="6"/>
  <c r="CQ966" i="6"/>
  <c r="CR966" i="6"/>
  <c r="CQ967" i="6"/>
  <c r="CR967" i="6"/>
  <c r="CQ968" i="6"/>
  <c r="CR968" i="6"/>
  <c r="CQ969" i="6"/>
  <c r="CR969" i="6"/>
  <c r="CQ970" i="6"/>
  <c r="CR970" i="6"/>
  <c r="CQ971" i="6"/>
  <c r="CR971" i="6"/>
  <c r="CQ972" i="6"/>
  <c r="CR972" i="6"/>
  <c r="CQ973" i="6"/>
  <c r="CR973" i="6"/>
  <c r="CQ974" i="6"/>
  <c r="CR974" i="6"/>
  <c r="CQ975" i="6"/>
  <c r="CR975" i="6"/>
  <c r="CQ976" i="6"/>
  <c r="CR976" i="6"/>
  <c r="CQ977" i="6"/>
  <c r="CR977" i="6"/>
  <c r="CQ978" i="6"/>
  <c r="CR978" i="6"/>
  <c r="CQ979" i="6"/>
  <c r="CR979" i="6"/>
  <c r="CQ980" i="6"/>
  <c r="CR980" i="6"/>
  <c r="CQ981" i="6"/>
  <c r="CR981" i="6"/>
  <c r="CQ982" i="6"/>
  <c r="CR982" i="6"/>
  <c r="CQ983" i="6"/>
  <c r="CR983" i="6"/>
  <c r="CQ984" i="6"/>
  <c r="CR984" i="6"/>
  <c r="CQ985" i="6"/>
  <c r="CR985" i="6"/>
  <c r="CQ986" i="6"/>
  <c r="CR986" i="6"/>
  <c r="CQ987" i="6"/>
  <c r="CR987" i="6"/>
  <c r="CQ988" i="6"/>
  <c r="CR988" i="6"/>
  <c r="CQ989" i="6"/>
  <c r="CR989" i="6"/>
  <c r="CQ990" i="6"/>
  <c r="CR990" i="6"/>
  <c r="CQ991" i="6"/>
  <c r="CR991" i="6"/>
  <c r="CQ992" i="6"/>
  <c r="CR992" i="6"/>
  <c r="CQ993" i="6"/>
  <c r="CR993" i="6"/>
  <c r="CQ994" i="6"/>
  <c r="CR994" i="6"/>
  <c r="CQ995" i="6"/>
  <c r="CR995" i="6"/>
  <c r="CQ996" i="6"/>
  <c r="CR996" i="6"/>
  <c r="CQ997" i="6"/>
  <c r="CR997" i="6"/>
  <c r="CQ998" i="6"/>
  <c r="CR998" i="6"/>
  <c r="CQ999" i="6"/>
  <c r="CR999" i="6"/>
  <c r="CQ1000" i="6"/>
  <c r="CR1000" i="6"/>
  <c r="CQ1001" i="6"/>
  <c r="CR1001" i="6"/>
  <c r="CQ1002" i="6"/>
  <c r="CR1002" i="6"/>
  <c r="CQ1003" i="6"/>
  <c r="CR1003" i="6"/>
  <c r="CQ1004" i="6"/>
  <c r="CR1004" i="6"/>
  <c r="CR4" i="6"/>
  <c r="CP4" i="6"/>
  <c r="CQ4" i="6"/>
  <c r="CO5" i="6"/>
  <c r="CO6" i="6"/>
  <c r="CO7" i="6"/>
  <c r="CO8" i="6"/>
  <c r="CO9" i="6"/>
  <c r="CO10" i="6"/>
  <c r="CO11" i="6"/>
  <c r="CO12" i="6"/>
  <c r="CO13" i="6"/>
  <c r="CO14" i="6"/>
  <c r="CO15" i="6"/>
  <c r="CO16" i="6"/>
  <c r="CO17" i="6"/>
  <c r="CO18" i="6"/>
  <c r="CO19" i="6"/>
  <c r="CO20" i="6"/>
  <c r="CO21" i="6"/>
  <c r="CO22" i="6"/>
  <c r="CO23" i="6"/>
  <c r="CO24" i="6"/>
  <c r="CO25" i="6"/>
  <c r="CO26" i="6"/>
  <c r="CO27" i="6"/>
  <c r="CO28" i="6"/>
  <c r="CO29" i="6"/>
  <c r="CO30" i="6"/>
  <c r="CO31" i="6"/>
  <c r="CO32" i="6"/>
  <c r="CO33" i="6"/>
  <c r="CO34" i="6"/>
  <c r="CO35" i="6"/>
  <c r="CO36" i="6"/>
  <c r="CO37" i="6"/>
  <c r="CO38" i="6"/>
  <c r="CO39" i="6"/>
  <c r="CO40" i="6"/>
  <c r="CO41" i="6"/>
  <c r="CO42" i="6"/>
  <c r="CO43" i="6"/>
  <c r="CO44" i="6"/>
  <c r="CO45" i="6"/>
  <c r="CO46" i="6"/>
  <c r="CO47" i="6"/>
  <c r="CO48" i="6"/>
  <c r="CO49" i="6"/>
  <c r="CO50" i="6"/>
  <c r="CO51" i="6"/>
  <c r="CO52" i="6"/>
  <c r="CO53" i="6"/>
  <c r="CO54" i="6"/>
  <c r="CO55" i="6"/>
  <c r="CO56" i="6"/>
  <c r="CO57" i="6"/>
  <c r="CO58" i="6"/>
  <c r="CO59" i="6"/>
  <c r="CO60" i="6"/>
  <c r="CO61" i="6"/>
  <c r="CO62" i="6"/>
  <c r="CO63" i="6"/>
  <c r="CO64" i="6"/>
  <c r="CO65" i="6"/>
  <c r="CO66" i="6"/>
  <c r="CO67" i="6"/>
  <c r="CO68" i="6"/>
  <c r="CO69" i="6"/>
  <c r="CO70" i="6"/>
  <c r="CO71" i="6"/>
  <c r="CO72" i="6"/>
  <c r="CO73" i="6"/>
  <c r="CO74" i="6"/>
  <c r="CO75" i="6"/>
  <c r="CO76" i="6"/>
  <c r="CO77" i="6"/>
  <c r="CO78" i="6"/>
  <c r="CO79" i="6"/>
  <c r="CO80" i="6"/>
  <c r="CO81" i="6"/>
  <c r="CO82" i="6"/>
  <c r="CO83" i="6"/>
  <c r="CO84" i="6"/>
  <c r="CO85" i="6"/>
  <c r="CO86" i="6"/>
  <c r="CO87" i="6"/>
  <c r="CO88" i="6"/>
  <c r="CO89" i="6"/>
  <c r="CO90" i="6"/>
  <c r="CO91" i="6"/>
  <c r="CO92" i="6"/>
  <c r="CO93" i="6"/>
  <c r="CO94" i="6"/>
  <c r="CO95" i="6"/>
  <c r="CO96" i="6"/>
  <c r="CO97" i="6"/>
  <c r="CO98" i="6"/>
  <c r="CO99" i="6"/>
  <c r="CO100" i="6"/>
  <c r="CO101" i="6"/>
  <c r="CO102" i="6"/>
  <c r="CO103" i="6"/>
  <c r="CO104" i="6"/>
  <c r="CO105" i="6"/>
  <c r="CO106" i="6"/>
  <c r="CO107" i="6"/>
  <c r="CO108" i="6"/>
  <c r="CO109" i="6"/>
  <c r="CO110" i="6"/>
  <c r="CO111" i="6"/>
  <c r="CO112" i="6"/>
  <c r="CO113" i="6"/>
  <c r="CO114" i="6"/>
  <c r="CO115" i="6"/>
  <c r="CO116" i="6"/>
  <c r="CO117" i="6"/>
  <c r="CO118" i="6"/>
  <c r="CO119" i="6"/>
  <c r="CO120" i="6"/>
  <c r="CO121" i="6"/>
  <c r="CO122" i="6"/>
  <c r="CO123" i="6"/>
  <c r="CO124" i="6"/>
  <c r="CO125" i="6"/>
  <c r="CO126" i="6"/>
  <c r="CO127" i="6"/>
  <c r="CO128" i="6"/>
  <c r="CO129" i="6"/>
  <c r="CO130" i="6"/>
  <c r="CO131" i="6"/>
  <c r="CO132" i="6"/>
  <c r="CO133" i="6"/>
  <c r="CO134" i="6"/>
  <c r="CO135" i="6"/>
  <c r="CO136" i="6"/>
  <c r="CO137" i="6"/>
  <c r="CO138" i="6"/>
  <c r="CO139" i="6"/>
  <c r="CO140" i="6"/>
  <c r="CO141" i="6"/>
  <c r="CO142" i="6"/>
  <c r="CO143" i="6"/>
  <c r="CO144" i="6"/>
  <c r="CO145" i="6"/>
  <c r="CO146" i="6"/>
  <c r="CO147" i="6"/>
  <c r="CO148" i="6"/>
  <c r="CO149" i="6"/>
  <c r="CO150" i="6"/>
  <c r="CO151" i="6"/>
  <c r="CO152" i="6"/>
  <c r="CO153" i="6"/>
  <c r="CO154" i="6"/>
  <c r="CO155" i="6"/>
  <c r="CO156" i="6"/>
  <c r="CO157" i="6"/>
  <c r="CO158" i="6"/>
  <c r="CO159" i="6"/>
  <c r="CO160" i="6"/>
  <c r="CO161" i="6"/>
  <c r="CO162" i="6"/>
  <c r="CO163" i="6"/>
  <c r="CO164" i="6"/>
  <c r="CO165" i="6"/>
  <c r="CO166" i="6"/>
  <c r="CO167" i="6"/>
  <c r="CO168" i="6"/>
  <c r="CO169" i="6"/>
  <c r="CO170" i="6"/>
  <c r="CO171" i="6"/>
  <c r="CO172" i="6"/>
  <c r="CO173" i="6"/>
  <c r="CO174" i="6"/>
  <c r="CO175" i="6"/>
  <c r="CO176" i="6"/>
  <c r="CO177" i="6"/>
  <c r="CO178" i="6"/>
  <c r="CO179" i="6"/>
  <c r="CO180" i="6"/>
  <c r="CO181" i="6"/>
  <c r="CO182" i="6"/>
  <c r="CO183" i="6"/>
  <c r="CO184" i="6"/>
  <c r="CO185" i="6"/>
  <c r="CO186" i="6"/>
  <c r="CO187" i="6"/>
  <c r="CO188" i="6"/>
  <c r="CO189" i="6"/>
  <c r="CO190" i="6"/>
  <c r="CO191" i="6"/>
  <c r="CO192" i="6"/>
  <c r="CO193" i="6"/>
  <c r="CO194" i="6"/>
  <c r="CO195" i="6"/>
  <c r="CO196" i="6"/>
  <c r="CO197" i="6"/>
  <c r="CO198" i="6"/>
  <c r="CO199" i="6"/>
  <c r="CO200" i="6"/>
  <c r="CO201" i="6"/>
  <c r="CO202" i="6"/>
  <c r="CO203" i="6"/>
  <c r="CO204" i="6"/>
  <c r="CO205" i="6"/>
  <c r="CO206" i="6"/>
  <c r="CO207" i="6"/>
  <c r="CO208" i="6"/>
  <c r="CO209" i="6"/>
  <c r="CO210" i="6"/>
  <c r="CO211" i="6"/>
  <c r="CO212" i="6"/>
  <c r="CO213" i="6"/>
  <c r="CO214" i="6"/>
  <c r="CO215" i="6"/>
  <c r="CO216" i="6"/>
  <c r="CO217" i="6"/>
  <c r="CO218" i="6"/>
  <c r="CO219" i="6"/>
  <c r="CO220" i="6"/>
  <c r="CO221" i="6"/>
  <c r="CO222" i="6"/>
  <c r="CO223" i="6"/>
  <c r="CO224" i="6"/>
  <c r="CO225" i="6"/>
  <c r="CO226" i="6"/>
  <c r="CO227" i="6"/>
  <c r="CO228" i="6"/>
  <c r="CO229" i="6"/>
  <c r="CO230" i="6"/>
  <c r="CO231" i="6"/>
  <c r="CO232" i="6"/>
  <c r="CO233" i="6"/>
  <c r="CO234" i="6"/>
  <c r="CO235" i="6"/>
  <c r="CO236" i="6"/>
  <c r="CO237" i="6"/>
  <c r="CO238" i="6"/>
  <c r="CO239" i="6"/>
  <c r="CO240" i="6"/>
  <c r="CO241" i="6"/>
  <c r="CO242" i="6"/>
  <c r="CO243" i="6"/>
  <c r="CO244" i="6"/>
  <c r="CO245" i="6"/>
  <c r="CO246" i="6"/>
  <c r="CO247" i="6"/>
  <c r="CO248" i="6"/>
  <c r="CO249" i="6"/>
  <c r="CO250" i="6"/>
  <c r="CO251" i="6"/>
  <c r="CO252" i="6"/>
  <c r="CO253" i="6"/>
  <c r="CO254" i="6"/>
  <c r="CO255" i="6"/>
  <c r="CO256" i="6"/>
  <c r="CO257" i="6"/>
  <c r="CO258" i="6"/>
  <c r="CO259" i="6"/>
  <c r="CO260" i="6"/>
  <c r="CO261" i="6"/>
  <c r="CO262" i="6"/>
  <c r="CO263" i="6"/>
  <c r="CO264" i="6"/>
  <c r="CO265" i="6"/>
  <c r="CO266" i="6"/>
  <c r="CO267" i="6"/>
  <c r="CO268" i="6"/>
  <c r="CO269" i="6"/>
  <c r="CO270" i="6"/>
  <c r="CO271" i="6"/>
  <c r="CO272" i="6"/>
  <c r="CO273" i="6"/>
  <c r="CO274" i="6"/>
  <c r="CO275" i="6"/>
  <c r="CO276" i="6"/>
  <c r="CO277" i="6"/>
  <c r="CO278" i="6"/>
  <c r="CO279" i="6"/>
  <c r="CO280" i="6"/>
  <c r="CO281" i="6"/>
  <c r="CO282" i="6"/>
  <c r="CO283" i="6"/>
  <c r="CO284" i="6"/>
  <c r="CO285" i="6"/>
  <c r="CO286" i="6"/>
  <c r="CO287" i="6"/>
  <c r="CO288" i="6"/>
  <c r="CO289" i="6"/>
  <c r="CO290" i="6"/>
  <c r="CO291" i="6"/>
  <c r="CO292" i="6"/>
  <c r="CO293" i="6"/>
  <c r="CO294" i="6"/>
  <c r="CO295" i="6"/>
  <c r="CO296" i="6"/>
  <c r="CO297" i="6"/>
  <c r="CO298" i="6"/>
  <c r="CO299" i="6"/>
  <c r="CO300" i="6"/>
  <c r="CO301" i="6"/>
  <c r="CO302" i="6"/>
  <c r="CO303" i="6"/>
  <c r="CO304" i="6"/>
  <c r="CO305" i="6"/>
  <c r="CO306" i="6"/>
  <c r="CO307" i="6"/>
  <c r="CO308" i="6"/>
  <c r="CO309" i="6"/>
  <c r="CO310" i="6"/>
  <c r="CO311" i="6"/>
  <c r="CO312" i="6"/>
  <c r="CO313" i="6"/>
  <c r="CO314" i="6"/>
  <c r="CO315" i="6"/>
  <c r="CO316" i="6"/>
  <c r="CO317" i="6"/>
  <c r="CO318" i="6"/>
  <c r="CO319" i="6"/>
  <c r="CO320" i="6"/>
  <c r="CO321" i="6"/>
  <c r="CO322" i="6"/>
  <c r="CO323" i="6"/>
  <c r="CO324" i="6"/>
  <c r="CO325" i="6"/>
  <c r="CO326" i="6"/>
  <c r="CO327" i="6"/>
  <c r="CO328" i="6"/>
  <c r="CO329" i="6"/>
  <c r="CO330" i="6"/>
  <c r="CO331" i="6"/>
  <c r="CO332" i="6"/>
  <c r="CO333" i="6"/>
  <c r="CO334" i="6"/>
  <c r="CO335" i="6"/>
  <c r="CO336" i="6"/>
  <c r="CO337" i="6"/>
  <c r="CO338" i="6"/>
  <c r="CO339" i="6"/>
  <c r="CO340" i="6"/>
  <c r="CO341" i="6"/>
  <c r="CO342" i="6"/>
  <c r="CO343" i="6"/>
  <c r="CO344" i="6"/>
  <c r="CO345" i="6"/>
  <c r="CO346" i="6"/>
  <c r="CO347" i="6"/>
  <c r="CO348" i="6"/>
  <c r="CO349" i="6"/>
  <c r="CO350" i="6"/>
  <c r="CO351" i="6"/>
  <c r="CO352" i="6"/>
  <c r="CO353" i="6"/>
  <c r="CO354" i="6"/>
  <c r="CO355" i="6"/>
  <c r="CO356" i="6"/>
  <c r="CO357" i="6"/>
  <c r="CO358" i="6"/>
  <c r="CO359" i="6"/>
  <c r="CO360" i="6"/>
  <c r="CO361" i="6"/>
  <c r="CO362" i="6"/>
  <c r="CO363" i="6"/>
  <c r="CO364" i="6"/>
  <c r="CO365" i="6"/>
  <c r="CO366" i="6"/>
  <c r="CO367" i="6"/>
  <c r="CO368" i="6"/>
  <c r="CO369" i="6"/>
  <c r="CO370" i="6"/>
  <c r="CO371" i="6"/>
  <c r="CO372" i="6"/>
  <c r="CO373" i="6"/>
  <c r="CO374" i="6"/>
  <c r="CO375" i="6"/>
  <c r="CO376" i="6"/>
  <c r="CO377" i="6"/>
  <c r="CO378" i="6"/>
  <c r="CO379" i="6"/>
  <c r="CO380" i="6"/>
  <c r="CO381" i="6"/>
  <c r="CO382" i="6"/>
  <c r="CO383" i="6"/>
  <c r="CO384" i="6"/>
  <c r="CO385" i="6"/>
  <c r="CO386" i="6"/>
  <c r="CO387" i="6"/>
  <c r="CO388" i="6"/>
  <c r="CO389" i="6"/>
  <c r="CO390" i="6"/>
  <c r="CO391" i="6"/>
  <c r="CO392" i="6"/>
  <c r="CO393" i="6"/>
  <c r="CO394" i="6"/>
  <c r="CO395" i="6"/>
  <c r="CO396" i="6"/>
  <c r="CO397" i="6"/>
  <c r="CO398" i="6"/>
  <c r="CO399" i="6"/>
  <c r="CO400" i="6"/>
  <c r="CO401" i="6"/>
  <c r="CO402" i="6"/>
  <c r="CO403" i="6"/>
  <c r="CO404" i="6"/>
  <c r="CO405" i="6"/>
  <c r="CO406" i="6"/>
  <c r="CO407" i="6"/>
  <c r="CO408" i="6"/>
  <c r="CO409" i="6"/>
  <c r="CO410" i="6"/>
  <c r="CO411" i="6"/>
  <c r="CO412" i="6"/>
  <c r="CO413" i="6"/>
  <c r="CO414" i="6"/>
  <c r="CO415" i="6"/>
  <c r="CO416" i="6"/>
  <c r="CO417" i="6"/>
  <c r="CO418" i="6"/>
  <c r="CO419" i="6"/>
  <c r="CO420" i="6"/>
  <c r="CO421" i="6"/>
  <c r="CO422" i="6"/>
  <c r="CO423" i="6"/>
  <c r="CO424" i="6"/>
  <c r="CO425" i="6"/>
  <c r="CO426" i="6"/>
  <c r="CO427" i="6"/>
  <c r="CO428" i="6"/>
  <c r="CO429" i="6"/>
  <c r="CO430" i="6"/>
  <c r="CO431" i="6"/>
  <c r="CO432" i="6"/>
  <c r="CO433" i="6"/>
  <c r="CO434" i="6"/>
  <c r="CO435" i="6"/>
  <c r="CO436" i="6"/>
  <c r="CO437" i="6"/>
  <c r="CO438" i="6"/>
  <c r="CO439" i="6"/>
  <c r="CO440" i="6"/>
  <c r="CO441" i="6"/>
  <c r="CO442" i="6"/>
  <c r="CO443" i="6"/>
  <c r="CO444" i="6"/>
  <c r="CO445" i="6"/>
  <c r="CO446" i="6"/>
  <c r="CO447" i="6"/>
  <c r="CO448" i="6"/>
  <c r="CO449" i="6"/>
  <c r="CO450" i="6"/>
  <c r="CO451" i="6"/>
  <c r="CO452" i="6"/>
  <c r="CO453" i="6"/>
  <c r="CO454" i="6"/>
  <c r="CO455" i="6"/>
  <c r="CO456" i="6"/>
  <c r="CO457" i="6"/>
  <c r="CO458" i="6"/>
  <c r="CO459" i="6"/>
  <c r="CO460" i="6"/>
  <c r="CO461" i="6"/>
  <c r="CO462" i="6"/>
  <c r="CO463" i="6"/>
  <c r="CO464" i="6"/>
  <c r="CO465" i="6"/>
  <c r="CO466" i="6"/>
  <c r="CO467" i="6"/>
  <c r="CO468" i="6"/>
  <c r="CO469" i="6"/>
  <c r="CO470" i="6"/>
  <c r="CO471" i="6"/>
  <c r="CO472" i="6"/>
  <c r="CO473" i="6"/>
  <c r="CO474" i="6"/>
  <c r="CO475" i="6"/>
  <c r="CO476" i="6"/>
  <c r="CO477" i="6"/>
  <c r="CO478" i="6"/>
  <c r="CO479" i="6"/>
  <c r="CO480" i="6"/>
  <c r="CO481" i="6"/>
  <c r="CO482" i="6"/>
  <c r="CO483" i="6"/>
  <c r="CO484" i="6"/>
  <c r="CO485" i="6"/>
  <c r="CO486" i="6"/>
  <c r="CO487" i="6"/>
  <c r="CO488" i="6"/>
  <c r="CO489" i="6"/>
  <c r="CO490" i="6"/>
  <c r="CO491" i="6"/>
  <c r="CO492" i="6"/>
  <c r="CO493" i="6"/>
  <c r="CO494" i="6"/>
  <c r="CO495" i="6"/>
  <c r="CO496" i="6"/>
  <c r="CO497" i="6"/>
  <c r="CO498" i="6"/>
  <c r="CO499" i="6"/>
  <c r="CO500" i="6"/>
  <c r="CO501" i="6"/>
  <c r="CO502" i="6"/>
  <c r="CO503" i="6"/>
  <c r="CO504" i="6"/>
  <c r="CO505" i="6"/>
  <c r="CO506" i="6"/>
  <c r="CO507" i="6"/>
  <c r="CO508" i="6"/>
  <c r="CO509" i="6"/>
  <c r="CO510" i="6"/>
  <c r="CO511" i="6"/>
  <c r="CO512" i="6"/>
  <c r="CO513" i="6"/>
  <c r="CO514" i="6"/>
  <c r="CO515" i="6"/>
  <c r="CO516" i="6"/>
  <c r="CO517" i="6"/>
  <c r="CO518" i="6"/>
  <c r="CO519" i="6"/>
  <c r="CO520" i="6"/>
  <c r="CO521" i="6"/>
  <c r="CO522" i="6"/>
  <c r="CO523" i="6"/>
  <c r="CO524" i="6"/>
  <c r="CO525" i="6"/>
  <c r="CO526" i="6"/>
  <c r="CO527" i="6"/>
  <c r="CO528" i="6"/>
  <c r="CO529" i="6"/>
  <c r="CO530" i="6"/>
  <c r="CO531" i="6"/>
  <c r="CO532" i="6"/>
  <c r="CO533" i="6"/>
  <c r="CO534" i="6"/>
  <c r="CO535" i="6"/>
  <c r="CO536" i="6"/>
  <c r="CO537" i="6"/>
  <c r="CO538" i="6"/>
  <c r="CO539" i="6"/>
  <c r="CO540" i="6"/>
  <c r="CO541" i="6"/>
  <c r="CO542" i="6"/>
  <c r="CO543" i="6"/>
  <c r="CO544" i="6"/>
  <c r="CO545" i="6"/>
  <c r="CO546" i="6"/>
  <c r="CO547" i="6"/>
  <c r="CO548" i="6"/>
  <c r="CO549" i="6"/>
  <c r="CO550" i="6"/>
  <c r="CO551" i="6"/>
  <c r="CO552" i="6"/>
  <c r="CO553" i="6"/>
  <c r="CO554" i="6"/>
  <c r="CO555" i="6"/>
  <c r="CO556" i="6"/>
  <c r="CO557" i="6"/>
  <c r="CO558" i="6"/>
  <c r="CO559" i="6"/>
  <c r="CO560" i="6"/>
  <c r="CO561" i="6"/>
  <c r="CO562" i="6"/>
  <c r="CO563" i="6"/>
  <c r="CO564" i="6"/>
  <c r="CO565" i="6"/>
  <c r="CO566" i="6"/>
  <c r="CO567" i="6"/>
  <c r="CO568" i="6"/>
  <c r="CO569" i="6"/>
  <c r="CO570" i="6"/>
  <c r="CO571" i="6"/>
  <c r="CO572" i="6"/>
  <c r="CO573" i="6"/>
  <c r="CO574" i="6"/>
  <c r="CO575" i="6"/>
  <c r="CO576" i="6"/>
  <c r="CO577" i="6"/>
  <c r="CO578" i="6"/>
  <c r="CO579" i="6"/>
  <c r="CO580" i="6"/>
  <c r="CO581" i="6"/>
  <c r="CO582" i="6"/>
  <c r="CO583" i="6"/>
  <c r="CO584" i="6"/>
  <c r="CO585" i="6"/>
  <c r="CO586" i="6"/>
  <c r="CO587" i="6"/>
  <c r="CO588" i="6"/>
  <c r="CO589" i="6"/>
  <c r="CO590" i="6"/>
  <c r="CO591" i="6"/>
  <c r="CO592" i="6"/>
  <c r="CO593" i="6"/>
  <c r="CO594" i="6"/>
  <c r="CO595" i="6"/>
  <c r="CO596" i="6"/>
  <c r="CO597" i="6"/>
  <c r="CO598" i="6"/>
  <c r="CO599" i="6"/>
  <c r="CO600" i="6"/>
  <c r="CO601" i="6"/>
  <c r="CO602" i="6"/>
  <c r="CO603" i="6"/>
  <c r="CO604" i="6"/>
  <c r="CO605" i="6"/>
  <c r="CO606" i="6"/>
  <c r="CO607" i="6"/>
  <c r="CO608" i="6"/>
  <c r="CO609" i="6"/>
  <c r="CO610" i="6"/>
  <c r="CO611" i="6"/>
  <c r="CO612" i="6"/>
  <c r="CO613" i="6"/>
  <c r="CO614" i="6"/>
  <c r="CO615" i="6"/>
  <c r="CO616" i="6"/>
  <c r="CO617" i="6"/>
  <c r="CO618" i="6"/>
  <c r="CO619" i="6"/>
  <c r="CO620" i="6"/>
  <c r="CO621" i="6"/>
  <c r="CO622" i="6"/>
  <c r="CO623" i="6"/>
  <c r="CO624" i="6"/>
  <c r="CO625" i="6"/>
  <c r="CO626" i="6"/>
  <c r="CO627" i="6"/>
  <c r="CO628" i="6"/>
  <c r="CO629" i="6"/>
  <c r="CO630" i="6"/>
  <c r="CO631" i="6"/>
  <c r="CO632" i="6"/>
  <c r="CO633" i="6"/>
  <c r="CO634" i="6"/>
  <c r="CO635" i="6"/>
  <c r="CO636" i="6"/>
  <c r="CO637" i="6"/>
  <c r="CO638" i="6"/>
  <c r="CO639" i="6"/>
  <c r="CO640" i="6"/>
  <c r="CO641" i="6"/>
  <c r="CO642" i="6"/>
  <c r="CO643" i="6"/>
  <c r="CO644" i="6"/>
  <c r="CO645" i="6"/>
  <c r="CO646" i="6"/>
  <c r="CO647" i="6"/>
  <c r="CO648" i="6"/>
  <c r="CO649" i="6"/>
  <c r="CO650" i="6"/>
  <c r="CO651" i="6"/>
  <c r="CO652" i="6"/>
  <c r="CO653" i="6"/>
  <c r="CO654" i="6"/>
  <c r="CO655" i="6"/>
  <c r="CO656" i="6"/>
  <c r="CO657" i="6"/>
  <c r="CO658" i="6"/>
  <c r="CO659" i="6"/>
  <c r="CO660" i="6"/>
  <c r="CO661" i="6"/>
  <c r="CO662" i="6"/>
  <c r="CO663" i="6"/>
  <c r="CO664" i="6"/>
  <c r="CO665" i="6"/>
  <c r="CO666" i="6"/>
  <c r="CO667" i="6"/>
  <c r="CO668" i="6"/>
  <c r="CO669" i="6"/>
  <c r="CO670" i="6"/>
  <c r="CO671" i="6"/>
  <c r="CO672" i="6"/>
  <c r="CO673" i="6"/>
  <c r="CO674" i="6"/>
  <c r="CO675" i="6"/>
  <c r="CO676" i="6"/>
  <c r="CO677" i="6"/>
  <c r="CO678" i="6"/>
  <c r="CO679" i="6"/>
  <c r="CO680" i="6"/>
  <c r="CO681" i="6"/>
  <c r="CO682" i="6"/>
  <c r="CO683" i="6"/>
  <c r="CO684" i="6"/>
  <c r="CO685" i="6"/>
  <c r="CO686" i="6"/>
  <c r="CO687" i="6"/>
  <c r="CO688" i="6"/>
  <c r="CO689" i="6"/>
  <c r="CO690" i="6"/>
  <c r="CO691" i="6"/>
  <c r="CO692" i="6"/>
  <c r="CO693" i="6"/>
  <c r="CO694" i="6"/>
  <c r="CO695" i="6"/>
  <c r="CO696" i="6"/>
  <c r="CO697" i="6"/>
  <c r="CO698" i="6"/>
  <c r="CO699" i="6"/>
  <c r="CO700" i="6"/>
  <c r="CO701" i="6"/>
  <c r="CO702" i="6"/>
  <c r="CO703" i="6"/>
  <c r="CO704" i="6"/>
  <c r="CO705" i="6"/>
  <c r="CO706" i="6"/>
  <c r="CO707" i="6"/>
  <c r="CO708" i="6"/>
  <c r="CO709" i="6"/>
  <c r="CO710" i="6"/>
  <c r="CO711" i="6"/>
  <c r="CO712" i="6"/>
  <c r="CO713" i="6"/>
  <c r="CO714" i="6"/>
  <c r="CO715" i="6"/>
  <c r="CO716" i="6"/>
  <c r="CO717" i="6"/>
  <c r="CO718" i="6"/>
  <c r="CO719" i="6"/>
  <c r="CO720" i="6"/>
  <c r="CO721" i="6"/>
  <c r="CO722" i="6"/>
  <c r="CO723" i="6"/>
  <c r="CO724" i="6"/>
  <c r="CO725" i="6"/>
  <c r="CO726" i="6"/>
  <c r="CO727" i="6"/>
  <c r="CO728" i="6"/>
  <c r="CO729" i="6"/>
  <c r="CO730" i="6"/>
  <c r="CO731" i="6"/>
  <c r="CO732" i="6"/>
  <c r="CO733" i="6"/>
  <c r="CO734" i="6"/>
  <c r="CO735" i="6"/>
  <c r="CO736" i="6"/>
  <c r="CO737" i="6"/>
  <c r="CO738" i="6"/>
  <c r="CO739" i="6"/>
  <c r="CO740" i="6"/>
  <c r="CO741" i="6"/>
  <c r="CO742" i="6"/>
  <c r="CO743" i="6"/>
  <c r="CO744" i="6"/>
  <c r="CO745" i="6"/>
  <c r="CO746" i="6"/>
  <c r="CO747" i="6"/>
  <c r="CO748" i="6"/>
  <c r="CO749" i="6"/>
  <c r="CO750" i="6"/>
  <c r="CO751" i="6"/>
  <c r="CO752" i="6"/>
  <c r="CO753" i="6"/>
  <c r="CO754" i="6"/>
  <c r="CO755" i="6"/>
  <c r="CO756" i="6"/>
  <c r="CO757" i="6"/>
  <c r="CO758" i="6"/>
  <c r="CO759" i="6"/>
  <c r="CO760" i="6"/>
  <c r="CO761" i="6"/>
  <c r="CO762" i="6"/>
  <c r="CO763" i="6"/>
  <c r="CO764" i="6"/>
  <c r="CO765" i="6"/>
  <c r="CO766" i="6"/>
  <c r="CO767" i="6"/>
  <c r="CO768" i="6"/>
  <c r="CO769" i="6"/>
  <c r="CO770" i="6"/>
  <c r="CO771" i="6"/>
  <c r="CO772" i="6"/>
  <c r="CO773" i="6"/>
  <c r="CO774" i="6"/>
  <c r="CO775" i="6"/>
  <c r="CO776" i="6"/>
  <c r="CO777" i="6"/>
  <c r="CO778" i="6"/>
  <c r="CO779" i="6"/>
  <c r="CO780" i="6"/>
  <c r="CO781" i="6"/>
  <c r="CO782" i="6"/>
  <c r="CO783" i="6"/>
  <c r="CO784" i="6"/>
  <c r="CO785" i="6"/>
  <c r="CO786" i="6"/>
  <c r="CO787" i="6"/>
  <c r="CO788" i="6"/>
  <c r="CO789" i="6"/>
  <c r="CO790" i="6"/>
  <c r="CO791" i="6"/>
  <c r="CO792" i="6"/>
  <c r="CO793" i="6"/>
  <c r="CO794" i="6"/>
  <c r="CO795" i="6"/>
  <c r="CO796" i="6"/>
  <c r="CO797" i="6"/>
  <c r="CO798" i="6"/>
  <c r="CO799" i="6"/>
  <c r="CO800" i="6"/>
  <c r="CO801" i="6"/>
  <c r="CO802" i="6"/>
  <c r="CO803" i="6"/>
  <c r="CO804" i="6"/>
  <c r="CO805" i="6"/>
  <c r="CO806" i="6"/>
  <c r="CO807" i="6"/>
  <c r="CO808" i="6"/>
  <c r="CO809" i="6"/>
  <c r="CO810" i="6"/>
  <c r="CO811" i="6"/>
  <c r="CO812" i="6"/>
  <c r="CO813" i="6"/>
  <c r="CO814" i="6"/>
  <c r="CO815" i="6"/>
  <c r="CO816" i="6"/>
  <c r="CO817" i="6"/>
  <c r="CO818" i="6"/>
  <c r="CO819" i="6"/>
  <c r="CO820" i="6"/>
  <c r="CO821" i="6"/>
  <c r="CO822" i="6"/>
  <c r="CO823" i="6"/>
  <c r="CO824" i="6"/>
  <c r="CO825" i="6"/>
  <c r="CO826" i="6"/>
  <c r="CO827" i="6"/>
  <c r="CO828" i="6"/>
  <c r="CO829" i="6"/>
  <c r="CO830" i="6"/>
  <c r="CO831" i="6"/>
  <c r="CO832" i="6"/>
  <c r="CO833" i="6"/>
  <c r="CO834" i="6"/>
  <c r="CO835" i="6"/>
  <c r="CO836" i="6"/>
  <c r="CO837" i="6"/>
  <c r="CO838" i="6"/>
  <c r="CO839" i="6"/>
  <c r="CO840" i="6"/>
  <c r="CO841" i="6"/>
  <c r="CO842" i="6"/>
  <c r="CO843" i="6"/>
  <c r="CO844" i="6"/>
  <c r="CO845" i="6"/>
  <c r="CO846" i="6"/>
  <c r="CO847" i="6"/>
  <c r="CO848" i="6"/>
  <c r="CO849" i="6"/>
  <c r="CO850" i="6"/>
  <c r="CO851" i="6"/>
  <c r="CO852" i="6"/>
  <c r="CO853" i="6"/>
  <c r="CO854" i="6"/>
  <c r="CO855" i="6"/>
  <c r="CO856" i="6"/>
  <c r="CO857" i="6"/>
  <c r="CO858" i="6"/>
  <c r="CO859" i="6"/>
  <c r="CO860" i="6"/>
  <c r="CO861" i="6"/>
  <c r="CO862" i="6"/>
  <c r="CO863" i="6"/>
  <c r="CO864" i="6"/>
  <c r="CO865" i="6"/>
  <c r="CO866" i="6"/>
  <c r="CO867" i="6"/>
  <c r="CO868" i="6"/>
  <c r="CO869" i="6"/>
  <c r="CO870" i="6"/>
  <c r="CO871" i="6"/>
  <c r="CO872" i="6"/>
  <c r="CO873" i="6"/>
  <c r="CO874" i="6"/>
  <c r="CO875" i="6"/>
  <c r="CO876" i="6"/>
  <c r="CO877" i="6"/>
  <c r="CO878" i="6"/>
  <c r="CO879" i="6"/>
  <c r="CO880" i="6"/>
  <c r="CO881" i="6"/>
  <c r="CO882" i="6"/>
  <c r="CO883" i="6"/>
  <c r="CO884" i="6"/>
  <c r="CO885" i="6"/>
  <c r="CO886" i="6"/>
  <c r="CO887" i="6"/>
  <c r="CO888" i="6"/>
  <c r="CO889" i="6"/>
  <c r="CO890" i="6"/>
  <c r="CO891" i="6"/>
  <c r="CO892" i="6"/>
  <c r="CO893" i="6"/>
  <c r="CO894" i="6"/>
  <c r="CO895" i="6"/>
  <c r="CO896" i="6"/>
  <c r="CO897" i="6"/>
  <c r="CO898" i="6"/>
  <c r="CO899" i="6"/>
  <c r="CO900" i="6"/>
  <c r="CO901" i="6"/>
  <c r="CO902" i="6"/>
  <c r="CO903" i="6"/>
  <c r="CO904" i="6"/>
  <c r="CO905" i="6"/>
  <c r="CO906" i="6"/>
  <c r="CO907" i="6"/>
  <c r="CO908" i="6"/>
  <c r="CO909" i="6"/>
  <c r="CO910" i="6"/>
  <c r="CO911" i="6"/>
  <c r="CO912" i="6"/>
  <c r="CO913" i="6"/>
  <c r="CO914" i="6"/>
  <c r="CO915" i="6"/>
  <c r="CO916" i="6"/>
  <c r="CO917" i="6"/>
  <c r="CO918" i="6"/>
  <c r="CO919" i="6"/>
  <c r="CO920" i="6"/>
  <c r="CO921" i="6"/>
  <c r="CO922" i="6"/>
  <c r="CO923" i="6"/>
  <c r="CO924" i="6"/>
  <c r="CO925" i="6"/>
  <c r="CO926" i="6"/>
  <c r="CO927" i="6"/>
  <c r="CO928" i="6"/>
  <c r="CO929" i="6"/>
  <c r="CO930" i="6"/>
  <c r="CO931" i="6"/>
  <c r="CO932" i="6"/>
  <c r="CO933" i="6"/>
  <c r="CO934" i="6"/>
  <c r="CO935" i="6"/>
  <c r="CO936" i="6"/>
  <c r="CO937" i="6"/>
  <c r="CO938" i="6"/>
  <c r="CO939" i="6"/>
  <c r="CO940" i="6"/>
  <c r="CO941" i="6"/>
  <c r="CO942" i="6"/>
  <c r="CO943" i="6"/>
  <c r="CO944" i="6"/>
  <c r="CO945" i="6"/>
  <c r="CO946" i="6"/>
  <c r="CO947" i="6"/>
  <c r="CO948" i="6"/>
  <c r="CO949" i="6"/>
  <c r="CO950" i="6"/>
  <c r="CO951" i="6"/>
  <c r="CO952" i="6"/>
  <c r="CO953" i="6"/>
  <c r="CO954" i="6"/>
  <c r="CO955" i="6"/>
  <c r="CO956" i="6"/>
  <c r="CO957" i="6"/>
  <c r="CO958" i="6"/>
  <c r="CO959" i="6"/>
  <c r="CO960" i="6"/>
  <c r="CO961" i="6"/>
  <c r="CO962" i="6"/>
  <c r="CO963" i="6"/>
  <c r="CO964" i="6"/>
  <c r="CO965" i="6"/>
  <c r="CO966" i="6"/>
  <c r="CO967" i="6"/>
  <c r="CO968" i="6"/>
  <c r="CO969" i="6"/>
  <c r="CO970" i="6"/>
  <c r="CO971" i="6"/>
  <c r="CO972" i="6"/>
  <c r="CO973" i="6"/>
  <c r="CO974" i="6"/>
  <c r="CO975" i="6"/>
  <c r="CO976" i="6"/>
  <c r="CO977" i="6"/>
  <c r="CO978" i="6"/>
  <c r="CO979" i="6"/>
  <c r="CO980" i="6"/>
  <c r="CO981" i="6"/>
  <c r="CO982" i="6"/>
  <c r="CO983" i="6"/>
  <c r="CO984" i="6"/>
  <c r="CO985" i="6"/>
  <c r="CO986" i="6"/>
  <c r="CO987" i="6"/>
  <c r="CO988" i="6"/>
  <c r="CO989" i="6"/>
  <c r="CO990" i="6"/>
  <c r="CO991" i="6"/>
  <c r="CO992" i="6"/>
  <c r="CO993" i="6"/>
  <c r="CO994" i="6"/>
  <c r="CO995" i="6"/>
  <c r="CO996" i="6"/>
  <c r="CO997" i="6"/>
  <c r="CO998" i="6"/>
  <c r="CO999" i="6"/>
  <c r="CO1000" i="6"/>
  <c r="CO1001" i="6"/>
  <c r="CO1002" i="6"/>
  <c r="CO1003" i="6"/>
  <c r="CO1004" i="6"/>
  <c r="CO4" i="6"/>
  <c r="CM4" i="6"/>
  <c r="CN4" i="6"/>
  <c r="CI5" i="6"/>
  <c r="CJ5" i="6"/>
  <c r="CI6" i="6"/>
  <c r="CJ6" i="6"/>
  <c r="CI7" i="6"/>
  <c r="CJ7" i="6"/>
  <c r="CI8" i="6"/>
  <c r="CJ8" i="6"/>
  <c r="CI9" i="6"/>
  <c r="CJ9" i="6"/>
  <c r="CI10" i="6"/>
  <c r="CJ10" i="6"/>
  <c r="CI11" i="6"/>
  <c r="CJ11" i="6"/>
  <c r="CI12" i="6"/>
  <c r="CJ12" i="6"/>
  <c r="CI13" i="6"/>
  <c r="CJ13" i="6"/>
  <c r="CI14" i="6"/>
  <c r="CJ14" i="6"/>
  <c r="CI15" i="6"/>
  <c r="CJ15" i="6"/>
  <c r="CI16" i="6"/>
  <c r="CJ16" i="6"/>
  <c r="CI17" i="6"/>
  <c r="CJ17" i="6"/>
  <c r="CI18" i="6"/>
  <c r="CJ18" i="6"/>
  <c r="CI19" i="6"/>
  <c r="CJ19" i="6"/>
  <c r="CI20" i="6"/>
  <c r="CJ20" i="6"/>
  <c r="CI21" i="6"/>
  <c r="CJ21" i="6"/>
  <c r="CI22" i="6"/>
  <c r="CJ22" i="6"/>
  <c r="CI23" i="6"/>
  <c r="CJ23" i="6"/>
  <c r="CI24" i="6"/>
  <c r="CJ24" i="6"/>
  <c r="CI25" i="6"/>
  <c r="CJ25" i="6"/>
  <c r="CI26" i="6"/>
  <c r="CJ26" i="6"/>
  <c r="CI27" i="6"/>
  <c r="CJ27" i="6"/>
  <c r="CI28" i="6"/>
  <c r="CJ28" i="6"/>
  <c r="CI29" i="6"/>
  <c r="CJ29" i="6"/>
  <c r="CI30" i="6"/>
  <c r="CJ30" i="6"/>
  <c r="CI31" i="6"/>
  <c r="CJ31" i="6"/>
  <c r="CI32" i="6"/>
  <c r="CJ32" i="6"/>
  <c r="CI33" i="6"/>
  <c r="CJ33" i="6"/>
  <c r="CI34" i="6"/>
  <c r="CJ34" i="6"/>
  <c r="CI35" i="6"/>
  <c r="CJ35" i="6"/>
  <c r="CI36" i="6"/>
  <c r="CJ36" i="6"/>
  <c r="CI37" i="6"/>
  <c r="CJ37" i="6"/>
  <c r="CI38" i="6"/>
  <c r="CJ38" i="6"/>
  <c r="CI39" i="6"/>
  <c r="CJ39" i="6"/>
  <c r="CI40" i="6"/>
  <c r="CJ40" i="6"/>
  <c r="CI41" i="6"/>
  <c r="CJ41" i="6"/>
  <c r="CI42" i="6"/>
  <c r="CJ42" i="6"/>
  <c r="CI43" i="6"/>
  <c r="CJ43" i="6"/>
  <c r="CI44" i="6"/>
  <c r="CJ44" i="6"/>
  <c r="CI45" i="6"/>
  <c r="CJ45" i="6"/>
  <c r="CI46" i="6"/>
  <c r="CJ46" i="6"/>
  <c r="CI47" i="6"/>
  <c r="CJ47" i="6"/>
  <c r="CI48" i="6"/>
  <c r="CJ48" i="6"/>
  <c r="CI49" i="6"/>
  <c r="CJ49" i="6"/>
  <c r="CI50" i="6"/>
  <c r="CJ50" i="6"/>
  <c r="CI51" i="6"/>
  <c r="CJ51" i="6"/>
  <c r="CI52" i="6"/>
  <c r="CJ52" i="6"/>
  <c r="CI53" i="6"/>
  <c r="CJ53" i="6"/>
  <c r="CI54" i="6"/>
  <c r="CJ54" i="6"/>
  <c r="CI55" i="6"/>
  <c r="CJ55" i="6"/>
  <c r="CI56" i="6"/>
  <c r="CJ56" i="6"/>
  <c r="CI57" i="6"/>
  <c r="CJ57" i="6"/>
  <c r="CI58" i="6"/>
  <c r="CJ58" i="6"/>
  <c r="CI59" i="6"/>
  <c r="CJ59" i="6"/>
  <c r="CI60" i="6"/>
  <c r="CJ60" i="6"/>
  <c r="CI61" i="6"/>
  <c r="CJ61" i="6"/>
  <c r="CI62" i="6"/>
  <c r="CJ62" i="6"/>
  <c r="CI63" i="6"/>
  <c r="CJ63" i="6"/>
  <c r="CI64" i="6"/>
  <c r="CJ64" i="6"/>
  <c r="CI65" i="6"/>
  <c r="CJ65" i="6"/>
  <c r="CI66" i="6"/>
  <c r="CJ66" i="6"/>
  <c r="CI67" i="6"/>
  <c r="CJ67" i="6"/>
  <c r="CI68" i="6"/>
  <c r="CJ68" i="6"/>
  <c r="CI69" i="6"/>
  <c r="CJ69" i="6"/>
  <c r="CI70" i="6"/>
  <c r="CJ70" i="6"/>
  <c r="CI71" i="6"/>
  <c r="CJ71" i="6"/>
  <c r="CI72" i="6"/>
  <c r="CJ72" i="6"/>
  <c r="CI73" i="6"/>
  <c r="CJ73" i="6"/>
  <c r="CI74" i="6"/>
  <c r="CJ74" i="6"/>
  <c r="CI75" i="6"/>
  <c r="CJ75" i="6"/>
  <c r="CI76" i="6"/>
  <c r="CJ76" i="6"/>
  <c r="CI77" i="6"/>
  <c r="CJ77" i="6"/>
  <c r="CI78" i="6"/>
  <c r="CJ78" i="6"/>
  <c r="CI79" i="6"/>
  <c r="CJ79" i="6"/>
  <c r="CI80" i="6"/>
  <c r="CJ80" i="6"/>
  <c r="CI81" i="6"/>
  <c r="CJ81" i="6"/>
  <c r="CI82" i="6"/>
  <c r="CJ82" i="6"/>
  <c r="CI83" i="6"/>
  <c r="CJ83" i="6"/>
  <c r="CI84" i="6"/>
  <c r="CJ84" i="6"/>
  <c r="CI85" i="6"/>
  <c r="CJ85" i="6"/>
  <c r="CI86" i="6"/>
  <c r="CJ86" i="6"/>
  <c r="CI87" i="6"/>
  <c r="CJ87" i="6"/>
  <c r="CI88" i="6"/>
  <c r="CJ88" i="6"/>
  <c r="CI89" i="6"/>
  <c r="CJ89" i="6"/>
  <c r="CI90" i="6"/>
  <c r="CJ90" i="6"/>
  <c r="CI91" i="6"/>
  <c r="CJ91" i="6"/>
  <c r="CI92" i="6"/>
  <c r="CJ92" i="6"/>
  <c r="CI93" i="6"/>
  <c r="CJ93" i="6"/>
  <c r="CI94" i="6"/>
  <c r="CJ94" i="6"/>
  <c r="CI95" i="6"/>
  <c r="CJ95" i="6"/>
  <c r="CI96" i="6"/>
  <c r="CJ96" i="6"/>
  <c r="CI97" i="6"/>
  <c r="CJ97" i="6"/>
  <c r="CI98" i="6"/>
  <c r="CJ98" i="6"/>
  <c r="CI99" i="6"/>
  <c r="CJ99" i="6"/>
  <c r="CI100" i="6"/>
  <c r="CJ100" i="6"/>
  <c r="CI101" i="6"/>
  <c r="CJ101" i="6"/>
  <c r="CI102" i="6"/>
  <c r="CJ102" i="6"/>
  <c r="CI103" i="6"/>
  <c r="CJ103" i="6"/>
  <c r="CI104" i="6"/>
  <c r="CJ104" i="6"/>
  <c r="CI105" i="6"/>
  <c r="CJ105" i="6"/>
  <c r="CI106" i="6"/>
  <c r="CJ106" i="6"/>
  <c r="CI107" i="6"/>
  <c r="CJ107" i="6"/>
  <c r="CI108" i="6"/>
  <c r="CJ108" i="6"/>
  <c r="CI109" i="6"/>
  <c r="CJ109" i="6"/>
  <c r="CI110" i="6"/>
  <c r="CJ110" i="6"/>
  <c r="CI111" i="6"/>
  <c r="CJ111" i="6"/>
  <c r="CI112" i="6"/>
  <c r="CJ112" i="6"/>
  <c r="CI113" i="6"/>
  <c r="CJ113" i="6"/>
  <c r="CI114" i="6"/>
  <c r="CJ114" i="6"/>
  <c r="CI115" i="6"/>
  <c r="CJ115" i="6"/>
  <c r="CI116" i="6"/>
  <c r="CJ116" i="6"/>
  <c r="CI117" i="6"/>
  <c r="CJ117" i="6"/>
  <c r="CI118" i="6"/>
  <c r="CJ118" i="6"/>
  <c r="CI119" i="6"/>
  <c r="CJ119" i="6"/>
  <c r="CI120" i="6"/>
  <c r="CJ120" i="6"/>
  <c r="CI121" i="6"/>
  <c r="CJ121" i="6"/>
  <c r="CI122" i="6"/>
  <c r="CJ122" i="6"/>
  <c r="CI123" i="6"/>
  <c r="CJ123" i="6"/>
  <c r="CI124" i="6"/>
  <c r="CJ124" i="6"/>
  <c r="CI125" i="6"/>
  <c r="CJ125" i="6"/>
  <c r="CI126" i="6"/>
  <c r="CJ126" i="6"/>
  <c r="CI127" i="6"/>
  <c r="CJ127" i="6"/>
  <c r="CI128" i="6"/>
  <c r="CJ128" i="6"/>
  <c r="CI129" i="6"/>
  <c r="CJ129" i="6"/>
  <c r="CI130" i="6"/>
  <c r="CJ130" i="6"/>
  <c r="CI131" i="6"/>
  <c r="CJ131" i="6"/>
  <c r="CI132" i="6"/>
  <c r="CJ132" i="6"/>
  <c r="CI133" i="6"/>
  <c r="CJ133" i="6"/>
  <c r="CI134" i="6"/>
  <c r="CJ134" i="6"/>
  <c r="CI135" i="6"/>
  <c r="CJ135" i="6"/>
  <c r="CI136" i="6"/>
  <c r="CJ136" i="6"/>
  <c r="CI137" i="6"/>
  <c r="CJ137" i="6"/>
  <c r="CI138" i="6"/>
  <c r="CJ138" i="6"/>
  <c r="CI139" i="6"/>
  <c r="CJ139" i="6"/>
  <c r="CI140" i="6"/>
  <c r="CJ140" i="6"/>
  <c r="CI141" i="6"/>
  <c r="CJ141" i="6"/>
  <c r="CI142" i="6"/>
  <c r="CJ142" i="6"/>
  <c r="CI143" i="6"/>
  <c r="CJ143" i="6"/>
  <c r="CI144" i="6"/>
  <c r="CJ144" i="6"/>
  <c r="CI145" i="6"/>
  <c r="CJ145" i="6"/>
  <c r="CI146" i="6"/>
  <c r="CJ146" i="6"/>
  <c r="CI147" i="6"/>
  <c r="CJ147" i="6"/>
  <c r="CI148" i="6"/>
  <c r="CJ148" i="6"/>
  <c r="CI149" i="6"/>
  <c r="CJ149" i="6"/>
  <c r="CI150" i="6"/>
  <c r="CJ150" i="6"/>
  <c r="CI151" i="6"/>
  <c r="CJ151" i="6"/>
  <c r="CI152" i="6"/>
  <c r="CJ152" i="6"/>
  <c r="CI153" i="6"/>
  <c r="CJ153" i="6"/>
  <c r="CI154" i="6"/>
  <c r="CJ154" i="6"/>
  <c r="CI155" i="6"/>
  <c r="CJ155" i="6"/>
  <c r="CI156" i="6"/>
  <c r="CJ156" i="6"/>
  <c r="CI157" i="6"/>
  <c r="CJ157" i="6"/>
  <c r="CI158" i="6"/>
  <c r="CJ158" i="6"/>
  <c r="CI159" i="6"/>
  <c r="CJ159" i="6"/>
  <c r="CI160" i="6"/>
  <c r="CJ160" i="6"/>
  <c r="CI161" i="6"/>
  <c r="CJ161" i="6"/>
  <c r="CI162" i="6"/>
  <c r="CJ162" i="6"/>
  <c r="CI163" i="6"/>
  <c r="CJ163" i="6"/>
  <c r="CI164" i="6"/>
  <c r="CJ164" i="6"/>
  <c r="CI165" i="6"/>
  <c r="CJ165" i="6"/>
  <c r="CI166" i="6"/>
  <c r="CJ166" i="6"/>
  <c r="CI167" i="6"/>
  <c r="CJ167" i="6"/>
  <c r="CI168" i="6"/>
  <c r="CJ168" i="6"/>
  <c r="CI169" i="6"/>
  <c r="CJ169" i="6"/>
  <c r="CI170" i="6"/>
  <c r="CJ170" i="6"/>
  <c r="CI171" i="6"/>
  <c r="CJ171" i="6"/>
  <c r="CI172" i="6"/>
  <c r="CJ172" i="6"/>
  <c r="CI173" i="6"/>
  <c r="CJ173" i="6"/>
  <c r="CI174" i="6"/>
  <c r="CJ174" i="6"/>
  <c r="CI175" i="6"/>
  <c r="CJ175" i="6"/>
  <c r="CI176" i="6"/>
  <c r="CJ176" i="6"/>
  <c r="CI177" i="6"/>
  <c r="CJ177" i="6"/>
  <c r="CI178" i="6"/>
  <c r="CJ178" i="6"/>
  <c r="CI179" i="6"/>
  <c r="CJ179" i="6"/>
  <c r="CI180" i="6"/>
  <c r="CJ180" i="6"/>
  <c r="CI181" i="6"/>
  <c r="CJ181" i="6"/>
  <c r="CI182" i="6"/>
  <c r="CJ182" i="6"/>
  <c r="CI183" i="6"/>
  <c r="CJ183" i="6"/>
  <c r="CI184" i="6"/>
  <c r="CJ184" i="6"/>
  <c r="CI185" i="6"/>
  <c r="CJ185" i="6"/>
  <c r="CI186" i="6"/>
  <c r="CJ186" i="6"/>
  <c r="CI187" i="6"/>
  <c r="CJ187" i="6"/>
  <c r="CI188" i="6"/>
  <c r="CJ188" i="6"/>
  <c r="CI189" i="6"/>
  <c r="CJ189" i="6"/>
  <c r="CI190" i="6"/>
  <c r="CJ190" i="6"/>
  <c r="CI191" i="6"/>
  <c r="CJ191" i="6"/>
  <c r="CI192" i="6"/>
  <c r="CJ192" i="6"/>
  <c r="CI193" i="6"/>
  <c r="CJ193" i="6"/>
  <c r="CI194" i="6"/>
  <c r="CJ194" i="6"/>
  <c r="CI195" i="6"/>
  <c r="CJ195" i="6"/>
  <c r="CI196" i="6"/>
  <c r="CJ196" i="6"/>
  <c r="CI197" i="6"/>
  <c r="CJ197" i="6"/>
  <c r="CI198" i="6"/>
  <c r="CJ198" i="6"/>
  <c r="CI199" i="6"/>
  <c r="CJ199" i="6"/>
  <c r="CI200" i="6"/>
  <c r="CJ200" i="6"/>
  <c r="CI201" i="6"/>
  <c r="CJ201" i="6"/>
  <c r="CI202" i="6"/>
  <c r="CJ202" i="6"/>
  <c r="CI203" i="6"/>
  <c r="CJ203" i="6"/>
  <c r="CI204" i="6"/>
  <c r="CJ204" i="6"/>
  <c r="CI205" i="6"/>
  <c r="CJ205" i="6"/>
  <c r="CI206" i="6"/>
  <c r="CJ206" i="6"/>
  <c r="CI207" i="6"/>
  <c r="CJ207" i="6"/>
  <c r="CI208" i="6"/>
  <c r="CJ208" i="6"/>
  <c r="CI209" i="6"/>
  <c r="CJ209" i="6"/>
  <c r="CI210" i="6"/>
  <c r="CJ210" i="6"/>
  <c r="CI211" i="6"/>
  <c r="CJ211" i="6"/>
  <c r="CI212" i="6"/>
  <c r="CJ212" i="6"/>
  <c r="CI213" i="6"/>
  <c r="CJ213" i="6"/>
  <c r="CI214" i="6"/>
  <c r="CJ214" i="6"/>
  <c r="CI215" i="6"/>
  <c r="CJ215" i="6"/>
  <c r="CI216" i="6"/>
  <c r="CJ216" i="6"/>
  <c r="CI217" i="6"/>
  <c r="CJ217" i="6"/>
  <c r="CI218" i="6"/>
  <c r="CJ218" i="6"/>
  <c r="CI219" i="6"/>
  <c r="CJ219" i="6"/>
  <c r="CI220" i="6"/>
  <c r="CJ220" i="6"/>
  <c r="CI221" i="6"/>
  <c r="CJ221" i="6"/>
  <c r="CI222" i="6"/>
  <c r="CJ222" i="6"/>
  <c r="CI223" i="6"/>
  <c r="CJ223" i="6"/>
  <c r="CI224" i="6"/>
  <c r="CJ224" i="6"/>
  <c r="CI225" i="6"/>
  <c r="CJ225" i="6"/>
  <c r="CI226" i="6"/>
  <c r="CJ226" i="6"/>
  <c r="CI227" i="6"/>
  <c r="CJ227" i="6"/>
  <c r="CI228" i="6"/>
  <c r="CJ228" i="6"/>
  <c r="CI229" i="6"/>
  <c r="CJ229" i="6"/>
  <c r="CI230" i="6"/>
  <c r="CJ230" i="6"/>
  <c r="CI231" i="6"/>
  <c r="CJ231" i="6"/>
  <c r="CI232" i="6"/>
  <c r="CJ232" i="6"/>
  <c r="CI233" i="6"/>
  <c r="CJ233" i="6"/>
  <c r="CI234" i="6"/>
  <c r="CJ234" i="6"/>
  <c r="CI235" i="6"/>
  <c r="CJ235" i="6"/>
  <c r="CI236" i="6"/>
  <c r="CJ236" i="6"/>
  <c r="CI237" i="6"/>
  <c r="CJ237" i="6"/>
  <c r="CI238" i="6"/>
  <c r="CJ238" i="6"/>
  <c r="CI239" i="6"/>
  <c r="CJ239" i="6"/>
  <c r="CI240" i="6"/>
  <c r="CJ240" i="6"/>
  <c r="CI241" i="6"/>
  <c r="CJ241" i="6"/>
  <c r="CI242" i="6"/>
  <c r="CJ242" i="6"/>
  <c r="CI243" i="6"/>
  <c r="CJ243" i="6"/>
  <c r="CI244" i="6"/>
  <c r="CJ244" i="6"/>
  <c r="CI245" i="6"/>
  <c r="CJ245" i="6"/>
  <c r="CI246" i="6"/>
  <c r="CJ246" i="6"/>
  <c r="CI247" i="6"/>
  <c r="CJ247" i="6"/>
  <c r="CI248" i="6"/>
  <c r="CJ248" i="6"/>
  <c r="CI249" i="6"/>
  <c r="CJ249" i="6"/>
  <c r="CI250" i="6"/>
  <c r="CJ250" i="6"/>
  <c r="CI251" i="6"/>
  <c r="CJ251" i="6"/>
  <c r="CI252" i="6"/>
  <c r="CJ252" i="6"/>
  <c r="CI253" i="6"/>
  <c r="CJ253" i="6"/>
  <c r="CI254" i="6"/>
  <c r="CJ254" i="6"/>
  <c r="CI255" i="6"/>
  <c r="CJ255" i="6"/>
  <c r="CI256" i="6"/>
  <c r="CJ256" i="6"/>
  <c r="CI257" i="6"/>
  <c r="CJ257" i="6"/>
  <c r="CI258" i="6"/>
  <c r="CJ258" i="6"/>
  <c r="CI259" i="6"/>
  <c r="CJ259" i="6"/>
  <c r="CI260" i="6"/>
  <c r="CJ260" i="6"/>
  <c r="CI261" i="6"/>
  <c r="CJ261" i="6"/>
  <c r="CI262" i="6"/>
  <c r="CJ262" i="6"/>
  <c r="CI263" i="6"/>
  <c r="CJ263" i="6"/>
  <c r="CI264" i="6"/>
  <c r="CJ264" i="6"/>
  <c r="CI265" i="6"/>
  <c r="CJ265" i="6"/>
  <c r="CI266" i="6"/>
  <c r="CJ266" i="6"/>
  <c r="CI267" i="6"/>
  <c r="CJ267" i="6"/>
  <c r="CI268" i="6"/>
  <c r="CJ268" i="6"/>
  <c r="CI269" i="6"/>
  <c r="CJ269" i="6"/>
  <c r="CI270" i="6"/>
  <c r="CJ270" i="6"/>
  <c r="CI271" i="6"/>
  <c r="CJ271" i="6"/>
  <c r="CI272" i="6"/>
  <c r="CJ272" i="6"/>
  <c r="CI273" i="6"/>
  <c r="CJ273" i="6"/>
  <c r="CI274" i="6"/>
  <c r="CJ274" i="6"/>
  <c r="CI275" i="6"/>
  <c r="CJ275" i="6"/>
  <c r="CI276" i="6"/>
  <c r="CJ276" i="6"/>
  <c r="CI277" i="6"/>
  <c r="CJ277" i="6"/>
  <c r="CI278" i="6"/>
  <c r="CJ278" i="6"/>
  <c r="CI279" i="6"/>
  <c r="CJ279" i="6"/>
  <c r="CI280" i="6"/>
  <c r="CJ280" i="6"/>
  <c r="CI281" i="6"/>
  <c r="CJ281" i="6"/>
  <c r="CI282" i="6"/>
  <c r="CJ282" i="6"/>
  <c r="CI283" i="6"/>
  <c r="CJ283" i="6"/>
  <c r="CI284" i="6"/>
  <c r="CJ284" i="6"/>
  <c r="CI285" i="6"/>
  <c r="CJ285" i="6"/>
  <c r="CI286" i="6"/>
  <c r="CJ286" i="6"/>
  <c r="CI287" i="6"/>
  <c r="CJ287" i="6"/>
  <c r="CI288" i="6"/>
  <c r="CJ288" i="6"/>
  <c r="CI289" i="6"/>
  <c r="CJ289" i="6"/>
  <c r="CI290" i="6"/>
  <c r="CJ290" i="6"/>
  <c r="CI291" i="6"/>
  <c r="CJ291" i="6"/>
  <c r="CI292" i="6"/>
  <c r="CJ292" i="6"/>
  <c r="CI293" i="6"/>
  <c r="CJ293" i="6"/>
  <c r="CI294" i="6"/>
  <c r="CJ294" i="6"/>
  <c r="CI295" i="6"/>
  <c r="CJ295" i="6"/>
  <c r="CI296" i="6"/>
  <c r="CJ296" i="6"/>
  <c r="CI297" i="6"/>
  <c r="CJ297" i="6"/>
  <c r="CI298" i="6"/>
  <c r="CJ298" i="6"/>
  <c r="CI299" i="6"/>
  <c r="CJ299" i="6"/>
  <c r="CI300" i="6"/>
  <c r="CJ300" i="6"/>
  <c r="CI301" i="6"/>
  <c r="CJ301" i="6"/>
  <c r="CI302" i="6"/>
  <c r="CJ302" i="6"/>
  <c r="CI303" i="6"/>
  <c r="CJ303" i="6"/>
  <c r="CI304" i="6"/>
  <c r="CJ304" i="6"/>
  <c r="CI305" i="6"/>
  <c r="CJ305" i="6"/>
  <c r="CI306" i="6"/>
  <c r="CJ306" i="6"/>
  <c r="CI307" i="6"/>
  <c r="CJ307" i="6"/>
  <c r="CI308" i="6"/>
  <c r="CJ308" i="6"/>
  <c r="CI309" i="6"/>
  <c r="CJ309" i="6"/>
  <c r="CI310" i="6"/>
  <c r="CJ310" i="6"/>
  <c r="CI311" i="6"/>
  <c r="CJ311" i="6"/>
  <c r="CI312" i="6"/>
  <c r="CJ312" i="6"/>
  <c r="CI313" i="6"/>
  <c r="CJ313" i="6"/>
  <c r="CI314" i="6"/>
  <c r="CJ314" i="6"/>
  <c r="CI315" i="6"/>
  <c r="CJ315" i="6"/>
  <c r="CI316" i="6"/>
  <c r="CJ316" i="6"/>
  <c r="CI317" i="6"/>
  <c r="CJ317" i="6"/>
  <c r="CI318" i="6"/>
  <c r="CJ318" i="6"/>
  <c r="CI319" i="6"/>
  <c r="CJ319" i="6"/>
  <c r="CI320" i="6"/>
  <c r="CJ320" i="6"/>
  <c r="CI321" i="6"/>
  <c r="CJ321" i="6"/>
  <c r="CI322" i="6"/>
  <c r="CJ322" i="6"/>
  <c r="CI323" i="6"/>
  <c r="CJ323" i="6"/>
  <c r="CI324" i="6"/>
  <c r="CJ324" i="6"/>
  <c r="CI325" i="6"/>
  <c r="CJ325" i="6"/>
  <c r="CI326" i="6"/>
  <c r="CJ326" i="6"/>
  <c r="CI327" i="6"/>
  <c r="CJ327" i="6"/>
  <c r="CI328" i="6"/>
  <c r="CJ328" i="6"/>
  <c r="CI329" i="6"/>
  <c r="CJ329" i="6"/>
  <c r="CI330" i="6"/>
  <c r="CJ330" i="6"/>
  <c r="CI331" i="6"/>
  <c r="CJ331" i="6"/>
  <c r="CI332" i="6"/>
  <c r="CJ332" i="6"/>
  <c r="CI333" i="6"/>
  <c r="CJ333" i="6"/>
  <c r="CI334" i="6"/>
  <c r="CJ334" i="6"/>
  <c r="CI335" i="6"/>
  <c r="CJ335" i="6"/>
  <c r="CI336" i="6"/>
  <c r="CJ336" i="6"/>
  <c r="CI337" i="6"/>
  <c r="CJ337" i="6"/>
  <c r="CI338" i="6"/>
  <c r="CJ338" i="6"/>
  <c r="CI339" i="6"/>
  <c r="CJ339" i="6"/>
  <c r="CI340" i="6"/>
  <c r="CJ340" i="6"/>
  <c r="CI341" i="6"/>
  <c r="CJ341" i="6"/>
  <c r="CI342" i="6"/>
  <c r="CJ342" i="6"/>
  <c r="CI343" i="6"/>
  <c r="CJ343" i="6"/>
  <c r="CI344" i="6"/>
  <c r="CJ344" i="6"/>
  <c r="CI345" i="6"/>
  <c r="CJ345" i="6"/>
  <c r="CI346" i="6"/>
  <c r="CJ346" i="6"/>
  <c r="CI347" i="6"/>
  <c r="CJ347" i="6"/>
  <c r="CI348" i="6"/>
  <c r="CJ348" i="6"/>
  <c r="CI349" i="6"/>
  <c r="CJ349" i="6"/>
  <c r="CI350" i="6"/>
  <c r="CJ350" i="6"/>
  <c r="CI351" i="6"/>
  <c r="CJ351" i="6"/>
  <c r="CI352" i="6"/>
  <c r="CJ352" i="6"/>
  <c r="CI353" i="6"/>
  <c r="CJ353" i="6"/>
  <c r="CI354" i="6"/>
  <c r="CJ354" i="6"/>
  <c r="CI355" i="6"/>
  <c r="CJ355" i="6"/>
  <c r="CI356" i="6"/>
  <c r="CJ356" i="6"/>
  <c r="CI357" i="6"/>
  <c r="CJ357" i="6"/>
  <c r="CI358" i="6"/>
  <c r="CJ358" i="6"/>
  <c r="CI359" i="6"/>
  <c r="CJ359" i="6"/>
  <c r="CI360" i="6"/>
  <c r="CJ360" i="6"/>
  <c r="CI361" i="6"/>
  <c r="CJ361" i="6"/>
  <c r="CI362" i="6"/>
  <c r="CJ362" i="6"/>
  <c r="CI363" i="6"/>
  <c r="CJ363" i="6"/>
  <c r="CI364" i="6"/>
  <c r="CJ364" i="6"/>
  <c r="CI365" i="6"/>
  <c r="CJ365" i="6"/>
  <c r="CI366" i="6"/>
  <c r="CJ366" i="6"/>
  <c r="CI367" i="6"/>
  <c r="CJ367" i="6"/>
  <c r="CI368" i="6"/>
  <c r="CJ368" i="6"/>
  <c r="CI369" i="6"/>
  <c r="CJ369" i="6"/>
  <c r="CI370" i="6"/>
  <c r="CJ370" i="6"/>
  <c r="CI371" i="6"/>
  <c r="CJ371" i="6"/>
  <c r="CI372" i="6"/>
  <c r="CJ372" i="6"/>
  <c r="CI373" i="6"/>
  <c r="CJ373" i="6"/>
  <c r="CI374" i="6"/>
  <c r="CJ374" i="6"/>
  <c r="CI375" i="6"/>
  <c r="CJ375" i="6"/>
  <c r="CI376" i="6"/>
  <c r="CJ376" i="6"/>
  <c r="CI377" i="6"/>
  <c r="CJ377" i="6"/>
  <c r="CI378" i="6"/>
  <c r="CJ378" i="6"/>
  <c r="CI379" i="6"/>
  <c r="CJ379" i="6"/>
  <c r="CI380" i="6"/>
  <c r="CJ380" i="6"/>
  <c r="CI381" i="6"/>
  <c r="CJ381" i="6"/>
  <c r="CI382" i="6"/>
  <c r="CJ382" i="6"/>
  <c r="CI383" i="6"/>
  <c r="CJ383" i="6"/>
  <c r="CI384" i="6"/>
  <c r="CJ384" i="6"/>
  <c r="CI385" i="6"/>
  <c r="CJ385" i="6"/>
  <c r="CI386" i="6"/>
  <c r="CJ386" i="6"/>
  <c r="CI387" i="6"/>
  <c r="CJ387" i="6"/>
  <c r="CI388" i="6"/>
  <c r="CJ388" i="6"/>
  <c r="CI389" i="6"/>
  <c r="CJ389" i="6"/>
  <c r="CI390" i="6"/>
  <c r="CJ390" i="6"/>
  <c r="CI391" i="6"/>
  <c r="CJ391" i="6"/>
  <c r="CI392" i="6"/>
  <c r="CJ392" i="6"/>
  <c r="CI393" i="6"/>
  <c r="CJ393" i="6"/>
  <c r="CI394" i="6"/>
  <c r="CJ394" i="6"/>
  <c r="CI395" i="6"/>
  <c r="CJ395" i="6"/>
  <c r="CI396" i="6"/>
  <c r="CJ396" i="6"/>
  <c r="CI397" i="6"/>
  <c r="CJ397" i="6"/>
  <c r="CI398" i="6"/>
  <c r="CJ398" i="6"/>
  <c r="CI399" i="6"/>
  <c r="CJ399" i="6"/>
  <c r="CI400" i="6"/>
  <c r="CJ400" i="6"/>
  <c r="CI401" i="6"/>
  <c r="CJ401" i="6"/>
  <c r="CI402" i="6"/>
  <c r="CJ402" i="6"/>
  <c r="CI403" i="6"/>
  <c r="CJ403" i="6"/>
  <c r="CI404" i="6"/>
  <c r="CJ404" i="6"/>
  <c r="CI405" i="6"/>
  <c r="CJ405" i="6"/>
  <c r="CI406" i="6"/>
  <c r="CJ406" i="6"/>
  <c r="CI407" i="6"/>
  <c r="CJ407" i="6"/>
  <c r="CI408" i="6"/>
  <c r="CJ408" i="6"/>
  <c r="CI409" i="6"/>
  <c r="CJ409" i="6"/>
  <c r="CI410" i="6"/>
  <c r="CJ410" i="6"/>
  <c r="CI411" i="6"/>
  <c r="CJ411" i="6"/>
  <c r="CI412" i="6"/>
  <c r="CJ412" i="6"/>
  <c r="CI413" i="6"/>
  <c r="CJ413" i="6"/>
  <c r="CI414" i="6"/>
  <c r="CJ414" i="6"/>
  <c r="CI415" i="6"/>
  <c r="CJ415" i="6"/>
  <c r="CI416" i="6"/>
  <c r="CJ416" i="6"/>
  <c r="CI417" i="6"/>
  <c r="CJ417" i="6"/>
  <c r="CI418" i="6"/>
  <c r="CJ418" i="6"/>
  <c r="CI419" i="6"/>
  <c r="CJ419" i="6"/>
  <c r="CI420" i="6"/>
  <c r="CJ420" i="6"/>
  <c r="CI421" i="6"/>
  <c r="CJ421" i="6"/>
  <c r="CI422" i="6"/>
  <c r="CJ422" i="6"/>
  <c r="CI423" i="6"/>
  <c r="CJ423" i="6"/>
  <c r="CI424" i="6"/>
  <c r="CJ424" i="6"/>
  <c r="CI425" i="6"/>
  <c r="CJ425" i="6"/>
  <c r="CI426" i="6"/>
  <c r="CJ426" i="6"/>
  <c r="CI427" i="6"/>
  <c r="CJ427" i="6"/>
  <c r="CI428" i="6"/>
  <c r="CJ428" i="6"/>
  <c r="CI429" i="6"/>
  <c r="CJ429" i="6"/>
  <c r="CI430" i="6"/>
  <c r="CJ430" i="6"/>
  <c r="CI431" i="6"/>
  <c r="CJ431" i="6"/>
  <c r="CI432" i="6"/>
  <c r="CJ432" i="6"/>
  <c r="CI433" i="6"/>
  <c r="CJ433" i="6"/>
  <c r="CI434" i="6"/>
  <c r="CJ434" i="6"/>
  <c r="CI435" i="6"/>
  <c r="CJ435" i="6"/>
  <c r="CI436" i="6"/>
  <c r="CJ436" i="6"/>
  <c r="CI437" i="6"/>
  <c r="CJ437" i="6"/>
  <c r="CI438" i="6"/>
  <c r="CJ438" i="6"/>
  <c r="CI439" i="6"/>
  <c r="CJ439" i="6"/>
  <c r="CI440" i="6"/>
  <c r="CJ440" i="6"/>
  <c r="CI441" i="6"/>
  <c r="CJ441" i="6"/>
  <c r="CI442" i="6"/>
  <c r="CJ442" i="6"/>
  <c r="CI443" i="6"/>
  <c r="CJ443" i="6"/>
  <c r="CI444" i="6"/>
  <c r="CJ444" i="6"/>
  <c r="CI445" i="6"/>
  <c r="CJ445" i="6"/>
  <c r="CI446" i="6"/>
  <c r="CJ446" i="6"/>
  <c r="CI447" i="6"/>
  <c r="CJ447" i="6"/>
  <c r="CI448" i="6"/>
  <c r="CJ448" i="6"/>
  <c r="CI449" i="6"/>
  <c r="CJ449" i="6"/>
  <c r="CI450" i="6"/>
  <c r="CJ450" i="6"/>
  <c r="CI451" i="6"/>
  <c r="CJ451" i="6"/>
  <c r="CI452" i="6"/>
  <c r="CJ452" i="6"/>
  <c r="CI453" i="6"/>
  <c r="CJ453" i="6"/>
  <c r="CI454" i="6"/>
  <c r="CJ454" i="6"/>
  <c r="CI455" i="6"/>
  <c r="CJ455" i="6"/>
  <c r="CI456" i="6"/>
  <c r="CJ456" i="6"/>
  <c r="CI457" i="6"/>
  <c r="CJ457" i="6"/>
  <c r="CI458" i="6"/>
  <c r="CJ458" i="6"/>
  <c r="CI459" i="6"/>
  <c r="CJ459" i="6"/>
  <c r="CI460" i="6"/>
  <c r="CJ460" i="6"/>
  <c r="CI461" i="6"/>
  <c r="CJ461" i="6"/>
  <c r="CI462" i="6"/>
  <c r="CJ462" i="6"/>
  <c r="CI463" i="6"/>
  <c r="CJ463" i="6"/>
  <c r="CI464" i="6"/>
  <c r="CJ464" i="6"/>
  <c r="CI465" i="6"/>
  <c r="CJ465" i="6"/>
  <c r="CI466" i="6"/>
  <c r="CJ466" i="6"/>
  <c r="CI467" i="6"/>
  <c r="CJ467" i="6"/>
  <c r="CI468" i="6"/>
  <c r="CJ468" i="6"/>
  <c r="CI469" i="6"/>
  <c r="CJ469" i="6"/>
  <c r="CI470" i="6"/>
  <c r="CJ470" i="6"/>
  <c r="CI471" i="6"/>
  <c r="CJ471" i="6"/>
  <c r="CI472" i="6"/>
  <c r="CJ472" i="6"/>
  <c r="CI473" i="6"/>
  <c r="CJ473" i="6"/>
  <c r="CI474" i="6"/>
  <c r="CJ474" i="6"/>
  <c r="CI475" i="6"/>
  <c r="CJ475" i="6"/>
  <c r="CI476" i="6"/>
  <c r="CJ476" i="6"/>
  <c r="CI477" i="6"/>
  <c r="CJ477" i="6"/>
  <c r="CI478" i="6"/>
  <c r="CJ478" i="6"/>
  <c r="CI479" i="6"/>
  <c r="CJ479" i="6"/>
  <c r="CI480" i="6"/>
  <c r="CJ480" i="6"/>
  <c r="CI481" i="6"/>
  <c r="CJ481" i="6"/>
  <c r="CI482" i="6"/>
  <c r="CJ482" i="6"/>
  <c r="CI483" i="6"/>
  <c r="CJ483" i="6"/>
  <c r="CI484" i="6"/>
  <c r="CJ484" i="6"/>
  <c r="CI485" i="6"/>
  <c r="CJ485" i="6"/>
  <c r="CI486" i="6"/>
  <c r="CJ486" i="6"/>
  <c r="CI487" i="6"/>
  <c r="CJ487" i="6"/>
  <c r="CI488" i="6"/>
  <c r="CJ488" i="6"/>
  <c r="CI489" i="6"/>
  <c r="CJ489" i="6"/>
  <c r="CI490" i="6"/>
  <c r="CJ490" i="6"/>
  <c r="CI491" i="6"/>
  <c r="CJ491" i="6"/>
  <c r="CI492" i="6"/>
  <c r="CJ492" i="6"/>
  <c r="CI493" i="6"/>
  <c r="CJ493" i="6"/>
  <c r="CI494" i="6"/>
  <c r="CJ494" i="6"/>
  <c r="CI495" i="6"/>
  <c r="CJ495" i="6"/>
  <c r="CI496" i="6"/>
  <c r="CJ496" i="6"/>
  <c r="CI497" i="6"/>
  <c r="CJ497" i="6"/>
  <c r="CI498" i="6"/>
  <c r="CJ498" i="6"/>
  <c r="CI499" i="6"/>
  <c r="CJ499" i="6"/>
  <c r="CI500" i="6"/>
  <c r="CJ500" i="6"/>
  <c r="CI501" i="6"/>
  <c r="CJ501" i="6"/>
  <c r="CI502" i="6"/>
  <c r="CJ502" i="6"/>
  <c r="CI503" i="6"/>
  <c r="CJ503" i="6"/>
  <c r="CI504" i="6"/>
  <c r="CJ504" i="6"/>
  <c r="CI505" i="6"/>
  <c r="CJ505" i="6"/>
  <c r="CI506" i="6"/>
  <c r="CJ506" i="6"/>
  <c r="CI507" i="6"/>
  <c r="CJ507" i="6"/>
  <c r="CI508" i="6"/>
  <c r="CJ508" i="6"/>
  <c r="CI509" i="6"/>
  <c r="CJ509" i="6"/>
  <c r="CI510" i="6"/>
  <c r="CJ510" i="6"/>
  <c r="CI511" i="6"/>
  <c r="CJ511" i="6"/>
  <c r="CI512" i="6"/>
  <c r="CJ512" i="6"/>
  <c r="CI513" i="6"/>
  <c r="CJ513" i="6"/>
  <c r="CI514" i="6"/>
  <c r="CJ514" i="6"/>
  <c r="CI515" i="6"/>
  <c r="CJ515" i="6"/>
  <c r="CI516" i="6"/>
  <c r="CJ516" i="6"/>
  <c r="CI517" i="6"/>
  <c r="CJ517" i="6"/>
  <c r="CI518" i="6"/>
  <c r="CJ518" i="6"/>
  <c r="CI519" i="6"/>
  <c r="CJ519" i="6"/>
  <c r="CI520" i="6"/>
  <c r="CJ520" i="6"/>
  <c r="CI521" i="6"/>
  <c r="CJ521" i="6"/>
  <c r="CI522" i="6"/>
  <c r="CJ522" i="6"/>
  <c r="CI523" i="6"/>
  <c r="CJ523" i="6"/>
  <c r="CI524" i="6"/>
  <c r="CJ524" i="6"/>
  <c r="CI525" i="6"/>
  <c r="CJ525" i="6"/>
  <c r="CI526" i="6"/>
  <c r="CJ526" i="6"/>
  <c r="CI527" i="6"/>
  <c r="CJ527" i="6"/>
  <c r="CI528" i="6"/>
  <c r="CJ528" i="6"/>
  <c r="CI529" i="6"/>
  <c r="CJ529" i="6"/>
  <c r="CI530" i="6"/>
  <c r="CJ530" i="6"/>
  <c r="CI531" i="6"/>
  <c r="CJ531" i="6"/>
  <c r="CI532" i="6"/>
  <c r="CJ532" i="6"/>
  <c r="CI533" i="6"/>
  <c r="CJ533" i="6"/>
  <c r="CI534" i="6"/>
  <c r="CJ534" i="6"/>
  <c r="CI535" i="6"/>
  <c r="CJ535" i="6"/>
  <c r="CI536" i="6"/>
  <c r="CJ536" i="6"/>
  <c r="CI537" i="6"/>
  <c r="CJ537" i="6"/>
  <c r="CI538" i="6"/>
  <c r="CJ538" i="6"/>
  <c r="CI539" i="6"/>
  <c r="CJ539" i="6"/>
  <c r="CI540" i="6"/>
  <c r="CJ540" i="6"/>
  <c r="CI541" i="6"/>
  <c r="CJ541" i="6"/>
  <c r="CI542" i="6"/>
  <c r="CJ542" i="6"/>
  <c r="CI543" i="6"/>
  <c r="CJ543" i="6"/>
  <c r="CI544" i="6"/>
  <c r="CJ544" i="6"/>
  <c r="CI545" i="6"/>
  <c r="CJ545" i="6"/>
  <c r="CI546" i="6"/>
  <c r="CJ546" i="6"/>
  <c r="CI547" i="6"/>
  <c r="CJ547" i="6"/>
  <c r="CI548" i="6"/>
  <c r="CJ548" i="6"/>
  <c r="CI549" i="6"/>
  <c r="CJ549" i="6"/>
  <c r="CI550" i="6"/>
  <c r="CJ550" i="6"/>
  <c r="CI551" i="6"/>
  <c r="CJ551" i="6"/>
  <c r="CI552" i="6"/>
  <c r="CJ552" i="6"/>
  <c r="CI553" i="6"/>
  <c r="CJ553" i="6"/>
  <c r="CI554" i="6"/>
  <c r="CJ554" i="6"/>
  <c r="CI555" i="6"/>
  <c r="CJ555" i="6"/>
  <c r="CI556" i="6"/>
  <c r="CJ556" i="6"/>
  <c r="CI557" i="6"/>
  <c r="CJ557" i="6"/>
  <c r="CI558" i="6"/>
  <c r="CJ558" i="6"/>
  <c r="CI559" i="6"/>
  <c r="CJ559" i="6"/>
  <c r="CI560" i="6"/>
  <c r="CJ560" i="6"/>
  <c r="CI561" i="6"/>
  <c r="CJ561" i="6"/>
  <c r="CI562" i="6"/>
  <c r="CJ562" i="6"/>
  <c r="CI563" i="6"/>
  <c r="CJ563" i="6"/>
  <c r="CI564" i="6"/>
  <c r="CJ564" i="6"/>
  <c r="CI565" i="6"/>
  <c r="CJ565" i="6"/>
  <c r="CI566" i="6"/>
  <c r="CJ566" i="6"/>
  <c r="CI567" i="6"/>
  <c r="CJ567" i="6"/>
  <c r="CI568" i="6"/>
  <c r="CJ568" i="6"/>
  <c r="CI569" i="6"/>
  <c r="CJ569" i="6"/>
  <c r="CI570" i="6"/>
  <c r="CJ570" i="6"/>
  <c r="CI571" i="6"/>
  <c r="CJ571" i="6"/>
  <c r="CI572" i="6"/>
  <c r="CJ572" i="6"/>
  <c r="CI573" i="6"/>
  <c r="CJ573" i="6"/>
  <c r="CI574" i="6"/>
  <c r="CJ574" i="6"/>
  <c r="CI575" i="6"/>
  <c r="CJ575" i="6"/>
  <c r="CI576" i="6"/>
  <c r="CJ576" i="6"/>
  <c r="CI577" i="6"/>
  <c r="CJ577" i="6"/>
  <c r="CI578" i="6"/>
  <c r="CJ578" i="6"/>
  <c r="CI579" i="6"/>
  <c r="CJ579" i="6"/>
  <c r="CI580" i="6"/>
  <c r="CJ580" i="6"/>
  <c r="CI581" i="6"/>
  <c r="CJ581" i="6"/>
  <c r="CI582" i="6"/>
  <c r="CJ582" i="6"/>
  <c r="CI583" i="6"/>
  <c r="CJ583" i="6"/>
  <c r="CI584" i="6"/>
  <c r="CJ584" i="6"/>
  <c r="CI585" i="6"/>
  <c r="CJ585" i="6"/>
  <c r="CI586" i="6"/>
  <c r="CJ586" i="6"/>
  <c r="CI587" i="6"/>
  <c r="CJ587" i="6"/>
  <c r="CI588" i="6"/>
  <c r="CJ588" i="6"/>
  <c r="CI589" i="6"/>
  <c r="CJ589" i="6"/>
  <c r="CI590" i="6"/>
  <c r="CJ590" i="6"/>
  <c r="CI591" i="6"/>
  <c r="CJ591" i="6"/>
  <c r="CI592" i="6"/>
  <c r="CJ592" i="6"/>
  <c r="CI593" i="6"/>
  <c r="CJ593" i="6"/>
  <c r="CI594" i="6"/>
  <c r="CJ594" i="6"/>
  <c r="CI595" i="6"/>
  <c r="CJ595" i="6"/>
  <c r="CI596" i="6"/>
  <c r="CJ596" i="6"/>
  <c r="CI597" i="6"/>
  <c r="CJ597" i="6"/>
  <c r="CI598" i="6"/>
  <c r="CJ598" i="6"/>
  <c r="CI599" i="6"/>
  <c r="CJ599" i="6"/>
  <c r="CI600" i="6"/>
  <c r="CJ600" i="6"/>
  <c r="CI601" i="6"/>
  <c r="CJ601" i="6"/>
  <c r="CI602" i="6"/>
  <c r="CJ602" i="6"/>
  <c r="CI603" i="6"/>
  <c r="CJ603" i="6"/>
  <c r="CI604" i="6"/>
  <c r="CJ604" i="6"/>
  <c r="CI605" i="6"/>
  <c r="CJ605" i="6"/>
  <c r="CI606" i="6"/>
  <c r="CJ606" i="6"/>
  <c r="CI607" i="6"/>
  <c r="CJ607" i="6"/>
  <c r="CI608" i="6"/>
  <c r="CJ608" i="6"/>
  <c r="CI609" i="6"/>
  <c r="CJ609" i="6"/>
  <c r="CI610" i="6"/>
  <c r="CJ610" i="6"/>
  <c r="CI611" i="6"/>
  <c r="CJ611" i="6"/>
  <c r="CI612" i="6"/>
  <c r="CJ612" i="6"/>
  <c r="CI613" i="6"/>
  <c r="CJ613" i="6"/>
  <c r="CI614" i="6"/>
  <c r="CJ614" i="6"/>
  <c r="CI615" i="6"/>
  <c r="CJ615" i="6"/>
  <c r="CI616" i="6"/>
  <c r="CJ616" i="6"/>
  <c r="CI617" i="6"/>
  <c r="CJ617" i="6"/>
  <c r="CI618" i="6"/>
  <c r="CJ618" i="6"/>
  <c r="CI619" i="6"/>
  <c r="CJ619" i="6"/>
  <c r="CI620" i="6"/>
  <c r="CJ620" i="6"/>
  <c r="CI621" i="6"/>
  <c r="CJ621" i="6"/>
  <c r="CI622" i="6"/>
  <c r="CJ622" i="6"/>
  <c r="CI623" i="6"/>
  <c r="CJ623" i="6"/>
  <c r="CI624" i="6"/>
  <c r="CJ624" i="6"/>
  <c r="CI625" i="6"/>
  <c r="CJ625" i="6"/>
  <c r="CI626" i="6"/>
  <c r="CJ626" i="6"/>
  <c r="CI627" i="6"/>
  <c r="CJ627" i="6"/>
  <c r="CI628" i="6"/>
  <c r="CJ628" i="6"/>
  <c r="CI629" i="6"/>
  <c r="CJ629" i="6"/>
  <c r="CI630" i="6"/>
  <c r="CJ630" i="6"/>
  <c r="CI631" i="6"/>
  <c r="CJ631" i="6"/>
  <c r="CI632" i="6"/>
  <c r="CJ632" i="6"/>
  <c r="CI633" i="6"/>
  <c r="CJ633" i="6"/>
  <c r="CI634" i="6"/>
  <c r="CJ634" i="6"/>
  <c r="CI635" i="6"/>
  <c r="CJ635" i="6"/>
  <c r="CI636" i="6"/>
  <c r="CJ636" i="6"/>
  <c r="CI637" i="6"/>
  <c r="CJ637" i="6"/>
  <c r="CI638" i="6"/>
  <c r="CJ638" i="6"/>
  <c r="CI639" i="6"/>
  <c r="CJ639" i="6"/>
  <c r="CI640" i="6"/>
  <c r="CJ640" i="6"/>
  <c r="CI641" i="6"/>
  <c r="CJ641" i="6"/>
  <c r="CI642" i="6"/>
  <c r="CJ642" i="6"/>
  <c r="CI643" i="6"/>
  <c r="CJ643" i="6"/>
  <c r="CI644" i="6"/>
  <c r="CJ644" i="6"/>
  <c r="CI645" i="6"/>
  <c r="CJ645" i="6"/>
  <c r="CI646" i="6"/>
  <c r="CJ646" i="6"/>
  <c r="CI647" i="6"/>
  <c r="CJ647" i="6"/>
  <c r="CI648" i="6"/>
  <c r="CJ648" i="6"/>
  <c r="CI649" i="6"/>
  <c r="CJ649" i="6"/>
  <c r="CI650" i="6"/>
  <c r="CJ650" i="6"/>
  <c r="CI651" i="6"/>
  <c r="CJ651" i="6"/>
  <c r="CI652" i="6"/>
  <c r="CJ652" i="6"/>
  <c r="CI653" i="6"/>
  <c r="CJ653" i="6"/>
  <c r="CI654" i="6"/>
  <c r="CJ654" i="6"/>
  <c r="CI655" i="6"/>
  <c r="CJ655" i="6"/>
  <c r="CI656" i="6"/>
  <c r="CJ656" i="6"/>
  <c r="CI657" i="6"/>
  <c r="CJ657" i="6"/>
  <c r="CI658" i="6"/>
  <c r="CJ658" i="6"/>
  <c r="CI659" i="6"/>
  <c r="CJ659" i="6"/>
  <c r="CI660" i="6"/>
  <c r="CJ660" i="6"/>
  <c r="CI661" i="6"/>
  <c r="CJ661" i="6"/>
  <c r="CI662" i="6"/>
  <c r="CJ662" i="6"/>
  <c r="CI663" i="6"/>
  <c r="CJ663" i="6"/>
  <c r="CI664" i="6"/>
  <c r="CJ664" i="6"/>
  <c r="CI665" i="6"/>
  <c r="CJ665" i="6"/>
  <c r="CI666" i="6"/>
  <c r="CJ666" i="6"/>
  <c r="CI667" i="6"/>
  <c r="CJ667" i="6"/>
  <c r="CI668" i="6"/>
  <c r="CJ668" i="6"/>
  <c r="CI669" i="6"/>
  <c r="CJ669" i="6"/>
  <c r="CI670" i="6"/>
  <c r="CJ670" i="6"/>
  <c r="CI671" i="6"/>
  <c r="CJ671" i="6"/>
  <c r="CI672" i="6"/>
  <c r="CJ672" i="6"/>
  <c r="CI673" i="6"/>
  <c r="CJ673" i="6"/>
  <c r="CI674" i="6"/>
  <c r="CJ674" i="6"/>
  <c r="CI675" i="6"/>
  <c r="CJ675" i="6"/>
  <c r="CI676" i="6"/>
  <c r="CJ676" i="6"/>
  <c r="CI677" i="6"/>
  <c r="CJ677" i="6"/>
  <c r="CI678" i="6"/>
  <c r="CJ678" i="6"/>
  <c r="CI679" i="6"/>
  <c r="CJ679" i="6"/>
  <c r="CI680" i="6"/>
  <c r="CJ680" i="6"/>
  <c r="CI681" i="6"/>
  <c r="CJ681" i="6"/>
  <c r="CI682" i="6"/>
  <c r="CJ682" i="6"/>
  <c r="CI683" i="6"/>
  <c r="CJ683" i="6"/>
  <c r="CI684" i="6"/>
  <c r="CJ684" i="6"/>
  <c r="CI685" i="6"/>
  <c r="CJ685" i="6"/>
  <c r="CI686" i="6"/>
  <c r="CJ686" i="6"/>
  <c r="CI687" i="6"/>
  <c r="CJ687" i="6"/>
  <c r="CI688" i="6"/>
  <c r="CJ688" i="6"/>
  <c r="CI689" i="6"/>
  <c r="CJ689" i="6"/>
  <c r="CI690" i="6"/>
  <c r="CJ690" i="6"/>
  <c r="CI691" i="6"/>
  <c r="CJ691" i="6"/>
  <c r="CI692" i="6"/>
  <c r="CJ692" i="6"/>
  <c r="CI693" i="6"/>
  <c r="CJ693" i="6"/>
  <c r="CI694" i="6"/>
  <c r="CJ694" i="6"/>
  <c r="CI695" i="6"/>
  <c r="CJ695" i="6"/>
  <c r="CI696" i="6"/>
  <c r="CJ696" i="6"/>
  <c r="CI697" i="6"/>
  <c r="CJ697" i="6"/>
  <c r="CI698" i="6"/>
  <c r="CJ698" i="6"/>
  <c r="CI699" i="6"/>
  <c r="CJ699" i="6"/>
  <c r="CI700" i="6"/>
  <c r="CJ700" i="6"/>
  <c r="CI701" i="6"/>
  <c r="CJ701" i="6"/>
  <c r="CI702" i="6"/>
  <c r="CJ702" i="6"/>
  <c r="CI703" i="6"/>
  <c r="CJ703" i="6"/>
  <c r="CI704" i="6"/>
  <c r="CJ704" i="6"/>
  <c r="CI705" i="6"/>
  <c r="CJ705" i="6"/>
  <c r="CI706" i="6"/>
  <c r="CJ706" i="6"/>
  <c r="CI707" i="6"/>
  <c r="CJ707" i="6"/>
  <c r="CI708" i="6"/>
  <c r="CJ708" i="6"/>
  <c r="CI709" i="6"/>
  <c r="CJ709" i="6"/>
  <c r="CI710" i="6"/>
  <c r="CJ710" i="6"/>
  <c r="CI711" i="6"/>
  <c r="CJ711" i="6"/>
  <c r="CI712" i="6"/>
  <c r="CJ712" i="6"/>
  <c r="CI713" i="6"/>
  <c r="CJ713" i="6"/>
  <c r="CI714" i="6"/>
  <c r="CJ714" i="6"/>
  <c r="CI715" i="6"/>
  <c r="CJ715" i="6"/>
  <c r="CI716" i="6"/>
  <c r="CJ716" i="6"/>
  <c r="CI717" i="6"/>
  <c r="CJ717" i="6"/>
  <c r="CI718" i="6"/>
  <c r="CJ718" i="6"/>
  <c r="CI719" i="6"/>
  <c r="CJ719" i="6"/>
  <c r="CI720" i="6"/>
  <c r="CJ720" i="6"/>
  <c r="CI721" i="6"/>
  <c r="CJ721" i="6"/>
  <c r="CI722" i="6"/>
  <c r="CJ722" i="6"/>
  <c r="CI723" i="6"/>
  <c r="CJ723" i="6"/>
  <c r="CI724" i="6"/>
  <c r="CJ724" i="6"/>
  <c r="CI725" i="6"/>
  <c r="CJ725" i="6"/>
  <c r="CI726" i="6"/>
  <c r="CJ726" i="6"/>
  <c r="CI727" i="6"/>
  <c r="CJ727" i="6"/>
  <c r="CI728" i="6"/>
  <c r="CJ728" i="6"/>
  <c r="CI729" i="6"/>
  <c r="CJ729" i="6"/>
  <c r="CI730" i="6"/>
  <c r="CJ730" i="6"/>
  <c r="CI731" i="6"/>
  <c r="CJ731" i="6"/>
  <c r="CI732" i="6"/>
  <c r="CJ732" i="6"/>
  <c r="CI733" i="6"/>
  <c r="CJ733" i="6"/>
  <c r="CI734" i="6"/>
  <c r="CJ734" i="6"/>
  <c r="CI735" i="6"/>
  <c r="CJ735" i="6"/>
  <c r="CI736" i="6"/>
  <c r="CJ736" i="6"/>
  <c r="CI737" i="6"/>
  <c r="CJ737" i="6"/>
  <c r="CI738" i="6"/>
  <c r="CJ738" i="6"/>
  <c r="CI739" i="6"/>
  <c r="CJ739" i="6"/>
  <c r="CI740" i="6"/>
  <c r="CJ740" i="6"/>
  <c r="CI741" i="6"/>
  <c r="CJ741" i="6"/>
  <c r="CI742" i="6"/>
  <c r="CJ742" i="6"/>
  <c r="CI743" i="6"/>
  <c r="CJ743" i="6"/>
  <c r="CI744" i="6"/>
  <c r="CJ744" i="6"/>
  <c r="CI745" i="6"/>
  <c r="CJ745" i="6"/>
  <c r="CI746" i="6"/>
  <c r="CJ746" i="6"/>
  <c r="CI747" i="6"/>
  <c r="CJ747" i="6"/>
  <c r="CI748" i="6"/>
  <c r="CJ748" i="6"/>
  <c r="CI749" i="6"/>
  <c r="CJ749" i="6"/>
  <c r="CI750" i="6"/>
  <c r="CJ750" i="6"/>
  <c r="CI751" i="6"/>
  <c r="CJ751" i="6"/>
  <c r="CI752" i="6"/>
  <c r="CJ752" i="6"/>
  <c r="CI753" i="6"/>
  <c r="CJ753" i="6"/>
  <c r="CI754" i="6"/>
  <c r="CJ754" i="6"/>
  <c r="CI755" i="6"/>
  <c r="CJ755" i="6"/>
  <c r="CI756" i="6"/>
  <c r="CJ756" i="6"/>
  <c r="CI757" i="6"/>
  <c r="CJ757" i="6"/>
  <c r="CI758" i="6"/>
  <c r="CJ758" i="6"/>
  <c r="CI759" i="6"/>
  <c r="CJ759" i="6"/>
  <c r="CI760" i="6"/>
  <c r="CJ760" i="6"/>
  <c r="CI761" i="6"/>
  <c r="CJ761" i="6"/>
  <c r="CI762" i="6"/>
  <c r="CJ762" i="6"/>
  <c r="CI763" i="6"/>
  <c r="CJ763" i="6"/>
  <c r="CI764" i="6"/>
  <c r="CJ764" i="6"/>
  <c r="CI765" i="6"/>
  <c r="CJ765" i="6"/>
  <c r="CI766" i="6"/>
  <c r="CJ766" i="6"/>
  <c r="CI767" i="6"/>
  <c r="CJ767" i="6"/>
  <c r="CI768" i="6"/>
  <c r="CJ768" i="6"/>
  <c r="CI769" i="6"/>
  <c r="CJ769" i="6"/>
  <c r="CI770" i="6"/>
  <c r="CJ770" i="6"/>
  <c r="CI771" i="6"/>
  <c r="CJ771" i="6"/>
  <c r="CI772" i="6"/>
  <c r="CJ772" i="6"/>
  <c r="CI773" i="6"/>
  <c r="CJ773" i="6"/>
  <c r="CI774" i="6"/>
  <c r="CJ774" i="6"/>
  <c r="CI775" i="6"/>
  <c r="CJ775" i="6"/>
  <c r="CI776" i="6"/>
  <c r="CJ776" i="6"/>
  <c r="CI777" i="6"/>
  <c r="CJ777" i="6"/>
  <c r="CI778" i="6"/>
  <c r="CJ778" i="6"/>
  <c r="CI779" i="6"/>
  <c r="CJ779" i="6"/>
  <c r="CI780" i="6"/>
  <c r="CJ780" i="6"/>
  <c r="CI781" i="6"/>
  <c r="CJ781" i="6"/>
  <c r="CI782" i="6"/>
  <c r="CJ782" i="6"/>
  <c r="CI783" i="6"/>
  <c r="CJ783" i="6"/>
  <c r="CI784" i="6"/>
  <c r="CJ784" i="6"/>
  <c r="CI785" i="6"/>
  <c r="CJ785" i="6"/>
  <c r="CI786" i="6"/>
  <c r="CJ786" i="6"/>
  <c r="CI787" i="6"/>
  <c r="CJ787" i="6"/>
  <c r="CI788" i="6"/>
  <c r="CJ788" i="6"/>
  <c r="CI789" i="6"/>
  <c r="CJ789" i="6"/>
  <c r="CI790" i="6"/>
  <c r="CJ790" i="6"/>
  <c r="CI791" i="6"/>
  <c r="CJ791" i="6"/>
  <c r="CI792" i="6"/>
  <c r="CJ792" i="6"/>
  <c r="CI793" i="6"/>
  <c r="CJ793" i="6"/>
  <c r="CI794" i="6"/>
  <c r="CJ794" i="6"/>
  <c r="CI795" i="6"/>
  <c r="CJ795" i="6"/>
  <c r="CI796" i="6"/>
  <c r="CJ796" i="6"/>
  <c r="CI797" i="6"/>
  <c r="CJ797" i="6"/>
  <c r="CI798" i="6"/>
  <c r="CJ798" i="6"/>
  <c r="CI799" i="6"/>
  <c r="CJ799" i="6"/>
  <c r="CI800" i="6"/>
  <c r="CJ800" i="6"/>
  <c r="CI801" i="6"/>
  <c r="CJ801" i="6"/>
  <c r="CI802" i="6"/>
  <c r="CJ802" i="6"/>
  <c r="CI803" i="6"/>
  <c r="CJ803" i="6"/>
  <c r="CI804" i="6"/>
  <c r="CJ804" i="6"/>
  <c r="CI805" i="6"/>
  <c r="CJ805" i="6"/>
  <c r="CI806" i="6"/>
  <c r="CJ806" i="6"/>
  <c r="CI807" i="6"/>
  <c r="CJ807" i="6"/>
  <c r="CI808" i="6"/>
  <c r="CJ808" i="6"/>
  <c r="CI809" i="6"/>
  <c r="CJ809" i="6"/>
  <c r="CI810" i="6"/>
  <c r="CJ810" i="6"/>
  <c r="CI811" i="6"/>
  <c r="CJ811" i="6"/>
  <c r="CI812" i="6"/>
  <c r="CJ812" i="6"/>
  <c r="CI813" i="6"/>
  <c r="CJ813" i="6"/>
  <c r="CI814" i="6"/>
  <c r="CJ814" i="6"/>
  <c r="CI815" i="6"/>
  <c r="CJ815" i="6"/>
  <c r="CI816" i="6"/>
  <c r="CJ816" i="6"/>
  <c r="CI817" i="6"/>
  <c r="CJ817" i="6"/>
  <c r="CI818" i="6"/>
  <c r="CJ818" i="6"/>
  <c r="CI819" i="6"/>
  <c r="CJ819" i="6"/>
  <c r="CI820" i="6"/>
  <c r="CJ820" i="6"/>
  <c r="CI821" i="6"/>
  <c r="CJ821" i="6"/>
  <c r="CI822" i="6"/>
  <c r="CJ822" i="6"/>
  <c r="CI823" i="6"/>
  <c r="CJ823" i="6"/>
  <c r="CI824" i="6"/>
  <c r="CJ824" i="6"/>
  <c r="CI825" i="6"/>
  <c r="CJ825" i="6"/>
  <c r="CI826" i="6"/>
  <c r="CJ826" i="6"/>
  <c r="CI827" i="6"/>
  <c r="CJ827" i="6"/>
  <c r="CI828" i="6"/>
  <c r="CJ828" i="6"/>
  <c r="CI829" i="6"/>
  <c r="CJ829" i="6"/>
  <c r="CI830" i="6"/>
  <c r="CJ830" i="6"/>
  <c r="CI831" i="6"/>
  <c r="CJ831" i="6"/>
  <c r="CI832" i="6"/>
  <c r="CJ832" i="6"/>
  <c r="CI833" i="6"/>
  <c r="CJ833" i="6"/>
  <c r="CI834" i="6"/>
  <c r="CJ834" i="6"/>
  <c r="CI835" i="6"/>
  <c r="CJ835" i="6"/>
  <c r="CI836" i="6"/>
  <c r="CJ836" i="6"/>
  <c r="CI837" i="6"/>
  <c r="CJ837" i="6"/>
  <c r="CI838" i="6"/>
  <c r="CJ838" i="6"/>
  <c r="CI839" i="6"/>
  <c r="CJ839" i="6"/>
  <c r="CI840" i="6"/>
  <c r="CJ840" i="6"/>
  <c r="CI841" i="6"/>
  <c r="CJ841" i="6"/>
  <c r="CI842" i="6"/>
  <c r="CJ842" i="6"/>
  <c r="CI843" i="6"/>
  <c r="CJ843" i="6"/>
  <c r="CI844" i="6"/>
  <c r="CJ844" i="6"/>
  <c r="CI845" i="6"/>
  <c r="CJ845" i="6"/>
  <c r="CI846" i="6"/>
  <c r="CJ846" i="6"/>
  <c r="CI847" i="6"/>
  <c r="CJ847" i="6"/>
  <c r="CI848" i="6"/>
  <c r="CJ848" i="6"/>
  <c r="CI849" i="6"/>
  <c r="CJ849" i="6"/>
  <c r="CI850" i="6"/>
  <c r="CJ850" i="6"/>
  <c r="CI851" i="6"/>
  <c r="CJ851" i="6"/>
  <c r="CI852" i="6"/>
  <c r="CJ852" i="6"/>
  <c r="CI853" i="6"/>
  <c r="CJ853" i="6"/>
  <c r="CI854" i="6"/>
  <c r="CJ854" i="6"/>
  <c r="CI855" i="6"/>
  <c r="CJ855" i="6"/>
  <c r="CI856" i="6"/>
  <c r="CJ856" i="6"/>
  <c r="CI857" i="6"/>
  <c r="CJ857" i="6"/>
  <c r="CI858" i="6"/>
  <c r="CJ858" i="6"/>
  <c r="CI859" i="6"/>
  <c r="CJ859" i="6"/>
  <c r="CI860" i="6"/>
  <c r="CJ860" i="6"/>
  <c r="CI861" i="6"/>
  <c r="CJ861" i="6"/>
  <c r="CI862" i="6"/>
  <c r="CJ862" i="6"/>
  <c r="CI863" i="6"/>
  <c r="CJ863" i="6"/>
  <c r="CI864" i="6"/>
  <c r="CJ864" i="6"/>
  <c r="CI865" i="6"/>
  <c r="CJ865" i="6"/>
  <c r="CI866" i="6"/>
  <c r="CJ866" i="6"/>
  <c r="CI867" i="6"/>
  <c r="CJ867" i="6"/>
  <c r="CI868" i="6"/>
  <c r="CJ868" i="6"/>
  <c r="CI869" i="6"/>
  <c r="CJ869" i="6"/>
  <c r="CI870" i="6"/>
  <c r="CJ870" i="6"/>
  <c r="CI871" i="6"/>
  <c r="CJ871" i="6"/>
  <c r="CI872" i="6"/>
  <c r="CJ872" i="6"/>
  <c r="CI873" i="6"/>
  <c r="CJ873" i="6"/>
  <c r="CI874" i="6"/>
  <c r="CJ874" i="6"/>
  <c r="CI875" i="6"/>
  <c r="CJ875" i="6"/>
  <c r="CI876" i="6"/>
  <c r="CJ876" i="6"/>
  <c r="CI877" i="6"/>
  <c r="CJ877" i="6"/>
  <c r="CI878" i="6"/>
  <c r="CJ878" i="6"/>
  <c r="CI879" i="6"/>
  <c r="CJ879" i="6"/>
  <c r="CI880" i="6"/>
  <c r="CJ880" i="6"/>
  <c r="CI881" i="6"/>
  <c r="CJ881" i="6"/>
  <c r="CI882" i="6"/>
  <c r="CJ882" i="6"/>
  <c r="CI883" i="6"/>
  <c r="CJ883" i="6"/>
  <c r="CI884" i="6"/>
  <c r="CJ884" i="6"/>
  <c r="CI885" i="6"/>
  <c r="CJ885" i="6"/>
  <c r="CI886" i="6"/>
  <c r="CJ886" i="6"/>
  <c r="CI887" i="6"/>
  <c r="CJ887" i="6"/>
  <c r="CI888" i="6"/>
  <c r="CJ888" i="6"/>
  <c r="CI889" i="6"/>
  <c r="CJ889" i="6"/>
  <c r="CI890" i="6"/>
  <c r="CJ890" i="6"/>
  <c r="CI891" i="6"/>
  <c r="CJ891" i="6"/>
  <c r="CI892" i="6"/>
  <c r="CJ892" i="6"/>
  <c r="CI893" i="6"/>
  <c r="CJ893" i="6"/>
  <c r="CI894" i="6"/>
  <c r="CJ894" i="6"/>
  <c r="CI895" i="6"/>
  <c r="CJ895" i="6"/>
  <c r="CI896" i="6"/>
  <c r="CJ896" i="6"/>
  <c r="CI897" i="6"/>
  <c r="CJ897" i="6"/>
  <c r="CI898" i="6"/>
  <c r="CJ898" i="6"/>
  <c r="CI899" i="6"/>
  <c r="CJ899" i="6"/>
  <c r="CI900" i="6"/>
  <c r="CJ900" i="6"/>
  <c r="CI901" i="6"/>
  <c r="CJ901" i="6"/>
  <c r="CI902" i="6"/>
  <c r="CJ902" i="6"/>
  <c r="CI903" i="6"/>
  <c r="CJ903" i="6"/>
  <c r="CI904" i="6"/>
  <c r="CJ904" i="6"/>
  <c r="CI905" i="6"/>
  <c r="CJ905" i="6"/>
  <c r="CI906" i="6"/>
  <c r="CJ906" i="6"/>
  <c r="CI907" i="6"/>
  <c r="CJ907" i="6"/>
  <c r="CI908" i="6"/>
  <c r="CJ908" i="6"/>
  <c r="CI909" i="6"/>
  <c r="CJ909" i="6"/>
  <c r="CI910" i="6"/>
  <c r="CJ910" i="6"/>
  <c r="CI911" i="6"/>
  <c r="CJ911" i="6"/>
  <c r="CI912" i="6"/>
  <c r="CJ912" i="6"/>
  <c r="CI913" i="6"/>
  <c r="CJ913" i="6"/>
  <c r="CI914" i="6"/>
  <c r="CJ914" i="6"/>
  <c r="CI915" i="6"/>
  <c r="CJ915" i="6"/>
  <c r="CI916" i="6"/>
  <c r="CJ916" i="6"/>
  <c r="CI917" i="6"/>
  <c r="CJ917" i="6"/>
  <c r="CI918" i="6"/>
  <c r="CJ918" i="6"/>
  <c r="CI919" i="6"/>
  <c r="CJ919" i="6"/>
  <c r="CI920" i="6"/>
  <c r="CJ920" i="6"/>
  <c r="CI921" i="6"/>
  <c r="CJ921" i="6"/>
  <c r="CI922" i="6"/>
  <c r="CJ922" i="6"/>
  <c r="CI923" i="6"/>
  <c r="CJ923" i="6"/>
  <c r="CI924" i="6"/>
  <c r="CJ924" i="6"/>
  <c r="CI925" i="6"/>
  <c r="CJ925" i="6"/>
  <c r="CI926" i="6"/>
  <c r="CJ926" i="6"/>
  <c r="CI927" i="6"/>
  <c r="CJ927" i="6"/>
  <c r="CI928" i="6"/>
  <c r="CJ928" i="6"/>
  <c r="CI929" i="6"/>
  <c r="CJ929" i="6"/>
  <c r="CI930" i="6"/>
  <c r="CJ930" i="6"/>
  <c r="CI931" i="6"/>
  <c r="CJ931" i="6"/>
  <c r="CI932" i="6"/>
  <c r="CJ932" i="6"/>
  <c r="CI933" i="6"/>
  <c r="CJ933" i="6"/>
  <c r="CI934" i="6"/>
  <c r="CJ934" i="6"/>
  <c r="CI935" i="6"/>
  <c r="CJ935" i="6"/>
  <c r="CI936" i="6"/>
  <c r="CJ936" i="6"/>
  <c r="CI937" i="6"/>
  <c r="CJ937" i="6"/>
  <c r="CI938" i="6"/>
  <c r="CJ938" i="6"/>
  <c r="CI939" i="6"/>
  <c r="CJ939" i="6"/>
  <c r="CI940" i="6"/>
  <c r="CJ940" i="6"/>
  <c r="CI941" i="6"/>
  <c r="CJ941" i="6"/>
  <c r="CI942" i="6"/>
  <c r="CJ942" i="6"/>
  <c r="CI943" i="6"/>
  <c r="CJ943" i="6"/>
  <c r="CI944" i="6"/>
  <c r="CJ944" i="6"/>
  <c r="CI945" i="6"/>
  <c r="CJ945" i="6"/>
  <c r="CI946" i="6"/>
  <c r="CJ946" i="6"/>
  <c r="CI947" i="6"/>
  <c r="CJ947" i="6"/>
  <c r="CI948" i="6"/>
  <c r="CJ948" i="6"/>
  <c r="CI949" i="6"/>
  <c r="CJ949" i="6"/>
  <c r="CI950" i="6"/>
  <c r="CJ950" i="6"/>
  <c r="CI951" i="6"/>
  <c r="CJ951" i="6"/>
  <c r="CI952" i="6"/>
  <c r="CJ952" i="6"/>
  <c r="CI953" i="6"/>
  <c r="CJ953" i="6"/>
  <c r="CI954" i="6"/>
  <c r="CJ954" i="6"/>
  <c r="CI955" i="6"/>
  <c r="CJ955" i="6"/>
  <c r="CI956" i="6"/>
  <c r="CJ956" i="6"/>
  <c r="CI957" i="6"/>
  <c r="CJ957" i="6"/>
  <c r="CI958" i="6"/>
  <c r="CJ958" i="6"/>
  <c r="CI959" i="6"/>
  <c r="CJ959" i="6"/>
  <c r="CI960" i="6"/>
  <c r="CJ960" i="6"/>
  <c r="CI961" i="6"/>
  <c r="CJ961" i="6"/>
  <c r="CI962" i="6"/>
  <c r="CJ962" i="6"/>
  <c r="CI963" i="6"/>
  <c r="CJ963" i="6"/>
  <c r="CI964" i="6"/>
  <c r="CJ964" i="6"/>
  <c r="CI965" i="6"/>
  <c r="CJ965" i="6"/>
  <c r="CI966" i="6"/>
  <c r="CJ966" i="6"/>
  <c r="CI967" i="6"/>
  <c r="CJ967" i="6"/>
  <c r="CI968" i="6"/>
  <c r="CJ968" i="6"/>
  <c r="CI969" i="6"/>
  <c r="CJ969" i="6"/>
  <c r="CI970" i="6"/>
  <c r="CJ970" i="6"/>
  <c r="CI971" i="6"/>
  <c r="CJ971" i="6"/>
  <c r="CI972" i="6"/>
  <c r="CJ972" i="6"/>
  <c r="CI973" i="6"/>
  <c r="CJ973" i="6"/>
  <c r="CI974" i="6"/>
  <c r="CJ974" i="6"/>
  <c r="CI975" i="6"/>
  <c r="CJ975" i="6"/>
  <c r="CI976" i="6"/>
  <c r="CJ976" i="6"/>
  <c r="CI977" i="6"/>
  <c r="CJ977" i="6"/>
  <c r="CI978" i="6"/>
  <c r="CJ978" i="6"/>
  <c r="CI979" i="6"/>
  <c r="CJ979" i="6"/>
  <c r="CI980" i="6"/>
  <c r="CJ980" i="6"/>
  <c r="CI981" i="6"/>
  <c r="CJ981" i="6"/>
  <c r="CI982" i="6"/>
  <c r="CJ982" i="6"/>
  <c r="CI983" i="6"/>
  <c r="CJ983" i="6"/>
  <c r="CI984" i="6"/>
  <c r="CJ984" i="6"/>
  <c r="CI985" i="6"/>
  <c r="CJ985" i="6"/>
  <c r="CI986" i="6"/>
  <c r="CJ986" i="6"/>
  <c r="CI987" i="6"/>
  <c r="CJ987" i="6"/>
  <c r="CI988" i="6"/>
  <c r="CJ988" i="6"/>
  <c r="CI989" i="6"/>
  <c r="CJ989" i="6"/>
  <c r="CI990" i="6"/>
  <c r="CJ990" i="6"/>
  <c r="CI991" i="6"/>
  <c r="CJ991" i="6"/>
  <c r="CI992" i="6"/>
  <c r="CJ992" i="6"/>
  <c r="CI993" i="6"/>
  <c r="CJ993" i="6"/>
  <c r="CI994" i="6"/>
  <c r="CJ994" i="6"/>
  <c r="CI995" i="6"/>
  <c r="CJ995" i="6"/>
  <c r="CI996" i="6"/>
  <c r="CJ996" i="6"/>
  <c r="CI997" i="6"/>
  <c r="CJ997" i="6"/>
  <c r="CI998" i="6"/>
  <c r="CJ998" i="6"/>
  <c r="CI999" i="6"/>
  <c r="CJ999" i="6"/>
  <c r="CI1000" i="6"/>
  <c r="CJ1000" i="6"/>
  <c r="CI1001" i="6"/>
  <c r="CJ1001" i="6"/>
  <c r="CI1002" i="6"/>
  <c r="CJ1002" i="6"/>
  <c r="CI1003" i="6"/>
  <c r="CJ1003" i="6"/>
  <c r="CI1004" i="6"/>
  <c r="CJ1004" i="6"/>
  <c r="CH4" i="6"/>
  <c r="CG5" i="6"/>
  <c r="CG6" i="6"/>
  <c r="CG7" i="6"/>
  <c r="CG8" i="6"/>
  <c r="CG9" i="6"/>
  <c r="CG10" i="6"/>
  <c r="CG11" i="6"/>
  <c r="CG12" i="6"/>
  <c r="CG13" i="6"/>
  <c r="CG14" i="6"/>
  <c r="CG15" i="6"/>
  <c r="CG16" i="6"/>
  <c r="CG17" i="6"/>
  <c r="CG18" i="6"/>
  <c r="CG19" i="6"/>
  <c r="CG20" i="6"/>
  <c r="CG21" i="6"/>
  <c r="CG22" i="6"/>
  <c r="CG23" i="6"/>
  <c r="CG24" i="6"/>
  <c r="CG25" i="6"/>
  <c r="CG26" i="6"/>
  <c r="CG27" i="6"/>
  <c r="CG28" i="6"/>
  <c r="CG29" i="6"/>
  <c r="CG30" i="6"/>
  <c r="CG31" i="6"/>
  <c r="CG32" i="6"/>
  <c r="CG33" i="6"/>
  <c r="CG34" i="6"/>
  <c r="CG35" i="6"/>
  <c r="CG36" i="6"/>
  <c r="CG37" i="6"/>
  <c r="CG38" i="6"/>
  <c r="CG39" i="6"/>
  <c r="CG40" i="6"/>
  <c r="CG41" i="6"/>
  <c r="CG42" i="6"/>
  <c r="CG43" i="6"/>
  <c r="CG44" i="6"/>
  <c r="CG45" i="6"/>
  <c r="CG46" i="6"/>
  <c r="CG47" i="6"/>
  <c r="CG48" i="6"/>
  <c r="CG49" i="6"/>
  <c r="CG50" i="6"/>
  <c r="CG51" i="6"/>
  <c r="CG52" i="6"/>
  <c r="CG53" i="6"/>
  <c r="CG54" i="6"/>
  <c r="CG55" i="6"/>
  <c r="CG56" i="6"/>
  <c r="CG57" i="6"/>
  <c r="CG58" i="6"/>
  <c r="CG59" i="6"/>
  <c r="CG60" i="6"/>
  <c r="CG61" i="6"/>
  <c r="CG62" i="6"/>
  <c r="CG63" i="6"/>
  <c r="CG64" i="6"/>
  <c r="CG65" i="6"/>
  <c r="CG66" i="6"/>
  <c r="CG67" i="6"/>
  <c r="CG68" i="6"/>
  <c r="CG69" i="6"/>
  <c r="CG70" i="6"/>
  <c r="CG71" i="6"/>
  <c r="CG72" i="6"/>
  <c r="CG73" i="6"/>
  <c r="CG74" i="6"/>
  <c r="CG75" i="6"/>
  <c r="CG76" i="6"/>
  <c r="CG77" i="6"/>
  <c r="CG78" i="6"/>
  <c r="CG79" i="6"/>
  <c r="CG80" i="6"/>
  <c r="CG81" i="6"/>
  <c r="CG82" i="6"/>
  <c r="CG83" i="6"/>
  <c r="CG84" i="6"/>
  <c r="CG85" i="6"/>
  <c r="CG86" i="6"/>
  <c r="CG87" i="6"/>
  <c r="CG88" i="6"/>
  <c r="CG89" i="6"/>
  <c r="CG90" i="6"/>
  <c r="CG91" i="6"/>
  <c r="CG92" i="6"/>
  <c r="CG93" i="6"/>
  <c r="CG94" i="6"/>
  <c r="CG95" i="6"/>
  <c r="CG96" i="6"/>
  <c r="CG97" i="6"/>
  <c r="CG98" i="6"/>
  <c r="CG99" i="6"/>
  <c r="CG100" i="6"/>
  <c r="CG101" i="6"/>
  <c r="CG102" i="6"/>
  <c r="CG103" i="6"/>
  <c r="CG104" i="6"/>
  <c r="CG105" i="6"/>
  <c r="CG106" i="6"/>
  <c r="CG107" i="6"/>
  <c r="CG108" i="6"/>
  <c r="CG109" i="6"/>
  <c r="CG110" i="6"/>
  <c r="CG111" i="6"/>
  <c r="CG112" i="6"/>
  <c r="CG113" i="6"/>
  <c r="CG114" i="6"/>
  <c r="CG115" i="6"/>
  <c r="CG116" i="6"/>
  <c r="CG117" i="6"/>
  <c r="CG118" i="6"/>
  <c r="CG119" i="6"/>
  <c r="CG120" i="6"/>
  <c r="CG121" i="6"/>
  <c r="CG122" i="6"/>
  <c r="CG123" i="6"/>
  <c r="CG124" i="6"/>
  <c r="CG125" i="6"/>
  <c r="CG126" i="6"/>
  <c r="CG127" i="6"/>
  <c r="CG128" i="6"/>
  <c r="CG129" i="6"/>
  <c r="CG130" i="6"/>
  <c r="CG131" i="6"/>
  <c r="CG132" i="6"/>
  <c r="CG133" i="6"/>
  <c r="CG134" i="6"/>
  <c r="CG135" i="6"/>
  <c r="CG136" i="6"/>
  <c r="CG137" i="6"/>
  <c r="CG138" i="6"/>
  <c r="CG139" i="6"/>
  <c r="CG140" i="6"/>
  <c r="CG141" i="6"/>
  <c r="CG142" i="6"/>
  <c r="CG143" i="6"/>
  <c r="CG144" i="6"/>
  <c r="CG145" i="6"/>
  <c r="CG146" i="6"/>
  <c r="CG147" i="6"/>
  <c r="CG148" i="6"/>
  <c r="CG149" i="6"/>
  <c r="CG150" i="6"/>
  <c r="CG151" i="6"/>
  <c r="CG152" i="6"/>
  <c r="CG153" i="6"/>
  <c r="CG154" i="6"/>
  <c r="CG155" i="6"/>
  <c r="CG156" i="6"/>
  <c r="CG157" i="6"/>
  <c r="CG158" i="6"/>
  <c r="CG159" i="6"/>
  <c r="CG160" i="6"/>
  <c r="CG161" i="6"/>
  <c r="CG162" i="6"/>
  <c r="CG163" i="6"/>
  <c r="CG164" i="6"/>
  <c r="CG165" i="6"/>
  <c r="CG166" i="6"/>
  <c r="CG167" i="6"/>
  <c r="CG168" i="6"/>
  <c r="CG169" i="6"/>
  <c r="CG170" i="6"/>
  <c r="CG171" i="6"/>
  <c r="CG172" i="6"/>
  <c r="CG173" i="6"/>
  <c r="CG174" i="6"/>
  <c r="CG175" i="6"/>
  <c r="CG176" i="6"/>
  <c r="CG177" i="6"/>
  <c r="CG178" i="6"/>
  <c r="CG179" i="6"/>
  <c r="CG180" i="6"/>
  <c r="CG181" i="6"/>
  <c r="CG182" i="6"/>
  <c r="CG183" i="6"/>
  <c r="CG184" i="6"/>
  <c r="CG185" i="6"/>
  <c r="CG186" i="6"/>
  <c r="CG187" i="6"/>
  <c r="CG188" i="6"/>
  <c r="CG189" i="6"/>
  <c r="CG190" i="6"/>
  <c r="CG191" i="6"/>
  <c r="CG192" i="6"/>
  <c r="CG193" i="6"/>
  <c r="CG194" i="6"/>
  <c r="CG195" i="6"/>
  <c r="CG196" i="6"/>
  <c r="CG197" i="6"/>
  <c r="CG198" i="6"/>
  <c r="CG199" i="6"/>
  <c r="CG200" i="6"/>
  <c r="CG201" i="6"/>
  <c r="CG202" i="6"/>
  <c r="CG203" i="6"/>
  <c r="CG204" i="6"/>
  <c r="CG205" i="6"/>
  <c r="CG206" i="6"/>
  <c r="CG207" i="6"/>
  <c r="CG208" i="6"/>
  <c r="CG209" i="6"/>
  <c r="CG210" i="6"/>
  <c r="CG211" i="6"/>
  <c r="CG212" i="6"/>
  <c r="CG213" i="6"/>
  <c r="CG214" i="6"/>
  <c r="CG215" i="6"/>
  <c r="CG216" i="6"/>
  <c r="CG217" i="6"/>
  <c r="CG218" i="6"/>
  <c r="CG219" i="6"/>
  <c r="CG220" i="6"/>
  <c r="CG221" i="6"/>
  <c r="CG222" i="6"/>
  <c r="CG223" i="6"/>
  <c r="CG224" i="6"/>
  <c r="CG225" i="6"/>
  <c r="CG226" i="6"/>
  <c r="CG227" i="6"/>
  <c r="CG228" i="6"/>
  <c r="CG229" i="6"/>
  <c r="CG230" i="6"/>
  <c r="CG231" i="6"/>
  <c r="CG232" i="6"/>
  <c r="CG233" i="6"/>
  <c r="CG234" i="6"/>
  <c r="CG235" i="6"/>
  <c r="CG236" i="6"/>
  <c r="CG237" i="6"/>
  <c r="CG238" i="6"/>
  <c r="CG239" i="6"/>
  <c r="CG240" i="6"/>
  <c r="CG241" i="6"/>
  <c r="CG242" i="6"/>
  <c r="CG243" i="6"/>
  <c r="CG244" i="6"/>
  <c r="CG245" i="6"/>
  <c r="CG246" i="6"/>
  <c r="CG247" i="6"/>
  <c r="CG248" i="6"/>
  <c r="CG249" i="6"/>
  <c r="CG250" i="6"/>
  <c r="CG251" i="6"/>
  <c r="CG252" i="6"/>
  <c r="CG253" i="6"/>
  <c r="CG254" i="6"/>
  <c r="CG255" i="6"/>
  <c r="CG256" i="6"/>
  <c r="CG257" i="6"/>
  <c r="CG258" i="6"/>
  <c r="CG259" i="6"/>
  <c r="CG260" i="6"/>
  <c r="CG261" i="6"/>
  <c r="CG262" i="6"/>
  <c r="CG263" i="6"/>
  <c r="CG264" i="6"/>
  <c r="CG265" i="6"/>
  <c r="CG266" i="6"/>
  <c r="CG267" i="6"/>
  <c r="CG268" i="6"/>
  <c r="CG269" i="6"/>
  <c r="CG270" i="6"/>
  <c r="CG271" i="6"/>
  <c r="CG272" i="6"/>
  <c r="CG273" i="6"/>
  <c r="CG274" i="6"/>
  <c r="CG275" i="6"/>
  <c r="CG276" i="6"/>
  <c r="CG277" i="6"/>
  <c r="CG278" i="6"/>
  <c r="CG279" i="6"/>
  <c r="CG280" i="6"/>
  <c r="CG281" i="6"/>
  <c r="CG282" i="6"/>
  <c r="CG283" i="6"/>
  <c r="CG284" i="6"/>
  <c r="CG285" i="6"/>
  <c r="CG286" i="6"/>
  <c r="CG287" i="6"/>
  <c r="CG288" i="6"/>
  <c r="CG289" i="6"/>
  <c r="CG290" i="6"/>
  <c r="CG291" i="6"/>
  <c r="CG292" i="6"/>
  <c r="CG293" i="6"/>
  <c r="CG294" i="6"/>
  <c r="CG295" i="6"/>
  <c r="CG296" i="6"/>
  <c r="CG297" i="6"/>
  <c r="CG298" i="6"/>
  <c r="CG299" i="6"/>
  <c r="CG300" i="6"/>
  <c r="CG301" i="6"/>
  <c r="CG302" i="6"/>
  <c r="CG303" i="6"/>
  <c r="CG304" i="6"/>
  <c r="CG305" i="6"/>
  <c r="CG306" i="6"/>
  <c r="CG307" i="6"/>
  <c r="CG308" i="6"/>
  <c r="CG309" i="6"/>
  <c r="CG310" i="6"/>
  <c r="CG311" i="6"/>
  <c r="CG312" i="6"/>
  <c r="CG313" i="6"/>
  <c r="CG314" i="6"/>
  <c r="CG315" i="6"/>
  <c r="CG316" i="6"/>
  <c r="CG317" i="6"/>
  <c r="CG318" i="6"/>
  <c r="CG319" i="6"/>
  <c r="CG320" i="6"/>
  <c r="CG321" i="6"/>
  <c r="CG322" i="6"/>
  <c r="CG323" i="6"/>
  <c r="CG324" i="6"/>
  <c r="CG325" i="6"/>
  <c r="CG326" i="6"/>
  <c r="CG327" i="6"/>
  <c r="CG328" i="6"/>
  <c r="CG329" i="6"/>
  <c r="CG330" i="6"/>
  <c r="CG331" i="6"/>
  <c r="CG332" i="6"/>
  <c r="CG333" i="6"/>
  <c r="CG334" i="6"/>
  <c r="CG335" i="6"/>
  <c r="CG336" i="6"/>
  <c r="CG337" i="6"/>
  <c r="CG338" i="6"/>
  <c r="CG339" i="6"/>
  <c r="CG340" i="6"/>
  <c r="CG341" i="6"/>
  <c r="CG342" i="6"/>
  <c r="CG343" i="6"/>
  <c r="CG344" i="6"/>
  <c r="CG345" i="6"/>
  <c r="CG346" i="6"/>
  <c r="CG347" i="6"/>
  <c r="CG348" i="6"/>
  <c r="CG349" i="6"/>
  <c r="CG350" i="6"/>
  <c r="CG351" i="6"/>
  <c r="CG352" i="6"/>
  <c r="CG353" i="6"/>
  <c r="CG354" i="6"/>
  <c r="CG355" i="6"/>
  <c r="CG356" i="6"/>
  <c r="CG357" i="6"/>
  <c r="CG358" i="6"/>
  <c r="CG359" i="6"/>
  <c r="CG360" i="6"/>
  <c r="CG361" i="6"/>
  <c r="CG362" i="6"/>
  <c r="CG363" i="6"/>
  <c r="CG364" i="6"/>
  <c r="CG365" i="6"/>
  <c r="CG366" i="6"/>
  <c r="CG367" i="6"/>
  <c r="CG368" i="6"/>
  <c r="CG369" i="6"/>
  <c r="CG370" i="6"/>
  <c r="CG371" i="6"/>
  <c r="CG372" i="6"/>
  <c r="CG373" i="6"/>
  <c r="CG374" i="6"/>
  <c r="CG375" i="6"/>
  <c r="CG376" i="6"/>
  <c r="CG377" i="6"/>
  <c r="CG378" i="6"/>
  <c r="CG379" i="6"/>
  <c r="CG380" i="6"/>
  <c r="CG381" i="6"/>
  <c r="CG382" i="6"/>
  <c r="CG383" i="6"/>
  <c r="CG384" i="6"/>
  <c r="CG385" i="6"/>
  <c r="CG386" i="6"/>
  <c r="CG387" i="6"/>
  <c r="CG388" i="6"/>
  <c r="CG389" i="6"/>
  <c r="CG390" i="6"/>
  <c r="CG391" i="6"/>
  <c r="CG392" i="6"/>
  <c r="CG393" i="6"/>
  <c r="CG394" i="6"/>
  <c r="CG395" i="6"/>
  <c r="CG396" i="6"/>
  <c r="CG397" i="6"/>
  <c r="CG398" i="6"/>
  <c r="CG399" i="6"/>
  <c r="CG400" i="6"/>
  <c r="CG401" i="6"/>
  <c r="CG402" i="6"/>
  <c r="CG403" i="6"/>
  <c r="CG404" i="6"/>
  <c r="CG405" i="6"/>
  <c r="CG406" i="6"/>
  <c r="CG407" i="6"/>
  <c r="CG408" i="6"/>
  <c r="CG409" i="6"/>
  <c r="CG410" i="6"/>
  <c r="CG411" i="6"/>
  <c r="CG412" i="6"/>
  <c r="CG413" i="6"/>
  <c r="CG414" i="6"/>
  <c r="CG415" i="6"/>
  <c r="CG416" i="6"/>
  <c r="CG417" i="6"/>
  <c r="CG418" i="6"/>
  <c r="CG419" i="6"/>
  <c r="CG420" i="6"/>
  <c r="CG421" i="6"/>
  <c r="CG422" i="6"/>
  <c r="CG423" i="6"/>
  <c r="CG424" i="6"/>
  <c r="CG425" i="6"/>
  <c r="CG426" i="6"/>
  <c r="CG427" i="6"/>
  <c r="CG428" i="6"/>
  <c r="CG429" i="6"/>
  <c r="CG430" i="6"/>
  <c r="CG431" i="6"/>
  <c r="CG432" i="6"/>
  <c r="CG433" i="6"/>
  <c r="CG434" i="6"/>
  <c r="CG435" i="6"/>
  <c r="CG436" i="6"/>
  <c r="CG437" i="6"/>
  <c r="CG438" i="6"/>
  <c r="CG439" i="6"/>
  <c r="CG440" i="6"/>
  <c r="CG441" i="6"/>
  <c r="CG442" i="6"/>
  <c r="CG443" i="6"/>
  <c r="CG444" i="6"/>
  <c r="CG445" i="6"/>
  <c r="CG446" i="6"/>
  <c r="CG447" i="6"/>
  <c r="CG448" i="6"/>
  <c r="CG449" i="6"/>
  <c r="CG450" i="6"/>
  <c r="CG451" i="6"/>
  <c r="CG452" i="6"/>
  <c r="CG453" i="6"/>
  <c r="CG454" i="6"/>
  <c r="CG455" i="6"/>
  <c r="CG456" i="6"/>
  <c r="CG457" i="6"/>
  <c r="CG458" i="6"/>
  <c r="CG459" i="6"/>
  <c r="CG460" i="6"/>
  <c r="CG461" i="6"/>
  <c r="CG462" i="6"/>
  <c r="CG463" i="6"/>
  <c r="CG464" i="6"/>
  <c r="CG465" i="6"/>
  <c r="CG466" i="6"/>
  <c r="CG467" i="6"/>
  <c r="CG468" i="6"/>
  <c r="CG469" i="6"/>
  <c r="CG470" i="6"/>
  <c r="CG471" i="6"/>
  <c r="CG472" i="6"/>
  <c r="CG473" i="6"/>
  <c r="CG474" i="6"/>
  <c r="CG475" i="6"/>
  <c r="CG476" i="6"/>
  <c r="CG477" i="6"/>
  <c r="CG478" i="6"/>
  <c r="CG479" i="6"/>
  <c r="CG480" i="6"/>
  <c r="CG481" i="6"/>
  <c r="CG482" i="6"/>
  <c r="CG483" i="6"/>
  <c r="CG484" i="6"/>
  <c r="CG485" i="6"/>
  <c r="CG486" i="6"/>
  <c r="CG487" i="6"/>
  <c r="CG488" i="6"/>
  <c r="CG489" i="6"/>
  <c r="CG490" i="6"/>
  <c r="CG491" i="6"/>
  <c r="CG492" i="6"/>
  <c r="CG493" i="6"/>
  <c r="CG494" i="6"/>
  <c r="CG495" i="6"/>
  <c r="CG496" i="6"/>
  <c r="CG497" i="6"/>
  <c r="CG498" i="6"/>
  <c r="CG499" i="6"/>
  <c r="CG500" i="6"/>
  <c r="CG501" i="6"/>
  <c r="CG502" i="6"/>
  <c r="CG503" i="6"/>
  <c r="CG504" i="6"/>
  <c r="CG505" i="6"/>
  <c r="CG506" i="6"/>
  <c r="CG507" i="6"/>
  <c r="CG508" i="6"/>
  <c r="CG509" i="6"/>
  <c r="CG510" i="6"/>
  <c r="CG511" i="6"/>
  <c r="CG512" i="6"/>
  <c r="CG513" i="6"/>
  <c r="CG514" i="6"/>
  <c r="CG515" i="6"/>
  <c r="CG516" i="6"/>
  <c r="CG517" i="6"/>
  <c r="CG518" i="6"/>
  <c r="CG519" i="6"/>
  <c r="CG520" i="6"/>
  <c r="CG521" i="6"/>
  <c r="CG522" i="6"/>
  <c r="CG523" i="6"/>
  <c r="CG524" i="6"/>
  <c r="CG525" i="6"/>
  <c r="CG526" i="6"/>
  <c r="CG527" i="6"/>
  <c r="CG528" i="6"/>
  <c r="CG529" i="6"/>
  <c r="CG530" i="6"/>
  <c r="CG531" i="6"/>
  <c r="CG532" i="6"/>
  <c r="CG533" i="6"/>
  <c r="CG534" i="6"/>
  <c r="CG535" i="6"/>
  <c r="CG536" i="6"/>
  <c r="CG537" i="6"/>
  <c r="CG538" i="6"/>
  <c r="CG539" i="6"/>
  <c r="CG540" i="6"/>
  <c r="CG541" i="6"/>
  <c r="CG542" i="6"/>
  <c r="CG543" i="6"/>
  <c r="CG544" i="6"/>
  <c r="CG545" i="6"/>
  <c r="CG546" i="6"/>
  <c r="CG547" i="6"/>
  <c r="CG548" i="6"/>
  <c r="CG549" i="6"/>
  <c r="CG550" i="6"/>
  <c r="CG551" i="6"/>
  <c r="CG552" i="6"/>
  <c r="CG553" i="6"/>
  <c r="CG554" i="6"/>
  <c r="CG555" i="6"/>
  <c r="CG556" i="6"/>
  <c r="CG557" i="6"/>
  <c r="CG558" i="6"/>
  <c r="CG559" i="6"/>
  <c r="CG560" i="6"/>
  <c r="CG561" i="6"/>
  <c r="CG562" i="6"/>
  <c r="CG563" i="6"/>
  <c r="CG564" i="6"/>
  <c r="CG565" i="6"/>
  <c r="CG566" i="6"/>
  <c r="CG567" i="6"/>
  <c r="CG568" i="6"/>
  <c r="CG569" i="6"/>
  <c r="CG570" i="6"/>
  <c r="CG571" i="6"/>
  <c r="CG572" i="6"/>
  <c r="CG573" i="6"/>
  <c r="CG574" i="6"/>
  <c r="CG575" i="6"/>
  <c r="CG576" i="6"/>
  <c r="CG577" i="6"/>
  <c r="CG578" i="6"/>
  <c r="CG579" i="6"/>
  <c r="CG580" i="6"/>
  <c r="CG581" i="6"/>
  <c r="CG582" i="6"/>
  <c r="CG583" i="6"/>
  <c r="CG584" i="6"/>
  <c r="CG585" i="6"/>
  <c r="CG586" i="6"/>
  <c r="CG587" i="6"/>
  <c r="CG588" i="6"/>
  <c r="CG589" i="6"/>
  <c r="CG590" i="6"/>
  <c r="CG591" i="6"/>
  <c r="CG592" i="6"/>
  <c r="CG593" i="6"/>
  <c r="CG594" i="6"/>
  <c r="CG595" i="6"/>
  <c r="CG596" i="6"/>
  <c r="CG597" i="6"/>
  <c r="CG598" i="6"/>
  <c r="CG599" i="6"/>
  <c r="CG600" i="6"/>
  <c r="CG601" i="6"/>
  <c r="CG602" i="6"/>
  <c r="CG603" i="6"/>
  <c r="CG604" i="6"/>
  <c r="CG605" i="6"/>
  <c r="CG606" i="6"/>
  <c r="CG607" i="6"/>
  <c r="CG608" i="6"/>
  <c r="CG609" i="6"/>
  <c r="CG610" i="6"/>
  <c r="CG611" i="6"/>
  <c r="CG612" i="6"/>
  <c r="CG613" i="6"/>
  <c r="CG614" i="6"/>
  <c r="CG615" i="6"/>
  <c r="CG616" i="6"/>
  <c r="CG617" i="6"/>
  <c r="CG618" i="6"/>
  <c r="CG619" i="6"/>
  <c r="CG620" i="6"/>
  <c r="CG621" i="6"/>
  <c r="CG622" i="6"/>
  <c r="CG623" i="6"/>
  <c r="CG624" i="6"/>
  <c r="CG625" i="6"/>
  <c r="CG626" i="6"/>
  <c r="CG627" i="6"/>
  <c r="CG628" i="6"/>
  <c r="CG629" i="6"/>
  <c r="CG630" i="6"/>
  <c r="CG631" i="6"/>
  <c r="CG632" i="6"/>
  <c r="CG633" i="6"/>
  <c r="CG634" i="6"/>
  <c r="CG635" i="6"/>
  <c r="CG636" i="6"/>
  <c r="CG637" i="6"/>
  <c r="CG638" i="6"/>
  <c r="CG639" i="6"/>
  <c r="CG640" i="6"/>
  <c r="CG641" i="6"/>
  <c r="CG642" i="6"/>
  <c r="CG643" i="6"/>
  <c r="CG644" i="6"/>
  <c r="CG645" i="6"/>
  <c r="CG646" i="6"/>
  <c r="CG647" i="6"/>
  <c r="CG648" i="6"/>
  <c r="CG649" i="6"/>
  <c r="CG650" i="6"/>
  <c r="CG651" i="6"/>
  <c r="CG652" i="6"/>
  <c r="CG653" i="6"/>
  <c r="CG654" i="6"/>
  <c r="CG655" i="6"/>
  <c r="CG656" i="6"/>
  <c r="CG657" i="6"/>
  <c r="CG658" i="6"/>
  <c r="CG659" i="6"/>
  <c r="CG660" i="6"/>
  <c r="CG661" i="6"/>
  <c r="CG662" i="6"/>
  <c r="CG663" i="6"/>
  <c r="CG664" i="6"/>
  <c r="CG665" i="6"/>
  <c r="CG666" i="6"/>
  <c r="CG667" i="6"/>
  <c r="CG668" i="6"/>
  <c r="CG669" i="6"/>
  <c r="CG670" i="6"/>
  <c r="CG671" i="6"/>
  <c r="CG672" i="6"/>
  <c r="CG673" i="6"/>
  <c r="CG674" i="6"/>
  <c r="CG675" i="6"/>
  <c r="CG676" i="6"/>
  <c r="CG677" i="6"/>
  <c r="CG678" i="6"/>
  <c r="CG679" i="6"/>
  <c r="CG680" i="6"/>
  <c r="CG681" i="6"/>
  <c r="CG682" i="6"/>
  <c r="CG683" i="6"/>
  <c r="CG684" i="6"/>
  <c r="CG685" i="6"/>
  <c r="CG686" i="6"/>
  <c r="CG687" i="6"/>
  <c r="CG688" i="6"/>
  <c r="CG689" i="6"/>
  <c r="CG690" i="6"/>
  <c r="CG691" i="6"/>
  <c r="CG692" i="6"/>
  <c r="CG693" i="6"/>
  <c r="CG694" i="6"/>
  <c r="CG695" i="6"/>
  <c r="CG696" i="6"/>
  <c r="CG697" i="6"/>
  <c r="CG698" i="6"/>
  <c r="CG699" i="6"/>
  <c r="CG700" i="6"/>
  <c r="CG701" i="6"/>
  <c r="CG702" i="6"/>
  <c r="CG703" i="6"/>
  <c r="CG704" i="6"/>
  <c r="CG705" i="6"/>
  <c r="CG706" i="6"/>
  <c r="CG707" i="6"/>
  <c r="CG708" i="6"/>
  <c r="CG709" i="6"/>
  <c r="CG710" i="6"/>
  <c r="CG711" i="6"/>
  <c r="CG712" i="6"/>
  <c r="CG713" i="6"/>
  <c r="CG714" i="6"/>
  <c r="CG715" i="6"/>
  <c r="CG716" i="6"/>
  <c r="CG717" i="6"/>
  <c r="CG718" i="6"/>
  <c r="CG719" i="6"/>
  <c r="CG720" i="6"/>
  <c r="CG721" i="6"/>
  <c r="CG722" i="6"/>
  <c r="CG723" i="6"/>
  <c r="CG724" i="6"/>
  <c r="CG725" i="6"/>
  <c r="CG726" i="6"/>
  <c r="CG727" i="6"/>
  <c r="CG728" i="6"/>
  <c r="CG729" i="6"/>
  <c r="CG730" i="6"/>
  <c r="CG731" i="6"/>
  <c r="CG732" i="6"/>
  <c r="CG733" i="6"/>
  <c r="CG734" i="6"/>
  <c r="CG735" i="6"/>
  <c r="CG736" i="6"/>
  <c r="CG737" i="6"/>
  <c r="CG738" i="6"/>
  <c r="CG739" i="6"/>
  <c r="CG740" i="6"/>
  <c r="CG741" i="6"/>
  <c r="CG742" i="6"/>
  <c r="CG743" i="6"/>
  <c r="CG744" i="6"/>
  <c r="CG745" i="6"/>
  <c r="CG746" i="6"/>
  <c r="CG747" i="6"/>
  <c r="CG748" i="6"/>
  <c r="CG749" i="6"/>
  <c r="CG750" i="6"/>
  <c r="CG751" i="6"/>
  <c r="CG752" i="6"/>
  <c r="CG753" i="6"/>
  <c r="CG754" i="6"/>
  <c r="CG755" i="6"/>
  <c r="CG756" i="6"/>
  <c r="CG757" i="6"/>
  <c r="CG758" i="6"/>
  <c r="CG759" i="6"/>
  <c r="CG760" i="6"/>
  <c r="CG761" i="6"/>
  <c r="CG762" i="6"/>
  <c r="CG763" i="6"/>
  <c r="CG764" i="6"/>
  <c r="CG765" i="6"/>
  <c r="CG766" i="6"/>
  <c r="CG767" i="6"/>
  <c r="CG768" i="6"/>
  <c r="CG769" i="6"/>
  <c r="CG770" i="6"/>
  <c r="CG771" i="6"/>
  <c r="CG772" i="6"/>
  <c r="CG773" i="6"/>
  <c r="CG774" i="6"/>
  <c r="CG775" i="6"/>
  <c r="CG776" i="6"/>
  <c r="CG777" i="6"/>
  <c r="CG778" i="6"/>
  <c r="CG779" i="6"/>
  <c r="CG780" i="6"/>
  <c r="CG781" i="6"/>
  <c r="CG782" i="6"/>
  <c r="CG783" i="6"/>
  <c r="CG784" i="6"/>
  <c r="CG785" i="6"/>
  <c r="CG786" i="6"/>
  <c r="CG787" i="6"/>
  <c r="CG788" i="6"/>
  <c r="CG789" i="6"/>
  <c r="CG790" i="6"/>
  <c r="CG791" i="6"/>
  <c r="CG792" i="6"/>
  <c r="CG793" i="6"/>
  <c r="CG794" i="6"/>
  <c r="CG795" i="6"/>
  <c r="CG796" i="6"/>
  <c r="CG797" i="6"/>
  <c r="CG798" i="6"/>
  <c r="CG799" i="6"/>
  <c r="CG800" i="6"/>
  <c r="CG801" i="6"/>
  <c r="CG802" i="6"/>
  <c r="CG803" i="6"/>
  <c r="CG804" i="6"/>
  <c r="CG805" i="6"/>
  <c r="CG806" i="6"/>
  <c r="CG807" i="6"/>
  <c r="CG808" i="6"/>
  <c r="CG809" i="6"/>
  <c r="CG810" i="6"/>
  <c r="CG811" i="6"/>
  <c r="CG812" i="6"/>
  <c r="CG813" i="6"/>
  <c r="CG814" i="6"/>
  <c r="CG815" i="6"/>
  <c r="CG816" i="6"/>
  <c r="CG817" i="6"/>
  <c r="CG818" i="6"/>
  <c r="CG819" i="6"/>
  <c r="CG820" i="6"/>
  <c r="CG821" i="6"/>
  <c r="CG822" i="6"/>
  <c r="CG823" i="6"/>
  <c r="CG824" i="6"/>
  <c r="CG825" i="6"/>
  <c r="CG826" i="6"/>
  <c r="CG827" i="6"/>
  <c r="CG828" i="6"/>
  <c r="CG829" i="6"/>
  <c r="CG830" i="6"/>
  <c r="CG831" i="6"/>
  <c r="CG832" i="6"/>
  <c r="CG833" i="6"/>
  <c r="CG834" i="6"/>
  <c r="CG835" i="6"/>
  <c r="CG836" i="6"/>
  <c r="CG837" i="6"/>
  <c r="CG838" i="6"/>
  <c r="CG839" i="6"/>
  <c r="CG840" i="6"/>
  <c r="CG841" i="6"/>
  <c r="CG842" i="6"/>
  <c r="CG843" i="6"/>
  <c r="CG844" i="6"/>
  <c r="CG845" i="6"/>
  <c r="CG846" i="6"/>
  <c r="CG847" i="6"/>
  <c r="CG848" i="6"/>
  <c r="CG849" i="6"/>
  <c r="CG850" i="6"/>
  <c r="CG851" i="6"/>
  <c r="CG852" i="6"/>
  <c r="CG853" i="6"/>
  <c r="CG854" i="6"/>
  <c r="CG855" i="6"/>
  <c r="CG856" i="6"/>
  <c r="CG857" i="6"/>
  <c r="CG858" i="6"/>
  <c r="CG859" i="6"/>
  <c r="CG860" i="6"/>
  <c r="CG861" i="6"/>
  <c r="CG862" i="6"/>
  <c r="CG863" i="6"/>
  <c r="CG864" i="6"/>
  <c r="CG865" i="6"/>
  <c r="CG866" i="6"/>
  <c r="CG867" i="6"/>
  <c r="CG868" i="6"/>
  <c r="CG869" i="6"/>
  <c r="CG870" i="6"/>
  <c r="CG871" i="6"/>
  <c r="CG872" i="6"/>
  <c r="CG873" i="6"/>
  <c r="CG874" i="6"/>
  <c r="CG875" i="6"/>
  <c r="CG876" i="6"/>
  <c r="CG877" i="6"/>
  <c r="CG878" i="6"/>
  <c r="CG879" i="6"/>
  <c r="CG880" i="6"/>
  <c r="CG881" i="6"/>
  <c r="CG882" i="6"/>
  <c r="CG883" i="6"/>
  <c r="CG884" i="6"/>
  <c r="CG885" i="6"/>
  <c r="CG886" i="6"/>
  <c r="CG887" i="6"/>
  <c r="CG888" i="6"/>
  <c r="CG889" i="6"/>
  <c r="CG890" i="6"/>
  <c r="CG891" i="6"/>
  <c r="CG892" i="6"/>
  <c r="CG893" i="6"/>
  <c r="CG894" i="6"/>
  <c r="CG895" i="6"/>
  <c r="CG896" i="6"/>
  <c r="CG897" i="6"/>
  <c r="CG898" i="6"/>
  <c r="CG899" i="6"/>
  <c r="CG900" i="6"/>
  <c r="CG901" i="6"/>
  <c r="CG902" i="6"/>
  <c r="CG903" i="6"/>
  <c r="CG904" i="6"/>
  <c r="CG905" i="6"/>
  <c r="CG906" i="6"/>
  <c r="CG907" i="6"/>
  <c r="CG908" i="6"/>
  <c r="CG909" i="6"/>
  <c r="CG910" i="6"/>
  <c r="CG911" i="6"/>
  <c r="CG912" i="6"/>
  <c r="CG913" i="6"/>
  <c r="CG914" i="6"/>
  <c r="CG915" i="6"/>
  <c r="CG916" i="6"/>
  <c r="CG917" i="6"/>
  <c r="CG918" i="6"/>
  <c r="CG919" i="6"/>
  <c r="CG920" i="6"/>
  <c r="CG921" i="6"/>
  <c r="CG922" i="6"/>
  <c r="CG923" i="6"/>
  <c r="CG924" i="6"/>
  <c r="CG925" i="6"/>
  <c r="CG926" i="6"/>
  <c r="CG927" i="6"/>
  <c r="CG928" i="6"/>
  <c r="CG929" i="6"/>
  <c r="CG930" i="6"/>
  <c r="CG931" i="6"/>
  <c r="CG932" i="6"/>
  <c r="CG933" i="6"/>
  <c r="CG934" i="6"/>
  <c r="CG935" i="6"/>
  <c r="CG936" i="6"/>
  <c r="CG937" i="6"/>
  <c r="CG938" i="6"/>
  <c r="CG939" i="6"/>
  <c r="CG940" i="6"/>
  <c r="CG941" i="6"/>
  <c r="CG942" i="6"/>
  <c r="CG943" i="6"/>
  <c r="CG944" i="6"/>
  <c r="CG945" i="6"/>
  <c r="CG946" i="6"/>
  <c r="CG947" i="6"/>
  <c r="CG948" i="6"/>
  <c r="CG949" i="6"/>
  <c r="CG950" i="6"/>
  <c r="CG951" i="6"/>
  <c r="CG952" i="6"/>
  <c r="CG953" i="6"/>
  <c r="CG954" i="6"/>
  <c r="CG955" i="6"/>
  <c r="CG956" i="6"/>
  <c r="CG957" i="6"/>
  <c r="CG958" i="6"/>
  <c r="CG959" i="6"/>
  <c r="CG960" i="6"/>
  <c r="CG961" i="6"/>
  <c r="CG962" i="6"/>
  <c r="CG963" i="6"/>
  <c r="CG964" i="6"/>
  <c r="CG965" i="6"/>
  <c r="CG966" i="6"/>
  <c r="CG967" i="6"/>
  <c r="CG968" i="6"/>
  <c r="CG969" i="6"/>
  <c r="CG970" i="6"/>
  <c r="CG971" i="6"/>
  <c r="CG972" i="6"/>
  <c r="CG973" i="6"/>
  <c r="CG974" i="6"/>
  <c r="CG975" i="6"/>
  <c r="CG976" i="6"/>
  <c r="CG977" i="6"/>
  <c r="CG978" i="6"/>
  <c r="CG979" i="6"/>
  <c r="CG980" i="6"/>
  <c r="CG981" i="6"/>
  <c r="CG982" i="6"/>
  <c r="CG983" i="6"/>
  <c r="CG984" i="6"/>
  <c r="CG985" i="6"/>
  <c r="CG986" i="6"/>
  <c r="CG987" i="6"/>
  <c r="CG988" i="6"/>
  <c r="CG989" i="6"/>
  <c r="CG990" i="6"/>
  <c r="CG991" i="6"/>
  <c r="CG992" i="6"/>
  <c r="CG993" i="6"/>
  <c r="CG994" i="6"/>
  <c r="CG995" i="6"/>
  <c r="CG996" i="6"/>
  <c r="CG997" i="6"/>
  <c r="CG998" i="6"/>
  <c r="CG999" i="6"/>
  <c r="CG1000" i="6"/>
  <c r="CG1001" i="6"/>
  <c r="CG1002" i="6"/>
  <c r="CG1003" i="6"/>
  <c r="CG1004" i="6"/>
  <c r="CG4" i="6"/>
  <c r="CE4" i="6"/>
  <c r="CF4" i="6"/>
  <c r="CA5" i="6"/>
  <c r="CB5" i="6"/>
  <c r="CA6" i="6"/>
  <c r="CB6" i="6"/>
  <c r="CA7" i="6"/>
  <c r="CB7" i="6"/>
  <c r="CA8" i="6"/>
  <c r="CB8" i="6"/>
  <c r="CA9" i="6"/>
  <c r="CB9" i="6"/>
  <c r="CA10" i="6"/>
  <c r="CB10" i="6"/>
  <c r="CA11" i="6"/>
  <c r="CB11" i="6"/>
  <c r="CA12" i="6"/>
  <c r="CB12" i="6"/>
  <c r="CA13" i="6"/>
  <c r="CB13" i="6"/>
  <c r="CA14" i="6"/>
  <c r="CB14" i="6"/>
  <c r="CA15" i="6"/>
  <c r="CB15" i="6"/>
  <c r="CA16" i="6"/>
  <c r="CB16" i="6"/>
  <c r="CA17" i="6"/>
  <c r="CB17" i="6"/>
  <c r="CA18" i="6"/>
  <c r="CB18" i="6"/>
  <c r="CA19" i="6"/>
  <c r="CB19" i="6"/>
  <c r="CA20" i="6"/>
  <c r="CB20" i="6"/>
  <c r="CA21" i="6"/>
  <c r="CB21" i="6"/>
  <c r="CA22" i="6"/>
  <c r="CB22" i="6"/>
  <c r="CA23" i="6"/>
  <c r="CB23" i="6"/>
  <c r="CA24" i="6"/>
  <c r="CB24" i="6"/>
  <c r="CA25" i="6"/>
  <c r="CB25" i="6"/>
  <c r="CA26" i="6"/>
  <c r="CB26" i="6"/>
  <c r="CA27" i="6"/>
  <c r="CB27" i="6"/>
  <c r="CA28" i="6"/>
  <c r="CB28" i="6"/>
  <c r="CA29" i="6"/>
  <c r="CB29" i="6"/>
  <c r="CA30" i="6"/>
  <c r="CB30" i="6"/>
  <c r="CA31" i="6"/>
  <c r="CB31" i="6"/>
  <c r="CA32" i="6"/>
  <c r="CB32" i="6"/>
  <c r="CA33" i="6"/>
  <c r="CB33" i="6"/>
  <c r="CA34" i="6"/>
  <c r="CB34" i="6"/>
  <c r="CA35" i="6"/>
  <c r="CB35" i="6"/>
  <c r="CA36" i="6"/>
  <c r="CB36" i="6"/>
  <c r="CA37" i="6"/>
  <c r="CB37" i="6"/>
  <c r="CA38" i="6"/>
  <c r="CB38" i="6"/>
  <c r="CA39" i="6"/>
  <c r="CB39" i="6"/>
  <c r="CA40" i="6"/>
  <c r="CB40" i="6"/>
  <c r="CA41" i="6"/>
  <c r="CB41" i="6"/>
  <c r="CA42" i="6"/>
  <c r="CB42" i="6"/>
  <c r="CA43" i="6"/>
  <c r="CB43" i="6"/>
  <c r="CA44" i="6"/>
  <c r="CB44" i="6"/>
  <c r="CA45" i="6"/>
  <c r="CB45" i="6"/>
  <c r="CA46" i="6"/>
  <c r="CB46" i="6"/>
  <c r="CA47" i="6"/>
  <c r="CB47" i="6"/>
  <c r="CA48" i="6"/>
  <c r="CB48" i="6"/>
  <c r="CA49" i="6"/>
  <c r="CB49" i="6"/>
  <c r="CA50" i="6"/>
  <c r="CB50" i="6"/>
  <c r="CA51" i="6"/>
  <c r="CB51" i="6"/>
  <c r="CA52" i="6"/>
  <c r="CB52" i="6"/>
  <c r="CA53" i="6"/>
  <c r="CB53" i="6"/>
  <c r="CA54" i="6"/>
  <c r="CB54" i="6"/>
  <c r="CA55" i="6"/>
  <c r="CB55" i="6"/>
  <c r="CA56" i="6"/>
  <c r="CB56" i="6"/>
  <c r="CA57" i="6"/>
  <c r="CB57" i="6"/>
  <c r="CA58" i="6"/>
  <c r="CB58" i="6"/>
  <c r="CA59" i="6"/>
  <c r="CB59" i="6"/>
  <c r="CA60" i="6"/>
  <c r="CB60" i="6"/>
  <c r="CA61" i="6"/>
  <c r="CB61" i="6"/>
  <c r="CA62" i="6"/>
  <c r="CB62" i="6"/>
  <c r="CA63" i="6"/>
  <c r="CB63" i="6"/>
  <c r="CA64" i="6"/>
  <c r="CB64" i="6"/>
  <c r="CA65" i="6"/>
  <c r="CB65" i="6"/>
  <c r="CA66" i="6"/>
  <c r="CB66" i="6"/>
  <c r="CA67" i="6"/>
  <c r="CB67" i="6"/>
  <c r="CA68" i="6"/>
  <c r="CB68" i="6"/>
  <c r="CA69" i="6"/>
  <c r="CB69" i="6"/>
  <c r="CA70" i="6"/>
  <c r="CB70" i="6"/>
  <c r="CA71" i="6"/>
  <c r="CB71" i="6"/>
  <c r="CA72" i="6"/>
  <c r="CB72" i="6"/>
  <c r="CA73" i="6"/>
  <c r="CB73" i="6"/>
  <c r="CA74" i="6"/>
  <c r="CB74" i="6"/>
  <c r="CA75" i="6"/>
  <c r="CB75" i="6"/>
  <c r="CA76" i="6"/>
  <c r="CB76" i="6"/>
  <c r="CA77" i="6"/>
  <c r="CB77" i="6"/>
  <c r="CA78" i="6"/>
  <c r="CB78" i="6"/>
  <c r="CA79" i="6"/>
  <c r="CB79" i="6"/>
  <c r="CA80" i="6"/>
  <c r="CB80" i="6"/>
  <c r="CA81" i="6"/>
  <c r="CB81" i="6"/>
  <c r="CA82" i="6"/>
  <c r="CB82" i="6"/>
  <c r="CA83" i="6"/>
  <c r="CB83" i="6"/>
  <c r="CA84" i="6"/>
  <c r="CB84" i="6"/>
  <c r="CA85" i="6"/>
  <c r="CB85" i="6"/>
  <c r="CA86" i="6"/>
  <c r="CB86" i="6"/>
  <c r="CA87" i="6"/>
  <c r="CB87" i="6"/>
  <c r="CA88" i="6"/>
  <c r="CB88" i="6"/>
  <c r="CA89" i="6"/>
  <c r="CB89" i="6"/>
  <c r="CA90" i="6"/>
  <c r="CB90" i="6"/>
  <c r="CA91" i="6"/>
  <c r="CB91" i="6"/>
  <c r="CA92" i="6"/>
  <c r="CB92" i="6"/>
  <c r="CA93" i="6"/>
  <c r="CB93" i="6"/>
  <c r="CA94" i="6"/>
  <c r="CB94" i="6"/>
  <c r="CA95" i="6"/>
  <c r="CB95" i="6"/>
  <c r="CA96" i="6"/>
  <c r="CB96" i="6"/>
  <c r="CA97" i="6"/>
  <c r="CB97" i="6"/>
  <c r="CA98" i="6"/>
  <c r="CB98" i="6"/>
  <c r="CA99" i="6"/>
  <c r="CB99" i="6"/>
  <c r="CA100" i="6"/>
  <c r="CB100" i="6"/>
  <c r="CA101" i="6"/>
  <c r="CB101" i="6"/>
  <c r="CA102" i="6"/>
  <c r="CB102" i="6"/>
  <c r="CA103" i="6"/>
  <c r="CB103" i="6"/>
  <c r="CA104" i="6"/>
  <c r="CB104" i="6"/>
  <c r="CA105" i="6"/>
  <c r="CB105" i="6"/>
  <c r="CA106" i="6"/>
  <c r="CB106" i="6"/>
  <c r="CA107" i="6"/>
  <c r="CB107" i="6"/>
  <c r="CA108" i="6"/>
  <c r="CB108" i="6"/>
  <c r="CA109" i="6"/>
  <c r="CB109" i="6"/>
  <c r="CA110" i="6"/>
  <c r="CB110" i="6"/>
  <c r="CA111" i="6"/>
  <c r="CB111" i="6"/>
  <c r="CA112" i="6"/>
  <c r="CB112" i="6"/>
  <c r="CA113" i="6"/>
  <c r="CB113" i="6"/>
  <c r="CA114" i="6"/>
  <c r="CB114" i="6"/>
  <c r="CA115" i="6"/>
  <c r="CB115" i="6"/>
  <c r="CA116" i="6"/>
  <c r="CB116" i="6"/>
  <c r="CA117" i="6"/>
  <c r="CB117" i="6"/>
  <c r="CA118" i="6"/>
  <c r="CB118" i="6"/>
  <c r="CA119" i="6"/>
  <c r="CB119" i="6"/>
  <c r="CA120" i="6"/>
  <c r="CB120" i="6"/>
  <c r="CA121" i="6"/>
  <c r="CB121" i="6"/>
  <c r="CA122" i="6"/>
  <c r="CB122" i="6"/>
  <c r="CA123" i="6"/>
  <c r="CB123" i="6"/>
  <c r="CA124" i="6"/>
  <c r="CB124" i="6"/>
  <c r="CA125" i="6"/>
  <c r="CB125" i="6"/>
  <c r="CA126" i="6"/>
  <c r="CB126" i="6"/>
  <c r="CA127" i="6"/>
  <c r="CB127" i="6"/>
  <c r="CA128" i="6"/>
  <c r="CB128" i="6"/>
  <c r="CA129" i="6"/>
  <c r="CB129" i="6"/>
  <c r="CA130" i="6"/>
  <c r="CB130" i="6"/>
  <c r="CA131" i="6"/>
  <c r="CB131" i="6"/>
  <c r="CA132" i="6"/>
  <c r="CB132" i="6"/>
  <c r="CA133" i="6"/>
  <c r="CB133" i="6"/>
  <c r="CA134" i="6"/>
  <c r="CB134" i="6"/>
  <c r="CA135" i="6"/>
  <c r="CB135" i="6"/>
  <c r="CA136" i="6"/>
  <c r="CB136" i="6"/>
  <c r="CA137" i="6"/>
  <c r="CB137" i="6"/>
  <c r="CA138" i="6"/>
  <c r="CB138" i="6"/>
  <c r="CA139" i="6"/>
  <c r="CB139" i="6"/>
  <c r="CA140" i="6"/>
  <c r="CB140" i="6"/>
  <c r="CA141" i="6"/>
  <c r="CB141" i="6"/>
  <c r="CA142" i="6"/>
  <c r="CB142" i="6"/>
  <c r="CA143" i="6"/>
  <c r="CB143" i="6"/>
  <c r="CA144" i="6"/>
  <c r="CB144" i="6"/>
  <c r="CA145" i="6"/>
  <c r="CB145" i="6"/>
  <c r="CA146" i="6"/>
  <c r="CB146" i="6"/>
  <c r="CA147" i="6"/>
  <c r="CB147" i="6"/>
  <c r="CA148" i="6"/>
  <c r="CB148" i="6"/>
  <c r="CA149" i="6"/>
  <c r="CB149" i="6"/>
  <c r="CA150" i="6"/>
  <c r="CB150" i="6"/>
  <c r="CA151" i="6"/>
  <c r="CB151" i="6"/>
  <c r="CA152" i="6"/>
  <c r="CB152" i="6"/>
  <c r="CA153" i="6"/>
  <c r="CB153" i="6"/>
  <c r="CA154" i="6"/>
  <c r="CB154" i="6"/>
  <c r="CA155" i="6"/>
  <c r="CB155" i="6"/>
  <c r="CA156" i="6"/>
  <c r="CB156" i="6"/>
  <c r="CA157" i="6"/>
  <c r="CB157" i="6"/>
  <c r="CA158" i="6"/>
  <c r="CB158" i="6"/>
  <c r="CA159" i="6"/>
  <c r="CB159" i="6"/>
  <c r="CA160" i="6"/>
  <c r="CB160" i="6"/>
  <c r="CA161" i="6"/>
  <c r="CB161" i="6"/>
  <c r="CA162" i="6"/>
  <c r="CB162" i="6"/>
  <c r="CA163" i="6"/>
  <c r="CB163" i="6"/>
  <c r="CA164" i="6"/>
  <c r="CB164" i="6"/>
  <c r="CA165" i="6"/>
  <c r="CB165" i="6"/>
  <c r="CA166" i="6"/>
  <c r="CB166" i="6"/>
  <c r="CA167" i="6"/>
  <c r="CB167" i="6"/>
  <c r="CA168" i="6"/>
  <c r="CB168" i="6"/>
  <c r="CA169" i="6"/>
  <c r="CB169" i="6"/>
  <c r="CA170" i="6"/>
  <c r="CB170" i="6"/>
  <c r="CA171" i="6"/>
  <c r="CB171" i="6"/>
  <c r="CA172" i="6"/>
  <c r="CB172" i="6"/>
  <c r="CA173" i="6"/>
  <c r="CB173" i="6"/>
  <c r="CA174" i="6"/>
  <c r="CB174" i="6"/>
  <c r="CA175" i="6"/>
  <c r="CB175" i="6"/>
  <c r="CA176" i="6"/>
  <c r="CB176" i="6"/>
  <c r="CA177" i="6"/>
  <c r="CB177" i="6"/>
  <c r="CA178" i="6"/>
  <c r="CB178" i="6"/>
  <c r="CA179" i="6"/>
  <c r="CB179" i="6"/>
  <c r="CA180" i="6"/>
  <c r="CB180" i="6"/>
  <c r="CA181" i="6"/>
  <c r="CB181" i="6"/>
  <c r="CA182" i="6"/>
  <c r="CB182" i="6"/>
  <c r="CA183" i="6"/>
  <c r="CB183" i="6"/>
  <c r="CA184" i="6"/>
  <c r="CB184" i="6"/>
  <c r="CA185" i="6"/>
  <c r="CB185" i="6"/>
  <c r="CA186" i="6"/>
  <c r="CB186" i="6"/>
  <c r="CA187" i="6"/>
  <c r="CB187" i="6"/>
  <c r="CA188" i="6"/>
  <c r="CB188" i="6"/>
  <c r="CA189" i="6"/>
  <c r="CB189" i="6"/>
  <c r="CA190" i="6"/>
  <c r="CB190" i="6"/>
  <c r="CA191" i="6"/>
  <c r="CB191" i="6"/>
  <c r="CA192" i="6"/>
  <c r="CB192" i="6"/>
  <c r="CA193" i="6"/>
  <c r="CB193" i="6"/>
  <c r="CA194" i="6"/>
  <c r="CB194" i="6"/>
  <c r="CA195" i="6"/>
  <c r="CB195" i="6"/>
  <c r="CA196" i="6"/>
  <c r="CB196" i="6"/>
  <c r="CA197" i="6"/>
  <c r="CB197" i="6"/>
  <c r="CA198" i="6"/>
  <c r="CB198" i="6"/>
  <c r="CA199" i="6"/>
  <c r="CB199" i="6"/>
  <c r="CA200" i="6"/>
  <c r="CB200" i="6"/>
  <c r="CA201" i="6"/>
  <c r="CB201" i="6"/>
  <c r="CA202" i="6"/>
  <c r="CB202" i="6"/>
  <c r="CA203" i="6"/>
  <c r="CB203" i="6"/>
  <c r="CA204" i="6"/>
  <c r="CB204" i="6"/>
  <c r="CA205" i="6"/>
  <c r="CB205" i="6"/>
  <c r="CA206" i="6"/>
  <c r="CB206" i="6"/>
  <c r="CA207" i="6"/>
  <c r="CB207" i="6"/>
  <c r="CA208" i="6"/>
  <c r="CB208" i="6"/>
  <c r="CA209" i="6"/>
  <c r="CB209" i="6"/>
  <c r="CA210" i="6"/>
  <c r="CB210" i="6"/>
  <c r="CA211" i="6"/>
  <c r="CB211" i="6"/>
  <c r="CA212" i="6"/>
  <c r="CB212" i="6"/>
  <c r="CA213" i="6"/>
  <c r="CB213" i="6"/>
  <c r="CA214" i="6"/>
  <c r="CB214" i="6"/>
  <c r="CA215" i="6"/>
  <c r="CB215" i="6"/>
  <c r="CA216" i="6"/>
  <c r="CB216" i="6"/>
  <c r="CA217" i="6"/>
  <c r="CB217" i="6"/>
  <c r="CA218" i="6"/>
  <c r="CB218" i="6"/>
  <c r="CA219" i="6"/>
  <c r="CB219" i="6"/>
  <c r="CA220" i="6"/>
  <c r="CB220" i="6"/>
  <c r="CA221" i="6"/>
  <c r="CB221" i="6"/>
  <c r="CA222" i="6"/>
  <c r="CB222" i="6"/>
  <c r="CA223" i="6"/>
  <c r="CB223" i="6"/>
  <c r="CA224" i="6"/>
  <c r="CB224" i="6"/>
  <c r="CA225" i="6"/>
  <c r="CB225" i="6"/>
  <c r="CA226" i="6"/>
  <c r="CB226" i="6"/>
  <c r="CA227" i="6"/>
  <c r="CB227" i="6"/>
  <c r="CA228" i="6"/>
  <c r="CB228" i="6"/>
  <c r="CA229" i="6"/>
  <c r="CB229" i="6"/>
  <c r="CA230" i="6"/>
  <c r="CB230" i="6"/>
  <c r="CA231" i="6"/>
  <c r="CB231" i="6"/>
  <c r="CA232" i="6"/>
  <c r="CB232" i="6"/>
  <c r="CA233" i="6"/>
  <c r="CB233" i="6"/>
  <c r="CA234" i="6"/>
  <c r="CB234" i="6"/>
  <c r="CA235" i="6"/>
  <c r="CB235" i="6"/>
  <c r="CA236" i="6"/>
  <c r="CB236" i="6"/>
  <c r="CA237" i="6"/>
  <c r="CB237" i="6"/>
  <c r="CA238" i="6"/>
  <c r="CB238" i="6"/>
  <c r="CA239" i="6"/>
  <c r="CB239" i="6"/>
  <c r="CA240" i="6"/>
  <c r="CB240" i="6"/>
  <c r="CA241" i="6"/>
  <c r="CB241" i="6"/>
  <c r="CA242" i="6"/>
  <c r="CB242" i="6"/>
  <c r="CA243" i="6"/>
  <c r="CB243" i="6"/>
  <c r="CA244" i="6"/>
  <c r="CB244" i="6"/>
  <c r="CA245" i="6"/>
  <c r="CB245" i="6"/>
  <c r="CA246" i="6"/>
  <c r="CB246" i="6"/>
  <c r="CA247" i="6"/>
  <c r="CB247" i="6"/>
  <c r="CA248" i="6"/>
  <c r="CB248" i="6"/>
  <c r="CA249" i="6"/>
  <c r="CB249" i="6"/>
  <c r="CA250" i="6"/>
  <c r="CB250" i="6"/>
  <c r="CA251" i="6"/>
  <c r="CB251" i="6"/>
  <c r="CA252" i="6"/>
  <c r="CB252" i="6"/>
  <c r="CA253" i="6"/>
  <c r="CB253" i="6"/>
  <c r="CA254" i="6"/>
  <c r="CB254" i="6"/>
  <c r="CA255" i="6"/>
  <c r="CB255" i="6"/>
  <c r="CA256" i="6"/>
  <c r="CB256" i="6"/>
  <c r="CA257" i="6"/>
  <c r="CB257" i="6"/>
  <c r="CA258" i="6"/>
  <c r="CB258" i="6"/>
  <c r="CA259" i="6"/>
  <c r="CB259" i="6"/>
  <c r="CA260" i="6"/>
  <c r="CB260" i="6"/>
  <c r="CA261" i="6"/>
  <c r="CB261" i="6"/>
  <c r="CA262" i="6"/>
  <c r="CB262" i="6"/>
  <c r="CA263" i="6"/>
  <c r="CB263" i="6"/>
  <c r="CA264" i="6"/>
  <c r="CB264" i="6"/>
  <c r="CA265" i="6"/>
  <c r="CB265" i="6"/>
  <c r="CA266" i="6"/>
  <c r="CB266" i="6"/>
  <c r="CA267" i="6"/>
  <c r="CB267" i="6"/>
  <c r="CA268" i="6"/>
  <c r="CB268" i="6"/>
  <c r="CA269" i="6"/>
  <c r="CB269" i="6"/>
  <c r="CA270" i="6"/>
  <c r="CB270" i="6"/>
  <c r="CA271" i="6"/>
  <c r="CB271" i="6"/>
  <c r="CA272" i="6"/>
  <c r="CB272" i="6"/>
  <c r="CA273" i="6"/>
  <c r="CB273" i="6"/>
  <c r="CA274" i="6"/>
  <c r="CB274" i="6"/>
  <c r="CA275" i="6"/>
  <c r="CB275" i="6"/>
  <c r="CA276" i="6"/>
  <c r="CB276" i="6"/>
  <c r="CA277" i="6"/>
  <c r="CB277" i="6"/>
  <c r="CA278" i="6"/>
  <c r="CB278" i="6"/>
  <c r="CA279" i="6"/>
  <c r="CB279" i="6"/>
  <c r="CA280" i="6"/>
  <c r="CB280" i="6"/>
  <c r="CA281" i="6"/>
  <c r="CB281" i="6"/>
  <c r="CA282" i="6"/>
  <c r="CB282" i="6"/>
  <c r="CA283" i="6"/>
  <c r="CB283" i="6"/>
  <c r="CA284" i="6"/>
  <c r="CB284" i="6"/>
  <c r="CA285" i="6"/>
  <c r="CB285" i="6"/>
  <c r="CA286" i="6"/>
  <c r="CB286" i="6"/>
  <c r="CA287" i="6"/>
  <c r="CB287" i="6"/>
  <c r="CA288" i="6"/>
  <c r="CB288" i="6"/>
  <c r="CA289" i="6"/>
  <c r="CB289" i="6"/>
  <c r="CA290" i="6"/>
  <c r="CB290" i="6"/>
  <c r="CA291" i="6"/>
  <c r="CB291" i="6"/>
  <c r="CA292" i="6"/>
  <c r="CB292" i="6"/>
  <c r="CA293" i="6"/>
  <c r="CB293" i="6"/>
  <c r="CA294" i="6"/>
  <c r="CB294" i="6"/>
  <c r="CA295" i="6"/>
  <c r="CB295" i="6"/>
  <c r="CA296" i="6"/>
  <c r="CB296" i="6"/>
  <c r="CA297" i="6"/>
  <c r="CB297" i="6"/>
  <c r="CA298" i="6"/>
  <c r="CB298" i="6"/>
  <c r="CA299" i="6"/>
  <c r="CB299" i="6"/>
  <c r="CA300" i="6"/>
  <c r="CB300" i="6"/>
  <c r="CA301" i="6"/>
  <c r="CB301" i="6"/>
  <c r="CA302" i="6"/>
  <c r="CB302" i="6"/>
  <c r="CA303" i="6"/>
  <c r="CB303" i="6"/>
  <c r="CA304" i="6"/>
  <c r="CB304" i="6"/>
  <c r="CA305" i="6"/>
  <c r="CB305" i="6"/>
  <c r="CA306" i="6"/>
  <c r="CB306" i="6"/>
  <c r="CA307" i="6"/>
  <c r="CB307" i="6"/>
  <c r="CA308" i="6"/>
  <c r="CB308" i="6"/>
  <c r="CA309" i="6"/>
  <c r="CB309" i="6"/>
  <c r="CA310" i="6"/>
  <c r="CB310" i="6"/>
  <c r="CA311" i="6"/>
  <c r="CB311" i="6"/>
  <c r="CA312" i="6"/>
  <c r="CB312" i="6"/>
  <c r="CA313" i="6"/>
  <c r="CB313" i="6"/>
  <c r="CA314" i="6"/>
  <c r="CB314" i="6"/>
  <c r="CA315" i="6"/>
  <c r="CB315" i="6"/>
  <c r="CA316" i="6"/>
  <c r="CB316" i="6"/>
  <c r="CA317" i="6"/>
  <c r="CB317" i="6"/>
  <c r="CA318" i="6"/>
  <c r="CB318" i="6"/>
  <c r="CA319" i="6"/>
  <c r="CB319" i="6"/>
  <c r="CA320" i="6"/>
  <c r="CB320" i="6"/>
  <c r="CA321" i="6"/>
  <c r="CB321" i="6"/>
  <c r="CA322" i="6"/>
  <c r="CB322" i="6"/>
  <c r="CA323" i="6"/>
  <c r="CB323" i="6"/>
  <c r="CA324" i="6"/>
  <c r="CB324" i="6"/>
  <c r="CA325" i="6"/>
  <c r="CB325" i="6"/>
  <c r="CA326" i="6"/>
  <c r="CB326" i="6"/>
  <c r="CA327" i="6"/>
  <c r="CB327" i="6"/>
  <c r="CA328" i="6"/>
  <c r="CB328" i="6"/>
  <c r="CA329" i="6"/>
  <c r="CB329" i="6"/>
  <c r="CA330" i="6"/>
  <c r="CB330" i="6"/>
  <c r="CA331" i="6"/>
  <c r="CB331" i="6"/>
  <c r="CA332" i="6"/>
  <c r="CB332" i="6"/>
  <c r="CA333" i="6"/>
  <c r="CB333" i="6"/>
  <c r="CA334" i="6"/>
  <c r="CB334" i="6"/>
  <c r="CA335" i="6"/>
  <c r="CB335" i="6"/>
  <c r="CA336" i="6"/>
  <c r="CB336" i="6"/>
  <c r="CA337" i="6"/>
  <c r="CB337" i="6"/>
  <c r="CA338" i="6"/>
  <c r="CB338" i="6"/>
  <c r="CA339" i="6"/>
  <c r="CB339" i="6"/>
  <c r="CA340" i="6"/>
  <c r="CB340" i="6"/>
  <c r="CA341" i="6"/>
  <c r="CB341" i="6"/>
  <c r="CA342" i="6"/>
  <c r="CB342" i="6"/>
  <c r="CA343" i="6"/>
  <c r="CB343" i="6"/>
  <c r="CA344" i="6"/>
  <c r="CB344" i="6"/>
  <c r="CA345" i="6"/>
  <c r="CB345" i="6"/>
  <c r="CA346" i="6"/>
  <c r="CB346" i="6"/>
  <c r="CA347" i="6"/>
  <c r="CB347" i="6"/>
  <c r="CA348" i="6"/>
  <c r="CB348" i="6"/>
  <c r="CA349" i="6"/>
  <c r="CB349" i="6"/>
  <c r="CA350" i="6"/>
  <c r="CB350" i="6"/>
  <c r="CA351" i="6"/>
  <c r="CB351" i="6"/>
  <c r="CA352" i="6"/>
  <c r="CB352" i="6"/>
  <c r="CA353" i="6"/>
  <c r="CB353" i="6"/>
  <c r="CA354" i="6"/>
  <c r="CB354" i="6"/>
  <c r="CA355" i="6"/>
  <c r="CB355" i="6"/>
  <c r="CA356" i="6"/>
  <c r="CB356" i="6"/>
  <c r="CA357" i="6"/>
  <c r="CB357" i="6"/>
  <c r="CA358" i="6"/>
  <c r="CB358" i="6"/>
  <c r="CA359" i="6"/>
  <c r="CB359" i="6"/>
  <c r="CA360" i="6"/>
  <c r="CB360" i="6"/>
  <c r="CA361" i="6"/>
  <c r="CB361" i="6"/>
  <c r="CA362" i="6"/>
  <c r="CB362" i="6"/>
  <c r="CA363" i="6"/>
  <c r="CB363" i="6"/>
  <c r="CA364" i="6"/>
  <c r="CB364" i="6"/>
  <c r="CA365" i="6"/>
  <c r="CB365" i="6"/>
  <c r="CA366" i="6"/>
  <c r="CB366" i="6"/>
  <c r="CA367" i="6"/>
  <c r="CB367" i="6"/>
  <c r="CA368" i="6"/>
  <c r="CB368" i="6"/>
  <c r="CA369" i="6"/>
  <c r="CB369" i="6"/>
  <c r="CA370" i="6"/>
  <c r="CB370" i="6"/>
  <c r="CA371" i="6"/>
  <c r="CB371" i="6"/>
  <c r="CA372" i="6"/>
  <c r="CB372" i="6"/>
  <c r="CA373" i="6"/>
  <c r="CB373" i="6"/>
  <c r="CA374" i="6"/>
  <c r="CB374" i="6"/>
  <c r="CA375" i="6"/>
  <c r="CB375" i="6"/>
  <c r="CA376" i="6"/>
  <c r="CB376" i="6"/>
  <c r="CA377" i="6"/>
  <c r="CB377" i="6"/>
  <c r="CA378" i="6"/>
  <c r="CB378" i="6"/>
  <c r="CA379" i="6"/>
  <c r="CB379" i="6"/>
  <c r="CA380" i="6"/>
  <c r="CB380" i="6"/>
  <c r="CA381" i="6"/>
  <c r="CB381" i="6"/>
  <c r="CA382" i="6"/>
  <c r="CB382" i="6"/>
  <c r="CA383" i="6"/>
  <c r="CB383" i="6"/>
  <c r="CA384" i="6"/>
  <c r="CB384" i="6"/>
  <c r="CA385" i="6"/>
  <c r="CB385" i="6"/>
  <c r="CA386" i="6"/>
  <c r="CB386" i="6"/>
  <c r="CA387" i="6"/>
  <c r="CB387" i="6"/>
  <c r="CA388" i="6"/>
  <c r="CB388" i="6"/>
  <c r="CA389" i="6"/>
  <c r="CB389" i="6"/>
  <c r="CA390" i="6"/>
  <c r="CB390" i="6"/>
  <c r="CA391" i="6"/>
  <c r="CB391" i="6"/>
  <c r="CA392" i="6"/>
  <c r="CB392" i="6"/>
  <c r="CA393" i="6"/>
  <c r="CB393" i="6"/>
  <c r="CA394" i="6"/>
  <c r="CB394" i="6"/>
  <c r="CA395" i="6"/>
  <c r="CB395" i="6"/>
  <c r="CA396" i="6"/>
  <c r="CB396" i="6"/>
  <c r="CA397" i="6"/>
  <c r="CB397" i="6"/>
  <c r="CA398" i="6"/>
  <c r="CB398" i="6"/>
  <c r="CA399" i="6"/>
  <c r="CB399" i="6"/>
  <c r="CA400" i="6"/>
  <c r="CB400" i="6"/>
  <c r="CA401" i="6"/>
  <c r="CB401" i="6"/>
  <c r="CA402" i="6"/>
  <c r="CB402" i="6"/>
  <c r="CA403" i="6"/>
  <c r="CB403" i="6"/>
  <c r="CA404" i="6"/>
  <c r="CB404" i="6"/>
  <c r="CA405" i="6"/>
  <c r="CB405" i="6"/>
  <c r="CA406" i="6"/>
  <c r="CB406" i="6"/>
  <c r="CA407" i="6"/>
  <c r="CB407" i="6"/>
  <c r="CA408" i="6"/>
  <c r="CB408" i="6"/>
  <c r="CA409" i="6"/>
  <c r="CB409" i="6"/>
  <c r="CA410" i="6"/>
  <c r="CB410" i="6"/>
  <c r="CA411" i="6"/>
  <c r="CB411" i="6"/>
  <c r="CA412" i="6"/>
  <c r="CB412" i="6"/>
  <c r="CA413" i="6"/>
  <c r="CB413" i="6"/>
  <c r="CA414" i="6"/>
  <c r="CB414" i="6"/>
  <c r="CA415" i="6"/>
  <c r="CB415" i="6"/>
  <c r="CA416" i="6"/>
  <c r="CB416" i="6"/>
  <c r="CA417" i="6"/>
  <c r="CB417" i="6"/>
  <c r="CA418" i="6"/>
  <c r="CB418" i="6"/>
  <c r="CA419" i="6"/>
  <c r="CB419" i="6"/>
  <c r="CA420" i="6"/>
  <c r="CB420" i="6"/>
  <c r="CA421" i="6"/>
  <c r="CB421" i="6"/>
  <c r="CA422" i="6"/>
  <c r="CB422" i="6"/>
  <c r="CA423" i="6"/>
  <c r="CB423" i="6"/>
  <c r="CA424" i="6"/>
  <c r="CB424" i="6"/>
  <c r="CA425" i="6"/>
  <c r="CB425" i="6"/>
  <c r="CA426" i="6"/>
  <c r="CB426" i="6"/>
  <c r="CA427" i="6"/>
  <c r="CB427" i="6"/>
  <c r="CA428" i="6"/>
  <c r="CB428" i="6"/>
  <c r="CA429" i="6"/>
  <c r="CB429" i="6"/>
  <c r="CA430" i="6"/>
  <c r="CB430" i="6"/>
  <c r="CA431" i="6"/>
  <c r="CB431" i="6"/>
  <c r="CA432" i="6"/>
  <c r="CB432" i="6"/>
  <c r="CA433" i="6"/>
  <c r="CB433" i="6"/>
  <c r="CA434" i="6"/>
  <c r="CB434" i="6"/>
  <c r="CA435" i="6"/>
  <c r="CB435" i="6"/>
  <c r="CA436" i="6"/>
  <c r="CB436" i="6"/>
  <c r="CA437" i="6"/>
  <c r="CB437" i="6"/>
  <c r="CA438" i="6"/>
  <c r="CB438" i="6"/>
  <c r="CA439" i="6"/>
  <c r="CB439" i="6"/>
  <c r="CA440" i="6"/>
  <c r="CB440" i="6"/>
  <c r="CA441" i="6"/>
  <c r="CB441" i="6"/>
  <c r="CA442" i="6"/>
  <c r="CB442" i="6"/>
  <c r="CA443" i="6"/>
  <c r="CB443" i="6"/>
  <c r="CA444" i="6"/>
  <c r="CB444" i="6"/>
  <c r="CA445" i="6"/>
  <c r="CB445" i="6"/>
  <c r="CA446" i="6"/>
  <c r="CB446" i="6"/>
  <c r="CA447" i="6"/>
  <c r="CB447" i="6"/>
  <c r="CA448" i="6"/>
  <c r="CB448" i="6"/>
  <c r="CA449" i="6"/>
  <c r="CB449" i="6"/>
  <c r="CA450" i="6"/>
  <c r="CB450" i="6"/>
  <c r="CA451" i="6"/>
  <c r="CB451" i="6"/>
  <c r="CA452" i="6"/>
  <c r="CB452" i="6"/>
  <c r="CA453" i="6"/>
  <c r="CB453" i="6"/>
  <c r="CA454" i="6"/>
  <c r="CB454" i="6"/>
  <c r="CA455" i="6"/>
  <c r="CB455" i="6"/>
  <c r="CA456" i="6"/>
  <c r="CB456" i="6"/>
  <c r="CA457" i="6"/>
  <c r="CB457" i="6"/>
  <c r="CA458" i="6"/>
  <c r="CB458" i="6"/>
  <c r="CA459" i="6"/>
  <c r="CB459" i="6"/>
  <c r="CA460" i="6"/>
  <c r="CB460" i="6"/>
  <c r="CA461" i="6"/>
  <c r="CB461" i="6"/>
  <c r="CA462" i="6"/>
  <c r="CB462" i="6"/>
  <c r="CA463" i="6"/>
  <c r="CB463" i="6"/>
  <c r="CA464" i="6"/>
  <c r="CB464" i="6"/>
  <c r="CA465" i="6"/>
  <c r="CB465" i="6"/>
  <c r="CA466" i="6"/>
  <c r="CB466" i="6"/>
  <c r="CA467" i="6"/>
  <c r="CB467" i="6"/>
  <c r="CA468" i="6"/>
  <c r="CB468" i="6"/>
  <c r="CA469" i="6"/>
  <c r="CB469" i="6"/>
  <c r="CA470" i="6"/>
  <c r="CB470" i="6"/>
  <c r="CA471" i="6"/>
  <c r="CB471" i="6"/>
  <c r="CA472" i="6"/>
  <c r="CB472" i="6"/>
  <c r="CA473" i="6"/>
  <c r="CB473" i="6"/>
  <c r="CA474" i="6"/>
  <c r="CB474" i="6"/>
  <c r="CA475" i="6"/>
  <c r="CB475" i="6"/>
  <c r="CA476" i="6"/>
  <c r="CB476" i="6"/>
  <c r="CA477" i="6"/>
  <c r="CB477" i="6"/>
  <c r="CA478" i="6"/>
  <c r="CB478" i="6"/>
  <c r="CA479" i="6"/>
  <c r="CB479" i="6"/>
  <c r="CA480" i="6"/>
  <c r="CB480" i="6"/>
  <c r="CA481" i="6"/>
  <c r="CB481" i="6"/>
  <c r="CA482" i="6"/>
  <c r="CB482" i="6"/>
  <c r="CA483" i="6"/>
  <c r="CB483" i="6"/>
  <c r="CA484" i="6"/>
  <c r="CB484" i="6"/>
  <c r="CA485" i="6"/>
  <c r="CB485" i="6"/>
  <c r="CA486" i="6"/>
  <c r="CB486" i="6"/>
  <c r="CA487" i="6"/>
  <c r="CB487" i="6"/>
  <c r="CA488" i="6"/>
  <c r="CB488" i="6"/>
  <c r="CA489" i="6"/>
  <c r="CB489" i="6"/>
  <c r="CA490" i="6"/>
  <c r="CB490" i="6"/>
  <c r="CA491" i="6"/>
  <c r="CB491" i="6"/>
  <c r="CA492" i="6"/>
  <c r="CB492" i="6"/>
  <c r="CA493" i="6"/>
  <c r="CB493" i="6"/>
  <c r="CA494" i="6"/>
  <c r="CB494" i="6"/>
  <c r="CA495" i="6"/>
  <c r="CB495" i="6"/>
  <c r="CA496" i="6"/>
  <c r="CB496" i="6"/>
  <c r="CA497" i="6"/>
  <c r="CB497" i="6"/>
  <c r="CA498" i="6"/>
  <c r="CB498" i="6"/>
  <c r="CA499" i="6"/>
  <c r="CB499" i="6"/>
  <c r="CA500" i="6"/>
  <c r="CB500" i="6"/>
  <c r="CA501" i="6"/>
  <c r="CB501" i="6"/>
  <c r="CA502" i="6"/>
  <c r="CB502" i="6"/>
  <c r="CA503" i="6"/>
  <c r="CB503" i="6"/>
  <c r="CA504" i="6"/>
  <c r="CB504" i="6"/>
  <c r="CA505" i="6"/>
  <c r="CB505" i="6"/>
  <c r="CA506" i="6"/>
  <c r="CB506" i="6"/>
  <c r="CA507" i="6"/>
  <c r="CB507" i="6"/>
  <c r="CA508" i="6"/>
  <c r="CB508" i="6"/>
  <c r="CA509" i="6"/>
  <c r="CB509" i="6"/>
  <c r="CA510" i="6"/>
  <c r="CB510" i="6"/>
  <c r="CA511" i="6"/>
  <c r="CB511" i="6"/>
  <c r="CA512" i="6"/>
  <c r="CB512" i="6"/>
  <c r="CA513" i="6"/>
  <c r="CB513" i="6"/>
  <c r="CA514" i="6"/>
  <c r="CB514" i="6"/>
  <c r="CA515" i="6"/>
  <c r="CB515" i="6"/>
  <c r="CA516" i="6"/>
  <c r="CB516" i="6"/>
  <c r="CA517" i="6"/>
  <c r="CB517" i="6"/>
  <c r="CA518" i="6"/>
  <c r="CB518" i="6"/>
  <c r="CA519" i="6"/>
  <c r="CB519" i="6"/>
  <c r="CA520" i="6"/>
  <c r="CB520" i="6"/>
  <c r="CA521" i="6"/>
  <c r="CB521" i="6"/>
  <c r="CA522" i="6"/>
  <c r="CB522" i="6"/>
  <c r="CA523" i="6"/>
  <c r="CB523" i="6"/>
  <c r="CA524" i="6"/>
  <c r="CB524" i="6"/>
  <c r="CA525" i="6"/>
  <c r="CB525" i="6"/>
  <c r="CA526" i="6"/>
  <c r="CB526" i="6"/>
  <c r="CA527" i="6"/>
  <c r="CB527" i="6"/>
  <c r="CA528" i="6"/>
  <c r="CB528" i="6"/>
  <c r="CA529" i="6"/>
  <c r="CB529" i="6"/>
  <c r="CA530" i="6"/>
  <c r="CB530" i="6"/>
  <c r="CA531" i="6"/>
  <c r="CB531" i="6"/>
  <c r="CA532" i="6"/>
  <c r="CB532" i="6"/>
  <c r="CA533" i="6"/>
  <c r="CB533" i="6"/>
  <c r="CA534" i="6"/>
  <c r="CB534" i="6"/>
  <c r="CA535" i="6"/>
  <c r="CB535" i="6"/>
  <c r="CA536" i="6"/>
  <c r="CB536" i="6"/>
  <c r="CA537" i="6"/>
  <c r="CB537" i="6"/>
  <c r="CA538" i="6"/>
  <c r="CB538" i="6"/>
  <c r="CA539" i="6"/>
  <c r="CB539" i="6"/>
  <c r="CA540" i="6"/>
  <c r="CB540" i="6"/>
  <c r="CA541" i="6"/>
  <c r="CB541" i="6"/>
  <c r="CA542" i="6"/>
  <c r="CB542" i="6"/>
  <c r="CA543" i="6"/>
  <c r="CB543" i="6"/>
  <c r="CA544" i="6"/>
  <c r="CB544" i="6"/>
  <c r="CA545" i="6"/>
  <c r="CB545" i="6"/>
  <c r="CA546" i="6"/>
  <c r="CB546" i="6"/>
  <c r="CA547" i="6"/>
  <c r="CB547" i="6"/>
  <c r="CA548" i="6"/>
  <c r="CB548" i="6"/>
  <c r="CA549" i="6"/>
  <c r="CB549" i="6"/>
  <c r="CA550" i="6"/>
  <c r="CB550" i="6"/>
  <c r="CA551" i="6"/>
  <c r="CB551" i="6"/>
  <c r="CA552" i="6"/>
  <c r="CB552" i="6"/>
  <c r="CA553" i="6"/>
  <c r="CB553" i="6"/>
  <c r="CA554" i="6"/>
  <c r="CB554" i="6"/>
  <c r="CA555" i="6"/>
  <c r="CB555" i="6"/>
  <c r="CA556" i="6"/>
  <c r="CB556" i="6"/>
  <c r="CA557" i="6"/>
  <c r="CB557" i="6"/>
  <c r="CA558" i="6"/>
  <c r="CB558" i="6"/>
  <c r="CA559" i="6"/>
  <c r="CB559" i="6"/>
  <c r="CA560" i="6"/>
  <c r="CB560" i="6"/>
  <c r="CA561" i="6"/>
  <c r="CB561" i="6"/>
  <c r="CA562" i="6"/>
  <c r="CB562" i="6"/>
  <c r="CA563" i="6"/>
  <c r="CB563" i="6"/>
  <c r="CA564" i="6"/>
  <c r="CB564" i="6"/>
  <c r="CA565" i="6"/>
  <c r="CB565" i="6"/>
  <c r="CA566" i="6"/>
  <c r="CB566" i="6"/>
  <c r="CA567" i="6"/>
  <c r="CB567" i="6"/>
  <c r="CA568" i="6"/>
  <c r="CB568" i="6"/>
  <c r="CA569" i="6"/>
  <c r="CB569" i="6"/>
  <c r="CA570" i="6"/>
  <c r="CB570" i="6"/>
  <c r="CA571" i="6"/>
  <c r="CB571" i="6"/>
  <c r="CA572" i="6"/>
  <c r="CB572" i="6"/>
  <c r="CA573" i="6"/>
  <c r="CB573" i="6"/>
  <c r="CA574" i="6"/>
  <c r="CB574" i="6"/>
  <c r="CA575" i="6"/>
  <c r="CB575" i="6"/>
  <c r="CA576" i="6"/>
  <c r="CB576" i="6"/>
  <c r="CA577" i="6"/>
  <c r="CB577" i="6"/>
  <c r="CA578" i="6"/>
  <c r="CB578" i="6"/>
  <c r="CA579" i="6"/>
  <c r="CB579" i="6"/>
  <c r="CA580" i="6"/>
  <c r="CB580" i="6"/>
  <c r="CA581" i="6"/>
  <c r="CB581" i="6"/>
  <c r="CA582" i="6"/>
  <c r="CB582" i="6"/>
  <c r="CA583" i="6"/>
  <c r="CB583" i="6"/>
  <c r="CA584" i="6"/>
  <c r="CB584" i="6"/>
  <c r="CA585" i="6"/>
  <c r="CB585" i="6"/>
  <c r="CA586" i="6"/>
  <c r="CB586" i="6"/>
  <c r="CA587" i="6"/>
  <c r="CB587" i="6"/>
  <c r="CA588" i="6"/>
  <c r="CB588" i="6"/>
  <c r="CA589" i="6"/>
  <c r="CB589" i="6"/>
  <c r="CA590" i="6"/>
  <c r="CB590" i="6"/>
  <c r="CA591" i="6"/>
  <c r="CB591" i="6"/>
  <c r="CA592" i="6"/>
  <c r="CB592" i="6"/>
  <c r="CA593" i="6"/>
  <c r="CB593" i="6"/>
  <c r="CA594" i="6"/>
  <c r="CB594" i="6"/>
  <c r="CA595" i="6"/>
  <c r="CB595" i="6"/>
  <c r="CA596" i="6"/>
  <c r="CB596" i="6"/>
  <c r="CA597" i="6"/>
  <c r="CB597" i="6"/>
  <c r="CA598" i="6"/>
  <c r="CB598" i="6"/>
  <c r="CA599" i="6"/>
  <c r="CB599" i="6"/>
  <c r="CA600" i="6"/>
  <c r="CB600" i="6"/>
  <c r="CA601" i="6"/>
  <c r="CB601" i="6"/>
  <c r="CA602" i="6"/>
  <c r="CB602" i="6"/>
  <c r="CA603" i="6"/>
  <c r="CB603" i="6"/>
  <c r="CA604" i="6"/>
  <c r="CB604" i="6"/>
  <c r="CA605" i="6"/>
  <c r="CB605" i="6"/>
  <c r="CA606" i="6"/>
  <c r="CB606" i="6"/>
  <c r="CA607" i="6"/>
  <c r="CB607" i="6"/>
  <c r="CA608" i="6"/>
  <c r="CB608" i="6"/>
  <c r="CA609" i="6"/>
  <c r="CB609" i="6"/>
  <c r="CA610" i="6"/>
  <c r="CB610" i="6"/>
  <c r="CA611" i="6"/>
  <c r="CB611" i="6"/>
  <c r="CA612" i="6"/>
  <c r="CB612" i="6"/>
  <c r="CA613" i="6"/>
  <c r="CB613" i="6"/>
  <c r="CA614" i="6"/>
  <c r="CB614" i="6"/>
  <c r="CA615" i="6"/>
  <c r="CB615" i="6"/>
  <c r="CA616" i="6"/>
  <c r="CB616" i="6"/>
  <c r="CA617" i="6"/>
  <c r="CB617" i="6"/>
  <c r="CA618" i="6"/>
  <c r="CB618" i="6"/>
  <c r="CA619" i="6"/>
  <c r="CB619" i="6"/>
  <c r="CA620" i="6"/>
  <c r="CB620" i="6"/>
  <c r="CA621" i="6"/>
  <c r="CB621" i="6"/>
  <c r="CA622" i="6"/>
  <c r="CB622" i="6"/>
  <c r="CA623" i="6"/>
  <c r="CB623" i="6"/>
  <c r="CA624" i="6"/>
  <c r="CB624" i="6"/>
  <c r="CA625" i="6"/>
  <c r="CB625" i="6"/>
  <c r="CA626" i="6"/>
  <c r="CB626" i="6"/>
  <c r="CA627" i="6"/>
  <c r="CB627" i="6"/>
  <c r="CA628" i="6"/>
  <c r="CB628" i="6"/>
  <c r="CA629" i="6"/>
  <c r="CB629" i="6"/>
  <c r="CA630" i="6"/>
  <c r="CB630" i="6"/>
  <c r="CA631" i="6"/>
  <c r="CB631" i="6"/>
  <c r="CA632" i="6"/>
  <c r="CB632" i="6"/>
  <c r="CA633" i="6"/>
  <c r="CB633" i="6"/>
  <c r="CA634" i="6"/>
  <c r="CB634" i="6"/>
  <c r="CA635" i="6"/>
  <c r="CB635" i="6"/>
  <c r="CA636" i="6"/>
  <c r="CB636" i="6"/>
  <c r="CA637" i="6"/>
  <c r="CB637" i="6"/>
  <c r="CA638" i="6"/>
  <c r="CB638" i="6"/>
  <c r="CA639" i="6"/>
  <c r="CB639" i="6"/>
  <c r="CA640" i="6"/>
  <c r="CB640" i="6"/>
  <c r="CA641" i="6"/>
  <c r="CB641" i="6"/>
  <c r="CA642" i="6"/>
  <c r="CB642" i="6"/>
  <c r="CA643" i="6"/>
  <c r="CB643" i="6"/>
  <c r="CA644" i="6"/>
  <c r="CB644" i="6"/>
  <c r="CA645" i="6"/>
  <c r="CB645" i="6"/>
  <c r="CA646" i="6"/>
  <c r="CB646" i="6"/>
  <c r="CA647" i="6"/>
  <c r="CB647" i="6"/>
  <c r="CA648" i="6"/>
  <c r="CB648" i="6"/>
  <c r="CA649" i="6"/>
  <c r="CB649" i="6"/>
  <c r="CA650" i="6"/>
  <c r="CB650" i="6"/>
  <c r="CA651" i="6"/>
  <c r="CB651" i="6"/>
  <c r="CA652" i="6"/>
  <c r="CB652" i="6"/>
  <c r="CA653" i="6"/>
  <c r="CB653" i="6"/>
  <c r="CA654" i="6"/>
  <c r="CB654" i="6"/>
  <c r="CA655" i="6"/>
  <c r="CB655" i="6"/>
  <c r="CA656" i="6"/>
  <c r="CB656" i="6"/>
  <c r="CA657" i="6"/>
  <c r="CB657" i="6"/>
  <c r="CA658" i="6"/>
  <c r="CB658" i="6"/>
  <c r="CA659" i="6"/>
  <c r="CB659" i="6"/>
  <c r="CA660" i="6"/>
  <c r="CB660" i="6"/>
  <c r="CA661" i="6"/>
  <c r="CB661" i="6"/>
  <c r="CA662" i="6"/>
  <c r="CB662" i="6"/>
  <c r="CA663" i="6"/>
  <c r="CB663" i="6"/>
  <c r="CA664" i="6"/>
  <c r="CB664" i="6"/>
  <c r="CA665" i="6"/>
  <c r="CB665" i="6"/>
  <c r="CA666" i="6"/>
  <c r="CB666" i="6"/>
  <c r="CA667" i="6"/>
  <c r="CB667" i="6"/>
  <c r="CA668" i="6"/>
  <c r="CB668" i="6"/>
  <c r="CA669" i="6"/>
  <c r="CB669" i="6"/>
  <c r="CA670" i="6"/>
  <c r="CB670" i="6"/>
  <c r="CA671" i="6"/>
  <c r="CB671" i="6"/>
  <c r="CA672" i="6"/>
  <c r="CB672" i="6"/>
  <c r="CA673" i="6"/>
  <c r="CB673" i="6"/>
  <c r="CA674" i="6"/>
  <c r="CB674" i="6"/>
  <c r="CA675" i="6"/>
  <c r="CB675" i="6"/>
  <c r="CA676" i="6"/>
  <c r="CB676" i="6"/>
  <c r="CA677" i="6"/>
  <c r="CB677" i="6"/>
  <c r="CA678" i="6"/>
  <c r="CB678" i="6"/>
  <c r="CA679" i="6"/>
  <c r="CB679" i="6"/>
  <c r="CA680" i="6"/>
  <c r="CB680" i="6"/>
  <c r="CA681" i="6"/>
  <c r="CB681" i="6"/>
  <c r="CA682" i="6"/>
  <c r="CB682" i="6"/>
  <c r="CA683" i="6"/>
  <c r="CB683" i="6"/>
  <c r="CA684" i="6"/>
  <c r="CB684" i="6"/>
  <c r="CA685" i="6"/>
  <c r="CB685" i="6"/>
  <c r="CA686" i="6"/>
  <c r="CB686" i="6"/>
  <c r="CA687" i="6"/>
  <c r="CB687" i="6"/>
  <c r="CA688" i="6"/>
  <c r="CB688" i="6"/>
  <c r="CA689" i="6"/>
  <c r="CB689" i="6"/>
  <c r="CA690" i="6"/>
  <c r="CB690" i="6"/>
  <c r="CA691" i="6"/>
  <c r="CB691" i="6"/>
  <c r="CA692" i="6"/>
  <c r="CB692" i="6"/>
  <c r="CA693" i="6"/>
  <c r="CB693" i="6"/>
  <c r="CA694" i="6"/>
  <c r="CB694" i="6"/>
  <c r="CA695" i="6"/>
  <c r="CB695" i="6"/>
  <c r="CA696" i="6"/>
  <c r="CB696" i="6"/>
  <c r="CA697" i="6"/>
  <c r="CB697" i="6"/>
  <c r="CA698" i="6"/>
  <c r="CB698" i="6"/>
  <c r="CA699" i="6"/>
  <c r="CB699" i="6"/>
  <c r="CA700" i="6"/>
  <c r="CB700" i="6"/>
  <c r="CA701" i="6"/>
  <c r="CB701" i="6"/>
  <c r="CA702" i="6"/>
  <c r="CB702" i="6"/>
  <c r="CA703" i="6"/>
  <c r="CB703" i="6"/>
  <c r="CA704" i="6"/>
  <c r="CB704" i="6"/>
  <c r="CA705" i="6"/>
  <c r="CB705" i="6"/>
  <c r="CA706" i="6"/>
  <c r="CB706" i="6"/>
  <c r="CA707" i="6"/>
  <c r="CB707" i="6"/>
  <c r="CA708" i="6"/>
  <c r="CB708" i="6"/>
  <c r="CA709" i="6"/>
  <c r="CB709" i="6"/>
  <c r="CA710" i="6"/>
  <c r="CB710" i="6"/>
  <c r="CA711" i="6"/>
  <c r="CB711" i="6"/>
  <c r="CA712" i="6"/>
  <c r="CB712" i="6"/>
  <c r="CA713" i="6"/>
  <c r="CB713" i="6"/>
  <c r="CA714" i="6"/>
  <c r="CB714" i="6"/>
  <c r="CA715" i="6"/>
  <c r="CB715" i="6"/>
  <c r="CA716" i="6"/>
  <c r="CB716" i="6"/>
  <c r="CA717" i="6"/>
  <c r="CB717" i="6"/>
  <c r="CA718" i="6"/>
  <c r="CB718" i="6"/>
  <c r="CA719" i="6"/>
  <c r="CB719" i="6"/>
  <c r="CA720" i="6"/>
  <c r="CB720" i="6"/>
  <c r="CA721" i="6"/>
  <c r="CB721" i="6"/>
  <c r="CA722" i="6"/>
  <c r="CB722" i="6"/>
  <c r="CA723" i="6"/>
  <c r="CB723" i="6"/>
  <c r="CA724" i="6"/>
  <c r="CB724" i="6"/>
  <c r="CA725" i="6"/>
  <c r="CB725" i="6"/>
  <c r="CA726" i="6"/>
  <c r="CB726" i="6"/>
  <c r="CA727" i="6"/>
  <c r="CB727" i="6"/>
  <c r="CA728" i="6"/>
  <c r="CB728" i="6"/>
  <c r="CA729" i="6"/>
  <c r="CB729" i="6"/>
  <c r="CA730" i="6"/>
  <c r="CB730" i="6"/>
  <c r="CA731" i="6"/>
  <c r="CB731" i="6"/>
  <c r="CA732" i="6"/>
  <c r="CB732" i="6"/>
  <c r="CA733" i="6"/>
  <c r="CB733" i="6"/>
  <c r="CA734" i="6"/>
  <c r="CB734" i="6"/>
  <c r="CA735" i="6"/>
  <c r="CB735" i="6"/>
  <c r="CA736" i="6"/>
  <c r="CB736" i="6"/>
  <c r="CA737" i="6"/>
  <c r="CB737" i="6"/>
  <c r="CA738" i="6"/>
  <c r="CB738" i="6"/>
  <c r="CA739" i="6"/>
  <c r="CB739" i="6"/>
  <c r="CA740" i="6"/>
  <c r="CB740" i="6"/>
  <c r="CA741" i="6"/>
  <c r="CB741" i="6"/>
  <c r="CA742" i="6"/>
  <c r="CB742" i="6"/>
  <c r="CA743" i="6"/>
  <c r="CB743" i="6"/>
  <c r="CA744" i="6"/>
  <c r="CB744" i="6"/>
  <c r="CA745" i="6"/>
  <c r="CB745" i="6"/>
  <c r="CA746" i="6"/>
  <c r="CB746" i="6"/>
  <c r="CA747" i="6"/>
  <c r="CB747" i="6"/>
  <c r="CA748" i="6"/>
  <c r="CB748" i="6"/>
  <c r="CA749" i="6"/>
  <c r="CB749" i="6"/>
  <c r="CA750" i="6"/>
  <c r="CB750" i="6"/>
  <c r="CA751" i="6"/>
  <c r="CB751" i="6"/>
  <c r="CA752" i="6"/>
  <c r="CB752" i="6"/>
  <c r="CA753" i="6"/>
  <c r="CB753" i="6"/>
  <c r="CA754" i="6"/>
  <c r="CB754" i="6"/>
  <c r="CA755" i="6"/>
  <c r="CB755" i="6"/>
  <c r="CA756" i="6"/>
  <c r="CB756" i="6"/>
  <c r="CA757" i="6"/>
  <c r="CB757" i="6"/>
  <c r="CA758" i="6"/>
  <c r="CB758" i="6"/>
  <c r="CA759" i="6"/>
  <c r="CB759" i="6"/>
  <c r="CA760" i="6"/>
  <c r="CB760" i="6"/>
  <c r="CA761" i="6"/>
  <c r="CB761" i="6"/>
  <c r="CA762" i="6"/>
  <c r="CB762" i="6"/>
  <c r="CA763" i="6"/>
  <c r="CB763" i="6"/>
  <c r="CA764" i="6"/>
  <c r="CB764" i="6"/>
  <c r="CA765" i="6"/>
  <c r="CB765" i="6"/>
  <c r="CA766" i="6"/>
  <c r="CB766" i="6"/>
  <c r="CA767" i="6"/>
  <c r="CB767" i="6"/>
  <c r="CA768" i="6"/>
  <c r="CB768" i="6"/>
  <c r="CA769" i="6"/>
  <c r="CB769" i="6"/>
  <c r="CA770" i="6"/>
  <c r="CB770" i="6"/>
  <c r="CA771" i="6"/>
  <c r="CB771" i="6"/>
  <c r="CA772" i="6"/>
  <c r="CB772" i="6"/>
  <c r="CA773" i="6"/>
  <c r="CB773" i="6"/>
  <c r="CA774" i="6"/>
  <c r="CB774" i="6"/>
  <c r="CA775" i="6"/>
  <c r="CB775" i="6"/>
  <c r="CA776" i="6"/>
  <c r="CB776" i="6"/>
  <c r="CA777" i="6"/>
  <c r="CB777" i="6"/>
  <c r="CA778" i="6"/>
  <c r="CB778" i="6"/>
  <c r="CA779" i="6"/>
  <c r="CB779" i="6"/>
  <c r="CA780" i="6"/>
  <c r="CB780" i="6"/>
  <c r="CA781" i="6"/>
  <c r="CB781" i="6"/>
  <c r="CA782" i="6"/>
  <c r="CB782" i="6"/>
  <c r="CA783" i="6"/>
  <c r="CB783" i="6"/>
  <c r="CA784" i="6"/>
  <c r="CB784" i="6"/>
  <c r="CA785" i="6"/>
  <c r="CB785" i="6"/>
  <c r="CA786" i="6"/>
  <c r="CB786" i="6"/>
  <c r="CA787" i="6"/>
  <c r="CB787" i="6"/>
  <c r="CA788" i="6"/>
  <c r="CB788" i="6"/>
  <c r="CA789" i="6"/>
  <c r="CB789" i="6"/>
  <c r="CA790" i="6"/>
  <c r="CB790" i="6"/>
  <c r="CA791" i="6"/>
  <c r="CB791" i="6"/>
  <c r="CA792" i="6"/>
  <c r="CB792" i="6"/>
  <c r="CA793" i="6"/>
  <c r="CB793" i="6"/>
  <c r="CA794" i="6"/>
  <c r="CB794" i="6"/>
  <c r="CA795" i="6"/>
  <c r="CB795" i="6"/>
  <c r="CA796" i="6"/>
  <c r="CB796" i="6"/>
  <c r="CA797" i="6"/>
  <c r="CB797" i="6"/>
  <c r="CA798" i="6"/>
  <c r="CB798" i="6"/>
  <c r="CA799" i="6"/>
  <c r="CB799" i="6"/>
  <c r="CA800" i="6"/>
  <c r="CB800" i="6"/>
  <c r="CA801" i="6"/>
  <c r="CB801" i="6"/>
  <c r="CA802" i="6"/>
  <c r="CB802" i="6"/>
  <c r="CA803" i="6"/>
  <c r="CB803" i="6"/>
  <c r="CA804" i="6"/>
  <c r="CB804" i="6"/>
  <c r="CA805" i="6"/>
  <c r="CB805" i="6"/>
  <c r="CA806" i="6"/>
  <c r="CB806" i="6"/>
  <c r="CA807" i="6"/>
  <c r="CB807" i="6"/>
  <c r="CA808" i="6"/>
  <c r="CB808" i="6"/>
  <c r="CA809" i="6"/>
  <c r="CB809" i="6"/>
  <c r="CA810" i="6"/>
  <c r="CB810" i="6"/>
  <c r="CA811" i="6"/>
  <c r="CB811" i="6"/>
  <c r="CA812" i="6"/>
  <c r="CB812" i="6"/>
  <c r="CA813" i="6"/>
  <c r="CB813" i="6"/>
  <c r="CA814" i="6"/>
  <c r="CB814" i="6"/>
  <c r="CA815" i="6"/>
  <c r="CB815" i="6"/>
  <c r="CA816" i="6"/>
  <c r="CB816" i="6"/>
  <c r="CA817" i="6"/>
  <c r="CB817" i="6"/>
  <c r="CA818" i="6"/>
  <c r="CB818" i="6"/>
  <c r="CA819" i="6"/>
  <c r="CB819" i="6"/>
  <c r="CA820" i="6"/>
  <c r="CB820" i="6"/>
  <c r="CA821" i="6"/>
  <c r="CB821" i="6"/>
  <c r="CA822" i="6"/>
  <c r="CB822" i="6"/>
  <c r="CA823" i="6"/>
  <c r="CB823" i="6"/>
  <c r="CA824" i="6"/>
  <c r="CB824" i="6"/>
  <c r="CA825" i="6"/>
  <c r="CB825" i="6"/>
  <c r="CA826" i="6"/>
  <c r="CB826" i="6"/>
  <c r="CA827" i="6"/>
  <c r="CB827" i="6"/>
  <c r="CA828" i="6"/>
  <c r="CB828" i="6"/>
  <c r="CA829" i="6"/>
  <c r="CB829" i="6"/>
  <c r="CA830" i="6"/>
  <c r="CB830" i="6"/>
  <c r="CA831" i="6"/>
  <c r="CB831" i="6"/>
  <c r="CA832" i="6"/>
  <c r="CB832" i="6"/>
  <c r="CA833" i="6"/>
  <c r="CB833" i="6"/>
  <c r="CA834" i="6"/>
  <c r="CB834" i="6"/>
  <c r="CA835" i="6"/>
  <c r="CB835" i="6"/>
  <c r="CA836" i="6"/>
  <c r="CB836" i="6"/>
  <c r="CA837" i="6"/>
  <c r="CB837" i="6"/>
  <c r="CA838" i="6"/>
  <c r="CB838" i="6"/>
  <c r="CA839" i="6"/>
  <c r="CB839" i="6"/>
  <c r="CA840" i="6"/>
  <c r="CB840" i="6"/>
  <c r="CA841" i="6"/>
  <c r="CB841" i="6"/>
  <c r="CA842" i="6"/>
  <c r="CB842" i="6"/>
  <c r="CA843" i="6"/>
  <c r="CB843" i="6"/>
  <c r="CA844" i="6"/>
  <c r="CB844" i="6"/>
  <c r="CA845" i="6"/>
  <c r="CB845" i="6"/>
  <c r="CA846" i="6"/>
  <c r="CB846" i="6"/>
  <c r="CA847" i="6"/>
  <c r="CB847" i="6"/>
  <c r="CA848" i="6"/>
  <c r="CB848" i="6"/>
  <c r="CA849" i="6"/>
  <c r="CB849" i="6"/>
  <c r="CA850" i="6"/>
  <c r="CB850" i="6"/>
  <c r="CA851" i="6"/>
  <c r="CB851" i="6"/>
  <c r="CA852" i="6"/>
  <c r="CB852" i="6"/>
  <c r="CA853" i="6"/>
  <c r="CB853" i="6"/>
  <c r="CA854" i="6"/>
  <c r="CB854" i="6"/>
  <c r="CA855" i="6"/>
  <c r="CB855" i="6"/>
  <c r="CA856" i="6"/>
  <c r="CB856" i="6"/>
  <c r="CA857" i="6"/>
  <c r="CB857" i="6"/>
  <c r="CA858" i="6"/>
  <c r="CB858" i="6"/>
  <c r="CA859" i="6"/>
  <c r="CB859" i="6"/>
  <c r="CA860" i="6"/>
  <c r="CB860" i="6"/>
  <c r="CA861" i="6"/>
  <c r="CB861" i="6"/>
  <c r="CA862" i="6"/>
  <c r="CB862" i="6"/>
  <c r="CA863" i="6"/>
  <c r="CB863" i="6"/>
  <c r="CA864" i="6"/>
  <c r="CB864" i="6"/>
  <c r="CA865" i="6"/>
  <c r="CB865" i="6"/>
  <c r="CA866" i="6"/>
  <c r="CB866" i="6"/>
  <c r="CA867" i="6"/>
  <c r="CB867" i="6"/>
  <c r="CA868" i="6"/>
  <c r="CB868" i="6"/>
  <c r="CA869" i="6"/>
  <c r="CB869" i="6"/>
  <c r="CA870" i="6"/>
  <c r="CB870" i="6"/>
  <c r="CA871" i="6"/>
  <c r="CB871" i="6"/>
  <c r="CA872" i="6"/>
  <c r="CB872" i="6"/>
  <c r="CA873" i="6"/>
  <c r="CB873" i="6"/>
  <c r="CA874" i="6"/>
  <c r="CB874" i="6"/>
  <c r="CA875" i="6"/>
  <c r="CB875" i="6"/>
  <c r="CA876" i="6"/>
  <c r="CB876" i="6"/>
  <c r="CA877" i="6"/>
  <c r="CB877" i="6"/>
  <c r="CA878" i="6"/>
  <c r="CB878" i="6"/>
  <c r="CA879" i="6"/>
  <c r="CB879" i="6"/>
  <c r="CA880" i="6"/>
  <c r="CB880" i="6"/>
  <c r="CA881" i="6"/>
  <c r="CB881" i="6"/>
  <c r="CA882" i="6"/>
  <c r="CB882" i="6"/>
  <c r="CA883" i="6"/>
  <c r="CB883" i="6"/>
  <c r="CA884" i="6"/>
  <c r="CB884" i="6"/>
  <c r="CA885" i="6"/>
  <c r="CB885" i="6"/>
  <c r="CA886" i="6"/>
  <c r="CB886" i="6"/>
  <c r="CA887" i="6"/>
  <c r="CB887" i="6"/>
  <c r="CA888" i="6"/>
  <c r="CB888" i="6"/>
  <c r="CA889" i="6"/>
  <c r="CB889" i="6"/>
  <c r="CA890" i="6"/>
  <c r="CB890" i="6"/>
  <c r="CA891" i="6"/>
  <c r="CB891" i="6"/>
  <c r="CA892" i="6"/>
  <c r="CB892" i="6"/>
  <c r="CA893" i="6"/>
  <c r="CB893" i="6"/>
  <c r="CA894" i="6"/>
  <c r="CB894" i="6"/>
  <c r="CA895" i="6"/>
  <c r="CB895" i="6"/>
  <c r="CA896" i="6"/>
  <c r="CB896" i="6"/>
  <c r="CA897" i="6"/>
  <c r="CB897" i="6"/>
  <c r="CA898" i="6"/>
  <c r="CB898" i="6"/>
  <c r="CA899" i="6"/>
  <c r="CB899" i="6"/>
  <c r="CA900" i="6"/>
  <c r="CB900" i="6"/>
  <c r="CA901" i="6"/>
  <c r="CB901" i="6"/>
  <c r="CA902" i="6"/>
  <c r="CB902" i="6"/>
  <c r="CA903" i="6"/>
  <c r="CB903" i="6"/>
  <c r="CA904" i="6"/>
  <c r="CB904" i="6"/>
  <c r="CA905" i="6"/>
  <c r="CB905" i="6"/>
  <c r="CA906" i="6"/>
  <c r="CB906" i="6"/>
  <c r="CA907" i="6"/>
  <c r="CB907" i="6"/>
  <c r="CA908" i="6"/>
  <c r="CB908" i="6"/>
  <c r="CA909" i="6"/>
  <c r="CB909" i="6"/>
  <c r="CA910" i="6"/>
  <c r="CB910" i="6"/>
  <c r="CA911" i="6"/>
  <c r="CB911" i="6"/>
  <c r="CA912" i="6"/>
  <c r="CB912" i="6"/>
  <c r="CA913" i="6"/>
  <c r="CB913" i="6"/>
  <c r="CA914" i="6"/>
  <c r="CB914" i="6"/>
  <c r="CA915" i="6"/>
  <c r="CB915" i="6"/>
  <c r="CA916" i="6"/>
  <c r="CB916" i="6"/>
  <c r="CA917" i="6"/>
  <c r="CB917" i="6"/>
  <c r="CA918" i="6"/>
  <c r="CB918" i="6"/>
  <c r="CA919" i="6"/>
  <c r="CB919" i="6"/>
  <c r="CA920" i="6"/>
  <c r="CB920" i="6"/>
  <c r="CA921" i="6"/>
  <c r="CB921" i="6"/>
  <c r="CA922" i="6"/>
  <c r="CB922" i="6"/>
  <c r="CA923" i="6"/>
  <c r="CB923" i="6"/>
  <c r="CA924" i="6"/>
  <c r="CB924" i="6"/>
  <c r="CA925" i="6"/>
  <c r="CB925" i="6"/>
  <c r="CA926" i="6"/>
  <c r="CB926" i="6"/>
  <c r="CA927" i="6"/>
  <c r="CB927" i="6"/>
  <c r="CA928" i="6"/>
  <c r="CB928" i="6"/>
  <c r="CA929" i="6"/>
  <c r="CB929" i="6"/>
  <c r="CA930" i="6"/>
  <c r="CB930" i="6"/>
  <c r="CA931" i="6"/>
  <c r="CB931" i="6"/>
  <c r="CA932" i="6"/>
  <c r="CB932" i="6"/>
  <c r="CA933" i="6"/>
  <c r="CB933" i="6"/>
  <c r="CA934" i="6"/>
  <c r="CB934" i="6"/>
  <c r="CA935" i="6"/>
  <c r="CB935" i="6"/>
  <c r="CA936" i="6"/>
  <c r="CB936" i="6"/>
  <c r="CA937" i="6"/>
  <c r="CB937" i="6"/>
  <c r="CA938" i="6"/>
  <c r="CB938" i="6"/>
  <c r="CA939" i="6"/>
  <c r="CB939" i="6"/>
  <c r="CA940" i="6"/>
  <c r="CB940" i="6"/>
  <c r="CA941" i="6"/>
  <c r="CB941" i="6"/>
  <c r="CA942" i="6"/>
  <c r="CB942" i="6"/>
  <c r="CA943" i="6"/>
  <c r="CB943" i="6"/>
  <c r="CA944" i="6"/>
  <c r="CB944" i="6"/>
  <c r="CA945" i="6"/>
  <c r="CB945" i="6"/>
  <c r="CA946" i="6"/>
  <c r="CB946" i="6"/>
  <c r="CA947" i="6"/>
  <c r="CB947" i="6"/>
  <c r="CA948" i="6"/>
  <c r="CB948" i="6"/>
  <c r="CA949" i="6"/>
  <c r="CB949" i="6"/>
  <c r="CA950" i="6"/>
  <c r="CB950" i="6"/>
  <c r="CA951" i="6"/>
  <c r="CB951" i="6"/>
  <c r="CA952" i="6"/>
  <c r="CB952" i="6"/>
  <c r="CA953" i="6"/>
  <c r="CB953" i="6"/>
  <c r="CA954" i="6"/>
  <c r="CB954" i="6"/>
  <c r="CA955" i="6"/>
  <c r="CB955" i="6"/>
  <c r="CA956" i="6"/>
  <c r="CB956" i="6"/>
  <c r="CA957" i="6"/>
  <c r="CB957" i="6"/>
  <c r="CA958" i="6"/>
  <c r="CB958" i="6"/>
  <c r="CA959" i="6"/>
  <c r="CB959" i="6"/>
  <c r="CA960" i="6"/>
  <c r="CB960" i="6"/>
  <c r="CA961" i="6"/>
  <c r="CB961" i="6"/>
  <c r="CA962" i="6"/>
  <c r="CB962" i="6"/>
  <c r="CA963" i="6"/>
  <c r="CB963" i="6"/>
  <c r="CA964" i="6"/>
  <c r="CB964" i="6"/>
  <c r="CA965" i="6"/>
  <c r="CB965" i="6"/>
  <c r="CA966" i="6"/>
  <c r="CB966" i="6"/>
  <c r="CA967" i="6"/>
  <c r="CB967" i="6"/>
  <c r="CA968" i="6"/>
  <c r="CB968" i="6"/>
  <c r="CA969" i="6"/>
  <c r="CB969" i="6"/>
  <c r="CA970" i="6"/>
  <c r="CB970" i="6"/>
  <c r="CA971" i="6"/>
  <c r="CB971" i="6"/>
  <c r="CA972" i="6"/>
  <c r="CB972" i="6"/>
  <c r="CA973" i="6"/>
  <c r="CB973" i="6"/>
  <c r="CA974" i="6"/>
  <c r="CB974" i="6"/>
  <c r="CA975" i="6"/>
  <c r="CB975" i="6"/>
  <c r="CA976" i="6"/>
  <c r="CB976" i="6"/>
  <c r="CA977" i="6"/>
  <c r="CB977" i="6"/>
  <c r="CA978" i="6"/>
  <c r="CB978" i="6"/>
  <c r="CA979" i="6"/>
  <c r="CB979" i="6"/>
  <c r="CA980" i="6"/>
  <c r="CB980" i="6"/>
  <c r="CA981" i="6"/>
  <c r="CB981" i="6"/>
  <c r="CA982" i="6"/>
  <c r="CB982" i="6"/>
  <c r="CA983" i="6"/>
  <c r="CB983" i="6"/>
  <c r="CA984" i="6"/>
  <c r="CB984" i="6"/>
  <c r="CA985" i="6"/>
  <c r="CB985" i="6"/>
  <c r="CA986" i="6"/>
  <c r="CB986" i="6"/>
  <c r="CA987" i="6"/>
  <c r="CB987" i="6"/>
  <c r="CA988" i="6"/>
  <c r="CB988" i="6"/>
  <c r="CA989" i="6"/>
  <c r="CB989" i="6"/>
  <c r="CA990" i="6"/>
  <c r="CB990" i="6"/>
  <c r="CA991" i="6"/>
  <c r="CB991" i="6"/>
  <c r="CA992" i="6"/>
  <c r="CB992" i="6"/>
  <c r="CA993" i="6"/>
  <c r="CB993" i="6"/>
  <c r="CA994" i="6"/>
  <c r="CB994" i="6"/>
  <c r="CA995" i="6"/>
  <c r="CB995" i="6"/>
  <c r="CA996" i="6"/>
  <c r="CB996" i="6"/>
  <c r="CA997" i="6"/>
  <c r="CB997" i="6"/>
  <c r="CA998" i="6"/>
  <c r="CB998" i="6"/>
  <c r="CA999" i="6"/>
  <c r="CB999" i="6"/>
  <c r="CA1000" i="6"/>
  <c r="CB1000" i="6"/>
  <c r="CA1001" i="6"/>
  <c r="CB1001" i="6"/>
  <c r="CA1002" i="6"/>
  <c r="CB1002" i="6"/>
  <c r="CA1003" i="6"/>
  <c r="CB1003" i="6"/>
  <c r="CA1004" i="6"/>
  <c r="CB1004" i="6"/>
  <c r="CB4" i="6"/>
  <c r="BZ4" i="6"/>
  <c r="CA4" i="6"/>
  <c r="BY5" i="6"/>
  <c r="BY6" i="6"/>
  <c r="BY7" i="6"/>
  <c r="BY8" i="6"/>
  <c r="BY9" i="6"/>
  <c r="BY10" i="6"/>
  <c r="BY11" i="6"/>
  <c r="BY12" i="6"/>
  <c r="BY13" i="6"/>
  <c r="BY14" i="6"/>
  <c r="BY15" i="6"/>
  <c r="BY16" i="6"/>
  <c r="BY17" i="6"/>
  <c r="BY18" i="6"/>
  <c r="BY19" i="6"/>
  <c r="BY20" i="6"/>
  <c r="BY21" i="6"/>
  <c r="BY22" i="6"/>
  <c r="BY23" i="6"/>
  <c r="BY24" i="6"/>
  <c r="BY25" i="6"/>
  <c r="BY26" i="6"/>
  <c r="BY27" i="6"/>
  <c r="BY28" i="6"/>
  <c r="BY29" i="6"/>
  <c r="BY30" i="6"/>
  <c r="BY31" i="6"/>
  <c r="BY32" i="6"/>
  <c r="BY33" i="6"/>
  <c r="BY34" i="6"/>
  <c r="BY35" i="6"/>
  <c r="BY36" i="6"/>
  <c r="BY37" i="6"/>
  <c r="BY38" i="6"/>
  <c r="BY39" i="6"/>
  <c r="BY40" i="6"/>
  <c r="BY41" i="6"/>
  <c r="BY42" i="6"/>
  <c r="BY43" i="6"/>
  <c r="BY44" i="6"/>
  <c r="BY45" i="6"/>
  <c r="BY46" i="6"/>
  <c r="BY47" i="6"/>
  <c r="BY48" i="6"/>
  <c r="BY49" i="6"/>
  <c r="BY50" i="6"/>
  <c r="BY51" i="6"/>
  <c r="BY52" i="6"/>
  <c r="BY53" i="6"/>
  <c r="BY54" i="6"/>
  <c r="BY55" i="6"/>
  <c r="BY56" i="6"/>
  <c r="BY57" i="6"/>
  <c r="BY58" i="6"/>
  <c r="BY59" i="6"/>
  <c r="BY60" i="6"/>
  <c r="BY61" i="6"/>
  <c r="BY62" i="6"/>
  <c r="BY63" i="6"/>
  <c r="BY64" i="6"/>
  <c r="BY65" i="6"/>
  <c r="BY66" i="6"/>
  <c r="BY67" i="6"/>
  <c r="BY68" i="6"/>
  <c r="BY69" i="6"/>
  <c r="BY70" i="6"/>
  <c r="BY71" i="6"/>
  <c r="BY72" i="6"/>
  <c r="BY73" i="6"/>
  <c r="BY74" i="6"/>
  <c r="BY75" i="6"/>
  <c r="BY76" i="6"/>
  <c r="BY77" i="6"/>
  <c r="BY78" i="6"/>
  <c r="BY79" i="6"/>
  <c r="BY80" i="6"/>
  <c r="BY81" i="6"/>
  <c r="BY82" i="6"/>
  <c r="BY83" i="6"/>
  <c r="BY84" i="6"/>
  <c r="BY85" i="6"/>
  <c r="BY86" i="6"/>
  <c r="BY87" i="6"/>
  <c r="BY88" i="6"/>
  <c r="BY89" i="6"/>
  <c r="BY90" i="6"/>
  <c r="BY91" i="6"/>
  <c r="BY92" i="6"/>
  <c r="BY93" i="6"/>
  <c r="BY94" i="6"/>
  <c r="BY95" i="6"/>
  <c r="BY96" i="6"/>
  <c r="BY97" i="6"/>
  <c r="BY98" i="6"/>
  <c r="BY99" i="6"/>
  <c r="BY100" i="6"/>
  <c r="BY101" i="6"/>
  <c r="BY102" i="6"/>
  <c r="BY103" i="6"/>
  <c r="BY104" i="6"/>
  <c r="BY105" i="6"/>
  <c r="BY106" i="6"/>
  <c r="BY107" i="6"/>
  <c r="BY108" i="6"/>
  <c r="BY109" i="6"/>
  <c r="BY110" i="6"/>
  <c r="BY111" i="6"/>
  <c r="BY112" i="6"/>
  <c r="BY113" i="6"/>
  <c r="BY114" i="6"/>
  <c r="BY115" i="6"/>
  <c r="BY116" i="6"/>
  <c r="BY117" i="6"/>
  <c r="BY118" i="6"/>
  <c r="BY119" i="6"/>
  <c r="BY120" i="6"/>
  <c r="BY121" i="6"/>
  <c r="BY122" i="6"/>
  <c r="BY123" i="6"/>
  <c r="BY124" i="6"/>
  <c r="BY125" i="6"/>
  <c r="BY126" i="6"/>
  <c r="BY127" i="6"/>
  <c r="BY128" i="6"/>
  <c r="BY129" i="6"/>
  <c r="BY130" i="6"/>
  <c r="BY131" i="6"/>
  <c r="BY132" i="6"/>
  <c r="BY133" i="6"/>
  <c r="BY134" i="6"/>
  <c r="BY135" i="6"/>
  <c r="BY136" i="6"/>
  <c r="BY137" i="6"/>
  <c r="BY138" i="6"/>
  <c r="BY139" i="6"/>
  <c r="BY140" i="6"/>
  <c r="BY141" i="6"/>
  <c r="BY142" i="6"/>
  <c r="BY143" i="6"/>
  <c r="BY144" i="6"/>
  <c r="BY145" i="6"/>
  <c r="BY146" i="6"/>
  <c r="BY147" i="6"/>
  <c r="BY148" i="6"/>
  <c r="BY149" i="6"/>
  <c r="BY150" i="6"/>
  <c r="BY151" i="6"/>
  <c r="BY152" i="6"/>
  <c r="BY153" i="6"/>
  <c r="BY154" i="6"/>
  <c r="BY155" i="6"/>
  <c r="BY156" i="6"/>
  <c r="BY157" i="6"/>
  <c r="BY158" i="6"/>
  <c r="BY159" i="6"/>
  <c r="BY160" i="6"/>
  <c r="BY161" i="6"/>
  <c r="BY162" i="6"/>
  <c r="BY163" i="6"/>
  <c r="BY164" i="6"/>
  <c r="BY165" i="6"/>
  <c r="BY166" i="6"/>
  <c r="BY167" i="6"/>
  <c r="BY168" i="6"/>
  <c r="BY169" i="6"/>
  <c r="BY170" i="6"/>
  <c r="BY171" i="6"/>
  <c r="BY172" i="6"/>
  <c r="BY173" i="6"/>
  <c r="BY174" i="6"/>
  <c r="BY175" i="6"/>
  <c r="BY176" i="6"/>
  <c r="BY177" i="6"/>
  <c r="BY178" i="6"/>
  <c r="BY179" i="6"/>
  <c r="BY180" i="6"/>
  <c r="BY181" i="6"/>
  <c r="BY182" i="6"/>
  <c r="BY183" i="6"/>
  <c r="BY184" i="6"/>
  <c r="BY185" i="6"/>
  <c r="BY186" i="6"/>
  <c r="BY187" i="6"/>
  <c r="BY188" i="6"/>
  <c r="BY189" i="6"/>
  <c r="BY190" i="6"/>
  <c r="BY191" i="6"/>
  <c r="BY192" i="6"/>
  <c r="BY193" i="6"/>
  <c r="BY194" i="6"/>
  <c r="BY195" i="6"/>
  <c r="BY196" i="6"/>
  <c r="BY197" i="6"/>
  <c r="BY198" i="6"/>
  <c r="BY199" i="6"/>
  <c r="BY200" i="6"/>
  <c r="BY201" i="6"/>
  <c r="BY202" i="6"/>
  <c r="BY203" i="6"/>
  <c r="BY204" i="6"/>
  <c r="BY205" i="6"/>
  <c r="BY206" i="6"/>
  <c r="BY207" i="6"/>
  <c r="BY208" i="6"/>
  <c r="BY209" i="6"/>
  <c r="BY210" i="6"/>
  <c r="BY211" i="6"/>
  <c r="BY212" i="6"/>
  <c r="BY213" i="6"/>
  <c r="BY214" i="6"/>
  <c r="BY215" i="6"/>
  <c r="BY216" i="6"/>
  <c r="BY217" i="6"/>
  <c r="BY218" i="6"/>
  <c r="BY219" i="6"/>
  <c r="BY220" i="6"/>
  <c r="BY221" i="6"/>
  <c r="BY222" i="6"/>
  <c r="BY223" i="6"/>
  <c r="BY224" i="6"/>
  <c r="BY225" i="6"/>
  <c r="BY226" i="6"/>
  <c r="BY227" i="6"/>
  <c r="BY228" i="6"/>
  <c r="BY229" i="6"/>
  <c r="BY230" i="6"/>
  <c r="BY231" i="6"/>
  <c r="BY232" i="6"/>
  <c r="BY233" i="6"/>
  <c r="BY234" i="6"/>
  <c r="BY235" i="6"/>
  <c r="BY236" i="6"/>
  <c r="BY237" i="6"/>
  <c r="BY238" i="6"/>
  <c r="BY239" i="6"/>
  <c r="BY240" i="6"/>
  <c r="BY241" i="6"/>
  <c r="BY242" i="6"/>
  <c r="BY243" i="6"/>
  <c r="BY244" i="6"/>
  <c r="BY245" i="6"/>
  <c r="BY246" i="6"/>
  <c r="BY247" i="6"/>
  <c r="BY248" i="6"/>
  <c r="BY249" i="6"/>
  <c r="BY250" i="6"/>
  <c r="BY251" i="6"/>
  <c r="BY252" i="6"/>
  <c r="BY253" i="6"/>
  <c r="BY254" i="6"/>
  <c r="BY255" i="6"/>
  <c r="BY256" i="6"/>
  <c r="BY257" i="6"/>
  <c r="BY258" i="6"/>
  <c r="BY259" i="6"/>
  <c r="BY260" i="6"/>
  <c r="BY261" i="6"/>
  <c r="BY262" i="6"/>
  <c r="BY263" i="6"/>
  <c r="BY264" i="6"/>
  <c r="BY265" i="6"/>
  <c r="BY266" i="6"/>
  <c r="BY267" i="6"/>
  <c r="BY268" i="6"/>
  <c r="BY269" i="6"/>
  <c r="BY270" i="6"/>
  <c r="BY271" i="6"/>
  <c r="BY272" i="6"/>
  <c r="BY273" i="6"/>
  <c r="BY274" i="6"/>
  <c r="BY275" i="6"/>
  <c r="BY276" i="6"/>
  <c r="BY277" i="6"/>
  <c r="BY278" i="6"/>
  <c r="BY279" i="6"/>
  <c r="BY280" i="6"/>
  <c r="BY281" i="6"/>
  <c r="BY282" i="6"/>
  <c r="BY283" i="6"/>
  <c r="BY284" i="6"/>
  <c r="BY285" i="6"/>
  <c r="BY286" i="6"/>
  <c r="BY287" i="6"/>
  <c r="BY288" i="6"/>
  <c r="BY289" i="6"/>
  <c r="BY290" i="6"/>
  <c r="BY291" i="6"/>
  <c r="BY292" i="6"/>
  <c r="BY293" i="6"/>
  <c r="BY294" i="6"/>
  <c r="BY295" i="6"/>
  <c r="BY296" i="6"/>
  <c r="BY297" i="6"/>
  <c r="BY298" i="6"/>
  <c r="BY299" i="6"/>
  <c r="BY300" i="6"/>
  <c r="BY301" i="6"/>
  <c r="BY302" i="6"/>
  <c r="BY303" i="6"/>
  <c r="BY304" i="6"/>
  <c r="BY305" i="6"/>
  <c r="BY306" i="6"/>
  <c r="BY307" i="6"/>
  <c r="BY308" i="6"/>
  <c r="BY309" i="6"/>
  <c r="BY310" i="6"/>
  <c r="BY311" i="6"/>
  <c r="BY312" i="6"/>
  <c r="BY313" i="6"/>
  <c r="BY314" i="6"/>
  <c r="BY315" i="6"/>
  <c r="BY316" i="6"/>
  <c r="BY317" i="6"/>
  <c r="BY318" i="6"/>
  <c r="BY319" i="6"/>
  <c r="BY320" i="6"/>
  <c r="BY321" i="6"/>
  <c r="BY322" i="6"/>
  <c r="BY323" i="6"/>
  <c r="BY324" i="6"/>
  <c r="BY325" i="6"/>
  <c r="BY326" i="6"/>
  <c r="BY327" i="6"/>
  <c r="BY328" i="6"/>
  <c r="BY329" i="6"/>
  <c r="BY330" i="6"/>
  <c r="BY331" i="6"/>
  <c r="BY332" i="6"/>
  <c r="BY333" i="6"/>
  <c r="BY334" i="6"/>
  <c r="BY335" i="6"/>
  <c r="BY336" i="6"/>
  <c r="BY337" i="6"/>
  <c r="BY338" i="6"/>
  <c r="BY339" i="6"/>
  <c r="BY340" i="6"/>
  <c r="BY341" i="6"/>
  <c r="BY342" i="6"/>
  <c r="BY343" i="6"/>
  <c r="BY344" i="6"/>
  <c r="BY345" i="6"/>
  <c r="BY346" i="6"/>
  <c r="BY347" i="6"/>
  <c r="BY348" i="6"/>
  <c r="BY349" i="6"/>
  <c r="BY350" i="6"/>
  <c r="BY351" i="6"/>
  <c r="BY352" i="6"/>
  <c r="BY353" i="6"/>
  <c r="BY354" i="6"/>
  <c r="BY355" i="6"/>
  <c r="BY356" i="6"/>
  <c r="BY357" i="6"/>
  <c r="BY358" i="6"/>
  <c r="BY359" i="6"/>
  <c r="BY360" i="6"/>
  <c r="BY361" i="6"/>
  <c r="BY362" i="6"/>
  <c r="BY363" i="6"/>
  <c r="BY364" i="6"/>
  <c r="BY365" i="6"/>
  <c r="BY366" i="6"/>
  <c r="BY367" i="6"/>
  <c r="BY368" i="6"/>
  <c r="BY369" i="6"/>
  <c r="BY370" i="6"/>
  <c r="BY371" i="6"/>
  <c r="BY372" i="6"/>
  <c r="BY373" i="6"/>
  <c r="BY374" i="6"/>
  <c r="BY375" i="6"/>
  <c r="BY376" i="6"/>
  <c r="BY377" i="6"/>
  <c r="BY378" i="6"/>
  <c r="BY379" i="6"/>
  <c r="BY380" i="6"/>
  <c r="BY381" i="6"/>
  <c r="BY382" i="6"/>
  <c r="BY383" i="6"/>
  <c r="BY384" i="6"/>
  <c r="BY385" i="6"/>
  <c r="BY386" i="6"/>
  <c r="BY387" i="6"/>
  <c r="BY388" i="6"/>
  <c r="BY389" i="6"/>
  <c r="BY390" i="6"/>
  <c r="BY391" i="6"/>
  <c r="BY392" i="6"/>
  <c r="BY393" i="6"/>
  <c r="BY394" i="6"/>
  <c r="BY395" i="6"/>
  <c r="BY396" i="6"/>
  <c r="BY397" i="6"/>
  <c r="BY398" i="6"/>
  <c r="BY399" i="6"/>
  <c r="BY400" i="6"/>
  <c r="BY401" i="6"/>
  <c r="BY402" i="6"/>
  <c r="BY403" i="6"/>
  <c r="BY404" i="6"/>
  <c r="BY405" i="6"/>
  <c r="BY406" i="6"/>
  <c r="BY407" i="6"/>
  <c r="BY408" i="6"/>
  <c r="BY409" i="6"/>
  <c r="BY410" i="6"/>
  <c r="BY411" i="6"/>
  <c r="BY412" i="6"/>
  <c r="BY413" i="6"/>
  <c r="BY414" i="6"/>
  <c r="BY415" i="6"/>
  <c r="BY416" i="6"/>
  <c r="BY417" i="6"/>
  <c r="BY418" i="6"/>
  <c r="BY419" i="6"/>
  <c r="BY420" i="6"/>
  <c r="BY421" i="6"/>
  <c r="BY422" i="6"/>
  <c r="BY423" i="6"/>
  <c r="BY424" i="6"/>
  <c r="BY425" i="6"/>
  <c r="BY426" i="6"/>
  <c r="BY427" i="6"/>
  <c r="BY428" i="6"/>
  <c r="BY429" i="6"/>
  <c r="BY430" i="6"/>
  <c r="BY431" i="6"/>
  <c r="BY432" i="6"/>
  <c r="BY433" i="6"/>
  <c r="BY434" i="6"/>
  <c r="BY435" i="6"/>
  <c r="BY436" i="6"/>
  <c r="BY437" i="6"/>
  <c r="BY438" i="6"/>
  <c r="BY439" i="6"/>
  <c r="BY440" i="6"/>
  <c r="BY441" i="6"/>
  <c r="BY442" i="6"/>
  <c r="BY443" i="6"/>
  <c r="BY444" i="6"/>
  <c r="BY445" i="6"/>
  <c r="BY446" i="6"/>
  <c r="BY447" i="6"/>
  <c r="BY448" i="6"/>
  <c r="BY449" i="6"/>
  <c r="BY450" i="6"/>
  <c r="BY451" i="6"/>
  <c r="BY452" i="6"/>
  <c r="BY453" i="6"/>
  <c r="BY454" i="6"/>
  <c r="BY455" i="6"/>
  <c r="BY456" i="6"/>
  <c r="BY457" i="6"/>
  <c r="BY458" i="6"/>
  <c r="BY459" i="6"/>
  <c r="BY460" i="6"/>
  <c r="BY461" i="6"/>
  <c r="BY462" i="6"/>
  <c r="BY463" i="6"/>
  <c r="BY464" i="6"/>
  <c r="BY465" i="6"/>
  <c r="BY466" i="6"/>
  <c r="BY467" i="6"/>
  <c r="BY468" i="6"/>
  <c r="BY469" i="6"/>
  <c r="BY470" i="6"/>
  <c r="BY471" i="6"/>
  <c r="BY472" i="6"/>
  <c r="BY473" i="6"/>
  <c r="BY474" i="6"/>
  <c r="BY475" i="6"/>
  <c r="BY476" i="6"/>
  <c r="BY477" i="6"/>
  <c r="BY478" i="6"/>
  <c r="BY479" i="6"/>
  <c r="BY480" i="6"/>
  <c r="BY481" i="6"/>
  <c r="BY482" i="6"/>
  <c r="BY483" i="6"/>
  <c r="BY484" i="6"/>
  <c r="BY485" i="6"/>
  <c r="BY486" i="6"/>
  <c r="BY487" i="6"/>
  <c r="BY488" i="6"/>
  <c r="BY489" i="6"/>
  <c r="BY490" i="6"/>
  <c r="BY491" i="6"/>
  <c r="BY492" i="6"/>
  <c r="BY493" i="6"/>
  <c r="BY494" i="6"/>
  <c r="BY495" i="6"/>
  <c r="BY496" i="6"/>
  <c r="BY497" i="6"/>
  <c r="BY498" i="6"/>
  <c r="BY499" i="6"/>
  <c r="BY500" i="6"/>
  <c r="BY501" i="6"/>
  <c r="BY502" i="6"/>
  <c r="BY503" i="6"/>
  <c r="BY504" i="6"/>
  <c r="BY505" i="6"/>
  <c r="BY506" i="6"/>
  <c r="BY507" i="6"/>
  <c r="BY508" i="6"/>
  <c r="BY509" i="6"/>
  <c r="BY510" i="6"/>
  <c r="BY511" i="6"/>
  <c r="BY512" i="6"/>
  <c r="BY513" i="6"/>
  <c r="BY514" i="6"/>
  <c r="BY515" i="6"/>
  <c r="BY516" i="6"/>
  <c r="BY517" i="6"/>
  <c r="BY518" i="6"/>
  <c r="BY519" i="6"/>
  <c r="BY520" i="6"/>
  <c r="BY521" i="6"/>
  <c r="BY522" i="6"/>
  <c r="BY523" i="6"/>
  <c r="BY524" i="6"/>
  <c r="BY525" i="6"/>
  <c r="BY526" i="6"/>
  <c r="BY527" i="6"/>
  <c r="BY528" i="6"/>
  <c r="BY529" i="6"/>
  <c r="BY530" i="6"/>
  <c r="BY531" i="6"/>
  <c r="BY532" i="6"/>
  <c r="BY533" i="6"/>
  <c r="BY534" i="6"/>
  <c r="BY535" i="6"/>
  <c r="BY536" i="6"/>
  <c r="BY537" i="6"/>
  <c r="BY538" i="6"/>
  <c r="BY539" i="6"/>
  <c r="BY540" i="6"/>
  <c r="BY541" i="6"/>
  <c r="BY542" i="6"/>
  <c r="BY543" i="6"/>
  <c r="BY544" i="6"/>
  <c r="BY545" i="6"/>
  <c r="BY546" i="6"/>
  <c r="BY547" i="6"/>
  <c r="BY548" i="6"/>
  <c r="BY549" i="6"/>
  <c r="BY550" i="6"/>
  <c r="BY551" i="6"/>
  <c r="BY552" i="6"/>
  <c r="BY553" i="6"/>
  <c r="BY554" i="6"/>
  <c r="BY555" i="6"/>
  <c r="BY556" i="6"/>
  <c r="BY557" i="6"/>
  <c r="BY558" i="6"/>
  <c r="BY559" i="6"/>
  <c r="BY560" i="6"/>
  <c r="BY561" i="6"/>
  <c r="BY562" i="6"/>
  <c r="BY563" i="6"/>
  <c r="BY564" i="6"/>
  <c r="BY565" i="6"/>
  <c r="BY566" i="6"/>
  <c r="BY567" i="6"/>
  <c r="BY568" i="6"/>
  <c r="BY569" i="6"/>
  <c r="BY570" i="6"/>
  <c r="BY571" i="6"/>
  <c r="BY572" i="6"/>
  <c r="BY573" i="6"/>
  <c r="BY574" i="6"/>
  <c r="BY575" i="6"/>
  <c r="BY576" i="6"/>
  <c r="BY577" i="6"/>
  <c r="BY578" i="6"/>
  <c r="BY579" i="6"/>
  <c r="BY580" i="6"/>
  <c r="BY581" i="6"/>
  <c r="BY582" i="6"/>
  <c r="BY583" i="6"/>
  <c r="BY584" i="6"/>
  <c r="BY585" i="6"/>
  <c r="BY586" i="6"/>
  <c r="BY587" i="6"/>
  <c r="BY588" i="6"/>
  <c r="BY589" i="6"/>
  <c r="BY590" i="6"/>
  <c r="BY591" i="6"/>
  <c r="BY592" i="6"/>
  <c r="BY593" i="6"/>
  <c r="BY594" i="6"/>
  <c r="BY595" i="6"/>
  <c r="BY596" i="6"/>
  <c r="BY597" i="6"/>
  <c r="BY598" i="6"/>
  <c r="BY599" i="6"/>
  <c r="BY600" i="6"/>
  <c r="BY601" i="6"/>
  <c r="BY602" i="6"/>
  <c r="BY603" i="6"/>
  <c r="BY604" i="6"/>
  <c r="BY605" i="6"/>
  <c r="BY606" i="6"/>
  <c r="BY607" i="6"/>
  <c r="BY608" i="6"/>
  <c r="BY609" i="6"/>
  <c r="BY610" i="6"/>
  <c r="BY611" i="6"/>
  <c r="BY612" i="6"/>
  <c r="BY613" i="6"/>
  <c r="BY614" i="6"/>
  <c r="BY615" i="6"/>
  <c r="BY616" i="6"/>
  <c r="BY617" i="6"/>
  <c r="BY618" i="6"/>
  <c r="BY619" i="6"/>
  <c r="BY620" i="6"/>
  <c r="BY621" i="6"/>
  <c r="BY622" i="6"/>
  <c r="BY623" i="6"/>
  <c r="BY624" i="6"/>
  <c r="BY625" i="6"/>
  <c r="BY626" i="6"/>
  <c r="BY627" i="6"/>
  <c r="BY628" i="6"/>
  <c r="BY629" i="6"/>
  <c r="BY630" i="6"/>
  <c r="BY631" i="6"/>
  <c r="BY632" i="6"/>
  <c r="BY633" i="6"/>
  <c r="BY634" i="6"/>
  <c r="BY635" i="6"/>
  <c r="BY636" i="6"/>
  <c r="BY637" i="6"/>
  <c r="BY638" i="6"/>
  <c r="BY639" i="6"/>
  <c r="BY640" i="6"/>
  <c r="BY641" i="6"/>
  <c r="BY642" i="6"/>
  <c r="BY643" i="6"/>
  <c r="BY644" i="6"/>
  <c r="BY645" i="6"/>
  <c r="BY646" i="6"/>
  <c r="BY647" i="6"/>
  <c r="BY648" i="6"/>
  <c r="BY649" i="6"/>
  <c r="BY650" i="6"/>
  <c r="BY651" i="6"/>
  <c r="BY652" i="6"/>
  <c r="BY653" i="6"/>
  <c r="BY654" i="6"/>
  <c r="BY655" i="6"/>
  <c r="BY656" i="6"/>
  <c r="BY657" i="6"/>
  <c r="BY658" i="6"/>
  <c r="BY659" i="6"/>
  <c r="BY660" i="6"/>
  <c r="BY661" i="6"/>
  <c r="BY662" i="6"/>
  <c r="BY663" i="6"/>
  <c r="BY664" i="6"/>
  <c r="BY665" i="6"/>
  <c r="BY666" i="6"/>
  <c r="BY667" i="6"/>
  <c r="BY668" i="6"/>
  <c r="BY669" i="6"/>
  <c r="BY670" i="6"/>
  <c r="BY671" i="6"/>
  <c r="BY672" i="6"/>
  <c r="BY673" i="6"/>
  <c r="BY674" i="6"/>
  <c r="BY675" i="6"/>
  <c r="BY676" i="6"/>
  <c r="BY677" i="6"/>
  <c r="BY678" i="6"/>
  <c r="BY679" i="6"/>
  <c r="BY680" i="6"/>
  <c r="BY681" i="6"/>
  <c r="BY682" i="6"/>
  <c r="BY683" i="6"/>
  <c r="BY684" i="6"/>
  <c r="BY685" i="6"/>
  <c r="BY686" i="6"/>
  <c r="BY687" i="6"/>
  <c r="BY688" i="6"/>
  <c r="BY689" i="6"/>
  <c r="BY690" i="6"/>
  <c r="BY691" i="6"/>
  <c r="BY692" i="6"/>
  <c r="BY693" i="6"/>
  <c r="BY694" i="6"/>
  <c r="BY695" i="6"/>
  <c r="BY696" i="6"/>
  <c r="BY697" i="6"/>
  <c r="BY698" i="6"/>
  <c r="BY699" i="6"/>
  <c r="BY700" i="6"/>
  <c r="BY701" i="6"/>
  <c r="BY702" i="6"/>
  <c r="BY703" i="6"/>
  <c r="BY704" i="6"/>
  <c r="BY705" i="6"/>
  <c r="BY706" i="6"/>
  <c r="BY707" i="6"/>
  <c r="BY708" i="6"/>
  <c r="BY709" i="6"/>
  <c r="BY710" i="6"/>
  <c r="BY711" i="6"/>
  <c r="BY712" i="6"/>
  <c r="BY713" i="6"/>
  <c r="BY714" i="6"/>
  <c r="BY715" i="6"/>
  <c r="BY716" i="6"/>
  <c r="BY717" i="6"/>
  <c r="BY718" i="6"/>
  <c r="BY719" i="6"/>
  <c r="BY720" i="6"/>
  <c r="BY721" i="6"/>
  <c r="BY722" i="6"/>
  <c r="BY723" i="6"/>
  <c r="BY724" i="6"/>
  <c r="BY725" i="6"/>
  <c r="BY726" i="6"/>
  <c r="BY727" i="6"/>
  <c r="BY728" i="6"/>
  <c r="BY729" i="6"/>
  <c r="BY730" i="6"/>
  <c r="BY731" i="6"/>
  <c r="BY732" i="6"/>
  <c r="BY733" i="6"/>
  <c r="BY734" i="6"/>
  <c r="BY735" i="6"/>
  <c r="BY736" i="6"/>
  <c r="BY737" i="6"/>
  <c r="BY738" i="6"/>
  <c r="BY739" i="6"/>
  <c r="BY740" i="6"/>
  <c r="BY741" i="6"/>
  <c r="BY742" i="6"/>
  <c r="BY743" i="6"/>
  <c r="BY744" i="6"/>
  <c r="BY745" i="6"/>
  <c r="BY746" i="6"/>
  <c r="BY747" i="6"/>
  <c r="BY748" i="6"/>
  <c r="BY749" i="6"/>
  <c r="BY750" i="6"/>
  <c r="BY751" i="6"/>
  <c r="BY752" i="6"/>
  <c r="BY753" i="6"/>
  <c r="BY754" i="6"/>
  <c r="BY755" i="6"/>
  <c r="BY756" i="6"/>
  <c r="BY757" i="6"/>
  <c r="BY758" i="6"/>
  <c r="BY759" i="6"/>
  <c r="BY760" i="6"/>
  <c r="BY761" i="6"/>
  <c r="BY762" i="6"/>
  <c r="BY763" i="6"/>
  <c r="BY764" i="6"/>
  <c r="BY765" i="6"/>
  <c r="BY766" i="6"/>
  <c r="BY767" i="6"/>
  <c r="BY768" i="6"/>
  <c r="BY769" i="6"/>
  <c r="BY770" i="6"/>
  <c r="BY771" i="6"/>
  <c r="BY772" i="6"/>
  <c r="BY773" i="6"/>
  <c r="BY774" i="6"/>
  <c r="BY775" i="6"/>
  <c r="BY776" i="6"/>
  <c r="BY777" i="6"/>
  <c r="BY778" i="6"/>
  <c r="BY779" i="6"/>
  <c r="BY780" i="6"/>
  <c r="BY781" i="6"/>
  <c r="BY782" i="6"/>
  <c r="BY783" i="6"/>
  <c r="BY784" i="6"/>
  <c r="BY785" i="6"/>
  <c r="BY786" i="6"/>
  <c r="BY787" i="6"/>
  <c r="BY788" i="6"/>
  <c r="BY789" i="6"/>
  <c r="BY790" i="6"/>
  <c r="BY791" i="6"/>
  <c r="BY792" i="6"/>
  <c r="BY793" i="6"/>
  <c r="BY794" i="6"/>
  <c r="BY795" i="6"/>
  <c r="BY796" i="6"/>
  <c r="BY797" i="6"/>
  <c r="BY798" i="6"/>
  <c r="BY799" i="6"/>
  <c r="BY800" i="6"/>
  <c r="BY801" i="6"/>
  <c r="BY802" i="6"/>
  <c r="BY803" i="6"/>
  <c r="BY804" i="6"/>
  <c r="BY805" i="6"/>
  <c r="BY806" i="6"/>
  <c r="BY807" i="6"/>
  <c r="BY808" i="6"/>
  <c r="BY809" i="6"/>
  <c r="BY810" i="6"/>
  <c r="BY811" i="6"/>
  <c r="BY812" i="6"/>
  <c r="BY813" i="6"/>
  <c r="BY814" i="6"/>
  <c r="BY815" i="6"/>
  <c r="BY816" i="6"/>
  <c r="BY817" i="6"/>
  <c r="BY818" i="6"/>
  <c r="BY819" i="6"/>
  <c r="BY820" i="6"/>
  <c r="BY821" i="6"/>
  <c r="BY822" i="6"/>
  <c r="BY823" i="6"/>
  <c r="BY824" i="6"/>
  <c r="BY825" i="6"/>
  <c r="BY826" i="6"/>
  <c r="BY827" i="6"/>
  <c r="BY828" i="6"/>
  <c r="BY829" i="6"/>
  <c r="BY830" i="6"/>
  <c r="BY831" i="6"/>
  <c r="BY832" i="6"/>
  <c r="BY833" i="6"/>
  <c r="BY834" i="6"/>
  <c r="BY835" i="6"/>
  <c r="BY836" i="6"/>
  <c r="BY837" i="6"/>
  <c r="BY838" i="6"/>
  <c r="BY839" i="6"/>
  <c r="BY840" i="6"/>
  <c r="BY841" i="6"/>
  <c r="BY842" i="6"/>
  <c r="BY843" i="6"/>
  <c r="BY844" i="6"/>
  <c r="BY845" i="6"/>
  <c r="BY846" i="6"/>
  <c r="BY847" i="6"/>
  <c r="BY848" i="6"/>
  <c r="BY849" i="6"/>
  <c r="BY850" i="6"/>
  <c r="BY851" i="6"/>
  <c r="BY852" i="6"/>
  <c r="BY853" i="6"/>
  <c r="BY854" i="6"/>
  <c r="BY855" i="6"/>
  <c r="BY856" i="6"/>
  <c r="BY857" i="6"/>
  <c r="BY858" i="6"/>
  <c r="BY859" i="6"/>
  <c r="BY860" i="6"/>
  <c r="BY861" i="6"/>
  <c r="BY862" i="6"/>
  <c r="BY863" i="6"/>
  <c r="BY864" i="6"/>
  <c r="BY865" i="6"/>
  <c r="BY866" i="6"/>
  <c r="BY867" i="6"/>
  <c r="BY868" i="6"/>
  <c r="BY869" i="6"/>
  <c r="BY870" i="6"/>
  <c r="BY871" i="6"/>
  <c r="BY872" i="6"/>
  <c r="BY873" i="6"/>
  <c r="BY874" i="6"/>
  <c r="BY875" i="6"/>
  <c r="BY876" i="6"/>
  <c r="BY877" i="6"/>
  <c r="BY878" i="6"/>
  <c r="BY879" i="6"/>
  <c r="BY880" i="6"/>
  <c r="BY881" i="6"/>
  <c r="BY882" i="6"/>
  <c r="BY883" i="6"/>
  <c r="BY884" i="6"/>
  <c r="BY885" i="6"/>
  <c r="BY886" i="6"/>
  <c r="BY887" i="6"/>
  <c r="BY888" i="6"/>
  <c r="BY889" i="6"/>
  <c r="BY890" i="6"/>
  <c r="BY891" i="6"/>
  <c r="BY892" i="6"/>
  <c r="BY893" i="6"/>
  <c r="BY894" i="6"/>
  <c r="BY895" i="6"/>
  <c r="BY896" i="6"/>
  <c r="BY897" i="6"/>
  <c r="BY898" i="6"/>
  <c r="BY899" i="6"/>
  <c r="BY900" i="6"/>
  <c r="BY901" i="6"/>
  <c r="BY902" i="6"/>
  <c r="BY903" i="6"/>
  <c r="BY904" i="6"/>
  <c r="BY905" i="6"/>
  <c r="BY906" i="6"/>
  <c r="BY907" i="6"/>
  <c r="BY908" i="6"/>
  <c r="BY909" i="6"/>
  <c r="BY910" i="6"/>
  <c r="BY911" i="6"/>
  <c r="BY912" i="6"/>
  <c r="BY913" i="6"/>
  <c r="BY914" i="6"/>
  <c r="BY915" i="6"/>
  <c r="BY916" i="6"/>
  <c r="BY917" i="6"/>
  <c r="BY918" i="6"/>
  <c r="BY919" i="6"/>
  <c r="BY920" i="6"/>
  <c r="BY921" i="6"/>
  <c r="BY922" i="6"/>
  <c r="BY923" i="6"/>
  <c r="BY924" i="6"/>
  <c r="BY925" i="6"/>
  <c r="BY926" i="6"/>
  <c r="BY927" i="6"/>
  <c r="BY928" i="6"/>
  <c r="BY929" i="6"/>
  <c r="BY930" i="6"/>
  <c r="BY931" i="6"/>
  <c r="BY932" i="6"/>
  <c r="BY933" i="6"/>
  <c r="BY934" i="6"/>
  <c r="BY935" i="6"/>
  <c r="BY936" i="6"/>
  <c r="BY937" i="6"/>
  <c r="BY938" i="6"/>
  <c r="BY939" i="6"/>
  <c r="BY940" i="6"/>
  <c r="BY941" i="6"/>
  <c r="BY942" i="6"/>
  <c r="BY943" i="6"/>
  <c r="BY944" i="6"/>
  <c r="BY945" i="6"/>
  <c r="BY946" i="6"/>
  <c r="BY947" i="6"/>
  <c r="BY948" i="6"/>
  <c r="BY949" i="6"/>
  <c r="BY950" i="6"/>
  <c r="BY951" i="6"/>
  <c r="BY952" i="6"/>
  <c r="BY953" i="6"/>
  <c r="BY954" i="6"/>
  <c r="BY955" i="6"/>
  <c r="BY956" i="6"/>
  <c r="BY957" i="6"/>
  <c r="BY958" i="6"/>
  <c r="BY959" i="6"/>
  <c r="BY960" i="6"/>
  <c r="BY961" i="6"/>
  <c r="BY962" i="6"/>
  <c r="BY963" i="6"/>
  <c r="BY964" i="6"/>
  <c r="BY965" i="6"/>
  <c r="BY966" i="6"/>
  <c r="BY967" i="6"/>
  <c r="BY968" i="6"/>
  <c r="BY969" i="6"/>
  <c r="BY970" i="6"/>
  <c r="BY971" i="6"/>
  <c r="BY972" i="6"/>
  <c r="BY973" i="6"/>
  <c r="BY974" i="6"/>
  <c r="BY975" i="6"/>
  <c r="BY976" i="6"/>
  <c r="BY977" i="6"/>
  <c r="BY978" i="6"/>
  <c r="BY979" i="6"/>
  <c r="BY980" i="6"/>
  <c r="BY981" i="6"/>
  <c r="BY982" i="6"/>
  <c r="BY983" i="6"/>
  <c r="BY984" i="6"/>
  <c r="BY985" i="6"/>
  <c r="BY986" i="6"/>
  <c r="BY987" i="6"/>
  <c r="BY988" i="6"/>
  <c r="BY989" i="6"/>
  <c r="BY990" i="6"/>
  <c r="BY991" i="6"/>
  <c r="BY992" i="6"/>
  <c r="BY993" i="6"/>
  <c r="BY994" i="6"/>
  <c r="BY995" i="6"/>
  <c r="BY996" i="6"/>
  <c r="BY997" i="6"/>
  <c r="BY998" i="6"/>
  <c r="BY999" i="6"/>
  <c r="BY1000" i="6"/>
  <c r="BY1001" i="6"/>
  <c r="BY1002" i="6"/>
  <c r="BY1003" i="6"/>
  <c r="BY1004" i="6"/>
  <c r="BY4" i="6"/>
  <c r="BW4" i="6"/>
  <c r="BX4" i="6"/>
  <c r="BS5" i="6"/>
  <c r="BT5" i="6"/>
  <c r="BS6" i="6"/>
  <c r="BT6" i="6"/>
  <c r="BS7" i="6"/>
  <c r="BT7" i="6"/>
  <c r="BS8" i="6"/>
  <c r="BT8" i="6"/>
  <c r="BS9" i="6"/>
  <c r="BT9" i="6"/>
  <c r="BS10" i="6"/>
  <c r="BT10" i="6"/>
  <c r="BS11" i="6"/>
  <c r="BT11" i="6"/>
  <c r="BS12" i="6"/>
  <c r="BT12" i="6"/>
  <c r="BS13" i="6"/>
  <c r="BT13" i="6"/>
  <c r="BS14" i="6"/>
  <c r="BT14" i="6"/>
  <c r="BS15" i="6"/>
  <c r="BT15" i="6"/>
  <c r="BS16" i="6"/>
  <c r="BT16" i="6"/>
  <c r="BS17" i="6"/>
  <c r="BT17" i="6"/>
  <c r="BS18" i="6"/>
  <c r="BT18" i="6"/>
  <c r="BS19" i="6"/>
  <c r="BT19" i="6"/>
  <c r="BS20" i="6"/>
  <c r="BT20" i="6"/>
  <c r="BS21" i="6"/>
  <c r="BT21" i="6"/>
  <c r="BS22" i="6"/>
  <c r="BT22" i="6"/>
  <c r="BS23" i="6"/>
  <c r="BT23" i="6"/>
  <c r="BS24" i="6"/>
  <c r="BT24" i="6"/>
  <c r="BS25" i="6"/>
  <c r="BT25" i="6"/>
  <c r="BS26" i="6"/>
  <c r="BT26" i="6"/>
  <c r="BS27" i="6"/>
  <c r="BT27" i="6"/>
  <c r="BS28" i="6"/>
  <c r="BT28" i="6"/>
  <c r="BS29" i="6"/>
  <c r="BT29" i="6"/>
  <c r="BS30" i="6"/>
  <c r="BT30" i="6"/>
  <c r="BS31" i="6"/>
  <c r="BT31" i="6"/>
  <c r="BS32" i="6"/>
  <c r="BT32" i="6"/>
  <c r="BS33" i="6"/>
  <c r="BT33" i="6"/>
  <c r="BS34" i="6"/>
  <c r="BT34" i="6"/>
  <c r="BS35" i="6"/>
  <c r="BT35" i="6"/>
  <c r="BS36" i="6"/>
  <c r="BT36" i="6"/>
  <c r="BS37" i="6"/>
  <c r="BT37" i="6"/>
  <c r="BS38" i="6"/>
  <c r="BT38" i="6"/>
  <c r="BS39" i="6"/>
  <c r="BT39" i="6"/>
  <c r="BS40" i="6"/>
  <c r="BT40" i="6"/>
  <c r="BS41" i="6"/>
  <c r="BT41" i="6"/>
  <c r="BS42" i="6"/>
  <c r="BT42" i="6"/>
  <c r="BS43" i="6"/>
  <c r="BT43" i="6"/>
  <c r="BS44" i="6"/>
  <c r="BT44" i="6"/>
  <c r="BS45" i="6"/>
  <c r="BT45" i="6"/>
  <c r="BS46" i="6"/>
  <c r="BT46" i="6"/>
  <c r="BS47" i="6"/>
  <c r="BT47" i="6"/>
  <c r="BS48" i="6"/>
  <c r="BT48" i="6"/>
  <c r="BS49" i="6"/>
  <c r="BT49" i="6"/>
  <c r="BS50" i="6"/>
  <c r="BT50" i="6"/>
  <c r="BS51" i="6"/>
  <c r="BT51" i="6"/>
  <c r="BS52" i="6"/>
  <c r="BT52" i="6"/>
  <c r="BS53" i="6"/>
  <c r="BT53" i="6"/>
  <c r="BS54" i="6"/>
  <c r="BT54" i="6"/>
  <c r="BS55" i="6"/>
  <c r="BT55" i="6"/>
  <c r="BS56" i="6"/>
  <c r="BT56" i="6"/>
  <c r="BS57" i="6"/>
  <c r="BT57" i="6"/>
  <c r="BS58" i="6"/>
  <c r="BT58" i="6"/>
  <c r="BS59" i="6"/>
  <c r="BT59" i="6"/>
  <c r="BS60" i="6"/>
  <c r="BT60" i="6"/>
  <c r="BS61" i="6"/>
  <c r="BT61" i="6"/>
  <c r="BS62" i="6"/>
  <c r="BT62" i="6"/>
  <c r="BS63" i="6"/>
  <c r="BT63" i="6"/>
  <c r="BS64" i="6"/>
  <c r="BT64" i="6"/>
  <c r="BS65" i="6"/>
  <c r="BT65" i="6"/>
  <c r="BS66" i="6"/>
  <c r="BT66" i="6"/>
  <c r="BS67" i="6"/>
  <c r="BT67" i="6"/>
  <c r="BS68" i="6"/>
  <c r="BT68" i="6"/>
  <c r="BS69" i="6"/>
  <c r="BT69" i="6"/>
  <c r="BS70" i="6"/>
  <c r="BT70" i="6"/>
  <c r="BS71" i="6"/>
  <c r="BT71" i="6"/>
  <c r="BS72" i="6"/>
  <c r="BT72" i="6"/>
  <c r="BS73" i="6"/>
  <c r="BT73" i="6"/>
  <c r="BS74" i="6"/>
  <c r="BT74" i="6"/>
  <c r="BS75" i="6"/>
  <c r="BT75" i="6"/>
  <c r="BS76" i="6"/>
  <c r="BT76" i="6"/>
  <c r="BS77" i="6"/>
  <c r="BT77" i="6"/>
  <c r="BS78" i="6"/>
  <c r="BT78" i="6"/>
  <c r="BS79" i="6"/>
  <c r="BT79" i="6"/>
  <c r="BS80" i="6"/>
  <c r="BT80" i="6"/>
  <c r="BS81" i="6"/>
  <c r="BT81" i="6"/>
  <c r="BS82" i="6"/>
  <c r="BT82" i="6"/>
  <c r="BS83" i="6"/>
  <c r="BT83" i="6"/>
  <c r="BS84" i="6"/>
  <c r="BT84" i="6"/>
  <c r="BS85" i="6"/>
  <c r="BT85" i="6"/>
  <c r="BS86" i="6"/>
  <c r="BT86" i="6"/>
  <c r="BS87" i="6"/>
  <c r="BT87" i="6"/>
  <c r="BS88" i="6"/>
  <c r="BT88" i="6"/>
  <c r="BS89" i="6"/>
  <c r="BT89" i="6"/>
  <c r="BS90" i="6"/>
  <c r="BT90" i="6"/>
  <c r="BS91" i="6"/>
  <c r="BT91" i="6"/>
  <c r="BS92" i="6"/>
  <c r="BT92" i="6"/>
  <c r="BS93" i="6"/>
  <c r="BT93" i="6"/>
  <c r="BS94" i="6"/>
  <c r="BT94" i="6"/>
  <c r="BS95" i="6"/>
  <c r="BT95" i="6"/>
  <c r="BS96" i="6"/>
  <c r="BT96" i="6"/>
  <c r="BS97" i="6"/>
  <c r="BT97" i="6"/>
  <c r="BS98" i="6"/>
  <c r="BT98" i="6"/>
  <c r="BS99" i="6"/>
  <c r="BT99" i="6"/>
  <c r="BS100" i="6"/>
  <c r="BT100" i="6"/>
  <c r="BS101" i="6"/>
  <c r="BT101" i="6"/>
  <c r="BS102" i="6"/>
  <c r="BT102" i="6"/>
  <c r="BS103" i="6"/>
  <c r="BT103" i="6"/>
  <c r="BS104" i="6"/>
  <c r="BT104" i="6"/>
  <c r="BS105" i="6"/>
  <c r="BT105" i="6"/>
  <c r="BS106" i="6"/>
  <c r="BT106" i="6"/>
  <c r="BS107" i="6"/>
  <c r="BT107" i="6"/>
  <c r="BS108" i="6"/>
  <c r="BT108" i="6"/>
  <c r="BS109" i="6"/>
  <c r="BT109" i="6"/>
  <c r="BS110" i="6"/>
  <c r="BT110" i="6"/>
  <c r="BS111" i="6"/>
  <c r="BT111" i="6"/>
  <c r="BS112" i="6"/>
  <c r="BT112" i="6"/>
  <c r="BS113" i="6"/>
  <c r="BT113" i="6"/>
  <c r="BS114" i="6"/>
  <c r="BT114" i="6"/>
  <c r="BS115" i="6"/>
  <c r="BT115" i="6"/>
  <c r="BS116" i="6"/>
  <c r="BT116" i="6"/>
  <c r="BS117" i="6"/>
  <c r="BT117" i="6"/>
  <c r="BS118" i="6"/>
  <c r="BT118" i="6"/>
  <c r="BS119" i="6"/>
  <c r="BT119" i="6"/>
  <c r="BS120" i="6"/>
  <c r="BT120" i="6"/>
  <c r="BS121" i="6"/>
  <c r="BT121" i="6"/>
  <c r="BS122" i="6"/>
  <c r="BT122" i="6"/>
  <c r="BS123" i="6"/>
  <c r="BT123" i="6"/>
  <c r="BS124" i="6"/>
  <c r="BT124" i="6"/>
  <c r="BS125" i="6"/>
  <c r="BT125" i="6"/>
  <c r="BS126" i="6"/>
  <c r="BT126" i="6"/>
  <c r="BS127" i="6"/>
  <c r="BT127" i="6"/>
  <c r="BS128" i="6"/>
  <c r="BT128" i="6"/>
  <c r="BS129" i="6"/>
  <c r="BT129" i="6"/>
  <c r="BS130" i="6"/>
  <c r="BT130" i="6"/>
  <c r="BS131" i="6"/>
  <c r="BT131" i="6"/>
  <c r="BS132" i="6"/>
  <c r="BT132" i="6"/>
  <c r="BS133" i="6"/>
  <c r="BT133" i="6"/>
  <c r="BS134" i="6"/>
  <c r="BT134" i="6"/>
  <c r="BS135" i="6"/>
  <c r="BT135" i="6"/>
  <c r="BS136" i="6"/>
  <c r="BT136" i="6"/>
  <c r="BS137" i="6"/>
  <c r="BT137" i="6"/>
  <c r="BS138" i="6"/>
  <c r="BT138" i="6"/>
  <c r="BS139" i="6"/>
  <c r="BT139" i="6"/>
  <c r="BS140" i="6"/>
  <c r="BT140" i="6"/>
  <c r="BS141" i="6"/>
  <c r="BT141" i="6"/>
  <c r="BS142" i="6"/>
  <c r="BT142" i="6"/>
  <c r="BS143" i="6"/>
  <c r="BT143" i="6"/>
  <c r="BS144" i="6"/>
  <c r="BT144" i="6"/>
  <c r="BS145" i="6"/>
  <c r="BT145" i="6"/>
  <c r="BS146" i="6"/>
  <c r="BT146" i="6"/>
  <c r="BS147" i="6"/>
  <c r="BT147" i="6"/>
  <c r="BS148" i="6"/>
  <c r="BT148" i="6"/>
  <c r="BS149" i="6"/>
  <c r="BT149" i="6"/>
  <c r="BS150" i="6"/>
  <c r="BT150" i="6"/>
  <c r="BS151" i="6"/>
  <c r="BT151" i="6"/>
  <c r="BS152" i="6"/>
  <c r="BT152" i="6"/>
  <c r="BS153" i="6"/>
  <c r="BT153" i="6"/>
  <c r="BS154" i="6"/>
  <c r="BT154" i="6"/>
  <c r="BS155" i="6"/>
  <c r="BT155" i="6"/>
  <c r="BS156" i="6"/>
  <c r="BT156" i="6"/>
  <c r="BS157" i="6"/>
  <c r="BT157" i="6"/>
  <c r="BS158" i="6"/>
  <c r="BT158" i="6"/>
  <c r="BS159" i="6"/>
  <c r="BT159" i="6"/>
  <c r="BS160" i="6"/>
  <c r="BT160" i="6"/>
  <c r="BS161" i="6"/>
  <c r="BT161" i="6"/>
  <c r="BS162" i="6"/>
  <c r="BT162" i="6"/>
  <c r="BS163" i="6"/>
  <c r="BT163" i="6"/>
  <c r="BS164" i="6"/>
  <c r="BT164" i="6"/>
  <c r="BS165" i="6"/>
  <c r="BT165" i="6"/>
  <c r="BS166" i="6"/>
  <c r="BT166" i="6"/>
  <c r="BS167" i="6"/>
  <c r="BT167" i="6"/>
  <c r="BS168" i="6"/>
  <c r="BT168" i="6"/>
  <c r="BS169" i="6"/>
  <c r="BT169" i="6"/>
  <c r="BS170" i="6"/>
  <c r="BT170" i="6"/>
  <c r="BS171" i="6"/>
  <c r="BT171" i="6"/>
  <c r="BS172" i="6"/>
  <c r="BT172" i="6"/>
  <c r="BS173" i="6"/>
  <c r="BT173" i="6"/>
  <c r="BS174" i="6"/>
  <c r="BT174" i="6"/>
  <c r="BS175" i="6"/>
  <c r="BT175" i="6"/>
  <c r="BS176" i="6"/>
  <c r="BT176" i="6"/>
  <c r="BS177" i="6"/>
  <c r="BT177" i="6"/>
  <c r="BS178" i="6"/>
  <c r="BT178" i="6"/>
  <c r="BS179" i="6"/>
  <c r="BT179" i="6"/>
  <c r="BS180" i="6"/>
  <c r="BT180" i="6"/>
  <c r="BS181" i="6"/>
  <c r="BT181" i="6"/>
  <c r="BS182" i="6"/>
  <c r="BT182" i="6"/>
  <c r="BS183" i="6"/>
  <c r="BT183" i="6"/>
  <c r="BS184" i="6"/>
  <c r="BT184" i="6"/>
  <c r="BS185" i="6"/>
  <c r="BT185" i="6"/>
  <c r="BS186" i="6"/>
  <c r="BT186" i="6"/>
  <c r="BS187" i="6"/>
  <c r="BT187" i="6"/>
  <c r="BS188" i="6"/>
  <c r="BT188" i="6"/>
  <c r="BS189" i="6"/>
  <c r="BT189" i="6"/>
  <c r="BS190" i="6"/>
  <c r="BT190" i="6"/>
  <c r="BS191" i="6"/>
  <c r="BT191" i="6"/>
  <c r="BS192" i="6"/>
  <c r="BT192" i="6"/>
  <c r="BS193" i="6"/>
  <c r="BT193" i="6"/>
  <c r="BS194" i="6"/>
  <c r="BT194" i="6"/>
  <c r="BS195" i="6"/>
  <c r="BT195" i="6"/>
  <c r="BS196" i="6"/>
  <c r="BT196" i="6"/>
  <c r="BS197" i="6"/>
  <c r="BT197" i="6"/>
  <c r="BS198" i="6"/>
  <c r="BT198" i="6"/>
  <c r="BS199" i="6"/>
  <c r="BT199" i="6"/>
  <c r="BS200" i="6"/>
  <c r="BT200" i="6"/>
  <c r="BS201" i="6"/>
  <c r="BT201" i="6"/>
  <c r="BS202" i="6"/>
  <c r="BT202" i="6"/>
  <c r="BS203" i="6"/>
  <c r="BT203" i="6"/>
  <c r="BS204" i="6"/>
  <c r="BT204" i="6"/>
  <c r="BS205" i="6"/>
  <c r="BT205" i="6"/>
  <c r="BS206" i="6"/>
  <c r="BT206" i="6"/>
  <c r="BS207" i="6"/>
  <c r="BT207" i="6"/>
  <c r="BS208" i="6"/>
  <c r="BT208" i="6"/>
  <c r="BS209" i="6"/>
  <c r="BT209" i="6"/>
  <c r="BS210" i="6"/>
  <c r="BT210" i="6"/>
  <c r="BS211" i="6"/>
  <c r="BT211" i="6"/>
  <c r="BS212" i="6"/>
  <c r="BT212" i="6"/>
  <c r="BS213" i="6"/>
  <c r="BT213" i="6"/>
  <c r="BS214" i="6"/>
  <c r="BT214" i="6"/>
  <c r="BS215" i="6"/>
  <c r="BT215" i="6"/>
  <c r="BS216" i="6"/>
  <c r="BT216" i="6"/>
  <c r="BS217" i="6"/>
  <c r="BT217" i="6"/>
  <c r="BS218" i="6"/>
  <c r="BT218" i="6"/>
  <c r="BS219" i="6"/>
  <c r="BT219" i="6"/>
  <c r="BS220" i="6"/>
  <c r="BT220" i="6"/>
  <c r="BS221" i="6"/>
  <c r="BT221" i="6"/>
  <c r="BS222" i="6"/>
  <c r="BT222" i="6"/>
  <c r="BS223" i="6"/>
  <c r="BT223" i="6"/>
  <c r="BS224" i="6"/>
  <c r="BT224" i="6"/>
  <c r="BS225" i="6"/>
  <c r="BT225" i="6"/>
  <c r="BS226" i="6"/>
  <c r="BT226" i="6"/>
  <c r="BS227" i="6"/>
  <c r="BT227" i="6"/>
  <c r="BS228" i="6"/>
  <c r="BT228" i="6"/>
  <c r="BS229" i="6"/>
  <c r="BT229" i="6"/>
  <c r="BS230" i="6"/>
  <c r="BT230" i="6"/>
  <c r="BS231" i="6"/>
  <c r="BT231" i="6"/>
  <c r="BS232" i="6"/>
  <c r="BT232" i="6"/>
  <c r="BS233" i="6"/>
  <c r="BT233" i="6"/>
  <c r="BS234" i="6"/>
  <c r="BT234" i="6"/>
  <c r="BS235" i="6"/>
  <c r="BT235" i="6"/>
  <c r="BS236" i="6"/>
  <c r="BT236" i="6"/>
  <c r="BS237" i="6"/>
  <c r="BT237" i="6"/>
  <c r="BS238" i="6"/>
  <c r="BT238" i="6"/>
  <c r="BS239" i="6"/>
  <c r="BT239" i="6"/>
  <c r="BS240" i="6"/>
  <c r="BT240" i="6"/>
  <c r="BS241" i="6"/>
  <c r="BT241" i="6"/>
  <c r="BS242" i="6"/>
  <c r="BT242" i="6"/>
  <c r="BS243" i="6"/>
  <c r="BT243" i="6"/>
  <c r="BS244" i="6"/>
  <c r="BT244" i="6"/>
  <c r="BS245" i="6"/>
  <c r="BT245" i="6"/>
  <c r="BS246" i="6"/>
  <c r="BT246" i="6"/>
  <c r="BS247" i="6"/>
  <c r="BT247" i="6"/>
  <c r="BS248" i="6"/>
  <c r="BT248" i="6"/>
  <c r="BS249" i="6"/>
  <c r="BT249" i="6"/>
  <c r="BS250" i="6"/>
  <c r="BT250" i="6"/>
  <c r="BS251" i="6"/>
  <c r="BT251" i="6"/>
  <c r="BS252" i="6"/>
  <c r="BT252" i="6"/>
  <c r="BS253" i="6"/>
  <c r="BT253" i="6"/>
  <c r="BS254" i="6"/>
  <c r="BT254" i="6"/>
  <c r="BS255" i="6"/>
  <c r="BT255" i="6"/>
  <c r="BS256" i="6"/>
  <c r="BT256" i="6"/>
  <c r="BS257" i="6"/>
  <c r="BT257" i="6"/>
  <c r="BS258" i="6"/>
  <c r="BT258" i="6"/>
  <c r="BS259" i="6"/>
  <c r="BT259" i="6"/>
  <c r="BS260" i="6"/>
  <c r="BT260" i="6"/>
  <c r="BS261" i="6"/>
  <c r="BT261" i="6"/>
  <c r="BS262" i="6"/>
  <c r="BT262" i="6"/>
  <c r="BS263" i="6"/>
  <c r="BT263" i="6"/>
  <c r="BS264" i="6"/>
  <c r="BT264" i="6"/>
  <c r="BS265" i="6"/>
  <c r="BT265" i="6"/>
  <c r="BS266" i="6"/>
  <c r="BT266" i="6"/>
  <c r="BS267" i="6"/>
  <c r="BT267" i="6"/>
  <c r="BS268" i="6"/>
  <c r="BT268" i="6"/>
  <c r="BS269" i="6"/>
  <c r="BT269" i="6"/>
  <c r="BS270" i="6"/>
  <c r="BT270" i="6"/>
  <c r="BS271" i="6"/>
  <c r="BT271" i="6"/>
  <c r="BS272" i="6"/>
  <c r="BT272" i="6"/>
  <c r="BS273" i="6"/>
  <c r="BT273" i="6"/>
  <c r="BS274" i="6"/>
  <c r="BT274" i="6"/>
  <c r="BS275" i="6"/>
  <c r="BT275" i="6"/>
  <c r="BS276" i="6"/>
  <c r="BT276" i="6"/>
  <c r="BS277" i="6"/>
  <c r="BT277" i="6"/>
  <c r="BS278" i="6"/>
  <c r="BT278" i="6"/>
  <c r="BS279" i="6"/>
  <c r="BT279" i="6"/>
  <c r="BS280" i="6"/>
  <c r="BT280" i="6"/>
  <c r="BS281" i="6"/>
  <c r="BT281" i="6"/>
  <c r="BS282" i="6"/>
  <c r="BT282" i="6"/>
  <c r="BS283" i="6"/>
  <c r="BT283" i="6"/>
  <c r="BS284" i="6"/>
  <c r="BT284" i="6"/>
  <c r="BS285" i="6"/>
  <c r="BT285" i="6"/>
  <c r="BS286" i="6"/>
  <c r="BT286" i="6"/>
  <c r="BS287" i="6"/>
  <c r="BT287" i="6"/>
  <c r="BS288" i="6"/>
  <c r="BT288" i="6"/>
  <c r="BS289" i="6"/>
  <c r="BT289" i="6"/>
  <c r="BS290" i="6"/>
  <c r="BT290" i="6"/>
  <c r="BS291" i="6"/>
  <c r="BT291" i="6"/>
  <c r="BS292" i="6"/>
  <c r="BT292" i="6"/>
  <c r="BS293" i="6"/>
  <c r="BT293" i="6"/>
  <c r="BS294" i="6"/>
  <c r="BT294" i="6"/>
  <c r="BS295" i="6"/>
  <c r="BT295" i="6"/>
  <c r="BS296" i="6"/>
  <c r="BT296" i="6"/>
  <c r="BS297" i="6"/>
  <c r="BT297" i="6"/>
  <c r="BS298" i="6"/>
  <c r="BT298" i="6"/>
  <c r="BS299" i="6"/>
  <c r="BT299" i="6"/>
  <c r="BS300" i="6"/>
  <c r="BT300" i="6"/>
  <c r="BS301" i="6"/>
  <c r="BT301" i="6"/>
  <c r="BS302" i="6"/>
  <c r="BT302" i="6"/>
  <c r="BS303" i="6"/>
  <c r="BT303" i="6"/>
  <c r="BS304" i="6"/>
  <c r="BT304" i="6"/>
  <c r="BS305" i="6"/>
  <c r="BT305" i="6"/>
  <c r="BS306" i="6"/>
  <c r="BT306" i="6"/>
  <c r="BS307" i="6"/>
  <c r="BT307" i="6"/>
  <c r="BS308" i="6"/>
  <c r="BT308" i="6"/>
  <c r="BS309" i="6"/>
  <c r="BT309" i="6"/>
  <c r="BS310" i="6"/>
  <c r="BT310" i="6"/>
  <c r="BS311" i="6"/>
  <c r="BT311" i="6"/>
  <c r="BS312" i="6"/>
  <c r="BT312" i="6"/>
  <c r="BS313" i="6"/>
  <c r="BT313" i="6"/>
  <c r="BS314" i="6"/>
  <c r="BT314" i="6"/>
  <c r="BS315" i="6"/>
  <c r="BT315" i="6"/>
  <c r="BS316" i="6"/>
  <c r="BT316" i="6"/>
  <c r="BS317" i="6"/>
  <c r="BT317" i="6"/>
  <c r="BS318" i="6"/>
  <c r="BT318" i="6"/>
  <c r="BS319" i="6"/>
  <c r="BT319" i="6"/>
  <c r="BS320" i="6"/>
  <c r="BT320" i="6"/>
  <c r="BS321" i="6"/>
  <c r="BT321" i="6"/>
  <c r="BS322" i="6"/>
  <c r="BT322" i="6"/>
  <c r="BS323" i="6"/>
  <c r="BT323" i="6"/>
  <c r="BS324" i="6"/>
  <c r="BT324" i="6"/>
  <c r="BS325" i="6"/>
  <c r="BT325" i="6"/>
  <c r="BS326" i="6"/>
  <c r="BT326" i="6"/>
  <c r="BS327" i="6"/>
  <c r="BT327" i="6"/>
  <c r="BS328" i="6"/>
  <c r="BT328" i="6"/>
  <c r="BS329" i="6"/>
  <c r="BT329" i="6"/>
  <c r="BS330" i="6"/>
  <c r="BT330" i="6"/>
  <c r="BS331" i="6"/>
  <c r="BT331" i="6"/>
  <c r="BS332" i="6"/>
  <c r="BT332" i="6"/>
  <c r="BS333" i="6"/>
  <c r="BT333" i="6"/>
  <c r="BS334" i="6"/>
  <c r="BT334" i="6"/>
  <c r="BS335" i="6"/>
  <c r="BT335" i="6"/>
  <c r="BS336" i="6"/>
  <c r="BT336" i="6"/>
  <c r="BS337" i="6"/>
  <c r="BT337" i="6"/>
  <c r="BS338" i="6"/>
  <c r="BT338" i="6"/>
  <c r="BS339" i="6"/>
  <c r="BT339" i="6"/>
  <c r="BS340" i="6"/>
  <c r="BT340" i="6"/>
  <c r="BS341" i="6"/>
  <c r="BT341" i="6"/>
  <c r="BS342" i="6"/>
  <c r="BT342" i="6"/>
  <c r="BS343" i="6"/>
  <c r="BT343" i="6"/>
  <c r="BS344" i="6"/>
  <c r="BT344" i="6"/>
  <c r="BS345" i="6"/>
  <c r="BT345" i="6"/>
  <c r="BS346" i="6"/>
  <c r="BT346" i="6"/>
  <c r="BS347" i="6"/>
  <c r="BT347" i="6"/>
  <c r="BS348" i="6"/>
  <c r="BT348" i="6"/>
  <c r="BS349" i="6"/>
  <c r="BT349" i="6"/>
  <c r="BS350" i="6"/>
  <c r="BT350" i="6"/>
  <c r="BS351" i="6"/>
  <c r="BT351" i="6"/>
  <c r="BS352" i="6"/>
  <c r="BT352" i="6"/>
  <c r="BS353" i="6"/>
  <c r="BT353" i="6"/>
  <c r="BS354" i="6"/>
  <c r="BT354" i="6"/>
  <c r="BS355" i="6"/>
  <c r="BT355" i="6"/>
  <c r="BS356" i="6"/>
  <c r="BT356" i="6"/>
  <c r="BS357" i="6"/>
  <c r="BT357" i="6"/>
  <c r="BS358" i="6"/>
  <c r="BT358" i="6"/>
  <c r="BS359" i="6"/>
  <c r="BT359" i="6"/>
  <c r="BS360" i="6"/>
  <c r="BT360" i="6"/>
  <c r="BS361" i="6"/>
  <c r="BT361" i="6"/>
  <c r="BS362" i="6"/>
  <c r="BT362" i="6"/>
  <c r="BS363" i="6"/>
  <c r="BT363" i="6"/>
  <c r="BS364" i="6"/>
  <c r="BT364" i="6"/>
  <c r="BS365" i="6"/>
  <c r="BT365" i="6"/>
  <c r="BS366" i="6"/>
  <c r="BT366" i="6"/>
  <c r="BS367" i="6"/>
  <c r="BT367" i="6"/>
  <c r="BS368" i="6"/>
  <c r="BT368" i="6"/>
  <c r="BS369" i="6"/>
  <c r="BT369" i="6"/>
  <c r="BS370" i="6"/>
  <c r="BT370" i="6"/>
  <c r="BS371" i="6"/>
  <c r="BT371" i="6"/>
  <c r="BS372" i="6"/>
  <c r="BT372" i="6"/>
  <c r="BS373" i="6"/>
  <c r="BT373" i="6"/>
  <c r="BS374" i="6"/>
  <c r="BT374" i="6"/>
  <c r="BS375" i="6"/>
  <c r="BT375" i="6"/>
  <c r="BS376" i="6"/>
  <c r="BT376" i="6"/>
  <c r="BS377" i="6"/>
  <c r="BT377" i="6"/>
  <c r="BS378" i="6"/>
  <c r="BT378" i="6"/>
  <c r="BS379" i="6"/>
  <c r="BT379" i="6"/>
  <c r="BS380" i="6"/>
  <c r="BT380" i="6"/>
  <c r="BS381" i="6"/>
  <c r="BT381" i="6"/>
  <c r="BS382" i="6"/>
  <c r="BT382" i="6"/>
  <c r="BS383" i="6"/>
  <c r="BT383" i="6"/>
  <c r="BS384" i="6"/>
  <c r="BT384" i="6"/>
  <c r="BS385" i="6"/>
  <c r="BT385" i="6"/>
  <c r="BS386" i="6"/>
  <c r="BT386" i="6"/>
  <c r="BS387" i="6"/>
  <c r="BT387" i="6"/>
  <c r="BS388" i="6"/>
  <c r="BT388" i="6"/>
  <c r="BS389" i="6"/>
  <c r="BT389" i="6"/>
  <c r="BS390" i="6"/>
  <c r="BT390" i="6"/>
  <c r="BS391" i="6"/>
  <c r="BT391" i="6"/>
  <c r="BS392" i="6"/>
  <c r="BT392" i="6"/>
  <c r="BS393" i="6"/>
  <c r="BT393" i="6"/>
  <c r="BS394" i="6"/>
  <c r="BT394" i="6"/>
  <c r="BS395" i="6"/>
  <c r="BT395" i="6"/>
  <c r="BS396" i="6"/>
  <c r="BT396" i="6"/>
  <c r="BS397" i="6"/>
  <c r="BT397" i="6"/>
  <c r="BS398" i="6"/>
  <c r="BT398" i="6"/>
  <c r="BS399" i="6"/>
  <c r="BT399" i="6"/>
  <c r="BS400" i="6"/>
  <c r="BT400" i="6"/>
  <c r="BS401" i="6"/>
  <c r="BT401" i="6"/>
  <c r="BS402" i="6"/>
  <c r="BT402" i="6"/>
  <c r="BS403" i="6"/>
  <c r="BT403" i="6"/>
  <c r="BS404" i="6"/>
  <c r="BT404" i="6"/>
  <c r="BS405" i="6"/>
  <c r="BT405" i="6"/>
  <c r="BS406" i="6"/>
  <c r="BT406" i="6"/>
  <c r="BS407" i="6"/>
  <c r="BT407" i="6"/>
  <c r="BS408" i="6"/>
  <c r="BT408" i="6"/>
  <c r="BS409" i="6"/>
  <c r="BT409" i="6"/>
  <c r="BS410" i="6"/>
  <c r="BT410" i="6"/>
  <c r="BS411" i="6"/>
  <c r="BT411" i="6"/>
  <c r="BS412" i="6"/>
  <c r="BT412" i="6"/>
  <c r="BS413" i="6"/>
  <c r="BT413" i="6"/>
  <c r="BS414" i="6"/>
  <c r="BT414" i="6"/>
  <c r="BS415" i="6"/>
  <c r="BT415" i="6"/>
  <c r="BS416" i="6"/>
  <c r="BT416" i="6"/>
  <c r="BS417" i="6"/>
  <c r="BT417" i="6"/>
  <c r="BS418" i="6"/>
  <c r="BT418" i="6"/>
  <c r="BS419" i="6"/>
  <c r="BT419" i="6"/>
  <c r="BS420" i="6"/>
  <c r="BT420" i="6"/>
  <c r="BS421" i="6"/>
  <c r="BT421" i="6"/>
  <c r="BS422" i="6"/>
  <c r="BT422" i="6"/>
  <c r="BS423" i="6"/>
  <c r="BT423" i="6"/>
  <c r="BS424" i="6"/>
  <c r="BT424" i="6"/>
  <c r="BS425" i="6"/>
  <c r="BT425" i="6"/>
  <c r="BS426" i="6"/>
  <c r="BT426" i="6"/>
  <c r="BS427" i="6"/>
  <c r="BT427" i="6"/>
  <c r="BS428" i="6"/>
  <c r="BT428" i="6"/>
  <c r="BS429" i="6"/>
  <c r="BT429" i="6"/>
  <c r="BS430" i="6"/>
  <c r="BT430" i="6"/>
  <c r="BS431" i="6"/>
  <c r="BT431" i="6"/>
  <c r="BS432" i="6"/>
  <c r="BT432" i="6"/>
  <c r="BS433" i="6"/>
  <c r="BT433" i="6"/>
  <c r="BS434" i="6"/>
  <c r="BT434" i="6"/>
  <c r="BS435" i="6"/>
  <c r="BT435" i="6"/>
  <c r="BS436" i="6"/>
  <c r="BT436" i="6"/>
  <c r="BS437" i="6"/>
  <c r="BT437" i="6"/>
  <c r="BS438" i="6"/>
  <c r="BT438" i="6"/>
  <c r="BS439" i="6"/>
  <c r="BT439" i="6"/>
  <c r="BS440" i="6"/>
  <c r="BT440" i="6"/>
  <c r="BS441" i="6"/>
  <c r="BT441" i="6"/>
  <c r="BS442" i="6"/>
  <c r="BT442" i="6"/>
  <c r="BS443" i="6"/>
  <c r="BT443" i="6"/>
  <c r="BS444" i="6"/>
  <c r="BT444" i="6"/>
  <c r="BS445" i="6"/>
  <c r="BT445" i="6"/>
  <c r="BS446" i="6"/>
  <c r="BT446" i="6"/>
  <c r="BS447" i="6"/>
  <c r="BT447" i="6"/>
  <c r="BS448" i="6"/>
  <c r="BT448" i="6"/>
  <c r="BS449" i="6"/>
  <c r="BT449" i="6"/>
  <c r="BS450" i="6"/>
  <c r="BT450" i="6"/>
  <c r="BS451" i="6"/>
  <c r="BT451" i="6"/>
  <c r="BS452" i="6"/>
  <c r="BT452" i="6"/>
  <c r="BS453" i="6"/>
  <c r="BT453" i="6"/>
  <c r="BS454" i="6"/>
  <c r="BT454" i="6"/>
  <c r="BS455" i="6"/>
  <c r="BT455" i="6"/>
  <c r="BS456" i="6"/>
  <c r="BT456" i="6"/>
  <c r="BS457" i="6"/>
  <c r="BT457" i="6"/>
  <c r="BS458" i="6"/>
  <c r="BT458" i="6"/>
  <c r="BS459" i="6"/>
  <c r="BT459" i="6"/>
  <c r="BS460" i="6"/>
  <c r="BT460" i="6"/>
  <c r="BS461" i="6"/>
  <c r="BT461" i="6"/>
  <c r="BS462" i="6"/>
  <c r="BT462" i="6"/>
  <c r="BS463" i="6"/>
  <c r="BT463" i="6"/>
  <c r="BS464" i="6"/>
  <c r="BT464" i="6"/>
  <c r="BS465" i="6"/>
  <c r="BT465" i="6"/>
  <c r="BS466" i="6"/>
  <c r="BT466" i="6"/>
  <c r="BS467" i="6"/>
  <c r="BT467" i="6"/>
  <c r="BS468" i="6"/>
  <c r="BT468" i="6"/>
  <c r="BS469" i="6"/>
  <c r="BT469" i="6"/>
  <c r="BS470" i="6"/>
  <c r="BT470" i="6"/>
  <c r="BS471" i="6"/>
  <c r="BT471" i="6"/>
  <c r="BS472" i="6"/>
  <c r="BT472" i="6"/>
  <c r="BS473" i="6"/>
  <c r="BT473" i="6"/>
  <c r="BS474" i="6"/>
  <c r="BT474" i="6"/>
  <c r="BS475" i="6"/>
  <c r="BT475" i="6"/>
  <c r="BS476" i="6"/>
  <c r="BT476" i="6"/>
  <c r="BS477" i="6"/>
  <c r="BT477" i="6"/>
  <c r="BS478" i="6"/>
  <c r="BT478" i="6"/>
  <c r="BS479" i="6"/>
  <c r="BT479" i="6"/>
  <c r="BS480" i="6"/>
  <c r="BT480" i="6"/>
  <c r="BS481" i="6"/>
  <c r="BT481" i="6"/>
  <c r="BS482" i="6"/>
  <c r="BT482" i="6"/>
  <c r="BS483" i="6"/>
  <c r="BT483" i="6"/>
  <c r="BS484" i="6"/>
  <c r="BT484" i="6"/>
  <c r="BS485" i="6"/>
  <c r="BT485" i="6"/>
  <c r="BS486" i="6"/>
  <c r="BT486" i="6"/>
  <c r="BS487" i="6"/>
  <c r="BT487" i="6"/>
  <c r="BS488" i="6"/>
  <c r="BT488" i="6"/>
  <c r="BS489" i="6"/>
  <c r="BT489" i="6"/>
  <c r="BS490" i="6"/>
  <c r="BT490" i="6"/>
  <c r="BS491" i="6"/>
  <c r="BT491" i="6"/>
  <c r="BS492" i="6"/>
  <c r="BT492" i="6"/>
  <c r="BS493" i="6"/>
  <c r="BT493" i="6"/>
  <c r="BS494" i="6"/>
  <c r="BT494" i="6"/>
  <c r="BS495" i="6"/>
  <c r="BT495" i="6"/>
  <c r="BS496" i="6"/>
  <c r="BT496" i="6"/>
  <c r="BS497" i="6"/>
  <c r="BT497" i="6"/>
  <c r="BS498" i="6"/>
  <c r="BT498" i="6"/>
  <c r="BS499" i="6"/>
  <c r="BT499" i="6"/>
  <c r="BS500" i="6"/>
  <c r="BT500" i="6"/>
  <c r="BS501" i="6"/>
  <c r="BT501" i="6"/>
  <c r="BS502" i="6"/>
  <c r="BT502" i="6"/>
  <c r="BS503" i="6"/>
  <c r="BT503" i="6"/>
  <c r="BS504" i="6"/>
  <c r="BT504" i="6"/>
  <c r="BS505" i="6"/>
  <c r="BT505" i="6"/>
  <c r="BS506" i="6"/>
  <c r="BT506" i="6"/>
  <c r="BS507" i="6"/>
  <c r="BT507" i="6"/>
  <c r="BS508" i="6"/>
  <c r="BT508" i="6"/>
  <c r="BS509" i="6"/>
  <c r="BT509" i="6"/>
  <c r="BS510" i="6"/>
  <c r="BT510" i="6"/>
  <c r="BS511" i="6"/>
  <c r="BT511" i="6"/>
  <c r="BS512" i="6"/>
  <c r="BT512" i="6"/>
  <c r="BS513" i="6"/>
  <c r="BT513" i="6"/>
  <c r="BS514" i="6"/>
  <c r="BT514" i="6"/>
  <c r="BS515" i="6"/>
  <c r="BT515" i="6"/>
  <c r="BS516" i="6"/>
  <c r="BT516" i="6"/>
  <c r="BS517" i="6"/>
  <c r="BT517" i="6"/>
  <c r="BS518" i="6"/>
  <c r="BT518" i="6"/>
  <c r="BS519" i="6"/>
  <c r="BT519" i="6"/>
  <c r="BS520" i="6"/>
  <c r="BT520" i="6"/>
  <c r="BS521" i="6"/>
  <c r="BT521" i="6"/>
  <c r="BS522" i="6"/>
  <c r="BT522" i="6"/>
  <c r="BS523" i="6"/>
  <c r="BT523" i="6"/>
  <c r="BS524" i="6"/>
  <c r="BT524" i="6"/>
  <c r="BS525" i="6"/>
  <c r="BT525" i="6"/>
  <c r="BS526" i="6"/>
  <c r="BT526" i="6"/>
  <c r="BS527" i="6"/>
  <c r="BT527" i="6"/>
  <c r="BS528" i="6"/>
  <c r="BT528" i="6"/>
  <c r="BS529" i="6"/>
  <c r="BT529" i="6"/>
  <c r="BS530" i="6"/>
  <c r="BT530" i="6"/>
  <c r="BS531" i="6"/>
  <c r="BT531" i="6"/>
  <c r="BS532" i="6"/>
  <c r="BT532" i="6"/>
  <c r="BS533" i="6"/>
  <c r="BT533" i="6"/>
  <c r="BS534" i="6"/>
  <c r="BT534" i="6"/>
  <c r="BS535" i="6"/>
  <c r="BT535" i="6"/>
  <c r="BS536" i="6"/>
  <c r="BT536" i="6"/>
  <c r="BS537" i="6"/>
  <c r="BT537" i="6"/>
  <c r="BS538" i="6"/>
  <c r="BT538" i="6"/>
  <c r="BS539" i="6"/>
  <c r="BT539" i="6"/>
  <c r="BS540" i="6"/>
  <c r="BT540" i="6"/>
  <c r="BS541" i="6"/>
  <c r="BT541" i="6"/>
  <c r="BS542" i="6"/>
  <c r="BT542" i="6"/>
  <c r="BS543" i="6"/>
  <c r="BT543" i="6"/>
  <c r="BS544" i="6"/>
  <c r="BT544" i="6"/>
  <c r="BS545" i="6"/>
  <c r="BT545" i="6"/>
  <c r="BS546" i="6"/>
  <c r="BT546" i="6"/>
  <c r="BS547" i="6"/>
  <c r="BT547" i="6"/>
  <c r="BS548" i="6"/>
  <c r="BT548" i="6"/>
  <c r="BS549" i="6"/>
  <c r="BT549" i="6"/>
  <c r="BS550" i="6"/>
  <c r="BT550" i="6"/>
  <c r="BS551" i="6"/>
  <c r="BT551" i="6"/>
  <c r="BS552" i="6"/>
  <c r="BT552" i="6"/>
  <c r="BS553" i="6"/>
  <c r="BT553" i="6"/>
  <c r="BS554" i="6"/>
  <c r="BT554" i="6"/>
  <c r="BS555" i="6"/>
  <c r="BT555" i="6"/>
  <c r="BS556" i="6"/>
  <c r="BT556" i="6"/>
  <c r="BS557" i="6"/>
  <c r="BT557" i="6"/>
  <c r="BS558" i="6"/>
  <c r="BT558" i="6"/>
  <c r="BS559" i="6"/>
  <c r="BT559" i="6"/>
  <c r="BS560" i="6"/>
  <c r="BT560" i="6"/>
  <c r="BS561" i="6"/>
  <c r="BT561" i="6"/>
  <c r="BS562" i="6"/>
  <c r="BT562" i="6"/>
  <c r="BS563" i="6"/>
  <c r="BT563" i="6"/>
  <c r="BS564" i="6"/>
  <c r="BT564" i="6"/>
  <c r="BS565" i="6"/>
  <c r="BT565" i="6"/>
  <c r="BS566" i="6"/>
  <c r="BT566" i="6"/>
  <c r="BS567" i="6"/>
  <c r="BT567" i="6"/>
  <c r="BS568" i="6"/>
  <c r="BT568" i="6"/>
  <c r="BS569" i="6"/>
  <c r="BT569" i="6"/>
  <c r="BS570" i="6"/>
  <c r="BT570" i="6"/>
  <c r="BS571" i="6"/>
  <c r="BT571" i="6"/>
  <c r="BS572" i="6"/>
  <c r="BT572" i="6"/>
  <c r="BS573" i="6"/>
  <c r="BT573" i="6"/>
  <c r="BS574" i="6"/>
  <c r="BT574" i="6"/>
  <c r="BS575" i="6"/>
  <c r="BT575" i="6"/>
  <c r="BS576" i="6"/>
  <c r="BT576" i="6"/>
  <c r="BS577" i="6"/>
  <c r="BT577" i="6"/>
  <c r="BS578" i="6"/>
  <c r="BT578" i="6"/>
  <c r="BS579" i="6"/>
  <c r="BT579" i="6"/>
  <c r="BS580" i="6"/>
  <c r="BT580" i="6"/>
  <c r="BS581" i="6"/>
  <c r="BT581" i="6"/>
  <c r="BS582" i="6"/>
  <c r="BT582" i="6"/>
  <c r="BS583" i="6"/>
  <c r="BT583" i="6"/>
  <c r="BS584" i="6"/>
  <c r="BT584" i="6"/>
  <c r="BS585" i="6"/>
  <c r="BT585" i="6"/>
  <c r="BS586" i="6"/>
  <c r="BT586" i="6"/>
  <c r="BS587" i="6"/>
  <c r="BT587" i="6"/>
  <c r="BS588" i="6"/>
  <c r="BT588" i="6"/>
  <c r="BS589" i="6"/>
  <c r="BT589" i="6"/>
  <c r="BS590" i="6"/>
  <c r="BT590" i="6"/>
  <c r="BS591" i="6"/>
  <c r="BT591" i="6"/>
  <c r="BS592" i="6"/>
  <c r="BT592" i="6"/>
  <c r="BS593" i="6"/>
  <c r="BT593" i="6"/>
  <c r="BS594" i="6"/>
  <c r="BT594" i="6"/>
  <c r="BS595" i="6"/>
  <c r="BT595" i="6"/>
  <c r="BS596" i="6"/>
  <c r="BT596" i="6"/>
  <c r="BS597" i="6"/>
  <c r="BT597" i="6"/>
  <c r="BS598" i="6"/>
  <c r="BT598" i="6"/>
  <c r="BS599" i="6"/>
  <c r="BT599" i="6"/>
  <c r="BS600" i="6"/>
  <c r="BT600" i="6"/>
  <c r="BS601" i="6"/>
  <c r="BT601" i="6"/>
  <c r="BS602" i="6"/>
  <c r="BT602" i="6"/>
  <c r="BS603" i="6"/>
  <c r="BT603" i="6"/>
  <c r="BS604" i="6"/>
  <c r="BT604" i="6"/>
  <c r="BS605" i="6"/>
  <c r="BT605" i="6"/>
  <c r="BS606" i="6"/>
  <c r="BT606" i="6"/>
  <c r="BS607" i="6"/>
  <c r="BT607" i="6"/>
  <c r="BS608" i="6"/>
  <c r="BT608" i="6"/>
  <c r="BS609" i="6"/>
  <c r="BT609" i="6"/>
  <c r="BS610" i="6"/>
  <c r="BT610" i="6"/>
  <c r="BS611" i="6"/>
  <c r="BT611" i="6"/>
  <c r="BS612" i="6"/>
  <c r="BT612" i="6"/>
  <c r="BS613" i="6"/>
  <c r="BT613" i="6"/>
  <c r="BS614" i="6"/>
  <c r="BT614" i="6"/>
  <c r="BS615" i="6"/>
  <c r="BT615" i="6"/>
  <c r="BS616" i="6"/>
  <c r="BT616" i="6"/>
  <c r="BS617" i="6"/>
  <c r="BT617" i="6"/>
  <c r="BS618" i="6"/>
  <c r="BT618" i="6"/>
  <c r="BS619" i="6"/>
  <c r="BT619" i="6"/>
  <c r="BS620" i="6"/>
  <c r="BT620" i="6"/>
  <c r="BS621" i="6"/>
  <c r="BT621" i="6"/>
  <c r="BS622" i="6"/>
  <c r="BT622" i="6"/>
  <c r="BS623" i="6"/>
  <c r="BT623" i="6"/>
  <c r="BS624" i="6"/>
  <c r="BT624" i="6"/>
  <c r="BS625" i="6"/>
  <c r="BT625" i="6"/>
  <c r="BS626" i="6"/>
  <c r="BT626" i="6"/>
  <c r="BS627" i="6"/>
  <c r="BT627" i="6"/>
  <c r="BS628" i="6"/>
  <c r="BT628" i="6"/>
  <c r="BS629" i="6"/>
  <c r="BT629" i="6"/>
  <c r="BS630" i="6"/>
  <c r="BT630" i="6"/>
  <c r="BS631" i="6"/>
  <c r="BT631" i="6"/>
  <c r="BS632" i="6"/>
  <c r="BT632" i="6"/>
  <c r="BS633" i="6"/>
  <c r="BT633" i="6"/>
  <c r="BS634" i="6"/>
  <c r="BT634" i="6"/>
  <c r="BS635" i="6"/>
  <c r="BT635" i="6"/>
  <c r="BS636" i="6"/>
  <c r="BT636" i="6"/>
  <c r="BS637" i="6"/>
  <c r="BT637" i="6"/>
  <c r="BS638" i="6"/>
  <c r="BT638" i="6"/>
  <c r="BS639" i="6"/>
  <c r="BT639" i="6"/>
  <c r="BS640" i="6"/>
  <c r="BT640" i="6"/>
  <c r="BS641" i="6"/>
  <c r="BT641" i="6"/>
  <c r="BS642" i="6"/>
  <c r="BT642" i="6"/>
  <c r="BS643" i="6"/>
  <c r="BT643" i="6"/>
  <c r="BS644" i="6"/>
  <c r="BT644" i="6"/>
  <c r="BS645" i="6"/>
  <c r="BT645" i="6"/>
  <c r="BS646" i="6"/>
  <c r="BT646" i="6"/>
  <c r="BS647" i="6"/>
  <c r="BT647" i="6"/>
  <c r="BS648" i="6"/>
  <c r="BT648" i="6"/>
  <c r="BS649" i="6"/>
  <c r="BT649" i="6"/>
  <c r="BS650" i="6"/>
  <c r="BT650" i="6"/>
  <c r="BS651" i="6"/>
  <c r="BT651" i="6"/>
  <c r="BS652" i="6"/>
  <c r="BT652" i="6"/>
  <c r="BS653" i="6"/>
  <c r="BT653" i="6"/>
  <c r="BS654" i="6"/>
  <c r="BT654" i="6"/>
  <c r="BS655" i="6"/>
  <c r="BT655" i="6"/>
  <c r="BS656" i="6"/>
  <c r="BT656" i="6"/>
  <c r="BS657" i="6"/>
  <c r="BT657" i="6"/>
  <c r="BS658" i="6"/>
  <c r="BT658" i="6"/>
  <c r="BS659" i="6"/>
  <c r="BT659" i="6"/>
  <c r="BS660" i="6"/>
  <c r="BT660" i="6"/>
  <c r="BS661" i="6"/>
  <c r="BT661" i="6"/>
  <c r="BS662" i="6"/>
  <c r="BT662" i="6"/>
  <c r="BS663" i="6"/>
  <c r="BT663" i="6"/>
  <c r="BS664" i="6"/>
  <c r="BT664" i="6"/>
  <c r="BS665" i="6"/>
  <c r="BT665" i="6"/>
  <c r="BS666" i="6"/>
  <c r="BT666" i="6"/>
  <c r="BS667" i="6"/>
  <c r="BT667" i="6"/>
  <c r="BS668" i="6"/>
  <c r="BT668" i="6"/>
  <c r="BS669" i="6"/>
  <c r="BT669" i="6"/>
  <c r="BS670" i="6"/>
  <c r="BT670" i="6"/>
  <c r="BS671" i="6"/>
  <c r="BT671" i="6"/>
  <c r="BS672" i="6"/>
  <c r="BT672" i="6"/>
  <c r="BS673" i="6"/>
  <c r="BT673" i="6"/>
  <c r="BS674" i="6"/>
  <c r="BT674" i="6"/>
  <c r="BS675" i="6"/>
  <c r="BT675" i="6"/>
  <c r="BS676" i="6"/>
  <c r="BT676" i="6"/>
  <c r="BS677" i="6"/>
  <c r="BT677" i="6"/>
  <c r="BS678" i="6"/>
  <c r="BT678" i="6"/>
  <c r="BS679" i="6"/>
  <c r="BT679" i="6"/>
  <c r="BS680" i="6"/>
  <c r="BT680" i="6"/>
  <c r="BS681" i="6"/>
  <c r="BT681" i="6"/>
  <c r="BS682" i="6"/>
  <c r="BT682" i="6"/>
  <c r="BS683" i="6"/>
  <c r="BT683" i="6"/>
  <c r="BS684" i="6"/>
  <c r="BT684" i="6"/>
  <c r="BS685" i="6"/>
  <c r="BT685" i="6"/>
  <c r="BS686" i="6"/>
  <c r="BT686" i="6"/>
  <c r="BS687" i="6"/>
  <c r="BT687" i="6"/>
  <c r="BS688" i="6"/>
  <c r="BT688" i="6"/>
  <c r="BS689" i="6"/>
  <c r="BT689" i="6"/>
  <c r="BS690" i="6"/>
  <c r="BT690" i="6"/>
  <c r="BS691" i="6"/>
  <c r="BT691" i="6"/>
  <c r="BS692" i="6"/>
  <c r="BT692" i="6"/>
  <c r="BS693" i="6"/>
  <c r="BT693" i="6"/>
  <c r="BS694" i="6"/>
  <c r="BT694" i="6"/>
  <c r="BS695" i="6"/>
  <c r="BT695" i="6"/>
  <c r="BS696" i="6"/>
  <c r="BT696" i="6"/>
  <c r="BS697" i="6"/>
  <c r="BT697" i="6"/>
  <c r="BS698" i="6"/>
  <c r="BT698" i="6"/>
  <c r="BS699" i="6"/>
  <c r="BT699" i="6"/>
  <c r="BS700" i="6"/>
  <c r="BT700" i="6"/>
  <c r="BS701" i="6"/>
  <c r="BT701" i="6"/>
  <c r="BS702" i="6"/>
  <c r="BT702" i="6"/>
  <c r="BS703" i="6"/>
  <c r="BT703" i="6"/>
  <c r="BS704" i="6"/>
  <c r="BT704" i="6"/>
  <c r="BS705" i="6"/>
  <c r="BT705" i="6"/>
  <c r="BS706" i="6"/>
  <c r="BT706" i="6"/>
  <c r="BS707" i="6"/>
  <c r="BT707" i="6"/>
  <c r="BS708" i="6"/>
  <c r="BT708" i="6"/>
  <c r="BS709" i="6"/>
  <c r="BT709" i="6"/>
  <c r="BS710" i="6"/>
  <c r="BT710" i="6"/>
  <c r="BS711" i="6"/>
  <c r="BT711" i="6"/>
  <c r="BS712" i="6"/>
  <c r="BT712" i="6"/>
  <c r="BS713" i="6"/>
  <c r="BT713" i="6"/>
  <c r="BS714" i="6"/>
  <c r="BT714" i="6"/>
  <c r="BS715" i="6"/>
  <c r="BT715" i="6"/>
  <c r="BS716" i="6"/>
  <c r="BT716" i="6"/>
  <c r="BS717" i="6"/>
  <c r="BT717" i="6"/>
  <c r="BS718" i="6"/>
  <c r="BT718" i="6"/>
  <c r="BS719" i="6"/>
  <c r="BT719" i="6"/>
  <c r="BS720" i="6"/>
  <c r="BT720" i="6"/>
  <c r="BS721" i="6"/>
  <c r="BT721" i="6"/>
  <c r="BS722" i="6"/>
  <c r="BT722" i="6"/>
  <c r="BS723" i="6"/>
  <c r="BT723" i="6"/>
  <c r="BS724" i="6"/>
  <c r="BT724" i="6"/>
  <c r="BS725" i="6"/>
  <c r="BT725" i="6"/>
  <c r="BS726" i="6"/>
  <c r="BT726" i="6"/>
  <c r="BS727" i="6"/>
  <c r="BT727" i="6"/>
  <c r="BS728" i="6"/>
  <c r="BT728" i="6"/>
  <c r="BS729" i="6"/>
  <c r="BT729" i="6"/>
  <c r="BS730" i="6"/>
  <c r="BT730" i="6"/>
  <c r="BS731" i="6"/>
  <c r="BT731" i="6"/>
  <c r="BS732" i="6"/>
  <c r="BT732" i="6"/>
  <c r="BS733" i="6"/>
  <c r="BT733" i="6"/>
  <c r="BS734" i="6"/>
  <c r="BT734" i="6"/>
  <c r="BS735" i="6"/>
  <c r="BT735" i="6"/>
  <c r="BS736" i="6"/>
  <c r="BT736" i="6"/>
  <c r="BS737" i="6"/>
  <c r="BT737" i="6"/>
  <c r="BS738" i="6"/>
  <c r="BT738" i="6"/>
  <c r="BS739" i="6"/>
  <c r="BT739" i="6"/>
  <c r="BS740" i="6"/>
  <c r="BT740" i="6"/>
  <c r="BS741" i="6"/>
  <c r="BT741" i="6"/>
  <c r="BS742" i="6"/>
  <c r="BT742" i="6"/>
  <c r="BS743" i="6"/>
  <c r="BT743" i="6"/>
  <c r="BS744" i="6"/>
  <c r="BT744" i="6"/>
  <c r="BS745" i="6"/>
  <c r="BT745" i="6"/>
  <c r="BS746" i="6"/>
  <c r="BT746" i="6"/>
  <c r="BS747" i="6"/>
  <c r="BT747" i="6"/>
  <c r="BS748" i="6"/>
  <c r="BT748" i="6"/>
  <c r="BS749" i="6"/>
  <c r="BT749" i="6"/>
  <c r="BS750" i="6"/>
  <c r="BT750" i="6"/>
  <c r="BS751" i="6"/>
  <c r="BT751" i="6"/>
  <c r="BS752" i="6"/>
  <c r="BT752" i="6"/>
  <c r="BS753" i="6"/>
  <c r="BT753" i="6"/>
  <c r="BS754" i="6"/>
  <c r="BT754" i="6"/>
  <c r="BS755" i="6"/>
  <c r="BT755" i="6"/>
  <c r="BS756" i="6"/>
  <c r="BT756" i="6"/>
  <c r="BS757" i="6"/>
  <c r="BT757" i="6"/>
  <c r="BS758" i="6"/>
  <c r="BT758" i="6"/>
  <c r="BS759" i="6"/>
  <c r="BT759" i="6"/>
  <c r="BS760" i="6"/>
  <c r="BT760" i="6"/>
  <c r="BS761" i="6"/>
  <c r="BT761" i="6"/>
  <c r="BS762" i="6"/>
  <c r="BT762" i="6"/>
  <c r="BS763" i="6"/>
  <c r="BT763" i="6"/>
  <c r="BS764" i="6"/>
  <c r="BT764" i="6"/>
  <c r="BS765" i="6"/>
  <c r="BT765" i="6"/>
  <c r="BS766" i="6"/>
  <c r="BT766" i="6"/>
  <c r="BS767" i="6"/>
  <c r="BT767" i="6"/>
  <c r="BS768" i="6"/>
  <c r="BT768" i="6"/>
  <c r="BS769" i="6"/>
  <c r="BT769" i="6"/>
  <c r="BS770" i="6"/>
  <c r="BT770" i="6"/>
  <c r="BS771" i="6"/>
  <c r="BT771" i="6"/>
  <c r="BS772" i="6"/>
  <c r="BT772" i="6"/>
  <c r="BS773" i="6"/>
  <c r="BT773" i="6"/>
  <c r="BS774" i="6"/>
  <c r="BT774" i="6"/>
  <c r="BS775" i="6"/>
  <c r="BT775" i="6"/>
  <c r="BS776" i="6"/>
  <c r="BT776" i="6"/>
  <c r="BS777" i="6"/>
  <c r="BT777" i="6"/>
  <c r="BS778" i="6"/>
  <c r="BT778" i="6"/>
  <c r="BS779" i="6"/>
  <c r="BT779" i="6"/>
  <c r="BS780" i="6"/>
  <c r="BT780" i="6"/>
  <c r="BS781" i="6"/>
  <c r="BT781" i="6"/>
  <c r="BS782" i="6"/>
  <c r="BT782" i="6"/>
  <c r="BS783" i="6"/>
  <c r="BT783" i="6"/>
  <c r="BS784" i="6"/>
  <c r="BT784" i="6"/>
  <c r="BS785" i="6"/>
  <c r="BT785" i="6"/>
  <c r="BS786" i="6"/>
  <c r="BT786" i="6"/>
  <c r="BS787" i="6"/>
  <c r="BT787" i="6"/>
  <c r="BS788" i="6"/>
  <c r="BT788" i="6"/>
  <c r="BS789" i="6"/>
  <c r="BT789" i="6"/>
  <c r="BS790" i="6"/>
  <c r="BT790" i="6"/>
  <c r="BS791" i="6"/>
  <c r="BT791" i="6"/>
  <c r="BS792" i="6"/>
  <c r="BT792" i="6"/>
  <c r="BS793" i="6"/>
  <c r="BT793" i="6"/>
  <c r="BS794" i="6"/>
  <c r="BT794" i="6"/>
  <c r="BS795" i="6"/>
  <c r="BT795" i="6"/>
  <c r="BS796" i="6"/>
  <c r="BT796" i="6"/>
  <c r="BS797" i="6"/>
  <c r="BT797" i="6"/>
  <c r="BS798" i="6"/>
  <c r="BT798" i="6"/>
  <c r="BS799" i="6"/>
  <c r="BT799" i="6"/>
  <c r="BS800" i="6"/>
  <c r="BT800" i="6"/>
  <c r="BS801" i="6"/>
  <c r="BT801" i="6"/>
  <c r="BS802" i="6"/>
  <c r="BT802" i="6"/>
  <c r="BS803" i="6"/>
  <c r="BT803" i="6"/>
  <c r="BS804" i="6"/>
  <c r="BT804" i="6"/>
  <c r="BS805" i="6"/>
  <c r="BT805" i="6"/>
  <c r="BS806" i="6"/>
  <c r="BT806" i="6"/>
  <c r="BS807" i="6"/>
  <c r="BT807" i="6"/>
  <c r="BS808" i="6"/>
  <c r="BT808" i="6"/>
  <c r="BS809" i="6"/>
  <c r="BT809" i="6"/>
  <c r="BS810" i="6"/>
  <c r="BT810" i="6"/>
  <c r="BS811" i="6"/>
  <c r="BT811" i="6"/>
  <c r="BS812" i="6"/>
  <c r="BT812" i="6"/>
  <c r="BS813" i="6"/>
  <c r="BT813" i="6"/>
  <c r="BS814" i="6"/>
  <c r="BT814" i="6"/>
  <c r="BS815" i="6"/>
  <c r="BT815" i="6"/>
  <c r="BS816" i="6"/>
  <c r="BT816" i="6"/>
  <c r="BS817" i="6"/>
  <c r="BT817" i="6"/>
  <c r="BS818" i="6"/>
  <c r="BT818" i="6"/>
  <c r="BS819" i="6"/>
  <c r="BT819" i="6"/>
  <c r="BS820" i="6"/>
  <c r="BT820" i="6"/>
  <c r="BS821" i="6"/>
  <c r="BT821" i="6"/>
  <c r="BS822" i="6"/>
  <c r="BT822" i="6"/>
  <c r="BS823" i="6"/>
  <c r="BT823" i="6"/>
  <c r="BS824" i="6"/>
  <c r="BT824" i="6"/>
  <c r="BS825" i="6"/>
  <c r="BT825" i="6"/>
  <c r="BS826" i="6"/>
  <c r="BT826" i="6"/>
  <c r="BS827" i="6"/>
  <c r="BT827" i="6"/>
  <c r="BS828" i="6"/>
  <c r="BT828" i="6"/>
  <c r="BS829" i="6"/>
  <c r="BT829" i="6"/>
  <c r="BS830" i="6"/>
  <c r="BT830" i="6"/>
  <c r="BS831" i="6"/>
  <c r="BT831" i="6"/>
  <c r="BS832" i="6"/>
  <c r="BT832" i="6"/>
  <c r="BS833" i="6"/>
  <c r="BT833" i="6"/>
  <c r="BS834" i="6"/>
  <c r="BT834" i="6"/>
  <c r="BS835" i="6"/>
  <c r="BT835" i="6"/>
  <c r="BS836" i="6"/>
  <c r="BT836" i="6"/>
  <c r="BS837" i="6"/>
  <c r="BT837" i="6"/>
  <c r="BS838" i="6"/>
  <c r="BT838" i="6"/>
  <c r="BS839" i="6"/>
  <c r="BT839" i="6"/>
  <c r="BS840" i="6"/>
  <c r="BT840" i="6"/>
  <c r="BS841" i="6"/>
  <c r="BT841" i="6"/>
  <c r="BS842" i="6"/>
  <c r="BT842" i="6"/>
  <c r="BS843" i="6"/>
  <c r="BT843" i="6"/>
  <c r="BS844" i="6"/>
  <c r="BT844" i="6"/>
  <c r="BS845" i="6"/>
  <c r="BT845" i="6"/>
  <c r="BS846" i="6"/>
  <c r="BT846" i="6"/>
  <c r="BS847" i="6"/>
  <c r="BT847" i="6"/>
  <c r="BS848" i="6"/>
  <c r="BT848" i="6"/>
  <c r="BS849" i="6"/>
  <c r="BT849" i="6"/>
  <c r="BS850" i="6"/>
  <c r="BT850" i="6"/>
  <c r="BS851" i="6"/>
  <c r="BT851" i="6"/>
  <c r="BS852" i="6"/>
  <c r="BT852" i="6"/>
  <c r="BS853" i="6"/>
  <c r="BT853" i="6"/>
  <c r="BS854" i="6"/>
  <c r="BT854" i="6"/>
  <c r="BS855" i="6"/>
  <c r="BT855" i="6"/>
  <c r="BS856" i="6"/>
  <c r="BT856" i="6"/>
  <c r="BS857" i="6"/>
  <c r="BT857" i="6"/>
  <c r="BS858" i="6"/>
  <c r="BT858" i="6"/>
  <c r="BS859" i="6"/>
  <c r="BT859" i="6"/>
  <c r="BS860" i="6"/>
  <c r="BT860" i="6"/>
  <c r="BS861" i="6"/>
  <c r="BT861" i="6"/>
  <c r="BS862" i="6"/>
  <c r="BT862" i="6"/>
  <c r="BS863" i="6"/>
  <c r="BT863" i="6"/>
  <c r="BS864" i="6"/>
  <c r="BT864" i="6"/>
  <c r="BS865" i="6"/>
  <c r="BT865" i="6"/>
  <c r="BS866" i="6"/>
  <c r="BT866" i="6"/>
  <c r="BS867" i="6"/>
  <c r="BT867" i="6"/>
  <c r="BS868" i="6"/>
  <c r="BT868" i="6"/>
  <c r="BS869" i="6"/>
  <c r="BT869" i="6"/>
  <c r="BS870" i="6"/>
  <c r="BT870" i="6"/>
  <c r="BS871" i="6"/>
  <c r="BT871" i="6"/>
  <c r="BS872" i="6"/>
  <c r="BT872" i="6"/>
  <c r="BS873" i="6"/>
  <c r="BT873" i="6"/>
  <c r="BS874" i="6"/>
  <c r="BT874" i="6"/>
  <c r="BS875" i="6"/>
  <c r="BT875" i="6"/>
  <c r="BS876" i="6"/>
  <c r="BT876" i="6"/>
  <c r="BS877" i="6"/>
  <c r="BT877" i="6"/>
  <c r="BS878" i="6"/>
  <c r="BT878" i="6"/>
  <c r="BS879" i="6"/>
  <c r="BT879" i="6"/>
  <c r="BS880" i="6"/>
  <c r="BT880" i="6"/>
  <c r="BS881" i="6"/>
  <c r="BT881" i="6"/>
  <c r="BS882" i="6"/>
  <c r="BT882" i="6"/>
  <c r="BS883" i="6"/>
  <c r="BT883" i="6"/>
  <c r="BS884" i="6"/>
  <c r="BT884" i="6"/>
  <c r="BS885" i="6"/>
  <c r="BT885" i="6"/>
  <c r="BS886" i="6"/>
  <c r="BT886" i="6"/>
  <c r="BS887" i="6"/>
  <c r="BT887" i="6"/>
  <c r="BS888" i="6"/>
  <c r="BT888" i="6"/>
  <c r="BS889" i="6"/>
  <c r="BT889" i="6"/>
  <c r="BS890" i="6"/>
  <c r="BT890" i="6"/>
  <c r="BS891" i="6"/>
  <c r="BT891" i="6"/>
  <c r="BS892" i="6"/>
  <c r="BT892" i="6"/>
  <c r="BS893" i="6"/>
  <c r="BT893" i="6"/>
  <c r="BS894" i="6"/>
  <c r="BT894" i="6"/>
  <c r="BS895" i="6"/>
  <c r="BT895" i="6"/>
  <c r="BS896" i="6"/>
  <c r="BT896" i="6"/>
  <c r="BS897" i="6"/>
  <c r="BT897" i="6"/>
  <c r="BS898" i="6"/>
  <c r="BT898" i="6"/>
  <c r="BS899" i="6"/>
  <c r="BT899" i="6"/>
  <c r="BS900" i="6"/>
  <c r="BT900" i="6"/>
  <c r="BS901" i="6"/>
  <c r="BT901" i="6"/>
  <c r="BS902" i="6"/>
  <c r="BT902" i="6"/>
  <c r="BS903" i="6"/>
  <c r="BT903" i="6"/>
  <c r="BS904" i="6"/>
  <c r="BT904" i="6"/>
  <c r="BS905" i="6"/>
  <c r="BT905" i="6"/>
  <c r="BS906" i="6"/>
  <c r="BT906" i="6"/>
  <c r="BS907" i="6"/>
  <c r="BT907" i="6"/>
  <c r="BS908" i="6"/>
  <c r="BT908" i="6"/>
  <c r="BS909" i="6"/>
  <c r="BT909" i="6"/>
  <c r="BS910" i="6"/>
  <c r="BT910" i="6"/>
  <c r="BS911" i="6"/>
  <c r="BT911" i="6"/>
  <c r="BS912" i="6"/>
  <c r="BT912" i="6"/>
  <c r="BS913" i="6"/>
  <c r="BT913" i="6"/>
  <c r="BS914" i="6"/>
  <c r="BT914" i="6"/>
  <c r="BS915" i="6"/>
  <c r="BT915" i="6"/>
  <c r="BS916" i="6"/>
  <c r="BT916" i="6"/>
  <c r="BS917" i="6"/>
  <c r="BT917" i="6"/>
  <c r="BS918" i="6"/>
  <c r="BT918" i="6"/>
  <c r="BS919" i="6"/>
  <c r="BT919" i="6"/>
  <c r="BS920" i="6"/>
  <c r="BT920" i="6"/>
  <c r="BS921" i="6"/>
  <c r="BT921" i="6"/>
  <c r="BS922" i="6"/>
  <c r="BT922" i="6"/>
  <c r="BS923" i="6"/>
  <c r="BT923" i="6"/>
  <c r="BS924" i="6"/>
  <c r="BT924" i="6"/>
  <c r="BS925" i="6"/>
  <c r="BT925" i="6"/>
  <c r="BS926" i="6"/>
  <c r="BT926" i="6"/>
  <c r="BS927" i="6"/>
  <c r="BT927" i="6"/>
  <c r="BS928" i="6"/>
  <c r="BT928" i="6"/>
  <c r="BS929" i="6"/>
  <c r="BT929" i="6"/>
  <c r="BS930" i="6"/>
  <c r="BT930" i="6"/>
  <c r="BS931" i="6"/>
  <c r="BT931" i="6"/>
  <c r="BS932" i="6"/>
  <c r="BT932" i="6"/>
  <c r="BS933" i="6"/>
  <c r="BT933" i="6"/>
  <c r="BS934" i="6"/>
  <c r="BT934" i="6"/>
  <c r="BS935" i="6"/>
  <c r="BT935" i="6"/>
  <c r="BS936" i="6"/>
  <c r="BT936" i="6"/>
  <c r="BS937" i="6"/>
  <c r="BT937" i="6"/>
  <c r="BS938" i="6"/>
  <c r="BT938" i="6"/>
  <c r="BS939" i="6"/>
  <c r="BT939" i="6"/>
  <c r="BS940" i="6"/>
  <c r="BT940" i="6"/>
  <c r="BS941" i="6"/>
  <c r="BT941" i="6"/>
  <c r="BS942" i="6"/>
  <c r="BT942" i="6"/>
  <c r="BS943" i="6"/>
  <c r="BT943" i="6"/>
  <c r="BS944" i="6"/>
  <c r="BT944" i="6"/>
  <c r="BS945" i="6"/>
  <c r="BT945" i="6"/>
  <c r="BS946" i="6"/>
  <c r="BT946" i="6"/>
  <c r="BS947" i="6"/>
  <c r="BT947" i="6"/>
  <c r="BS948" i="6"/>
  <c r="BT948" i="6"/>
  <c r="BS949" i="6"/>
  <c r="BT949" i="6"/>
  <c r="BS950" i="6"/>
  <c r="BT950" i="6"/>
  <c r="BS951" i="6"/>
  <c r="BT951" i="6"/>
  <c r="BS952" i="6"/>
  <c r="BT952" i="6"/>
  <c r="BS953" i="6"/>
  <c r="BT953" i="6"/>
  <c r="BS954" i="6"/>
  <c r="BT954" i="6"/>
  <c r="BS955" i="6"/>
  <c r="BT955" i="6"/>
  <c r="BS956" i="6"/>
  <c r="BT956" i="6"/>
  <c r="BS957" i="6"/>
  <c r="BT957" i="6"/>
  <c r="BS958" i="6"/>
  <c r="BT958" i="6"/>
  <c r="BS959" i="6"/>
  <c r="BT959" i="6"/>
  <c r="BS960" i="6"/>
  <c r="BT960" i="6"/>
  <c r="BS961" i="6"/>
  <c r="BT961" i="6"/>
  <c r="BS962" i="6"/>
  <c r="BT962" i="6"/>
  <c r="BS963" i="6"/>
  <c r="BT963" i="6"/>
  <c r="BS964" i="6"/>
  <c r="BT964" i="6"/>
  <c r="BS965" i="6"/>
  <c r="BT965" i="6"/>
  <c r="BS966" i="6"/>
  <c r="BT966" i="6"/>
  <c r="BS967" i="6"/>
  <c r="BT967" i="6"/>
  <c r="BS968" i="6"/>
  <c r="BT968" i="6"/>
  <c r="BS969" i="6"/>
  <c r="BT969" i="6"/>
  <c r="BS970" i="6"/>
  <c r="BT970" i="6"/>
  <c r="BS971" i="6"/>
  <c r="BT971" i="6"/>
  <c r="BS972" i="6"/>
  <c r="BT972" i="6"/>
  <c r="BS973" i="6"/>
  <c r="BT973" i="6"/>
  <c r="BS974" i="6"/>
  <c r="BT974" i="6"/>
  <c r="BS975" i="6"/>
  <c r="BT975" i="6"/>
  <c r="BS976" i="6"/>
  <c r="BT976" i="6"/>
  <c r="BS977" i="6"/>
  <c r="BT977" i="6"/>
  <c r="BS978" i="6"/>
  <c r="BT978" i="6"/>
  <c r="BS979" i="6"/>
  <c r="BT979" i="6"/>
  <c r="BS980" i="6"/>
  <c r="BT980" i="6"/>
  <c r="BS981" i="6"/>
  <c r="BT981" i="6"/>
  <c r="BS982" i="6"/>
  <c r="BT982" i="6"/>
  <c r="BS983" i="6"/>
  <c r="BT983" i="6"/>
  <c r="BS984" i="6"/>
  <c r="BT984" i="6"/>
  <c r="BS985" i="6"/>
  <c r="BT985" i="6"/>
  <c r="BS986" i="6"/>
  <c r="BT986" i="6"/>
  <c r="BS987" i="6"/>
  <c r="BT987" i="6"/>
  <c r="BS988" i="6"/>
  <c r="BT988" i="6"/>
  <c r="BS989" i="6"/>
  <c r="BT989" i="6"/>
  <c r="BS990" i="6"/>
  <c r="BT990" i="6"/>
  <c r="BS991" i="6"/>
  <c r="BT991" i="6"/>
  <c r="BS992" i="6"/>
  <c r="BT992" i="6"/>
  <c r="BS993" i="6"/>
  <c r="BT993" i="6"/>
  <c r="BS994" i="6"/>
  <c r="BT994" i="6"/>
  <c r="BS995" i="6"/>
  <c r="BT995" i="6"/>
  <c r="BS996" i="6"/>
  <c r="BT996" i="6"/>
  <c r="BS997" i="6"/>
  <c r="BT997" i="6"/>
  <c r="BS998" i="6"/>
  <c r="BT998" i="6"/>
  <c r="BS999" i="6"/>
  <c r="BT999" i="6"/>
  <c r="BS1000" i="6"/>
  <c r="BT1000" i="6"/>
  <c r="BS1001" i="6"/>
  <c r="BT1001" i="6"/>
  <c r="BS1002" i="6"/>
  <c r="BT1002" i="6"/>
  <c r="BS1003" i="6"/>
  <c r="BT1003" i="6"/>
  <c r="BS1004" i="6"/>
  <c r="BT1004" i="6"/>
  <c r="BT4" i="6"/>
  <c r="BR4" i="6"/>
  <c r="BS4" i="6"/>
  <c r="BQ5" i="6"/>
  <c r="BQ6" i="6"/>
  <c r="BQ7" i="6"/>
  <c r="BQ8" i="6"/>
  <c r="BQ9" i="6"/>
  <c r="BQ10" i="6"/>
  <c r="BQ11" i="6"/>
  <c r="BQ12" i="6"/>
  <c r="BQ13" i="6"/>
  <c r="BQ14" i="6"/>
  <c r="BQ15" i="6"/>
  <c r="BQ16" i="6"/>
  <c r="BQ17" i="6"/>
  <c r="BQ18" i="6"/>
  <c r="BQ19" i="6"/>
  <c r="BQ20" i="6"/>
  <c r="BQ21" i="6"/>
  <c r="BQ22" i="6"/>
  <c r="BQ23" i="6"/>
  <c r="BQ24" i="6"/>
  <c r="BQ25" i="6"/>
  <c r="BQ26" i="6"/>
  <c r="BQ27" i="6"/>
  <c r="BQ28" i="6"/>
  <c r="BQ29" i="6"/>
  <c r="BQ30" i="6"/>
  <c r="BQ31" i="6"/>
  <c r="BQ32" i="6"/>
  <c r="BQ33" i="6"/>
  <c r="BQ34" i="6"/>
  <c r="BQ35" i="6"/>
  <c r="BQ36" i="6"/>
  <c r="BQ37" i="6"/>
  <c r="BQ38" i="6"/>
  <c r="BQ39" i="6"/>
  <c r="BQ40" i="6"/>
  <c r="BQ41" i="6"/>
  <c r="BQ42" i="6"/>
  <c r="BQ43" i="6"/>
  <c r="BQ44" i="6"/>
  <c r="BQ45" i="6"/>
  <c r="BQ46" i="6"/>
  <c r="BQ47" i="6"/>
  <c r="BQ48" i="6"/>
  <c r="BQ49" i="6"/>
  <c r="BQ50" i="6"/>
  <c r="BQ51" i="6"/>
  <c r="BQ52" i="6"/>
  <c r="BQ53" i="6"/>
  <c r="BQ54" i="6"/>
  <c r="BQ55" i="6"/>
  <c r="BQ56" i="6"/>
  <c r="BQ57" i="6"/>
  <c r="BQ58" i="6"/>
  <c r="BQ59" i="6"/>
  <c r="BQ60" i="6"/>
  <c r="BQ61" i="6"/>
  <c r="BQ62" i="6"/>
  <c r="BQ63" i="6"/>
  <c r="BQ64" i="6"/>
  <c r="BQ65" i="6"/>
  <c r="BQ66" i="6"/>
  <c r="BQ67" i="6"/>
  <c r="BQ68" i="6"/>
  <c r="BQ69" i="6"/>
  <c r="BQ70" i="6"/>
  <c r="BQ71" i="6"/>
  <c r="BQ72" i="6"/>
  <c r="BQ73" i="6"/>
  <c r="BQ74" i="6"/>
  <c r="BQ75" i="6"/>
  <c r="BQ76" i="6"/>
  <c r="BQ77" i="6"/>
  <c r="BQ78" i="6"/>
  <c r="BQ79" i="6"/>
  <c r="BQ80" i="6"/>
  <c r="BQ81" i="6"/>
  <c r="BQ82" i="6"/>
  <c r="BQ83" i="6"/>
  <c r="BQ84" i="6"/>
  <c r="BQ85" i="6"/>
  <c r="BQ86" i="6"/>
  <c r="BQ87" i="6"/>
  <c r="BQ88" i="6"/>
  <c r="BQ89" i="6"/>
  <c r="BQ90" i="6"/>
  <c r="BQ91" i="6"/>
  <c r="BQ92" i="6"/>
  <c r="BQ93" i="6"/>
  <c r="BQ94" i="6"/>
  <c r="BQ95" i="6"/>
  <c r="BQ96" i="6"/>
  <c r="BQ97" i="6"/>
  <c r="BQ98" i="6"/>
  <c r="BQ99" i="6"/>
  <c r="BQ100" i="6"/>
  <c r="BQ101" i="6"/>
  <c r="BQ102" i="6"/>
  <c r="BQ103" i="6"/>
  <c r="BQ104" i="6"/>
  <c r="BQ105" i="6"/>
  <c r="BQ106" i="6"/>
  <c r="BQ107" i="6"/>
  <c r="BQ108" i="6"/>
  <c r="BQ109" i="6"/>
  <c r="BQ110" i="6"/>
  <c r="BQ111" i="6"/>
  <c r="BQ112" i="6"/>
  <c r="BQ113" i="6"/>
  <c r="BQ114" i="6"/>
  <c r="BQ115" i="6"/>
  <c r="BQ116" i="6"/>
  <c r="BQ117" i="6"/>
  <c r="BQ118" i="6"/>
  <c r="BQ119" i="6"/>
  <c r="BQ120" i="6"/>
  <c r="BQ121" i="6"/>
  <c r="BQ122" i="6"/>
  <c r="BQ123" i="6"/>
  <c r="BQ124" i="6"/>
  <c r="BQ125" i="6"/>
  <c r="BQ126" i="6"/>
  <c r="BQ127" i="6"/>
  <c r="BQ128" i="6"/>
  <c r="BQ129" i="6"/>
  <c r="BQ130" i="6"/>
  <c r="BQ131" i="6"/>
  <c r="BQ132" i="6"/>
  <c r="BQ133" i="6"/>
  <c r="BQ134" i="6"/>
  <c r="BQ135" i="6"/>
  <c r="BQ136" i="6"/>
  <c r="BQ137" i="6"/>
  <c r="BQ138" i="6"/>
  <c r="BQ139" i="6"/>
  <c r="BQ140" i="6"/>
  <c r="BQ141" i="6"/>
  <c r="BQ142" i="6"/>
  <c r="BQ143" i="6"/>
  <c r="BQ144" i="6"/>
  <c r="BQ145" i="6"/>
  <c r="BQ146" i="6"/>
  <c r="BQ147" i="6"/>
  <c r="BQ148" i="6"/>
  <c r="BQ149" i="6"/>
  <c r="BQ150" i="6"/>
  <c r="BQ151" i="6"/>
  <c r="BQ152" i="6"/>
  <c r="BQ153" i="6"/>
  <c r="BQ154" i="6"/>
  <c r="BQ155" i="6"/>
  <c r="BQ156" i="6"/>
  <c r="BQ157" i="6"/>
  <c r="BQ158" i="6"/>
  <c r="BQ159" i="6"/>
  <c r="BQ160" i="6"/>
  <c r="BQ161" i="6"/>
  <c r="BQ162" i="6"/>
  <c r="BQ163" i="6"/>
  <c r="BQ164" i="6"/>
  <c r="BQ165" i="6"/>
  <c r="BQ166" i="6"/>
  <c r="BQ167" i="6"/>
  <c r="BQ168" i="6"/>
  <c r="BQ169" i="6"/>
  <c r="BQ170" i="6"/>
  <c r="BQ171" i="6"/>
  <c r="BQ172" i="6"/>
  <c r="BQ173" i="6"/>
  <c r="BQ174" i="6"/>
  <c r="BQ175" i="6"/>
  <c r="BQ176" i="6"/>
  <c r="BQ177" i="6"/>
  <c r="BQ178" i="6"/>
  <c r="BQ179" i="6"/>
  <c r="BQ180" i="6"/>
  <c r="BQ181" i="6"/>
  <c r="BQ182" i="6"/>
  <c r="BQ183" i="6"/>
  <c r="BQ184" i="6"/>
  <c r="BQ185" i="6"/>
  <c r="BQ186" i="6"/>
  <c r="BQ187" i="6"/>
  <c r="BQ188" i="6"/>
  <c r="BQ189" i="6"/>
  <c r="BQ190" i="6"/>
  <c r="BQ191" i="6"/>
  <c r="BQ192" i="6"/>
  <c r="BQ193" i="6"/>
  <c r="BQ194" i="6"/>
  <c r="BQ195" i="6"/>
  <c r="BQ196" i="6"/>
  <c r="BQ197" i="6"/>
  <c r="BQ198" i="6"/>
  <c r="BQ199" i="6"/>
  <c r="BQ200" i="6"/>
  <c r="BQ201" i="6"/>
  <c r="BQ202" i="6"/>
  <c r="BQ203" i="6"/>
  <c r="BQ204" i="6"/>
  <c r="BQ205" i="6"/>
  <c r="BQ206" i="6"/>
  <c r="BQ207" i="6"/>
  <c r="BQ208" i="6"/>
  <c r="BQ209" i="6"/>
  <c r="BQ210" i="6"/>
  <c r="BQ211" i="6"/>
  <c r="BQ212" i="6"/>
  <c r="BQ213" i="6"/>
  <c r="BQ214" i="6"/>
  <c r="BQ215" i="6"/>
  <c r="BQ216" i="6"/>
  <c r="BQ217" i="6"/>
  <c r="BQ218" i="6"/>
  <c r="BQ219" i="6"/>
  <c r="BQ220" i="6"/>
  <c r="BQ221" i="6"/>
  <c r="BQ222" i="6"/>
  <c r="BQ223" i="6"/>
  <c r="BQ224" i="6"/>
  <c r="BQ225" i="6"/>
  <c r="BQ226" i="6"/>
  <c r="BQ227" i="6"/>
  <c r="BQ228" i="6"/>
  <c r="BQ229" i="6"/>
  <c r="BQ230" i="6"/>
  <c r="BQ231" i="6"/>
  <c r="BQ232" i="6"/>
  <c r="BQ233" i="6"/>
  <c r="BQ234" i="6"/>
  <c r="BQ235" i="6"/>
  <c r="BQ236" i="6"/>
  <c r="BQ237" i="6"/>
  <c r="BQ238" i="6"/>
  <c r="BQ239" i="6"/>
  <c r="BQ240" i="6"/>
  <c r="BQ241" i="6"/>
  <c r="BQ242" i="6"/>
  <c r="BQ243" i="6"/>
  <c r="BQ244" i="6"/>
  <c r="BQ245" i="6"/>
  <c r="BQ246" i="6"/>
  <c r="BQ247" i="6"/>
  <c r="BQ248" i="6"/>
  <c r="BQ249" i="6"/>
  <c r="BQ250" i="6"/>
  <c r="BQ251" i="6"/>
  <c r="BQ252" i="6"/>
  <c r="BQ253" i="6"/>
  <c r="BQ254" i="6"/>
  <c r="BQ255" i="6"/>
  <c r="BQ256" i="6"/>
  <c r="BQ257" i="6"/>
  <c r="BQ258" i="6"/>
  <c r="BQ259" i="6"/>
  <c r="BQ260" i="6"/>
  <c r="BQ261" i="6"/>
  <c r="BQ262" i="6"/>
  <c r="BQ263" i="6"/>
  <c r="BQ264" i="6"/>
  <c r="BQ265" i="6"/>
  <c r="BQ266" i="6"/>
  <c r="BQ267" i="6"/>
  <c r="BQ268" i="6"/>
  <c r="BQ269" i="6"/>
  <c r="BQ270" i="6"/>
  <c r="BQ271" i="6"/>
  <c r="BQ272" i="6"/>
  <c r="BQ273" i="6"/>
  <c r="BQ274" i="6"/>
  <c r="BQ275" i="6"/>
  <c r="BQ276" i="6"/>
  <c r="BQ277" i="6"/>
  <c r="BQ278" i="6"/>
  <c r="BQ279" i="6"/>
  <c r="BQ280" i="6"/>
  <c r="BQ281" i="6"/>
  <c r="BQ282" i="6"/>
  <c r="BQ283" i="6"/>
  <c r="BQ284" i="6"/>
  <c r="BQ285" i="6"/>
  <c r="BQ286" i="6"/>
  <c r="BQ287" i="6"/>
  <c r="BQ288" i="6"/>
  <c r="BQ289" i="6"/>
  <c r="BQ290" i="6"/>
  <c r="BQ291" i="6"/>
  <c r="BQ292" i="6"/>
  <c r="BQ293" i="6"/>
  <c r="BQ294" i="6"/>
  <c r="BQ295" i="6"/>
  <c r="BQ296" i="6"/>
  <c r="BQ297" i="6"/>
  <c r="BQ298" i="6"/>
  <c r="BQ299" i="6"/>
  <c r="BQ300" i="6"/>
  <c r="BQ301" i="6"/>
  <c r="BQ302" i="6"/>
  <c r="BQ303" i="6"/>
  <c r="BQ304" i="6"/>
  <c r="BQ305" i="6"/>
  <c r="BQ306" i="6"/>
  <c r="BQ307" i="6"/>
  <c r="BQ308" i="6"/>
  <c r="BQ309" i="6"/>
  <c r="BQ310" i="6"/>
  <c r="BQ311" i="6"/>
  <c r="BQ312" i="6"/>
  <c r="BQ313" i="6"/>
  <c r="BQ314" i="6"/>
  <c r="BQ315" i="6"/>
  <c r="BQ316" i="6"/>
  <c r="BQ317" i="6"/>
  <c r="BQ318" i="6"/>
  <c r="BQ319" i="6"/>
  <c r="BQ320" i="6"/>
  <c r="BQ321" i="6"/>
  <c r="BQ322" i="6"/>
  <c r="BQ323" i="6"/>
  <c r="BQ324" i="6"/>
  <c r="BQ325" i="6"/>
  <c r="BQ326" i="6"/>
  <c r="BQ327" i="6"/>
  <c r="BQ328" i="6"/>
  <c r="BQ329" i="6"/>
  <c r="BQ330" i="6"/>
  <c r="BQ331" i="6"/>
  <c r="BQ332" i="6"/>
  <c r="BQ333" i="6"/>
  <c r="BQ334" i="6"/>
  <c r="BQ335" i="6"/>
  <c r="BQ336" i="6"/>
  <c r="BQ337" i="6"/>
  <c r="BQ338" i="6"/>
  <c r="BQ339" i="6"/>
  <c r="BQ340" i="6"/>
  <c r="BQ341" i="6"/>
  <c r="BQ342" i="6"/>
  <c r="BQ343" i="6"/>
  <c r="BQ344" i="6"/>
  <c r="BQ345" i="6"/>
  <c r="BQ346" i="6"/>
  <c r="BQ347" i="6"/>
  <c r="BQ348" i="6"/>
  <c r="BQ349" i="6"/>
  <c r="BQ350" i="6"/>
  <c r="BQ351" i="6"/>
  <c r="BQ352" i="6"/>
  <c r="BQ353" i="6"/>
  <c r="BQ354" i="6"/>
  <c r="BQ355" i="6"/>
  <c r="BQ356" i="6"/>
  <c r="BQ357" i="6"/>
  <c r="BQ358" i="6"/>
  <c r="BQ359" i="6"/>
  <c r="BQ360" i="6"/>
  <c r="BQ361" i="6"/>
  <c r="BQ362" i="6"/>
  <c r="BQ363" i="6"/>
  <c r="BQ364" i="6"/>
  <c r="BQ365" i="6"/>
  <c r="BQ366" i="6"/>
  <c r="BQ367" i="6"/>
  <c r="BQ368" i="6"/>
  <c r="BQ369" i="6"/>
  <c r="BQ370" i="6"/>
  <c r="BQ371" i="6"/>
  <c r="BQ372" i="6"/>
  <c r="BQ373" i="6"/>
  <c r="BQ374" i="6"/>
  <c r="BQ375" i="6"/>
  <c r="BQ376" i="6"/>
  <c r="BQ377" i="6"/>
  <c r="BQ378" i="6"/>
  <c r="BQ379" i="6"/>
  <c r="BQ380" i="6"/>
  <c r="BQ381" i="6"/>
  <c r="BQ382" i="6"/>
  <c r="BQ383" i="6"/>
  <c r="BQ384" i="6"/>
  <c r="BQ385" i="6"/>
  <c r="BQ386" i="6"/>
  <c r="BQ387" i="6"/>
  <c r="BQ388" i="6"/>
  <c r="BQ389" i="6"/>
  <c r="BQ390" i="6"/>
  <c r="BQ391" i="6"/>
  <c r="BQ392" i="6"/>
  <c r="BQ393" i="6"/>
  <c r="BQ394" i="6"/>
  <c r="BQ395" i="6"/>
  <c r="BQ396" i="6"/>
  <c r="BQ397" i="6"/>
  <c r="BQ398" i="6"/>
  <c r="BQ399" i="6"/>
  <c r="BQ400" i="6"/>
  <c r="BQ401" i="6"/>
  <c r="BQ402" i="6"/>
  <c r="BQ403" i="6"/>
  <c r="BQ404" i="6"/>
  <c r="BQ405" i="6"/>
  <c r="BQ406" i="6"/>
  <c r="BQ407" i="6"/>
  <c r="BQ408" i="6"/>
  <c r="BQ409" i="6"/>
  <c r="BQ410" i="6"/>
  <c r="BQ411" i="6"/>
  <c r="BQ412" i="6"/>
  <c r="BQ413" i="6"/>
  <c r="BQ414" i="6"/>
  <c r="BQ415" i="6"/>
  <c r="BQ416" i="6"/>
  <c r="BQ417" i="6"/>
  <c r="BQ418" i="6"/>
  <c r="BQ419" i="6"/>
  <c r="BQ420" i="6"/>
  <c r="BQ421" i="6"/>
  <c r="BQ422" i="6"/>
  <c r="BQ423" i="6"/>
  <c r="BQ424" i="6"/>
  <c r="BQ425" i="6"/>
  <c r="BQ426" i="6"/>
  <c r="BQ427" i="6"/>
  <c r="BQ428" i="6"/>
  <c r="BQ429" i="6"/>
  <c r="BQ430" i="6"/>
  <c r="BQ431" i="6"/>
  <c r="BQ432" i="6"/>
  <c r="BQ433" i="6"/>
  <c r="BQ434" i="6"/>
  <c r="BQ435" i="6"/>
  <c r="BQ436" i="6"/>
  <c r="BQ437" i="6"/>
  <c r="BQ438" i="6"/>
  <c r="BQ439" i="6"/>
  <c r="BQ440" i="6"/>
  <c r="BQ441" i="6"/>
  <c r="BQ442" i="6"/>
  <c r="BQ443" i="6"/>
  <c r="BQ444" i="6"/>
  <c r="BQ445" i="6"/>
  <c r="BQ446" i="6"/>
  <c r="BQ447" i="6"/>
  <c r="BQ448" i="6"/>
  <c r="BQ449" i="6"/>
  <c r="BQ450" i="6"/>
  <c r="BQ451" i="6"/>
  <c r="BQ452" i="6"/>
  <c r="BQ453" i="6"/>
  <c r="BQ454" i="6"/>
  <c r="BQ455" i="6"/>
  <c r="BQ456" i="6"/>
  <c r="BQ457" i="6"/>
  <c r="BQ458" i="6"/>
  <c r="BQ459" i="6"/>
  <c r="BQ460" i="6"/>
  <c r="BQ461" i="6"/>
  <c r="BQ462" i="6"/>
  <c r="BQ463" i="6"/>
  <c r="BQ464" i="6"/>
  <c r="BQ465" i="6"/>
  <c r="BQ466" i="6"/>
  <c r="BQ467" i="6"/>
  <c r="BQ468" i="6"/>
  <c r="BQ469" i="6"/>
  <c r="BQ470" i="6"/>
  <c r="BQ471" i="6"/>
  <c r="BQ472" i="6"/>
  <c r="BQ473" i="6"/>
  <c r="BQ474" i="6"/>
  <c r="BQ475" i="6"/>
  <c r="BQ476" i="6"/>
  <c r="BQ477" i="6"/>
  <c r="BQ478" i="6"/>
  <c r="BQ479" i="6"/>
  <c r="BQ480" i="6"/>
  <c r="BQ481" i="6"/>
  <c r="BQ482" i="6"/>
  <c r="BQ483" i="6"/>
  <c r="BQ484" i="6"/>
  <c r="BQ485" i="6"/>
  <c r="BQ486" i="6"/>
  <c r="BQ487" i="6"/>
  <c r="BQ488" i="6"/>
  <c r="BQ489" i="6"/>
  <c r="BQ490" i="6"/>
  <c r="BQ491" i="6"/>
  <c r="BQ492" i="6"/>
  <c r="BQ493" i="6"/>
  <c r="BQ494" i="6"/>
  <c r="BQ495" i="6"/>
  <c r="BQ496" i="6"/>
  <c r="BQ497" i="6"/>
  <c r="BQ498" i="6"/>
  <c r="BQ499" i="6"/>
  <c r="BQ500" i="6"/>
  <c r="BQ501" i="6"/>
  <c r="BQ502" i="6"/>
  <c r="BQ503" i="6"/>
  <c r="BQ504" i="6"/>
  <c r="BQ505" i="6"/>
  <c r="BQ506" i="6"/>
  <c r="BQ507" i="6"/>
  <c r="BQ508" i="6"/>
  <c r="BQ509" i="6"/>
  <c r="BQ510" i="6"/>
  <c r="BQ511" i="6"/>
  <c r="BQ512" i="6"/>
  <c r="BQ513" i="6"/>
  <c r="BQ514" i="6"/>
  <c r="BQ515" i="6"/>
  <c r="BQ516" i="6"/>
  <c r="BQ517" i="6"/>
  <c r="BQ518" i="6"/>
  <c r="BQ519" i="6"/>
  <c r="BQ520" i="6"/>
  <c r="BQ521" i="6"/>
  <c r="BQ522" i="6"/>
  <c r="BQ523" i="6"/>
  <c r="BQ524" i="6"/>
  <c r="BQ525" i="6"/>
  <c r="BQ526" i="6"/>
  <c r="BQ527" i="6"/>
  <c r="BQ528" i="6"/>
  <c r="BQ529" i="6"/>
  <c r="BQ530" i="6"/>
  <c r="BQ531" i="6"/>
  <c r="BQ532" i="6"/>
  <c r="BQ533" i="6"/>
  <c r="BQ534" i="6"/>
  <c r="BQ535" i="6"/>
  <c r="BQ536" i="6"/>
  <c r="BQ537" i="6"/>
  <c r="BQ538" i="6"/>
  <c r="BQ539" i="6"/>
  <c r="BQ540" i="6"/>
  <c r="BQ541" i="6"/>
  <c r="BQ542" i="6"/>
  <c r="BQ543" i="6"/>
  <c r="BQ544" i="6"/>
  <c r="BQ545" i="6"/>
  <c r="BQ546" i="6"/>
  <c r="BQ547" i="6"/>
  <c r="BQ548" i="6"/>
  <c r="BQ549" i="6"/>
  <c r="BQ550" i="6"/>
  <c r="BQ551" i="6"/>
  <c r="BQ552" i="6"/>
  <c r="BQ553" i="6"/>
  <c r="BQ554" i="6"/>
  <c r="BQ555" i="6"/>
  <c r="BQ556" i="6"/>
  <c r="BQ557" i="6"/>
  <c r="BQ558" i="6"/>
  <c r="BQ559" i="6"/>
  <c r="BQ560" i="6"/>
  <c r="BQ561" i="6"/>
  <c r="BQ562" i="6"/>
  <c r="BQ563" i="6"/>
  <c r="BQ564" i="6"/>
  <c r="BQ565" i="6"/>
  <c r="BQ566" i="6"/>
  <c r="BQ567" i="6"/>
  <c r="BQ568" i="6"/>
  <c r="BQ569" i="6"/>
  <c r="BQ570" i="6"/>
  <c r="BQ571" i="6"/>
  <c r="BQ572" i="6"/>
  <c r="BQ573" i="6"/>
  <c r="BQ574" i="6"/>
  <c r="BQ575" i="6"/>
  <c r="BQ576" i="6"/>
  <c r="BQ577" i="6"/>
  <c r="BQ578" i="6"/>
  <c r="BQ579" i="6"/>
  <c r="BQ580" i="6"/>
  <c r="BQ581" i="6"/>
  <c r="BQ582" i="6"/>
  <c r="BQ583" i="6"/>
  <c r="BQ584" i="6"/>
  <c r="BQ585" i="6"/>
  <c r="BQ586" i="6"/>
  <c r="BQ587" i="6"/>
  <c r="BQ588" i="6"/>
  <c r="BQ589" i="6"/>
  <c r="BQ590" i="6"/>
  <c r="BQ591" i="6"/>
  <c r="BQ592" i="6"/>
  <c r="BQ593" i="6"/>
  <c r="BQ594" i="6"/>
  <c r="BQ595" i="6"/>
  <c r="BQ596" i="6"/>
  <c r="BQ597" i="6"/>
  <c r="BQ598" i="6"/>
  <c r="BQ599" i="6"/>
  <c r="BQ600" i="6"/>
  <c r="BQ601" i="6"/>
  <c r="BQ602" i="6"/>
  <c r="BQ603" i="6"/>
  <c r="BQ604" i="6"/>
  <c r="BQ605" i="6"/>
  <c r="BQ606" i="6"/>
  <c r="BQ607" i="6"/>
  <c r="BQ608" i="6"/>
  <c r="BQ609" i="6"/>
  <c r="BQ610" i="6"/>
  <c r="BQ611" i="6"/>
  <c r="BQ612" i="6"/>
  <c r="BQ613" i="6"/>
  <c r="BQ614" i="6"/>
  <c r="BQ615" i="6"/>
  <c r="BQ616" i="6"/>
  <c r="BQ617" i="6"/>
  <c r="BQ618" i="6"/>
  <c r="BQ619" i="6"/>
  <c r="BQ620" i="6"/>
  <c r="BQ621" i="6"/>
  <c r="BQ622" i="6"/>
  <c r="BQ623" i="6"/>
  <c r="BQ624" i="6"/>
  <c r="BQ625" i="6"/>
  <c r="BQ626" i="6"/>
  <c r="BQ627" i="6"/>
  <c r="BQ628" i="6"/>
  <c r="BQ629" i="6"/>
  <c r="BQ630" i="6"/>
  <c r="BQ631" i="6"/>
  <c r="BQ632" i="6"/>
  <c r="BQ633" i="6"/>
  <c r="BQ634" i="6"/>
  <c r="BQ635" i="6"/>
  <c r="BQ636" i="6"/>
  <c r="BQ637" i="6"/>
  <c r="BQ638" i="6"/>
  <c r="BQ639" i="6"/>
  <c r="BQ640" i="6"/>
  <c r="BQ641" i="6"/>
  <c r="BQ642" i="6"/>
  <c r="BQ643" i="6"/>
  <c r="BQ644" i="6"/>
  <c r="BQ645" i="6"/>
  <c r="BQ646" i="6"/>
  <c r="BQ647" i="6"/>
  <c r="BQ648" i="6"/>
  <c r="BQ649" i="6"/>
  <c r="BQ650" i="6"/>
  <c r="BQ651" i="6"/>
  <c r="BQ652" i="6"/>
  <c r="BQ653" i="6"/>
  <c r="BQ654" i="6"/>
  <c r="BQ655" i="6"/>
  <c r="BQ656" i="6"/>
  <c r="BQ657" i="6"/>
  <c r="BQ658" i="6"/>
  <c r="BQ659" i="6"/>
  <c r="BQ660" i="6"/>
  <c r="BQ661" i="6"/>
  <c r="BQ662" i="6"/>
  <c r="BQ663" i="6"/>
  <c r="BQ664" i="6"/>
  <c r="BQ665" i="6"/>
  <c r="BQ666" i="6"/>
  <c r="BQ667" i="6"/>
  <c r="BQ668" i="6"/>
  <c r="BQ669" i="6"/>
  <c r="BQ670" i="6"/>
  <c r="BQ671" i="6"/>
  <c r="BQ672" i="6"/>
  <c r="BQ673" i="6"/>
  <c r="BQ674" i="6"/>
  <c r="BQ675" i="6"/>
  <c r="BQ676" i="6"/>
  <c r="BQ677" i="6"/>
  <c r="BQ678" i="6"/>
  <c r="BQ679" i="6"/>
  <c r="BQ680" i="6"/>
  <c r="BQ681" i="6"/>
  <c r="BQ682" i="6"/>
  <c r="BQ683" i="6"/>
  <c r="BQ684" i="6"/>
  <c r="BQ685" i="6"/>
  <c r="BQ686" i="6"/>
  <c r="BQ687" i="6"/>
  <c r="BQ688" i="6"/>
  <c r="BQ689" i="6"/>
  <c r="BQ690" i="6"/>
  <c r="BQ691" i="6"/>
  <c r="BQ692" i="6"/>
  <c r="BQ693" i="6"/>
  <c r="BQ694" i="6"/>
  <c r="BQ695" i="6"/>
  <c r="BQ696" i="6"/>
  <c r="BQ697" i="6"/>
  <c r="BQ698" i="6"/>
  <c r="BQ699" i="6"/>
  <c r="BQ700" i="6"/>
  <c r="BQ701" i="6"/>
  <c r="BQ702" i="6"/>
  <c r="BQ703" i="6"/>
  <c r="BQ704" i="6"/>
  <c r="BQ705" i="6"/>
  <c r="BQ706" i="6"/>
  <c r="BQ707" i="6"/>
  <c r="BQ708" i="6"/>
  <c r="BQ709" i="6"/>
  <c r="BQ710" i="6"/>
  <c r="BQ711" i="6"/>
  <c r="BQ712" i="6"/>
  <c r="BQ713" i="6"/>
  <c r="BQ714" i="6"/>
  <c r="BQ715" i="6"/>
  <c r="BQ716" i="6"/>
  <c r="BQ717" i="6"/>
  <c r="BQ718" i="6"/>
  <c r="BQ719" i="6"/>
  <c r="BQ720" i="6"/>
  <c r="BQ721" i="6"/>
  <c r="BQ722" i="6"/>
  <c r="BQ723" i="6"/>
  <c r="BQ724" i="6"/>
  <c r="BQ725" i="6"/>
  <c r="BQ726" i="6"/>
  <c r="BQ727" i="6"/>
  <c r="BQ728" i="6"/>
  <c r="BQ729" i="6"/>
  <c r="BQ730" i="6"/>
  <c r="BQ731" i="6"/>
  <c r="BQ732" i="6"/>
  <c r="BQ733" i="6"/>
  <c r="BQ734" i="6"/>
  <c r="BQ735" i="6"/>
  <c r="BQ736" i="6"/>
  <c r="BQ737" i="6"/>
  <c r="BQ738" i="6"/>
  <c r="BQ739" i="6"/>
  <c r="BQ740" i="6"/>
  <c r="BQ741" i="6"/>
  <c r="BQ742" i="6"/>
  <c r="BQ743" i="6"/>
  <c r="BQ744" i="6"/>
  <c r="BQ745" i="6"/>
  <c r="BQ746" i="6"/>
  <c r="BQ747" i="6"/>
  <c r="BQ748" i="6"/>
  <c r="BQ749" i="6"/>
  <c r="BQ750" i="6"/>
  <c r="BQ751" i="6"/>
  <c r="BQ752" i="6"/>
  <c r="BQ753" i="6"/>
  <c r="BQ754" i="6"/>
  <c r="BQ755" i="6"/>
  <c r="BQ756" i="6"/>
  <c r="BQ757" i="6"/>
  <c r="BQ758" i="6"/>
  <c r="BQ759" i="6"/>
  <c r="BQ760" i="6"/>
  <c r="BQ761" i="6"/>
  <c r="BQ762" i="6"/>
  <c r="BQ763" i="6"/>
  <c r="BQ764" i="6"/>
  <c r="BQ765" i="6"/>
  <c r="BQ766" i="6"/>
  <c r="BQ767" i="6"/>
  <c r="BQ768" i="6"/>
  <c r="BQ769" i="6"/>
  <c r="BQ770" i="6"/>
  <c r="BQ771" i="6"/>
  <c r="BQ772" i="6"/>
  <c r="BQ773" i="6"/>
  <c r="BQ774" i="6"/>
  <c r="BQ775" i="6"/>
  <c r="BQ776" i="6"/>
  <c r="BQ777" i="6"/>
  <c r="BQ778" i="6"/>
  <c r="BQ779" i="6"/>
  <c r="BQ780" i="6"/>
  <c r="BQ781" i="6"/>
  <c r="BQ782" i="6"/>
  <c r="BQ783" i="6"/>
  <c r="BQ784" i="6"/>
  <c r="BQ785" i="6"/>
  <c r="BQ786" i="6"/>
  <c r="BQ787" i="6"/>
  <c r="BQ788" i="6"/>
  <c r="BQ789" i="6"/>
  <c r="BQ790" i="6"/>
  <c r="BQ791" i="6"/>
  <c r="BQ792" i="6"/>
  <c r="BQ793" i="6"/>
  <c r="BQ794" i="6"/>
  <c r="BQ795" i="6"/>
  <c r="BQ796" i="6"/>
  <c r="BQ797" i="6"/>
  <c r="BQ798" i="6"/>
  <c r="BQ799" i="6"/>
  <c r="BQ800" i="6"/>
  <c r="BQ801" i="6"/>
  <c r="BQ802" i="6"/>
  <c r="BQ803" i="6"/>
  <c r="BQ804" i="6"/>
  <c r="BQ805" i="6"/>
  <c r="BQ806" i="6"/>
  <c r="BQ807" i="6"/>
  <c r="BQ808" i="6"/>
  <c r="BQ809" i="6"/>
  <c r="BQ810" i="6"/>
  <c r="BQ811" i="6"/>
  <c r="BQ812" i="6"/>
  <c r="BQ813" i="6"/>
  <c r="BQ814" i="6"/>
  <c r="BQ815" i="6"/>
  <c r="BQ816" i="6"/>
  <c r="BQ817" i="6"/>
  <c r="BQ818" i="6"/>
  <c r="BQ819" i="6"/>
  <c r="BQ820" i="6"/>
  <c r="BQ821" i="6"/>
  <c r="BQ822" i="6"/>
  <c r="BQ823" i="6"/>
  <c r="BQ824" i="6"/>
  <c r="BQ825" i="6"/>
  <c r="BQ826" i="6"/>
  <c r="BQ827" i="6"/>
  <c r="BQ828" i="6"/>
  <c r="BQ829" i="6"/>
  <c r="BQ830" i="6"/>
  <c r="BQ831" i="6"/>
  <c r="BQ832" i="6"/>
  <c r="BQ833" i="6"/>
  <c r="BQ834" i="6"/>
  <c r="BQ835" i="6"/>
  <c r="BQ836" i="6"/>
  <c r="BQ837" i="6"/>
  <c r="BQ838" i="6"/>
  <c r="BQ839" i="6"/>
  <c r="BQ840" i="6"/>
  <c r="BQ841" i="6"/>
  <c r="BQ842" i="6"/>
  <c r="BQ843" i="6"/>
  <c r="BQ844" i="6"/>
  <c r="BQ845" i="6"/>
  <c r="BQ846" i="6"/>
  <c r="BQ847" i="6"/>
  <c r="BQ848" i="6"/>
  <c r="BQ849" i="6"/>
  <c r="BQ850" i="6"/>
  <c r="BQ851" i="6"/>
  <c r="BQ852" i="6"/>
  <c r="BQ853" i="6"/>
  <c r="BQ854" i="6"/>
  <c r="BQ855" i="6"/>
  <c r="BQ856" i="6"/>
  <c r="BQ857" i="6"/>
  <c r="BQ858" i="6"/>
  <c r="BQ859" i="6"/>
  <c r="BQ860" i="6"/>
  <c r="BQ861" i="6"/>
  <c r="BQ862" i="6"/>
  <c r="BQ863" i="6"/>
  <c r="BQ864" i="6"/>
  <c r="BQ865" i="6"/>
  <c r="BQ866" i="6"/>
  <c r="BQ867" i="6"/>
  <c r="BQ868" i="6"/>
  <c r="BQ869" i="6"/>
  <c r="BQ870" i="6"/>
  <c r="BQ871" i="6"/>
  <c r="BQ872" i="6"/>
  <c r="BQ873" i="6"/>
  <c r="BQ874" i="6"/>
  <c r="BQ875" i="6"/>
  <c r="BQ876" i="6"/>
  <c r="BQ877" i="6"/>
  <c r="BQ878" i="6"/>
  <c r="BQ879" i="6"/>
  <c r="BQ880" i="6"/>
  <c r="BQ881" i="6"/>
  <c r="BQ882" i="6"/>
  <c r="BQ883" i="6"/>
  <c r="BQ884" i="6"/>
  <c r="BQ885" i="6"/>
  <c r="BQ886" i="6"/>
  <c r="BQ887" i="6"/>
  <c r="BQ888" i="6"/>
  <c r="BQ889" i="6"/>
  <c r="BQ890" i="6"/>
  <c r="BQ891" i="6"/>
  <c r="BQ892" i="6"/>
  <c r="BQ893" i="6"/>
  <c r="BQ894" i="6"/>
  <c r="BQ895" i="6"/>
  <c r="BQ896" i="6"/>
  <c r="BQ897" i="6"/>
  <c r="BQ898" i="6"/>
  <c r="BQ899" i="6"/>
  <c r="BQ900" i="6"/>
  <c r="BQ901" i="6"/>
  <c r="BQ902" i="6"/>
  <c r="BQ903" i="6"/>
  <c r="BQ904" i="6"/>
  <c r="BQ905" i="6"/>
  <c r="BQ906" i="6"/>
  <c r="BQ907" i="6"/>
  <c r="BQ908" i="6"/>
  <c r="BQ909" i="6"/>
  <c r="BQ910" i="6"/>
  <c r="BQ911" i="6"/>
  <c r="BQ912" i="6"/>
  <c r="BQ913" i="6"/>
  <c r="BQ914" i="6"/>
  <c r="BQ915" i="6"/>
  <c r="BQ916" i="6"/>
  <c r="BQ917" i="6"/>
  <c r="BQ918" i="6"/>
  <c r="BQ919" i="6"/>
  <c r="BQ920" i="6"/>
  <c r="BQ921" i="6"/>
  <c r="BQ922" i="6"/>
  <c r="BQ923" i="6"/>
  <c r="BQ924" i="6"/>
  <c r="BQ925" i="6"/>
  <c r="BQ926" i="6"/>
  <c r="BQ927" i="6"/>
  <c r="BQ928" i="6"/>
  <c r="BQ929" i="6"/>
  <c r="BQ930" i="6"/>
  <c r="BQ931" i="6"/>
  <c r="BQ932" i="6"/>
  <c r="BQ933" i="6"/>
  <c r="BQ934" i="6"/>
  <c r="BQ935" i="6"/>
  <c r="BQ936" i="6"/>
  <c r="BQ937" i="6"/>
  <c r="BQ938" i="6"/>
  <c r="BQ939" i="6"/>
  <c r="BQ940" i="6"/>
  <c r="BQ941" i="6"/>
  <c r="BQ942" i="6"/>
  <c r="BQ943" i="6"/>
  <c r="BQ944" i="6"/>
  <c r="BQ945" i="6"/>
  <c r="BQ946" i="6"/>
  <c r="BQ947" i="6"/>
  <c r="BQ948" i="6"/>
  <c r="BQ949" i="6"/>
  <c r="BQ950" i="6"/>
  <c r="BQ951" i="6"/>
  <c r="BQ952" i="6"/>
  <c r="BQ953" i="6"/>
  <c r="BQ954" i="6"/>
  <c r="BQ955" i="6"/>
  <c r="BQ956" i="6"/>
  <c r="BQ957" i="6"/>
  <c r="BQ958" i="6"/>
  <c r="BQ959" i="6"/>
  <c r="BQ960" i="6"/>
  <c r="BQ961" i="6"/>
  <c r="BQ962" i="6"/>
  <c r="BQ963" i="6"/>
  <c r="BQ964" i="6"/>
  <c r="BQ965" i="6"/>
  <c r="BQ966" i="6"/>
  <c r="BQ967" i="6"/>
  <c r="BQ968" i="6"/>
  <c r="BQ969" i="6"/>
  <c r="BQ970" i="6"/>
  <c r="BQ971" i="6"/>
  <c r="BQ972" i="6"/>
  <c r="BQ973" i="6"/>
  <c r="BQ974" i="6"/>
  <c r="BQ975" i="6"/>
  <c r="BQ976" i="6"/>
  <c r="BQ977" i="6"/>
  <c r="BQ978" i="6"/>
  <c r="BQ979" i="6"/>
  <c r="BQ980" i="6"/>
  <c r="BQ981" i="6"/>
  <c r="BQ982" i="6"/>
  <c r="BQ983" i="6"/>
  <c r="BQ984" i="6"/>
  <c r="BQ985" i="6"/>
  <c r="BQ986" i="6"/>
  <c r="BQ987" i="6"/>
  <c r="BQ988" i="6"/>
  <c r="BQ989" i="6"/>
  <c r="BQ990" i="6"/>
  <c r="BQ991" i="6"/>
  <c r="BQ992" i="6"/>
  <c r="BQ993" i="6"/>
  <c r="BQ994" i="6"/>
  <c r="BQ995" i="6"/>
  <c r="BQ996" i="6"/>
  <c r="BQ997" i="6"/>
  <c r="BQ998" i="6"/>
  <c r="BQ999" i="6"/>
  <c r="BQ1000" i="6"/>
  <c r="BQ1001" i="6"/>
  <c r="BQ1002" i="6"/>
  <c r="BQ1003" i="6"/>
  <c r="BQ1004" i="6"/>
  <c r="BQ4" i="6"/>
  <c r="BO4" i="6"/>
  <c r="BP4" i="6"/>
  <c r="BK5" i="6"/>
  <c r="BL5" i="6"/>
  <c r="BK6" i="6"/>
  <c r="BL6" i="6"/>
  <c r="BK7" i="6"/>
  <c r="BL7" i="6"/>
  <c r="BK8" i="6"/>
  <c r="BL8" i="6"/>
  <c r="BK9" i="6"/>
  <c r="BL9" i="6"/>
  <c r="BK10" i="6"/>
  <c r="BL10" i="6"/>
  <c r="BK11" i="6"/>
  <c r="BL11" i="6"/>
  <c r="BK12" i="6"/>
  <c r="BL12" i="6"/>
  <c r="BK13" i="6"/>
  <c r="BL13" i="6"/>
  <c r="BK14" i="6"/>
  <c r="BL14" i="6"/>
  <c r="BK15" i="6"/>
  <c r="BL15" i="6"/>
  <c r="BK16" i="6"/>
  <c r="BL16" i="6"/>
  <c r="BK17" i="6"/>
  <c r="BL17" i="6"/>
  <c r="BK18" i="6"/>
  <c r="BL18" i="6"/>
  <c r="BK19" i="6"/>
  <c r="BL19" i="6"/>
  <c r="BK20" i="6"/>
  <c r="BL20" i="6"/>
  <c r="BK21" i="6"/>
  <c r="BL21" i="6"/>
  <c r="BK22" i="6"/>
  <c r="BL22" i="6"/>
  <c r="BK23" i="6"/>
  <c r="BL23" i="6"/>
  <c r="BK24" i="6"/>
  <c r="BL24" i="6"/>
  <c r="BK25" i="6"/>
  <c r="BL25" i="6"/>
  <c r="BK26" i="6"/>
  <c r="BL26" i="6"/>
  <c r="BK27" i="6"/>
  <c r="BL27" i="6"/>
  <c r="BK28" i="6"/>
  <c r="BL28" i="6"/>
  <c r="BK29" i="6"/>
  <c r="BL29" i="6"/>
  <c r="BK30" i="6"/>
  <c r="BL30" i="6"/>
  <c r="BK31" i="6"/>
  <c r="BL31" i="6"/>
  <c r="BK32" i="6"/>
  <c r="BL32" i="6"/>
  <c r="BK33" i="6"/>
  <c r="BL33" i="6"/>
  <c r="BK34" i="6"/>
  <c r="BL34" i="6"/>
  <c r="BK35" i="6"/>
  <c r="BL35" i="6"/>
  <c r="BK36" i="6"/>
  <c r="BL36" i="6"/>
  <c r="BK37" i="6"/>
  <c r="BL37" i="6"/>
  <c r="BK38" i="6"/>
  <c r="BL38" i="6"/>
  <c r="BK39" i="6"/>
  <c r="BL39" i="6"/>
  <c r="BK40" i="6"/>
  <c r="BL40" i="6"/>
  <c r="BK41" i="6"/>
  <c r="BL41" i="6"/>
  <c r="BK42" i="6"/>
  <c r="BL42" i="6"/>
  <c r="BK43" i="6"/>
  <c r="BL43" i="6"/>
  <c r="BK44" i="6"/>
  <c r="BL44" i="6"/>
  <c r="BK45" i="6"/>
  <c r="BL45" i="6"/>
  <c r="BK46" i="6"/>
  <c r="BL46" i="6"/>
  <c r="BK47" i="6"/>
  <c r="BL47" i="6"/>
  <c r="BK48" i="6"/>
  <c r="BL48" i="6"/>
  <c r="BK49" i="6"/>
  <c r="BL49" i="6"/>
  <c r="BK50" i="6"/>
  <c r="BL50" i="6"/>
  <c r="BK51" i="6"/>
  <c r="BL51" i="6"/>
  <c r="BK52" i="6"/>
  <c r="BL52" i="6"/>
  <c r="BK53" i="6"/>
  <c r="BL53" i="6"/>
  <c r="BK54" i="6"/>
  <c r="BL54" i="6"/>
  <c r="BK55" i="6"/>
  <c r="BL55" i="6"/>
  <c r="BK56" i="6"/>
  <c r="BL56" i="6"/>
  <c r="BK57" i="6"/>
  <c r="BL57" i="6"/>
  <c r="BK58" i="6"/>
  <c r="BL58" i="6"/>
  <c r="BK59" i="6"/>
  <c r="BL59" i="6"/>
  <c r="BK60" i="6"/>
  <c r="BL60" i="6"/>
  <c r="BK61" i="6"/>
  <c r="BL61" i="6"/>
  <c r="BK62" i="6"/>
  <c r="BL62" i="6"/>
  <c r="BK63" i="6"/>
  <c r="BL63" i="6"/>
  <c r="BK64" i="6"/>
  <c r="BL64" i="6"/>
  <c r="BK65" i="6"/>
  <c r="BL65" i="6"/>
  <c r="BK66" i="6"/>
  <c r="BL66" i="6"/>
  <c r="BK67" i="6"/>
  <c r="BL67" i="6"/>
  <c r="BK68" i="6"/>
  <c r="BL68" i="6"/>
  <c r="BK69" i="6"/>
  <c r="BL69" i="6"/>
  <c r="BK70" i="6"/>
  <c r="BL70" i="6"/>
  <c r="BK71" i="6"/>
  <c r="BL71" i="6"/>
  <c r="BK72" i="6"/>
  <c r="BL72" i="6"/>
  <c r="BK73" i="6"/>
  <c r="BL73" i="6"/>
  <c r="BK74" i="6"/>
  <c r="BL74" i="6"/>
  <c r="BK75" i="6"/>
  <c r="BL75" i="6"/>
  <c r="BK76" i="6"/>
  <c r="BL76" i="6"/>
  <c r="BK77" i="6"/>
  <c r="BL77" i="6"/>
  <c r="BK78" i="6"/>
  <c r="BL78" i="6"/>
  <c r="BK79" i="6"/>
  <c r="BL79" i="6"/>
  <c r="BK80" i="6"/>
  <c r="BL80" i="6"/>
  <c r="BK81" i="6"/>
  <c r="BL81" i="6"/>
  <c r="BK82" i="6"/>
  <c r="BL82" i="6"/>
  <c r="BK83" i="6"/>
  <c r="BL83" i="6"/>
  <c r="BK84" i="6"/>
  <c r="BL84" i="6"/>
  <c r="BK85" i="6"/>
  <c r="BL85" i="6"/>
  <c r="BK86" i="6"/>
  <c r="BL86" i="6"/>
  <c r="BK87" i="6"/>
  <c r="BL87" i="6"/>
  <c r="BK88" i="6"/>
  <c r="BL88" i="6"/>
  <c r="BK89" i="6"/>
  <c r="BL89" i="6"/>
  <c r="BK90" i="6"/>
  <c r="BL90" i="6"/>
  <c r="BK91" i="6"/>
  <c r="BL91" i="6"/>
  <c r="BK92" i="6"/>
  <c r="BL92" i="6"/>
  <c r="BK93" i="6"/>
  <c r="BL93" i="6"/>
  <c r="BK94" i="6"/>
  <c r="BL94" i="6"/>
  <c r="BK95" i="6"/>
  <c r="BL95" i="6"/>
  <c r="BK96" i="6"/>
  <c r="BL96" i="6"/>
  <c r="BK97" i="6"/>
  <c r="BL97" i="6"/>
  <c r="BK98" i="6"/>
  <c r="BL98" i="6"/>
  <c r="BK99" i="6"/>
  <c r="BL99" i="6"/>
  <c r="BK100" i="6"/>
  <c r="BL100" i="6"/>
  <c r="BK101" i="6"/>
  <c r="BL101" i="6"/>
  <c r="BK102" i="6"/>
  <c r="BL102" i="6"/>
  <c r="BK103" i="6"/>
  <c r="BL103" i="6"/>
  <c r="BK104" i="6"/>
  <c r="BL104" i="6"/>
  <c r="BK105" i="6"/>
  <c r="BL105" i="6"/>
  <c r="BK106" i="6"/>
  <c r="BL106" i="6"/>
  <c r="BK107" i="6"/>
  <c r="BL107" i="6"/>
  <c r="BK108" i="6"/>
  <c r="BL108" i="6"/>
  <c r="BK109" i="6"/>
  <c r="BL109" i="6"/>
  <c r="BK110" i="6"/>
  <c r="BL110" i="6"/>
  <c r="BK111" i="6"/>
  <c r="BL111" i="6"/>
  <c r="BK112" i="6"/>
  <c r="BL112" i="6"/>
  <c r="BK113" i="6"/>
  <c r="BL113" i="6"/>
  <c r="BK114" i="6"/>
  <c r="BL114" i="6"/>
  <c r="BK115" i="6"/>
  <c r="BL115" i="6"/>
  <c r="BK116" i="6"/>
  <c r="BL116" i="6"/>
  <c r="BK117" i="6"/>
  <c r="BL117" i="6"/>
  <c r="BK118" i="6"/>
  <c r="BL118" i="6"/>
  <c r="BK119" i="6"/>
  <c r="BL119" i="6"/>
  <c r="BK120" i="6"/>
  <c r="BL120" i="6"/>
  <c r="BK121" i="6"/>
  <c r="BL121" i="6"/>
  <c r="BK122" i="6"/>
  <c r="BL122" i="6"/>
  <c r="BK123" i="6"/>
  <c r="BL123" i="6"/>
  <c r="BK124" i="6"/>
  <c r="BL124" i="6"/>
  <c r="BK125" i="6"/>
  <c r="BL125" i="6"/>
  <c r="BK126" i="6"/>
  <c r="BL126" i="6"/>
  <c r="BK127" i="6"/>
  <c r="BL127" i="6"/>
  <c r="BK128" i="6"/>
  <c r="BL128" i="6"/>
  <c r="BK129" i="6"/>
  <c r="BL129" i="6"/>
  <c r="BK130" i="6"/>
  <c r="BL130" i="6"/>
  <c r="BK131" i="6"/>
  <c r="BL131" i="6"/>
  <c r="BK132" i="6"/>
  <c r="BL132" i="6"/>
  <c r="BK133" i="6"/>
  <c r="BL133" i="6"/>
  <c r="BK134" i="6"/>
  <c r="BL134" i="6"/>
  <c r="BK135" i="6"/>
  <c r="BL135" i="6"/>
  <c r="BK136" i="6"/>
  <c r="BL136" i="6"/>
  <c r="BK137" i="6"/>
  <c r="BL137" i="6"/>
  <c r="BK138" i="6"/>
  <c r="BL138" i="6"/>
  <c r="BK139" i="6"/>
  <c r="BL139" i="6"/>
  <c r="BK140" i="6"/>
  <c r="BL140" i="6"/>
  <c r="BK141" i="6"/>
  <c r="BL141" i="6"/>
  <c r="BK142" i="6"/>
  <c r="BL142" i="6"/>
  <c r="BK143" i="6"/>
  <c r="BL143" i="6"/>
  <c r="BK144" i="6"/>
  <c r="BL144" i="6"/>
  <c r="BK145" i="6"/>
  <c r="BL145" i="6"/>
  <c r="BK146" i="6"/>
  <c r="BL146" i="6"/>
  <c r="BK147" i="6"/>
  <c r="BL147" i="6"/>
  <c r="BK148" i="6"/>
  <c r="BL148" i="6"/>
  <c r="BK149" i="6"/>
  <c r="BL149" i="6"/>
  <c r="BK150" i="6"/>
  <c r="BL150" i="6"/>
  <c r="BK151" i="6"/>
  <c r="BL151" i="6"/>
  <c r="BK152" i="6"/>
  <c r="BL152" i="6"/>
  <c r="BK153" i="6"/>
  <c r="BL153" i="6"/>
  <c r="BK154" i="6"/>
  <c r="BL154" i="6"/>
  <c r="BK155" i="6"/>
  <c r="BL155" i="6"/>
  <c r="BK156" i="6"/>
  <c r="BL156" i="6"/>
  <c r="BK157" i="6"/>
  <c r="BL157" i="6"/>
  <c r="BK158" i="6"/>
  <c r="BL158" i="6"/>
  <c r="BK159" i="6"/>
  <c r="BL159" i="6"/>
  <c r="BK160" i="6"/>
  <c r="BL160" i="6"/>
  <c r="BK161" i="6"/>
  <c r="BL161" i="6"/>
  <c r="BK162" i="6"/>
  <c r="BL162" i="6"/>
  <c r="BK163" i="6"/>
  <c r="BL163" i="6"/>
  <c r="BK164" i="6"/>
  <c r="BL164" i="6"/>
  <c r="BK165" i="6"/>
  <c r="BL165" i="6"/>
  <c r="BK166" i="6"/>
  <c r="BL166" i="6"/>
  <c r="BK167" i="6"/>
  <c r="BL167" i="6"/>
  <c r="BK168" i="6"/>
  <c r="BL168" i="6"/>
  <c r="BK169" i="6"/>
  <c r="BL169" i="6"/>
  <c r="BK170" i="6"/>
  <c r="BL170" i="6"/>
  <c r="BK171" i="6"/>
  <c r="BL171" i="6"/>
  <c r="BK172" i="6"/>
  <c r="BL172" i="6"/>
  <c r="BK173" i="6"/>
  <c r="BL173" i="6"/>
  <c r="BK174" i="6"/>
  <c r="BL174" i="6"/>
  <c r="BK175" i="6"/>
  <c r="BL175" i="6"/>
  <c r="BK176" i="6"/>
  <c r="BL176" i="6"/>
  <c r="BK177" i="6"/>
  <c r="BL177" i="6"/>
  <c r="BK178" i="6"/>
  <c r="BL178" i="6"/>
  <c r="BK179" i="6"/>
  <c r="BL179" i="6"/>
  <c r="BK180" i="6"/>
  <c r="BL180" i="6"/>
  <c r="BK181" i="6"/>
  <c r="BL181" i="6"/>
  <c r="BK182" i="6"/>
  <c r="BL182" i="6"/>
  <c r="BK183" i="6"/>
  <c r="BL183" i="6"/>
  <c r="BK184" i="6"/>
  <c r="BL184" i="6"/>
  <c r="BK185" i="6"/>
  <c r="BL185" i="6"/>
  <c r="BK186" i="6"/>
  <c r="BL186" i="6"/>
  <c r="BK187" i="6"/>
  <c r="BL187" i="6"/>
  <c r="BK188" i="6"/>
  <c r="BL188" i="6"/>
  <c r="BK189" i="6"/>
  <c r="BL189" i="6"/>
  <c r="BK190" i="6"/>
  <c r="BL190" i="6"/>
  <c r="BK191" i="6"/>
  <c r="BL191" i="6"/>
  <c r="BK192" i="6"/>
  <c r="BL192" i="6"/>
  <c r="BK193" i="6"/>
  <c r="BL193" i="6"/>
  <c r="BK194" i="6"/>
  <c r="BL194" i="6"/>
  <c r="BK195" i="6"/>
  <c r="BL195" i="6"/>
  <c r="BK196" i="6"/>
  <c r="BL196" i="6"/>
  <c r="BK197" i="6"/>
  <c r="BL197" i="6"/>
  <c r="BK198" i="6"/>
  <c r="BL198" i="6"/>
  <c r="BK199" i="6"/>
  <c r="BL199" i="6"/>
  <c r="BK200" i="6"/>
  <c r="BL200" i="6"/>
  <c r="BK201" i="6"/>
  <c r="BL201" i="6"/>
  <c r="BK202" i="6"/>
  <c r="BL202" i="6"/>
  <c r="BK203" i="6"/>
  <c r="BL203" i="6"/>
  <c r="BK204" i="6"/>
  <c r="BL204" i="6"/>
  <c r="BK205" i="6"/>
  <c r="BL205" i="6"/>
  <c r="BK206" i="6"/>
  <c r="BL206" i="6"/>
  <c r="BK207" i="6"/>
  <c r="BL207" i="6"/>
  <c r="BK208" i="6"/>
  <c r="BL208" i="6"/>
  <c r="BK209" i="6"/>
  <c r="BL209" i="6"/>
  <c r="BK210" i="6"/>
  <c r="BL210" i="6"/>
  <c r="BK211" i="6"/>
  <c r="BL211" i="6"/>
  <c r="BK212" i="6"/>
  <c r="BL212" i="6"/>
  <c r="BK213" i="6"/>
  <c r="BL213" i="6"/>
  <c r="BK214" i="6"/>
  <c r="BL214" i="6"/>
  <c r="BK215" i="6"/>
  <c r="BL215" i="6"/>
  <c r="BK216" i="6"/>
  <c r="BL216" i="6"/>
  <c r="BK217" i="6"/>
  <c r="BL217" i="6"/>
  <c r="BK218" i="6"/>
  <c r="BL218" i="6"/>
  <c r="BK219" i="6"/>
  <c r="BL219" i="6"/>
  <c r="BK220" i="6"/>
  <c r="BL220" i="6"/>
  <c r="BK221" i="6"/>
  <c r="BL221" i="6"/>
  <c r="BK222" i="6"/>
  <c r="BL222" i="6"/>
  <c r="BK223" i="6"/>
  <c r="BL223" i="6"/>
  <c r="BK224" i="6"/>
  <c r="BL224" i="6"/>
  <c r="BK225" i="6"/>
  <c r="BL225" i="6"/>
  <c r="BK226" i="6"/>
  <c r="BL226" i="6"/>
  <c r="BK227" i="6"/>
  <c r="BL227" i="6"/>
  <c r="BK228" i="6"/>
  <c r="BL228" i="6"/>
  <c r="BK229" i="6"/>
  <c r="BL229" i="6"/>
  <c r="BK230" i="6"/>
  <c r="BL230" i="6"/>
  <c r="BK231" i="6"/>
  <c r="BL231" i="6"/>
  <c r="BK232" i="6"/>
  <c r="BL232" i="6"/>
  <c r="BK233" i="6"/>
  <c r="BL233" i="6"/>
  <c r="BK234" i="6"/>
  <c r="BL234" i="6"/>
  <c r="BK235" i="6"/>
  <c r="BL235" i="6"/>
  <c r="BK236" i="6"/>
  <c r="BL236" i="6"/>
  <c r="BK237" i="6"/>
  <c r="BL237" i="6"/>
  <c r="BK238" i="6"/>
  <c r="BL238" i="6"/>
  <c r="BK239" i="6"/>
  <c r="BL239" i="6"/>
  <c r="BK240" i="6"/>
  <c r="BL240" i="6"/>
  <c r="BK241" i="6"/>
  <c r="BL241" i="6"/>
  <c r="BK242" i="6"/>
  <c r="BL242" i="6"/>
  <c r="BK243" i="6"/>
  <c r="BL243" i="6"/>
  <c r="BK244" i="6"/>
  <c r="BL244" i="6"/>
  <c r="BK245" i="6"/>
  <c r="BL245" i="6"/>
  <c r="BK246" i="6"/>
  <c r="BL246" i="6"/>
  <c r="BK247" i="6"/>
  <c r="BL247" i="6"/>
  <c r="BK248" i="6"/>
  <c r="BL248" i="6"/>
  <c r="BK249" i="6"/>
  <c r="BL249" i="6"/>
  <c r="BK250" i="6"/>
  <c r="BL250" i="6"/>
  <c r="BK251" i="6"/>
  <c r="BL251" i="6"/>
  <c r="BK252" i="6"/>
  <c r="BL252" i="6"/>
  <c r="BK253" i="6"/>
  <c r="BL253" i="6"/>
  <c r="BK254" i="6"/>
  <c r="BL254" i="6"/>
  <c r="BK255" i="6"/>
  <c r="BL255" i="6"/>
  <c r="BK256" i="6"/>
  <c r="BL256" i="6"/>
  <c r="BK257" i="6"/>
  <c r="BL257" i="6"/>
  <c r="BK258" i="6"/>
  <c r="BL258" i="6"/>
  <c r="BK259" i="6"/>
  <c r="BL259" i="6"/>
  <c r="BK260" i="6"/>
  <c r="BL260" i="6"/>
  <c r="BK261" i="6"/>
  <c r="BL261" i="6"/>
  <c r="BK262" i="6"/>
  <c r="BL262" i="6"/>
  <c r="BK263" i="6"/>
  <c r="BL263" i="6"/>
  <c r="BK264" i="6"/>
  <c r="BL264" i="6"/>
  <c r="BK265" i="6"/>
  <c r="BL265" i="6"/>
  <c r="BK266" i="6"/>
  <c r="BL266" i="6"/>
  <c r="BK267" i="6"/>
  <c r="BL267" i="6"/>
  <c r="BK268" i="6"/>
  <c r="BL268" i="6"/>
  <c r="BK269" i="6"/>
  <c r="BL269" i="6"/>
  <c r="BK270" i="6"/>
  <c r="BL270" i="6"/>
  <c r="BK271" i="6"/>
  <c r="BL271" i="6"/>
  <c r="BK272" i="6"/>
  <c r="BL272" i="6"/>
  <c r="BK273" i="6"/>
  <c r="BL273" i="6"/>
  <c r="BK274" i="6"/>
  <c r="BL274" i="6"/>
  <c r="BK275" i="6"/>
  <c r="BL275" i="6"/>
  <c r="BK276" i="6"/>
  <c r="BL276" i="6"/>
  <c r="BK277" i="6"/>
  <c r="BL277" i="6"/>
  <c r="BK278" i="6"/>
  <c r="BL278" i="6"/>
  <c r="BK279" i="6"/>
  <c r="BL279" i="6"/>
  <c r="BK280" i="6"/>
  <c r="BL280" i="6"/>
  <c r="BK281" i="6"/>
  <c r="BL281" i="6"/>
  <c r="BK282" i="6"/>
  <c r="BL282" i="6"/>
  <c r="BK283" i="6"/>
  <c r="BL283" i="6"/>
  <c r="BK284" i="6"/>
  <c r="BL284" i="6"/>
  <c r="BK285" i="6"/>
  <c r="BL285" i="6"/>
  <c r="BK286" i="6"/>
  <c r="BL286" i="6"/>
  <c r="BK287" i="6"/>
  <c r="BL287" i="6"/>
  <c r="BK288" i="6"/>
  <c r="BL288" i="6"/>
  <c r="BK289" i="6"/>
  <c r="BL289" i="6"/>
  <c r="BK290" i="6"/>
  <c r="BL290" i="6"/>
  <c r="BK291" i="6"/>
  <c r="BL291" i="6"/>
  <c r="BK292" i="6"/>
  <c r="BL292" i="6"/>
  <c r="BK293" i="6"/>
  <c r="BL293" i="6"/>
  <c r="BK294" i="6"/>
  <c r="BL294" i="6"/>
  <c r="BK295" i="6"/>
  <c r="BL295" i="6"/>
  <c r="BK296" i="6"/>
  <c r="BL296" i="6"/>
  <c r="BK297" i="6"/>
  <c r="BL297" i="6"/>
  <c r="BK298" i="6"/>
  <c r="BL298" i="6"/>
  <c r="BK299" i="6"/>
  <c r="BL299" i="6"/>
  <c r="BK300" i="6"/>
  <c r="BL300" i="6"/>
  <c r="BK301" i="6"/>
  <c r="BL301" i="6"/>
  <c r="BK302" i="6"/>
  <c r="BL302" i="6"/>
  <c r="BK303" i="6"/>
  <c r="BL303" i="6"/>
  <c r="BK304" i="6"/>
  <c r="BL304" i="6"/>
  <c r="BK305" i="6"/>
  <c r="BL305" i="6"/>
  <c r="BK306" i="6"/>
  <c r="BL306" i="6"/>
  <c r="BK307" i="6"/>
  <c r="BL307" i="6"/>
  <c r="BK308" i="6"/>
  <c r="BL308" i="6"/>
  <c r="BK309" i="6"/>
  <c r="BL309" i="6"/>
  <c r="BK310" i="6"/>
  <c r="BL310" i="6"/>
  <c r="BK311" i="6"/>
  <c r="BL311" i="6"/>
  <c r="BK312" i="6"/>
  <c r="BL312" i="6"/>
  <c r="BK313" i="6"/>
  <c r="BL313" i="6"/>
  <c r="BK314" i="6"/>
  <c r="BL314" i="6"/>
  <c r="BK315" i="6"/>
  <c r="BL315" i="6"/>
  <c r="BK316" i="6"/>
  <c r="BL316" i="6"/>
  <c r="BK317" i="6"/>
  <c r="BL317" i="6"/>
  <c r="BK318" i="6"/>
  <c r="BL318" i="6"/>
  <c r="BK319" i="6"/>
  <c r="BL319" i="6"/>
  <c r="BK320" i="6"/>
  <c r="BL320" i="6"/>
  <c r="BK321" i="6"/>
  <c r="BL321" i="6"/>
  <c r="BK322" i="6"/>
  <c r="BL322" i="6"/>
  <c r="BK323" i="6"/>
  <c r="BL323" i="6"/>
  <c r="BK324" i="6"/>
  <c r="BL324" i="6"/>
  <c r="BK325" i="6"/>
  <c r="BL325" i="6"/>
  <c r="BK326" i="6"/>
  <c r="BL326" i="6"/>
  <c r="BK327" i="6"/>
  <c r="BL327" i="6"/>
  <c r="BK328" i="6"/>
  <c r="BL328" i="6"/>
  <c r="BK329" i="6"/>
  <c r="BL329" i="6"/>
  <c r="BK330" i="6"/>
  <c r="BL330" i="6"/>
  <c r="BK331" i="6"/>
  <c r="BL331" i="6"/>
  <c r="BK332" i="6"/>
  <c r="BL332" i="6"/>
  <c r="BK333" i="6"/>
  <c r="BL333" i="6"/>
  <c r="BK334" i="6"/>
  <c r="BL334" i="6"/>
  <c r="BK335" i="6"/>
  <c r="BL335" i="6"/>
  <c r="BK336" i="6"/>
  <c r="BL336" i="6"/>
  <c r="BK337" i="6"/>
  <c r="BL337" i="6"/>
  <c r="BK338" i="6"/>
  <c r="BL338" i="6"/>
  <c r="BK339" i="6"/>
  <c r="BL339" i="6"/>
  <c r="BK340" i="6"/>
  <c r="BL340" i="6"/>
  <c r="BK341" i="6"/>
  <c r="BL341" i="6"/>
  <c r="BK342" i="6"/>
  <c r="BL342" i="6"/>
  <c r="BK343" i="6"/>
  <c r="BL343" i="6"/>
  <c r="BK344" i="6"/>
  <c r="BL344" i="6"/>
  <c r="BK345" i="6"/>
  <c r="BL345" i="6"/>
  <c r="BK346" i="6"/>
  <c r="BL346" i="6"/>
  <c r="BK347" i="6"/>
  <c r="BL347" i="6"/>
  <c r="BK348" i="6"/>
  <c r="BL348" i="6"/>
  <c r="BK349" i="6"/>
  <c r="BL349" i="6"/>
  <c r="BK350" i="6"/>
  <c r="BL350" i="6"/>
  <c r="BK351" i="6"/>
  <c r="BL351" i="6"/>
  <c r="BK352" i="6"/>
  <c r="BL352" i="6"/>
  <c r="BK353" i="6"/>
  <c r="BL353" i="6"/>
  <c r="BK354" i="6"/>
  <c r="BL354" i="6"/>
  <c r="BK355" i="6"/>
  <c r="BL355" i="6"/>
  <c r="BK356" i="6"/>
  <c r="BL356" i="6"/>
  <c r="BK357" i="6"/>
  <c r="BL357" i="6"/>
  <c r="BK358" i="6"/>
  <c r="BL358" i="6"/>
  <c r="BK359" i="6"/>
  <c r="BL359" i="6"/>
  <c r="BK360" i="6"/>
  <c r="BL360" i="6"/>
  <c r="BK361" i="6"/>
  <c r="BL361" i="6"/>
  <c r="BK362" i="6"/>
  <c r="BL362" i="6"/>
  <c r="BK363" i="6"/>
  <c r="BL363" i="6"/>
  <c r="BK364" i="6"/>
  <c r="BL364" i="6"/>
  <c r="BK365" i="6"/>
  <c r="BL365" i="6"/>
  <c r="BK366" i="6"/>
  <c r="BL366" i="6"/>
  <c r="BK367" i="6"/>
  <c r="BL367" i="6"/>
  <c r="BK368" i="6"/>
  <c r="BL368" i="6"/>
  <c r="BK369" i="6"/>
  <c r="BL369" i="6"/>
  <c r="BK370" i="6"/>
  <c r="BL370" i="6"/>
  <c r="BK371" i="6"/>
  <c r="BL371" i="6"/>
  <c r="BK372" i="6"/>
  <c r="BL372" i="6"/>
  <c r="BK373" i="6"/>
  <c r="BL373" i="6"/>
  <c r="BK374" i="6"/>
  <c r="BL374" i="6"/>
  <c r="BK375" i="6"/>
  <c r="BL375" i="6"/>
  <c r="BK376" i="6"/>
  <c r="BL376" i="6"/>
  <c r="BK377" i="6"/>
  <c r="BL377" i="6"/>
  <c r="BK378" i="6"/>
  <c r="BL378" i="6"/>
  <c r="BK379" i="6"/>
  <c r="BL379" i="6"/>
  <c r="BK380" i="6"/>
  <c r="BL380" i="6"/>
  <c r="BK381" i="6"/>
  <c r="BL381" i="6"/>
  <c r="BK382" i="6"/>
  <c r="BL382" i="6"/>
  <c r="BK383" i="6"/>
  <c r="BL383" i="6"/>
  <c r="BK384" i="6"/>
  <c r="BL384" i="6"/>
  <c r="BK385" i="6"/>
  <c r="BL385" i="6"/>
  <c r="BK386" i="6"/>
  <c r="BL386" i="6"/>
  <c r="BK387" i="6"/>
  <c r="BL387" i="6"/>
  <c r="BK388" i="6"/>
  <c r="BL388" i="6"/>
  <c r="BK389" i="6"/>
  <c r="BL389" i="6"/>
  <c r="BK390" i="6"/>
  <c r="BL390" i="6"/>
  <c r="BK391" i="6"/>
  <c r="BL391" i="6"/>
  <c r="BK392" i="6"/>
  <c r="BL392" i="6"/>
  <c r="BK393" i="6"/>
  <c r="BL393" i="6"/>
  <c r="BK394" i="6"/>
  <c r="BL394" i="6"/>
  <c r="BK395" i="6"/>
  <c r="BL395" i="6"/>
  <c r="BK396" i="6"/>
  <c r="BL396" i="6"/>
  <c r="BK397" i="6"/>
  <c r="BL397" i="6"/>
  <c r="BK398" i="6"/>
  <c r="BL398" i="6"/>
  <c r="BK399" i="6"/>
  <c r="BL399" i="6"/>
  <c r="BK400" i="6"/>
  <c r="BL400" i="6"/>
  <c r="BK401" i="6"/>
  <c r="BL401" i="6"/>
  <c r="BK402" i="6"/>
  <c r="BL402" i="6"/>
  <c r="BK403" i="6"/>
  <c r="BL403" i="6"/>
  <c r="BK404" i="6"/>
  <c r="BL404" i="6"/>
  <c r="BK405" i="6"/>
  <c r="BL405" i="6"/>
  <c r="BK406" i="6"/>
  <c r="BL406" i="6"/>
  <c r="BK407" i="6"/>
  <c r="BL407" i="6"/>
  <c r="BK408" i="6"/>
  <c r="BL408" i="6"/>
  <c r="BK409" i="6"/>
  <c r="BL409" i="6"/>
  <c r="BK410" i="6"/>
  <c r="BL410" i="6"/>
  <c r="BK411" i="6"/>
  <c r="BL411" i="6"/>
  <c r="BK412" i="6"/>
  <c r="BL412" i="6"/>
  <c r="BK413" i="6"/>
  <c r="BL413" i="6"/>
  <c r="BK414" i="6"/>
  <c r="BL414" i="6"/>
  <c r="BK415" i="6"/>
  <c r="BL415" i="6"/>
  <c r="BK416" i="6"/>
  <c r="BL416" i="6"/>
  <c r="BK417" i="6"/>
  <c r="BL417" i="6"/>
  <c r="BK418" i="6"/>
  <c r="BL418" i="6"/>
  <c r="BK419" i="6"/>
  <c r="BL419" i="6"/>
  <c r="BK420" i="6"/>
  <c r="BL420" i="6"/>
  <c r="BK421" i="6"/>
  <c r="BL421" i="6"/>
  <c r="BK422" i="6"/>
  <c r="BL422" i="6"/>
  <c r="BK423" i="6"/>
  <c r="BL423" i="6"/>
  <c r="BK424" i="6"/>
  <c r="BL424" i="6"/>
  <c r="BK425" i="6"/>
  <c r="BL425" i="6"/>
  <c r="BK426" i="6"/>
  <c r="BL426" i="6"/>
  <c r="BK427" i="6"/>
  <c r="BL427" i="6"/>
  <c r="BK428" i="6"/>
  <c r="BL428" i="6"/>
  <c r="BK429" i="6"/>
  <c r="BL429" i="6"/>
  <c r="BK430" i="6"/>
  <c r="BL430" i="6"/>
  <c r="BK431" i="6"/>
  <c r="BL431" i="6"/>
  <c r="BK432" i="6"/>
  <c r="BL432" i="6"/>
  <c r="BK433" i="6"/>
  <c r="BL433" i="6"/>
  <c r="BK434" i="6"/>
  <c r="BL434" i="6"/>
  <c r="BK435" i="6"/>
  <c r="BL435" i="6"/>
  <c r="BK436" i="6"/>
  <c r="BL436" i="6"/>
  <c r="BK437" i="6"/>
  <c r="BL437" i="6"/>
  <c r="BK438" i="6"/>
  <c r="BL438" i="6"/>
  <c r="BK439" i="6"/>
  <c r="BL439" i="6"/>
  <c r="BK440" i="6"/>
  <c r="BL440" i="6"/>
  <c r="BK441" i="6"/>
  <c r="BL441" i="6"/>
  <c r="BK442" i="6"/>
  <c r="BL442" i="6"/>
  <c r="BK443" i="6"/>
  <c r="BL443" i="6"/>
  <c r="BK444" i="6"/>
  <c r="BL444" i="6"/>
  <c r="BK445" i="6"/>
  <c r="BL445" i="6"/>
  <c r="BK446" i="6"/>
  <c r="BL446" i="6"/>
  <c r="BK447" i="6"/>
  <c r="BL447" i="6"/>
  <c r="BK448" i="6"/>
  <c r="BL448" i="6"/>
  <c r="BK449" i="6"/>
  <c r="BL449" i="6"/>
  <c r="BK450" i="6"/>
  <c r="BL450" i="6"/>
  <c r="BK451" i="6"/>
  <c r="BL451" i="6"/>
  <c r="BK452" i="6"/>
  <c r="BL452" i="6"/>
  <c r="BK453" i="6"/>
  <c r="BL453" i="6"/>
  <c r="BK454" i="6"/>
  <c r="BL454" i="6"/>
  <c r="BK455" i="6"/>
  <c r="BL455" i="6"/>
  <c r="BK456" i="6"/>
  <c r="BL456" i="6"/>
  <c r="BK457" i="6"/>
  <c r="BL457" i="6"/>
  <c r="BK458" i="6"/>
  <c r="BL458" i="6"/>
  <c r="BK459" i="6"/>
  <c r="BL459" i="6"/>
  <c r="BK460" i="6"/>
  <c r="BL460" i="6"/>
  <c r="BK461" i="6"/>
  <c r="BL461" i="6"/>
  <c r="BK462" i="6"/>
  <c r="BL462" i="6"/>
  <c r="BK463" i="6"/>
  <c r="BL463" i="6"/>
  <c r="BK464" i="6"/>
  <c r="BL464" i="6"/>
  <c r="BK465" i="6"/>
  <c r="BL465" i="6"/>
  <c r="BK466" i="6"/>
  <c r="BL466" i="6"/>
  <c r="BK467" i="6"/>
  <c r="BL467" i="6"/>
  <c r="BK468" i="6"/>
  <c r="BL468" i="6"/>
  <c r="BK469" i="6"/>
  <c r="BL469" i="6"/>
  <c r="BK470" i="6"/>
  <c r="BL470" i="6"/>
  <c r="BK471" i="6"/>
  <c r="BL471" i="6"/>
  <c r="BK472" i="6"/>
  <c r="BL472" i="6"/>
  <c r="BK473" i="6"/>
  <c r="BL473" i="6"/>
  <c r="BK474" i="6"/>
  <c r="BL474" i="6"/>
  <c r="BK475" i="6"/>
  <c r="BL475" i="6"/>
  <c r="BK476" i="6"/>
  <c r="BL476" i="6"/>
  <c r="BK477" i="6"/>
  <c r="BL477" i="6"/>
  <c r="BK478" i="6"/>
  <c r="BL478" i="6"/>
  <c r="BK479" i="6"/>
  <c r="BL479" i="6"/>
  <c r="BK480" i="6"/>
  <c r="BL480" i="6"/>
  <c r="BK481" i="6"/>
  <c r="BL481" i="6"/>
  <c r="BK482" i="6"/>
  <c r="BL482" i="6"/>
  <c r="BK483" i="6"/>
  <c r="BL483" i="6"/>
  <c r="BK484" i="6"/>
  <c r="BL484" i="6"/>
  <c r="BK485" i="6"/>
  <c r="BL485" i="6"/>
  <c r="BK486" i="6"/>
  <c r="BL486" i="6"/>
  <c r="BK487" i="6"/>
  <c r="BL487" i="6"/>
  <c r="BK488" i="6"/>
  <c r="BL488" i="6"/>
  <c r="BK489" i="6"/>
  <c r="BL489" i="6"/>
  <c r="BK490" i="6"/>
  <c r="BL490" i="6"/>
  <c r="BK491" i="6"/>
  <c r="BL491" i="6"/>
  <c r="BK492" i="6"/>
  <c r="BL492" i="6"/>
  <c r="BK493" i="6"/>
  <c r="BL493" i="6"/>
  <c r="BK494" i="6"/>
  <c r="BL494" i="6"/>
  <c r="BK495" i="6"/>
  <c r="BL495" i="6"/>
  <c r="BK496" i="6"/>
  <c r="BL496" i="6"/>
  <c r="BK497" i="6"/>
  <c r="BL497" i="6"/>
  <c r="BK498" i="6"/>
  <c r="BL498" i="6"/>
  <c r="BK499" i="6"/>
  <c r="BL499" i="6"/>
  <c r="BK500" i="6"/>
  <c r="BL500" i="6"/>
  <c r="BK501" i="6"/>
  <c r="BL501" i="6"/>
  <c r="BK502" i="6"/>
  <c r="BL502" i="6"/>
  <c r="BK503" i="6"/>
  <c r="BL503" i="6"/>
  <c r="BK504" i="6"/>
  <c r="BL504" i="6"/>
  <c r="BK505" i="6"/>
  <c r="BL505" i="6"/>
  <c r="BK506" i="6"/>
  <c r="BL506" i="6"/>
  <c r="BK507" i="6"/>
  <c r="BL507" i="6"/>
  <c r="BK508" i="6"/>
  <c r="BL508" i="6"/>
  <c r="BK509" i="6"/>
  <c r="BL509" i="6"/>
  <c r="BK510" i="6"/>
  <c r="BL510" i="6"/>
  <c r="BK511" i="6"/>
  <c r="BL511" i="6"/>
  <c r="BK512" i="6"/>
  <c r="BL512" i="6"/>
  <c r="BK513" i="6"/>
  <c r="BL513" i="6"/>
  <c r="BK514" i="6"/>
  <c r="BL514" i="6"/>
  <c r="BK515" i="6"/>
  <c r="BL515" i="6"/>
  <c r="BK516" i="6"/>
  <c r="BL516" i="6"/>
  <c r="BK517" i="6"/>
  <c r="BL517" i="6"/>
  <c r="BK518" i="6"/>
  <c r="BL518" i="6"/>
  <c r="BK519" i="6"/>
  <c r="BL519" i="6"/>
  <c r="BK520" i="6"/>
  <c r="BL520" i="6"/>
  <c r="BK521" i="6"/>
  <c r="BL521" i="6"/>
  <c r="BK522" i="6"/>
  <c r="BL522" i="6"/>
  <c r="BK523" i="6"/>
  <c r="BL523" i="6"/>
  <c r="BK524" i="6"/>
  <c r="BL524" i="6"/>
  <c r="BK525" i="6"/>
  <c r="BL525" i="6"/>
  <c r="BK526" i="6"/>
  <c r="BL526" i="6"/>
  <c r="BK527" i="6"/>
  <c r="BL527" i="6"/>
  <c r="BK528" i="6"/>
  <c r="BL528" i="6"/>
  <c r="BK529" i="6"/>
  <c r="BL529" i="6"/>
  <c r="BK530" i="6"/>
  <c r="BL530" i="6"/>
  <c r="BK531" i="6"/>
  <c r="BL531" i="6"/>
  <c r="BK532" i="6"/>
  <c r="BL532" i="6"/>
  <c r="BK533" i="6"/>
  <c r="BL533" i="6"/>
  <c r="BK534" i="6"/>
  <c r="BL534" i="6"/>
  <c r="BK535" i="6"/>
  <c r="BL535" i="6"/>
  <c r="BK536" i="6"/>
  <c r="BL536" i="6"/>
  <c r="BK537" i="6"/>
  <c r="BL537" i="6"/>
  <c r="BK538" i="6"/>
  <c r="BL538" i="6"/>
  <c r="BK539" i="6"/>
  <c r="BL539" i="6"/>
  <c r="BK540" i="6"/>
  <c r="BL540" i="6"/>
  <c r="BK541" i="6"/>
  <c r="BL541" i="6"/>
  <c r="BK542" i="6"/>
  <c r="BL542" i="6"/>
  <c r="BK543" i="6"/>
  <c r="BL543" i="6"/>
  <c r="BK544" i="6"/>
  <c r="BL544" i="6"/>
  <c r="BK545" i="6"/>
  <c r="BL545" i="6"/>
  <c r="BK546" i="6"/>
  <c r="BL546" i="6"/>
  <c r="BK547" i="6"/>
  <c r="BL547" i="6"/>
  <c r="BK548" i="6"/>
  <c r="BL548" i="6"/>
  <c r="BK549" i="6"/>
  <c r="BL549" i="6"/>
  <c r="BK550" i="6"/>
  <c r="BL550" i="6"/>
  <c r="BK551" i="6"/>
  <c r="BL551" i="6"/>
  <c r="BK552" i="6"/>
  <c r="BL552" i="6"/>
  <c r="BK553" i="6"/>
  <c r="BL553" i="6"/>
  <c r="BK554" i="6"/>
  <c r="BL554" i="6"/>
  <c r="BK555" i="6"/>
  <c r="BL555" i="6"/>
  <c r="BK556" i="6"/>
  <c r="BL556" i="6"/>
  <c r="BK557" i="6"/>
  <c r="BL557" i="6"/>
  <c r="BK558" i="6"/>
  <c r="BL558" i="6"/>
  <c r="BK559" i="6"/>
  <c r="BL559" i="6"/>
  <c r="BK560" i="6"/>
  <c r="BL560" i="6"/>
  <c r="BK561" i="6"/>
  <c r="BL561" i="6"/>
  <c r="BK562" i="6"/>
  <c r="BL562" i="6"/>
  <c r="BK563" i="6"/>
  <c r="BL563" i="6"/>
  <c r="BK564" i="6"/>
  <c r="BL564" i="6"/>
  <c r="BK565" i="6"/>
  <c r="BL565" i="6"/>
  <c r="BK566" i="6"/>
  <c r="BL566" i="6"/>
  <c r="BK567" i="6"/>
  <c r="BL567" i="6"/>
  <c r="BK568" i="6"/>
  <c r="BL568" i="6"/>
  <c r="BK569" i="6"/>
  <c r="BL569" i="6"/>
  <c r="BK570" i="6"/>
  <c r="BL570" i="6"/>
  <c r="BK571" i="6"/>
  <c r="BL571" i="6"/>
  <c r="BK572" i="6"/>
  <c r="BL572" i="6"/>
  <c r="BK573" i="6"/>
  <c r="BL573" i="6"/>
  <c r="BK574" i="6"/>
  <c r="BL574" i="6"/>
  <c r="BK575" i="6"/>
  <c r="BL575" i="6"/>
  <c r="BK576" i="6"/>
  <c r="BL576" i="6"/>
  <c r="BK577" i="6"/>
  <c r="BL577" i="6"/>
  <c r="BK578" i="6"/>
  <c r="BL578" i="6"/>
  <c r="BK579" i="6"/>
  <c r="BL579" i="6"/>
  <c r="BK580" i="6"/>
  <c r="BL580" i="6"/>
  <c r="BK581" i="6"/>
  <c r="BL581" i="6"/>
  <c r="BK582" i="6"/>
  <c r="BL582" i="6"/>
  <c r="BK583" i="6"/>
  <c r="BL583" i="6"/>
  <c r="BK584" i="6"/>
  <c r="BL584" i="6"/>
  <c r="BK585" i="6"/>
  <c r="BL585" i="6"/>
  <c r="BK586" i="6"/>
  <c r="BL586" i="6"/>
  <c r="BK587" i="6"/>
  <c r="BL587" i="6"/>
  <c r="BK588" i="6"/>
  <c r="BL588" i="6"/>
  <c r="BK589" i="6"/>
  <c r="BL589" i="6"/>
  <c r="BK590" i="6"/>
  <c r="BL590" i="6"/>
  <c r="BK591" i="6"/>
  <c r="BL591" i="6"/>
  <c r="BK592" i="6"/>
  <c r="BL592" i="6"/>
  <c r="BK593" i="6"/>
  <c r="BL593" i="6"/>
  <c r="BK594" i="6"/>
  <c r="BL594" i="6"/>
  <c r="BK595" i="6"/>
  <c r="BL595" i="6"/>
  <c r="BK596" i="6"/>
  <c r="BL596" i="6"/>
  <c r="BK597" i="6"/>
  <c r="BL597" i="6"/>
  <c r="BK598" i="6"/>
  <c r="BL598" i="6"/>
  <c r="BK599" i="6"/>
  <c r="BL599" i="6"/>
  <c r="BK600" i="6"/>
  <c r="BL600" i="6"/>
  <c r="BK601" i="6"/>
  <c r="BL601" i="6"/>
  <c r="BK602" i="6"/>
  <c r="BL602" i="6"/>
  <c r="BK603" i="6"/>
  <c r="BL603" i="6"/>
  <c r="BK604" i="6"/>
  <c r="BL604" i="6"/>
  <c r="BK605" i="6"/>
  <c r="BL605" i="6"/>
  <c r="BK606" i="6"/>
  <c r="BL606" i="6"/>
  <c r="BK607" i="6"/>
  <c r="BL607" i="6"/>
  <c r="BK608" i="6"/>
  <c r="BL608" i="6"/>
  <c r="BK609" i="6"/>
  <c r="BL609" i="6"/>
  <c r="BK610" i="6"/>
  <c r="BL610" i="6"/>
  <c r="BK611" i="6"/>
  <c r="BL611" i="6"/>
  <c r="BK612" i="6"/>
  <c r="BL612" i="6"/>
  <c r="BK613" i="6"/>
  <c r="BL613" i="6"/>
  <c r="BK614" i="6"/>
  <c r="BL614" i="6"/>
  <c r="BK615" i="6"/>
  <c r="BL615" i="6"/>
  <c r="BK616" i="6"/>
  <c r="BL616" i="6"/>
  <c r="BK617" i="6"/>
  <c r="BL617" i="6"/>
  <c r="BK618" i="6"/>
  <c r="BL618" i="6"/>
  <c r="BK619" i="6"/>
  <c r="BL619" i="6"/>
  <c r="BK620" i="6"/>
  <c r="BL620" i="6"/>
  <c r="BK621" i="6"/>
  <c r="BL621" i="6"/>
  <c r="BK622" i="6"/>
  <c r="BL622" i="6"/>
  <c r="BK623" i="6"/>
  <c r="BL623" i="6"/>
  <c r="BK624" i="6"/>
  <c r="BL624" i="6"/>
  <c r="BK625" i="6"/>
  <c r="BL625" i="6"/>
  <c r="BK626" i="6"/>
  <c r="BL626" i="6"/>
  <c r="BK627" i="6"/>
  <c r="BL627" i="6"/>
  <c r="BK628" i="6"/>
  <c r="BL628" i="6"/>
  <c r="BK629" i="6"/>
  <c r="BL629" i="6"/>
  <c r="BK630" i="6"/>
  <c r="BL630" i="6"/>
  <c r="BK631" i="6"/>
  <c r="BL631" i="6"/>
  <c r="BK632" i="6"/>
  <c r="BL632" i="6"/>
  <c r="BK633" i="6"/>
  <c r="BL633" i="6"/>
  <c r="BK634" i="6"/>
  <c r="BL634" i="6"/>
  <c r="BK635" i="6"/>
  <c r="BL635" i="6"/>
  <c r="BK636" i="6"/>
  <c r="BL636" i="6"/>
  <c r="BK637" i="6"/>
  <c r="BL637" i="6"/>
  <c r="BK638" i="6"/>
  <c r="BL638" i="6"/>
  <c r="BK639" i="6"/>
  <c r="BL639" i="6"/>
  <c r="BK640" i="6"/>
  <c r="BL640" i="6"/>
  <c r="BK641" i="6"/>
  <c r="BL641" i="6"/>
  <c r="BK642" i="6"/>
  <c r="BL642" i="6"/>
  <c r="BK643" i="6"/>
  <c r="BL643" i="6"/>
  <c r="BK644" i="6"/>
  <c r="BL644" i="6"/>
  <c r="BK645" i="6"/>
  <c r="BL645" i="6"/>
  <c r="BK646" i="6"/>
  <c r="BL646" i="6"/>
  <c r="BK647" i="6"/>
  <c r="BL647" i="6"/>
  <c r="BK648" i="6"/>
  <c r="BL648" i="6"/>
  <c r="BK649" i="6"/>
  <c r="BL649" i="6"/>
  <c r="BK650" i="6"/>
  <c r="BL650" i="6"/>
  <c r="BK651" i="6"/>
  <c r="BL651" i="6"/>
  <c r="BK652" i="6"/>
  <c r="BL652" i="6"/>
  <c r="BK653" i="6"/>
  <c r="BL653" i="6"/>
  <c r="BK654" i="6"/>
  <c r="BL654" i="6"/>
  <c r="BK655" i="6"/>
  <c r="BL655" i="6"/>
  <c r="BK656" i="6"/>
  <c r="BL656" i="6"/>
  <c r="BK657" i="6"/>
  <c r="BL657" i="6"/>
  <c r="BK658" i="6"/>
  <c r="BL658" i="6"/>
  <c r="BK659" i="6"/>
  <c r="BL659" i="6"/>
  <c r="BK660" i="6"/>
  <c r="BL660" i="6"/>
  <c r="BK661" i="6"/>
  <c r="BL661" i="6"/>
  <c r="BK662" i="6"/>
  <c r="BL662" i="6"/>
  <c r="BK663" i="6"/>
  <c r="BL663" i="6"/>
  <c r="BK664" i="6"/>
  <c r="BL664" i="6"/>
  <c r="BK665" i="6"/>
  <c r="BL665" i="6"/>
  <c r="BK666" i="6"/>
  <c r="BL666" i="6"/>
  <c r="BK667" i="6"/>
  <c r="BL667" i="6"/>
  <c r="BK668" i="6"/>
  <c r="BL668" i="6"/>
  <c r="BK669" i="6"/>
  <c r="BL669" i="6"/>
  <c r="BK670" i="6"/>
  <c r="BL670" i="6"/>
  <c r="BK671" i="6"/>
  <c r="BL671" i="6"/>
  <c r="BK672" i="6"/>
  <c r="BL672" i="6"/>
  <c r="BK673" i="6"/>
  <c r="BL673" i="6"/>
  <c r="BK674" i="6"/>
  <c r="BL674" i="6"/>
  <c r="BK675" i="6"/>
  <c r="BL675" i="6"/>
  <c r="BK676" i="6"/>
  <c r="BL676" i="6"/>
  <c r="BK677" i="6"/>
  <c r="BL677" i="6"/>
  <c r="BK678" i="6"/>
  <c r="BL678" i="6"/>
  <c r="BK679" i="6"/>
  <c r="BL679" i="6"/>
  <c r="BK680" i="6"/>
  <c r="BL680" i="6"/>
  <c r="BK681" i="6"/>
  <c r="BL681" i="6"/>
  <c r="BK682" i="6"/>
  <c r="BL682" i="6"/>
  <c r="BK683" i="6"/>
  <c r="BL683" i="6"/>
  <c r="BK684" i="6"/>
  <c r="BL684" i="6"/>
  <c r="BK685" i="6"/>
  <c r="BL685" i="6"/>
  <c r="BK686" i="6"/>
  <c r="BL686" i="6"/>
  <c r="BK687" i="6"/>
  <c r="BL687" i="6"/>
  <c r="BK688" i="6"/>
  <c r="BL688" i="6"/>
  <c r="BK689" i="6"/>
  <c r="BL689" i="6"/>
  <c r="BK690" i="6"/>
  <c r="BL690" i="6"/>
  <c r="BK691" i="6"/>
  <c r="BL691" i="6"/>
  <c r="BK692" i="6"/>
  <c r="BL692" i="6"/>
  <c r="BK693" i="6"/>
  <c r="BL693" i="6"/>
  <c r="BK694" i="6"/>
  <c r="BL694" i="6"/>
  <c r="BK695" i="6"/>
  <c r="BL695" i="6"/>
  <c r="BK696" i="6"/>
  <c r="BL696" i="6"/>
  <c r="BK697" i="6"/>
  <c r="BL697" i="6"/>
  <c r="BK698" i="6"/>
  <c r="BL698" i="6"/>
  <c r="BK699" i="6"/>
  <c r="BL699" i="6"/>
  <c r="BK700" i="6"/>
  <c r="BL700" i="6"/>
  <c r="BK701" i="6"/>
  <c r="BL701" i="6"/>
  <c r="BK702" i="6"/>
  <c r="BL702" i="6"/>
  <c r="BK703" i="6"/>
  <c r="BL703" i="6"/>
  <c r="BK704" i="6"/>
  <c r="BL704" i="6"/>
  <c r="BK705" i="6"/>
  <c r="BL705" i="6"/>
  <c r="BK706" i="6"/>
  <c r="BL706" i="6"/>
  <c r="BK707" i="6"/>
  <c r="BL707" i="6"/>
  <c r="BK708" i="6"/>
  <c r="BL708" i="6"/>
  <c r="BK709" i="6"/>
  <c r="BL709" i="6"/>
  <c r="BK710" i="6"/>
  <c r="BL710" i="6"/>
  <c r="BK711" i="6"/>
  <c r="BL711" i="6"/>
  <c r="BK712" i="6"/>
  <c r="BL712" i="6"/>
  <c r="BK713" i="6"/>
  <c r="BL713" i="6"/>
  <c r="BK714" i="6"/>
  <c r="BL714" i="6"/>
  <c r="BK715" i="6"/>
  <c r="BL715" i="6"/>
  <c r="BK716" i="6"/>
  <c r="BL716" i="6"/>
  <c r="BK717" i="6"/>
  <c r="BL717" i="6"/>
  <c r="BK718" i="6"/>
  <c r="BL718" i="6"/>
  <c r="BK719" i="6"/>
  <c r="BL719" i="6"/>
  <c r="BK720" i="6"/>
  <c r="BL720" i="6"/>
  <c r="BK721" i="6"/>
  <c r="BL721" i="6"/>
  <c r="BK722" i="6"/>
  <c r="BL722" i="6"/>
  <c r="BK723" i="6"/>
  <c r="BL723" i="6"/>
  <c r="BK724" i="6"/>
  <c r="BL724" i="6"/>
  <c r="BK725" i="6"/>
  <c r="BL725" i="6"/>
  <c r="BK726" i="6"/>
  <c r="BL726" i="6"/>
  <c r="BK727" i="6"/>
  <c r="BL727" i="6"/>
  <c r="BK728" i="6"/>
  <c r="BL728" i="6"/>
  <c r="BK729" i="6"/>
  <c r="BL729" i="6"/>
  <c r="BK730" i="6"/>
  <c r="BL730" i="6"/>
  <c r="BK731" i="6"/>
  <c r="BL731" i="6"/>
  <c r="BK732" i="6"/>
  <c r="BL732" i="6"/>
  <c r="BK733" i="6"/>
  <c r="BL733" i="6"/>
  <c r="BK734" i="6"/>
  <c r="BL734" i="6"/>
  <c r="BK735" i="6"/>
  <c r="BL735" i="6"/>
  <c r="BK736" i="6"/>
  <c r="BL736" i="6"/>
  <c r="BK737" i="6"/>
  <c r="BL737" i="6"/>
  <c r="BK738" i="6"/>
  <c r="BL738" i="6"/>
  <c r="BK739" i="6"/>
  <c r="BL739" i="6"/>
  <c r="BK740" i="6"/>
  <c r="BL740" i="6"/>
  <c r="BK741" i="6"/>
  <c r="BL741" i="6"/>
  <c r="BK742" i="6"/>
  <c r="BL742" i="6"/>
  <c r="BK743" i="6"/>
  <c r="BL743" i="6"/>
  <c r="BK744" i="6"/>
  <c r="BL744" i="6"/>
  <c r="BK745" i="6"/>
  <c r="BL745" i="6"/>
  <c r="BK746" i="6"/>
  <c r="BL746" i="6"/>
  <c r="BK747" i="6"/>
  <c r="BL747" i="6"/>
  <c r="BK748" i="6"/>
  <c r="BL748" i="6"/>
  <c r="BK749" i="6"/>
  <c r="BL749" i="6"/>
  <c r="BK750" i="6"/>
  <c r="BL750" i="6"/>
  <c r="BK751" i="6"/>
  <c r="BL751" i="6"/>
  <c r="BK752" i="6"/>
  <c r="BL752" i="6"/>
  <c r="BK753" i="6"/>
  <c r="BL753" i="6"/>
  <c r="BK754" i="6"/>
  <c r="BL754" i="6"/>
  <c r="BK755" i="6"/>
  <c r="BL755" i="6"/>
  <c r="BK756" i="6"/>
  <c r="BL756" i="6"/>
  <c r="BK757" i="6"/>
  <c r="BL757" i="6"/>
  <c r="BK758" i="6"/>
  <c r="BL758" i="6"/>
  <c r="BK759" i="6"/>
  <c r="BL759" i="6"/>
  <c r="BK760" i="6"/>
  <c r="BL760" i="6"/>
  <c r="BK761" i="6"/>
  <c r="BL761" i="6"/>
  <c r="BK762" i="6"/>
  <c r="BL762" i="6"/>
  <c r="BK763" i="6"/>
  <c r="BL763" i="6"/>
  <c r="BK764" i="6"/>
  <c r="BL764" i="6"/>
  <c r="BK765" i="6"/>
  <c r="BL765" i="6"/>
  <c r="BK766" i="6"/>
  <c r="BL766" i="6"/>
  <c r="BK767" i="6"/>
  <c r="BL767" i="6"/>
  <c r="BK768" i="6"/>
  <c r="BL768" i="6"/>
  <c r="BK769" i="6"/>
  <c r="BL769" i="6"/>
  <c r="BK770" i="6"/>
  <c r="BL770" i="6"/>
  <c r="BK771" i="6"/>
  <c r="BL771" i="6"/>
  <c r="BK772" i="6"/>
  <c r="BL772" i="6"/>
  <c r="BK773" i="6"/>
  <c r="BL773" i="6"/>
  <c r="BK774" i="6"/>
  <c r="BL774" i="6"/>
  <c r="BK775" i="6"/>
  <c r="BL775" i="6"/>
  <c r="BK776" i="6"/>
  <c r="BL776" i="6"/>
  <c r="BK777" i="6"/>
  <c r="BL777" i="6"/>
  <c r="BK778" i="6"/>
  <c r="BL778" i="6"/>
  <c r="BK779" i="6"/>
  <c r="BL779" i="6"/>
  <c r="BK780" i="6"/>
  <c r="BL780" i="6"/>
  <c r="BK781" i="6"/>
  <c r="BL781" i="6"/>
  <c r="BK782" i="6"/>
  <c r="BL782" i="6"/>
  <c r="BK783" i="6"/>
  <c r="BL783" i="6"/>
  <c r="BK784" i="6"/>
  <c r="BL784" i="6"/>
  <c r="BK785" i="6"/>
  <c r="BL785" i="6"/>
  <c r="BK786" i="6"/>
  <c r="BL786" i="6"/>
  <c r="BK787" i="6"/>
  <c r="BL787" i="6"/>
  <c r="BK788" i="6"/>
  <c r="BL788" i="6"/>
  <c r="BK789" i="6"/>
  <c r="BL789" i="6"/>
  <c r="BK790" i="6"/>
  <c r="BL790" i="6"/>
  <c r="BK791" i="6"/>
  <c r="BL791" i="6"/>
  <c r="BK792" i="6"/>
  <c r="BL792" i="6"/>
  <c r="BK793" i="6"/>
  <c r="BL793" i="6"/>
  <c r="BK794" i="6"/>
  <c r="BL794" i="6"/>
  <c r="BK795" i="6"/>
  <c r="BL795" i="6"/>
  <c r="BK796" i="6"/>
  <c r="BL796" i="6"/>
  <c r="BK797" i="6"/>
  <c r="BL797" i="6"/>
  <c r="BK798" i="6"/>
  <c r="BL798" i="6"/>
  <c r="BK799" i="6"/>
  <c r="BL799" i="6"/>
  <c r="BK800" i="6"/>
  <c r="BL800" i="6"/>
  <c r="BK801" i="6"/>
  <c r="BL801" i="6"/>
  <c r="BK802" i="6"/>
  <c r="BL802" i="6"/>
  <c r="BK803" i="6"/>
  <c r="BL803" i="6"/>
  <c r="BK804" i="6"/>
  <c r="BL804" i="6"/>
  <c r="BK805" i="6"/>
  <c r="BL805" i="6"/>
  <c r="BK806" i="6"/>
  <c r="BL806" i="6"/>
  <c r="BK807" i="6"/>
  <c r="BL807" i="6"/>
  <c r="BK808" i="6"/>
  <c r="BL808" i="6"/>
  <c r="BK809" i="6"/>
  <c r="BL809" i="6"/>
  <c r="BK810" i="6"/>
  <c r="BL810" i="6"/>
  <c r="BK811" i="6"/>
  <c r="BL811" i="6"/>
  <c r="BK812" i="6"/>
  <c r="BL812" i="6"/>
  <c r="BK813" i="6"/>
  <c r="BL813" i="6"/>
  <c r="BK814" i="6"/>
  <c r="BL814" i="6"/>
  <c r="BK815" i="6"/>
  <c r="BL815" i="6"/>
  <c r="BK816" i="6"/>
  <c r="BL816" i="6"/>
  <c r="BK817" i="6"/>
  <c r="BL817" i="6"/>
  <c r="BK818" i="6"/>
  <c r="BL818" i="6"/>
  <c r="BK819" i="6"/>
  <c r="BL819" i="6"/>
  <c r="BK820" i="6"/>
  <c r="BL820" i="6"/>
  <c r="BK821" i="6"/>
  <c r="BL821" i="6"/>
  <c r="BK822" i="6"/>
  <c r="BL822" i="6"/>
  <c r="BK823" i="6"/>
  <c r="BL823" i="6"/>
  <c r="BK824" i="6"/>
  <c r="BL824" i="6"/>
  <c r="BK825" i="6"/>
  <c r="BL825" i="6"/>
  <c r="BK826" i="6"/>
  <c r="BL826" i="6"/>
  <c r="BK827" i="6"/>
  <c r="BL827" i="6"/>
  <c r="BK828" i="6"/>
  <c r="BL828" i="6"/>
  <c r="BK829" i="6"/>
  <c r="BL829" i="6"/>
  <c r="BK830" i="6"/>
  <c r="BL830" i="6"/>
  <c r="BK831" i="6"/>
  <c r="BL831" i="6"/>
  <c r="BK832" i="6"/>
  <c r="BL832" i="6"/>
  <c r="BK833" i="6"/>
  <c r="BL833" i="6"/>
  <c r="BK834" i="6"/>
  <c r="BL834" i="6"/>
  <c r="BK835" i="6"/>
  <c r="BL835" i="6"/>
  <c r="BK836" i="6"/>
  <c r="BL836" i="6"/>
  <c r="BK837" i="6"/>
  <c r="BL837" i="6"/>
  <c r="BK838" i="6"/>
  <c r="BL838" i="6"/>
  <c r="BK839" i="6"/>
  <c r="BL839" i="6"/>
  <c r="BK840" i="6"/>
  <c r="BL840" i="6"/>
  <c r="BK841" i="6"/>
  <c r="BL841" i="6"/>
  <c r="BK842" i="6"/>
  <c r="BL842" i="6"/>
  <c r="BK843" i="6"/>
  <c r="BL843" i="6"/>
  <c r="BK844" i="6"/>
  <c r="BL844" i="6"/>
  <c r="BK845" i="6"/>
  <c r="BL845" i="6"/>
  <c r="BK846" i="6"/>
  <c r="BL846" i="6"/>
  <c r="BK847" i="6"/>
  <c r="BL847" i="6"/>
  <c r="BK848" i="6"/>
  <c r="BL848" i="6"/>
  <c r="BK849" i="6"/>
  <c r="BL849" i="6"/>
  <c r="BK850" i="6"/>
  <c r="BL850" i="6"/>
  <c r="BK851" i="6"/>
  <c r="BL851" i="6"/>
  <c r="BK852" i="6"/>
  <c r="BL852" i="6"/>
  <c r="BK853" i="6"/>
  <c r="BL853" i="6"/>
  <c r="BK854" i="6"/>
  <c r="BL854" i="6"/>
  <c r="BK855" i="6"/>
  <c r="BL855" i="6"/>
  <c r="BK856" i="6"/>
  <c r="BL856" i="6"/>
  <c r="BK857" i="6"/>
  <c r="BL857" i="6"/>
  <c r="BK858" i="6"/>
  <c r="BL858" i="6"/>
  <c r="BK859" i="6"/>
  <c r="BL859" i="6"/>
  <c r="BK860" i="6"/>
  <c r="BL860" i="6"/>
  <c r="BK861" i="6"/>
  <c r="BL861" i="6"/>
  <c r="BK862" i="6"/>
  <c r="BL862" i="6"/>
  <c r="BK863" i="6"/>
  <c r="BL863" i="6"/>
  <c r="BK864" i="6"/>
  <c r="BL864" i="6"/>
  <c r="BK865" i="6"/>
  <c r="BL865" i="6"/>
  <c r="BK866" i="6"/>
  <c r="BL866" i="6"/>
  <c r="BK867" i="6"/>
  <c r="BL867" i="6"/>
  <c r="BK868" i="6"/>
  <c r="BL868" i="6"/>
  <c r="BK869" i="6"/>
  <c r="BL869" i="6"/>
  <c r="BK870" i="6"/>
  <c r="BL870" i="6"/>
  <c r="BK871" i="6"/>
  <c r="BL871" i="6"/>
  <c r="BK872" i="6"/>
  <c r="BL872" i="6"/>
  <c r="BK873" i="6"/>
  <c r="BL873" i="6"/>
  <c r="BK874" i="6"/>
  <c r="BL874" i="6"/>
  <c r="BK875" i="6"/>
  <c r="BL875" i="6"/>
  <c r="BK876" i="6"/>
  <c r="BL876" i="6"/>
  <c r="BK877" i="6"/>
  <c r="BL877" i="6"/>
  <c r="BK878" i="6"/>
  <c r="BL878" i="6"/>
  <c r="BK879" i="6"/>
  <c r="BL879" i="6"/>
  <c r="BK880" i="6"/>
  <c r="BL880" i="6"/>
  <c r="BK881" i="6"/>
  <c r="BL881" i="6"/>
  <c r="BK882" i="6"/>
  <c r="BL882" i="6"/>
  <c r="BK883" i="6"/>
  <c r="BL883" i="6"/>
  <c r="BK884" i="6"/>
  <c r="BL884" i="6"/>
  <c r="BK885" i="6"/>
  <c r="BL885" i="6"/>
  <c r="BK886" i="6"/>
  <c r="BL886" i="6"/>
  <c r="BK887" i="6"/>
  <c r="BL887" i="6"/>
  <c r="BK888" i="6"/>
  <c r="BL888" i="6"/>
  <c r="BK889" i="6"/>
  <c r="BL889" i="6"/>
  <c r="BK890" i="6"/>
  <c r="BL890" i="6"/>
  <c r="BK891" i="6"/>
  <c r="BL891" i="6"/>
  <c r="BK892" i="6"/>
  <c r="BL892" i="6"/>
  <c r="BK893" i="6"/>
  <c r="BL893" i="6"/>
  <c r="BK894" i="6"/>
  <c r="BL894" i="6"/>
  <c r="BK895" i="6"/>
  <c r="BL895" i="6"/>
  <c r="BK896" i="6"/>
  <c r="BL896" i="6"/>
  <c r="BK897" i="6"/>
  <c r="BL897" i="6"/>
  <c r="BK898" i="6"/>
  <c r="BL898" i="6"/>
  <c r="BK899" i="6"/>
  <c r="BL899" i="6"/>
  <c r="BK900" i="6"/>
  <c r="BL900" i="6"/>
  <c r="BK901" i="6"/>
  <c r="BL901" i="6"/>
  <c r="BK902" i="6"/>
  <c r="BL902" i="6"/>
  <c r="BK903" i="6"/>
  <c r="BL903" i="6"/>
  <c r="BK904" i="6"/>
  <c r="BL904" i="6"/>
  <c r="BK905" i="6"/>
  <c r="BL905" i="6"/>
  <c r="BK906" i="6"/>
  <c r="BL906" i="6"/>
  <c r="BK907" i="6"/>
  <c r="BL907" i="6"/>
  <c r="BK908" i="6"/>
  <c r="BL908" i="6"/>
  <c r="BK909" i="6"/>
  <c r="BL909" i="6"/>
  <c r="BK910" i="6"/>
  <c r="BL910" i="6"/>
  <c r="BK911" i="6"/>
  <c r="BL911" i="6"/>
  <c r="BK912" i="6"/>
  <c r="BL912" i="6"/>
  <c r="BK913" i="6"/>
  <c r="BL913" i="6"/>
  <c r="BK914" i="6"/>
  <c r="BL914" i="6"/>
  <c r="BK915" i="6"/>
  <c r="BL915" i="6"/>
  <c r="BK916" i="6"/>
  <c r="BL916" i="6"/>
  <c r="BK917" i="6"/>
  <c r="BL917" i="6"/>
  <c r="BK918" i="6"/>
  <c r="BL918" i="6"/>
  <c r="BK919" i="6"/>
  <c r="BL919" i="6"/>
  <c r="BK920" i="6"/>
  <c r="BL920" i="6"/>
  <c r="BK921" i="6"/>
  <c r="BL921" i="6"/>
  <c r="BK922" i="6"/>
  <c r="BL922" i="6"/>
  <c r="BK923" i="6"/>
  <c r="BL923" i="6"/>
  <c r="BK924" i="6"/>
  <c r="BL924" i="6"/>
  <c r="BK925" i="6"/>
  <c r="BL925" i="6"/>
  <c r="BK926" i="6"/>
  <c r="BL926" i="6"/>
  <c r="BK927" i="6"/>
  <c r="BL927" i="6"/>
  <c r="BK928" i="6"/>
  <c r="BL928" i="6"/>
  <c r="BK929" i="6"/>
  <c r="BL929" i="6"/>
  <c r="BK930" i="6"/>
  <c r="BL930" i="6"/>
  <c r="BK931" i="6"/>
  <c r="BL931" i="6"/>
  <c r="BK932" i="6"/>
  <c r="BL932" i="6"/>
  <c r="BK933" i="6"/>
  <c r="BL933" i="6"/>
  <c r="BK934" i="6"/>
  <c r="BL934" i="6"/>
  <c r="BK935" i="6"/>
  <c r="BL935" i="6"/>
  <c r="BK936" i="6"/>
  <c r="BL936" i="6"/>
  <c r="BK937" i="6"/>
  <c r="BL937" i="6"/>
  <c r="BK938" i="6"/>
  <c r="BL938" i="6"/>
  <c r="BK939" i="6"/>
  <c r="BL939" i="6"/>
  <c r="BK940" i="6"/>
  <c r="BL940" i="6"/>
  <c r="BK941" i="6"/>
  <c r="BL941" i="6"/>
  <c r="BK942" i="6"/>
  <c r="BL942" i="6"/>
  <c r="BK943" i="6"/>
  <c r="BL943" i="6"/>
  <c r="BK944" i="6"/>
  <c r="BL944" i="6"/>
  <c r="BK945" i="6"/>
  <c r="BL945" i="6"/>
  <c r="BK946" i="6"/>
  <c r="BL946" i="6"/>
  <c r="BK947" i="6"/>
  <c r="BL947" i="6"/>
  <c r="BK948" i="6"/>
  <c r="BL948" i="6"/>
  <c r="BK949" i="6"/>
  <c r="BL949" i="6"/>
  <c r="BK950" i="6"/>
  <c r="BL950" i="6"/>
  <c r="BK951" i="6"/>
  <c r="BL951" i="6"/>
  <c r="BK952" i="6"/>
  <c r="BL952" i="6"/>
  <c r="BK953" i="6"/>
  <c r="BL953" i="6"/>
  <c r="BK954" i="6"/>
  <c r="BL954" i="6"/>
  <c r="BK955" i="6"/>
  <c r="BL955" i="6"/>
  <c r="BK956" i="6"/>
  <c r="BL956" i="6"/>
  <c r="BK957" i="6"/>
  <c r="BL957" i="6"/>
  <c r="BK958" i="6"/>
  <c r="BL958" i="6"/>
  <c r="BK959" i="6"/>
  <c r="BL959" i="6"/>
  <c r="BK960" i="6"/>
  <c r="BL960" i="6"/>
  <c r="BK961" i="6"/>
  <c r="BL961" i="6"/>
  <c r="BK962" i="6"/>
  <c r="BL962" i="6"/>
  <c r="BK963" i="6"/>
  <c r="BL963" i="6"/>
  <c r="BK964" i="6"/>
  <c r="BL964" i="6"/>
  <c r="BK965" i="6"/>
  <c r="BL965" i="6"/>
  <c r="BK966" i="6"/>
  <c r="BL966" i="6"/>
  <c r="BK967" i="6"/>
  <c r="BL967" i="6"/>
  <c r="BK968" i="6"/>
  <c r="BL968" i="6"/>
  <c r="BK969" i="6"/>
  <c r="BL969" i="6"/>
  <c r="BK970" i="6"/>
  <c r="BL970" i="6"/>
  <c r="BK971" i="6"/>
  <c r="BL971" i="6"/>
  <c r="BK972" i="6"/>
  <c r="BL972" i="6"/>
  <c r="BK973" i="6"/>
  <c r="BL973" i="6"/>
  <c r="BK974" i="6"/>
  <c r="BL974" i="6"/>
  <c r="BK975" i="6"/>
  <c r="BL975" i="6"/>
  <c r="BK976" i="6"/>
  <c r="BL976" i="6"/>
  <c r="BK977" i="6"/>
  <c r="BL977" i="6"/>
  <c r="BK978" i="6"/>
  <c r="BL978" i="6"/>
  <c r="BK979" i="6"/>
  <c r="BL979" i="6"/>
  <c r="BK980" i="6"/>
  <c r="BL980" i="6"/>
  <c r="BK981" i="6"/>
  <c r="BL981" i="6"/>
  <c r="BK982" i="6"/>
  <c r="BL982" i="6"/>
  <c r="BK983" i="6"/>
  <c r="BL983" i="6"/>
  <c r="BK984" i="6"/>
  <c r="BL984" i="6"/>
  <c r="BK985" i="6"/>
  <c r="BL985" i="6"/>
  <c r="BK986" i="6"/>
  <c r="BL986" i="6"/>
  <c r="BK987" i="6"/>
  <c r="BL987" i="6"/>
  <c r="BK988" i="6"/>
  <c r="BL988" i="6"/>
  <c r="BK989" i="6"/>
  <c r="BL989" i="6"/>
  <c r="BK990" i="6"/>
  <c r="BL990" i="6"/>
  <c r="BK991" i="6"/>
  <c r="BL991" i="6"/>
  <c r="BK992" i="6"/>
  <c r="BL992" i="6"/>
  <c r="BK993" i="6"/>
  <c r="BL993" i="6"/>
  <c r="BK994" i="6"/>
  <c r="BL994" i="6"/>
  <c r="BK995" i="6"/>
  <c r="BL995" i="6"/>
  <c r="BK996" i="6"/>
  <c r="BL996" i="6"/>
  <c r="BK997" i="6"/>
  <c r="BL997" i="6"/>
  <c r="BK998" i="6"/>
  <c r="BL998" i="6"/>
  <c r="BK999" i="6"/>
  <c r="BL999" i="6"/>
  <c r="BK1000" i="6"/>
  <c r="BL1000" i="6"/>
  <c r="BK1001" i="6"/>
  <c r="BL1001" i="6"/>
  <c r="BK1002" i="6"/>
  <c r="BL1002" i="6"/>
  <c r="BK1003" i="6"/>
  <c r="BL1003" i="6"/>
  <c r="BK1004" i="6"/>
  <c r="BL1004" i="6"/>
  <c r="BL4" i="6"/>
  <c r="BJ4" i="6"/>
  <c r="BK4" i="6"/>
  <c r="BI5" i="6"/>
  <c r="BI6" i="6"/>
  <c r="BI7" i="6"/>
  <c r="BI8" i="6"/>
  <c r="BI9" i="6"/>
  <c r="BI10" i="6"/>
  <c r="BI11" i="6"/>
  <c r="BI12" i="6"/>
  <c r="BI13" i="6"/>
  <c r="BI14" i="6"/>
  <c r="BI15" i="6"/>
  <c r="BI16" i="6"/>
  <c r="BI17" i="6"/>
  <c r="BI18" i="6"/>
  <c r="BI19" i="6"/>
  <c r="BI20" i="6"/>
  <c r="BI21" i="6"/>
  <c r="BI22" i="6"/>
  <c r="BI23" i="6"/>
  <c r="BI24" i="6"/>
  <c r="BI25" i="6"/>
  <c r="BI26" i="6"/>
  <c r="BI27" i="6"/>
  <c r="BI28" i="6"/>
  <c r="BI29" i="6"/>
  <c r="BI30" i="6"/>
  <c r="BI31" i="6"/>
  <c r="BI32" i="6"/>
  <c r="BI33" i="6"/>
  <c r="BI34" i="6"/>
  <c r="BI35" i="6"/>
  <c r="BI36" i="6"/>
  <c r="BI37" i="6"/>
  <c r="BI38" i="6"/>
  <c r="BI39" i="6"/>
  <c r="BI40" i="6"/>
  <c r="BI41" i="6"/>
  <c r="BI42" i="6"/>
  <c r="BI43" i="6"/>
  <c r="BI44" i="6"/>
  <c r="BI45" i="6"/>
  <c r="BI46" i="6"/>
  <c r="BI47" i="6"/>
  <c r="BI48" i="6"/>
  <c r="BI49" i="6"/>
  <c r="BI50" i="6"/>
  <c r="BI51" i="6"/>
  <c r="BI52" i="6"/>
  <c r="BI53" i="6"/>
  <c r="BI54" i="6"/>
  <c r="BI55" i="6"/>
  <c r="BI56" i="6"/>
  <c r="BI57" i="6"/>
  <c r="BI58" i="6"/>
  <c r="BI59" i="6"/>
  <c r="BI60" i="6"/>
  <c r="BI61" i="6"/>
  <c r="BI62" i="6"/>
  <c r="BI63" i="6"/>
  <c r="BI64" i="6"/>
  <c r="BI65" i="6"/>
  <c r="BI66" i="6"/>
  <c r="BI67" i="6"/>
  <c r="BI68" i="6"/>
  <c r="BI69" i="6"/>
  <c r="BI70" i="6"/>
  <c r="BI71" i="6"/>
  <c r="BI72" i="6"/>
  <c r="BI73" i="6"/>
  <c r="BI74" i="6"/>
  <c r="BI75" i="6"/>
  <c r="BI76" i="6"/>
  <c r="BI77" i="6"/>
  <c r="BI78" i="6"/>
  <c r="BI79" i="6"/>
  <c r="BI80" i="6"/>
  <c r="BI81" i="6"/>
  <c r="BI82" i="6"/>
  <c r="BI83" i="6"/>
  <c r="BI84" i="6"/>
  <c r="BI85" i="6"/>
  <c r="BI86" i="6"/>
  <c r="BI87" i="6"/>
  <c r="BI88" i="6"/>
  <c r="BI89" i="6"/>
  <c r="BI90" i="6"/>
  <c r="BI91" i="6"/>
  <c r="BI92" i="6"/>
  <c r="BI93" i="6"/>
  <c r="BI94" i="6"/>
  <c r="BI95" i="6"/>
  <c r="BI96" i="6"/>
  <c r="BI97" i="6"/>
  <c r="BI98" i="6"/>
  <c r="BI99" i="6"/>
  <c r="BI100" i="6"/>
  <c r="BI101" i="6"/>
  <c r="BI102" i="6"/>
  <c r="BI103" i="6"/>
  <c r="BI104" i="6"/>
  <c r="BI105" i="6"/>
  <c r="BI106" i="6"/>
  <c r="BI107" i="6"/>
  <c r="BI108" i="6"/>
  <c r="BI109" i="6"/>
  <c r="BI110" i="6"/>
  <c r="BI111" i="6"/>
  <c r="BI112" i="6"/>
  <c r="BI113" i="6"/>
  <c r="BI114" i="6"/>
  <c r="BI115" i="6"/>
  <c r="BI116" i="6"/>
  <c r="BI117" i="6"/>
  <c r="BI118" i="6"/>
  <c r="BI119" i="6"/>
  <c r="BI120" i="6"/>
  <c r="BI121" i="6"/>
  <c r="BI122" i="6"/>
  <c r="BI123" i="6"/>
  <c r="BI124" i="6"/>
  <c r="BI125" i="6"/>
  <c r="BI126" i="6"/>
  <c r="BI127" i="6"/>
  <c r="BI128" i="6"/>
  <c r="BI129" i="6"/>
  <c r="BI130" i="6"/>
  <c r="BI131" i="6"/>
  <c r="BI132" i="6"/>
  <c r="BI133" i="6"/>
  <c r="BI134" i="6"/>
  <c r="BI135" i="6"/>
  <c r="BI136" i="6"/>
  <c r="BI137" i="6"/>
  <c r="BI138" i="6"/>
  <c r="BI139" i="6"/>
  <c r="BI140" i="6"/>
  <c r="BI141" i="6"/>
  <c r="BI142" i="6"/>
  <c r="BI143" i="6"/>
  <c r="BI144" i="6"/>
  <c r="BI145" i="6"/>
  <c r="BI146" i="6"/>
  <c r="BI147" i="6"/>
  <c r="BI148" i="6"/>
  <c r="BI149" i="6"/>
  <c r="BI150" i="6"/>
  <c r="BI151" i="6"/>
  <c r="BI152" i="6"/>
  <c r="BI153" i="6"/>
  <c r="BI154" i="6"/>
  <c r="BI155" i="6"/>
  <c r="BI156" i="6"/>
  <c r="BI157" i="6"/>
  <c r="BI158" i="6"/>
  <c r="BI159" i="6"/>
  <c r="BI160" i="6"/>
  <c r="BI161" i="6"/>
  <c r="BI162" i="6"/>
  <c r="BI163" i="6"/>
  <c r="BI164" i="6"/>
  <c r="BI165" i="6"/>
  <c r="BI166" i="6"/>
  <c r="BI167" i="6"/>
  <c r="BI168" i="6"/>
  <c r="BI169" i="6"/>
  <c r="BI170" i="6"/>
  <c r="BI171" i="6"/>
  <c r="BI172" i="6"/>
  <c r="BI173" i="6"/>
  <c r="BI174" i="6"/>
  <c r="BI175" i="6"/>
  <c r="BI176" i="6"/>
  <c r="BI177" i="6"/>
  <c r="BI178" i="6"/>
  <c r="BI179" i="6"/>
  <c r="BI180" i="6"/>
  <c r="BI181" i="6"/>
  <c r="BI182" i="6"/>
  <c r="BI183" i="6"/>
  <c r="BI184" i="6"/>
  <c r="BI185" i="6"/>
  <c r="BI186" i="6"/>
  <c r="BI187" i="6"/>
  <c r="BI188" i="6"/>
  <c r="BI189" i="6"/>
  <c r="BI190" i="6"/>
  <c r="BI191" i="6"/>
  <c r="BI192" i="6"/>
  <c r="BI193" i="6"/>
  <c r="BI194" i="6"/>
  <c r="BI195" i="6"/>
  <c r="BI196" i="6"/>
  <c r="BI197" i="6"/>
  <c r="BI198" i="6"/>
  <c r="BI199" i="6"/>
  <c r="BI200" i="6"/>
  <c r="BI201" i="6"/>
  <c r="BI202" i="6"/>
  <c r="BI203" i="6"/>
  <c r="BI204" i="6"/>
  <c r="BI205" i="6"/>
  <c r="BI206" i="6"/>
  <c r="BI207" i="6"/>
  <c r="BI208" i="6"/>
  <c r="BI209" i="6"/>
  <c r="BI210" i="6"/>
  <c r="BI211" i="6"/>
  <c r="BI212" i="6"/>
  <c r="BI213" i="6"/>
  <c r="BI214" i="6"/>
  <c r="BI215" i="6"/>
  <c r="BI216" i="6"/>
  <c r="BI217" i="6"/>
  <c r="BI218" i="6"/>
  <c r="BI219" i="6"/>
  <c r="BI220" i="6"/>
  <c r="BI221" i="6"/>
  <c r="BI222" i="6"/>
  <c r="BI223" i="6"/>
  <c r="BI224" i="6"/>
  <c r="BI225" i="6"/>
  <c r="BI226" i="6"/>
  <c r="BI227" i="6"/>
  <c r="BI228" i="6"/>
  <c r="BI229" i="6"/>
  <c r="BI230" i="6"/>
  <c r="BI231" i="6"/>
  <c r="BI232" i="6"/>
  <c r="BI233" i="6"/>
  <c r="BI234" i="6"/>
  <c r="BI235" i="6"/>
  <c r="BI236" i="6"/>
  <c r="BI237" i="6"/>
  <c r="BI238" i="6"/>
  <c r="BI239" i="6"/>
  <c r="BI240" i="6"/>
  <c r="BI241" i="6"/>
  <c r="BI242" i="6"/>
  <c r="BI243" i="6"/>
  <c r="BI244" i="6"/>
  <c r="BI245" i="6"/>
  <c r="BI246" i="6"/>
  <c r="BI247" i="6"/>
  <c r="BI248" i="6"/>
  <c r="BI249" i="6"/>
  <c r="BI250" i="6"/>
  <c r="BI251" i="6"/>
  <c r="BI252" i="6"/>
  <c r="BI253" i="6"/>
  <c r="BI254" i="6"/>
  <c r="BI255" i="6"/>
  <c r="BI256" i="6"/>
  <c r="BI257" i="6"/>
  <c r="BI258" i="6"/>
  <c r="BI259" i="6"/>
  <c r="BI260" i="6"/>
  <c r="BI261" i="6"/>
  <c r="BI262" i="6"/>
  <c r="BI263" i="6"/>
  <c r="BI264" i="6"/>
  <c r="BI265" i="6"/>
  <c r="BI266" i="6"/>
  <c r="BI267" i="6"/>
  <c r="BI268" i="6"/>
  <c r="BI269" i="6"/>
  <c r="BI270" i="6"/>
  <c r="BI271" i="6"/>
  <c r="BI272" i="6"/>
  <c r="BI273" i="6"/>
  <c r="BI274" i="6"/>
  <c r="BI275" i="6"/>
  <c r="BI276" i="6"/>
  <c r="BI277" i="6"/>
  <c r="BI278" i="6"/>
  <c r="BI279" i="6"/>
  <c r="BI280" i="6"/>
  <c r="BI281" i="6"/>
  <c r="BI282" i="6"/>
  <c r="BI283" i="6"/>
  <c r="BI284" i="6"/>
  <c r="BI285" i="6"/>
  <c r="BI286" i="6"/>
  <c r="BI287" i="6"/>
  <c r="BI288" i="6"/>
  <c r="BI289" i="6"/>
  <c r="BI290" i="6"/>
  <c r="BI291" i="6"/>
  <c r="BI292" i="6"/>
  <c r="BI293" i="6"/>
  <c r="BI294" i="6"/>
  <c r="BI295" i="6"/>
  <c r="BI296" i="6"/>
  <c r="BI297" i="6"/>
  <c r="BI298" i="6"/>
  <c r="BI299" i="6"/>
  <c r="BI300" i="6"/>
  <c r="BI301" i="6"/>
  <c r="BI302" i="6"/>
  <c r="BI303" i="6"/>
  <c r="BI304" i="6"/>
  <c r="BI305" i="6"/>
  <c r="BI306" i="6"/>
  <c r="BI307" i="6"/>
  <c r="BI308" i="6"/>
  <c r="BI309" i="6"/>
  <c r="BI310" i="6"/>
  <c r="BI311" i="6"/>
  <c r="BI312" i="6"/>
  <c r="BI313" i="6"/>
  <c r="BI314" i="6"/>
  <c r="BI315" i="6"/>
  <c r="BI316" i="6"/>
  <c r="BI317" i="6"/>
  <c r="BI318" i="6"/>
  <c r="BI319" i="6"/>
  <c r="BI320" i="6"/>
  <c r="BI321" i="6"/>
  <c r="BI322" i="6"/>
  <c r="BI323" i="6"/>
  <c r="BI324" i="6"/>
  <c r="BI325" i="6"/>
  <c r="BI326" i="6"/>
  <c r="BI327" i="6"/>
  <c r="BI328" i="6"/>
  <c r="BI329" i="6"/>
  <c r="BI330" i="6"/>
  <c r="BI331" i="6"/>
  <c r="BI332" i="6"/>
  <c r="BI333" i="6"/>
  <c r="BI334" i="6"/>
  <c r="BI335" i="6"/>
  <c r="BI336" i="6"/>
  <c r="BI337" i="6"/>
  <c r="BI338" i="6"/>
  <c r="BI339" i="6"/>
  <c r="BI340" i="6"/>
  <c r="BI341" i="6"/>
  <c r="BI342" i="6"/>
  <c r="BI343" i="6"/>
  <c r="BI344" i="6"/>
  <c r="BI345" i="6"/>
  <c r="BI346" i="6"/>
  <c r="BI347" i="6"/>
  <c r="BI348" i="6"/>
  <c r="BI349" i="6"/>
  <c r="BI350" i="6"/>
  <c r="BI351" i="6"/>
  <c r="BI352" i="6"/>
  <c r="BI353" i="6"/>
  <c r="BI354" i="6"/>
  <c r="BI355" i="6"/>
  <c r="BI356" i="6"/>
  <c r="BI357" i="6"/>
  <c r="BI358" i="6"/>
  <c r="BI359" i="6"/>
  <c r="BI360" i="6"/>
  <c r="BI361" i="6"/>
  <c r="BI362" i="6"/>
  <c r="BI363" i="6"/>
  <c r="BI364" i="6"/>
  <c r="BI365" i="6"/>
  <c r="BI366" i="6"/>
  <c r="BI367" i="6"/>
  <c r="BI368" i="6"/>
  <c r="BI369" i="6"/>
  <c r="BI370" i="6"/>
  <c r="BI371" i="6"/>
  <c r="BI372" i="6"/>
  <c r="BI373" i="6"/>
  <c r="BI374" i="6"/>
  <c r="BI375" i="6"/>
  <c r="BI376" i="6"/>
  <c r="BI377" i="6"/>
  <c r="BI378" i="6"/>
  <c r="BI379" i="6"/>
  <c r="BI380" i="6"/>
  <c r="BI381" i="6"/>
  <c r="BI382" i="6"/>
  <c r="BI383" i="6"/>
  <c r="BI384" i="6"/>
  <c r="BI385" i="6"/>
  <c r="BI386" i="6"/>
  <c r="BI387" i="6"/>
  <c r="BI388" i="6"/>
  <c r="BI389" i="6"/>
  <c r="BI390" i="6"/>
  <c r="BI391" i="6"/>
  <c r="BI392" i="6"/>
  <c r="BI393" i="6"/>
  <c r="BI394" i="6"/>
  <c r="BI395" i="6"/>
  <c r="BI396" i="6"/>
  <c r="BI397" i="6"/>
  <c r="BI398" i="6"/>
  <c r="BI399" i="6"/>
  <c r="BI400" i="6"/>
  <c r="BI401" i="6"/>
  <c r="BI402" i="6"/>
  <c r="BI403" i="6"/>
  <c r="BI404" i="6"/>
  <c r="BI405" i="6"/>
  <c r="BI406" i="6"/>
  <c r="BI407" i="6"/>
  <c r="BI408" i="6"/>
  <c r="BI409" i="6"/>
  <c r="BI410" i="6"/>
  <c r="BI411" i="6"/>
  <c r="BI412" i="6"/>
  <c r="BI413" i="6"/>
  <c r="BI414" i="6"/>
  <c r="BI415" i="6"/>
  <c r="BI416" i="6"/>
  <c r="BI417" i="6"/>
  <c r="BI418" i="6"/>
  <c r="BI419" i="6"/>
  <c r="BI420" i="6"/>
  <c r="BI421" i="6"/>
  <c r="BI422" i="6"/>
  <c r="BI423" i="6"/>
  <c r="BI424" i="6"/>
  <c r="BI425" i="6"/>
  <c r="BI426" i="6"/>
  <c r="BI427" i="6"/>
  <c r="BI428" i="6"/>
  <c r="BI429" i="6"/>
  <c r="BI430" i="6"/>
  <c r="BI431" i="6"/>
  <c r="BI432" i="6"/>
  <c r="BI433" i="6"/>
  <c r="BI434" i="6"/>
  <c r="BI435" i="6"/>
  <c r="BI436" i="6"/>
  <c r="BI437" i="6"/>
  <c r="BI438" i="6"/>
  <c r="BI439" i="6"/>
  <c r="BI440" i="6"/>
  <c r="BI441" i="6"/>
  <c r="BI442" i="6"/>
  <c r="BI443" i="6"/>
  <c r="BI444" i="6"/>
  <c r="BI445" i="6"/>
  <c r="BI446" i="6"/>
  <c r="BI447" i="6"/>
  <c r="BI448" i="6"/>
  <c r="BI449" i="6"/>
  <c r="BI450" i="6"/>
  <c r="BI451" i="6"/>
  <c r="BI452" i="6"/>
  <c r="BI453" i="6"/>
  <c r="BI454" i="6"/>
  <c r="BI455" i="6"/>
  <c r="BI456" i="6"/>
  <c r="BI457" i="6"/>
  <c r="BI458" i="6"/>
  <c r="BI459" i="6"/>
  <c r="BI460" i="6"/>
  <c r="BI461" i="6"/>
  <c r="BI462" i="6"/>
  <c r="BI463" i="6"/>
  <c r="BI464" i="6"/>
  <c r="BI465" i="6"/>
  <c r="BI466" i="6"/>
  <c r="BI467" i="6"/>
  <c r="BI468" i="6"/>
  <c r="BI469" i="6"/>
  <c r="BI470" i="6"/>
  <c r="BI471" i="6"/>
  <c r="BI472" i="6"/>
  <c r="BI473" i="6"/>
  <c r="BI474" i="6"/>
  <c r="BI475" i="6"/>
  <c r="BI476" i="6"/>
  <c r="BI477" i="6"/>
  <c r="BI478" i="6"/>
  <c r="BI479" i="6"/>
  <c r="BI480" i="6"/>
  <c r="BI481" i="6"/>
  <c r="BI482" i="6"/>
  <c r="BI483" i="6"/>
  <c r="BI484" i="6"/>
  <c r="BI485" i="6"/>
  <c r="BI486" i="6"/>
  <c r="BI487" i="6"/>
  <c r="BI488" i="6"/>
  <c r="BI489" i="6"/>
  <c r="BI490" i="6"/>
  <c r="BI491" i="6"/>
  <c r="BI492" i="6"/>
  <c r="BI493" i="6"/>
  <c r="BI494" i="6"/>
  <c r="BI495" i="6"/>
  <c r="BI496" i="6"/>
  <c r="BI497" i="6"/>
  <c r="BI498" i="6"/>
  <c r="BI499" i="6"/>
  <c r="BI500" i="6"/>
  <c r="BI501" i="6"/>
  <c r="BI502" i="6"/>
  <c r="BI503" i="6"/>
  <c r="BI504" i="6"/>
  <c r="BI505" i="6"/>
  <c r="BI506" i="6"/>
  <c r="BI507" i="6"/>
  <c r="BI508" i="6"/>
  <c r="BI509" i="6"/>
  <c r="BI510" i="6"/>
  <c r="BI511" i="6"/>
  <c r="BI512" i="6"/>
  <c r="BI513" i="6"/>
  <c r="BI514" i="6"/>
  <c r="BI515" i="6"/>
  <c r="BI516" i="6"/>
  <c r="BI517" i="6"/>
  <c r="BI518" i="6"/>
  <c r="BI519" i="6"/>
  <c r="BI520" i="6"/>
  <c r="BI521" i="6"/>
  <c r="BI522" i="6"/>
  <c r="BI523" i="6"/>
  <c r="BI524" i="6"/>
  <c r="BI525" i="6"/>
  <c r="BI526" i="6"/>
  <c r="BI527" i="6"/>
  <c r="BI528" i="6"/>
  <c r="BI529" i="6"/>
  <c r="BI530" i="6"/>
  <c r="BI531" i="6"/>
  <c r="BI532" i="6"/>
  <c r="BI533" i="6"/>
  <c r="BI534" i="6"/>
  <c r="BI535" i="6"/>
  <c r="BI536" i="6"/>
  <c r="BI537" i="6"/>
  <c r="BI538" i="6"/>
  <c r="BI539" i="6"/>
  <c r="BI540" i="6"/>
  <c r="BI541" i="6"/>
  <c r="BI542" i="6"/>
  <c r="BI543" i="6"/>
  <c r="BI544" i="6"/>
  <c r="BI545" i="6"/>
  <c r="BI546" i="6"/>
  <c r="BI547" i="6"/>
  <c r="BI548" i="6"/>
  <c r="BI549" i="6"/>
  <c r="BI550" i="6"/>
  <c r="BI551" i="6"/>
  <c r="BI552" i="6"/>
  <c r="BI553" i="6"/>
  <c r="BI554" i="6"/>
  <c r="BI555" i="6"/>
  <c r="BI556" i="6"/>
  <c r="BI557" i="6"/>
  <c r="BI558" i="6"/>
  <c r="BI559" i="6"/>
  <c r="BI560" i="6"/>
  <c r="BI561" i="6"/>
  <c r="BI562" i="6"/>
  <c r="BI563" i="6"/>
  <c r="BI564" i="6"/>
  <c r="BI565" i="6"/>
  <c r="BI566" i="6"/>
  <c r="BI567" i="6"/>
  <c r="BI568" i="6"/>
  <c r="BI569" i="6"/>
  <c r="BI570" i="6"/>
  <c r="BI571" i="6"/>
  <c r="BI572" i="6"/>
  <c r="BI573" i="6"/>
  <c r="BI574" i="6"/>
  <c r="BI575" i="6"/>
  <c r="BI576" i="6"/>
  <c r="BI577" i="6"/>
  <c r="BI578" i="6"/>
  <c r="BI579" i="6"/>
  <c r="BI580" i="6"/>
  <c r="BI581" i="6"/>
  <c r="BI582" i="6"/>
  <c r="BI583" i="6"/>
  <c r="BI584" i="6"/>
  <c r="BI585" i="6"/>
  <c r="BI586" i="6"/>
  <c r="BI587" i="6"/>
  <c r="BI588" i="6"/>
  <c r="BI589" i="6"/>
  <c r="BI590" i="6"/>
  <c r="BI591" i="6"/>
  <c r="BI592" i="6"/>
  <c r="BI593" i="6"/>
  <c r="BI594" i="6"/>
  <c r="BI595" i="6"/>
  <c r="BI596" i="6"/>
  <c r="BI597" i="6"/>
  <c r="BI598" i="6"/>
  <c r="BI599" i="6"/>
  <c r="BI600" i="6"/>
  <c r="BI601" i="6"/>
  <c r="BI602" i="6"/>
  <c r="BI603" i="6"/>
  <c r="BI604" i="6"/>
  <c r="BI605" i="6"/>
  <c r="BI606" i="6"/>
  <c r="BI607" i="6"/>
  <c r="BI608" i="6"/>
  <c r="BI609" i="6"/>
  <c r="BI610" i="6"/>
  <c r="BI611" i="6"/>
  <c r="BI612" i="6"/>
  <c r="BI613" i="6"/>
  <c r="BI614" i="6"/>
  <c r="BI615" i="6"/>
  <c r="BI616" i="6"/>
  <c r="BI617" i="6"/>
  <c r="BI618" i="6"/>
  <c r="BI619" i="6"/>
  <c r="BI620" i="6"/>
  <c r="BI621" i="6"/>
  <c r="BI622" i="6"/>
  <c r="BI623" i="6"/>
  <c r="BI624" i="6"/>
  <c r="BI625" i="6"/>
  <c r="BI626" i="6"/>
  <c r="BI627" i="6"/>
  <c r="BI628" i="6"/>
  <c r="BI629" i="6"/>
  <c r="BI630" i="6"/>
  <c r="BI631" i="6"/>
  <c r="BI632" i="6"/>
  <c r="BI633" i="6"/>
  <c r="BI634" i="6"/>
  <c r="BI635" i="6"/>
  <c r="BI636" i="6"/>
  <c r="BI637" i="6"/>
  <c r="BI638" i="6"/>
  <c r="BI639" i="6"/>
  <c r="BI640" i="6"/>
  <c r="BI641" i="6"/>
  <c r="BI642" i="6"/>
  <c r="BI643" i="6"/>
  <c r="BI644" i="6"/>
  <c r="BI645" i="6"/>
  <c r="BI646" i="6"/>
  <c r="BI647" i="6"/>
  <c r="BI648" i="6"/>
  <c r="BI649" i="6"/>
  <c r="BI650" i="6"/>
  <c r="BI651" i="6"/>
  <c r="BI652" i="6"/>
  <c r="BI653" i="6"/>
  <c r="BI654" i="6"/>
  <c r="BI655" i="6"/>
  <c r="BI656" i="6"/>
  <c r="BI657" i="6"/>
  <c r="BI658" i="6"/>
  <c r="BI659" i="6"/>
  <c r="BI660" i="6"/>
  <c r="BI661" i="6"/>
  <c r="BI662" i="6"/>
  <c r="BI663" i="6"/>
  <c r="BI664" i="6"/>
  <c r="BI665" i="6"/>
  <c r="BI666" i="6"/>
  <c r="BI667" i="6"/>
  <c r="BI668" i="6"/>
  <c r="BI669" i="6"/>
  <c r="BI670" i="6"/>
  <c r="BI671" i="6"/>
  <c r="BI672" i="6"/>
  <c r="BI673" i="6"/>
  <c r="BI674" i="6"/>
  <c r="BI675" i="6"/>
  <c r="BI676" i="6"/>
  <c r="BI677" i="6"/>
  <c r="BI678" i="6"/>
  <c r="BI679" i="6"/>
  <c r="BI680" i="6"/>
  <c r="BI681" i="6"/>
  <c r="BI682" i="6"/>
  <c r="BI683" i="6"/>
  <c r="BI684" i="6"/>
  <c r="BI685" i="6"/>
  <c r="BI686" i="6"/>
  <c r="BI687" i="6"/>
  <c r="BI688" i="6"/>
  <c r="BI689" i="6"/>
  <c r="BI690" i="6"/>
  <c r="BI691" i="6"/>
  <c r="BI692" i="6"/>
  <c r="BI693" i="6"/>
  <c r="BI694" i="6"/>
  <c r="BI695" i="6"/>
  <c r="BI696" i="6"/>
  <c r="BI697" i="6"/>
  <c r="BI698" i="6"/>
  <c r="BI699" i="6"/>
  <c r="BI700" i="6"/>
  <c r="BI701" i="6"/>
  <c r="BI702" i="6"/>
  <c r="BI703" i="6"/>
  <c r="BI704" i="6"/>
  <c r="BI705" i="6"/>
  <c r="BI706" i="6"/>
  <c r="BI707" i="6"/>
  <c r="BI708" i="6"/>
  <c r="BI709" i="6"/>
  <c r="BI710" i="6"/>
  <c r="BI711" i="6"/>
  <c r="BI712" i="6"/>
  <c r="BI713" i="6"/>
  <c r="BI714" i="6"/>
  <c r="BI715" i="6"/>
  <c r="BI716" i="6"/>
  <c r="BI717" i="6"/>
  <c r="BI718" i="6"/>
  <c r="BI719" i="6"/>
  <c r="BI720" i="6"/>
  <c r="BI721" i="6"/>
  <c r="BI722" i="6"/>
  <c r="BI723" i="6"/>
  <c r="BI724" i="6"/>
  <c r="BI725" i="6"/>
  <c r="BI726" i="6"/>
  <c r="BI727" i="6"/>
  <c r="BI728" i="6"/>
  <c r="BI729" i="6"/>
  <c r="BI730" i="6"/>
  <c r="BI731" i="6"/>
  <c r="BI732" i="6"/>
  <c r="BI733" i="6"/>
  <c r="BI734" i="6"/>
  <c r="BI735" i="6"/>
  <c r="BI736" i="6"/>
  <c r="BI737" i="6"/>
  <c r="BI738" i="6"/>
  <c r="BI739" i="6"/>
  <c r="BI740" i="6"/>
  <c r="BI741" i="6"/>
  <c r="BI742" i="6"/>
  <c r="BI743" i="6"/>
  <c r="BI744" i="6"/>
  <c r="BI745" i="6"/>
  <c r="BI746" i="6"/>
  <c r="BI747" i="6"/>
  <c r="BI748" i="6"/>
  <c r="BI749" i="6"/>
  <c r="BI750" i="6"/>
  <c r="BI751" i="6"/>
  <c r="BI752" i="6"/>
  <c r="BI753" i="6"/>
  <c r="BI754" i="6"/>
  <c r="BI755" i="6"/>
  <c r="BI756" i="6"/>
  <c r="BI757" i="6"/>
  <c r="BI758" i="6"/>
  <c r="BI759" i="6"/>
  <c r="BI760" i="6"/>
  <c r="BI761" i="6"/>
  <c r="BI762" i="6"/>
  <c r="BI763" i="6"/>
  <c r="BI764" i="6"/>
  <c r="BI765" i="6"/>
  <c r="BI766" i="6"/>
  <c r="BI767" i="6"/>
  <c r="BI768" i="6"/>
  <c r="BI769" i="6"/>
  <c r="BI770" i="6"/>
  <c r="BI771" i="6"/>
  <c r="BI772" i="6"/>
  <c r="BI773" i="6"/>
  <c r="BI774" i="6"/>
  <c r="BI775" i="6"/>
  <c r="BI776" i="6"/>
  <c r="BI777" i="6"/>
  <c r="BI778" i="6"/>
  <c r="BI779" i="6"/>
  <c r="BI780" i="6"/>
  <c r="BI781" i="6"/>
  <c r="BI782" i="6"/>
  <c r="BI783" i="6"/>
  <c r="BI784" i="6"/>
  <c r="BI785" i="6"/>
  <c r="BI786" i="6"/>
  <c r="BI787" i="6"/>
  <c r="BI788" i="6"/>
  <c r="BI789" i="6"/>
  <c r="BI790" i="6"/>
  <c r="BI791" i="6"/>
  <c r="BI792" i="6"/>
  <c r="BI793" i="6"/>
  <c r="BI794" i="6"/>
  <c r="BI795" i="6"/>
  <c r="BI796" i="6"/>
  <c r="BI797" i="6"/>
  <c r="BI798" i="6"/>
  <c r="BI799" i="6"/>
  <c r="BI800" i="6"/>
  <c r="BI801" i="6"/>
  <c r="BI802" i="6"/>
  <c r="BI803" i="6"/>
  <c r="BI804" i="6"/>
  <c r="BI805" i="6"/>
  <c r="BI806" i="6"/>
  <c r="BI807" i="6"/>
  <c r="BI808" i="6"/>
  <c r="BI809" i="6"/>
  <c r="BI810" i="6"/>
  <c r="BI811" i="6"/>
  <c r="BI812" i="6"/>
  <c r="BI813" i="6"/>
  <c r="BI814" i="6"/>
  <c r="BI815" i="6"/>
  <c r="BI816" i="6"/>
  <c r="BI817" i="6"/>
  <c r="BI818" i="6"/>
  <c r="BI819" i="6"/>
  <c r="BI820" i="6"/>
  <c r="BI821" i="6"/>
  <c r="BI822" i="6"/>
  <c r="BI823" i="6"/>
  <c r="BI824" i="6"/>
  <c r="BI825" i="6"/>
  <c r="BI826" i="6"/>
  <c r="BI827" i="6"/>
  <c r="BI828" i="6"/>
  <c r="BI829" i="6"/>
  <c r="BI830" i="6"/>
  <c r="BI831" i="6"/>
  <c r="BI832" i="6"/>
  <c r="BI833" i="6"/>
  <c r="BI834" i="6"/>
  <c r="BI835" i="6"/>
  <c r="BI836" i="6"/>
  <c r="BI837" i="6"/>
  <c r="BI838" i="6"/>
  <c r="BI839" i="6"/>
  <c r="BI840" i="6"/>
  <c r="BI841" i="6"/>
  <c r="BI842" i="6"/>
  <c r="BI843" i="6"/>
  <c r="BI844" i="6"/>
  <c r="BI845" i="6"/>
  <c r="BI846" i="6"/>
  <c r="BI847" i="6"/>
  <c r="BI848" i="6"/>
  <c r="BI849" i="6"/>
  <c r="BI850" i="6"/>
  <c r="BI851" i="6"/>
  <c r="BI852" i="6"/>
  <c r="BI853" i="6"/>
  <c r="BI854" i="6"/>
  <c r="BI855" i="6"/>
  <c r="BI856" i="6"/>
  <c r="BI857" i="6"/>
  <c r="BI858" i="6"/>
  <c r="BI859" i="6"/>
  <c r="BI860" i="6"/>
  <c r="BI861" i="6"/>
  <c r="BI862" i="6"/>
  <c r="BI863" i="6"/>
  <c r="BI864" i="6"/>
  <c r="BI865" i="6"/>
  <c r="BI866" i="6"/>
  <c r="BI867" i="6"/>
  <c r="BI868" i="6"/>
  <c r="BI869" i="6"/>
  <c r="BI870" i="6"/>
  <c r="BI871" i="6"/>
  <c r="BI872" i="6"/>
  <c r="BI873" i="6"/>
  <c r="BI874" i="6"/>
  <c r="BI875" i="6"/>
  <c r="BI876" i="6"/>
  <c r="BI877" i="6"/>
  <c r="BI878" i="6"/>
  <c r="BI879" i="6"/>
  <c r="BI880" i="6"/>
  <c r="BI881" i="6"/>
  <c r="BI882" i="6"/>
  <c r="BI883" i="6"/>
  <c r="BI884" i="6"/>
  <c r="BI885" i="6"/>
  <c r="BI886" i="6"/>
  <c r="BI887" i="6"/>
  <c r="BI888" i="6"/>
  <c r="BI889" i="6"/>
  <c r="BI890" i="6"/>
  <c r="BI891" i="6"/>
  <c r="BI892" i="6"/>
  <c r="BI893" i="6"/>
  <c r="BI894" i="6"/>
  <c r="BI895" i="6"/>
  <c r="BI896" i="6"/>
  <c r="BI897" i="6"/>
  <c r="BI898" i="6"/>
  <c r="BI899" i="6"/>
  <c r="BI900" i="6"/>
  <c r="BI901" i="6"/>
  <c r="BI902" i="6"/>
  <c r="BI903" i="6"/>
  <c r="BI904" i="6"/>
  <c r="BI905" i="6"/>
  <c r="BI906" i="6"/>
  <c r="BI907" i="6"/>
  <c r="BI908" i="6"/>
  <c r="BI909" i="6"/>
  <c r="BI910" i="6"/>
  <c r="BI911" i="6"/>
  <c r="BI912" i="6"/>
  <c r="BI913" i="6"/>
  <c r="BI914" i="6"/>
  <c r="BI915" i="6"/>
  <c r="BI916" i="6"/>
  <c r="BI917" i="6"/>
  <c r="BI918" i="6"/>
  <c r="BI919" i="6"/>
  <c r="BI920" i="6"/>
  <c r="BI921" i="6"/>
  <c r="BI922" i="6"/>
  <c r="BI923" i="6"/>
  <c r="BI924" i="6"/>
  <c r="BI925" i="6"/>
  <c r="BI926" i="6"/>
  <c r="BI927" i="6"/>
  <c r="BI928" i="6"/>
  <c r="BI929" i="6"/>
  <c r="BI930" i="6"/>
  <c r="BI931" i="6"/>
  <c r="BI932" i="6"/>
  <c r="BI933" i="6"/>
  <c r="BI934" i="6"/>
  <c r="BI935" i="6"/>
  <c r="BI936" i="6"/>
  <c r="BI937" i="6"/>
  <c r="BI938" i="6"/>
  <c r="BI939" i="6"/>
  <c r="BI940" i="6"/>
  <c r="BI941" i="6"/>
  <c r="BI942" i="6"/>
  <c r="BI943" i="6"/>
  <c r="BI944" i="6"/>
  <c r="BI945" i="6"/>
  <c r="BI946" i="6"/>
  <c r="BI947" i="6"/>
  <c r="BI948" i="6"/>
  <c r="BI949" i="6"/>
  <c r="BI950" i="6"/>
  <c r="BI951" i="6"/>
  <c r="BI952" i="6"/>
  <c r="BI953" i="6"/>
  <c r="BI954" i="6"/>
  <c r="BI955" i="6"/>
  <c r="BI956" i="6"/>
  <c r="BI957" i="6"/>
  <c r="BI958" i="6"/>
  <c r="BI959" i="6"/>
  <c r="BI960" i="6"/>
  <c r="BI961" i="6"/>
  <c r="BI962" i="6"/>
  <c r="BI963" i="6"/>
  <c r="BI964" i="6"/>
  <c r="BI965" i="6"/>
  <c r="BI966" i="6"/>
  <c r="BI967" i="6"/>
  <c r="BI968" i="6"/>
  <c r="BI969" i="6"/>
  <c r="BI970" i="6"/>
  <c r="BI971" i="6"/>
  <c r="BI972" i="6"/>
  <c r="BI973" i="6"/>
  <c r="BI974" i="6"/>
  <c r="BI975" i="6"/>
  <c r="BI976" i="6"/>
  <c r="BI977" i="6"/>
  <c r="BI978" i="6"/>
  <c r="BI979" i="6"/>
  <c r="BI980" i="6"/>
  <c r="BI981" i="6"/>
  <c r="BI982" i="6"/>
  <c r="BI983" i="6"/>
  <c r="BI984" i="6"/>
  <c r="BI985" i="6"/>
  <c r="BI986" i="6"/>
  <c r="BI987" i="6"/>
  <c r="BI988" i="6"/>
  <c r="BI989" i="6"/>
  <c r="BI990" i="6"/>
  <c r="BI991" i="6"/>
  <c r="BI992" i="6"/>
  <c r="BI993" i="6"/>
  <c r="BI994" i="6"/>
  <c r="BI995" i="6"/>
  <c r="BI996" i="6"/>
  <c r="BI997" i="6"/>
  <c r="BI998" i="6"/>
  <c r="BI999" i="6"/>
  <c r="BI1000" i="6"/>
  <c r="BI1001" i="6"/>
  <c r="BI1002" i="6"/>
  <c r="BI1003" i="6"/>
  <c r="BI1004" i="6"/>
  <c r="BI4" i="6"/>
  <c r="BG4" i="6"/>
  <c r="BH4" i="6"/>
  <c r="BC5" i="6"/>
  <c r="BD5" i="6"/>
  <c r="BC6" i="6"/>
  <c r="BD6" i="6"/>
  <c r="BC7" i="6"/>
  <c r="BD7" i="6"/>
  <c r="BC8" i="6"/>
  <c r="BD8" i="6"/>
  <c r="BC9" i="6"/>
  <c r="BD9" i="6"/>
  <c r="BC10" i="6"/>
  <c r="BD10" i="6"/>
  <c r="BC11" i="6"/>
  <c r="BD11" i="6"/>
  <c r="BC12" i="6"/>
  <c r="BD12" i="6"/>
  <c r="BC13" i="6"/>
  <c r="BD13" i="6"/>
  <c r="BC14" i="6"/>
  <c r="BD14" i="6"/>
  <c r="BC15" i="6"/>
  <c r="BD15" i="6"/>
  <c r="BC16" i="6"/>
  <c r="BD16" i="6"/>
  <c r="BC17" i="6"/>
  <c r="BD17" i="6"/>
  <c r="BC18" i="6"/>
  <c r="BD18" i="6"/>
  <c r="BC19" i="6"/>
  <c r="BD19" i="6"/>
  <c r="BC20" i="6"/>
  <c r="BD20" i="6"/>
  <c r="BC21" i="6"/>
  <c r="BD21" i="6"/>
  <c r="BC22" i="6"/>
  <c r="BD22" i="6"/>
  <c r="BC23" i="6"/>
  <c r="BD23" i="6"/>
  <c r="BC24" i="6"/>
  <c r="BD24" i="6"/>
  <c r="BC25" i="6"/>
  <c r="BD25" i="6"/>
  <c r="BC26" i="6"/>
  <c r="BD26" i="6"/>
  <c r="BC27" i="6"/>
  <c r="BD27" i="6"/>
  <c r="BC28" i="6"/>
  <c r="BD28" i="6"/>
  <c r="BC29" i="6"/>
  <c r="BD29" i="6"/>
  <c r="BC30" i="6"/>
  <c r="BD30" i="6"/>
  <c r="BC31" i="6"/>
  <c r="BD31" i="6"/>
  <c r="BC32" i="6"/>
  <c r="BD32" i="6"/>
  <c r="BC33" i="6"/>
  <c r="BD33" i="6"/>
  <c r="BC34" i="6"/>
  <c r="BD34" i="6"/>
  <c r="BC35" i="6"/>
  <c r="BD35" i="6"/>
  <c r="BC36" i="6"/>
  <c r="BD36" i="6"/>
  <c r="BC37" i="6"/>
  <c r="BD37" i="6"/>
  <c r="BC38" i="6"/>
  <c r="BD38" i="6"/>
  <c r="BC39" i="6"/>
  <c r="BD39" i="6"/>
  <c r="BC40" i="6"/>
  <c r="BD40" i="6"/>
  <c r="BC41" i="6"/>
  <c r="BD41" i="6"/>
  <c r="BC42" i="6"/>
  <c r="BD42" i="6"/>
  <c r="BC43" i="6"/>
  <c r="BD43" i="6"/>
  <c r="BC44" i="6"/>
  <c r="BD44" i="6"/>
  <c r="BC45" i="6"/>
  <c r="BD45" i="6"/>
  <c r="BC46" i="6"/>
  <c r="BD46" i="6"/>
  <c r="BC47" i="6"/>
  <c r="BD47" i="6"/>
  <c r="BC48" i="6"/>
  <c r="BD48" i="6"/>
  <c r="BC49" i="6"/>
  <c r="BD49" i="6"/>
  <c r="BC50" i="6"/>
  <c r="BD50" i="6"/>
  <c r="BC51" i="6"/>
  <c r="BD51" i="6"/>
  <c r="BC52" i="6"/>
  <c r="BD52" i="6"/>
  <c r="BC53" i="6"/>
  <c r="BD53" i="6"/>
  <c r="BC54" i="6"/>
  <c r="BD54" i="6"/>
  <c r="BC55" i="6"/>
  <c r="BD55" i="6"/>
  <c r="BC56" i="6"/>
  <c r="BD56" i="6"/>
  <c r="BC57" i="6"/>
  <c r="BD57" i="6"/>
  <c r="BC58" i="6"/>
  <c r="BD58" i="6"/>
  <c r="BC59" i="6"/>
  <c r="BD59" i="6"/>
  <c r="BC60" i="6"/>
  <c r="BD60" i="6"/>
  <c r="BC61" i="6"/>
  <c r="BD61" i="6"/>
  <c r="BC62" i="6"/>
  <c r="BD62" i="6"/>
  <c r="BC63" i="6"/>
  <c r="BD63" i="6"/>
  <c r="BC64" i="6"/>
  <c r="BD64" i="6"/>
  <c r="BC65" i="6"/>
  <c r="BD65" i="6"/>
  <c r="BC66" i="6"/>
  <c r="BD66" i="6"/>
  <c r="BC67" i="6"/>
  <c r="BD67" i="6"/>
  <c r="BC68" i="6"/>
  <c r="BD68" i="6"/>
  <c r="BC69" i="6"/>
  <c r="BD69" i="6"/>
  <c r="BC70" i="6"/>
  <c r="BD70" i="6"/>
  <c r="BC71" i="6"/>
  <c r="BD71" i="6"/>
  <c r="BC72" i="6"/>
  <c r="BD72" i="6"/>
  <c r="BC73" i="6"/>
  <c r="BD73" i="6"/>
  <c r="BC74" i="6"/>
  <c r="BD74" i="6"/>
  <c r="BC75" i="6"/>
  <c r="BD75" i="6"/>
  <c r="BC76" i="6"/>
  <c r="BD76" i="6"/>
  <c r="BC77" i="6"/>
  <c r="BD77" i="6"/>
  <c r="BC78" i="6"/>
  <c r="BD78" i="6"/>
  <c r="BC79" i="6"/>
  <c r="BD79" i="6"/>
  <c r="BC80" i="6"/>
  <c r="BD80" i="6"/>
  <c r="BC81" i="6"/>
  <c r="BD81" i="6"/>
  <c r="BC82" i="6"/>
  <c r="BD82" i="6"/>
  <c r="BC83" i="6"/>
  <c r="BD83" i="6"/>
  <c r="BC84" i="6"/>
  <c r="BD84" i="6"/>
  <c r="BC85" i="6"/>
  <c r="BD85" i="6"/>
  <c r="BC86" i="6"/>
  <c r="BD86" i="6"/>
  <c r="BC87" i="6"/>
  <c r="BD87" i="6"/>
  <c r="BC88" i="6"/>
  <c r="BD88" i="6"/>
  <c r="BC89" i="6"/>
  <c r="BD89" i="6"/>
  <c r="BC90" i="6"/>
  <c r="BD90" i="6"/>
  <c r="BC91" i="6"/>
  <c r="BD91" i="6"/>
  <c r="BC92" i="6"/>
  <c r="BD92" i="6"/>
  <c r="BC93" i="6"/>
  <c r="BD93" i="6"/>
  <c r="BC94" i="6"/>
  <c r="BD94" i="6"/>
  <c r="BC95" i="6"/>
  <c r="BD95" i="6"/>
  <c r="BC96" i="6"/>
  <c r="BD96" i="6"/>
  <c r="BC97" i="6"/>
  <c r="BD97" i="6"/>
  <c r="BC98" i="6"/>
  <c r="BD98" i="6"/>
  <c r="BC99" i="6"/>
  <c r="BD99" i="6"/>
  <c r="BC100" i="6"/>
  <c r="BD100" i="6"/>
  <c r="BC101" i="6"/>
  <c r="BD101" i="6"/>
  <c r="BC102" i="6"/>
  <c r="BD102" i="6"/>
  <c r="BC103" i="6"/>
  <c r="BD103" i="6"/>
  <c r="BC104" i="6"/>
  <c r="BD104" i="6"/>
  <c r="BC105" i="6"/>
  <c r="BD105" i="6"/>
  <c r="BC106" i="6"/>
  <c r="BD106" i="6"/>
  <c r="BC107" i="6"/>
  <c r="BD107" i="6"/>
  <c r="BC108" i="6"/>
  <c r="BD108" i="6"/>
  <c r="BC109" i="6"/>
  <c r="BD109" i="6"/>
  <c r="BC110" i="6"/>
  <c r="BD110" i="6"/>
  <c r="BC111" i="6"/>
  <c r="BD111" i="6"/>
  <c r="BC112" i="6"/>
  <c r="BD112" i="6"/>
  <c r="BC113" i="6"/>
  <c r="BD113" i="6"/>
  <c r="BC114" i="6"/>
  <c r="BD114" i="6"/>
  <c r="BC115" i="6"/>
  <c r="BD115" i="6"/>
  <c r="BC116" i="6"/>
  <c r="BD116" i="6"/>
  <c r="BC117" i="6"/>
  <c r="BD117" i="6"/>
  <c r="BC118" i="6"/>
  <c r="BD118" i="6"/>
  <c r="BC119" i="6"/>
  <c r="BD119" i="6"/>
  <c r="BC120" i="6"/>
  <c r="BD120" i="6"/>
  <c r="BC121" i="6"/>
  <c r="BD121" i="6"/>
  <c r="BC122" i="6"/>
  <c r="BD122" i="6"/>
  <c r="BC123" i="6"/>
  <c r="BD123" i="6"/>
  <c r="BC124" i="6"/>
  <c r="BD124" i="6"/>
  <c r="BC125" i="6"/>
  <c r="BD125" i="6"/>
  <c r="BC126" i="6"/>
  <c r="BD126" i="6"/>
  <c r="BC127" i="6"/>
  <c r="BD127" i="6"/>
  <c r="BC128" i="6"/>
  <c r="BD128" i="6"/>
  <c r="BC129" i="6"/>
  <c r="BD129" i="6"/>
  <c r="BC130" i="6"/>
  <c r="BD130" i="6"/>
  <c r="BC131" i="6"/>
  <c r="BD131" i="6"/>
  <c r="BC132" i="6"/>
  <c r="BD132" i="6"/>
  <c r="BC133" i="6"/>
  <c r="BD133" i="6"/>
  <c r="BC134" i="6"/>
  <c r="BD134" i="6"/>
  <c r="BC135" i="6"/>
  <c r="BD135" i="6"/>
  <c r="BC136" i="6"/>
  <c r="BD136" i="6"/>
  <c r="BC137" i="6"/>
  <c r="BD137" i="6"/>
  <c r="BC138" i="6"/>
  <c r="BD138" i="6"/>
  <c r="BC139" i="6"/>
  <c r="BD139" i="6"/>
  <c r="BC140" i="6"/>
  <c r="BD140" i="6"/>
  <c r="BC141" i="6"/>
  <c r="BD141" i="6"/>
  <c r="BC142" i="6"/>
  <c r="BD142" i="6"/>
  <c r="BC143" i="6"/>
  <c r="BD143" i="6"/>
  <c r="BC144" i="6"/>
  <c r="BD144" i="6"/>
  <c r="BC145" i="6"/>
  <c r="BD145" i="6"/>
  <c r="BC146" i="6"/>
  <c r="BD146" i="6"/>
  <c r="BC147" i="6"/>
  <c r="BD147" i="6"/>
  <c r="BC148" i="6"/>
  <c r="BD148" i="6"/>
  <c r="BC149" i="6"/>
  <c r="BD149" i="6"/>
  <c r="BC150" i="6"/>
  <c r="BD150" i="6"/>
  <c r="BC151" i="6"/>
  <c r="BD151" i="6"/>
  <c r="BC152" i="6"/>
  <c r="BD152" i="6"/>
  <c r="BC153" i="6"/>
  <c r="BD153" i="6"/>
  <c r="BC154" i="6"/>
  <c r="BD154" i="6"/>
  <c r="BC155" i="6"/>
  <c r="BD155" i="6"/>
  <c r="BC156" i="6"/>
  <c r="BD156" i="6"/>
  <c r="BC157" i="6"/>
  <c r="BD157" i="6"/>
  <c r="BC158" i="6"/>
  <c r="BD158" i="6"/>
  <c r="BC159" i="6"/>
  <c r="BD159" i="6"/>
  <c r="BC160" i="6"/>
  <c r="BD160" i="6"/>
  <c r="BC161" i="6"/>
  <c r="BD161" i="6"/>
  <c r="BC162" i="6"/>
  <c r="BD162" i="6"/>
  <c r="BC163" i="6"/>
  <c r="BD163" i="6"/>
  <c r="BC164" i="6"/>
  <c r="BD164" i="6"/>
  <c r="BC165" i="6"/>
  <c r="BD165" i="6"/>
  <c r="BC166" i="6"/>
  <c r="BD166" i="6"/>
  <c r="BC167" i="6"/>
  <c r="BD167" i="6"/>
  <c r="BC168" i="6"/>
  <c r="BD168" i="6"/>
  <c r="BC169" i="6"/>
  <c r="BD169" i="6"/>
  <c r="BC170" i="6"/>
  <c r="BD170" i="6"/>
  <c r="BC171" i="6"/>
  <c r="BD171" i="6"/>
  <c r="BC172" i="6"/>
  <c r="BD172" i="6"/>
  <c r="BC173" i="6"/>
  <c r="BD173" i="6"/>
  <c r="BC174" i="6"/>
  <c r="BD174" i="6"/>
  <c r="BC175" i="6"/>
  <c r="BD175" i="6"/>
  <c r="BC176" i="6"/>
  <c r="BD176" i="6"/>
  <c r="BC177" i="6"/>
  <c r="BD177" i="6"/>
  <c r="BC178" i="6"/>
  <c r="BD178" i="6"/>
  <c r="BC179" i="6"/>
  <c r="BD179" i="6"/>
  <c r="BC180" i="6"/>
  <c r="BD180" i="6"/>
  <c r="BC181" i="6"/>
  <c r="BD181" i="6"/>
  <c r="BC182" i="6"/>
  <c r="BD182" i="6"/>
  <c r="BC183" i="6"/>
  <c r="BD183" i="6"/>
  <c r="BC184" i="6"/>
  <c r="BD184" i="6"/>
  <c r="BC185" i="6"/>
  <c r="BD185" i="6"/>
  <c r="BC186" i="6"/>
  <c r="BD186" i="6"/>
  <c r="BC187" i="6"/>
  <c r="BD187" i="6"/>
  <c r="BC188" i="6"/>
  <c r="BD188" i="6"/>
  <c r="BC189" i="6"/>
  <c r="BD189" i="6"/>
  <c r="BC190" i="6"/>
  <c r="BD190" i="6"/>
  <c r="BC191" i="6"/>
  <c r="BD191" i="6"/>
  <c r="BC192" i="6"/>
  <c r="BD192" i="6"/>
  <c r="BC193" i="6"/>
  <c r="BD193" i="6"/>
  <c r="BC194" i="6"/>
  <c r="BD194" i="6"/>
  <c r="BC195" i="6"/>
  <c r="BD195" i="6"/>
  <c r="BC196" i="6"/>
  <c r="BD196" i="6"/>
  <c r="BC197" i="6"/>
  <c r="BD197" i="6"/>
  <c r="BC198" i="6"/>
  <c r="BD198" i="6"/>
  <c r="BC199" i="6"/>
  <c r="BD199" i="6"/>
  <c r="BC200" i="6"/>
  <c r="BD200" i="6"/>
  <c r="BC201" i="6"/>
  <c r="BD201" i="6"/>
  <c r="BC202" i="6"/>
  <c r="BD202" i="6"/>
  <c r="BC203" i="6"/>
  <c r="BD203" i="6"/>
  <c r="BC204" i="6"/>
  <c r="BD204" i="6"/>
  <c r="BC205" i="6"/>
  <c r="BD205" i="6"/>
  <c r="BC206" i="6"/>
  <c r="BD206" i="6"/>
  <c r="BC207" i="6"/>
  <c r="BD207" i="6"/>
  <c r="BC208" i="6"/>
  <c r="BD208" i="6"/>
  <c r="BC209" i="6"/>
  <c r="BD209" i="6"/>
  <c r="BC210" i="6"/>
  <c r="BD210" i="6"/>
  <c r="BC211" i="6"/>
  <c r="BD211" i="6"/>
  <c r="BC212" i="6"/>
  <c r="BD212" i="6"/>
  <c r="BC213" i="6"/>
  <c r="BD213" i="6"/>
  <c r="BC214" i="6"/>
  <c r="BD214" i="6"/>
  <c r="BC215" i="6"/>
  <c r="BD215" i="6"/>
  <c r="BC216" i="6"/>
  <c r="BD216" i="6"/>
  <c r="BC217" i="6"/>
  <c r="BD217" i="6"/>
  <c r="BC218" i="6"/>
  <c r="BD218" i="6"/>
  <c r="BC219" i="6"/>
  <c r="BD219" i="6"/>
  <c r="BC220" i="6"/>
  <c r="BD220" i="6"/>
  <c r="BC221" i="6"/>
  <c r="BD221" i="6"/>
  <c r="BC222" i="6"/>
  <c r="BD222" i="6"/>
  <c r="BC223" i="6"/>
  <c r="BD223" i="6"/>
  <c r="BC224" i="6"/>
  <c r="BD224" i="6"/>
  <c r="BC225" i="6"/>
  <c r="BD225" i="6"/>
  <c r="BC226" i="6"/>
  <c r="BD226" i="6"/>
  <c r="BC227" i="6"/>
  <c r="BD227" i="6"/>
  <c r="BC228" i="6"/>
  <c r="BD228" i="6"/>
  <c r="BC229" i="6"/>
  <c r="BD229" i="6"/>
  <c r="BC230" i="6"/>
  <c r="BD230" i="6"/>
  <c r="BC231" i="6"/>
  <c r="BD231" i="6"/>
  <c r="BC232" i="6"/>
  <c r="BD232" i="6"/>
  <c r="BC233" i="6"/>
  <c r="BD233" i="6"/>
  <c r="BC234" i="6"/>
  <c r="BD234" i="6"/>
  <c r="BC235" i="6"/>
  <c r="BD235" i="6"/>
  <c r="BC236" i="6"/>
  <c r="BD236" i="6"/>
  <c r="BC237" i="6"/>
  <c r="BD237" i="6"/>
  <c r="BC238" i="6"/>
  <c r="BD238" i="6"/>
  <c r="BC239" i="6"/>
  <c r="BD239" i="6"/>
  <c r="BC240" i="6"/>
  <c r="BD240" i="6"/>
  <c r="BC241" i="6"/>
  <c r="BD241" i="6"/>
  <c r="BC242" i="6"/>
  <c r="BD242" i="6"/>
  <c r="BC243" i="6"/>
  <c r="BD243" i="6"/>
  <c r="BC244" i="6"/>
  <c r="BD244" i="6"/>
  <c r="BC245" i="6"/>
  <c r="BD245" i="6"/>
  <c r="BC246" i="6"/>
  <c r="BD246" i="6"/>
  <c r="BC247" i="6"/>
  <c r="BD247" i="6"/>
  <c r="BC248" i="6"/>
  <c r="BD248" i="6"/>
  <c r="BC249" i="6"/>
  <c r="BD249" i="6"/>
  <c r="BC250" i="6"/>
  <c r="BD250" i="6"/>
  <c r="BC251" i="6"/>
  <c r="BD251" i="6"/>
  <c r="BC252" i="6"/>
  <c r="BD252" i="6"/>
  <c r="BC253" i="6"/>
  <c r="BD253" i="6"/>
  <c r="BC254" i="6"/>
  <c r="BD254" i="6"/>
  <c r="BC255" i="6"/>
  <c r="BD255" i="6"/>
  <c r="BC256" i="6"/>
  <c r="BD256" i="6"/>
  <c r="BC257" i="6"/>
  <c r="BD257" i="6"/>
  <c r="BC258" i="6"/>
  <c r="BD258" i="6"/>
  <c r="BC259" i="6"/>
  <c r="BD259" i="6"/>
  <c r="BC260" i="6"/>
  <c r="BD260" i="6"/>
  <c r="BC261" i="6"/>
  <c r="BD261" i="6"/>
  <c r="BC262" i="6"/>
  <c r="BD262" i="6"/>
  <c r="BC263" i="6"/>
  <c r="BD263" i="6"/>
  <c r="BC264" i="6"/>
  <c r="BD264" i="6"/>
  <c r="BC265" i="6"/>
  <c r="BD265" i="6"/>
  <c r="BC266" i="6"/>
  <c r="BD266" i="6"/>
  <c r="BC267" i="6"/>
  <c r="BD267" i="6"/>
  <c r="BC268" i="6"/>
  <c r="BD268" i="6"/>
  <c r="BC269" i="6"/>
  <c r="BD269" i="6"/>
  <c r="BC270" i="6"/>
  <c r="BD270" i="6"/>
  <c r="BC271" i="6"/>
  <c r="BD271" i="6"/>
  <c r="BC272" i="6"/>
  <c r="BD272" i="6"/>
  <c r="BC273" i="6"/>
  <c r="BD273" i="6"/>
  <c r="BC274" i="6"/>
  <c r="BD274" i="6"/>
  <c r="BC275" i="6"/>
  <c r="BD275" i="6"/>
  <c r="BC276" i="6"/>
  <c r="BD276" i="6"/>
  <c r="BC277" i="6"/>
  <c r="BD277" i="6"/>
  <c r="BC278" i="6"/>
  <c r="BD278" i="6"/>
  <c r="BC279" i="6"/>
  <c r="BD279" i="6"/>
  <c r="BC280" i="6"/>
  <c r="BD280" i="6"/>
  <c r="BC281" i="6"/>
  <c r="BD281" i="6"/>
  <c r="BC282" i="6"/>
  <c r="BD282" i="6"/>
  <c r="BC283" i="6"/>
  <c r="BD283" i="6"/>
  <c r="BC284" i="6"/>
  <c r="BD284" i="6"/>
  <c r="BC285" i="6"/>
  <c r="BD285" i="6"/>
  <c r="BC286" i="6"/>
  <c r="BD286" i="6"/>
  <c r="BC287" i="6"/>
  <c r="BD287" i="6"/>
  <c r="BC288" i="6"/>
  <c r="BD288" i="6"/>
  <c r="BC289" i="6"/>
  <c r="BD289" i="6"/>
  <c r="BC290" i="6"/>
  <c r="BD290" i="6"/>
  <c r="BC291" i="6"/>
  <c r="BD291" i="6"/>
  <c r="BC292" i="6"/>
  <c r="BD292" i="6"/>
  <c r="BC293" i="6"/>
  <c r="BD293" i="6"/>
  <c r="BC294" i="6"/>
  <c r="BD294" i="6"/>
  <c r="BC295" i="6"/>
  <c r="BD295" i="6"/>
  <c r="BC296" i="6"/>
  <c r="BD296" i="6"/>
  <c r="BC297" i="6"/>
  <c r="BD297" i="6"/>
  <c r="BC298" i="6"/>
  <c r="BD298" i="6"/>
  <c r="BC299" i="6"/>
  <c r="BD299" i="6"/>
  <c r="BC300" i="6"/>
  <c r="BD300" i="6"/>
  <c r="BC301" i="6"/>
  <c r="BD301" i="6"/>
  <c r="BC302" i="6"/>
  <c r="BD302" i="6"/>
  <c r="BC303" i="6"/>
  <c r="BD303" i="6"/>
  <c r="BC304" i="6"/>
  <c r="BD304" i="6"/>
  <c r="BC305" i="6"/>
  <c r="BD305" i="6"/>
  <c r="BC306" i="6"/>
  <c r="BD306" i="6"/>
  <c r="BC307" i="6"/>
  <c r="BD307" i="6"/>
  <c r="BC308" i="6"/>
  <c r="BD308" i="6"/>
  <c r="BC309" i="6"/>
  <c r="BD309" i="6"/>
  <c r="BC310" i="6"/>
  <c r="BD310" i="6"/>
  <c r="BC311" i="6"/>
  <c r="BD311" i="6"/>
  <c r="BC312" i="6"/>
  <c r="BD312" i="6"/>
  <c r="BC313" i="6"/>
  <c r="BD313" i="6"/>
  <c r="BC314" i="6"/>
  <c r="BD314" i="6"/>
  <c r="BC315" i="6"/>
  <c r="BD315" i="6"/>
  <c r="BC316" i="6"/>
  <c r="BD316" i="6"/>
  <c r="BC317" i="6"/>
  <c r="BD317" i="6"/>
  <c r="BC318" i="6"/>
  <c r="BD318" i="6"/>
  <c r="BC319" i="6"/>
  <c r="BD319" i="6"/>
  <c r="BC320" i="6"/>
  <c r="BD320" i="6"/>
  <c r="BC321" i="6"/>
  <c r="BD321" i="6"/>
  <c r="BC322" i="6"/>
  <c r="BD322" i="6"/>
  <c r="BC323" i="6"/>
  <c r="BD323" i="6"/>
  <c r="BC324" i="6"/>
  <c r="BD324" i="6"/>
  <c r="BC325" i="6"/>
  <c r="BD325" i="6"/>
  <c r="BC326" i="6"/>
  <c r="BD326" i="6"/>
  <c r="BC327" i="6"/>
  <c r="BD327" i="6"/>
  <c r="BC328" i="6"/>
  <c r="BD328" i="6"/>
  <c r="BC329" i="6"/>
  <c r="BD329" i="6"/>
  <c r="BC330" i="6"/>
  <c r="BD330" i="6"/>
  <c r="BC331" i="6"/>
  <c r="BD331" i="6"/>
  <c r="BC332" i="6"/>
  <c r="BD332" i="6"/>
  <c r="BC333" i="6"/>
  <c r="BD333" i="6"/>
  <c r="BC334" i="6"/>
  <c r="BD334" i="6"/>
  <c r="BC335" i="6"/>
  <c r="BD335" i="6"/>
  <c r="BC336" i="6"/>
  <c r="BD336" i="6"/>
  <c r="BC337" i="6"/>
  <c r="BD337" i="6"/>
  <c r="BC338" i="6"/>
  <c r="BD338" i="6"/>
  <c r="BC339" i="6"/>
  <c r="BD339" i="6"/>
  <c r="BC340" i="6"/>
  <c r="BD340" i="6"/>
  <c r="BC341" i="6"/>
  <c r="BD341" i="6"/>
  <c r="BC342" i="6"/>
  <c r="BD342" i="6"/>
  <c r="BC343" i="6"/>
  <c r="BD343" i="6"/>
  <c r="BC344" i="6"/>
  <c r="BD344" i="6"/>
  <c r="BC345" i="6"/>
  <c r="BD345" i="6"/>
  <c r="BC346" i="6"/>
  <c r="BD346" i="6"/>
  <c r="BC347" i="6"/>
  <c r="BD347" i="6"/>
  <c r="BC348" i="6"/>
  <c r="BD348" i="6"/>
  <c r="BC349" i="6"/>
  <c r="BD349" i="6"/>
  <c r="BC350" i="6"/>
  <c r="BD350" i="6"/>
  <c r="BC351" i="6"/>
  <c r="BD351" i="6"/>
  <c r="BC352" i="6"/>
  <c r="BD352" i="6"/>
  <c r="BC353" i="6"/>
  <c r="BD353" i="6"/>
  <c r="BC354" i="6"/>
  <c r="BD354" i="6"/>
  <c r="BC355" i="6"/>
  <c r="BD355" i="6"/>
  <c r="BC356" i="6"/>
  <c r="BD356" i="6"/>
  <c r="BC357" i="6"/>
  <c r="BD357" i="6"/>
  <c r="BC358" i="6"/>
  <c r="BD358" i="6"/>
  <c r="BC359" i="6"/>
  <c r="BD359" i="6"/>
  <c r="BC360" i="6"/>
  <c r="BD360" i="6"/>
  <c r="BC361" i="6"/>
  <c r="BD361" i="6"/>
  <c r="BC362" i="6"/>
  <c r="BD362" i="6"/>
  <c r="BC363" i="6"/>
  <c r="BD363" i="6"/>
  <c r="BC364" i="6"/>
  <c r="BD364" i="6"/>
  <c r="BC365" i="6"/>
  <c r="BD365" i="6"/>
  <c r="BC366" i="6"/>
  <c r="BD366" i="6"/>
  <c r="BC367" i="6"/>
  <c r="BD367" i="6"/>
  <c r="BC368" i="6"/>
  <c r="BD368" i="6"/>
  <c r="BC369" i="6"/>
  <c r="BD369" i="6"/>
  <c r="BC370" i="6"/>
  <c r="BD370" i="6"/>
  <c r="BC371" i="6"/>
  <c r="BD371" i="6"/>
  <c r="BC372" i="6"/>
  <c r="BD372" i="6"/>
  <c r="BC373" i="6"/>
  <c r="BD373" i="6"/>
  <c r="BC374" i="6"/>
  <c r="BD374" i="6"/>
  <c r="BC375" i="6"/>
  <c r="BD375" i="6"/>
  <c r="BC376" i="6"/>
  <c r="BD376" i="6"/>
  <c r="BC377" i="6"/>
  <c r="BD377" i="6"/>
  <c r="BC378" i="6"/>
  <c r="BD378" i="6"/>
  <c r="BC379" i="6"/>
  <c r="BD379" i="6"/>
  <c r="BC380" i="6"/>
  <c r="BD380" i="6"/>
  <c r="BC381" i="6"/>
  <c r="BD381" i="6"/>
  <c r="BC382" i="6"/>
  <c r="BD382" i="6"/>
  <c r="BC383" i="6"/>
  <c r="BD383" i="6"/>
  <c r="BC384" i="6"/>
  <c r="BD384" i="6"/>
  <c r="BC385" i="6"/>
  <c r="BD385" i="6"/>
  <c r="BC386" i="6"/>
  <c r="BD386" i="6"/>
  <c r="BC387" i="6"/>
  <c r="BD387" i="6"/>
  <c r="BC388" i="6"/>
  <c r="BD388" i="6"/>
  <c r="BC389" i="6"/>
  <c r="BD389" i="6"/>
  <c r="BC390" i="6"/>
  <c r="BD390" i="6"/>
  <c r="BC391" i="6"/>
  <c r="BD391" i="6"/>
  <c r="BC392" i="6"/>
  <c r="BD392" i="6"/>
  <c r="BC393" i="6"/>
  <c r="BD393" i="6"/>
  <c r="BC394" i="6"/>
  <c r="BD394" i="6"/>
  <c r="BC395" i="6"/>
  <c r="BD395" i="6"/>
  <c r="BC396" i="6"/>
  <c r="BD396" i="6"/>
  <c r="BC397" i="6"/>
  <c r="BD397" i="6"/>
  <c r="BC398" i="6"/>
  <c r="BD398" i="6"/>
  <c r="BC399" i="6"/>
  <c r="BD399" i="6"/>
  <c r="BC400" i="6"/>
  <c r="BD400" i="6"/>
  <c r="BC401" i="6"/>
  <c r="BD401" i="6"/>
  <c r="BC402" i="6"/>
  <c r="BD402" i="6"/>
  <c r="BC403" i="6"/>
  <c r="BD403" i="6"/>
  <c r="BC404" i="6"/>
  <c r="BD404" i="6"/>
  <c r="BC405" i="6"/>
  <c r="BD405" i="6"/>
  <c r="BC406" i="6"/>
  <c r="BD406" i="6"/>
  <c r="BC407" i="6"/>
  <c r="BD407" i="6"/>
  <c r="BC408" i="6"/>
  <c r="BD408" i="6"/>
  <c r="BC409" i="6"/>
  <c r="BD409" i="6"/>
  <c r="BC410" i="6"/>
  <c r="BD410" i="6"/>
  <c r="BC411" i="6"/>
  <c r="BD411" i="6"/>
  <c r="BC412" i="6"/>
  <c r="BD412" i="6"/>
  <c r="BC413" i="6"/>
  <c r="BD413" i="6"/>
  <c r="BC414" i="6"/>
  <c r="BD414" i="6"/>
  <c r="BC415" i="6"/>
  <c r="BD415" i="6"/>
  <c r="BC416" i="6"/>
  <c r="BD416" i="6"/>
  <c r="BC417" i="6"/>
  <c r="BD417" i="6"/>
  <c r="BC418" i="6"/>
  <c r="BD418" i="6"/>
  <c r="BC419" i="6"/>
  <c r="BD419" i="6"/>
  <c r="BC420" i="6"/>
  <c r="BD420" i="6"/>
  <c r="BC421" i="6"/>
  <c r="BD421" i="6"/>
  <c r="BC422" i="6"/>
  <c r="BD422" i="6"/>
  <c r="BC423" i="6"/>
  <c r="BD423" i="6"/>
  <c r="BC424" i="6"/>
  <c r="BD424" i="6"/>
  <c r="BC425" i="6"/>
  <c r="BD425" i="6"/>
  <c r="BC426" i="6"/>
  <c r="BD426" i="6"/>
  <c r="BC427" i="6"/>
  <c r="BD427" i="6"/>
  <c r="BC428" i="6"/>
  <c r="BD428" i="6"/>
  <c r="BC429" i="6"/>
  <c r="BD429" i="6"/>
  <c r="BC430" i="6"/>
  <c r="BD430" i="6"/>
  <c r="BC431" i="6"/>
  <c r="BD431" i="6"/>
  <c r="BC432" i="6"/>
  <c r="BD432" i="6"/>
  <c r="BC433" i="6"/>
  <c r="BD433" i="6"/>
  <c r="BC434" i="6"/>
  <c r="BD434" i="6"/>
  <c r="BC435" i="6"/>
  <c r="BD435" i="6"/>
  <c r="BC436" i="6"/>
  <c r="BD436" i="6"/>
  <c r="BC437" i="6"/>
  <c r="BD437" i="6"/>
  <c r="BC438" i="6"/>
  <c r="BD438" i="6"/>
  <c r="BC439" i="6"/>
  <c r="BD439" i="6"/>
  <c r="BC440" i="6"/>
  <c r="BD440" i="6"/>
  <c r="BC441" i="6"/>
  <c r="BD441" i="6"/>
  <c r="BC442" i="6"/>
  <c r="BD442" i="6"/>
  <c r="BC443" i="6"/>
  <c r="BD443" i="6"/>
  <c r="BC444" i="6"/>
  <c r="BD444" i="6"/>
  <c r="BC445" i="6"/>
  <c r="BD445" i="6"/>
  <c r="BC446" i="6"/>
  <c r="BD446" i="6"/>
  <c r="BC447" i="6"/>
  <c r="BD447" i="6"/>
  <c r="BC448" i="6"/>
  <c r="BD448" i="6"/>
  <c r="BC449" i="6"/>
  <c r="BD449" i="6"/>
  <c r="BC450" i="6"/>
  <c r="BD450" i="6"/>
  <c r="BC451" i="6"/>
  <c r="BD451" i="6"/>
  <c r="BC452" i="6"/>
  <c r="BD452" i="6"/>
  <c r="BC453" i="6"/>
  <c r="BD453" i="6"/>
  <c r="BC454" i="6"/>
  <c r="BD454" i="6"/>
  <c r="BC455" i="6"/>
  <c r="BD455" i="6"/>
  <c r="BC456" i="6"/>
  <c r="BD456" i="6"/>
  <c r="BC457" i="6"/>
  <c r="BD457" i="6"/>
  <c r="BC458" i="6"/>
  <c r="BD458" i="6"/>
  <c r="BC459" i="6"/>
  <c r="BD459" i="6"/>
  <c r="BC460" i="6"/>
  <c r="BD460" i="6"/>
  <c r="BC461" i="6"/>
  <c r="BD461" i="6"/>
  <c r="BC462" i="6"/>
  <c r="BD462" i="6"/>
  <c r="BC463" i="6"/>
  <c r="BD463" i="6"/>
  <c r="BC464" i="6"/>
  <c r="BD464" i="6"/>
  <c r="BC465" i="6"/>
  <c r="BD465" i="6"/>
  <c r="BC466" i="6"/>
  <c r="BD466" i="6"/>
  <c r="BC467" i="6"/>
  <c r="BD467" i="6"/>
  <c r="BC468" i="6"/>
  <c r="BD468" i="6"/>
  <c r="BC469" i="6"/>
  <c r="BD469" i="6"/>
  <c r="BC470" i="6"/>
  <c r="BD470" i="6"/>
  <c r="BC471" i="6"/>
  <c r="BD471" i="6"/>
  <c r="BC472" i="6"/>
  <c r="BD472" i="6"/>
  <c r="BC473" i="6"/>
  <c r="BD473" i="6"/>
  <c r="BC474" i="6"/>
  <c r="BD474" i="6"/>
  <c r="BC475" i="6"/>
  <c r="BD475" i="6"/>
  <c r="BC476" i="6"/>
  <c r="BD476" i="6"/>
  <c r="BC477" i="6"/>
  <c r="BD477" i="6"/>
  <c r="BC478" i="6"/>
  <c r="BD478" i="6"/>
  <c r="BC479" i="6"/>
  <c r="BD479" i="6"/>
  <c r="BC480" i="6"/>
  <c r="BD480" i="6"/>
  <c r="BC481" i="6"/>
  <c r="BD481" i="6"/>
  <c r="BC482" i="6"/>
  <c r="BD482" i="6"/>
  <c r="BC483" i="6"/>
  <c r="BD483" i="6"/>
  <c r="BC484" i="6"/>
  <c r="BD484" i="6"/>
  <c r="BC485" i="6"/>
  <c r="BD485" i="6"/>
  <c r="BC486" i="6"/>
  <c r="BD486" i="6"/>
  <c r="BC487" i="6"/>
  <c r="BD487" i="6"/>
  <c r="BC488" i="6"/>
  <c r="BD488" i="6"/>
  <c r="BC489" i="6"/>
  <c r="BD489" i="6"/>
  <c r="BC490" i="6"/>
  <c r="BD490" i="6"/>
  <c r="BC491" i="6"/>
  <c r="BD491" i="6"/>
  <c r="BC492" i="6"/>
  <c r="BD492" i="6"/>
  <c r="BC493" i="6"/>
  <c r="BD493" i="6"/>
  <c r="BC494" i="6"/>
  <c r="BD494" i="6"/>
  <c r="BC495" i="6"/>
  <c r="BD495" i="6"/>
  <c r="BC496" i="6"/>
  <c r="BD496" i="6"/>
  <c r="BC497" i="6"/>
  <c r="BD497" i="6"/>
  <c r="BC498" i="6"/>
  <c r="BD498" i="6"/>
  <c r="BC499" i="6"/>
  <c r="BD499" i="6"/>
  <c r="BC500" i="6"/>
  <c r="BD500" i="6"/>
  <c r="BC501" i="6"/>
  <c r="BD501" i="6"/>
  <c r="BC502" i="6"/>
  <c r="BD502" i="6"/>
  <c r="BC503" i="6"/>
  <c r="BD503" i="6"/>
  <c r="BC504" i="6"/>
  <c r="BD504" i="6"/>
  <c r="BC505" i="6"/>
  <c r="BD505" i="6"/>
  <c r="BC506" i="6"/>
  <c r="BD506" i="6"/>
  <c r="BC507" i="6"/>
  <c r="BD507" i="6"/>
  <c r="BC508" i="6"/>
  <c r="BD508" i="6"/>
  <c r="BC509" i="6"/>
  <c r="BD509" i="6"/>
  <c r="BC510" i="6"/>
  <c r="BD510" i="6"/>
  <c r="BC511" i="6"/>
  <c r="BD511" i="6"/>
  <c r="BC512" i="6"/>
  <c r="BD512" i="6"/>
  <c r="BC513" i="6"/>
  <c r="BD513" i="6"/>
  <c r="BC514" i="6"/>
  <c r="BD514" i="6"/>
  <c r="BC515" i="6"/>
  <c r="BD515" i="6"/>
  <c r="BC516" i="6"/>
  <c r="BD516" i="6"/>
  <c r="BC517" i="6"/>
  <c r="BD517" i="6"/>
  <c r="BC518" i="6"/>
  <c r="BD518" i="6"/>
  <c r="BC519" i="6"/>
  <c r="BD519" i="6"/>
  <c r="BC520" i="6"/>
  <c r="BD520" i="6"/>
  <c r="BC521" i="6"/>
  <c r="BD521" i="6"/>
  <c r="BC522" i="6"/>
  <c r="BD522" i="6"/>
  <c r="BC523" i="6"/>
  <c r="BD523" i="6"/>
  <c r="BC524" i="6"/>
  <c r="BD524" i="6"/>
  <c r="BC525" i="6"/>
  <c r="BD525" i="6"/>
  <c r="BC526" i="6"/>
  <c r="BD526" i="6"/>
  <c r="BC527" i="6"/>
  <c r="BD527" i="6"/>
  <c r="BC528" i="6"/>
  <c r="BD528" i="6"/>
  <c r="BC529" i="6"/>
  <c r="BD529" i="6"/>
  <c r="BC530" i="6"/>
  <c r="BD530" i="6"/>
  <c r="BC531" i="6"/>
  <c r="BD531" i="6"/>
  <c r="BC532" i="6"/>
  <c r="BD532" i="6"/>
  <c r="BC533" i="6"/>
  <c r="BD533" i="6"/>
  <c r="BC534" i="6"/>
  <c r="BD534" i="6"/>
  <c r="BC535" i="6"/>
  <c r="BD535" i="6"/>
  <c r="BC536" i="6"/>
  <c r="BD536" i="6"/>
  <c r="BC537" i="6"/>
  <c r="BD537" i="6"/>
  <c r="BC538" i="6"/>
  <c r="BD538" i="6"/>
  <c r="BC539" i="6"/>
  <c r="BD539" i="6"/>
  <c r="BC540" i="6"/>
  <c r="BD540" i="6"/>
  <c r="BC541" i="6"/>
  <c r="BD541" i="6"/>
  <c r="BC542" i="6"/>
  <c r="BD542" i="6"/>
  <c r="BC543" i="6"/>
  <c r="BD543" i="6"/>
  <c r="BC544" i="6"/>
  <c r="BD544" i="6"/>
  <c r="BC545" i="6"/>
  <c r="BD545" i="6"/>
  <c r="BC546" i="6"/>
  <c r="BD546" i="6"/>
  <c r="BC547" i="6"/>
  <c r="BD547" i="6"/>
  <c r="BC548" i="6"/>
  <c r="BD548" i="6"/>
  <c r="BC549" i="6"/>
  <c r="BD549" i="6"/>
  <c r="BC550" i="6"/>
  <c r="BD550" i="6"/>
  <c r="BC551" i="6"/>
  <c r="BD551" i="6"/>
  <c r="BC552" i="6"/>
  <c r="BD552" i="6"/>
  <c r="BC553" i="6"/>
  <c r="BD553" i="6"/>
  <c r="BC554" i="6"/>
  <c r="BD554" i="6"/>
  <c r="BC555" i="6"/>
  <c r="BD555" i="6"/>
  <c r="BC556" i="6"/>
  <c r="BD556" i="6"/>
  <c r="BC557" i="6"/>
  <c r="BD557" i="6"/>
  <c r="BC558" i="6"/>
  <c r="BD558" i="6"/>
  <c r="BC559" i="6"/>
  <c r="BD559" i="6"/>
  <c r="BC560" i="6"/>
  <c r="BD560" i="6"/>
  <c r="BC561" i="6"/>
  <c r="BD561" i="6"/>
  <c r="BC562" i="6"/>
  <c r="BD562" i="6"/>
  <c r="BC563" i="6"/>
  <c r="BD563" i="6"/>
  <c r="BC564" i="6"/>
  <c r="BD564" i="6"/>
  <c r="BC565" i="6"/>
  <c r="BD565" i="6"/>
  <c r="BC566" i="6"/>
  <c r="BD566" i="6"/>
  <c r="BC567" i="6"/>
  <c r="BD567" i="6"/>
  <c r="BC568" i="6"/>
  <c r="BD568" i="6"/>
  <c r="BC569" i="6"/>
  <c r="BD569" i="6"/>
  <c r="BC570" i="6"/>
  <c r="BD570" i="6"/>
  <c r="BC571" i="6"/>
  <c r="BD571" i="6"/>
  <c r="BC572" i="6"/>
  <c r="BD572" i="6"/>
  <c r="BC573" i="6"/>
  <c r="BD573" i="6"/>
  <c r="BC574" i="6"/>
  <c r="BD574" i="6"/>
  <c r="BC575" i="6"/>
  <c r="BD575" i="6"/>
  <c r="BC576" i="6"/>
  <c r="BD576" i="6"/>
  <c r="BC577" i="6"/>
  <c r="BD577" i="6"/>
  <c r="BC578" i="6"/>
  <c r="BD578" i="6"/>
  <c r="BC579" i="6"/>
  <c r="BD579" i="6"/>
  <c r="BC580" i="6"/>
  <c r="BD580" i="6"/>
  <c r="BC581" i="6"/>
  <c r="BD581" i="6"/>
  <c r="BC582" i="6"/>
  <c r="BD582" i="6"/>
  <c r="BC583" i="6"/>
  <c r="BD583" i="6"/>
  <c r="BC584" i="6"/>
  <c r="BD584" i="6"/>
  <c r="BC585" i="6"/>
  <c r="BD585" i="6"/>
  <c r="BC586" i="6"/>
  <c r="BD586" i="6"/>
  <c r="BC587" i="6"/>
  <c r="BD587" i="6"/>
  <c r="BC588" i="6"/>
  <c r="BD588" i="6"/>
  <c r="BC589" i="6"/>
  <c r="BD589" i="6"/>
  <c r="BC590" i="6"/>
  <c r="BD590" i="6"/>
  <c r="BC591" i="6"/>
  <c r="BD591" i="6"/>
  <c r="BC592" i="6"/>
  <c r="BD592" i="6"/>
  <c r="BC593" i="6"/>
  <c r="BD593" i="6"/>
  <c r="BC594" i="6"/>
  <c r="BD594" i="6"/>
  <c r="BC595" i="6"/>
  <c r="BD595" i="6"/>
  <c r="BC596" i="6"/>
  <c r="BD596" i="6"/>
  <c r="BC597" i="6"/>
  <c r="BD597" i="6"/>
  <c r="BC598" i="6"/>
  <c r="BD598" i="6"/>
  <c r="BC599" i="6"/>
  <c r="BD599" i="6"/>
  <c r="BC600" i="6"/>
  <c r="BD600" i="6"/>
  <c r="BC601" i="6"/>
  <c r="BD601" i="6"/>
  <c r="BC602" i="6"/>
  <c r="BD602" i="6"/>
  <c r="BC603" i="6"/>
  <c r="BD603" i="6"/>
  <c r="BC604" i="6"/>
  <c r="BD604" i="6"/>
  <c r="BC605" i="6"/>
  <c r="BD605" i="6"/>
  <c r="BC606" i="6"/>
  <c r="BD606" i="6"/>
  <c r="BC607" i="6"/>
  <c r="BD607" i="6"/>
  <c r="BC608" i="6"/>
  <c r="BD608" i="6"/>
  <c r="BC609" i="6"/>
  <c r="BD609" i="6"/>
  <c r="BC610" i="6"/>
  <c r="BD610" i="6"/>
  <c r="BC611" i="6"/>
  <c r="BD611" i="6"/>
  <c r="BC612" i="6"/>
  <c r="BD612" i="6"/>
  <c r="BC613" i="6"/>
  <c r="BD613" i="6"/>
  <c r="BC614" i="6"/>
  <c r="BD614" i="6"/>
  <c r="BC615" i="6"/>
  <c r="BD615" i="6"/>
  <c r="BC616" i="6"/>
  <c r="BD616" i="6"/>
  <c r="BC617" i="6"/>
  <c r="BD617" i="6"/>
  <c r="BC618" i="6"/>
  <c r="BD618" i="6"/>
  <c r="BC619" i="6"/>
  <c r="BD619" i="6"/>
  <c r="BC620" i="6"/>
  <c r="BD620" i="6"/>
  <c r="BC621" i="6"/>
  <c r="BD621" i="6"/>
  <c r="BC622" i="6"/>
  <c r="BD622" i="6"/>
  <c r="BC623" i="6"/>
  <c r="BD623" i="6"/>
  <c r="BC624" i="6"/>
  <c r="BD624" i="6"/>
  <c r="BC625" i="6"/>
  <c r="BD625" i="6"/>
  <c r="BC626" i="6"/>
  <c r="BD626" i="6"/>
  <c r="BC627" i="6"/>
  <c r="BD627" i="6"/>
  <c r="BC628" i="6"/>
  <c r="BD628" i="6"/>
  <c r="BC629" i="6"/>
  <c r="BD629" i="6"/>
  <c r="BC630" i="6"/>
  <c r="BD630" i="6"/>
  <c r="BC631" i="6"/>
  <c r="BD631" i="6"/>
  <c r="BC632" i="6"/>
  <c r="BD632" i="6"/>
  <c r="BC633" i="6"/>
  <c r="BD633" i="6"/>
  <c r="BC634" i="6"/>
  <c r="BD634" i="6"/>
  <c r="BC635" i="6"/>
  <c r="BD635" i="6"/>
  <c r="BC636" i="6"/>
  <c r="BD636" i="6"/>
  <c r="BC637" i="6"/>
  <c r="BD637" i="6"/>
  <c r="BC638" i="6"/>
  <c r="BD638" i="6"/>
  <c r="BC639" i="6"/>
  <c r="BD639" i="6"/>
  <c r="BC640" i="6"/>
  <c r="BD640" i="6"/>
  <c r="BC641" i="6"/>
  <c r="BD641" i="6"/>
  <c r="BC642" i="6"/>
  <c r="BD642" i="6"/>
  <c r="BC643" i="6"/>
  <c r="BD643" i="6"/>
  <c r="BC644" i="6"/>
  <c r="BD644" i="6"/>
  <c r="BC645" i="6"/>
  <c r="BD645" i="6"/>
  <c r="BC646" i="6"/>
  <c r="BD646" i="6"/>
  <c r="BC647" i="6"/>
  <c r="BD647" i="6"/>
  <c r="BC648" i="6"/>
  <c r="BD648" i="6"/>
  <c r="BC649" i="6"/>
  <c r="BD649" i="6"/>
  <c r="BC650" i="6"/>
  <c r="BD650" i="6"/>
  <c r="BC651" i="6"/>
  <c r="BD651" i="6"/>
  <c r="BC652" i="6"/>
  <c r="BD652" i="6"/>
  <c r="BC653" i="6"/>
  <c r="BD653" i="6"/>
  <c r="BC654" i="6"/>
  <c r="BD654" i="6"/>
  <c r="BC655" i="6"/>
  <c r="BD655" i="6"/>
  <c r="BC656" i="6"/>
  <c r="BD656" i="6"/>
  <c r="BC657" i="6"/>
  <c r="BD657" i="6"/>
  <c r="BC658" i="6"/>
  <c r="BD658" i="6"/>
  <c r="BC659" i="6"/>
  <c r="BD659" i="6"/>
  <c r="BC660" i="6"/>
  <c r="BD660" i="6"/>
  <c r="BC661" i="6"/>
  <c r="BD661" i="6"/>
  <c r="BC662" i="6"/>
  <c r="BD662" i="6"/>
  <c r="BC663" i="6"/>
  <c r="BD663" i="6"/>
  <c r="BC664" i="6"/>
  <c r="BD664" i="6"/>
  <c r="BC665" i="6"/>
  <c r="BD665" i="6"/>
  <c r="BC666" i="6"/>
  <c r="BD666" i="6"/>
  <c r="BC667" i="6"/>
  <c r="BD667" i="6"/>
  <c r="BC668" i="6"/>
  <c r="BD668" i="6"/>
  <c r="BC669" i="6"/>
  <c r="BD669" i="6"/>
  <c r="BC670" i="6"/>
  <c r="BD670" i="6"/>
  <c r="BC671" i="6"/>
  <c r="BD671" i="6"/>
  <c r="BC672" i="6"/>
  <c r="BD672" i="6"/>
  <c r="BC673" i="6"/>
  <c r="BD673" i="6"/>
  <c r="BC674" i="6"/>
  <c r="BD674" i="6"/>
  <c r="BC675" i="6"/>
  <c r="BD675" i="6"/>
  <c r="BC676" i="6"/>
  <c r="BD676" i="6"/>
  <c r="BC677" i="6"/>
  <c r="BD677" i="6"/>
  <c r="BC678" i="6"/>
  <c r="BD678" i="6"/>
  <c r="BC679" i="6"/>
  <c r="BD679" i="6"/>
  <c r="BC680" i="6"/>
  <c r="BD680" i="6"/>
  <c r="BC681" i="6"/>
  <c r="BD681" i="6"/>
  <c r="BC682" i="6"/>
  <c r="BD682" i="6"/>
  <c r="BC683" i="6"/>
  <c r="BD683" i="6"/>
  <c r="BC684" i="6"/>
  <c r="BD684" i="6"/>
  <c r="BC685" i="6"/>
  <c r="BD685" i="6"/>
  <c r="BC686" i="6"/>
  <c r="BD686" i="6"/>
  <c r="BC687" i="6"/>
  <c r="BD687" i="6"/>
  <c r="BC688" i="6"/>
  <c r="BD688" i="6"/>
  <c r="BC689" i="6"/>
  <c r="BD689" i="6"/>
  <c r="BC690" i="6"/>
  <c r="BD690" i="6"/>
  <c r="BC691" i="6"/>
  <c r="BD691" i="6"/>
  <c r="BC692" i="6"/>
  <c r="BD692" i="6"/>
  <c r="BC693" i="6"/>
  <c r="BD693" i="6"/>
  <c r="BC694" i="6"/>
  <c r="BD694" i="6"/>
  <c r="BC695" i="6"/>
  <c r="BD695" i="6"/>
  <c r="BC696" i="6"/>
  <c r="BD696" i="6"/>
  <c r="BC697" i="6"/>
  <c r="BD697" i="6"/>
  <c r="BC698" i="6"/>
  <c r="BD698" i="6"/>
  <c r="BC699" i="6"/>
  <c r="BD699" i="6"/>
  <c r="BC700" i="6"/>
  <c r="BD700" i="6"/>
  <c r="BC701" i="6"/>
  <c r="BD701" i="6"/>
  <c r="BC702" i="6"/>
  <c r="BD702" i="6"/>
  <c r="BC703" i="6"/>
  <c r="BD703" i="6"/>
  <c r="BC704" i="6"/>
  <c r="BD704" i="6"/>
  <c r="BC705" i="6"/>
  <c r="BD705" i="6"/>
  <c r="BC706" i="6"/>
  <c r="BD706" i="6"/>
  <c r="BC707" i="6"/>
  <c r="BD707" i="6"/>
  <c r="BC708" i="6"/>
  <c r="BD708" i="6"/>
  <c r="BC709" i="6"/>
  <c r="BD709" i="6"/>
  <c r="BC710" i="6"/>
  <c r="BD710" i="6"/>
  <c r="BC711" i="6"/>
  <c r="BD711" i="6"/>
  <c r="BC712" i="6"/>
  <c r="BD712" i="6"/>
  <c r="BC713" i="6"/>
  <c r="BD713" i="6"/>
  <c r="BC714" i="6"/>
  <c r="BD714" i="6"/>
  <c r="BC715" i="6"/>
  <c r="BD715" i="6"/>
  <c r="BC716" i="6"/>
  <c r="BD716" i="6"/>
  <c r="BC717" i="6"/>
  <c r="BD717" i="6"/>
  <c r="BC718" i="6"/>
  <c r="BD718" i="6"/>
  <c r="BC719" i="6"/>
  <c r="BD719" i="6"/>
  <c r="BC720" i="6"/>
  <c r="BD720" i="6"/>
  <c r="BC721" i="6"/>
  <c r="BD721" i="6"/>
  <c r="BC722" i="6"/>
  <c r="BD722" i="6"/>
  <c r="BC723" i="6"/>
  <c r="BD723" i="6"/>
  <c r="BC724" i="6"/>
  <c r="BD724" i="6"/>
  <c r="BC725" i="6"/>
  <c r="BD725" i="6"/>
  <c r="BC726" i="6"/>
  <c r="BD726" i="6"/>
  <c r="BC727" i="6"/>
  <c r="BD727" i="6"/>
  <c r="BC728" i="6"/>
  <c r="BD728" i="6"/>
  <c r="BC729" i="6"/>
  <c r="BD729" i="6"/>
  <c r="BC730" i="6"/>
  <c r="BD730" i="6"/>
  <c r="BC731" i="6"/>
  <c r="BD731" i="6"/>
  <c r="BC732" i="6"/>
  <c r="BD732" i="6"/>
  <c r="BC733" i="6"/>
  <c r="BD733" i="6"/>
  <c r="BC734" i="6"/>
  <c r="BD734" i="6"/>
  <c r="BC735" i="6"/>
  <c r="BD735" i="6"/>
  <c r="BC736" i="6"/>
  <c r="BD736" i="6"/>
  <c r="BC737" i="6"/>
  <c r="BD737" i="6"/>
  <c r="BC738" i="6"/>
  <c r="BD738" i="6"/>
  <c r="BC739" i="6"/>
  <c r="BD739" i="6"/>
  <c r="BC740" i="6"/>
  <c r="BD740" i="6"/>
  <c r="BC741" i="6"/>
  <c r="BD741" i="6"/>
  <c r="BC742" i="6"/>
  <c r="BD742" i="6"/>
  <c r="BC743" i="6"/>
  <c r="BD743" i="6"/>
  <c r="BC744" i="6"/>
  <c r="BD744" i="6"/>
  <c r="BC745" i="6"/>
  <c r="BD745" i="6"/>
  <c r="BC746" i="6"/>
  <c r="BD746" i="6"/>
  <c r="BC747" i="6"/>
  <c r="BD747" i="6"/>
  <c r="BC748" i="6"/>
  <c r="BD748" i="6"/>
  <c r="BC749" i="6"/>
  <c r="BD749" i="6"/>
  <c r="BC750" i="6"/>
  <c r="BD750" i="6"/>
  <c r="BC751" i="6"/>
  <c r="BD751" i="6"/>
  <c r="BC752" i="6"/>
  <c r="BD752" i="6"/>
  <c r="BC753" i="6"/>
  <c r="BD753" i="6"/>
  <c r="BC754" i="6"/>
  <c r="BD754" i="6"/>
  <c r="BC755" i="6"/>
  <c r="BD755" i="6"/>
  <c r="BC756" i="6"/>
  <c r="BD756" i="6"/>
  <c r="BC757" i="6"/>
  <c r="BD757" i="6"/>
  <c r="BC758" i="6"/>
  <c r="BD758" i="6"/>
  <c r="BC759" i="6"/>
  <c r="BD759" i="6"/>
  <c r="BC760" i="6"/>
  <c r="BD760" i="6"/>
  <c r="BC761" i="6"/>
  <c r="BD761" i="6"/>
  <c r="BC762" i="6"/>
  <c r="BD762" i="6"/>
  <c r="BC763" i="6"/>
  <c r="BD763" i="6"/>
  <c r="BC764" i="6"/>
  <c r="BD764" i="6"/>
  <c r="BC765" i="6"/>
  <c r="BD765" i="6"/>
  <c r="BC766" i="6"/>
  <c r="BD766" i="6"/>
  <c r="BC767" i="6"/>
  <c r="BD767" i="6"/>
  <c r="BC768" i="6"/>
  <c r="BD768" i="6"/>
  <c r="BC769" i="6"/>
  <c r="BD769" i="6"/>
  <c r="BC770" i="6"/>
  <c r="BD770" i="6"/>
  <c r="BC771" i="6"/>
  <c r="BD771" i="6"/>
  <c r="BC772" i="6"/>
  <c r="BD772" i="6"/>
  <c r="BC773" i="6"/>
  <c r="BD773" i="6"/>
  <c r="BC774" i="6"/>
  <c r="BD774" i="6"/>
  <c r="BC775" i="6"/>
  <c r="BD775" i="6"/>
  <c r="BC776" i="6"/>
  <c r="BD776" i="6"/>
  <c r="BC777" i="6"/>
  <c r="BD777" i="6"/>
  <c r="BC778" i="6"/>
  <c r="BD778" i="6"/>
  <c r="BC779" i="6"/>
  <c r="BD779" i="6"/>
  <c r="BC780" i="6"/>
  <c r="BD780" i="6"/>
  <c r="BC781" i="6"/>
  <c r="BD781" i="6"/>
  <c r="BC782" i="6"/>
  <c r="BD782" i="6"/>
  <c r="BC783" i="6"/>
  <c r="BD783" i="6"/>
  <c r="BC784" i="6"/>
  <c r="BD784" i="6"/>
  <c r="BC785" i="6"/>
  <c r="BD785" i="6"/>
  <c r="BC786" i="6"/>
  <c r="BD786" i="6"/>
  <c r="BC787" i="6"/>
  <c r="BD787" i="6"/>
  <c r="BC788" i="6"/>
  <c r="BD788" i="6"/>
  <c r="BC789" i="6"/>
  <c r="BD789" i="6"/>
  <c r="BC790" i="6"/>
  <c r="BD790" i="6"/>
  <c r="BC791" i="6"/>
  <c r="BD791" i="6"/>
  <c r="BC792" i="6"/>
  <c r="BD792" i="6"/>
  <c r="BC793" i="6"/>
  <c r="BD793" i="6"/>
  <c r="BC794" i="6"/>
  <c r="BD794" i="6"/>
  <c r="BC795" i="6"/>
  <c r="BD795" i="6"/>
  <c r="BC796" i="6"/>
  <c r="BD796" i="6"/>
  <c r="BC797" i="6"/>
  <c r="BD797" i="6"/>
  <c r="BC798" i="6"/>
  <c r="BD798" i="6"/>
  <c r="BC799" i="6"/>
  <c r="BD799" i="6"/>
  <c r="BC800" i="6"/>
  <c r="BD800" i="6"/>
  <c r="BC801" i="6"/>
  <c r="BD801" i="6"/>
  <c r="BC802" i="6"/>
  <c r="BD802" i="6"/>
  <c r="BC803" i="6"/>
  <c r="BD803" i="6"/>
  <c r="BC804" i="6"/>
  <c r="BD804" i="6"/>
  <c r="BC805" i="6"/>
  <c r="BD805" i="6"/>
  <c r="BC806" i="6"/>
  <c r="BD806" i="6"/>
  <c r="BC807" i="6"/>
  <c r="BD807" i="6"/>
  <c r="BC808" i="6"/>
  <c r="BD808" i="6"/>
  <c r="BC809" i="6"/>
  <c r="BD809" i="6"/>
  <c r="BC810" i="6"/>
  <c r="BD810" i="6"/>
  <c r="BC811" i="6"/>
  <c r="BD811" i="6"/>
  <c r="BC812" i="6"/>
  <c r="BD812" i="6"/>
  <c r="BC813" i="6"/>
  <c r="BD813" i="6"/>
  <c r="BC814" i="6"/>
  <c r="BD814" i="6"/>
  <c r="BC815" i="6"/>
  <c r="BD815" i="6"/>
  <c r="BC816" i="6"/>
  <c r="BD816" i="6"/>
  <c r="BC817" i="6"/>
  <c r="BD817" i="6"/>
  <c r="BC818" i="6"/>
  <c r="BD818" i="6"/>
  <c r="BC819" i="6"/>
  <c r="BD819" i="6"/>
  <c r="BC820" i="6"/>
  <c r="BD820" i="6"/>
  <c r="BC821" i="6"/>
  <c r="BD821" i="6"/>
  <c r="BC822" i="6"/>
  <c r="BD822" i="6"/>
  <c r="BC823" i="6"/>
  <c r="BD823" i="6"/>
  <c r="BC824" i="6"/>
  <c r="BD824" i="6"/>
  <c r="BC825" i="6"/>
  <c r="BD825" i="6"/>
  <c r="BC826" i="6"/>
  <c r="BD826" i="6"/>
  <c r="BC827" i="6"/>
  <c r="BD827" i="6"/>
  <c r="BC828" i="6"/>
  <c r="BD828" i="6"/>
  <c r="BC829" i="6"/>
  <c r="BD829" i="6"/>
  <c r="BC830" i="6"/>
  <c r="BD830" i="6"/>
  <c r="BC831" i="6"/>
  <c r="BD831" i="6"/>
  <c r="BC832" i="6"/>
  <c r="BD832" i="6"/>
  <c r="BC833" i="6"/>
  <c r="BD833" i="6"/>
  <c r="BC834" i="6"/>
  <c r="BD834" i="6"/>
  <c r="BC835" i="6"/>
  <c r="BD835" i="6"/>
  <c r="BC836" i="6"/>
  <c r="BD836" i="6"/>
  <c r="BC837" i="6"/>
  <c r="BD837" i="6"/>
  <c r="BC838" i="6"/>
  <c r="BD838" i="6"/>
  <c r="BC839" i="6"/>
  <c r="BD839" i="6"/>
  <c r="BC840" i="6"/>
  <c r="BD840" i="6"/>
  <c r="BC841" i="6"/>
  <c r="BD841" i="6"/>
  <c r="BC842" i="6"/>
  <c r="BD842" i="6"/>
  <c r="BC843" i="6"/>
  <c r="BD843" i="6"/>
  <c r="BC844" i="6"/>
  <c r="BD844" i="6"/>
  <c r="BC845" i="6"/>
  <c r="BD845" i="6"/>
  <c r="BC846" i="6"/>
  <c r="BD846" i="6"/>
  <c r="BC847" i="6"/>
  <c r="BD847" i="6"/>
  <c r="BC848" i="6"/>
  <c r="BD848" i="6"/>
  <c r="BC849" i="6"/>
  <c r="BD849" i="6"/>
  <c r="BC850" i="6"/>
  <c r="BD850" i="6"/>
  <c r="BC851" i="6"/>
  <c r="BD851" i="6"/>
  <c r="BC852" i="6"/>
  <c r="BD852" i="6"/>
  <c r="BC853" i="6"/>
  <c r="BD853" i="6"/>
  <c r="BC854" i="6"/>
  <c r="BD854" i="6"/>
  <c r="BC855" i="6"/>
  <c r="BD855" i="6"/>
  <c r="BC856" i="6"/>
  <c r="BD856" i="6"/>
  <c r="BC857" i="6"/>
  <c r="BD857" i="6"/>
  <c r="BC858" i="6"/>
  <c r="BD858" i="6"/>
  <c r="BC859" i="6"/>
  <c r="BD859" i="6"/>
  <c r="BC860" i="6"/>
  <c r="BD860" i="6"/>
  <c r="BC861" i="6"/>
  <c r="BD861" i="6"/>
  <c r="BC862" i="6"/>
  <c r="BD862" i="6"/>
  <c r="BC863" i="6"/>
  <c r="BD863" i="6"/>
  <c r="BC864" i="6"/>
  <c r="BD864" i="6"/>
  <c r="BC865" i="6"/>
  <c r="BD865" i="6"/>
  <c r="BC866" i="6"/>
  <c r="BD866" i="6"/>
  <c r="BC867" i="6"/>
  <c r="BD867" i="6"/>
  <c r="BC868" i="6"/>
  <c r="BD868" i="6"/>
  <c r="BC869" i="6"/>
  <c r="BD869" i="6"/>
  <c r="BC870" i="6"/>
  <c r="BD870" i="6"/>
  <c r="BC871" i="6"/>
  <c r="BD871" i="6"/>
  <c r="BC872" i="6"/>
  <c r="BD872" i="6"/>
  <c r="BC873" i="6"/>
  <c r="BD873" i="6"/>
  <c r="BC874" i="6"/>
  <c r="BD874" i="6"/>
  <c r="BC875" i="6"/>
  <c r="BD875" i="6"/>
  <c r="BC876" i="6"/>
  <c r="BD876" i="6"/>
  <c r="BC877" i="6"/>
  <c r="BD877" i="6"/>
  <c r="BC878" i="6"/>
  <c r="BD878" i="6"/>
  <c r="BC879" i="6"/>
  <c r="BD879" i="6"/>
  <c r="BC880" i="6"/>
  <c r="BD880" i="6"/>
  <c r="BC881" i="6"/>
  <c r="BD881" i="6"/>
  <c r="BC882" i="6"/>
  <c r="BD882" i="6"/>
  <c r="BC883" i="6"/>
  <c r="BD883" i="6"/>
  <c r="BC884" i="6"/>
  <c r="BD884" i="6"/>
  <c r="BC885" i="6"/>
  <c r="BD885" i="6"/>
  <c r="BC886" i="6"/>
  <c r="BD886" i="6"/>
  <c r="BC887" i="6"/>
  <c r="BD887" i="6"/>
  <c r="BC888" i="6"/>
  <c r="BD888" i="6"/>
  <c r="BC889" i="6"/>
  <c r="BD889" i="6"/>
  <c r="BC890" i="6"/>
  <c r="BD890" i="6"/>
  <c r="BC891" i="6"/>
  <c r="BD891" i="6"/>
  <c r="BC892" i="6"/>
  <c r="BD892" i="6"/>
  <c r="BC893" i="6"/>
  <c r="BD893" i="6"/>
  <c r="BC894" i="6"/>
  <c r="BD894" i="6"/>
  <c r="BC895" i="6"/>
  <c r="BD895" i="6"/>
  <c r="BC896" i="6"/>
  <c r="BD896" i="6"/>
  <c r="BC897" i="6"/>
  <c r="BD897" i="6"/>
  <c r="BC898" i="6"/>
  <c r="BD898" i="6"/>
  <c r="BC899" i="6"/>
  <c r="BD899" i="6"/>
  <c r="BC900" i="6"/>
  <c r="BD900" i="6"/>
  <c r="BC901" i="6"/>
  <c r="BD901" i="6"/>
  <c r="BC902" i="6"/>
  <c r="BD902" i="6"/>
  <c r="BC903" i="6"/>
  <c r="BD903" i="6"/>
  <c r="BC904" i="6"/>
  <c r="BD904" i="6"/>
  <c r="BC905" i="6"/>
  <c r="BD905" i="6"/>
  <c r="BC906" i="6"/>
  <c r="BD906" i="6"/>
  <c r="BC907" i="6"/>
  <c r="BD907" i="6"/>
  <c r="BC908" i="6"/>
  <c r="BD908" i="6"/>
  <c r="BC909" i="6"/>
  <c r="BD909" i="6"/>
  <c r="BC910" i="6"/>
  <c r="BD910" i="6"/>
  <c r="BC911" i="6"/>
  <c r="BD911" i="6"/>
  <c r="BC912" i="6"/>
  <c r="BD912" i="6"/>
  <c r="BC913" i="6"/>
  <c r="BD913" i="6"/>
  <c r="BC914" i="6"/>
  <c r="BD914" i="6"/>
  <c r="BC915" i="6"/>
  <c r="BD915" i="6"/>
  <c r="BC916" i="6"/>
  <c r="BD916" i="6"/>
  <c r="BC917" i="6"/>
  <c r="BD917" i="6"/>
  <c r="BC918" i="6"/>
  <c r="BD918" i="6"/>
  <c r="BC919" i="6"/>
  <c r="BD919" i="6"/>
  <c r="BC920" i="6"/>
  <c r="BD920" i="6"/>
  <c r="BC921" i="6"/>
  <c r="BD921" i="6"/>
  <c r="BC922" i="6"/>
  <c r="BD922" i="6"/>
  <c r="BC923" i="6"/>
  <c r="BD923" i="6"/>
  <c r="BC924" i="6"/>
  <c r="BD924" i="6"/>
  <c r="BC925" i="6"/>
  <c r="BD925" i="6"/>
  <c r="BC926" i="6"/>
  <c r="BD926" i="6"/>
  <c r="BC927" i="6"/>
  <c r="BD927" i="6"/>
  <c r="BC928" i="6"/>
  <c r="BD928" i="6"/>
  <c r="BC929" i="6"/>
  <c r="BD929" i="6"/>
  <c r="BC930" i="6"/>
  <c r="BD930" i="6"/>
  <c r="BC931" i="6"/>
  <c r="BD931" i="6"/>
  <c r="BC932" i="6"/>
  <c r="BD932" i="6"/>
  <c r="BC933" i="6"/>
  <c r="BD933" i="6"/>
  <c r="BC934" i="6"/>
  <c r="BD934" i="6"/>
  <c r="BC935" i="6"/>
  <c r="BD935" i="6"/>
  <c r="BC936" i="6"/>
  <c r="BD936" i="6"/>
  <c r="BC937" i="6"/>
  <c r="BD937" i="6"/>
  <c r="BC938" i="6"/>
  <c r="BD938" i="6"/>
  <c r="BC939" i="6"/>
  <c r="BD939" i="6"/>
  <c r="BC940" i="6"/>
  <c r="BD940" i="6"/>
  <c r="BC941" i="6"/>
  <c r="BD941" i="6"/>
  <c r="BC942" i="6"/>
  <c r="BD942" i="6"/>
  <c r="BC943" i="6"/>
  <c r="BD943" i="6"/>
  <c r="BC944" i="6"/>
  <c r="BD944" i="6"/>
  <c r="BC945" i="6"/>
  <c r="BD945" i="6"/>
  <c r="BC946" i="6"/>
  <c r="BD946" i="6"/>
  <c r="BC947" i="6"/>
  <c r="BD947" i="6"/>
  <c r="BC948" i="6"/>
  <c r="BD948" i="6"/>
  <c r="BC949" i="6"/>
  <c r="BD949" i="6"/>
  <c r="BC950" i="6"/>
  <c r="BD950" i="6"/>
  <c r="BC951" i="6"/>
  <c r="BD951" i="6"/>
  <c r="BC952" i="6"/>
  <c r="BD952" i="6"/>
  <c r="BC953" i="6"/>
  <c r="BD953" i="6"/>
  <c r="BC954" i="6"/>
  <c r="BD954" i="6"/>
  <c r="BC955" i="6"/>
  <c r="BD955" i="6"/>
  <c r="BC956" i="6"/>
  <c r="BD956" i="6"/>
  <c r="BC957" i="6"/>
  <c r="BD957" i="6"/>
  <c r="BC958" i="6"/>
  <c r="BD958" i="6"/>
  <c r="BC959" i="6"/>
  <c r="BD959" i="6"/>
  <c r="BC960" i="6"/>
  <c r="BD960" i="6"/>
  <c r="BC961" i="6"/>
  <c r="BD961" i="6"/>
  <c r="BC962" i="6"/>
  <c r="BD962" i="6"/>
  <c r="BC963" i="6"/>
  <c r="BD963" i="6"/>
  <c r="BC964" i="6"/>
  <c r="BD964" i="6"/>
  <c r="BC965" i="6"/>
  <c r="BD965" i="6"/>
  <c r="BC966" i="6"/>
  <c r="BD966" i="6"/>
  <c r="BC967" i="6"/>
  <c r="BD967" i="6"/>
  <c r="BC968" i="6"/>
  <c r="BD968" i="6"/>
  <c r="BC969" i="6"/>
  <c r="BD969" i="6"/>
  <c r="BC970" i="6"/>
  <c r="BD970" i="6"/>
  <c r="BC971" i="6"/>
  <c r="BD971" i="6"/>
  <c r="BC972" i="6"/>
  <c r="BD972" i="6"/>
  <c r="BC973" i="6"/>
  <c r="BD973" i="6"/>
  <c r="BC974" i="6"/>
  <c r="BD974" i="6"/>
  <c r="BC975" i="6"/>
  <c r="BD975" i="6"/>
  <c r="BC976" i="6"/>
  <c r="BD976" i="6"/>
  <c r="BC977" i="6"/>
  <c r="BD977" i="6"/>
  <c r="BC978" i="6"/>
  <c r="BD978" i="6"/>
  <c r="BC979" i="6"/>
  <c r="BD979" i="6"/>
  <c r="BC980" i="6"/>
  <c r="BD980" i="6"/>
  <c r="BC981" i="6"/>
  <c r="BD981" i="6"/>
  <c r="BC982" i="6"/>
  <c r="BD982" i="6"/>
  <c r="BC983" i="6"/>
  <c r="BD983" i="6"/>
  <c r="BC984" i="6"/>
  <c r="BD984" i="6"/>
  <c r="BC985" i="6"/>
  <c r="BD985" i="6"/>
  <c r="BC986" i="6"/>
  <c r="BD986" i="6"/>
  <c r="BC987" i="6"/>
  <c r="BD987" i="6"/>
  <c r="BC988" i="6"/>
  <c r="BD988" i="6"/>
  <c r="BC989" i="6"/>
  <c r="BD989" i="6"/>
  <c r="BC990" i="6"/>
  <c r="BD990" i="6"/>
  <c r="BC991" i="6"/>
  <c r="BD991" i="6"/>
  <c r="BC992" i="6"/>
  <c r="BD992" i="6"/>
  <c r="BC993" i="6"/>
  <c r="BD993" i="6"/>
  <c r="BC994" i="6"/>
  <c r="BD994" i="6"/>
  <c r="BC995" i="6"/>
  <c r="BD995" i="6"/>
  <c r="BC996" i="6"/>
  <c r="BD996" i="6"/>
  <c r="BC997" i="6"/>
  <c r="BD997" i="6"/>
  <c r="BC998" i="6"/>
  <c r="BD998" i="6"/>
  <c r="BC999" i="6"/>
  <c r="BD999" i="6"/>
  <c r="BC1000" i="6"/>
  <c r="BD1000" i="6"/>
  <c r="BC1001" i="6"/>
  <c r="BD1001" i="6"/>
  <c r="BC1002" i="6"/>
  <c r="BD1002" i="6"/>
  <c r="BC1003" i="6"/>
  <c r="BD1003" i="6"/>
  <c r="BC1004" i="6"/>
  <c r="BD1004" i="6"/>
  <c r="BD4" i="6"/>
  <c r="BB4" i="6"/>
  <c r="BC4" i="6"/>
  <c r="BA5" i="6"/>
  <c r="BA6" i="6"/>
  <c r="BA7" i="6"/>
  <c r="BA8" i="6"/>
  <c r="BA9" i="6"/>
  <c r="BA10" i="6"/>
  <c r="BA11" i="6"/>
  <c r="BA12" i="6"/>
  <c r="BA13" i="6"/>
  <c r="BA14" i="6"/>
  <c r="BA15" i="6"/>
  <c r="BA16" i="6"/>
  <c r="BA17" i="6"/>
  <c r="BA18" i="6"/>
  <c r="BA19" i="6"/>
  <c r="BA20" i="6"/>
  <c r="BA21" i="6"/>
  <c r="BA22" i="6"/>
  <c r="BA23" i="6"/>
  <c r="BA24" i="6"/>
  <c r="BA25" i="6"/>
  <c r="BA26" i="6"/>
  <c r="BA27" i="6"/>
  <c r="BA28" i="6"/>
  <c r="BA29" i="6"/>
  <c r="BA30" i="6"/>
  <c r="BA31" i="6"/>
  <c r="BA32" i="6"/>
  <c r="BA33" i="6"/>
  <c r="BA34" i="6"/>
  <c r="BA35" i="6"/>
  <c r="BA36" i="6"/>
  <c r="BA37" i="6"/>
  <c r="BA38" i="6"/>
  <c r="BA39" i="6"/>
  <c r="BA40" i="6"/>
  <c r="BA41" i="6"/>
  <c r="BA42" i="6"/>
  <c r="BA43" i="6"/>
  <c r="BA44" i="6"/>
  <c r="BA45" i="6"/>
  <c r="BA46" i="6"/>
  <c r="BA47" i="6"/>
  <c r="BA48" i="6"/>
  <c r="BA49" i="6"/>
  <c r="BA50" i="6"/>
  <c r="BA51" i="6"/>
  <c r="BA52" i="6"/>
  <c r="BA53" i="6"/>
  <c r="BA54" i="6"/>
  <c r="BA55" i="6"/>
  <c r="BA56" i="6"/>
  <c r="BA57" i="6"/>
  <c r="BA58" i="6"/>
  <c r="BA59" i="6"/>
  <c r="BA60" i="6"/>
  <c r="BA61" i="6"/>
  <c r="BA62" i="6"/>
  <c r="BA63" i="6"/>
  <c r="BA64" i="6"/>
  <c r="BA65" i="6"/>
  <c r="BA66" i="6"/>
  <c r="BA67" i="6"/>
  <c r="BA68" i="6"/>
  <c r="BA69" i="6"/>
  <c r="BA70" i="6"/>
  <c r="BA71" i="6"/>
  <c r="BA72" i="6"/>
  <c r="BA73" i="6"/>
  <c r="BA74" i="6"/>
  <c r="BA75" i="6"/>
  <c r="BA76" i="6"/>
  <c r="BA77" i="6"/>
  <c r="BA78" i="6"/>
  <c r="BA79" i="6"/>
  <c r="BA80" i="6"/>
  <c r="BA81" i="6"/>
  <c r="BA82" i="6"/>
  <c r="BA83" i="6"/>
  <c r="BA84" i="6"/>
  <c r="BA85" i="6"/>
  <c r="BA86" i="6"/>
  <c r="BA87" i="6"/>
  <c r="BA88" i="6"/>
  <c r="BA89" i="6"/>
  <c r="BA90" i="6"/>
  <c r="BA91" i="6"/>
  <c r="BA92" i="6"/>
  <c r="BA93" i="6"/>
  <c r="BA94" i="6"/>
  <c r="BA95" i="6"/>
  <c r="BA96" i="6"/>
  <c r="BA97" i="6"/>
  <c r="BA98" i="6"/>
  <c r="BA99" i="6"/>
  <c r="BA100" i="6"/>
  <c r="BA101" i="6"/>
  <c r="BA102" i="6"/>
  <c r="BA103" i="6"/>
  <c r="BA104" i="6"/>
  <c r="BA105" i="6"/>
  <c r="BA106" i="6"/>
  <c r="BA107" i="6"/>
  <c r="BA108" i="6"/>
  <c r="BA109" i="6"/>
  <c r="BA110" i="6"/>
  <c r="BA111" i="6"/>
  <c r="BA112" i="6"/>
  <c r="BA113" i="6"/>
  <c r="BA114" i="6"/>
  <c r="BA115" i="6"/>
  <c r="BA116" i="6"/>
  <c r="BA117" i="6"/>
  <c r="BA118" i="6"/>
  <c r="BA119" i="6"/>
  <c r="BA120" i="6"/>
  <c r="BA121" i="6"/>
  <c r="BA122" i="6"/>
  <c r="BA123" i="6"/>
  <c r="BA124" i="6"/>
  <c r="BA125" i="6"/>
  <c r="BA126" i="6"/>
  <c r="BA127" i="6"/>
  <c r="BA128" i="6"/>
  <c r="BA129" i="6"/>
  <c r="BA130" i="6"/>
  <c r="BA131" i="6"/>
  <c r="BA132" i="6"/>
  <c r="BA133" i="6"/>
  <c r="BA134" i="6"/>
  <c r="BA135" i="6"/>
  <c r="BA136" i="6"/>
  <c r="BA137" i="6"/>
  <c r="BA138" i="6"/>
  <c r="BA139" i="6"/>
  <c r="BA140" i="6"/>
  <c r="BA141" i="6"/>
  <c r="BA142" i="6"/>
  <c r="BA143" i="6"/>
  <c r="BA144" i="6"/>
  <c r="BA145" i="6"/>
  <c r="BA146" i="6"/>
  <c r="BA147" i="6"/>
  <c r="BA148" i="6"/>
  <c r="BA149" i="6"/>
  <c r="BA150" i="6"/>
  <c r="BA151" i="6"/>
  <c r="BA152" i="6"/>
  <c r="BA153" i="6"/>
  <c r="BA154" i="6"/>
  <c r="BA155" i="6"/>
  <c r="BA156" i="6"/>
  <c r="BA157" i="6"/>
  <c r="BA158" i="6"/>
  <c r="BA159" i="6"/>
  <c r="BA160" i="6"/>
  <c r="BA161" i="6"/>
  <c r="BA162" i="6"/>
  <c r="BA163" i="6"/>
  <c r="BA164" i="6"/>
  <c r="BA165" i="6"/>
  <c r="BA166" i="6"/>
  <c r="BA167" i="6"/>
  <c r="BA168" i="6"/>
  <c r="BA169" i="6"/>
  <c r="BA170" i="6"/>
  <c r="BA171" i="6"/>
  <c r="BA172" i="6"/>
  <c r="BA173" i="6"/>
  <c r="BA174" i="6"/>
  <c r="BA175" i="6"/>
  <c r="BA176" i="6"/>
  <c r="BA177" i="6"/>
  <c r="BA178" i="6"/>
  <c r="BA179" i="6"/>
  <c r="BA180" i="6"/>
  <c r="BA181" i="6"/>
  <c r="BA182" i="6"/>
  <c r="BA183" i="6"/>
  <c r="BA184" i="6"/>
  <c r="BA185" i="6"/>
  <c r="BA186" i="6"/>
  <c r="BA187" i="6"/>
  <c r="BA188" i="6"/>
  <c r="BA189" i="6"/>
  <c r="BA190" i="6"/>
  <c r="BA191" i="6"/>
  <c r="BA192" i="6"/>
  <c r="BA193" i="6"/>
  <c r="BA194" i="6"/>
  <c r="BA195" i="6"/>
  <c r="BA196" i="6"/>
  <c r="BA197" i="6"/>
  <c r="BA198" i="6"/>
  <c r="BA199" i="6"/>
  <c r="BA200" i="6"/>
  <c r="BA201" i="6"/>
  <c r="BA202" i="6"/>
  <c r="BA203" i="6"/>
  <c r="BA204" i="6"/>
  <c r="BA205" i="6"/>
  <c r="BA206" i="6"/>
  <c r="BA207" i="6"/>
  <c r="BA208" i="6"/>
  <c r="BA209" i="6"/>
  <c r="BA210" i="6"/>
  <c r="BA211" i="6"/>
  <c r="BA212" i="6"/>
  <c r="BA213" i="6"/>
  <c r="BA214" i="6"/>
  <c r="BA215" i="6"/>
  <c r="BA216" i="6"/>
  <c r="BA217" i="6"/>
  <c r="BA218" i="6"/>
  <c r="BA219" i="6"/>
  <c r="BA220" i="6"/>
  <c r="BA221" i="6"/>
  <c r="BA222" i="6"/>
  <c r="BA223" i="6"/>
  <c r="BA224" i="6"/>
  <c r="BA225" i="6"/>
  <c r="BA226" i="6"/>
  <c r="BA227" i="6"/>
  <c r="BA228" i="6"/>
  <c r="BA229" i="6"/>
  <c r="BA230" i="6"/>
  <c r="BA231" i="6"/>
  <c r="BA232" i="6"/>
  <c r="BA233" i="6"/>
  <c r="BA234" i="6"/>
  <c r="BA235" i="6"/>
  <c r="BA236" i="6"/>
  <c r="BA237" i="6"/>
  <c r="BA238" i="6"/>
  <c r="BA239" i="6"/>
  <c r="BA240" i="6"/>
  <c r="BA241" i="6"/>
  <c r="BA242" i="6"/>
  <c r="BA243" i="6"/>
  <c r="BA244" i="6"/>
  <c r="BA245" i="6"/>
  <c r="BA246" i="6"/>
  <c r="BA247" i="6"/>
  <c r="BA248" i="6"/>
  <c r="BA249" i="6"/>
  <c r="BA250" i="6"/>
  <c r="BA251" i="6"/>
  <c r="BA252" i="6"/>
  <c r="BA253" i="6"/>
  <c r="BA254" i="6"/>
  <c r="BA255" i="6"/>
  <c r="BA256" i="6"/>
  <c r="BA257" i="6"/>
  <c r="BA258" i="6"/>
  <c r="BA259" i="6"/>
  <c r="BA260" i="6"/>
  <c r="BA261" i="6"/>
  <c r="BA262" i="6"/>
  <c r="BA263" i="6"/>
  <c r="BA264" i="6"/>
  <c r="BA265" i="6"/>
  <c r="BA266" i="6"/>
  <c r="BA267" i="6"/>
  <c r="BA268" i="6"/>
  <c r="BA269" i="6"/>
  <c r="BA270" i="6"/>
  <c r="BA271" i="6"/>
  <c r="BA272" i="6"/>
  <c r="BA273" i="6"/>
  <c r="BA274" i="6"/>
  <c r="BA275" i="6"/>
  <c r="BA276" i="6"/>
  <c r="BA277" i="6"/>
  <c r="BA278" i="6"/>
  <c r="BA279" i="6"/>
  <c r="BA280" i="6"/>
  <c r="BA281" i="6"/>
  <c r="BA282" i="6"/>
  <c r="BA283" i="6"/>
  <c r="BA284" i="6"/>
  <c r="BA285" i="6"/>
  <c r="BA286" i="6"/>
  <c r="BA287" i="6"/>
  <c r="BA288" i="6"/>
  <c r="BA289" i="6"/>
  <c r="BA290" i="6"/>
  <c r="BA291" i="6"/>
  <c r="BA292" i="6"/>
  <c r="BA293" i="6"/>
  <c r="BA294" i="6"/>
  <c r="BA295" i="6"/>
  <c r="BA296" i="6"/>
  <c r="BA297" i="6"/>
  <c r="BA298" i="6"/>
  <c r="BA299" i="6"/>
  <c r="BA300" i="6"/>
  <c r="BA301" i="6"/>
  <c r="BA302" i="6"/>
  <c r="BA303" i="6"/>
  <c r="BA304" i="6"/>
  <c r="BA305" i="6"/>
  <c r="BA306" i="6"/>
  <c r="BA307" i="6"/>
  <c r="BA308" i="6"/>
  <c r="BA309" i="6"/>
  <c r="BA310" i="6"/>
  <c r="BA311" i="6"/>
  <c r="BA312" i="6"/>
  <c r="BA313" i="6"/>
  <c r="BA314" i="6"/>
  <c r="BA315" i="6"/>
  <c r="BA316" i="6"/>
  <c r="BA317" i="6"/>
  <c r="BA318" i="6"/>
  <c r="BA319" i="6"/>
  <c r="BA320" i="6"/>
  <c r="BA321" i="6"/>
  <c r="BA322" i="6"/>
  <c r="BA323" i="6"/>
  <c r="BA324" i="6"/>
  <c r="BA325" i="6"/>
  <c r="BA326" i="6"/>
  <c r="BA327" i="6"/>
  <c r="BA328" i="6"/>
  <c r="BA329" i="6"/>
  <c r="BA330" i="6"/>
  <c r="BA331" i="6"/>
  <c r="BA332" i="6"/>
  <c r="BA333" i="6"/>
  <c r="BA334" i="6"/>
  <c r="BA335" i="6"/>
  <c r="BA336" i="6"/>
  <c r="BA337" i="6"/>
  <c r="BA338" i="6"/>
  <c r="BA339" i="6"/>
  <c r="BA340" i="6"/>
  <c r="BA341" i="6"/>
  <c r="BA342" i="6"/>
  <c r="BA343" i="6"/>
  <c r="BA344" i="6"/>
  <c r="BA345" i="6"/>
  <c r="BA346" i="6"/>
  <c r="BA347" i="6"/>
  <c r="BA348" i="6"/>
  <c r="BA349" i="6"/>
  <c r="BA350" i="6"/>
  <c r="BA351" i="6"/>
  <c r="BA352" i="6"/>
  <c r="BA353" i="6"/>
  <c r="BA354" i="6"/>
  <c r="BA355" i="6"/>
  <c r="BA356" i="6"/>
  <c r="BA357" i="6"/>
  <c r="BA358" i="6"/>
  <c r="BA359" i="6"/>
  <c r="BA360" i="6"/>
  <c r="BA361" i="6"/>
  <c r="BA362" i="6"/>
  <c r="BA363" i="6"/>
  <c r="BA364" i="6"/>
  <c r="BA365" i="6"/>
  <c r="BA366" i="6"/>
  <c r="BA367" i="6"/>
  <c r="BA368" i="6"/>
  <c r="BA369" i="6"/>
  <c r="BA370" i="6"/>
  <c r="BA371" i="6"/>
  <c r="BA372" i="6"/>
  <c r="BA373" i="6"/>
  <c r="BA374" i="6"/>
  <c r="BA375" i="6"/>
  <c r="BA376" i="6"/>
  <c r="BA377" i="6"/>
  <c r="BA378" i="6"/>
  <c r="BA379" i="6"/>
  <c r="BA380" i="6"/>
  <c r="BA381" i="6"/>
  <c r="BA382" i="6"/>
  <c r="BA383" i="6"/>
  <c r="BA384" i="6"/>
  <c r="BA385" i="6"/>
  <c r="BA386" i="6"/>
  <c r="BA387" i="6"/>
  <c r="BA388" i="6"/>
  <c r="BA389" i="6"/>
  <c r="BA390" i="6"/>
  <c r="BA391" i="6"/>
  <c r="BA392" i="6"/>
  <c r="BA393" i="6"/>
  <c r="BA394" i="6"/>
  <c r="BA395" i="6"/>
  <c r="BA396" i="6"/>
  <c r="BA397" i="6"/>
  <c r="BA398" i="6"/>
  <c r="BA399" i="6"/>
  <c r="BA400" i="6"/>
  <c r="BA401" i="6"/>
  <c r="BA402" i="6"/>
  <c r="BA403" i="6"/>
  <c r="BA404" i="6"/>
  <c r="BA405" i="6"/>
  <c r="BA406" i="6"/>
  <c r="BA407" i="6"/>
  <c r="BA408" i="6"/>
  <c r="BA409" i="6"/>
  <c r="BA410" i="6"/>
  <c r="BA411" i="6"/>
  <c r="BA412" i="6"/>
  <c r="BA413" i="6"/>
  <c r="BA414" i="6"/>
  <c r="BA415" i="6"/>
  <c r="BA416" i="6"/>
  <c r="BA417" i="6"/>
  <c r="BA418" i="6"/>
  <c r="BA419" i="6"/>
  <c r="BA420" i="6"/>
  <c r="BA421" i="6"/>
  <c r="BA422" i="6"/>
  <c r="BA423" i="6"/>
  <c r="BA424" i="6"/>
  <c r="BA425" i="6"/>
  <c r="BA426" i="6"/>
  <c r="BA427" i="6"/>
  <c r="BA428" i="6"/>
  <c r="BA429" i="6"/>
  <c r="BA430" i="6"/>
  <c r="BA431" i="6"/>
  <c r="BA432" i="6"/>
  <c r="BA433" i="6"/>
  <c r="BA434" i="6"/>
  <c r="BA435" i="6"/>
  <c r="BA436" i="6"/>
  <c r="BA437" i="6"/>
  <c r="BA438" i="6"/>
  <c r="BA439" i="6"/>
  <c r="BA440" i="6"/>
  <c r="BA441" i="6"/>
  <c r="BA442" i="6"/>
  <c r="BA443" i="6"/>
  <c r="BA444" i="6"/>
  <c r="BA445" i="6"/>
  <c r="BA446" i="6"/>
  <c r="BA447" i="6"/>
  <c r="BA448" i="6"/>
  <c r="BA449" i="6"/>
  <c r="BA450" i="6"/>
  <c r="BA451" i="6"/>
  <c r="BA452" i="6"/>
  <c r="BA453" i="6"/>
  <c r="BA454" i="6"/>
  <c r="BA455" i="6"/>
  <c r="BA456" i="6"/>
  <c r="BA457" i="6"/>
  <c r="BA458" i="6"/>
  <c r="BA459" i="6"/>
  <c r="BA460" i="6"/>
  <c r="BA461" i="6"/>
  <c r="BA462" i="6"/>
  <c r="BA463" i="6"/>
  <c r="BA464" i="6"/>
  <c r="BA465" i="6"/>
  <c r="BA466" i="6"/>
  <c r="BA467" i="6"/>
  <c r="BA468" i="6"/>
  <c r="BA469" i="6"/>
  <c r="BA470" i="6"/>
  <c r="BA471" i="6"/>
  <c r="BA472" i="6"/>
  <c r="BA473" i="6"/>
  <c r="BA474" i="6"/>
  <c r="BA475" i="6"/>
  <c r="BA476" i="6"/>
  <c r="BA477" i="6"/>
  <c r="BA478" i="6"/>
  <c r="BA479" i="6"/>
  <c r="BA480" i="6"/>
  <c r="BA481" i="6"/>
  <c r="BA482" i="6"/>
  <c r="BA483" i="6"/>
  <c r="BA484" i="6"/>
  <c r="BA485" i="6"/>
  <c r="BA486" i="6"/>
  <c r="BA487" i="6"/>
  <c r="BA488" i="6"/>
  <c r="BA489" i="6"/>
  <c r="BA490" i="6"/>
  <c r="BA491" i="6"/>
  <c r="BA492" i="6"/>
  <c r="BA493" i="6"/>
  <c r="BA494" i="6"/>
  <c r="BA495" i="6"/>
  <c r="BA496" i="6"/>
  <c r="BA497" i="6"/>
  <c r="BA498" i="6"/>
  <c r="BA499" i="6"/>
  <c r="BA500" i="6"/>
  <c r="BA501" i="6"/>
  <c r="BA502" i="6"/>
  <c r="BA503" i="6"/>
  <c r="BA504" i="6"/>
  <c r="BA505" i="6"/>
  <c r="BA506" i="6"/>
  <c r="BA507" i="6"/>
  <c r="BA508" i="6"/>
  <c r="BA509" i="6"/>
  <c r="BA510" i="6"/>
  <c r="BA511" i="6"/>
  <c r="BA512" i="6"/>
  <c r="BA513" i="6"/>
  <c r="BA514" i="6"/>
  <c r="BA515" i="6"/>
  <c r="BA516" i="6"/>
  <c r="BA517" i="6"/>
  <c r="BA518" i="6"/>
  <c r="BA519" i="6"/>
  <c r="BA520" i="6"/>
  <c r="BA521" i="6"/>
  <c r="BA522" i="6"/>
  <c r="BA523" i="6"/>
  <c r="BA524" i="6"/>
  <c r="BA525" i="6"/>
  <c r="BA526" i="6"/>
  <c r="BA527" i="6"/>
  <c r="BA528" i="6"/>
  <c r="BA529" i="6"/>
  <c r="BA530" i="6"/>
  <c r="BA531" i="6"/>
  <c r="BA532" i="6"/>
  <c r="BA533" i="6"/>
  <c r="BA534" i="6"/>
  <c r="BA535" i="6"/>
  <c r="BA536" i="6"/>
  <c r="BA537" i="6"/>
  <c r="BA538" i="6"/>
  <c r="BA539" i="6"/>
  <c r="BA540" i="6"/>
  <c r="BA541" i="6"/>
  <c r="BA542" i="6"/>
  <c r="BA543" i="6"/>
  <c r="BA544" i="6"/>
  <c r="BA545" i="6"/>
  <c r="BA546" i="6"/>
  <c r="BA547" i="6"/>
  <c r="BA548" i="6"/>
  <c r="BA549" i="6"/>
  <c r="BA550" i="6"/>
  <c r="BA551" i="6"/>
  <c r="BA552" i="6"/>
  <c r="BA553" i="6"/>
  <c r="BA554" i="6"/>
  <c r="BA555" i="6"/>
  <c r="BA556" i="6"/>
  <c r="BA557" i="6"/>
  <c r="BA558" i="6"/>
  <c r="BA559" i="6"/>
  <c r="BA560" i="6"/>
  <c r="BA561" i="6"/>
  <c r="BA562" i="6"/>
  <c r="BA563" i="6"/>
  <c r="BA564" i="6"/>
  <c r="BA565" i="6"/>
  <c r="BA566" i="6"/>
  <c r="BA567" i="6"/>
  <c r="BA568" i="6"/>
  <c r="BA569" i="6"/>
  <c r="BA570" i="6"/>
  <c r="BA571" i="6"/>
  <c r="BA572" i="6"/>
  <c r="BA573" i="6"/>
  <c r="BA574" i="6"/>
  <c r="BA575" i="6"/>
  <c r="BA576" i="6"/>
  <c r="BA577" i="6"/>
  <c r="BA578" i="6"/>
  <c r="BA579" i="6"/>
  <c r="BA580" i="6"/>
  <c r="BA581" i="6"/>
  <c r="BA582" i="6"/>
  <c r="BA583" i="6"/>
  <c r="BA584" i="6"/>
  <c r="BA585" i="6"/>
  <c r="BA586" i="6"/>
  <c r="BA587" i="6"/>
  <c r="BA588" i="6"/>
  <c r="BA589" i="6"/>
  <c r="BA590" i="6"/>
  <c r="BA591" i="6"/>
  <c r="BA592" i="6"/>
  <c r="BA593" i="6"/>
  <c r="BA594" i="6"/>
  <c r="BA595" i="6"/>
  <c r="BA596" i="6"/>
  <c r="BA597" i="6"/>
  <c r="BA598" i="6"/>
  <c r="BA599" i="6"/>
  <c r="BA600" i="6"/>
  <c r="BA601" i="6"/>
  <c r="BA602" i="6"/>
  <c r="BA603" i="6"/>
  <c r="BA604" i="6"/>
  <c r="BA605" i="6"/>
  <c r="BA606" i="6"/>
  <c r="BA607" i="6"/>
  <c r="BA608" i="6"/>
  <c r="BA609" i="6"/>
  <c r="BA610" i="6"/>
  <c r="BA611" i="6"/>
  <c r="BA612" i="6"/>
  <c r="BA613" i="6"/>
  <c r="BA614" i="6"/>
  <c r="BA615" i="6"/>
  <c r="BA616" i="6"/>
  <c r="BA617" i="6"/>
  <c r="BA618" i="6"/>
  <c r="BA619" i="6"/>
  <c r="BA620" i="6"/>
  <c r="BA621" i="6"/>
  <c r="BA622" i="6"/>
  <c r="BA623" i="6"/>
  <c r="BA624" i="6"/>
  <c r="BA625" i="6"/>
  <c r="BA626" i="6"/>
  <c r="BA627" i="6"/>
  <c r="BA628" i="6"/>
  <c r="BA629" i="6"/>
  <c r="BA630" i="6"/>
  <c r="BA631" i="6"/>
  <c r="BA632" i="6"/>
  <c r="BA633" i="6"/>
  <c r="BA634" i="6"/>
  <c r="BA635" i="6"/>
  <c r="BA636" i="6"/>
  <c r="BA637" i="6"/>
  <c r="BA638" i="6"/>
  <c r="BA639" i="6"/>
  <c r="BA640" i="6"/>
  <c r="BA641" i="6"/>
  <c r="BA642" i="6"/>
  <c r="BA643" i="6"/>
  <c r="BA644" i="6"/>
  <c r="BA645" i="6"/>
  <c r="BA646" i="6"/>
  <c r="BA647" i="6"/>
  <c r="BA648" i="6"/>
  <c r="BA649" i="6"/>
  <c r="BA650" i="6"/>
  <c r="BA651" i="6"/>
  <c r="BA652" i="6"/>
  <c r="BA653" i="6"/>
  <c r="BA654" i="6"/>
  <c r="BA655" i="6"/>
  <c r="BA656" i="6"/>
  <c r="BA657" i="6"/>
  <c r="BA658" i="6"/>
  <c r="BA659" i="6"/>
  <c r="BA660" i="6"/>
  <c r="BA661" i="6"/>
  <c r="BA662" i="6"/>
  <c r="BA663" i="6"/>
  <c r="BA664" i="6"/>
  <c r="BA665" i="6"/>
  <c r="BA666" i="6"/>
  <c r="BA667" i="6"/>
  <c r="BA668" i="6"/>
  <c r="BA669" i="6"/>
  <c r="BA670" i="6"/>
  <c r="BA671" i="6"/>
  <c r="BA672" i="6"/>
  <c r="BA673" i="6"/>
  <c r="BA674" i="6"/>
  <c r="BA675" i="6"/>
  <c r="BA676" i="6"/>
  <c r="BA677" i="6"/>
  <c r="BA678" i="6"/>
  <c r="BA679" i="6"/>
  <c r="BA680" i="6"/>
  <c r="BA681" i="6"/>
  <c r="BA682" i="6"/>
  <c r="BA683" i="6"/>
  <c r="BA684" i="6"/>
  <c r="BA685" i="6"/>
  <c r="BA686" i="6"/>
  <c r="BA687" i="6"/>
  <c r="BA688" i="6"/>
  <c r="BA689" i="6"/>
  <c r="BA690" i="6"/>
  <c r="BA691" i="6"/>
  <c r="BA692" i="6"/>
  <c r="BA693" i="6"/>
  <c r="BA694" i="6"/>
  <c r="BA695" i="6"/>
  <c r="BA696" i="6"/>
  <c r="BA697" i="6"/>
  <c r="BA698" i="6"/>
  <c r="BA699" i="6"/>
  <c r="BA700" i="6"/>
  <c r="BA701" i="6"/>
  <c r="BA702" i="6"/>
  <c r="BA703" i="6"/>
  <c r="BA704" i="6"/>
  <c r="BA705" i="6"/>
  <c r="BA706" i="6"/>
  <c r="BA707" i="6"/>
  <c r="BA708" i="6"/>
  <c r="BA709" i="6"/>
  <c r="BA710" i="6"/>
  <c r="BA711" i="6"/>
  <c r="BA712" i="6"/>
  <c r="BA713" i="6"/>
  <c r="BA714" i="6"/>
  <c r="BA715" i="6"/>
  <c r="BA716" i="6"/>
  <c r="BA717" i="6"/>
  <c r="BA718" i="6"/>
  <c r="BA719" i="6"/>
  <c r="BA720" i="6"/>
  <c r="BA721" i="6"/>
  <c r="BA722" i="6"/>
  <c r="BA723" i="6"/>
  <c r="BA724" i="6"/>
  <c r="BA725" i="6"/>
  <c r="BA726" i="6"/>
  <c r="BA727" i="6"/>
  <c r="BA728" i="6"/>
  <c r="BA729" i="6"/>
  <c r="BA730" i="6"/>
  <c r="BA731" i="6"/>
  <c r="BA732" i="6"/>
  <c r="BA733" i="6"/>
  <c r="BA734" i="6"/>
  <c r="BA735" i="6"/>
  <c r="BA736" i="6"/>
  <c r="BA737" i="6"/>
  <c r="BA738" i="6"/>
  <c r="BA739" i="6"/>
  <c r="BA740" i="6"/>
  <c r="BA741" i="6"/>
  <c r="BA742" i="6"/>
  <c r="BA743" i="6"/>
  <c r="BA744" i="6"/>
  <c r="BA745" i="6"/>
  <c r="BA746" i="6"/>
  <c r="BA747" i="6"/>
  <c r="BA748" i="6"/>
  <c r="BA749" i="6"/>
  <c r="BA750" i="6"/>
  <c r="BA751" i="6"/>
  <c r="BA752" i="6"/>
  <c r="BA753" i="6"/>
  <c r="BA754" i="6"/>
  <c r="BA755" i="6"/>
  <c r="BA756" i="6"/>
  <c r="BA757" i="6"/>
  <c r="BA758" i="6"/>
  <c r="BA759" i="6"/>
  <c r="BA760" i="6"/>
  <c r="BA761" i="6"/>
  <c r="BA762" i="6"/>
  <c r="BA763" i="6"/>
  <c r="BA764" i="6"/>
  <c r="BA765" i="6"/>
  <c r="BA766" i="6"/>
  <c r="BA767" i="6"/>
  <c r="BA768" i="6"/>
  <c r="BA769" i="6"/>
  <c r="BA770" i="6"/>
  <c r="BA771" i="6"/>
  <c r="BA772" i="6"/>
  <c r="BA773" i="6"/>
  <c r="BA774" i="6"/>
  <c r="BA775" i="6"/>
  <c r="BA776" i="6"/>
  <c r="BA777" i="6"/>
  <c r="BA778" i="6"/>
  <c r="BA779" i="6"/>
  <c r="BA780" i="6"/>
  <c r="BA781" i="6"/>
  <c r="BA782" i="6"/>
  <c r="BA783" i="6"/>
  <c r="BA784" i="6"/>
  <c r="BA785" i="6"/>
  <c r="BA786" i="6"/>
  <c r="BA787" i="6"/>
  <c r="BA788" i="6"/>
  <c r="BA789" i="6"/>
  <c r="BA790" i="6"/>
  <c r="BA791" i="6"/>
  <c r="BA792" i="6"/>
  <c r="BA793" i="6"/>
  <c r="BA794" i="6"/>
  <c r="BA795" i="6"/>
  <c r="BA796" i="6"/>
  <c r="BA797" i="6"/>
  <c r="BA798" i="6"/>
  <c r="BA799" i="6"/>
  <c r="BA800" i="6"/>
  <c r="BA801" i="6"/>
  <c r="BA802" i="6"/>
  <c r="BA803" i="6"/>
  <c r="BA804" i="6"/>
  <c r="BA805" i="6"/>
  <c r="BA806" i="6"/>
  <c r="BA807" i="6"/>
  <c r="BA808" i="6"/>
  <c r="BA809" i="6"/>
  <c r="BA810" i="6"/>
  <c r="BA811" i="6"/>
  <c r="BA812" i="6"/>
  <c r="BA813" i="6"/>
  <c r="BA814" i="6"/>
  <c r="BA815" i="6"/>
  <c r="BA816" i="6"/>
  <c r="BA817" i="6"/>
  <c r="BA818" i="6"/>
  <c r="BA819" i="6"/>
  <c r="BA820" i="6"/>
  <c r="BA821" i="6"/>
  <c r="BA822" i="6"/>
  <c r="BA823" i="6"/>
  <c r="BA824" i="6"/>
  <c r="BA825" i="6"/>
  <c r="BA826" i="6"/>
  <c r="BA827" i="6"/>
  <c r="BA828" i="6"/>
  <c r="BA829" i="6"/>
  <c r="BA830" i="6"/>
  <c r="BA831" i="6"/>
  <c r="BA832" i="6"/>
  <c r="BA833" i="6"/>
  <c r="BA834" i="6"/>
  <c r="BA835" i="6"/>
  <c r="BA836" i="6"/>
  <c r="BA837" i="6"/>
  <c r="BA838" i="6"/>
  <c r="BA839" i="6"/>
  <c r="BA840" i="6"/>
  <c r="BA841" i="6"/>
  <c r="BA842" i="6"/>
  <c r="BA843" i="6"/>
  <c r="BA844" i="6"/>
  <c r="BA845" i="6"/>
  <c r="BA846" i="6"/>
  <c r="BA847" i="6"/>
  <c r="BA848" i="6"/>
  <c r="BA849" i="6"/>
  <c r="BA850" i="6"/>
  <c r="BA851" i="6"/>
  <c r="BA852" i="6"/>
  <c r="BA853" i="6"/>
  <c r="BA854" i="6"/>
  <c r="BA855" i="6"/>
  <c r="BA856" i="6"/>
  <c r="BA857" i="6"/>
  <c r="BA858" i="6"/>
  <c r="BA859" i="6"/>
  <c r="BA860" i="6"/>
  <c r="BA861" i="6"/>
  <c r="BA862" i="6"/>
  <c r="BA863" i="6"/>
  <c r="BA864" i="6"/>
  <c r="BA865" i="6"/>
  <c r="BA866" i="6"/>
  <c r="BA867" i="6"/>
  <c r="BA868" i="6"/>
  <c r="BA869" i="6"/>
  <c r="BA870" i="6"/>
  <c r="BA871" i="6"/>
  <c r="BA872" i="6"/>
  <c r="BA873" i="6"/>
  <c r="BA874" i="6"/>
  <c r="BA875" i="6"/>
  <c r="BA876" i="6"/>
  <c r="BA877" i="6"/>
  <c r="BA878" i="6"/>
  <c r="BA879" i="6"/>
  <c r="BA880" i="6"/>
  <c r="BA881" i="6"/>
  <c r="BA882" i="6"/>
  <c r="BA883" i="6"/>
  <c r="BA884" i="6"/>
  <c r="BA885" i="6"/>
  <c r="BA886" i="6"/>
  <c r="BA887" i="6"/>
  <c r="BA888" i="6"/>
  <c r="BA889" i="6"/>
  <c r="BA890" i="6"/>
  <c r="BA891" i="6"/>
  <c r="BA892" i="6"/>
  <c r="BA893" i="6"/>
  <c r="BA894" i="6"/>
  <c r="BA895" i="6"/>
  <c r="BA896" i="6"/>
  <c r="BA897" i="6"/>
  <c r="BA898" i="6"/>
  <c r="BA899" i="6"/>
  <c r="BA900" i="6"/>
  <c r="BA901" i="6"/>
  <c r="BA902" i="6"/>
  <c r="BA903" i="6"/>
  <c r="BA904" i="6"/>
  <c r="BA905" i="6"/>
  <c r="BA906" i="6"/>
  <c r="BA907" i="6"/>
  <c r="BA908" i="6"/>
  <c r="BA909" i="6"/>
  <c r="BA910" i="6"/>
  <c r="BA911" i="6"/>
  <c r="BA912" i="6"/>
  <c r="BA913" i="6"/>
  <c r="BA914" i="6"/>
  <c r="BA915" i="6"/>
  <c r="BA916" i="6"/>
  <c r="BA917" i="6"/>
  <c r="BA918" i="6"/>
  <c r="BA919" i="6"/>
  <c r="BA920" i="6"/>
  <c r="BA921" i="6"/>
  <c r="BA922" i="6"/>
  <c r="BA923" i="6"/>
  <c r="BA924" i="6"/>
  <c r="BA925" i="6"/>
  <c r="BA926" i="6"/>
  <c r="BA927" i="6"/>
  <c r="BA928" i="6"/>
  <c r="BA929" i="6"/>
  <c r="BA930" i="6"/>
  <c r="BA931" i="6"/>
  <c r="BA932" i="6"/>
  <c r="BA933" i="6"/>
  <c r="BA934" i="6"/>
  <c r="BA935" i="6"/>
  <c r="BA936" i="6"/>
  <c r="BA937" i="6"/>
  <c r="BA938" i="6"/>
  <c r="BA939" i="6"/>
  <c r="BA940" i="6"/>
  <c r="BA941" i="6"/>
  <c r="BA942" i="6"/>
  <c r="BA943" i="6"/>
  <c r="BA944" i="6"/>
  <c r="BA945" i="6"/>
  <c r="BA946" i="6"/>
  <c r="BA947" i="6"/>
  <c r="BA948" i="6"/>
  <c r="BA949" i="6"/>
  <c r="BA950" i="6"/>
  <c r="BA951" i="6"/>
  <c r="BA952" i="6"/>
  <c r="BA953" i="6"/>
  <c r="BA954" i="6"/>
  <c r="BA955" i="6"/>
  <c r="BA956" i="6"/>
  <c r="BA957" i="6"/>
  <c r="BA958" i="6"/>
  <c r="BA959" i="6"/>
  <c r="BA960" i="6"/>
  <c r="BA961" i="6"/>
  <c r="BA962" i="6"/>
  <c r="BA963" i="6"/>
  <c r="BA964" i="6"/>
  <c r="BA965" i="6"/>
  <c r="BA966" i="6"/>
  <c r="BA967" i="6"/>
  <c r="BA968" i="6"/>
  <c r="BA969" i="6"/>
  <c r="BA970" i="6"/>
  <c r="BA971" i="6"/>
  <c r="BA972" i="6"/>
  <c r="BA973" i="6"/>
  <c r="BA974" i="6"/>
  <c r="BA975" i="6"/>
  <c r="BA976" i="6"/>
  <c r="BA977" i="6"/>
  <c r="BA978" i="6"/>
  <c r="BA979" i="6"/>
  <c r="BA980" i="6"/>
  <c r="BA981" i="6"/>
  <c r="BA982" i="6"/>
  <c r="BA983" i="6"/>
  <c r="BA984" i="6"/>
  <c r="BA985" i="6"/>
  <c r="BA986" i="6"/>
  <c r="BA987" i="6"/>
  <c r="BA988" i="6"/>
  <c r="BA989" i="6"/>
  <c r="BA990" i="6"/>
  <c r="BA991" i="6"/>
  <c r="BA992" i="6"/>
  <c r="BA993" i="6"/>
  <c r="BA994" i="6"/>
  <c r="BA995" i="6"/>
  <c r="BA996" i="6"/>
  <c r="BA997" i="6"/>
  <c r="BA998" i="6"/>
  <c r="BA999" i="6"/>
  <c r="BA1000" i="6"/>
  <c r="BA1001" i="6"/>
  <c r="BA1002" i="6"/>
  <c r="BA1003" i="6"/>
  <c r="BA1004" i="6"/>
  <c r="BA4" i="6"/>
  <c r="AY4" i="6"/>
  <c r="AZ4" i="6"/>
  <c r="AU5" i="6"/>
  <c r="AV5" i="6"/>
  <c r="AU6" i="6"/>
  <c r="AV6" i="6"/>
  <c r="AU7" i="6"/>
  <c r="AV7" i="6"/>
  <c r="AU8" i="6"/>
  <c r="AV8" i="6"/>
  <c r="AU9" i="6"/>
  <c r="AV9" i="6"/>
  <c r="AU10" i="6"/>
  <c r="AV10" i="6"/>
  <c r="AU11" i="6"/>
  <c r="AV11" i="6"/>
  <c r="AU12" i="6"/>
  <c r="AV12" i="6"/>
  <c r="AU13" i="6"/>
  <c r="AV13" i="6"/>
  <c r="AU14" i="6"/>
  <c r="AV14" i="6"/>
  <c r="AU15" i="6"/>
  <c r="AV15" i="6"/>
  <c r="AU16" i="6"/>
  <c r="AV16" i="6"/>
  <c r="AU17" i="6"/>
  <c r="AV17" i="6"/>
  <c r="AU18" i="6"/>
  <c r="AV18" i="6"/>
  <c r="AU19" i="6"/>
  <c r="AV19" i="6"/>
  <c r="AU20" i="6"/>
  <c r="AV20" i="6"/>
  <c r="AU21" i="6"/>
  <c r="AV21" i="6"/>
  <c r="AU22" i="6"/>
  <c r="AV22" i="6"/>
  <c r="AU23" i="6"/>
  <c r="AV23" i="6"/>
  <c r="AU24" i="6"/>
  <c r="AV24" i="6"/>
  <c r="AU25" i="6"/>
  <c r="AV25" i="6"/>
  <c r="AU26" i="6"/>
  <c r="AV26" i="6"/>
  <c r="AU27" i="6"/>
  <c r="AV27" i="6"/>
  <c r="AU28" i="6"/>
  <c r="AV28" i="6"/>
  <c r="AU29" i="6"/>
  <c r="AV29" i="6"/>
  <c r="AU30" i="6"/>
  <c r="AV30" i="6"/>
  <c r="AU31" i="6"/>
  <c r="AV31" i="6"/>
  <c r="AU32" i="6"/>
  <c r="AV32" i="6"/>
  <c r="AU33" i="6"/>
  <c r="AV33" i="6"/>
  <c r="AU34" i="6"/>
  <c r="AV34" i="6"/>
  <c r="AU35" i="6"/>
  <c r="AV35" i="6"/>
  <c r="AU36" i="6"/>
  <c r="AV36" i="6"/>
  <c r="AU37" i="6"/>
  <c r="AV37" i="6"/>
  <c r="AU38" i="6"/>
  <c r="AV38" i="6"/>
  <c r="AU39" i="6"/>
  <c r="AV39" i="6"/>
  <c r="AU40" i="6"/>
  <c r="AV40" i="6"/>
  <c r="AU41" i="6"/>
  <c r="AV41" i="6"/>
  <c r="AU42" i="6"/>
  <c r="AV42" i="6"/>
  <c r="AU43" i="6"/>
  <c r="AV43" i="6"/>
  <c r="AU44" i="6"/>
  <c r="AV44" i="6"/>
  <c r="AU45" i="6"/>
  <c r="AV45" i="6"/>
  <c r="AU46" i="6"/>
  <c r="AV46" i="6"/>
  <c r="AU47" i="6"/>
  <c r="AV47" i="6"/>
  <c r="AU48" i="6"/>
  <c r="AV48" i="6"/>
  <c r="AU49" i="6"/>
  <c r="AV49" i="6"/>
  <c r="AU50" i="6"/>
  <c r="AV50" i="6"/>
  <c r="AU51" i="6"/>
  <c r="AV51" i="6"/>
  <c r="AU52" i="6"/>
  <c r="AV52" i="6"/>
  <c r="AU53" i="6"/>
  <c r="AV53" i="6"/>
  <c r="AU54" i="6"/>
  <c r="AV54" i="6"/>
  <c r="AU55" i="6"/>
  <c r="AV55" i="6"/>
  <c r="AU56" i="6"/>
  <c r="AV56" i="6"/>
  <c r="AU57" i="6"/>
  <c r="AV57" i="6"/>
  <c r="AU58" i="6"/>
  <c r="AV58" i="6"/>
  <c r="AU59" i="6"/>
  <c r="AV59" i="6"/>
  <c r="AU60" i="6"/>
  <c r="AV60" i="6"/>
  <c r="AU61" i="6"/>
  <c r="AV61" i="6"/>
  <c r="AU62" i="6"/>
  <c r="AV62" i="6"/>
  <c r="AU63" i="6"/>
  <c r="AV63" i="6"/>
  <c r="AU64" i="6"/>
  <c r="AV64" i="6"/>
  <c r="AU65" i="6"/>
  <c r="AV65" i="6"/>
  <c r="AU66" i="6"/>
  <c r="AV66" i="6"/>
  <c r="AU67" i="6"/>
  <c r="AV67" i="6"/>
  <c r="AU68" i="6"/>
  <c r="AV68" i="6"/>
  <c r="AU69" i="6"/>
  <c r="AV69" i="6"/>
  <c r="AU70" i="6"/>
  <c r="AV70" i="6"/>
  <c r="AU71" i="6"/>
  <c r="AV71" i="6"/>
  <c r="AU72" i="6"/>
  <c r="AV72" i="6"/>
  <c r="AU73" i="6"/>
  <c r="AV73" i="6"/>
  <c r="AU74" i="6"/>
  <c r="AV74" i="6"/>
  <c r="AU75" i="6"/>
  <c r="AV75" i="6"/>
  <c r="AU76" i="6"/>
  <c r="AV76" i="6"/>
  <c r="AU77" i="6"/>
  <c r="AV77" i="6"/>
  <c r="AU78" i="6"/>
  <c r="AV78" i="6"/>
  <c r="AU79" i="6"/>
  <c r="AV79" i="6"/>
  <c r="AU80" i="6"/>
  <c r="AV80" i="6"/>
  <c r="AU81" i="6"/>
  <c r="AV81" i="6"/>
  <c r="AU82" i="6"/>
  <c r="AV82" i="6"/>
  <c r="AU83" i="6"/>
  <c r="AV83" i="6"/>
  <c r="AU84" i="6"/>
  <c r="AV84" i="6"/>
  <c r="AU85" i="6"/>
  <c r="AV85" i="6"/>
  <c r="AU86" i="6"/>
  <c r="AV86" i="6"/>
  <c r="AU87" i="6"/>
  <c r="AV87" i="6"/>
  <c r="AU88" i="6"/>
  <c r="AV88" i="6"/>
  <c r="AU89" i="6"/>
  <c r="AV89" i="6"/>
  <c r="AU90" i="6"/>
  <c r="AV90" i="6"/>
  <c r="AU91" i="6"/>
  <c r="AV91" i="6"/>
  <c r="AU92" i="6"/>
  <c r="AV92" i="6"/>
  <c r="AU93" i="6"/>
  <c r="AV93" i="6"/>
  <c r="AU94" i="6"/>
  <c r="AV94" i="6"/>
  <c r="AU95" i="6"/>
  <c r="AV95" i="6"/>
  <c r="AU96" i="6"/>
  <c r="AV96" i="6"/>
  <c r="AU97" i="6"/>
  <c r="AV97" i="6"/>
  <c r="AU98" i="6"/>
  <c r="AV98" i="6"/>
  <c r="AU99" i="6"/>
  <c r="AV99" i="6"/>
  <c r="AU100" i="6"/>
  <c r="AV100" i="6"/>
  <c r="AU101" i="6"/>
  <c r="AV101" i="6"/>
  <c r="AU102" i="6"/>
  <c r="AV102" i="6"/>
  <c r="AU103" i="6"/>
  <c r="AV103" i="6"/>
  <c r="AU104" i="6"/>
  <c r="AV104" i="6"/>
  <c r="AU105" i="6"/>
  <c r="AV105" i="6"/>
  <c r="AU106" i="6"/>
  <c r="AV106" i="6"/>
  <c r="AU107" i="6"/>
  <c r="AV107" i="6"/>
  <c r="AU108" i="6"/>
  <c r="AV108" i="6"/>
  <c r="AU109" i="6"/>
  <c r="AV109" i="6"/>
  <c r="AU110" i="6"/>
  <c r="AV110" i="6"/>
  <c r="AU111" i="6"/>
  <c r="AV111" i="6"/>
  <c r="AU112" i="6"/>
  <c r="AV112" i="6"/>
  <c r="AU113" i="6"/>
  <c r="AV113" i="6"/>
  <c r="AU114" i="6"/>
  <c r="AV114" i="6"/>
  <c r="AU115" i="6"/>
  <c r="AV115" i="6"/>
  <c r="AU116" i="6"/>
  <c r="AV116" i="6"/>
  <c r="AU117" i="6"/>
  <c r="AV117" i="6"/>
  <c r="AU118" i="6"/>
  <c r="AV118" i="6"/>
  <c r="AU119" i="6"/>
  <c r="AV119" i="6"/>
  <c r="AU120" i="6"/>
  <c r="AV120" i="6"/>
  <c r="AU121" i="6"/>
  <c r="AV121" i="6"/>
  <c r="AU122" i="6"/>
  <c r="AV122" i="6"/>
  <c r="AU123" i="6"/>
  <c r="AV123" i="6"/>
  <c r="AU124" i="6"/>
  <c r="AV124" i="6"/>
  <c r="AU125" i="6"/>
  <c r="AV125" i="6"/>
  <c r="AU126" i="6"/>
  <c r="AV126" i="6"/>
  <c r="AU127" i="6"/>
  <c r="AV127" i="6"/>
  <c r="AU128" i="6"/>
  <c r="AV128" i="6"/>
  <c r="AU129" i="6"/>
  <c r="AV129" i="6"/>
  <c r="AU130" i="6"/>
  <c r="AV130" i="6"/>
  <c r="AU131" i="6"/>
  <c r="AV131" i="6"/>
  <c r="AU132" i="6"/>
  <c r="AV132" i="6"/>
  <c r="AU133" i="6"/>
  <c r="AV133" i="6"/>
  <c r="AU134" i="6"/>
  <c r="AV134" i="6"/>
  <c r="AU135" i="6"/>
  <c r="AV135" i="6"/>
  <c r="AU136" i="6"/>
  <c r="AV136" i="6"/>
  <c r="AU137" i="6"/>
  <c r="AV137" i="6"/>
  <c r="AU138" i="6"/>
  <c r="AV138" i="6"/>
  <c r="AU139" i="6"/>
  <c r="AV139" i="6"/>
  <c r="AU140" i="6"/>
  <c r="AV140" i="6"/>
  <c r="AU141" i="6"/>
  <c r="AV141" i="6"/>
  <c r="AU142" i="6"/>
  <c r="AV142" i="6"/>
  <c r="AU143" i="6"/>
  <c r="AV143" i="6"/>
  <c r="AU144" i="6"/>
  <c r="AV144" i="6"/>
  <c r="AU145" i="6"/>
  <c r="AV145" i="6"/>
  <c r="AU146" i="6"/>
  <c r="AV146" i="6"/>
  <c r="AU147" i="6"/>
  <c r="AV147" i="6"/>
  <c r="AU148" i="6"/>
  <c r="AV148" i="6"/>
  <c r="AU149" i="6"/>
  <c r="AV149" i="6"/>
  <c r="AU150" i="6"/>
  <c r="AV150" i="6"/>
  <c r="AU151" i="6"/>
  <c r="AV151" i="6"/>
  <c r="AU152" i="6"/>
  <c r="AV152" i="6"/>
  <c r="AU153" i="6"/>
  <c r="AV153" i="6"/>
  <c r="AU154" i="6"/>
  <c r="AV154" i="6"/>
  <c r="AU155" i="6"/>
  <c r="AV155" i="6"/>
  <c r="AU156" i="6"/>
  <c r="AV156" i="6"/>
  <c r="AU157" i="6"/>
  <c r="AV157" i="6"/>
  <c r="AU158" i="6"/>
  <c r="AV158" i="6"/>
  <c r="AU159" i="6"/>
  <c r="AV159" i="6"/>
  <c r="AU160" i="6"/>
  <c r="AV160" i="6"/>
  <c r="AU161" i="6"/>
  <c r="AV161" i="6"/>
  <c r="AU162" i="6"/>
  <c r="AV162" i="6"/>
  <c r="AU163" i="6"/>
  <c r="AV163" i="6"/>
  <c r="AU164" i="6"/>
  <c r="AV164" i="6"/>
  <c r="AU165" i="6"/>
  <c r="AV165" i="6"/>
  <c r="AU166" i="6"/>
  <c r="AV166" i="6"/>
  <c r="AU167" i="6"/>
  <c r="AV167" i="6"/>
  <c r="AU168" i="6"/>
  <c r="AV168" i="6"/>
  <c r="AU169" i="6"/>
  <c r="AV169" i="6"/>
  <c r="AU170" i="6"/>
  <c r="AV170" i="6"/>
  <c r="AU171" i="6"/>
  <c r="AV171" i="6"/>
  <c r="AU172" i="6"/>
  <c r="AV172" i="6"/>
  <c r="AU173" i="6"/>
  <c r="AV173" i="6"/>
  <c r="AU174" i="6"/>
  <c r="AV174" i="6"/>
  <c r="AU175" i="6"/>
  <c r="AV175" i="6"/>
  <c r="AU176" i="6"/>
  <c r="AV176" i="6"/>
  <c r="AU177" i="6"/>
  <c r="AV177" i="6"/>
  <c r="AU178" i="6"/>
  <c r="AV178" i="6"/>
  <c r="AU179" i="6"/>
  <c r="AV179" i="6"/>
  <c r="AU180" i="6"/>
  <c r="AV180" i="6"/>
  <c r="AU181" i="6"/>
  <c r="AV181" i="6"/>
  <c r="AU182" i="6"/>
  <c r="AV182" i="6"/>
  <c r="AU183" i="6"/>
  <c r="AV183" i="6"/>
  <c r="AU184" i="6"/>
  <c r="AV184" i="6"/>
  <c r="AU185" i="6"/>
  <c r="AV185" i="6"/>
  <c r="AU186" i="6"/>
  <c r="AV186" i="6"/>
  <c r="AU187" i="6"/>
  <c r="AV187" i="6"/>
  <c r="AU188" i="6"/>
  <c r="AV188" i="6"/>
  <c r="AU189" i="6"/>
  <c r="AV189" i="6"/>
  <c r="AU190" i="6"/>
  <c r="AV190" i="6"/>
  <c r="AU191" i="6"/>
  <c r="AV191" i="6"/>
  <c r="AU192" i="6"/>
  <c r="AV192" i="6"/>
  <c r="AU193" i="6"/>
  <c r="AV193" i="6"/>
  <c r="AU194" i="6"/>
  <c r="AV194" i="6"/>
  <c r="AU195" i="6"/>
  <c r="AV195" i="6"/>
  <c r="AU196" i="6"/>
  <c r="AV196" i="6"/>
  <c r="AU197" i="6"/>
  <c r="AV197" i="6"/>
  <c r="AU198" i="6"/>
  <c r="AV198" i="6"/>
  <c r="AU199" i="6"/>
  <c r="AV199" i="6"/>
  <c r="AU200" i="6"/>
  <c r="AV200" i="6"/>
  <c r="AU201" i="6"/>
  <c r="AV201" i="6"/>
  <c r="AU202" i="6"/>
  <c r="AV202" i="6"/>
  <c r="AU203" i="6"/>
  <c r="AV203" i="6"/>
  <c r="AU204" i="6"/>
  <c r="AV204" i="6"/>
  <c r="AU205" i="6"/>
  <c r="AV205" i="6"/>
  <c r="AU206" i="6"/>
  <c r="AV206" i="6"/>
  <c r="AU207" i="6"/>
  <c r="AV207" i="6"/>
  <c r="AU208" i="6"/>
  <c r="AV208" i="6"/>
  <c r="AU209" i="6"/>
  <c r="AV209" i="6"/>
  <c r="AU210" i="6"/>
  <c r="AV210" i="6"/>
  <c r="AU211" i="6"/>
  <c r="AV211" i="6"/>
  <c r="AU212" i="6"/>
  <c r="AV212" i="6"/>
  <c r="AU213" i="6"/>
  <c r="AV213" i="6"/>
  <c r="AU214" i="6"/>
  <c r="AV214" i="6"/>
  <c r="AU215" i="6"/>
  <c r="AV215" i="6"/>
  <c r="AU216" i="6"/>
  <c r="AV216" i="6"/>
  <c r="AU217" i="6"/>
  <c r="AV217" i="6"/>
  <c r="AU218" i="6"/>
  <c r="AV218" i="6"/>
  <c r="AU219" i="6"/>
  <c r="AV219" i="6"/>
  <c r="AU220" i="6"/>
  <c r="AV220" i="6"/>
  <c r="AU221" i="6"/>
  <c r="AV221" i="6"/>
  <c r="AU222" i="6"/>
  <c r="AV222" i="6"/>
  <c r="AU223" i="6"/>
  <c r="AV223" i="6"/>
  <c r="AU224" i="6"/>
  <c r="AV224" i="6"/>
  <c r="AU225" i="6"/>
  <c r="AV225" i="6"/>
  <c r="AU226" i="6"/>
  <c r="AV226" i="6"/>
  <c r="AU227" i="6"/>
  <c r="AV227" i="6"/>
  <c r="AU228" i="6"/>
  <c r="AV228" i="6"/>
  <c r="AU229" i="6"/>
  <c r="AV229" i="6"/>
  <c r="AU230" i="6"/>
  <c r="AV230" i="6"/>
  <c r="AU231" i="6"/>
  <c r="AV231" i="6"/>
  <c r="AU232" i="6"/>
  <c r="AV232" i="6"/>
  <c r="AU233" i="6"/>
  <c r="AV233" i="6"/>
  <c r="AU234" i="6"/>
  <c r="AV234" i="6"/>
  <c r="AU235" i="6"/>
  <c r="AV235" i="6"/>
  <c r="AU236" i="6"/>
  <c r="AV236" i="6"/>
  <c r="AU237" i="6"/>
  <c r="AV237" i="6"/>
  <c r="AU238" i="6"/>
  <c r="AV238" i="6"/>
  <c r="AU239" i="6"/>
  <c r="AV239" i="6"/>
  <c r="AU240" i="6"/>
  <c r="AV240" i="6"/>
  <c r="AU241" i="6"/>
  <c r="AV241" i="6"/>
  <c r="AU242" i="6"/>
  <c r="AV242" i="6"/>
  <c r="AU243" i="6"/>
  <c r="AV243" i="6"/>
  <c r="AU244" i="6"/>
  <c r="AV244" i="6"/>
  <c r="AU245" i="6"/>
  <c r="AV245" i="6"/>
  <c r="AU246" i="6"/>
  <c r="AV246" i="6"/>
  <c r="AU247" i="6"/>
  <c r="AV247" i="6"/>
  <c r="AU248" i="6"/>
  <c r="AV248" i="6"/>
  <c r="AU249" i="6"/>
  <c r="AV249" i="6"/>
  <c r="AU250" i="6"/>
  <c r="AV250" i="6"/>
  <c r="AU251" i="6"/>
  <c r="AV251" i="6"/>
  <c r="AU252" i="6"/>
  <c r="AV252" i="6"/>
  <c r="AU253" i="6"/>
  <c r="AV253" i="6"/>
  <c r="AU254" i="6"/>
  <c r="AV254" i="6"/>
  <c r="AU255" i="6"/>
  <c r="AV255" i="6"/>
  <c r="AU256" i="6"/>
  <c r="AV256" i="6"/>
  <c r="AU257" i="6"/>
  <c r="AV257" i="6"/>
  <c r="AU258" i="6"/>
  <c r="AV258" i="6"/>
  <c r="AU259" i="6"/>
  <c r="AV259" i="6"/>
  <c r="AU260" i="6"/>
  <c r="AV260" i="6"/>
  <c r="AU261" i="6"/>
  <c r="AV261" i="6"/>
  <c r="AU262" i="6"/>
  <c r="AV262" i="6"/>
  <c r="AU263" i="6"/>
  <c r="AV263" i="6"/>
  <c r="AU264" i="6"/>
  <c r="AV264" i="6"/>
  <c r="AU265" i="6"/>
  <c r="AV265" i="6"/>
  <c r="AU266" i="6"/>
  <c r="AV266" i="6"/>
  <c r="AU267" i="6"/>
  <c r="AV267" i="6"/>
  <c r="AU268" i="6"/>
  <c r="AV268" i="6"/>
  <c r="AU269" i="6"/>
  <c r="AV269" i="6"/>
  <c r="AU270" i="6"/>
  <c r="AV270" i="6"/>
  <c r="AU271" i="6"/>
  <c r="AV271" i="6"/>
  <c r="AU272" i="6"/>
  <c r="AV272" i="6"/>
  <c r="AU273" i="6"/>
  <c r="AV273" i="6"/>
  <c r="AU274" i="6"/>
  <c r="AV274" i="6"/>
  <c r="AU275" i="6"/>
  <c r="AV275" i="6"/>
  <c r="AU276" i="6"/>
  <c r="AV276" i="6"/>
  <c r="AU277" i="6"/>
  <c r="AV277" i="6"/>
  <c r="AU278" i="6"/>
  <c r="AV278" i="6"/>
  <c r="AU279" i="6"/>
  <c r="AV279" i="6"/>
  <c r="AU280" i="6"/>
  <c r="AV280" i="6"/>
  <c r="AU281" i="6"/>
  <c r="AV281" i="6"/>
  <c r="AU282" i="6"/>
  <c r="AV282" i="6"/>
  <c r="AU283" i="6"/>
  <c r="AV283" i="6"/>
  <c r="AU284" i="6"/>
  <c r="AV284" i="6"/>
  <c r="AU285" i="6"/>
  <c r="AV285" i="6"/>
  <c r="AU286" i="6"/>
  <c r="AV286" i="6"/>
  <c r="AU287" i="6"/>
  <c r="AV287" i="6"/>
  <c r="AU288" i="6"/>
  <c r="AV288" i="6"/>
  <c r="AU289" i="6"/>
  <c r="AV289" i="6"/>
  <c r="AU290" i="6"/>
  <c r="AV290" i="6"/>
  <c r="AU291" i="6"/>
  <c r="AV291" i="6"/>
  <c r="AU292" i="6"/>
  <c r="AV292" i="6"/>
  <c r="AU293" i="6"/>
  <c r="AV293" i="6"/>
  <c r="AU294" i="6"/>
  <c r="AV294" i="6"/>
  <c r="AU295" i="6"/>
  <c r="AV295" i="6"/>
  <c r="AU296" i="6"/>
  <c r="AV296" i="6"/>
  <c r="AU297" i="6"/>
  <c r="AV297" i="6"/>
  <c r="AU298" i="6"/>
  <c r="AV298" i="6"/>
  <c r="AU299" i="6"/>
  <c r="AV299" i="6"/>
  <c r="AU300" i="6"/>
  <c r="AV300" i="6"/>
  <c r="AU301" i="6"/>
  <c r="AV301" i="6"/>
  <c r="AU302" i="6"/>
  <c r="AV302" i="6"/>
  <c r="AU303" i="6"/>
  <c r="AV303" i="6"/>
  <c r="AU304" i="6"/>
  <c r="AV304" i="6"/>
  <c r="AU305" i="6"/>
  <c r="AV305" i="6"/>
  <c r="AU306" i="6"/>
  <c r="AV306" i="6"/>
  <c r="AU307" i="6"/>
  <c r="AV307" i="6"/>
  <c r="AU308" i="6"/>
  <c r="AV308" i="6"/>
  <c r="AU309" i="6"/>
  <c r="AV309" i="6"/>
  <c r="AU310" i="6"/>
  <c r="AV310" i="6"/>
  <c r="AU311" i="6"/>
  <c r="AV311" i="6"/>
  <c r="AU312" i="6"/>
  <c r="AV312" i="6"/>
  <c r="AU313" i="6"/>
  <c r="AV313" i="6"/>
  <c r="AU314" i="6"/>
  <c r="AV314" i="6"/>
  <c r="AU315" i="6"/>
  <c r="AV315" i="6"/>
  <c r="AU316" i="6"/>
  <c r="AV316" i="6"/>
  <c r="AU317" i="6"/>
  <c r="AV317" i="6"/>
  <c r="AU318" i="6"/>
  <c r="AV318" i="6"/>
  <c r="AU319" i="6"/>
  <c r="AV319" i="6"/>
  <c r="AU320" i="6"/>
  <c r="AV320" i="6"/>
  <c r="AU321" i="6"/>
  <c r="AV321" i="6"/>
  <c r="AU322" i="6"/>
  <c r="AV322" i="6"/>
  <c r="AU323" i="6"/>
  <c r="AV323" i="6"/>
  <c r="AU324" i="6"/>
  <c r="AV324" i="6"/>
  <c r="AU325" i="6"/>
  <c r="AV325" i="6"/>
  <c r="AU326" i="6"/>
  <c r="AV326" i="6"/>
  <c r="AU327" i="6"/>
  <c r="AV327" i="6"/>
  <c r="AU328" i="6"/>
  <c r="AV328" i="6"/>
  <c r="AU329" i="6"/>
  <c r="AV329" i="6"/>
  <c r="AU330" i="6"/>
  <c r="AV330" i="6"/>
  <c r="AU331" i="6"/>
  <c r="AV331" i="6"/>
  <c r="AU332" i="6"/>
  <c r="AV332" i="6"/>
  <c r="AU333" i="6"/>
  <c r="AV333" i="6"/>
  <c r="AU334" i="6"/>
  <c r="AV334" i="6"/>
  <c r="AU335" i="6"/>
  <c r="AV335" i="6"/>
  <c r="AU336" i="6"/>
  <c r="AV336" i="6"/>
  <c r="AU337" i="6"/>
  <c r="AV337" i="6"/>
  <c r="AU338" i="6"/>
  <c r="AV338" i="6"/>
  <c r="AU339" i="6"/>
  <c r="AV339" i="6"/>
  <c r="AU340" i="6"/>
  <c r="AV340" i="6"/>
  <c r="AU341" i="6"/>
  <c r="AV341" i="6"/>
  <c r="AU342" i="6"/>
  <c r="AV342" i="6"/>
  <c r="AU343" i="6"/>
  <c r="AV343" i="6"/>
  <c r="AU344" i="6"/>
  <c r="AV344" i="6"/>
  <c r="AU345" i="6"/>
  <c r="AV345" i="6"/>
  <c r="AU346" i="6"/>
  <c r="AV346" i="6"/>
  <c r="AU347" i="6"/>
  <c r="AV347" i="6"/>
  <c r="AU348" i="6"/>
  <c r="AV348" i="6"/>
  <c r="AU349" i="6"/>
  <c r="AV349" i="6"/>
  <c r="AU350" i="6"/>
  <c r="AV350" i="6"/>
  <c r="AU351" i="6"/>
  <c r="AV351" i="6"/>
  <c r="AU352" i="6"/>
  <c r="AV352" i="6"/>
  <c r="AU353" i="6"/>
  <c r="AV353" i="6"/>
  <c r="AU354" i="6"/>
  <c r="AV354" i="6"/>
  <c r="AU355" i="6"/>
  <c r="AV355" i="6"/>
  <c r="AU356" i="6"/>
  <c r="AV356" i="6"/>
  <c r="AU357" i="6"/>
  <c r="AV357" i="6"/>
  <c r="AU358" i="6"/>
  <c r="AV358" i="6"/>
  <c r="AU359" i="6"/>
  <c r="AV359" i="6"/>
  <c r="AU360" i="6"/>
  <c r="AV360" i="6"/>
  <c r="AU361" i="6"/>
  <c r="AV361" i="6"/>
  <c r="AU362" i="6"/>
  <c r="AV362" i="6"/>
  <c r="AU363" i="6"/>
  <c r="AV363" i="6"/>
  <c r="AU364" i="6"/>
  <c r="AV364" i="6"/>
  <c r="AU365" i="6"/>
  <c r="AV365" i="6"/>
  <c r="AU366" i="6"/>
  <c r="AV366" i="6"/>
  <c r="AU367" i="6"/>
  <c r="AV367" i="6"/>
  <c r="AU368" i="6"/>
  <c r="AV368" i="6"/>
  <c r="AU369" i="6"/>
  <c r="AV369" i="6"/>
  <c r="AU370" i="6"/>
  <c r="AV370" i="6"/>
  <c r="AU371" i="6"/>
  <c r="AV371" i="6"/>
  <c r="AU372" i="6"/>
  <c r="AV372" i="6"/>
  <c r="AU373" i="6"/>
  <c r="AV373" i="6"/>
  <c r="AU374" i="6"/>
  <c r="AV374" i="6"/>
  <c r="AU375" i="6"/>
  <c r="AV375" i="6"/>
  <c r="AU376" i="6"/>
  <c r="AV376" i="6"/>
  <c r="AU377" i="6"/>
  <c r="AV377" i="6"/>
  <c r="AU378" i="6"/>
  <c r="AV378" i="6"/>
  <c r="AU379" i="6"/>
  <c r="AV379" i="6"/>
  <c r="AU380" i="6"/>
  <c r="AV380" i="6"/>
  <c r="AU381" i="6"/>
  <c r="AV381" i="6"/>
  <c r="AU382" i="6"/>
  <c r="AV382" i="6"/>
  <c r="AU383" i="6"/>
  <c r="AV383" i="6"/>
  <c r="AU384" i="6"/>
  <c r="AV384" i="6"/>
  <c r="AU385" i="6"/>
  <c r="AV385" i="6"/>
  <c r="AU386" i="6"/>
  <c r="AV386" i="6"/>
  <c r="AU387" i="6"/>
  <c r="AV387" i="6"/>
  <c r="AU388" i="6"/>
  <c r="AV388" i="6"/>
  <c r="AU389" i="6"/>
  <c r="AV389" i="6"/>
  <c r="AU390" i="6"/>
  <c r="AV390" i="6"/>
  <c r="AU391" i="6"/>
  <c r="AV391" i="6"/>
  <c r="AU392" i="6"/>
  <c r="AV392" i="6"/>
  <c r="AU393" i="6"/>
  <c r="AV393" i="6"/>
  <c r="AU394" i="6"/>
  <c r="AV394" i="6"/>
  <c r="AU395" i="6"/>
  <c r="AV395" i="6"/>
  <c r="AU396" i="6"/>
  <c r="AV396" i="6"/>
  <c r="AU397" i="6"/>
  <c r="AV397" i="6"/>
  <c r="AU398" i="6"/>
  <c r="AV398" i="6"/>
  <c r="AU399" i="6"/>
  <c r="AV399" i="6"/>
  <c r="AU400" i="6"/>
  <c r="AV400" i="6"/>
  <c r="AU401" i="6"/>
  <c r="AV401" i="6"/>
  <c r="AU402" i="6"/>
  <c r="AV402" i="6"/>
  <c r="AU403" i="6"/>
  <c r="AV403" i="6"/>
  <c r="AU404" i="6"/>
  <c r="AV404" i="6"/>
  <c r="AU405" i="6"/>
  <c r="AV405" i="6"/>
  <c r="AU406" i="6"/>
  <c r="AV406" i="6"/>
  <c r="AU407" i="6"/>
  <c r="AV407" i="6"/>
  <c r="AU408" i="6"/>
  <c r="AV408" i="6"/>
  <c r="AU409" i="6"/>
  <c r="AV409" i="6"/>
  <c r="AU410" i="6"/>
  <c r="AV410" i="6"/>
  <c r="AU411" i="6"/>
  <c r="AV411" i="6"/>
  <c r="AU412" i="6"/>
  <c r="AV412" i="6"/>
  <c r="AU413" i="6"/>
  <c r="AV413" i="6"/>
  <c r="AU414" i="6"/>
  <c r="AV414" i="6"/>
  <c r="AU415" i="6"/>
  <c r="AV415" i="6"/>
  <c r="AU416" i="6"/>
  <c r="AV416" i="6"/>
  <c r="AU417" i="6"/>
  <c r="AV417" i="6"/>
  <c r="AU418" i="6"/>
  <c r="AV418" i="6"/>
  <c r="AU419" i="6"/>
  <c r="AV419" i="6"/>
  <c r="AU420" i="6"/>
  <c r="AV420" i="6"/>
  <c r="AU421" i="6"/>
  <c r="AV421" i="6"/>
  <c r="AU422" i="6"/>
  <c r="AV422" i="6"/>
  <c r="AU423" i="6"/>
  <c r="AV423" i="6"/>
  <c r="AU424" i="6"/>
  <c r="AV424" i="6"/>
  <c r="AU425" i="6"/>
  <c r="AV425" i="6"/>
  <c r="AU426" i="6"/>
  <c r="AV426" i="6"/>
  <c r="AU427" i="6"/>
  <c r="AV427" i="6"/>
  <c r="AU428" i="6"/>
  <c r="AV428" i="6"/>
  <c r="AU429" i="6"/>
  <c r="AV429" i="6"/>
  <c r="AU430" i="6"/>
  <c r="AV430" i="6"/>
  <c r="AU431" i="6"/>
  <c r="AV431" i="6"/>
  <c r="AU432" i="6"/>
  <c r="AV432" i="6"/>
  <c r="AU433" i="6"/>
  <c r="AV433" i="6"/>
  <c r="AU434" i="6"/>
  <c r="AV434" i="6"/>
  <c r="AU435" i="6"/>
  <c r="AV435" i="6"/>
  <c r="AU436" i="6"/>
  <c r="AV436" i="6"/>
  <c r="AU437" i="6"/>
  <c r="AV437" i="6"/>
  <c r="AU438" i="6"/>
  <c r="AV438" i="6"/>
  <c r="AU439" i="6"/>
  <c r="AV439" i="6"/>
  <c r="AU440" i="6"/>
  <c r="AV440" i="6"/>
  <c r="AU441" i="6"/>
  <c r="AV441" i="6"/>
  <c r="AU442" i="6"/>
  <c r="AV442" i="6"/>
  <c r="AU443" i="6"/>
  <c r="AV443" i="6"/>
  <c r="AU444" i="6"/>
  <c r="AV444" i="6"/>
  <c r="AU445" i="6"/>
  <c r="AV445" i="6"/>
  <c r="AU446" i="6"/>
  <c r="AV446" i="6"/>
  <c r="AU447" i="6"/>
  <c r="AV447" i="6"/>
  <c r="AU448" i="6"/>
  <c r="AV448" i="6"/>
  <c r="AU449" i="6"/>
  <c r="AV449" i="6"/>
  <c r="AU450" i="6"/>
  <c r="AV450" i="6"/>
  <c r="AU451" i="6"/>
  <c r="AV451" i="6"/>
  <c r="AU452" i="6"/>
  <c r="AV452" i="6"/>
  <c r="AU453" i="6"/>
  <c r="AV453" i="6"/>
  <c r="AU454" i="6"/>
  <c r="AV454" i="6"/>
  <c r="AU455" i="6"/>
  <c r="AV455" i="6"/>
  <c r="AU456" i="6"/>
  <c r="AV456" i="6"/>
  <c r="AU457" i="6"/>
  <c r="AV457" i="6"/>
  <c r="AU458" i="6"/>
  <c r="AV458" i="6"/>
  <c r="AU459" i="6"/>
  <c r="AV459" i="6"/>
  <c r="AU460" i="6"/>
  <c r="AV460" i="6"/>
  <c r="AU461" i="6"/>
  <c r="AV461" i="6"/>
  <c r="AU462" i="6"/>
  <c r="AV462" i="6"/>
  <c r="AU463" i="6"/>
  <c r="AV463" i="6"/>
  <c r="AU464" i="6"/>
  <c r="AV464" i="6"/>
  <c r="AU465" i="6"/>
  <c r="AV465" i="6"/>
  <c r="AU466" i="6"/>
  <c r="AV466" i="6"/>
  <c r="AU467" i="6"/>
  <c r="AV467" i="6"/>
  <c r="AU468" i="6"/>
  <c r="AV468" i="6"/>
  <c r="AU469" i="6"/>
  <c r="AV469" i="6"/>
  <c r="AU470" i="6"/>
  <c r="AV470" i="6"/>
  <c r="AU471" i="6"/>
  <c r="AV471" i="6"/>
  <c r="AU472" i="6"/>
  <c r="AV472" i="6"/>
  <c r="AU473" i="6"/>
  <c r="AV473" i="6"/>
  <c r="AU474" i="6"/>
  <c r="AV474" i="6"/>
  <c r="AU475" i="6"/>
  <c r="AV475" i="6"/>
  <c r="AU476" i="6"/>
  <c r="AV476" i="6"/>
  <c r="AU477" i="6"/>
  <c r="AV477" i="6"/>
  <c r="AU478" i="6"/>
  <c r="AV478" i="6"/>
  <c r="AU479" i="6"/>
  <c r="AV479" i="6"/>
  <c r="AU480" i="6"/>
  <c r="AV480" i="6"/>
  <c r="AU481" i="6"/>
  <c r="AV481" i="6"/>
  <c r="AU482" i="6"/>
  <c r="AV482" i="6"/>
  <c r="AU483" i="6"/>
  <c r="AV483" i="6"/>
  <c r="AU484" i="6"/>
  <c r="AV484" i="6"/>
  <c r="AU485" i="6"/>
  <c r="AV485" i="6"/>
  <c r="AU486" i="6"/>
  <c r="AV486" i="6"/>
  <c r="AU487" i="6"/>
  <c r="AV487" i="6"/>
  <c r="AU488" i="6"/>
  <c r="AV488" i="6"/>
  <c r="AU489" i="6"/>
  <c r="AV489" i="6"/>
  <c r="AU490" i="6"/>
  <c r="AV490" i="6"/>
  <c r="AU491" i="6"/>
  <c r="AV491" i="6"/>
  <c r="AU492" i="6"/>
  <c r="AV492" i="6"/>
  <c r="AU493" i="6"/>
  <c r="AV493" i="6"/>
  <c r="AU494" i="6"/>
  <c r="AV494" i="6"/>
  <c r="AU495" i="6"/>
  <c r="AV495" i="6"/>
  <c r="AU496" i="6"/>
  <c r="AV496" i="6"/>
  <c r="AU497" i="6"/>
  <c r="AV497" i="6"/>
  <c r="AU498" i="6"/>
  <c r="AV498" i="6"/>
  <c r="AU499" i="6"/>
  <c r="AV499" i="6"/>
  <c r="AU500" i="6"/>
  <c r="AV500" i="6"/>
  <c r="AU501" i="6"/>
  <c r="AV501" i="6"/>
  <c r="AU502" i="6"/>
  <c r="AV502" i="6"/>
  <c r="AU503" i="6"/>
  <c r="AV503" i="6"/>
  <c r="AU504" i="6"/>
  <c r="AV504" i="6"/>
  <c r="AU505" i="6"/>
  <c r="AV505" i="6"/>
  <c r="AU506" i="6"/>
  <c r="AV506" i="6"/>
  <c r="AU507" i="6"/>
  <c r="AV507" i="6"/>
  <c r="AU508" i="6"/>
  <c r="AV508" i="6"/>
  <c r="AU509" i="6"/>
  <c r="AV509" i="6"/>
  <c r="AU510" i="6"/>
  <c r="AV510" i="6"/>
  <c r="AU511" i="6"/>
  <c r="AV511" i="6"/>
  <c r="AU512" i="6"/>
  <c r="AV512" i="6"/>
  <c r="AU513" i="6"/>
  <c r="AV513" i="6"/>
  <c r="AU514" i="6"/>
  <c r="AV514" i="6"/>
  <c r="AU515" i="6"/>
  <c r="AV515" i="6"/>
  <c r="AU516" i="6"/>
  <c r="AV516" i="6"/>
  <c r="AU517" i="6"/>
  <c r="AV517" i="6"/>
  <c r="AU518" i="6"/>
  <c r="AV518" i="6"/>
  <c r="AU519" i="6"/>
  <c r="AV519" i="6"/>
  <c r="AU520" i="6"/>
  <c r="AV520" i="6"/>
  <c r="AU521" i="6"/>
  <c r="AV521" i="6"/>
  <c r="AU522" i="6"/>
  <c r="AV522" i="6"/>
  <c r="AU523" i="6"/>
  <c r="AV523" i="6"/>
  <c r="AU524" i="6"/>
  <c r="AV524" i="6"/>
  <c r="AU525" i="6"/>
  <c r="AV525" i="6"/>
  <c r="AU526" i="6"/>
  <c r="AV526" i="6"/>
  <c r="AU527" i="6"/>
  <c r="AV527" i="6"/>
  <c r="AU528" i="6"/>
  <c r="AV528" i="6"/>
  <c r="AU529" i="6"/>
  <c r="AV529" i="6"/>
  <c r="AU530" i="6"/>
  <c r="AV530" i="6"/>
  <c r="AU531" i="6"/>
  <c r="AV531" i="6"/>
  <c r="AU532" i="6"/>
  <c r="AV532" i="6"/>
  <c r="AU533" i="6"/>
  <c r="AV533" i="6"/>
  <c r="AU534" i="6"/>
  <c r="AV534" i="6"/>
  <c r="AU535" i="6"/>
  <c r="AV535" i="6"/>
  <c r="AU536" i="6"/>
  <c r="AV536" i="6"/>
  <c r="AU537" i="6"/>
  <c r="AV537" i="6"/>
  <c r="AU538" i="6"/>
  <c r="AV538" i="6"/>
  <c r="AU539" i="6"/>
  <c r="AV539" i="6"/>
  <c r="AU540" i="6"/>
  <c r="AV540" i="6"/>
  <c r="AU541" i="6"/>
  <c r="AV541" i="6"/>
  <c r="AU542" i="6"/>
  <c r="AV542" i="6"/>
  <c r="AU543" i="6"/>
  <c r="AV543" i="6"/>
  <c r="AU544" i="6"/>
  <c r="AV544" i="6"/>
  <c r="AU545" i="6"/>
  <c r="AV545" i="6"/>
  <c r="AU546" i="6"/>
  <c r="AV546" i="6"/>
  <c r="AU547" i="6"/>
  <c r="AV547" i="6"/>
  <c r="AU548" i="6"/>
  <c r="AV548" i="6"/>
  <c r="AU549" i="6"/>
  <c r="AV549" i="6"/>
  <c r="AU550" i="6"/>
  <c r="AV550" i="6"/>
  <c r="AU551" i="6"/>
  <c r="AV551" i="6"/>
  <c r="AU552" i="6"/>
  <c r="AV552" i="6"/>
  <c r="AU553" i="6"/>
  <c r="AV553" i="6"/>
  <c r="AU554" i="6"/>
  <c r="AV554" i="6"/>
  <c r="AU555" i="6"/>
  <c r="AV555" i="6"/>
  <c r="AU556" i="6"/>
  <c r="AV556" i="6"/>
  <c r="AU557" i="6"/>
  <c r="AV557" i="6"/>
  <c r="AU558" i="6"/>
  <c r="AV558" i="6"/>
  <c r="AU559" i="6"/>
  <c r="AV559" i="6"/>
  <c r="AU560" i="6"/>
  <c r="AV560" i="6"/>
  <c r="AU561" i="6"/>
  <c r="AV561" i="6"/>
  <c r="AU562" i="6"/>
  <c r="AV562" i="6"/>
  <c r="AU563" i="6"/>
  <c r="AV563" i="6"/>
  <c r="AU564" i="6"/>
  <c r="AV564" i="6"/>
  <c r="AU565" i="6"/>
  <c r="AV565" i="6"/>
  <c r="AU566" i="6"/>
  <c r="AV566" i="6"/>
  <c r="AU567" i="6"/>
  <c r="AV567" i="6"/>
  <c r="AU568" i="6"/>
  <c r="AV568" i="6"/>
  <c r="AU569" i="6"/>
  <c r="AV569" i="6"/>
  <c r="AU570" i="6"/>
  <c r="AV570" i="6"/>
  <c r="AU571" i="6"/>
  <c r="AV571" i="6"/>
  <c r="AU572" i="6"/>
  <c r="AV572" i="6"/>
  <c r="AU573" i="6"/>
  <c r="AV573" i="6"/>
  <c r="AU574" i="6"/>
  <c r="AV574" i="6"/>
  <c r="AU575" i="6"/>
  <c r="AV575" i="6"/>
  <c r="AU576" i="6"/>
  <c r="AV576" i="6"/>
  <c r="AU577" i="6"/>
  <c r="AV577" i="6"/>
  <c r="AU578" i="6"/>
  <c r="AV578" i="6"/>
  <c r="AU579" i="6"/>
  <c r="AV579" i="6"/>
  <c r="AU580" i="6"/>
  <c r="AV580" i="6"/>
  <c r="AU581" i="6"/>
  <c r="AV581" i="6"/>
  <c r="AU582" i="6"/>
  <c r="AV582" i="6"/>
  <c r="AU583" i="6"/>
  <c r="AV583" i="6"/>
  <c r="AU584" i="6"/>
  <c r="AV584" i="6"/>
  <c r="AU585" i="6"/>
  <c r="AV585" i="6"/>
  <c r="AU586" i="6"/>
  <c r="AV586" i="6"/>
  <c r="AU587" i="6"/>
  <c r="AV587" i="6"/>
  <c r="AU588" i="6"/>
  <c r="AV588" i="6"/>
  <c r="AU589" i="6"/>
  <c r="AV589" i="6"/>
  <c r="AU590" i="6"/>
  <c r="AV590" i="6"/>
  <c r="AU591" i="6"/>
  <c r="AV591" i="6"/>
  <c r="AU592" i="6"/>
  <c r="AV592" i="6"/>
  <c r="AU593" i="6"/>
  <c r="AV593" i="6"/>
  <c r="AU594" i="6"/>
  <c r="AV594" i="6"/>
  <c r="AU595" i="6"/>
  <c r="AV595" i="6"/>
  <c r="AU596" i="6"/>
  <c r="AV596" i="6"/>
  <c r="AU597" i="6"/>
  <c r="AV597" i="6"/>
  <c r="AU598" i="6"/>
  <c r="AV598" i="6"/>
  <c r="AU599" i="6"/>
  <c r="AV599" i="6"/>
  <c r="AU600" i="6"/>
  <c r="AV600" i="6"/>
  <c r="AU601" i="6"/>
  <c r="AV601" i="6"/>
  <c r="AU602" i="6"/>
  <c r="AV602" i="6"/>
  <c r="AU603" i="6"/>
  <c r="AV603" i="6"/>
  <c r="AU604" i="6"/>
  <c r="AV604" i="6"/>
  <c r="AU605" i="6"/>
  <c r="AV605" i="6"/>
  <c r="AU606" i="6"/>
  <c r="AV606" i="6"/>
  <c r="AU607" i="6"/>
  <c r="AV607" i="6"/>
  <c r="AU608" i="6"/>
  <c r="AV608" i="6"/>
  <c r="AU609" i="6"/>
  <c r="AV609" i="6"/>
  <c r="AU610" i="6"/>
  <c r="AV610" i="6"/>
  <c r="AU611" i="6"/>
  <c r="AV611" i="6"/>
  <c r="AU612" i="6"/>
  <c r="AV612" i="6"/>
  <c r="AU613" i="6"/>
  <c r="AV613" i="6"/>
  <c r="AU614" i="6"/>
  <c r="AV614" i="6"/>
  <c r="AU615" i="6"/>
  <c r="AV615" i="6"/>
  <c r="AU616" i="6"/>
  <c r="AV616" i="6"/>
  <c r="AU617" i="6"/>
  <c r="AV617" i="6"/>
  <c r="AU618" i="6"/>
  <c r="AV618" i="6"/>
  <c r="AU619" i="6"/>
  <c r="AV619" i="6"/>
  <c r="AU620" i="6"/>
  <c r="AV620" i="6"/>
  <c r="AU621" i="6"/>
  <c r="AV621" i="6"/>
  <c r="AU622" i="6"/>
  <c r="AV622" i="6"/>
  <c r="AU623" i="6"/>
  <c r="AV623" i="6"/>
  <c r="AU624" i="6"/>
  <c r="AV624" i="6"/>
  <c r="AU625" i="6"/>
  <c r="AV625" i="6"/>
  <c r="AU626" i="6"/>
  <c r="AV626" i="6"/>
  <c r="AU627" i="6"/>
  <c r="AV627" i="6"/>
  <c r="AU628" i="6"/>
  <c r="AV628" i="6"/>
  <c r="AU629" i="6"/>
  <c r="AV629" i="6"/>
  <c r="AU630" i="6"/>
  <c r="AV630" i="6"/>
  <c r="AU631" i="6"/>
  <c r="AV631" i="6"/>
  <c r="AU632" i="6"/>
  <c r="AV632" i="6"/>
  <c r="AU633" i="6"/>
  <c r="AV633" i="6"/>
  <c r="AU634" i="6"/>
  <c r="AV634" i="6"/>
  <c r="AU635" i="6"/>
  <c r="AV635" i="6"/>
  <c r="AU636" i="6"/>
  <c r="AV636" i="6"/>
  <c r="AU637" i="6"/>
  <c r="AV637" i="6"/>
  <c r="AU638" i="6"/>
  <c r="AV638" i="6"/>
  <c r="AU639" i="6"/>
  <c r="AV639" i="6"/>
  <c r="AU640" i="6"/>
  <c r="AV640" i="6"/>
  <c r="AU641" i="6"/>
  <c r="AV641" i="6"/>
  <c r="AU642" i="6"/>
  <c r="AV642" i="6"/>
  <c r="AU643" i="6"/>
  <c r="AV643" i="6"/>
  <c r="AU644" i="6"/>
  <c r="AV644" i="6"/>
  <c r="AU645" i="6"/>
  <c r="AV645" i="6"/>
  <c r="AU646" i="6"/>
  <c r="AV646" i="6"/>
  <c r="AU647" i="6"/>
  <c r="AV647" i="6"/>
  <c r="AU648" i="6"/>
  <c r="AV648" i="6"/>
  <c r="AU649" i="6"/>
  <c r="AV649" i="6"/>
  <c r="AU650" i="6"/>
  <c r="AV650" i="6"/>
  <c r="AU651" i="6"/>
  <c r="AV651" i="6"/>
  <c r="AU652" i="6"/>
  <c r="AV652" i="6"/>
  <c r="AU653" i="6"/>
  <c r="AV653" i="6"/>
  <c r="AU654" i="6"/>
  <c r="AV654" i="6"/>
  <c r="AU655" i="6"/>
  <c r="AV655" i="6"/>
  <c r="AU656" i="6"/>
  <c r="AV656" i="6"/>
  <c r="AU657" i="6"/>
  <c r="AV657" i="6"/>
  <c r="AU658" i="6"/>
  <c r="AV658" i="6"/>
  <c r="AU659" i="6"/>
  <c r="AV659" i="6"/>
  <c r="AU660" i="6"/>
  <c r="AV660" i="6"/>
  <c r="AU661" i="6"/>
  <c r="AV661" i="6"/>
  <c r="AU662" i="6"/>
  <c r="AV662" i="6"/>
  <c r="AU663" i="6"/>
  <c r="AV663" i="6"/>
  <c r="AU664" i="6"/>
  <c r="AV664" i="6"/>
  <c r="AU665" i="6"/>
  <c r="AV665" i="6"/>
  <c r="AU666" i="6"/>
  <c r="AV666" i="6"/>
  <c r="AU667" i="6"/>
  <c r="AV667" i="6"/>
  <c r="AU668" i="6"/>
  <c r="AV668" i="6"/>
  <c r="AU669" i="6"/>
  <c r="AV669" i="6"/>
  <c r="AU670" i="6"/>
  <c r="AV670" i="6"/>
  <c r="AU671" i="6"/>
  <c r="AV671" i="6"/>
  <c r="AU672" i="6"/>
  <c r="AV672" i="6"/>
  <c r="AU673" i="6"/>
  <c r="AV673" i="6"/>
  <c r="AU674" i="6"/>
  <c r="AV674" i="6"/>
  <c r="AU675" i="6"/>
  <c r="AV675" i="6"/>
  <c r="AU676" i="6"/>
  <c r="AV676" i="6"/>
  <c r="AU677" i="6"/>
  <c r="AV677" i="6"/>
  <c r="AU678" i="6"/>
  <c r="AV678" i="6"/>
  <c r="AU679" i="6"/>
  <c r="AV679" i="6"/>
  <c r="AU680" i="6"/>
  <c r="AV680" i="6"/>
  <c r="AU681" i="6"/>
  <c r="AV681" i="6"/>
  <c r="AU682" i="6"/>
  <c r="AV682" i="6"/>
  <c r="AU683" i="6"/>
  <c r="AV683" i="6"/>
  <c r="AU684" i="6"/>
  <c r="AV684" i="6"/>
  <c r="AU685" i="6"/>
  <c r="AV685" i="6"/>
  <c r="AU686" i="6"/>
  <c r="AV686" i="6"/>
  <c r="AU687" i="6"/>
  <c r="AV687" i="6"/>
  <c r="AU688" i="6"/>
  <c r="AV688" i="6"/>
  <c r="AU689" i="6"/>
  <c r="AV689" i="6"/>
  <c r="AU690" i="6"/>
  <c r="AV690" i="6"/>
  <c r="AU691" i="6"/>
  <c r="AV691" i="6"/>
  <c r="AU692" i="6"/>
  <c r="AV692" i="6"/>
  <c r="AU693" i="6"/>
  <c r="AV693" i="6"/>
  <c r="AU694" i="6"/>
  <c r="AV694" i="6"/>
  <c r="AU695" i="6"/>
  <c r="AV695" i="6"/>
  <c r="AU696" i="6"/>
  <c r="AV696" i="6"/>
  <c r="AU697" i="6"/>
  <c r="AV697" i="6"/>
  <c r="AU698" i="6"/>
  <c r="AV698" i="6"/>
  <c r="AU699" i="6"/>
  <c r="AV699" i="6"/>
  <c r="AU700" i="6"/>
  <c r="AV700" i="6"/>
  <c r="AU701" i="6"/>
  <c r="AV701" i="6"/>
  <c r="AU702" i="6"/>
  <c r="AV702" i="6"/>
  <c r="AU703" i="6"/>
  <c r="AV703" i="6"/>
  <c r="AU704" i="6"/>
  <c r="AV704" i="6"/>
  <c r="AU705" i="6"/>
  <c r="AV705" i="6"/>
  <c r="AU706" i="6"/>
  <c r="AV706" i="6"/>
  <c r="AU707" i="6"/>
  <c r="AV707" i="6"/>
  <c r="AU708" i="6"/>
  <c r="AV708" i="6"/>
  <c r="AU709" i="6"/>
  <c r="AV709" i="6"/>
  <c r="AU710" i="6"/>
  <c r="AV710" i="6"/>
  <c r="AU711" i="6"/>
  <c r="AV711" i="6"/>
  <c r="AU712" i="6"/>
  <c r="AV712" i="6"/>
  <c r="AU713" i="6"/>
  <c r="AV713" i="6"/>
  <c r="AU714" i="6"/>
  <c r="AV714" i="6"/>
  <c r="AU715" i="6"/>
  <c r="AV715" i="6"/>
  <c r="AU716" i="6"/>
  <c r="AV716" i="6"/>
  <c r="AU717" i="6"/>
  <c r="AV717" i="6"/>
  <c r="AU718" i="6"/>
  <c r="AV718" i="6"/>
  <c r="AU719" i="6"/>
  <c r="AV719" i="6"/>
  <c r="AU720" i="6"/>
  <c r="AV720" i="6"/>
  <c r="AU721" i="6"/>
  <c r="AV721" i="6"/>
  <c r="AU722" i="6"/>
  <c r="AV722" i="6"/>
  <c r="AU723" i="6"/>
  <c r="AV723" i="6"/>
  <c r="AU724" i="6"/>
  <c r="AV724" i="6"/>
  <c r="AU725" i="6"/>
  <c r="AV725" i="6"/>
  <c r="AU726" i="6"/>
  <c r="AV726" i="6"/>
  <c r="AU727" i="6"/>
  <c r="AV727" i="6"/>
  <c r="AU728" i="6"/>
  <c r="AV728" i="6"/>
  <c r="AU729" i="6"/>
  <c r="AV729" i="6"/>
  <c r="AU730" i="6"/>
  <c r="AV730" i="6"/>
  <c r="AU731" i="6"/>
  <c r="AV731" i="6"/>
  <c r="AU732" i="6"/>
  <c r="AV732" i="6"/>
  <c r="AU733" i="6"/>
  <c r="AV733" i="6"/>
  <c r="AU734" i="6"/>
  <c r="AV734" i="6"/>
  <c r="AU735" i="6"/>
  <c r="AV735" i="6"/>
  <c r="AU736" i="6"/>
  <c r="AV736" i="6"/>
  <c r="AU737" i="6"/>
  <c r="AV737" i="6"/>
  <c r="AU738" i="6"/>
  <c r="AV738" i="6"/>
  <c r="AU739" i="6"/>
  <c r="AV739" i="6"/>
  <c r="AU740" i="6"/>
  <c r="AV740" i="6"/>
  <c r="AU741" i="6"/>
  <c r="AV741" i="6"/>
  <c r="AU742" i="6"/>
  <c r="AV742" i="6"/>
  <c r="AU743" i="6"/>
  <c r="AV743" i="6"/>
  <c r="AU744" i="6"/>
  <c r="AV744" i="6"/>
  <c r="AU745" i="6"/>
  <c r="AV745" i="6"/>
  <c r="AU746" i="6"/>
  <c r="AV746" i="6"/>
  <c r="AU747" i="6"/>
  <c r="AV747" i="6"/>
  <c r="AU748" i="6"/>
  <c r="AV748" i="6"/>
  <c r="AU749" i="6"/>
  <c r="AV749" i="6"/>
  <c r="AU750" i="6"/>
  <c r="AV750" i="6"/>
  <c r="AU751" i="6"/>
  <c r="AV751" i="6"/>
  <c r="AU752" i="6"/>
  <c r="AV752" i="6"/>
  <c r="AU753" i="6"/>
  <c r="AV753" i="6"/>
  <c r="AU754" i="6"/>
  <c r="AV754" i="6"/>
  <c r="AU755" i="6"/>
  <c r="AV755" i="6"/>
  <c r="AU756" i="6"/>
  <c r="AV756" i="6"/>
  <c r="AU757" i="6"/>
  <c r="AV757" i="6"/>
  <c r="AU758" i="6"/>
  <c r="AV758" i="6"/>
  <c r="AU759" i="6"/>
  <c r="AV759" i="6"/>
  <c r="AU760" i="6"/>
  <c r="AV760" i="6"/>
  <c r="AU761" i="6"/>
  <c r="AV761" i="6"/>
  <c r="AU762" i="6"/>
  <c r="AV762" i="6"/>
  <c r="AU763" i="6"/>
  <c r="AV763" i="6"/>
  <c r="AU764" i="6"/>
  <c r="AV764" i="6"/>
  <c r="AU765" i="6"/>
  <c r="AV765" i="6"/>
  <c r="AU766" i="6"/>
  <c r="AV766" i="6"/>
  <c r="AU767" i="6"/>
  <c r="AV767" i="6"/>
  <c r="AU768" i="6"/>
  <c r="AV768" i="6"/>
  <c r="AU769" i="6"/>
  <c r="AV769" i="6"/>
  <c r="AU770" i="6"/>
  <c r="AV770" i="6"/>
  <c r="AU771" i="6"/>
  <c r="AV771" i="6"/>
  <c r="AU772" i="6"/>
  <c r="AV772" i="6"/>
  <c r="AU773" i="6"/>
  <c r="AV773" i="6"/>
  <c r="AU774" i="6"/>
  <c r="AV774" i="6"/>
  <c r="AU775" i="6"/>
  <c r="AV775" i="6"/>
  <c r="AU776" i="6"/>
  <c r="AV776" i="6"/>
  <c r="AU777" i="6"/>
  <c r="AV777" i="6"/>
  <c r="AU778" i="6"/>
  <c r="AV778" i="6"/>
  <c r="AU779" i="6"/>
  <c r="AV779" i="6"/>
  <c r="AU780" i="6"/>
  <c r="AV780" i="6"/>
  <c r="AU781" i="6"/>
  <c r="AV781" i="6"/>
  <c r="AU782" i="6"/>
  <c r="AV782" i="6"/>
  <c r="AU783" i="6"/>
  <c r="AV783" i="6"/>
  <c r="AU784" i="6"/>
  <c r="AV784" i="6"/>
  <c r="AU785" i="6"/>
  <c r="AV785" i="6"/>
  <c r="AU786" i="6"/>
  <c r="AV786" i="6"/>
  <c r="AU787" i="6"/>
  <c r="AV787" i="6"/>
  <c r="AU788" i="6"/>
  <c r="AV788" i="6"/>
  <c r="AU789" i="6"/>
  <c r="AV789" i="6"/>
  <c r="AU790" i="6"/>
  <c r="AV790" i="6"/>
  <c r="AU791" i="6"/>
  <c r="AV791" i="6"/>
  <c r="AU792" i="6"/>
  <c r="AV792" i="6"/>
  <c r="AU793" i="6"/>
  <c r="AV793" i="6"/>
  <c r="AU794" i="6"/>
  <c r="AV794" i="6"/>
  <c r="AU795" i="6"/>
  <c r="AV795" i="6"/>
  <c r="AU796" i="6"/>
  <c r="AV796" i="6"/>
  <c r="AU797" i="6"/>
  <c r="AV797" i="6"/>
  <c r="AU798" i="6"/>
  <c r="AV798" i="6"/>
  <c r="AU799" i="6"/>
  <c r="AV799" i="6"/>
  <c r="AU800" i="6"/>
  <c r="AV800" i="6"/>
  <c r="AU801" i="6"/>
  <c r="AV801" i="6"/>
  <c r="AU802" i="6"/>
  <c r="AV802" i="6"/>
  <c r="AU803" i="6"/>
  <c r="AV803" i="6"/>
  <c r="AU804" i="6"/>
  <c r="AV804" i="6"/>
  <c r="AU805" i="6"/>
  <c r="AV805" i="6"/>
  <c r="AU806" i="6"/>
  <c r="AV806" i="6"/>
  <c r="AU807" i="6"/>
  <c r="AV807" i="6"/>
  <c r="AU808" i="6"/>
  <c r="AV808" i="6"/>
  <c r="AU809" i="6"/>
  <c r="AV809" i="6"/>
  <c r="AU810" i="6"/>
  <c r="AV810" i="6"/>
  <c r="AU811" i="6"/>
  <c r="AV811" i="6"/>
  <c r="AU812" i="6"/>
  <c r="AV812" i="6"/>
  <c r="AU813" i="6"/>
  <c r="AV813" i="6"/>
  <c r="AU814" i="6"/>
  <c r="AV814" i="6"/>
  <c r="AU815" i="6"/>
  <c r="AV815" i="6"/>
  <c r="AU816" i="6"/>
  <c r="AV816" i="6"/>
  <c r="AU817" i="6"/>
  <c r="AV817" i="6"/>
  <c r="AU818" i="6"/>
  <c r="AV818" i="6"/>
  <c r="AU819" i="6"/>
  <c r="AV819" i="6"/>
  <c r="AU820" i="6"/>
  <c r="AV820" i="6"/>
  <c r="AU821" i="6"/>
  <c r="AV821" i="6"/>
  <c r="AU822" i="6"/>
  <c r="AV822" i="6"/>
  <c r="AU823" i="6"/>
  <c r="AV823" i="6"/>
  <c r="AU824" i="6"/>
  <c r="AV824" i="6"/>
  <c r="AU825" i="6"/>
  <c r="AV825" i="6"/>
  <c r="AU826" i="6"/>
  <c r="AV826" i="6"/>
  <c r="AU827" i="6"/>
  <c r="AV827" i="6"/>
  <c r="AU828" i="6"/>
  <c r="AV828" i="6"/>
  <c r="AU829" i="6"/>
  <c r="AV829" i="6"/>
  <c r="AU830" i="6"/>
  <c r="AV830" i="6"/>
  <c r="AU831" i="6"/>
  <c r="AV831" i="6"/>
  <c r="AU832" i="6"/>
  <c r="AV832" i="6"/>
  <c r="AU833" i="6"/>
  <c r="AV833" i="6"/>
  <c r="AU834" i="6"/>
  <c r="AV834" i="6"/>
  <c r="AU835" i="6"/>
  <c r="AV835" i="6"/>
  <c r="AU836" i="6"/>
  <c r="AV836" i="6"/>
  <c r="AU837" i="6"/>
  <c r="AV837" i="6"/>
  <c r="AU838" i="6"/>
  <c r="AV838" i="6"/>
  <c r="AU839" i="6"/>
  <c r="AV839" i="6"/>
  <c r="AU840" i="6"/>
  <c r="AV840" i="6"/>
  <c r="AU841" i="6"/>
  <c r="AV841" i="6"/>
  <c r="AU842" i="6"/>
  <c r="AV842" i="6"/>
  <c r="AU843" i="6"/>
  <c r="AV843" i="6"/>
  <c r="AU844" i="6"/>
  <c r="AV844" i="6"/>
  <c r="AU845" i="6"/>
  <c r="AV845" i="6"/>
  <c r="AU846" i="6"/>
  <c r="AV846" i="6"/>
  <c r="AU847" i="6"/>
  <c r="AV847" i="6"/>
  <c r="AU848" i="6"/>
  <c r="AV848" i="6"/>
  <c r="AU849" i="6"/>
  <c r="AV849" i="6"/>
  <c r="AU850" i="6"/>
  <c r="AV850" i="6"/>
  <c r="AU851" i="6"/>
  <c r="AV851" i="6"/>
  <c r="AU852" i="6"/>
  <c r="AV852" i="6"/>
  <c r="AU853" i="6"/>
  <c r="AV853" i="6"/>
  <c r="AU854" i="6"/>
  <c r="AV854" i="6"/>
  <c r="AU855" i="6"/>
  <c r="AV855" i="6"/>
  <c r="AU856" i="6"/>
  <c r="AV856" i="6"/>
  <c r="AU857" i="6"/>
  <c r="AV857" i="6"/>
  <c r="AU858" i="6"/>
  <c r="AV858" i="6"/>
  <c r="AU859" i="6"/>
  <c r="AV859" i="6"/>
  <c r="AU860" i="6"/>
  <c r="AV860" i="6"/>
  <c r="AU861" i="6"/>
  <c r="AV861" i="6"/>
  <c r="AU862" i="6"/>
  <c r="AV862" i="6"/>
  <c r="AU863" i="6"/>
  <c r="AV863" i="6"/>
  <c r="AU864" i="6"/>
  <c r="AV864" i="6"/>
  <c r="AU865" i="6"/>
  <c r="AV865" i="6"/>
  <c r="AU866" i="6"/>
  <c r="AV866" i="6"/>
  <c r="AU867" i="6"/>
  <c r="AV867" i="6"/>
  <c r="AU868" i="6"/>
  <c r="AV868" i="6"/>
  <c r="AU869" i="6"/>
  <c r="AV869" i="6"/>
  <c r="AU870" i="6"/>
  <c r="AV870" i="6"/>
  <c r="AU871" i="6"/>
  <c r="AV871" i="6"/>
  <c r="AU872" i="6"/>
  <c r="AV872" i="6"/>
  <c r="AU873" i="6"/>
  <c r="AV873" i="6"/>
  <c r="AU874" i="6"/>
  <c r="AV874" i="6"/>
  <c r="AU875" i="6"/>
  <c r="AV875" i="6"/>
  <c r="AU876" i="6"/>
  <c r="AV876" i="6"/>
  <c r="AU877" i="6"/>
  <c r="AV877" i="6"/>
  <c r="AU878" i="6"/>
  <c r="AV878" i="6"/>
  <c r="AU879" i="6"/>
  <c r="AV879" i="6"/>
  <c r="AU880" i="6"/>
  <c r="AV880" i="6"/>
  <c r="AU881" i="6"/>
  <c r="AV881" i="6"/>
  <c r="AU882" i="6"/>
  <c r="AV882" i="6"/>
  <c r="AU883" i="6"/>
  <c r="AV883" i="6"/>
  <c r="AU884" i="6"/>
  <c r="AV884" i="6"/>
  <c r="AU885" i="6"/>
  <c r="AV885" i="6"/>
  <c r="AU886" i="6"/>
  <c r="AV886" i="6"/>
  <c r="AU887" i="6"/>
  <c r="AV887" i="6"/>
  <c r="AU888" i="6"/>
  <c r="AV888" i="6"/>
  <c r="AU889" i="6"/>
  <c r="AV889" i="6"/>
  <c r="AU890" i="6"/>
  <c r="AV890" i="6"/>
  <c r="AU891" i="6"/>
  <c r="AV891" i="6"/>
  <c r="AU892" i="6"/>
  <c r="AV892" i="6"/>
  <c r="AU893" i="6"/>
  <c r="AV893" i="6"/>
  <c r="AU894" i="6"/>
  <c r="AV894" i="6"/>
  <c r="AU895" i="6"/>
  <c r="AV895" i="6"/>
  <c r="AU896" i="6"/>
  <c r="AV896" i="6"/>
  <c r="AU897" i="6"/>
  <c r="AV897" i="6"/>
  <c r="AU898" i="6"/>
  <c r="AV898" i="6"/>
  <c r="AU899" i="6"/>
  <c r="AV899" i="6"/>
  <c r="AU900" i="6"/>
  <c r="AV900" i="6"/>
  <c r="AU901" i="6"/>
  <c r="AV901" i="6"/>
  <c r="AU902" i="6"/>
  <c r="AV902" i="6"/>
  <c r="AU903" i="6"/>
  <c r="AV903" i="6"/>
  <c r="AU904" i="6"/>
  <c r="AV904" i="6"/>
  <c r="AU905" i="6"/>
  <c r="AV905" i="6"/>
  <c r="AU906" i="6"/>
  <c r="AV906" i="6"/>
  <c r="AU907" i="6"/>
  <c r="AV907" i="6"/>
  <c r="AU908" i="6"/>
  <c r="AV908" i="6"/>
  <c r="AU909" i="6"/>
  <c r="AV909" i="6"/>
  <c r="AU910" i="6"/>
  <c r="AV910" i="6"/>
  <c r="AU911" i="6"/>
  <c r="AV911" i="6"/>
  <c r="AU912" i="6"/>
  <c r="AV912" i="6"/>
  <c r="AU913" i="6"/>
  <c r="AV913" i="6"/>
  <c r="AU914" i="6"/>
  <c r="AV914" i="6"/>
  <c r="AU915" i="6"/>
  <c r="AV915" i="6"/>
  <c r="AU916" i="6"/>
  <c r="AV916" i="6"/>
  <c r="AU917" i="6"/>
  <c r="AV917" i="6"/>
  <c r="AU918" i="6"/>
  <c r="AV918" i="6"/>
  <c r="AU919" i="6"/>
  <c r="AV919" i="6"/>
  <c r="AU920" i="6"/>
  <c r="AV920" i="6"/>
  <c r="AU921" i="6"/>
  <c r="AV921" i="6"/>
  <c r="AU922" i="6"/>
  <c r="AV922" i="6"/>
  <c r="AU923" i="6"/>
  <c r="AV923" i="6"/>
  <c r="AU924" i="6"/>
  <c r="AV924" i="6"/>
  <c r="AU925" i="6"/>
  <c r="AV925" i="6"/>
  <c r="AU926" i="6"/>
  <c r="AV926" i="6"/>
  <c r="AU927" i="6"/>
  <c r="AV927" i="6"/>
  <c r="AU928" i="6"/>
  <c r="AV928" i="6"/>
  <c r="AU929" i="6"/>
  <c r="AV929" i="6"/>
  <c r="AU930" i="6"/>
  <c r="AV930" i="6"/>
  <c r="AU931" i="6"/>
  <c r="AV931" i="6"/>
  <c r="AU932" i="6"/>
  <c r="AV932" i="6"/>
  <c r="AU933" i="6"/>
  <c r="AV933" i="6"/>
  <c r="AU934" i="6"/>
  <c r="AV934" i="6"/>
  <c r="AU935" i="6"/>
  <c r="AV935" i="6"/>
  <c r="AU936" i="6"/>
  <c r="AV936" i="6"/>
  <c r="AU937" i="6"/>
  <c r="AV937" i="6"/>
  <c r="AU938" i="6"/>
  <c r="AV938" i="6"/>
  <c r="AU939" i="6"/>
  <c r="AV939" i="6"/>
  <c r="AU940" i="6"/>
  <c r="AV940" i="6"/>
  <c r="AU941" i="6"/>
  <c r="AV941" i="6"/>
  <c r="AU942" i="6"/>
  <c r="AV942" i="6"/>
  <c r="AU943" i="6"/>
  <c r="AV943" i="6"/>
  <c r="AU944" i="6"/>
  <c r="AV944" i="6"/>
  <c r="AU945" i="6"/>
  <c r="AV945" i="6"/>
  <c r="AU946" i="6"/>
  <c r="AV946" i="6"/>
  <c r="AU947" i="6"/>
  <c r="AV947" i="6"/>
  <c r="AU948" i="6"/>
  <c r="AV948" i="6"/>
  <c r="AU949" i="6"/>
  <c r="AV949" i="6"/>
  <c r="AU950" i="6"/>
  <c r="AV950" i="6"/>
  <c r="AU951" i="6"/>
  <c r="AV951" i="6"/>
  <c r="AU952" i="6"/>
  <c r="AV952" i="6"/>
  <c r="AU953" i="6"/>
  <c r="AV953" i="6"/>
  <c r="AU954" i="6"/>
  <c r="AV954" i="6"/>
  <c r="AU955" i="6"/>
  <c r="AV955" i="6"/>
  <c r="AU956" i="6"/>
  <c r="AV956" i="6"/>
  <c r="AU957" i="6"/>
  <c r="AV957" i="6"/>
  <c r="AU958" i="6"/>
  <c r="AV958" i="6"/>
  <c r="AU959" i="6"/>
  <c r="AV959" i="6"/>
  <c r="AU960" i="6"/>
  <c r="AV960" i="6"/>
  <c r="AU961" i="6"/>
  <c r="AV961" i="6"/>
  <c r="AU962" i="6"/>
  <c r="AV962" i="6"/>
  <c r="AU963" i="6"/>
  <c r="AV963" i="6"/>
  <c r="AU964" i="6"/>
  <c r="AV964" i="6"/>
  <c r="AU965" i="6"/>
  <c r="AV965" i="6"/>
  <c r="AU966" i="6"/>
  <c r="AV966" i="6"/>
  <c r="AU967" i="6"/>
  <c r="AV967" i="6"/>
  <c r="AU968" i="6"/>
  <c r="AV968" i="6"/>
  <c r="AU969" i="6"/>
  <c r="AV969" i="6"/>
  <c r="AU970" i="6"/>
  <c r="AV970" i="6"/>
  <c r="AU971" i="6"/>
  <c r="AV971" i="6"/>
  <c r="AU972" i="6"/>
  <c r="AV972" i="6"/>
  <c r="AU973" i="6"/>
  <c r="AV973" i="6"/>
  <c r="AU974" i="6"/>
  <c r="AV974" i="6"/>
  <c r="AU975" i="6"/>
  <c r="AV975" i="6"/>
  <c r="AU976" i="6"/>
  <c r="AV976" i="6"/>
  <c r="AU977" i="6"/>
  <c r="AV977" i="6"/>
  <c r="AU978" i="6"/>
  <c r="AV978" i="6"/>
  <c r="AU979" i="6"/>
  <c r="AV979" i="6"/>
  <c r="AU980" i="6"/>
  <c r="AV980" i="6"/>
  <c r="AU981" i="6"/>
  <c r="AV981" i="6"/>
  <c r="AU982" i="6"/>
  <c r="AV982" i="6"/>
  <c r="AU983" i="6"/>
  <c r="AV983" i="6"/>
  <c r="AU984" i="6"/>
  <c r="AV984" i="6"/>
  <c r="AU985" i="6"/>
  <c r="AV985" i="6"/>
  <c r="AU986" i="6"/>
  <c r="AV986" i="6"/>
  <c r="AU987" i="6"/>
  <c r="AV987" i="6"/>
  <c r="AU988" i="6"/>
  <c r="AV988" i="6"/>
  <c r="AU989" i="6"/>
  <c r="AV989" i="6"/>
  <c r="AU990" i="6"/>
  <c r="AV990" i="6"/>
  <c r="AU991" i="6"/>
  <c r="AV991" i="6"/>
  <c r="AU992" i="6"/>
  <c r="AV992" i="6"/>
  <c r="AU993" i="6"/>
  <c r="AV993" i="6"/>
  <c r="AU994" i="6"/>
  <c r="AV994" i="6"/>
  <c r="AU995" i="6"/>
  <c r="AV995" i="6"/>
  <c r="AU996" i="6"/>
  <c r="AV996" i="6"/>
  <c r="AU997" i="6"/>
  <c r="AV997" i="6"/>
  <c r="AU998" i="6"/>
  <c r="AV998" i="6"/>
  <c r="AU999" i="6"/>
  <c r="AV999" i="6"/>
  <c r="AU1000" i="6"/>
  <c r="AV1000" i="6"/>
  <c r="AU1001" i="6"/>
  <c r="AV1001" i="6"/>
  <c r="AU1002" i="6"/>
  <c r="AV1002" i="6"/>
  <c r="AU1003" i="6"/>
  <c r="AV1003" i="6"/>
  <c r="AU1004" i="6"/>
  <c r="AV1004" i="6"/>
  <c r="AV4" i="6"/>
  <c r="AT4" i="6"/>
  <c r="AU4" i="6"/>
  <c r="AS5" i="6"/>
  <c r="AS6" i="6"/>
  <c r="AS7" i="6"/>
  <c r="AS8" i="6"/>
  <c r="AS9" i="6"/>
  <c r="AS10" i="6"/>
  <c r="AS11" i="6"/>
  <c r="AS12" i="6"/>
  <c r="AS13" i="6"/>
  <c r="AS14" i="6"/>
  <c r="AS15" i="6"/>
  <c r="AS16" i="6"/>
  <c r="AS17" i="6"/>
  <c r="AS18" i="6"/>
  <c r="AS19" i="6"/>
  <c r="AS20" i="6"/>
  <c r="AS21" i="6"/>
  <c r="AS22" i="6"/>
  <c r="AS23" i="6"/>
  <c r="AS24" i="6"/>
  <c r="AS25" i="6"/>
  <c r="AS26" i="6"/>
  <c r="AS27" i="6"/>
  <c r="AS28" i="6"/>
  <c r="AS29" i="6"/>
  <c r="AS30" i="6"/>
  <c r="AS31" i="6"/>
  <c r="AS32" i="6"/>
  <c r="AS33" i="6"/>
  <c r="AS34" i="6"/>
  <c r="AS35" i="6"/>
  <c r="AS36" i="6"/>
  <c r="AS37" i="6"/>
  <c r="AS38" i="6"/>
  <c r="AS39" i="6"/>
  <c r="AS40" i="6"/>
  <c r="AS41" i="6"/>
  <c r="AS42" i="6"/>
  <c r="AS43" i="6"/>
  <c r="AS44" i="6"/>
  <c r="AS45" i="6"/>
  <c r="AS46" i="6"/>
  <c r="AS47" i="6"/>
  <c r="AS48" i="6"/>
  <c r="AS49" i="6"/>
  <c r="AS50" i="6"/>
  <c r="AS51" i="6"/>
  <c r="AS52" i="6"/>
  <c r="AS53" i="6"/>
  <c r="AS54" i="6"/>
  <c r="AS55" i="6"/>
  <c r="AS56" i="6"/>
  <c r="AS57" i="6"/>
  <c r="AS58" i="6"/>
  <c r="AS59" i="6"/>
  <c r="AS60" i="6"/>
  <c r="AS61" i="6"/>
  <c r="AS62" i="6"/>
  <c r="AS63" i="6"/>
  <c r="AS64" i="6"/>
  <c r="AS65" i="6"/>
  <c r="AS66" i="6"/>
  <c r="AS67" i="6"/>
  <c r="AS68" i="6"/>
  <c r="AS69" i="6"/>
  <c r="AS70" i="6"/>
  <c r="AS71" i="6"/>
  <c r="AS72" i="6"/>
  <c r="AS73" i="6"/>
  <c r="AS74" i="6"/>
  <c r="AS75" i="6"/>
  <c r="AS76" i="6"/>
  <c r="AS77" i="6"/>
  <c r="AS78" i="6"/>
  <c r="AS79" i="6"/>
  <c r="AS80" i="6"/>
  <c r="AS81" i="6"/>
  <c r="AS82" i="6"/>
  <c r="AS83" i="6"/>
  <c r="AS84" i="6"/>
  <c r="AS85" i="6"/>
  <c r="AS86" i="6"/>
  <c r="AS87" i="6"/>
  <c r="AS88" i="6"/>
  <c r="AS89" i="6"/>
  <c r="AS90" i="6"/>
  <c r="AS91" i="6"/>
  <c r="AS92" i="6"/>
  <c r="AS93" i="6"/>
  <c r="AS94" i="6"/>
  <c r="AS95" i="6"/>
  <c r="AS96" i="6"/>
  <c r="AS97" i="6"/>
  <c r="AS98" i="6"/>
  <c r="AS99" i="6"/>
  <c r="AS100" i="6"/>
  <c r="AS101" i="6"/>
  <c r="AS102" i="6"/>
  <c r="AS103" i="6"/>
  <c r="AS104" i="6"/>
  <c r="AS105" i="6"/>
  <c r="AS106" i="6"/>
  <c r="AS107" i="6"/>
  <c r="AS108" i="6"/>
  <c r="AS109" i="6"/>
  <c r="AS110" i="6"/>
  <c r="AS111" i="6"/>
  <c r="AS112" i="6"/>
  <c r="AS113" i="6"/>
  <c r="AS114" i="6"/>
  <c r="AS115" i="6"/>
  <c r="AS116" i="6"/>
  <c r="AS117" i="6"/>
  <c r="AS118" i="6"/>
  <c r="AS119" i="6"/>
  <c r="AS120" i="6"/>
  <c r="AS121" i="6"/>
  <c r="AS122" i="6"/>
  <c r="AS123" i="6"/>
  <c r="AS124" i="6"/>
  <c r="AS125" i="6"/>
  <c r="AS126" i="6"/>
  <c r="AS127" i="6"/>
  <c r="AS128" i="6"/>
  <c r="AS129" i="6"/>
  <c r="AS130" i="6"/>
  <c r="AS131" i="6"/>
  <c r="AS132" i="6"/>
  <c r="AS133" i="6"/>
  <c r="AS134" i="6"/>
  <c r="AS135" i="6"/>
  <c r="AS136" i="6"/>
  <c r="AS137" i="6"/>
  <c r="AS138" i="6"/>
  <c r="AS139" i="6"/>
  <c r="AS140" i="6"/>
  <c r="AS141" i="6"/>
  <c r="AS142" i="6"/>
  <c r="AS143" i="6"/>
  <c r="AS144" i="6"/>
  <c r="AS145" i="6"/>
  <c r="AS146" i="6"/>
  <c r="AS147" i="6"/>
  <c r="AS148" i="6"/>
  <c r="AS149" i="6"/>
  <c r="AS150" i="6"/>
  <c r="AS151" i="6"/>
  <c r="AS152" i="6"/>
  <c r="AS153" i="6"/>
  <c r="AS154" i="6"/>
  <c r="AS155" i="6"/>
  <c r="AS156" i="6"/>
  <c r="AS157" i="6"/>
  <c r="AS158" i="6"/>
  <c r="AS159" i="6"/>
  <c r="AS160" i="6"/>
  <c r="AS161" i="6"/>
  <c r="AS162" i="6"/>
  <c r="AS163" i="6"/>
  <c r="AS164" i="6"/>
  <c r="AS165" i="6"/>
  <c r="AS166" i="6"/>
  <c r="AS167" i="6"/>
  <c r="AS168" i="6"/>
  <c r="AS169" i="6"/>
  <c r="AS170" i="6"/>
  <c r="AS171" i="6"/>
  <c r="AS172" i="6"/>
  <c r="AS173" i="6"/>
  <c r="AS174" i="6"/>
  <c r="AS175" i="6"/>
  <c r="AS176" i="6"/>
  <c r="AS177" i="6"/>
  <c r="AS178" i="6"/>
  <c r="AS179" i="6"/>
  <c r="AS180" i="6"/>
  <c r="AS181" i="6"/>
  <c r="AS182" i="6"/>
  <c r="AS183" i="6"/>
  <c r="AS184" i="6"/>
  <c r="AS185" i="6"/>
  <c r="AS186" i="6"/>
  <c r="AS187" i="6"/>
  <c r="AS188" i="6"/>
  <c r="AS189" i="6"/>
  <c r="AS190" i="6"/>
  <c r="AS191" i="6"/>
  <c r="AS192" i="6"/>
  <c r="AS193" i="6"/>
  <c r="AS194" i="6"/>
  <c r="AS195" i="6"/>
  <c r="AS196" i="6"/>
  <c r="AS197" i="6"/>
  <c r="AS198" i="6"/>
  <c r="AS199" i="6"/>
  <c r="AS200" i="6"/>
  <c r="AS201" i="6"/>
  <c r="AS202" i="6"/>
  <c r="AS203" i="6"/>
  <c r="AS204" i="6"/>
  <c r="AS205" i="6"/>
  <c r="AS206" i="6"/>
  <c r="AS207" i="6"/>
  <c r="AS208" i="6"/>
  <c r="AS209" i="6"/>
  <c r="AS210" i="6"/>
  <c r="AS211" i="6"/>
  <c r="AS212" i="6"/>
  <c r="AS213" i="6"/>
  <c r="AS214" i="6"/>
  <c r="AS215" i="6"/>
  <c r="AS216" i="6"/>
  <c r="AS217" i="6"/>
  <c r="AS218" i="6"/>
  <c r="AS219" i="6"/>
  <c r="AS220" i="6"/>
  <c r="AS221" i="6"/>
  <c r="AS222" i="6"/>
  <c r="AS223" i="6"/>
  <c r="AS224" i="6"/>
  <c r="AS225" i="6"/>
  <c r="AS226" i="6"/>
  <c r="AS227" i="6"/>
  <c r="AS228" i="6"/>
  <c r="AS229" i="6"/>
  <c r="AS230" i="6"/>
  <c r="AS231" i="6"/>
  <c r="AS232" i="6"/>
  <c r="AS233" i="6"/>
  <c r="AS234" i="6"/>
  <c r="AS235" i="6"/>
  <c r="AS236" i="6"/>
  <c r="AS237" i="6"/>
  <c r="AS238" i="6"/>
  <c r="AS239" i="6"/>
  <c r="AS240" i="6"/>
  <c r="AS241" i="6"/>
  <c r="AS242" i="6"/>
  <c r="AS243" i="6"/>
  <c r="AS244" i="6"/>
  <c r="AS245" i="6"/>
  <c r="AS246" i="6"/>
  <c r="AS247" i="6"/>
  <c r="AS248" i="6"/>
  <c r="AS249" i="6"/>
  <c r="AS250" i="6"/>
  <c r="AS251" i="6"/>
  <c r="AS252" i="6"/>
  <c r="AS253" i="6"/>
  <c r="AS254" i="6"/>
  <c r="AS255" i="6"/>
  <c r="AS256" i="6"/>
  <c r="AS257" i="6"/>
  <c r="AS258" i="6"/>
  <c r="AS259" i="6"/>
  <c r="AS260" i="6"/>
  <c r="AS261" i="6"/>
  <c r="AS262" i="6"/>
  <c r="AS263" i="6"/>
  <c r="AS264" i="6"/>
  <c r="AS265" i="6"/>
  <c r="AS266" i="6"/>
  <c r="AS267" i="6"/>
  <c r="AS268" i="6"/>
  <c r="AS269" i="6"/>
  <c r="AS270" i="6"/>
  <c r="AS271" i="6"/>
  <c r="AS272" i="6"/>
  <c r="AS273" i="6"/>
  <c r="AS274" i="6"/>
  <c r="AS275" i="6"/>
  <c r="AS276" i="6"/>
  <c r="AS277" i="6"/>
  <c r="AS278" i="6"/>
  <c r="AS279" i="6"/>
  <c r="AS280" i="6"/>
  <c r="AS281" i="6"/>
  <c r="AS282" i="6"/>
  <c r="AS283" i="6"/>
  <c r="AS284" i="6"/>
  <c r="AS285" i="6"/>
  <c r="AS286" i="6"/>
  <c r="AS287" i="6"/>
  <c r="AS288" i="6"/>
  <c r="AS289" i="6"/>
  <c r="AS290" i="6"/>
  <c r="AS291" i="6"/>
  <c r="AS292" i="6"/>
  <c r="AS293" i="6"/>
  <c r="AS294" i="6"/>
  <c r="AS295" i="6"/>
  <c r="AS296" i="6"/>
  <c r="AS297" i="6"/>
  <c r="AS298" i="6"/>
  <c r="AS299" i="6"/>
  <c r="AS300" i="6"/>
  <c r="AS301" i="6"/>
  <c r="AS302" i="6"/>
  <c r="AS303" i="6"/>
  <c r="AS304" i="6"/>
  <c r="AS305" i="6"/>
  <c r="AS306" i="6"/>
  <c r="AS307" i="6"/>
  <c r="AS308" i="6"/>
  <c r="AS309" i="6"/>
  <c r="AS310" i="6"/>
  <c r="AS311" i="6"/>
  <c r="AS312" i="6"/>
  <c r="AS313" i="6"/>
  <c r="AS314" i="6"/>
  <c r="AS315" i="6"/>
  <c r="AS316" i="6"/>
  <c r="AS317" i="6"/>
  <c r="AS318" i="6"/>
  <c r="AS319" i="6"/>
  <c r="AS320" i="6"/>
  <c r="AS321" i="6"/>
  <c r="AS322" i="6"/>
  <c r="AS323" i="6"/>
  <c r="AS324" i="6"/>
  <c r="AS325" i="6"/>
  <c r="AS326" i="6"/>
  <c r="AS327" i="6"/>
  <c r="AS328" i="6"/>
  <c r="AS329" i="6"/>
  <c r="AS330" i="6"/>
  <c r="AS331" i="6"/>
  <c r="AS332" i="6"/>
  <c r="AS333" i="6"/>
  <c r="AS334" i="6"/>
  <c r="AS335" i="6"/>
  <c r="AS336" i="6"/>
  <c r="AS337" i="6"/>
  <c r="AS338" i="6"/>
  <c r="AS339" i="6"/>
  <c r="AS340" i="6"/>
  <c r="AS341" i="6"/>
  <c r="AS342" i="6"/>
  <c r="AS343" i="6"/>
  <c r="AS344" i="6"/>
  <c r="AS345" i="6"/>
  <c r="AS346" i="6"/>
  <c r="AS347" i="6"/>
  <c r="AS348" i="6"/>
  <c r="AS349" i="6"/>
  <c r="AS350" i="6"/>
  <c r="AS351" i="6"/>
  <c r="AS352" i="6"/>
  <c r="AS353" i="6"/>
  <c r="AS354" i="6"/>
  <c r="AS355" i="6"/>
  <c r="AS356" i="6"/>
  <c r="AS357" i="6"/>
  <c r="AS358" i="6"/>
  <c r="AS359" i="6"/>
  <c r="AS360" i="6"/>
  <c r="AS361" i="6"/>
  <c r="AS362" i="6"/>
  <c r="AS363" i="6"/>
  <c r="AS364" i="6"/>
  <c r="AS365" i="6"/>
  <c r="AS366" i="6"/>
  <c r="AS367" i="6"/>
  <c r="AS368" i="6"/>
  <c r="AS369" i="6"/>
  <c r="AS370" i="6"/>
  <c r="AS371" i="6"/>
  <c r="AS372" i="6"/>
  <c r="AS373" i="6"/>
  <c r="AS374" i="6"/>
  <c r="AS375" i="6"/>
  <c r="AS376" i="6"/>
  <c r="AS377" i="6"/>
  <c r="AS378" i="6"/>
  <c r="AS379" i="6"/>
  <c r="AS380" i="6"/>
  <c r="AS381" i="6"/>
  <c r="AS382" i="6"/>
  <c r="AS383" i="6"/>
  <c r="AS384" i="6"/>
  <c r="AS385" i="6"/>
  <c r="AS386" i="6"/>
  <c r="AS387" i="6"/>
  <c r="AS388" i="6"/>
  <c r="AS389" i="6"/>
  <c r="AS390" i="6"/>
  <c r="AS391" i="6"/>
  <c r="AS392" i="6"/>
  <c r="AS393" i="6"/>
  <c r="AS394" i="6"/>
  <c r="AS395" i="6"/>
  <c r="AS396" i="6"/>
  <c r="AS397" i="6"/>
  <c r="AS398" i="6"/>
  <c r="AS399" i="6"/>
  <c r="AS400" i="6"/>
  <c r="AS401" i="6"/>
  <c r="AS402" i="6"/>
  <c r="AS403" i="6"/>
  <c r="AS404" i="6"/>
  <c r="AS405" i="6"/>
  <c r="AS406" i="6"/>
  <c r="AS407" i="6"/>
  <c r="AS408" i="6"/>
  <c r="AS409" i="6"/>
  <c r="AS410" i="6"/>
  <c r="AS411" i="6"/>
  <c r="AS412" i="6"/>
  <c r="AS413" i="6"/>
  <c r="AS414" i="6"/>
  <c r="AS415" i="6"/>
  <c r="AS416" i="6"/>
  <c r="AS417" i="6"/>
  <c r="AS418" i="6"/>
  <c r="AS419" i="6"/>
  <c r="AS420" i="6"/>
  <c r="AS421" i="6"/>
  <c r="AS422" i="6"/>
  <c r="AS423" i="6"/>
  <c r="AS424" i="6"/>
  <c r="AS425" i="6"/>
  <c r="AS426" i="6"/>
  <c r="AS427" i="6"/>
  <c r="AS428" i="6"/>
  <c r="AS429" i="6"/>
  <c r="AS430" i="6"/>
  <c r="AS431" i="6"/>
  <c r="AS432" i="6"/>
  <c r="AS433" i="6"/>
  <c r="AS434" i="6"/>
  <c r="AS435" i="6"/>
  <c r="AS436" i="6"/>
  <c r="AS437" i="6"/>
  <c r="AS438" i="6"/>
  <c r="AS439" i="6"/>
  <c r="AS440" i="6"/>
  <c r="AS441" i="6"/>
  <c r="AS442" i="6"/>
  <c r="AS443" i="6"/>
  <c r="AS444" i="6"/>
  <c r="AS445" i="6"/>
  <c r="AS446" i="6"/>
  <c r="AS447" i="6"/>
  <c r="AS448" i="6"/>
  <c r="AS449" i="6"/>
  <c r="AS450" i="6"/>
  <c r="AS451" i="6"/>
  <c r="AS452" i="6"/>
  <c r="AS453" i="6"/>
  <c r="AS454" i="6"/>
  <c r="AS455" i="6"/>
  <c r="AS456" i="6"/>
  <c r="AS457" i="6"/>
  <c r="AS458" i="6"/>
  <c r="AS459" i="6"/>
  <c r="AS460" i="6"/>
  <c r="AS461" i="6"/>
  <c r="AS462" i="6"/>
  <c r="AS463" i="6"/>
  <c r="AS464" i="6"/>
  <c r="AS465" i="6"/>
  <c r="AS466" i="6"/>
  <c r="AS467" i="6"/>
  <c r="AS468" i="6"/>
  <c r="AS469" i="6"/>
  <c r="AS470" i="6"/>
  <c r="AS471" i="6"/>
  <c r="AS472" i="6"/>
  <c r="AS473" i="6"/>
  <c r="AS474" i="6"/>
  <c r="AS475" i="6"/>
  <c r="AS476" i="6"/>
  <c r="AS477" i="6"/>
  <c r="AS478" i="6"/>
  <c r="AS479" i="6"/>
  <c r="AS480" i="6"/>
  <c r="AS481" i="6"/>
  <c r="AS482" i="6"/>
  <c r="AS483" i="6"/>
  <c r="AS484" i="6"/>
  <c r="AS485" i="6"/>
  <c r="AS486" i="6"/>
  <c r="AS487" i="6"/>
  <c r="AS488" i="6"/>
  <c r="AS489" i="6"/>
  <c r="AS490" i="6"/>
  <c r="AS491" i="6"/>
  <c r="AS492" i="6"/>
  <c r="AS493" i="6"/>
  <c r="AS494" i="6"/>
  <c r="AS495" i="6"/>
  <c r="AS496" i="6"/>
  <c r="AS497" i="6"/>
  <c r="AS498" i="6"/>
  <c r="AS499" i="6"/>
  <c r="AS500" i="6"/>
  <c r="AS501" i="6"/>
  <c r="AS502" i="6"/>
  <c r="AS503" i="6"/>
  <c r="AS504" i="6"/>
  <c r="AS505" i="6"/>
  <c r="AS506" i="6"/>
  <c r="AS507" i="6"/>
  <c r="AS508" i="6"/>
  <c r="AS509" i="6"/>
  <c r="AS510" i="6"/>
  <c r="AS511" i="6"/>
  <c r="AS512" i="6"/>
  <c r="AS513" i="6"/>
  <c r="AS514" i="6"/>
  <c r="AS515" i="6"/>
  <c r="AS516" i="6"/>
  <c r="AS517" i="6"/>
  <c r="AS518" i="6"/>
  <c r="AS519" i="6"/>
  <c r="AS520" i="6"/>
  <c r="AS521" i="6"/>
  <c r="AS522" i="6"/>
  <c r="AS523" i="6"/>
  <c r="AS524" i="6"/>
  <c r="AS525" i="6"/>
  <c r="AS526" i="6"/>
  <c r="AS527" i="6"/>
  <c r="AS528" i="6"/>
  <c r="AS529" i="6"/>
  <c r="AS530" i="6"/>
  <c r="AS531" i="6"/>
  <c r="AS532" i="6"/>
  <c r="AS533" i="6"/>
  <c r="AS534" i="6"/>
  <c r="AS535" i="6"/>
  <c r="AS536" i="6"/>
  <c r="AS537" i="6"/>
  <c r="AS538" i="6"/>
  <c r="AS539" i="6"/>
  <c r="AS540" i="6"/>
  <c r="AS541" i="6"/>
  <c r="AS542" i="6"/>
  <c r="AS543" i="6"/>
  <c r="AS544" i="6"/>
  <c r="AS545" i="6"/>
  <c r="AS546" i="6"/>
  <c r="AS547" i="6"/>
  <c r="AS548" i="6"/>
  <c r="AS549" i="6"/>
  <c r="AS550" i="6"/>
  <c r="AS551" i="6"/>
  <c r="AS552" i="6"/>
  <c r="AS553" i="6"/>
  <c r="AS554" i="6"/>
  <c r="AS555" i="6"/>
  <c r="AS556" i="6"/>
  <c r="AS557" i="6"/>
  <c r="AS558" i="6"/>
  <c r="AS559" i="6"/>
  <c r="AS560" i="6"/>
  <c r="AS561" i="6"/>
  <c r="AS562" i="6"/>
  <c r="AS563" i="6"/>
  <c r="AS564" i="6"/>
  <c r="AS565" i="6"/>
  <c r="AS566" i="6"/>
  <c r="AS567" i="6"/>
  <c r="AS568" i="6"/>
  <c r="AS569" i="6"/>
  <c r="AS570" i="6"/>
  <c r="AS571" i="6"/>
  <c r="AS572" i="6"/>
  <c r="AS573" i="6"/>
  <c r="AS574" i="6"/>
  <c r="AS575" i="6"/>
  <c r="AS576" i="6"/>
  <c r="AS577" i="6"/>
  <c r="AS578" i="6"/>
  <c r="AS579" i="6"/>
  <c r="AS580" i="6"/>
  <c r="AS581" i="6"/>
  <c r="AS582" i="6"/>
  <c r="AS583" i="6"/>
  <c r="AS584" i="6"/>
  <c r="AS585" i="6"/>
  <c r="AS586" i="6"/>
  <c r="AS587" i="6"/>
  <c r="AS588" i="6"/>
  <c r="AS589" i="6"/>
  <c r="AS590" i="6"/>
  <c r="AS591" i="6"/>
  <c r="AS592" i="6"/>
  <c r="AS593" i="6"/>
  <c r="AS594" i="6"/>
  <c r="AS595" i="6"/>
  <c r="AS596" i="6"/>
  <c r="AS597" i="6"/>
  <c r="AS598" i="6"/>
  <c r="AS599" i="6"/>
  <c r="AS600" i="6"/>
  <c r="AS601" i="6"/>
  <c r="AS602" i="6"/>
  <c r="AS603" i="6"/>
  <c r="AS604" i="6"/>
  <c r="AS605" i="6"/>
  <c r="AS606" i="6"/>
  <c r="AS607" i="6"/>
  <c r="AS608" i="6"/>
  <c r="AS609" i="6"/>
  <c r="AS610" i="6"/>
  <c r="AS611" i="6"/>
  <c r="AS612" i="6"/>
  <c r="AS613" i="6"/>
  <c r="AS614" i="6"/>
  <c r="AS615" i="6"/>
  <c r="AS616" i="6"/>
  <c r="AS617" i="6"/>
  <c r="AS618" i="6"/>
  <c r="AS619" i="6"/>
  <c r="AS620" i="6"/>
  <c r="AS621" i="6"/>
  <c r="AS622" i="6"/>
  <c r="AS623" i="6"/>
  <c r="AS624" i="6"/>
  <c r="AS625" i="6"/>
  <c r="AS626" i="6"/>
  <c r="AS627" i="6"/>
  <c r="AS628" i="6"/>
  <c r="AS629" i="6"/>
  <c r="AS630" i="6"/>
  <c r="AS631" i="6"/>
  <c r="AS632" i="6"/>
  <c r="AS633" i="6"/>
  <c r="AS634" i="6"/>
  <c r="AS635" i="6"/>
  <c r="AS636" i="6"/>
  <c r="AS637" i="6"/>
  <c r="AS638" i="6"/>
  <c r="AS639" i="6"/>
  <c r="AS640" i="6"/>
  <c r="AS641" i="6"/>
  <c r="AS642" i="6"/>
  <c r="AS643" i="6"/>
  <c r="AS644" i="6"/>
  <c r="AS645" i="6"/>
  <c r="AS646" i="6"/>
  <c r="AS647" i="6"/>
  <c r="AS648" i="6"/>
  <c r="AS649" i="6"/>
  <c r="AS650" i="6"/>
  <c r="AS651" i="6"/>
  <c r="AS652" i="6"/>
  <c r="AS653" i="6"/>
  <c r="AS654" i="6"/>
  <c r="AS655" i="6"/>
  <c r="AS656" i="6"/>
  <c r="AS657" i="6"/>
  <c r="AS658" i="6"/>
  <c r="AS659" i="6"/>
  <c r="AS660" i="6"/>
  <c r="AS661" i="6"/>
  <c r="AS662" i="6"/>
  <c r="AS663" i="6"/>
  <c r="AS664" i="6"/>
  <c r="AS665" i="6"/>
  <c r="AS666" i="6"/>
  <c r="AS667" i="6"/>
  <c r="AS668" i="6"/>
  <c r="AS669" i="6"/>
  <c r="AS670" i="6"/>
  <c r="AS671" i="6"/>
  <c r="AS672" i="6"/>
  <c r="AS673" i="6"/>
  <c r="AS674" i="6"/>
  <c r="AS675" i="6"/>
  <c r="AS676" i="6"/>
  <c r="AS677" i="6"/>
  <c r="AS678" i="6"/>
  <c r="AS679" i="6"/>
  <c r="AS680" i="6"/>
  <c r="AS681" i="6"/>
  <c r="AS682" i="6"/>
  <c r="AS683" i="6"/>
  <c r="AS684" i="6"/>
  <c r="AS685" i="6"/>
  <c r="AS686" i="6"/>
  <c r="AS687" i="6"/>
  <c r="AS688" i="6"/>
  <c r="AS689" i="6"/>
  <c r="AS690" i="6"/>
  <c r="AS691" i="6"/>
  <c r="AS692" i="6"/>
  <c r="AS693" i="6"/>
  <c r="AS694" i="6"/>
  <c r="AS695" i="6"/>
  <c r="AS696" i="6"/>
  <c r="AS697" i="6"/>
  <c r="AS698" i="6"/>
  <c r="AS699" i="6"/>
  <c r="AS700" i="6"/>
  <c r="AS701" i="6"/>
  <c r="AS702" i="6"/>
  <c r="AS703" i="6"/>
  <c r="AS704" i="6"/>
  <c r="AS705" i="6"/>
  <c r="AS706" i="6"/>
  <c r="AS707" i="6"/>
  <c r="AS708" i="6"/>
  <c r="AS709" i="6"/>
  <c r="AS710" i="6"/>
  <c r="AS711" i="6"/>
  <c r="AS712" i="6"/>
  <c r="AS713" i="6"/>
  <c r="AS714" i="6"/>
  <c r="AS715" i="6"/>
  <c r="AS716" i="6"/>
  <c r="AS717" i="6"/>
  <c r="AS718" i="6"/>
  <c r="AS719" i="6"/>
  <c r="AS720" i="6"/>
  <c r="AS721" i="6"/>
  <c r="AS722" i="6"/>
  <c r="AS723" i="6"/>
  <c r="AS724" i="6"/>
  <c r="AS725" i="6"/>
  <c r="AS726" i="6"/>
  <c r="AS727" i="6"/>
  <c r="AS728" i="6"/>
  <c r="AS729" i="6"/>
  <c r="AS730" i="6"/>
  <c r="AS731" i="6"/>
  <c r="AS732" i="6"/>
  <c r="AS733" i="6"/>
  <c r="AS734" i="6"/>
  <c r="AS735" i="6"/>
  <c r="AS736" i="6"/>
  <c r="AS737" i="6"/>
  <c r="AS738" i="6"/>
  <c r="AS739" i="6"/>
  <c r="AS740" i="6"/>
  <c r="AS741" i="6"/>
  <c r="AS742" i="6"/>
  <c r="AS743" i="6"/>
  <c r="AS744" i="6"/>
  <c r="AS745" i="6"/>
  <c r="AS746" i="6"/>
  <c r="AS747" i="6"/>
  <c r="AS748" i="6"/>
  <c r="AS749" i="6"/>
  <c r="AS750" i="6"/>
  <c r="AS751" i="6"/>
  <c r="AS752" i="6"/>
  <c r="AS753" i="6"/>
  <c r="AS754" i="6"/>
  <c r="AS755" i="6"/>
  <c r="AS756" i="6"/>
  <c r="AS757" i="6"/>
  <c r="AS758" i="6"/>
  <c r="AS759" i="6"/>
  <c r="AS760" i="6"/>
  <c r="AS761" i="6"/>
  <c r="AS762" i="6"/>
  <c r="AS763" i="6"/>
  <c r="AS764" i="6"/>
  <c r="AS765" i="6"/>
  <c r="AS766" i="6"/>
  <c r="AS767" i="6"/>
  <c r="AS768" i="6"/>
  <c r="AS769" i="6"/>
  <c r="AS770" i="6"/>
  <c r="AS771" i="6"/>
  <c r="AS772" i="6"/>
  <c r="AS773" i="6"/>
  <c r="AS774" i="6"/>
  <c r="AS775" i="6"/>
  <c r="AS776" i="6"/>
  <c r="AS777" i="6"/>
  <c r="AS778" i="6"/>
  <c r="AS779" i="6"/>
  <c r="AS780" i="6"/>
  <c r="AS781" i="6"/>
  <c r="AS782" i="6"/>
  <c r="AS783" i="6"/>
  <c r="AS784" i="6"/>
  <c r="AS785" i="6"/>
  <c r="AS786" i="6"/>
  <c r="AS787" i="6"/>
  <c r="AS788" i="6"/>
  <c r="AS789" i="6"/>
  <c r="AS790" i="6"/>
  <c r="AS791" i="6"/>
  <c r="AS792" i="6"/>
  <c r="AS793" i="6"/>
  <c r="AS794" i="6"/>
  <c r="AS795" i="6"/>
  <c r="AS796" i="6"/>
  <c r="AS797" i="6"/>
  <c r="AS798" i="6"/>
  <c r="AS799" i="6"/>
  <c r="AS800" i="6"/>
  <c r="AS801" i="6"/>
  <c r="AS802" i="6"/>
  <c r="AS803" i="6"/>
  <c r="AS804" i="6"/>
  <c r="AS805" i="6"/>
  <c r="AS806" i="6"/>
  <c r="AS807" i="6"/>
  <c r="AS808" i="6"/>
  <c r="AS809" i="6"/>
  <c r="AS810" i="6"/>
  <c r="AS811" i="6"/>
  <c r="AS812" i="6"/>
  <c r="AS813" i="6"/>
  <c r="AS814" i="6"/>
  <c r="AS815" i="6"/>
  <c r="AS816" i="6"/>
  <c r="AS817" i="6"/>
  <c r="AS818" i="6"/>
  <c r="AS819" i="6"/>
  <c r="AS820" i="6"/>
  <c r="AS821" i="6"/>
  <c r="AS822" i="6"/>
  <c r="AS823" i="6"/>
  <c r="AS824" i="6"/>
  <c r="AS825" i="6"/>
  <c r="AS826" i="6"/>
  <c r="AS827" i="6"/>
  <c r="AS828" i="6"/>
  <c r="AS829" i="6"/>
  <c r="AS830" i="6"/>
  <c r="AS831" i="6"/>
  <c r="AS832" i="6"/>
  <c r="AS833" i="6"/>
  <c r="AS834" i="6"/>
  <c r="AS835" i="6"/>
  <c r="AS836" i="6"/>
  <c r="AS837" i="6"/>
  <c r="AS838" i="6"/>
  <c r="AS839" i="6"/>
  <c r="AS840" i="6"/>
  <c r="AS841" i="6"/>
  <c r="AS842" i="6"/>
  <c r="AS843" i="6"/>
  <c r="AS844" i="6"/>
  <c r="AS845" i="6"/>
  <c r="AS846" i="6"/>
  <c r="AS847" i="6"/>
  <c r="AS848" i="6"/>
  <c r="AS849" i="6"/>
  <c r="AS850" i="6"/>
  <c r="AS851" i="6"/>
  <c r="AS852" i="6"/>
  <c r="AS853" i="6"/>
  <c r="AS854" i="6"/>
  <c r="AS855" i="6"/>
  <c r="AS856" i="6"/>
  <c r="AS857" i="6"/>
  <c r="AS858" i="6"/>
  <c r="AS859" i="6"/>
  <c r="AS860" i="6"/>
  <c r="AS861" i="6"/>
  <c r="AS862" i="6"/>
  <c r="AS863" i="6"/>
  <c r="AS864" i="6"/>
  <c r="AS865" i="6"/>
  <c r="AS866" i="6"/>
  <c r="AS867" i="6"/>
  <c r="AS868" i="6"/>
  <c r="AS869" i="6"/>
  <c r="AS870" i="6"/>
  <c r="AS871" i="6"/>
  <c r="AS872" i="6"/>
  <c r="AS873" i="6"/>
  <c r="AS874" i="6"/>
  <c r="AS875" i="6"/>
  <c r="AS876" i="6"/>
  <c r="AS877" i="6"/>
  <c r="AS878" i="6"/>
  <c r="AS879" i="6"/>
  <c r="AS880" i="6"/>
  <c r="AS881" i="6"/>
  <c r="AS882" i="6"/>
  <c r="AS883" i="6"/>
  <c r="AS884" i="6"/>
  <c r="AS885" i="6"/>
  <c r="AS886" i="6"/>
  <c r="AS887" i="6"/>
  <c r="AS888" i="6"/>
  <c r="AS889" i="6"/>
  <c r="AS890" i="6"/>
  <c r="AS891" i="6"/>
  <c r="AS892" i="6"/>
  <c r="AS893" i="6"/>
  <c r="AS894" i="6"/>
  <c r="AS895" i="6"/>
  <c r="AS896" i="6"/>
  <c r="AS897" i="6"/>
  <c r="AS898" i="6"/>
  <c r="AS899" i="6"/>
  <c r="AS900" i="6"/>
  <c r="AS901" i="6"/>
  <c r="AS902" i="6"/>
  <c r="AS903" i="6"/>
  <c r="AS904" i="6"/>
  <c r="AS905" i="6"/>
  <c r="AS906" i="6"/>
  <c r="AS907" i="6"/>
  <c r="AS908" i="6"/>
  <c r="AS909" i="6"/>
  <c r="AS910" i="6"/>
  <c r="AS911" i="6"/>
  <c r="AS912" i="6"/>
  <c r="AS913" i="6"/>
  <c r="AS914" i="6"/>
  <c r="AS915" i="6"/>
  <c r="AS916" i="6"/>
  <c r="AS917" i="6"/>
  <c r="AS918" i="6"/>
  <c r="AS919" i="6"/>
  <c r="AS920" i="6"/>
  <c r="AS921" i="6"/>
  <c r="AS922" i="6"/>
  <c r="AS923" i="6"/>
  <c r="AS924" i="6"/>
  <c r="AS925" i="6"/>
  <c r="AS926" i="6"/>
  <c r="AS927" i="6"/>
  <c r="AS928" i="6"/>
  <c r="AS929" i="6"/>
  <c r="AS930" i="6"/>
  <c r="AS931" i="6"/>
  <c r="AS932" i="6"/>
  <c r="AS933" i="6"/>
  <c r="AS934" i="6"/>
  <c r="AS935" i="6"/>
  <c r="AS936" i="6"/>
  <c r="AS937" i="6"/>
  <c r="AS938" i="6"/>
  <c r="AS939" i="6"/>
  <c r="AS940" i="6"/>
  <c r="AS941" i="6"/>
  <c r="AS942" i="6"/>
  <c r="AS943" i="6"/>
  <c r="AS944" i="6"/>
  <c r="AS945" i="6"/>
  <c r="AS946" i="6"/>
  <c r="AS947" i="6"/>
  <c r="AS948" i="6"/>
  <c r="AS949" i="6"/>
  <c r="AS950" i="6"/>
  <c r="AS951" i="6"/>
  <c r="AS952" i="6"/>
  <c r="AS953" i="6"/>
  <c r="AS954" i="6"/>
  <c r="AS955" i="6"/>
  <c r="AS956" i="6"/>
  <c r="AS957" i="6"/>
  <c r="AS958" i="6"/>
  <c r="AS959" i="6"/>
  <c r="AS960" i="6"/>
  <c r="AS961" i="6"/>
  <c r="AS962" i="6"/>
  <c r="AS963" i="6"/>
  <c r="AS964" i="6"/>
  <c r="AS965" i="6"/>
  <c r="AS966" i="6"/>
  <c r="AS967" i="6"/>
  <c r="AS968" i="6"/>
  <c r="AS969" i="6"/>
  <c r="AS970" i="6"/>
  <c r="AS971" i="6"/>
  <c r="AS972" i="6"/>
  <c r="AS973" i="6"/>
  <c r="AS974" i="6"/>
  <c r="AS975" i="6"/>
  <c r="AS976" i="6"/>
  <c r="AS977" i="6"/>
  <c r="AS978" i="6"/>
  <c r="AS979" i="6"/>
  <c r="AS980" i="6"/>
  <c r="AS981" i="6"/>
  <c r="AS982" i="6"/>
  <c r="AS983" i="6"/>
  <c r="AS984" i="6"/>
  <c r="AS985" i="6"/>
  <c r="AS986" i="6"/>
  <c r="AS987" i="6"/>
  <c r="AS988" i="6"/>
  <c r="AS989" i="6"/>
  <c r="AS990" i="6"/>
  <c r="AS991" i="6"/>
  <c r="AS992" i="6"/>
  <c r="AS993" i="6"/>
  <c r="AS994" i="6"/>
  <c r="AS995" i="6"/>
  <c r="AS996" i="6"/>
  <c r="AS997" i="6"/>
  <c r="AS998" i="6"/>
  <c r="AS999" i="6"/>
  <c r="AS1000" i="6"/>
  <c r="AS1001" i="6"/>
  <c r="AS1002" i="6"/>
  <c r="AS1003" i="6"/>
  <c r="AS1004" i="6"/>
  <c r="AS4" i="6"/>
  <c r="AQ4" i="6"/>
  <c r="AR4" i="6"/>
  <c r="AM5" i="6"/>
  <c r="AN5" i="6"/>
  <c r="AM6" i="6"/>
  <c r="AN6" i="6"/>
  <c r="AM7" i="6"/>
  <c r="AN7" i="6"/>
  <c r="AM8" i="6"/>
  <c r="AN8" i="6"/>
  <c r="AM9" i="6"/>
  <c r="AN9" i="6"/>
  <c r="AM10" i="6"/>
  <c r="AN10" i="6"/>
  <c r="AM11" i="6"/>
  <c r="AN11" i="6"/>
  <c r="AM12" i="6"/>
  <c r="AN12" i="6"/>
  <c r="AM13" i="6"/>
  <c r="AN13" i="6"/>
  <c r="AM14" i="6"/>
  <c r="AN14" i="6"/>
  <c r="AM15" i="6"/>
  <c r="AN15" i="6"/>
  <c r="AM16" i="6"/>
  <c r="AN16" i="6"/>
  <c r="AM17" i="6"/>
  <c r="AN17" i="6"/>
  <c r="AM18" i="6"/>
  <c r="AN18" i="6"/>
  <c r="AM19" i="6"/>
  <c r="AN19" i="6"/>
  <c r="AM20" i="6"/>
  <c r="AN20" i="6"/>
  <c r="AM21" i="6"/>
  <c r="AN21" i="6"/>
  <c r="AM22" i="6"/>
  <c r="AN22" i="6"/>
  <c r="AM23" i="6"/>
  <c r="AN23" i="6"/>
  <c r="AM24" i="6"/>
  <c r="AN24" i="6"/>
  <c r="AM25" i="6"/>
  <c r="AN25" i="6"/>
  <c r="AM26" i="6"/>
  <c r="AN26" i="6"/>
  <c r="AM27" i="6"/>
  <c r="AN27" i="6"/>
  <c r="AM28" i="6"/>
  <c r="AN28" i="6"/>
  <c r="AM29" i="6"/>
  <c r="AN29" i="6"/>
  <c r="AM30" i="6"/>
  <c r="AN30" i="6"/>
  <c r="AM31" i="6"/>
  <c r="AN31" i="6"/>
  <c r="AM32" i="6"/>
  <c r="AN32" i="6"/>
  <c r="AM33" i="6"/>
  <c r="AN33" i="6"/>
  <c r="AM34" i="6"/>
  <c r="AN34" i="6"/>
  <c r="AM35" i="6"/>
  <c r="AN35" i="6"/>
  <c r="AM36" i="6"/>
  <c r="AN36" i="6"/>
  <c r="AM37" i="6"/>
  <c r="AN37" i="6"/>
  <c r="AM38" i="6"/>
  <c r="AN38" i="6"/>
  <c r="AM39" i="6"/>
  <c r="AN39" i="6"/>
  <c r="AM40" i="6"/>
  <c r="AN40" i="6"/>
  <c r="AM41" i="6"/>
  <c r="AN41" i="6"/>
  <c r="AM42" i="6"/>
  <c r="AN42" i="6"/>
  <c r="AM43" i="6"/>
  <c r="AN43" i="6"/>
  <c r="AM44" i="6"/>
  <c r="AN44" i="6"/>
  <c r="AM45" i="6"/>
  <c r="AN45" i="6"/>
  <c r="AM46" i="6"/>
  <c r="AN46" i="6"/>
  <c r="AM47" i="6"/>
  <c r="AN47" i="6"/>
  <c r="AM48" i="6"/>
  <c r="AN48" i="6"/>
  <c r="AM49" i="6"/>
  <c r="AN49" i="6"/>
  <c r="AM50" i="6"/>
  <c r="AN50" i="6"/>
  <c r="AM51" i="6"/>
  <c r="AN51" i="6"/>
  <c r="AM52" i="6"/>
  <c r="AN52" i="6"/>
  <c r="AM53" i="6"/>
  <c r="AN53" i="6"/>
  <c r="AM54" i="6"/>
  <c r="AN54" i="6"/>
  <c r="AM55" i="6"/>
  <c r="AN55" i="6"/>
  <c r="AM56" i="6"/>
  <c r="AN56" i="6"/>
  <c r="AM57" i="6"/>
  <c r="AN57" i="6"/>
  <c r="AM58" i="6"/>
  <c r="AN58" i="6"/>
  <c r="AM59" i="6"/>
  <c r="AN59" i="6"/>
  <c r="AM60" i="6"/>
  <c r="AN60" i="6"/>
  <c r="AM61" i="6"/>
  <c r="AN61" i="6"/>
  <c r="AM62" i="6"/>
  <c r="AN62" i="6"/>
  <c r="AM63" i="6"/>
  <c r="AN63" i="6"/>
  <c r="AM64" i="6"/>
  <c r="AN64" i="6"/>
  <c r="AM65" i="6"/>
  <c r="AN65" i="6"/>
  <c r="AM66" i="6"/>
  <c r="AN66" i="6"/>
  <c r="AM67" i="6"/>
  <c r="AN67" i="6"/>
  <c r="AM68" i="6"/>
  <c r="AN68" i="6"/>
  <c r="AM69" i="6"/>
  <c r="AN69" i="6"/>
  <c r="AM70" i="6"/>
  <c r="AN70" i="6"/>
  <c r="AM71" i="6"/>
  <c r="AN71" i="6"/>
  <c r="AM72" i="6"/>
  <c r="AN72" i="6"/>
  <c r="AM73" i="6"/>
  <c r="AN73" i="6"/>
  <c r="AM74" i="6"/>
  <c r="AN74" i="6"/>
  <c r="AM75" i="6"/>
  <c r="AN75" i="6"/>
  <c r="AM76" i="6"/>
  <c r="AN76" i="6"/>
  <c r="AM77" i="6"/>
  <c r="AN77" i="6"/>
  <c r="AM78" i="6"/>
  <c r="AN78" i="6"/>
  <c r="AM79" i="6"/>
  <c r="AN79" i="6"/>
  <c r="AM80" i="6"/>
  <c r="AN80" i="6"/>
  <c r="AM81" i="6"/>
  <c r="AN81" i="6"/>
  <c r="AM82" i="6"/>
  <c r="AN82" i="6"/>
  <c r="AM83" i="6"/>
  <c r="AN83" i="6"/>
  <c r="AM84" i="6"/>
  <c r="AN84" i="6"/>
  <c r="AM85" i="6"/>
  <c r="AN85" i="6"/>
  <c r="AM86" i="6"/>
  <c r="AN86" i="6"/>
  <c r="AM87" i="6"/>
  <c r="AN87" i="6"/>
  <c r="AM88" i="6"/>
  <c r="AN88" i="6"/>
  <c r="AM89" i="6"/>
  <c r="AN89" i="6"/>
  <c r="AM90" i="6"/>
  <c r="AN90" i="6"/>
  <c r="AM91" i="6"/>
  <c r="AN91" i="6"/>
  <c r="AM92" i="6"/>
  <c r="AN92" i="6"/>
  <c r="AM93" i="6"/>
  <c r="AN93" i="6"/>
  <c r="AM94" i="6"/>
  <c r="AN94" i="6"/>
  <c r="AM95" i="6"/>
  <c r="AN95" i="6"/>
  <c r="AM96" i="6"/>
  <c r="AN96" i="6"/>
  <c r="AM97" i="6"/>
  <c r="AN97" i="6"/>
  <c r="AM98" i="6"/>
  <c r="AN98" i="6"/>
  <c r="AM99" i="6"/>
  <c r="AN99" i="6"/>
  <c r="AM100" i="6"/>
  <c r="AN100" i="6"/>
  <c r="AM101" i="6"/>
  <c r="AN101" i="6"/>
  <c r="AM102" i="6"/>
  <c r="AN102" i="6"/>
  <c r="AM103" i="6"/>
  <c r="AN103" i="6"/>
  <c r="AM104" i="6"/>
  <c r="AN104" i="6"/>
  <c r="AM105" i="6"/>
  <c r="AN105" i="6"/>
  <c r="AM106" i="6"/>
  <c r="AN106" i="6"/>
  <c r="AM107" i="6"/>
  <c r="AN107" i="6"/>
  <c r="AM108" i="6"/>
  <c r="AN108" i="6"/>
  <c r="AM109" i="6"/>
  <c r="AN109" i="6"/>
  <c r="AM110" i="6"/>
  <c r="AN110" i="6"/>
  <c r="AM111" i="6"/>
  <c r="AN111" i="6"/>
  <c r="AM112" i="6"/>
  <c r="AN112" i="6"/>
  <c r="AM113" i="6"/>
  <c r="AN113" i="6"/>
  <c r="AM114" i="6"/>
  <c r="AN114" i="6"/>
  <c r="AM115" i="6"/>
  <c r="AN115" i="6"/>
  <c r="AM116" i="6"/>
  <c r="AN116" i="6"/>
  <c r="AM117" i="6"/>
  <c r="AN117" i="6"/>
  <c r="AM118" i="6"/>
  <c r="AN118" i="6"/>
  <c r="AM119" i="6"/>
  <c r="AN119" i="6"/>
  <c r="AM120" i="6"/>
  <c r="AN120" i="6"/>
  <c r="AM121" i="6"/>
  <c r="AN121" i="6"/>
  <c r="AM122" i="6"/>
  <c r="AN122" i="6"/>
  <c r="AM123" i="6"/>
  <c r="AN123" i="6"/>
  <c r="AM124" i="6"/>
  <c r="AN124" i="6"/>
  <c r="AM125" i="6"/>
  <c r="AN125" i="6"/>
  <c r="AM126" i="6"/>
  <c r="AN126" i="6"/>
  <c r="AM127" i="6"/>
  <c r="AN127" i="6"/>
  <c r="AM128" i="6"/>
  <c r="AN128" i="6"/>
  <c r="AM129" i="6"/>
  <c r="AN129" i="6"/>
  <c r="AM130" i="6"/>
  <c r="AN130" i="6"/>
  <c r="AM131" i="6"/>
  <c r="AN131" i="6"/>
  <c r="AM132" i="6"/>
  <c r="AN132" i="6"/>
  <c r="AM133" i="6"/>
  <c r="AN133" i="6"/>
  <c r="AM134" i="6"/>
  <c r="AN134" i="6"/>
  <c r="AM135" i="6"/>
  <c r="AN135" i="6"/>
  <c r="AM136" i="6"/>
  <c r="AN136" i="6"/>
  <c r="AM137" i="6"/>
  <c r="AN137" i="6"/>
  <c r="AM138" i="6"/>
  <c r="AN138" i="6"/>
  <c r="AM139" i="6"/>
  <c r="AN139" i="6"/>
  <c r="AM140" i="6"/>
  <c r="AN140" i="6"/>
  <c r="AM141" i="6"/>
  <c r="AN141" i="6"/>
  <c r="AM142" i="6"/>
  <c r="AN142" i="6"/>
  <c r="AM143" i="6"/>
  <c r="AN143" i="6"/>
  <c r="AM144" i="6"/>
  <c r="AN144" i="6"/>
  <c r="AM145" i="6"/>
  <c r="AN145" i="6"/>
  <c r="AM146" i="6"/>
  <c r="AN146" i="6"/>
  <c r="AM147" i="6"/>
  <c r="AN147" i="6"/>
  <c r="AM148" i="6"/>
  <c r="AN148" i="6"/>
  <c r="AM149" i="6"/>
  <c r="AN149" i="6"/>
  <c r="AM150" i="6"/>
  <c r="AN150" i="6"/>
  <c r="AM151" i="6"/>
  <c r="AN151" i="6"/>
  <c r="AM152" i="6"/>
  <c r="AN152" i="6"/>
  <c r="AM153" i="6"/>
  <c r="AN153" i="6"/>
  <c r="AM154" i="6"/>
  <c r="AN154" i="6"/>
  <c r="AM155" i="6"/>
  <c r="AN155" i="6"/>
  <c r="AM156" i="6"/>
  <c r="AN156" i="6"/>
  <c r="AM157" i="6"/>
  <c r="AN157" i="6"/>
  <c r="AM158" i="6"/>
  <c r="AN158" i="6"/>
  <c r="AM159" i="6"/>
  <c r="AN159" i="6"/>
  <c r="AM160" i="6"/>
  <c r="AN160" i="6"/>
  <c r="AM161" i="6"/>
  <c r="AN161" i="6"/>
  <c r="AM162" i="6"/>
  <c r="AN162" i="6"/>
  <c r="AM163" i="6"/>
  <c r="AN163" i="6"/>
  <c r="AM164" i="6"/>
  <c r="AN164" i="6"/>
  <c r="AM165" i="6"/>
  <c r="AN165" i="6"/>
  <c r="AM166" i="6"/>
  <c r="AN166" i="6"/>
  <c r="AM167" i="6"/>
  <c r="AN167" i="6"/>
  <c r="AM168" i="6"/>
  <c r="AN168" i="6"/>
  <c r="AM169" i="6"/>
  <c r="AN169" i="6"/>
  <c r="AM170" i="6"/>
  <c r="AN170" i="6"/>
  <c r="AM171" i="6"/>
  <c r="AN171" i="6"/>
  <c r="AM172" i="6"/>
  <c r="AN172" i="6"/>
  <c r="AM173" i="6"/>
  <c r="AN173" i="6"/>
  <c r="AM174" i="6"/>
  <c r="AN174" i="6"/>
  <c r="AM175" i="6"/>
  <c r="AN175" i="6"/>
  <c r="AM176" i="6"/>
  <c r="AN176" i="6"/>
  <c r="AM177" i="6"/>
  <c r="AN177" i="6"/>
  <c r="AM178" i="6"/>
  <c r="AN178" i="6"/>
  <c r="AM179" i="6"/>
  <c r="AN179" i="6"/>
  <c r="AM180" i="6"/>
  <c r="AN180" i="6"/>
  <c r="AM181" i="6"/>
  <c r="AN181" i="6"/>
  <c r="AM182" i="6"/>
  <c r="AN182" i="6"/>
  <c r="AM183" i="6"/>
  <c r="AN183" i="6"/>
  <c r="AM184" i="6"/>
  <c r="AN184" i="6"/>
  <c r="AM185" i="6"/>
  <c r="AN185" i="6"/>
  <c r="AM186" i="6"/>
  <c r="AN186" i="6"/>
  <c r="AM187" i="6"/>
  <c r="AN187" i="6"/>
  <c r="AM188" i="6"/>
  <c r="AN188" i="6"/>
  <c r="AM189" i="6"/>
  <c r="AN189" i="6"/>
  <c r="AM190" i="6"/>
  <c r="AN190" i="6"/>
  <c r="AM191" i="6"/>
  <c r="AN191" i="6"/>
  <c r="AM192" i="6"/>
  <c r="AN192" i="6"/>
  <c r="AM193" i="6"/>
  <c r="AN193" i="6"/>
  <c r="AM194" i="6"/>
  <c r="AN194" i="6"/>
  <c r="AM195" i="6"/>
  <c r="AN195" i="6"/>
  <c r="AM196" i="6"/>
  <c r="AN196" i="6"/>
  <c r="AM197" i="6"/>
  <c r="AN197" i="6"/>
  <c r="AM198" i="6"/>
  <c r="AN198" i="6"/>
  <c r="AM199" i="6"/>
  <c r="AN199" i="6"/>
  <c r="AM200" i="6"/>
  <c r="AN200" i="6"/>
  <c r="AM201" i="6"/>
  <c r="AN201" i="6"/>
  <c r="AM202" i="6"/>
  <c r="AN202" i="6"/>
  <c r="AM203" i="6"/>
  <c r="AN203" i="6"/>
  <c r="AM204" i="6"/>
  <c r="AN204" i="6"/>
  <c r="AM205" i="6"/>
  <c r="AN205" i="6"/>
  <c r="AM206" i="6"/>
  <c r="AN206" i="6"/>
  <c r="AM207" i="6"/>
  <c r="AN207" i="6"/>
  <c r="AM208" i="6"/>
  <c r="AN208" i="6"/>
  <c r="AM209" i="6"/>
  <c r="AN209" i="6"/>
  <c r="AM210" i="6"/>
  <c r="AN210" i="6"/>
  <c r="AM211" i="6"/>
  <c r="AN211" i="6"/>
  <c r="AM212" i="6"/>
  <c r="AN212" i="6"/>
  <c r="AM213" i="6"/>
  <c r="AN213" i="6"/>
  <c r="AM214" i="6"/>
  <c r="AN214" i="6"/>
  <c r="AM215" i="6"/>
  <c r="AN215" i="6"/>
  <c r="AM216" i="6"/>
  <c r="AN216" i="6"/>
  <c r="AM217" i="6"/>
  <c r="AN217" i="6"/>
  <c r="AM218" i="6"/>
  <c r="AN218" i="6"/>
  <c r="AM219" i="6"/>
  <c r="AN219" i="6"/>
  <c r="AM220" i="6"/>
  <c r="AN220" i="6"/>
  <c r="AM221" i="6"/>
  <c r="AN221" i="6"/>
  <c r="AM222" i="6"/>
  <c r="AN222" i="6"/>
  <c r="AM223" i="6"/>
  <c r="AN223" i="6"/>
  <c r="AM224" i="6"/>
  <c r="AN224" i="6"/>
  <c r="AM225" i="6"/>
  <c r="AN225" i="6"/>
  <c r="AM226" i="6"/>
  <c r="AN226" i="6"/>
  <c r="AM227" i="6"/>
  <c r="AN227" i="6"/>
  <c r="AM228" i="6"/>
  <c r="AN228" i="6"/>
  <c r="AM229" i="6"/>
  <c r="AN229" i="6"/>
  <c r="AM230" i="6"/>
  <c r="AN230" i="6"/>
  <c r="AM231" i="6"/>
  <c r="AN231" i="6"/>
  <c r="AM232" i="6"/>
  <c r="AN232" i="6"/>
  <c r="AM233" i="6"/>
  <c r="AN233" i="6"/>
  <c r="AM234" i="6"/>
  <c r="AN234" i="6"/>
  <c r="AM235" i="6"/>
  <c r="AN235" i="6"/>
  <c r="AM236" i="6"/>
  <c r="AN236" i="6"/>
  <c r="AM237" i="6"/>
  <c r="AN237" i="6"/>
  <c r="AM238" i="6"/>
  <c r="AN238" i="6"/>
  <c r="AM239" i="6"/>
  <c r="AN239" i="6"/>
  <c r="AM240" i="6"/>
  <c r="AN240" i="6"/>
  <c r="AM241" i="6"/>
  <c r="AN241" i="6"/>
  <c r="AM242" i="6"/>
  <c r="AN242" i="6"/>
  <c r="AM243" i="6"/>
  <c r="AN243" i="6"/>
  <c r="AM244" i="6"/>
  <c r="AN244" i="6"/>
  <c r="AM245" i="6"/>
  <c r="AN245" i="6"/>
  <c r="AM246" i="6"/>
  <c r="AN246" i="6"/>
  <c r="AM247" i="6"/>
  <c r="AN247" i="6"/>
  <c r="AM248" i="6"/>
  <c r="AN248" i="6"/>
  <c r="AM249" i="6"/>
  <c r="AN249" i="6"/>
  <c r="AM250" i="6"/>
  <c r="AN250" i="6"/>
  <c r="AM251" i="6"/>
  <c r="AN251" i="6"/>
  <c r="AM252" i="6"/>
  <c r="AN252" i="6"/>
  <c r="AM253" i="6"/>
  <c r="AN253" i="6"/>
  <c r="AM254" i="6"/>
  <c r="AN254" i="6"/>
  <c r="AM255" i="6"/>
  <c r="AN255" i="6"/>
  <c r="AM256" i="6"/>
  <c r="AN256" i="6"/>
  <c r="AM257" i="6"/>
  <c r="AN257" i="6"/>
  <c r="AM258" i="6"/>
  <c r="AN258" i="6"/>
  <c r="AM259" i="6"/>
  <c r="AN259" i="6"/>
  <c r="AM260" i="6"/>
  <c r="AN260" i="6"/>
  <c r="AM261" i="6"/>
  <c r="AN261" i="6"/>
  <c r="AM262" i="6"/>
  <c r="AN262" i="6"/>
  <c r="AM263" i="6"/>
  <c r="AN263" i="6"/>
  <c r="AM264" i="6"/>
  <c r="AN264" i="6"/>
  <c r="AM265" i="6"/>
  <c r="AN265" i="6"/>
  <c r="AM266" i="6"/>
  <c r="AN266" i="6"/>
  <c r="AM267" i="6"/>
  <c r="AN267" i="6"/>
  <c r="AM268" i="6"/>
  <c r="AN268" i="6"/>
  <c r="AM269" i="6"/>
  <c r="AN269" i="6"/>
  <c r="AM270" i="6"/>
  <c r="AN270" i="6"/>
  <c r="AM271" i="6"/>
  <c r="AN271" i="6"/>
  <c r="AM272" i="6"/>
  <c r="AN272" i="6"/>
  <c r="AM273" i="6"/>
  <c r="AN273" i="6"/>
  <c r="AM274" i="6"/>
  <c r="AN274" i="6"/>
  <c r="AM275" i="6"/>
  <c r="AN275" i="6"/>
  <c r="AM276" i="6"/>
  <c r="AN276" i="6"/>
  <c r="AM277" i="6"/>
  <c r="AN277" i="6"/>
  <c r="AM278" i="6"/>
  <c r="AN278" i="6"/>
  <c r="AM279" i="6"/>
  <c r="AN279" i="6"/>
  <c r="AM280" i="6"/>
  <c r="AN280" i="6"/>
  <c r="AM281" i="6"/>
  <c r="AN281" i="6"/>
  <c r="AM282" i="6"/>
  <c r="AN282" i="6"/>
  <c r="AM283" i="6"/>
  <c r="AN283" i="6"/>
  <c r="AM284" i="6"/>
  <c r="AN284" i="6"/>
  <c r="AM285" i="6"/>
  <c r="AN285" i="6"/>
  <c r="AM286" i="6"/>
  <c r="AN286" i="6"/>
  <c r="AM287" i="6"/>
  <c r="AN287" i="6"/>
  <c r="AM288" i="6"/>
  <c r="AN288" i="6"/>
  <c r="AM289" i="6"/>
  <c r="AN289" i="6"/>
  <c r="AM290" i="6"/>
  <c r="AN290" i="6"/>
  <c r="AM291" i="6"/>
  <c r="AN291" i="6"/>
  <c r="AM292" i="6"/>
  <c r="AN292" i="6"/>
  <c r="AM293" i="6"/>
  <c r="AN293" i="6"/>
  <c r="AM294" i="6"/>
  <c r="AN294" i="6"/>
  <c r="AM295" i="6"/>
  <c r="AN295" i="6"/>
  <c r="AM296" i="6"/>
  <c r="AN296" i="6"/>
  <c r="AM297" i="6"/>
  <c r="AN297" i="6"/>
  <c r="AM298" i="6"/>
  <c r="AN298" i="6"/>
  <c r="AM299" i="6"/>
  <c r="AN299" i="6"/>
  <c r="AM300" i="6"/>
  <c r="AN300" i="6"/>
  <c r="AM301" i="6"/>
  <c r="AN301" i="6"/>
  <c r="AM302" i="6"/>
  <c r="AN302" i="6"/>
  <c r="AM303" i="6"/>
  <c r="AN303" i="6"/>
  <c r="AM304" i="6"/>
  <c r="AN304" i="6"/>
  <c r="AM305" i="6"/>
  <c r="AN305" i="6"/>
  <c r="AM306" i="6"/>
  <c r="AN306" i="6"/>
  <c r="AM307" i="6"/>
  <c r="AN307" i="6"/>
  <c r="AM308" i="6"/>
  <c r="AN308" i="6"/>
  <c r="AM309" i="6"/>
  <c r="AN309" i="6"/>
  <c r="AM310" i="6"/>
  <c r="AN310" i="6"/>
  <c r="AM311" i="6"/>
  <c r="AN311" i="6"/>
  <c r="AM312" i="6"/>
  <c r="AN312" i="6"/>
  <c r="AM313" i="6"/>
  <c r="AN313" i="6"/>
  <c r="AM314" i="6"/>
  <c r="AN314" i="6"/>
  <c r="AM315" i="6"/>
  <c r="AN315" i="6"/>
  <c r="AM316" i="6"/>
  <c r="AN316" i="6"/>
  <c r="AM317" i="6"/>
  <c r="AN317" i="6"/>
  <c r="AM318" i="6"/>
  <c r="AN318" i="6"/>
  <c r="AM319" i="6"/>
  <c r="AN319" i="6"/>
  <c r="AM320" i="6"/>
  <c r="AN320" i="6"/>
  <c r="AM321" i="6"/>
  <c r="AN321" i="6"/>
  <c r="AM322" i="6"/>
  <c r="AN322" i="6"/>
  <c r="AM323" i="6"/>
  <c r="AN323" i="6"/>
  <c r="AM324" i="6"/>
  <c r="AN324" i="6"/>
  <c r="AM325" i="6"/>
  <c r="AN325" i="6"/>
  <c r="AM326" i="6"/>
  <c r="AN326" i="6"/>
  <c r="AM327" i="6"/>
  <c r="AN327" i="6"/>
  <c r="AM328" i="6"/>
  <c r="AN328" i="6"/>
  <c r="AM329" i="6"/>
  <c r="AN329" i="6"/>
  <c r="AM330" i="6"/>
  <c r="AN330" i="6"/>
  <c r="AM331" i="6"/>
  <c r="AN331" i="6"/>
  <c r="AM332" i="6"/>
  <c r="AN332" i="6"/>
  <c r="AM333" i="6"/>
  <c r="AN333" i="6"/>
  <c r="AM334" i="6"/>
  <c r="AN334" i="6"/>
  <c r="AM335" i="6"/>
  <c r="AN335" i="6"/>
  <c r="AM336" i="6"/>
  <c r="AN336" i="6"/>
  <c r="AM337" i="6"/>
  <c r="AN337" i="6"/>
  <c r="AM338" i="6"/>
  <c r="AN338" i="6"/>
  <c r="AM339" i="6"/>
  <c r="AN339" i="6"/>
  <c r="AM340" i="6"/>
  <c r="AN340" i="6"/>
  <c r="AM341" i="6"/>
  <c r="AN341" i="6"/>
  <c r="AM342" i="6"/>
  <c r="AN342" i="6"/>
  <c r="AM343" i="6"/>
  <c r="AN343" i="6"/>
  <c r="AM344" i="6"/>
  <c r="AN344" i="6"/>
  <c r="AM345" i="6"/>
  <c r="AN345" i="6"/>
  <c r="AM346" i="6"/>
  <c r="AN346" i="6"/>
  <c r="AM347" i="6"/>
  <c r="AN347" i="6"/>
  <c r="AM348" i="6"/>
  <c r="AN348" i="6"/>
  <c r="AM349" i="6"/>
  <c r="AN349" i="6"/>
  <c r="AM350" i="6"/>
  <c r="AN350" i="6"/>
  <c r="AM351" i="6"/>
  <c r="AN351" i="6"/>
  <c r="AM352" i="6"/>
  <c r="AN352" i="6"/>
  <c r="AM353" i="6"/>
  <c r="AN353" i="6"/>
  <c r="AM354" i="6"/>
  <c r="AN354" i="6"/>
  <c r="AM355" i="6"/>
  <c r="AN355" i="6"/>
  <c r="AM356" i="6"/>
  <c r="AN356" i="6"/>
  <c r="AM357" i="6"/>
  <c r="AN357" i="6"/>
  <c r="AM358" i="6"/>
  <c r="AN358" i="6"/>
  <c r="AM359" i="6"/>
  <c r="AN359" i="6"/>
  <c r="AM360" i="6"/>
  <c r="AN360" i="6"/>
  <c r="AM361" i="6"/>
  <c r="AN361" i="6"/>
  <c r="AM362" i="6"/>
  <c r="AN362" i="6"/>
  <c r="AM363" i="6"/>
  <c r="AN363" i="6"/>
  <c r="AM364" i="6"/>
  <c r="AN364" i="6"/>
  <c r="AM365" i="6"/>
  <c r="AN365" i="6"/>
  <c r="AM366" i="6"/>
  <c r="AN366" i="6"/>
  <c r="AM367" i="6"/>
  <c r="AN367" i="6"/>
  <c r="AM368" i="6"/>
  <c r="AN368" i="6"/>
  <c r="AM369" i="6"/>
  <c r="AN369" i="6"/>
  <c r="AM370" i="6"/>
  <c r="AN370" i="6"/>
  <c r="AM371" i="6"/>
  <c r="AN371" i="6"/>
  <c r="AM372" i="6"/>
  <c r="AN372" i="6"/>
  <c r="AM373" i="6"/>
  <c r="AN373" i="6"/>
  <c r="AM374" i="6"/>
  <c r="AN374" i="6"/>
  <c r="AM375" i="6"/>
  <c r="AN375" i="6"/>
  <c r="AM376" i="6"/>
  <c r="AN376" i="6"/>
  <c r="AM377" i="6"/>
  <c r="AN377" i="6"/>
  <c r="AM378" i="6"/>
  <c r="AN378" i="6"/>
  <c r="AM379" i="6"/>
  <c r="AN379" i="6"/>
  <c r="AM380" i="6"/>
  <c r="AN380" i="6"/>
  <c r="AM381" i="6"/>
  <c r="AN381" i="6"/>
  <c r="AM382" i="6"/>
  <c r="AN382" i="6"/>
  <c r="AM383" i="6"/>
  <c r="AN383" i="6"/>
  <c r="AM384" i="6"/>
  <c r="AN384" i="6"/>
  <c r="AM385" i="6"/>
  <c r="AN385" i="6"/>
  <c r="AM386" i="6"/>
  <c r="AN386" i="6"/>
  <c r="AM387" i="6"/>
  <c r="AN387" i="6"/>
  <c r="AM388" i="6"/>
  <c r="AN388" i="6"/>
  <c r="AM389" i="6"/>
  <c r="AN389" i="6"/>
  <c r="AM390" i="6"/>
  <c r="AN390" i="6"/>
  <c r="AM391" i="6"/>
  <c r="AN391" i="6"/>
  <c r="AM392" i="6"/>
  <c r="AN392" i="6"/>
  <c r="AM393" i="6"/>
  <c r="AN393" i="6"/>
  <c r="AM394" i="6"/>
  <c r="AN394" i="6"/>
  <c r="AM395" i="6"/>
  <c r="AN395" i="6"/>
  <c r="AM396" i="6"/>
  <c r="AN396" i="6"/>
  <c r="AM397" i="6"/>
  <c r="AN397" i="6"/>
  <c r="AM398" i="6"/>
  <c r="AN398" i="6"/>
  <c r="AM399" i="6"/>
  <c r="AN399" i="6"/>
  <c r="AM400" i="6"/>
  <c r="AN400" i="6"/>
  <c r="AM401" i="6"/>
  <c r="AN401" i="6"/>
  <c r="AM402" i="6"/>
  <c r="AN402" i="6"/>
  <c r="AM403" i="6"/>
  <c r="AN403" i="6"/>
  <c r="AM404" i="6"/>
  <c r="AN404" i="6"/>
  <c r="AM405" i="6"/>
  <c r="AN405" i="6"/>
  <c r="AM406" i="6"/>
  <c r="AN406" i="6"/>
  <c r="AM407" i="6"/>
  <c r="AN407" i="6"/>
  <c r="AM408" i="6"/>
  <c r="AN408" i="6"/>
  <c r="AM409" i="6"/>
  <c r="AN409" i="6"/>
  <c r="AM410" i="6"/>
  <c r="AN410" i="6"/>
  <c r="AM411" i="6"/>
  <c r="AN411" i="6"/>
  <c r="AM412" i="6"/>
  <c r="AN412" i="6"/>
  <c r="AM413" i="6"/>
  <c r="AN413" i="6"/>
  <c r="AM414" i="6"/>
  <c r="AN414" i="6"/>
  <c r="AM415" i="6"/>
  <c r="AN415" i="6"/>
  <c r="AM416" i="6"/>
  <c r="AN416" i="6"/>
  <c r="AM417" i="6"/>
  <c r="AN417" i="6"/>
  <c r="AM418" i="6"/>
  <c r="AN418" i="6"/>
  <c r="AM419" i="6"/>
  <c r="AN419" i="6"/>
  <c r="AM420" i="6"/>
  <c r="AN420" i="6"/>
  <c r="AM421" i="6"/>
  <c r="AN421" i="6"/>
  <c r="AM422" i="6"/>
  <c r="AN422" i="6"/>
  <c r="AM423" i="6"/>
  <c r="AN423" i="6"/>
  <c r="AM424" i="6"/>
  <c r="AN424" i="6"/>
  <c r="AM425" i="6"/>
  <c r="AN425" i="6"/>
  <c r="AM426" i="6"/>
  <c r="AN426" i="6"/>
  <c r="AM427" i="6"/>
  <c r="AN427" i="6"/>
  <c r="AM428" i="6"/>
  <c r="AN428" i="6"/>
  <c r="AM429" i="6"/>
  <c r="AN429" i="6"/>
  <c r="AM430" i="6"/>
  <c r="AN430" i="6"/>
  <c r="AM431" i="6"/>
  <c r="AN431" i="6"/>
  <c r="AM432" i="6"/>
  <c r="AN432" i="6"/>
  <c r="AM433" i="6"/>
  <c r="AN433" i="6"/>
  <c r="AM434" i="6"/>
  <c r="AN434" i="6"/>
  <c r="AM435" i="6"/>
  <c r="AN435" i="6"/>
  <c r="AM436" i="6"/>
  <c r="AN436" i="6"/>
  <c r="AM437" i="6"/>
  <c r="AN437" i="6"/>
  <c r="AM438" i="6"/>
  <c r="AN438" i="6"/>
  <c r="AM439" i="6"/>
  <c r="AN439" i="6"/>
  <c r="AM440" i="6"/>
  <c r="AN440" i="6"/>
  <c r="AM441" i="6"/>
  <c r="AN441" i="6"/>
  <c r="AM442" i="6"/>
  <c r="AN442" i="6"/>
  <c r="AM443" i="6"/>
  <c r="AN443" i="6"/>
  <c r="AM444" i="6"/>
  <c r="AN444" i="6"/>
  <c r="AM445" i="6"/>
  <c r="AN445" i="6"/>
  <c r="AM446" i="6"/>
  <c r="AN446" i="6"/>
  <c r="AM447" i="6"/>
  <c r="AN447" i="6"/>
  <c r="AM448" i="6"/>
  <c r="AN448" i="6"/>
  <c r="AM449" i="6"/>
  <c r="AN449" i="6"/>
  <c r="AM450" i="6"/>
  <c r="AN450" i="6"/>
  <c r="AM451" i="6"/>
  <c r="AN451" i="6"/>
  <c r="AM452" i="6"/>
  <c r="AN452" i="6"/>
  <c r="AM453" i="6"/>
  <c r="AN453" i="6"/>
  <c r="AM454" i="6"/>
  <c r="AN454" i="6"/>
  <c r="AM455" i="6"/>
  <c r="AN455" i="6"/>
  <c r="AM456" i="6"/>
  <c r="AN456" i="6"/>
  <c r="AM457" i="6"/>
  <c r="AN457" i="6"/>
  <c r="AM458" i="6"/>
  <c r="AN458" i="6"/>
  <c r="AM459" i="6"/>
  <c r="AN459" i="6"/>
  <c r="AM460" i="6"/>
  <c r="AN460" i="6"/>
  <c r="AM461" i="6"/>
  <c r="AN461" i="6"/>
  <c r="AM462" i="6"/>
  <c r="AN462" i="6"/>
  <c r="AM463" i="6"/>
  <c r="AN463" i="6"/>
  <c r="AM464" i="6"/>
  <c r="AN464" i="6"/>
  <c r="AM465" i="6"/>
  <c r="AN465" i="6"/>
  <c r="AM466" i="6"/>
  <c r="AN466" i="6"/>
  <c r="AM467" i="6"/>
  <c r="AN467" i="6"/>
  <c r="AM468" i="6"/>
  <c r="AN468" i="6"/>
  <c r="AM469" i="6"/>
  <c r="AN469" i="6"/>
  <c r="AM470" i="6"/>
  <c r="AN470" i="6"/>
  <c r="AM471" i="6"/>
  <c r="AN471" i="6"/>
  <c r="AM472" i="6"/>
  <c r="AN472" i="6"/>
  <c r="AM473" i="6"/>
  <c r="AN473" i="6"/>
  <c r="AM474" i="6"/>
  <c r="AN474" i="6"/>
  <c r="AM475" i="6"/>
  <c r="AN475" i="6"/>
  <c r="AM476" i="6"/>
  <c r="AN476" i="6"/>
  <c r="AM477" i="6"/>
  <c r="AN477" i="6"/>
  <c r="AM478" i="6"/>
  <c r="AN478" i="6"/>
  <c r="AM479" i="6"/>
  <c r="AN479" i="6"/>
  <c r="AM480" i="6"/>
  <c r="AN480" i="6"/>
  <c r="AM481" i="6"/>
  <c r="AN481" i="6"/>
  <c r="AM482" i="6"/>
  <c r="AN482" i="6"/>
  <c r="AM483" i="6"/>
  <c r="AN483" i="6"/>
  <c r="AM484" i="6"/>
  <c r="AN484" i="6"/>
  <c r="AM485" i="6"/>
  <c r="AN485" i="6"/>
  <c r="AM486" i="6"/>
  <c r="AN486" i="6"/>
  <c r="AM487" i="6"/>
  <c r="AN487" i="6"/>
  <c r="AM488" i="6"/>
  <c r="AN488" i="6"/>
  <c r="AM489" i="6"/>
  <c r="AN489" i="6"/>
  <c r="AM490" i="6"/>
  <c r="AN490" i="6"/>
  <c r="AM491" i="6"/>
  <c r="AN491" i="6"/>
  <c r="AM492" i="6"/>
  <c r="AN492" i="6"/>
  <c r="AM493" i="6"/>
  <c r="AN493" i="6"/>
  <c r="AM494" i="6"/>
  <c r="AN494" i="6"/>
  <c r="AM495" i="6"/>
  <c r="AN495" i="6"/>
  <c r="AM496" i="6"/>
  <c r="AN496" i="6"/>
  <c r="AM497" i="6"/>
  <c r="AN497" i="6"/>
  <c r="AM498" i="6"/>
  <c r="AN498" i="6"/>
  <c r="AM499" i="6"/>
  <c r="AN499" i="6"/>
  <c r="AM500" i="6"/>
  <c r="AN500" i="6"/>
  <c r="AM501" i="6"/>
  <c r="AN501" i="6"/>
  <c r="AM502" i="6"/>
  <c r="AN502" i="6"/>
  <c r="AM503" i="6"/>
  <c r="AN503" i="6"/>
  <c r="AM504" i="6"/>
  <c r="AN504" i="6"/>
  <c r="AM505" i="6"/>
  <c r="AN505" i="6"/>
  <c r="AM506" i="6"/>
  <c r="AN506" i="6"/>
  <c r="AM507" i="6"/>
  <c r="AN507" i="6"/>
  <c r="AM508" i="6"/>
  <c r="AN508" i="6"/>
  <c r="AM509" i="6"/>
  <c r="AN509" i="6"/>
  <c r="AM510" i="6"/>
  <c r="AN510" i="6"/>
  <c r="AM511" i="6"/>
  <c r="AN511" i="6"/>
  <c r="AM512" i="6"/>
  <c r="AN512" i="6"/>
  <c r="AM513" i="6"/>
  <c r="AN513" i="6"/>
  <c r="AM514" i="6"/>
  <c r="AN514" i="6"/>
  <c r="AM515" i="6"/>
  <c r="AN515" i="6"/>
  <c r="AM516" i="6"/>
  <c r="AN516" i="6"/>
  <c r="AM517" i="6"/>
  <c r="AN517" i="6"/>
  <c r="AM518" i="6"/>
  <c r="AN518" i="6"/>
  <c r="AM519" i="6"/>
  <c r="AN519" i="6"/>
  <c r="AM520" i="6"/>
  <c r="AN520" i="6"/>
  <c r="AM521" i="6"/>
  <c r="AN521" i="6"/>
  <c r="AM522" i="6"/>
  <c r="AN522" i="6"/>
  <c r="AM523" i="6"/>
  <c r="AN523" i="6"/>
  <c r="AM524" i="6"/>
  <c r="AN524" i="6"/>
  <c r="AM525" i="6"/>
  <c r="AN525" i="6"/>
  <c r="AM526" i="6"/>
  <c r="AN526" i="6"/>
  <c r="AM527" i="6"/>
  <c r="AN527" i="6"/>
  <c r="AM528" i="6"/>
  <c r="AN528" i="6"/>
  <c r="AM529" i="6"/>
  <c r="AN529" i="6"/>
  <c r="AM530" i="6"/>
  <c r="AN530" i="6"/>
  <c r="AM531" i="6"/>
  <c r="AN531" i="6"/>
  <c r="AM532" i="6"/>
  <c r="AN532" i="6"/>
  <c r="AM533" i="6"/>
  <c r="AN533" i="6"/>
  <c r="AM534" i="6"/>
  <c r="AN534" i="6"/>
  <c r="AM535" i="6"/>
  <c r="AN535" i="6"/>
  <c r="AM536" i="6"/>
  <c r="AN536" i="6"/>
  <c r="AM537" i="6"/>
  <c r="AN537" i="6"/>
  <c r="AM538" i="6"/>
  <c r="AN538" i="6"/>
  <c r="AM539" i="6"/>
  <c r="AN539" i="6"/>
  <c r="AM540" i="6"/>
  <c r="AN540" i="6"/>
  <c r="AM541" i="6"/>
  <c r="AN541" i="6"/>
  <c r="AM542" i="6"/>
  <c r="AN542" i="6"/>
  <c r="AM543" i="6"/>
  <c r="AN543" i="6"/>
  <c r="AM544" i="6"/>
  <c r="AN544" i="6"/>
  <c r="AM545" i="6"/>
  <c r="AN545" i="6"/>
  <c r="AM546" i="6"/>
  <c r="AN546" i="6"/>
  <c r="AM547" i="6"/>
  <c r="AN547" i="6"/>
  <c r="AM548" i="6"/>
  <c r="AN548" i="6"/>
  <c r="AM549" i="6"/>
  <c r="AN549" i="6"/>
  <c r="AM550" i="6"/>
  <c r="AN550" i="6"/>
  <c r="AM551" i="6"/>
  <c r="AN551" i="6"/>
  <c r="AM552" i="6"/>
  <c r="AN552" i="6"/>
  <c r="AM553" i="6"/>
  <c r="AN553" i="6"/>
  <c r="AM554" i="6"/>
  <c r="AN554" i="6"/>
  <c r="AM555" i="6"/>
  <c r="AN555" i="6"/>
  <c r="AM556" i="6"/>
  <c r="AN556" i="6"/>
  <c r="AM557" i="6"/>
  <c r="AN557" i="6"/>
  <c r="AM558" i="6"/>
  <c r="AN558" i="6"/>
  <c r="AM559" i="6"/>
  <c r="AN559" i="6"/>
  <c r="AM560" i="6"/>
  <c r="AN560" i="6"/>
  <c r="AM561" i="6"/>
  <c r="AN561" i="6"/>
  <c r="AM562" i="6"/>
  <c r="AN562" i="6"/>
  <c r="AM563" i="6"/>
  <c r="AN563" i="6"/>
  <c r="AM564" i="6"/>
  <c r="AN564" i="6"/>
  <c r="AM565" i="6"/>
  <c r="AN565" i="6"/>
  <c r="AM566" i="6"/>
  <c r="AN566" i="6"/>
  <c r="AM567" i="6"/>
  <c r="AN567" i="6"/>
  <c r="AM568" i="6"/>
  <c r="AN568" i="6"/>
  <c r="AM569" i="6"/>
  <c r="AN569" i="6"/>
  <c r="AM570" i="6"/>
  <c r="AN570" i="6"/>
  <c r="AM571" i="6"/>
  <c r="AN571" i="6"/>
  <c r="AM572" i="6"/>
  <c r="AN572" i="6"/>
  <c r="AM573" i="6"/>
  <c r="AN573" i="6"/>
  <c r="AM574" i="6"/>
  <c r="AN574" i="6"/>
  <c r="AM575" i="6"/>
  <c r="AN575" i="6"/>
  <c r="AM576" i="6"/>
  <c r="AN576" i="6"/>
  <c r="AM577" i="6"/>
  <c r="AN577" i="6"/>
  <c r="AM578" i="6"/>
  <c r="AN578" i="6"/>
  <c r="AM579" i="6"/>
  <c r="AN579" i="6"/>
  <c r="AM580" i="6"/>
  <c r="AN580" i="6"/>
  <c r="AM581" i="6"/>
  <c r="AN581" i="6"/>
  <c r="AM582" i="6"/>
  <c r="AN582" i="6"/>
  <c r="AM583" i="6"/>
  <c r="AN583" i="6"/>
  <c r="AM584" i="6"/>
  <c r="AN584" i="6"/>
  <c r="AM585" i="6"/>
  <c r="AN585" i="6"/>
  <c r="AM586" i="6"/>
  <c r="AN586" i="6"/>
  <c r="AM587" i="6"/>
  <c r="AN587" i="6"/>
  <c r="AM588" i="6"/>
  <c r="AN588" i="6"/>
  <c r="AM589" i="6"/>
  <c r="AN589" i="6"/>
  <c r="AM590" i="6"/>
  <c r="AN590" i="6"/>
  <c r="AM591" i="6"/>
  <c r="AN591" i="6"/>
  <c r="AM592" i="6"/>
  <c r="AN592" i="6"/>
  <c r="AM593" i="6"/>
  <c r="AN593" i="6"/>
  <c r="AM594" i="6"/>
  <c r="AN594" i="6"/>
  <c r="AM595" i="6"/>
  <c r="AN595" i="6"/>
  <c r="AM596" i="6"/>
  <c r="AN596" i="6"/>
  <c r="AM597" i="6"/>
  <c r="AN597" i="6"/>
  <c r="AM598" i="6"/>
  <c r="AN598" i="6"/>
  <c r="AM599" i="6"/>
  <c r="AN599" i="6"/>
  <c r="AM600" i="6"/>
  <c r="AN600" i="6"/>
  <c r="AM601" i="6"/>
  <c r="AN601" i="6"/>
  <c r="AM602" i="6"/>
  <c r="AN602" i="6"/>
  <c r="AM603" i="6"/>
  <c r="AN603" i="6"/>
  <c r="AM604" i="6"/>
  <c r="AN604" i="6"/>
  <c r="AM605" i="6"/>
  <c r="AN605" i="6"/>
  <c r="AM606" i="6"/>
  <c r="AN606" i="6"/>
  <c r="AM607" i="6"/>
  <c r="AN607" i="6"/>
  <c r="AM608" i="6"/>
  <c r="AN608" i="6"/>
  <c r="AM609" i="6"/>
  <c r="AN609" i="6"/>
  <c r="AM610" i="6"/>
  <c r="AN610" i="6"/>
  <c r="AM611" i="6"/>
  <c r="AN611" i="6"/>
  <c r="AM612" i="6"/>
  <c r="AN612" i="6"/>
  <c r="AM613" i="6"/>
  <c r="AN613" i="6"/>
  <c r="AM614" i="6"/>
  <c r="AN614" i="6"/>
  <c r="AM615" i="6"/>
  <c r="AN615" i="6"/>
  <c r="AM616" i="6"/>
  <c r="AN616" i="6"/>
  <c r="AM617" i="6"/>
  <c r="AN617" i="6"/>
  <c r="AM618" i="6"/>
  <c r="AN618" i="6"/>
  <c r="AM619" i="6"/>
  <c r="AN619" i="6"/>
  <c r="AM620" i="6"/>
  <c r="AN620" i="6"/>
  <c r="AM621" i="6"/>
  <c r="AN621" i="6"/>
  <c r="AM622" i="6"/>
  <c r="AN622" i="6"/>
  <c r="AM623" i="6"/>
  <c r="AN623" i="6"/>
  <c r="AM624" i="6"/>
  <c r="AN624" i="6"/>
  <c r="AM625" i="6"/>
  <c r="AN625" i="6"/>
  <c r="AM626" i="6"/>
  <c r="AN626" i="6"/>
  <c r="AM627" i="6"/>
  <c r="AN627" i="6"/>
  <c r="AM628" i="6"/>
  <c r="AN628" i="6"/>
  <c r="AM629" i="6"/>
  <c r="AN629" i="6"/>
  <c r="AM630" i="6"/>
  <c r="AN630" i="6"/>
  <c r="AM631" i="6"/>
  <c r="AN631" i="6"/>
  <c r="AM632" i="6"/>
  <c r="AN632" i="6"/>
  <c r="AM633" i="6"/>
  <c r="AN633" i="6"/>
  <c r="AM634" i="6"/>
  <c r="AN634" i="6"/>
  <c r="AM635" i="6"/>
  <c r="AN635" i="6"/>
  <c r="AM636" i="6"/>
  <c r="AN636" i="6"/>
  <c r="AM637" i="6"/>
  <c r="AN637" i="6"/>
  <c r="AM638" i="6"/>
  <c r="AN638" i="6"/>
  <c r="AM639" i="6"/>
  <c r="AN639" i="6"/>
  <c r="AM640" i="6"/>
  <c r="AN640" i="6"/>
  <c r="AM641" i="6"/>
  <c r="AN641" i="6"/>
  <c r="AM642" i="6"/>
  <c r="AN642" i="6"/>
  <c r="AM643" i="6"/>
  <c r="AN643" i="6"/>
  <c r="AM644" i="6"/>
  <c r="AN644" i="6"/>
  <c r="AM645" i="6"/>
  <c r="AN645" i="6"/>
  <c r="AM646" i="6"/>
  <c r="AN646" i="6"/>
  <c r="AM647" i="6"/>
  <c r="AN647" i="6"/>
  <c r="AM648" i="6"/>
  <c r="AN648" i="6"/>
  <c r="AM649" i="6"/>
  <c r="AN649" i="6"/>
  <c r="AM650" i="6"/>
  <c r="AN650" i="6"/>
  <c r="AM651" i="6"/>
  <c r="AN651" i="6"/>
  <c r="AM652" i="6"/>
  <c r="AN652" i="6"/>
  <c r="AM653" i="6"/>
  <c r="AN653" i="6"/>
  <c r="AM654" i="6"/>
  <c r="AN654" i="6"/>
  <c r="AM655" i="6"/>
  <c r="AN655" i="6"/>
  <c r="AM656" i="6"/>
  <c r="AN656" i="6"/>
  <c r="AM657" i="6"/>
  <c r="AN657" i="6"/>
  <c r="AM658" i="6"/>
  <c r="AN658" i="6"/>
  <c r="AM659" i="6"/>
  <c r="AN659" i="6"/>
  <c r="AM660" i="6"/>
  <c r="AN660" i="6"/>
  <c r="AM661" i="6"/>
  <c r="AN661" i="6"/>
  <c r="AM662" i="6"/>
  <c r="AN662" i="6"/>
  <c r="AM663" i="6"/>
  <c r="AN663" i="6"/>
  <c r="AM664" i="6"/>
  <c r="AN664" i="6"/>
  <c r="AM665" i="6"/>
  <c r="AN665" i="6"/>
  <c r="AM666" i="6"/>
  <c r="AN666" i="6"/>
  <c r="AM667" i="6"/>
  <c r="AN667" i="6"/>
  <c r="AM668" i="6"/>
  <c r="AN668" i="6"/>
  <c r="AM669" i="6"/>
  <c r="AN669" i="6"/>
  <c r="AM670" i="6"/>
  <c r="AN670" i="6"/>
  <c r="AM671" i="6"/>
  <c r="AN671" i="6"/>
  <c r="AM672" i="6"/>
  <c r="AN672" i="6"/>
  <c r="AM673" i="6"/>
  <c r="AN673" i="6"/>
  <c r="AM674" i="6"/>
  <c r="AN674" i="6"/>
  <c r="AM675" i="6"/>
  <c r="AN675" i="6"/>
  <c r="AM676" i="6"/>
  <c r="AN676" i="6"/>
  <c r="AM677" i="6"/>
  <c r="AN677" i="6"/>
  <c r="AM678" i="6"/>
  <c r="AN678" i="6"/>
  <c r="AM679" i="6"/>
  <c r="AN679" i="6"/>
  <c r="AM680" i="6"/>
  <c r="AN680" i="6"/>
  <c r="AM681" i="6"/>
  <c r="AN681" i="6"/>
  <c r="AM682" i="6"/>
  <c r="AN682" i="6"/>
  <c r="AM683" i="6"/>
  <c r="AN683" i="6"/>
  <c r="AM684" i="6"/>
  <c r="AN684" i="6"/>
  <c r="AM685" i="6"/>
  <c r="AN685" i="6"/>
  <c r="AM686" i="6"/>
  <c r="AN686" i="6"/>
  <c r="AM687" i="6"/>
  <c r="AN687" i="6"/>
  <c r="AM688" i="6"/>
  <c r="AN688" i="6"/>
  <c r="AM689" i="6"/>
  <c r="AN689" i="6"/>
  <c r="AM690" i="6"/>
  <c r="AN690" i="6"/>
  <c r="AM691" i="6"/>
  <c r="AN691" i="6"/>
  <c r="AM692" i="6"/>
  <c r="AN692" i="6"/>
  <c r="AM693" i="6"/>
  <c r="AN693" i="6"/>
  <c r="AM694" i="6"/>
  <c r="AN694" i="6"/>
  <c r="AM695" i="6"/>
  <c r="AN695" i="6"/>
  <c r="AM696" i="6"/>
  <c r="AN696" i="6"/>
  <c r="AM697" i="6"/>
  <c r="AN697" i="6"/>
  <c r="AM698" i="6"/>
  <c r="AN698" i="6"/>
  <c r="AM699" i="6"/>
  <c r="AN699" i="6"/>
  <c r="AM700" i="6"/>
  <c r="AN700" i="6"/>
  <c r="AM701" i="6"/>
  <c r="AN701" i="6"/>
  <c r="AM702" i="6"/>
  <c r="AN702" i="6"/>
  <c r="AM703" i="6"/>
  <c r="AN703" i="6"/>
  <c r="AM704" i="6"/>
  <c r="AN704" i="6"/>
  <c r="AM705" i="6"/>
  <c r="AN705" i="6"/>
  <c r="AM706" i="6"/>
  <c r="AN706" i="6"/>
  <c r="AM707" i="6"/>
  <c r="AN707" i="6"/>
  <c r="AM708" i="6"/>
  <c r="AN708" i="6"/>
  <c r="AM709" i="6"/>
  <c r="AN709" i="6"/>
  <c r="AM710" i="6"/>
  <c r="AN710" i="6"/>
  <c r="AM711" i="6"/>
  <c r="AN711" i="6"/>
  <c r="AM712" i="6"/>
  <c r="AN712" i="6"/>
  <c r="AM713" i="6"/>
  <c r="AN713" i="6"/>
  <c r="AM714" i="6"/>
  <c r="AN714" i="6"/>
  <c r="AM715" i="6"/>
  <c r="AN715" i="6"/>
  <c r="AM716" i="6"/>
  <c r="AN716" i="6"/>
  <c r="AM717" i="6"/>
  <c r="AN717" i="6"/>
  <c r="AM718" i="6"/>
  <c r="AN718" i="6"/>
  <c r="AM719" i="6"/>
  <c r="AN719" i="6"/>
  <c r="AM720" i="6"/>
  <c r="AN720" i="6"/>
  <c r="AM721" i="6"/>
  <c r="AN721" i="6"/>
  <c r="AM722" i="6"/>
  <c r="AN722" i="6"/>
  <c r="AM723" i="6"/>
  <c r="AN723" i="6"/>
  <c r="AM724" i="6"/>
  <c r="AN724" i="6"/>
  <c r="AM725" i="6"/>
  <c r="AN725" i="6"/>
  <c r="AM726" i="6"/>
  <c r="AN726" i="6"/>
  <c r="AM727" i="6"/>
  <c r="AN727" i="6"/>
  <c r="AM728" i="6"/>
  <c r="AN728" i="6"/>
  <c r="AM729" i="6"/>
  <c r="AN729" i="6"/>
  <c r="AM730" i="6"/>
  <c r="AN730" i="6"/>
  <c r="AM731" i="6"/>
  <c r="AN731" i="6"/>
  <c r="AM732" i="6"/>
  <c r="AN732" i="6"/>
  <c r="AM733" i="6"/>
  <c r="AN733" i="6"/>
  <c r="AM734" i="6"/>
  <c r="AN734" i="6"/>
  <c r="AM735" i="6"/>
  <c r="AN735" i="6"/>
  <c r="AM736" i="6"/>
  <c r="AN736" i="6"/>
  <c r="AM737" i="6"/>
  <c r="AN737" i="6"/>
  <c r="AM738" i="6"/>
  <c r="AN738" i="6"/>
  <c r="AM739" i="6"/>
  <c r="AN739" i="6"/>
  <c r="AM740" i="6"/>
  <c r="AN740" i="6"/>
  <c r="AM741" i="6"/>
  <c r="AN741" i="6"/>
  <c r="AM742" i="6"/>
  <c r="AN742" i="6"/>
  <c r="AM743" i="6"/>
  <c r="AN743" i="6"/>
  <c r="AM744" i="6"/>
  <c r="AN744" i="6"/>
  <c r="AM745" i="6"/>
  <c r="AN745" i="6"/>
  <c r="AM746" i="6"/>
  <c r="AN746" i="6"/>
  <c r="AM747" i="6"/>
  <c r="AN747" i="6"/>
  <c r="AM748" i="6"/>
  <c r="AN748" i="6"/>
  <c r="AM749" i="6"/>
  <c r="AN749" i="6"/>
  <c r="AM750" i="6"/>
  <c r="AN750" i="6"/>
  <c r="AM751" i="6"/>
  <c r="AN751" i="6"/>
  <c r="AM752" i="6"/>
  <c r="AN752" i="6"/>
  <c r="AM753" i="6"/>
  <c r="AN753" i="6"/>
  <c r="AM754" i="6"/>
  <c r="AN754" i="6"/>
  <c r="AM755" i="6"/>
  <c r="AN755" i="6"/>
  <c r="AM756" i="6"/>
  <c r="AN756" i="6"/>
  <c r="AM757" i="6"/>
  <c r="AN757" i="6"/>
  <c r="AM758" i="6"/>
  <c r="AN758" i="6"/>
  <c r="AM759" i="6"/>
  <c r="AN759" i="6"/>
  <c r="AM760" i="6"/>
  <c r="AN760" i="6"/>
  <c r="AM761" i="6"/>
  <c r="AN761" i="6"/>
  <c r="AM762" i="6"/>
  <c r="AN762" i="6"/>
  <c r="AM763" i="6"/>
  <c r="AN763" i="6"/>
  <c r="AM764" i="6"/>
  <c r="AN764" i="6"/>
  <c r="AM765" i="6"/>
  <c r="AN765" i="6"/>
  <c r="AM766" i="6"/>
  <c r="AN766" i="6"/>
  <c r="AM767" i="6"/>
  <c r="AN767" i="6"/>
  <c r="AM768" i="6"/>
  <c r="AN768" i="6"/>
  <c r="AM769" i="6"/>
  <c r="AN769" i="6"/>
  <c r="AM770" i="6"/>
  <c r="AN770" i="6"/>
  <c r="AM771" i="6"/>
  <c r="AN771" i="6"/>
  <c r="AM772" i="6"/>
  <c r="AN772" i="6"/>
  <c r="AM773" i="6"/>
  <c r="AN773" i="6"/>
  <c r="AM774" i="6"/>
  <c r="AN774" i="6"/>
  <c r="AM775" i="6"/>
  <c r="AN775" i="6"/>
  <c r="AM776" i="6"/>
  <c r="AN776" i="6"/>
  <c r="AM777" i="6"/>
  <c r="AN777" i="6"/>
  <c r="AM778" i="6"/>
  <c r="AN778" i="6"/>
  <c r="AM779" i="6"/>
  <c r="AN779" i="6"/>
  <c r="AM780" i="6"/>
  <c r="AN780" i="6"/>
  <c r="AM781" i="6"/>
  <c r="AN781" i="6"/>
  <c r="AM782" i="6"/>
  <c r="AN782" i="6"/>
  <c r="AM783" i="6"/>
  <c r="AN783" i="6"/>
  <c r="AM784" i="6"/>
  <c r="AN784" i="6"/>
  <c r="AM785" i="6"/>
  <c r="AN785" i="6"/>
  <c r="AM786" i="6"/>
  <c r="AN786" i="6"/>
  <c r="AM787" i="6"/>
  <c r="AN787" i="6"/>
  <c r="AM788" i="6"/>
  <c r="AN788" i="6"/>
  <c r="AM789" i="6"/>
  <c r="AN789" i="6"/>
  <c r="AM790" i="6"/>
  <c r="AN790" i="6"/>
  <c r="AM791" i="6"/>
  <c r="AN791" i="6"/>
  <c r="AM792" i="6"/>
  <c r="AN792" i="6"/>
  <c r="AM793" i="6"/>
  <c r="AN793" i="6"/>
  <c r="AM794" i="6"/>
  <c r="AN794" i="6"/>
  <c r="AM795" i="6"/>
  <c r="AN795" i="6"/>
  <c r="AM796" i="6"/>
  <c r="AN796" i="6"/>
  <c r="AM797" i="6"/>
  <c r="AN797" i="6"/>
  <c r="AM798" i="6"/>
  <c r="AN798" i="6"/>
  <c r="AM799" i="6"/>
  <c r="AN799" i="6"/>
  <c r="AM800" i="6"/>
  <c r="AN800" i="6"/>
  <c r="AM801" i="6"/>
  <c r="AN801" i="6"/>
  <c r="AM802" i="6"/>
  <c r="AN802" i="6"/>
  <c r="AM803" i="6"/>
  <c r="AN803" i="6"/>
  <c r="AM804" i="6"/>
  <c r="AN804" i="6"/>
  <c r="AM805" i="6"/>
  <c r="AN805" i="6"/>
  <c r="AM806" i="6"/>
  <c r="AN806" i="6"/>
  <c r="AM807" i="6"/>
  <c r="AN807" i="6"/>
  <c r="AM808" i="6"/>
  <c r="AN808" i="6"/>
  <c r="AM809" i="6"/>
  <c r="AN809" i="6"/>
  <c r="AM810" i="6"/>
  <c r="AN810" i="6"/>
  <c r="AM811" i="6"/>
  <c r="AN811" i="6"/>
  <c r="AM812" i="6"/>
  <c r="AN812" i="6"/>
  <c r="AM813" i="6"/>
  <c r="AN813" i="6"/>
  <c r="AM814" i="6"/>
  <c r="AN814" i="6"/>
  <c r="AM815" i="6"/>
  <c r="AN815" i="6"/>
  <c r="AM816" i="6"/>
  <c r="AN816" i="6"/>
  <c r="AM817" i="6"/>
  <c r="AN817" i="6"/>
  <c r="AM818" i="6"/>
  <c r="AN818" i="6"/>
  <c r="AM819" i="6"/>
  <c r="AN819" i="6"/>
  <c r="AM820" i="6"/>
  <c r="AN820" i="6"/>
  <c r="AM821" i="6"/>
  <c r="AN821" i="6"/>
  <c r="AM822" i="6"/>
  <c r="AN822" i="6"/>
  <c r="AM823" i="6"/>
  <c r="AN823" i="6"/>
  <c r="AM824" i="6"/>
  <c r="AN824" i="6"/>
  <c r="AM825" i="6"/>
  <c r="AN825" i="6"/>
  <c r="AM826" i="6"/>
  <c r="AN826" i="6"/>
  <c r="AM827" i="6"/>
  <c r="AN827" i="6"/>
  <c r="AM828" i="6"/>
  <c r="AN828" i="6"/>
  <c r="AM829" i="6"/>
  <c r="AN829" i="6"/>
  <c r="AM830" i="6"/>
  <c r="AN830" i="6"/>
  <c r="AM831" i="6"/>
  <c r="AN831" i="6"/>
  <c r="AM832" i="6"/>
  <c r="AN832" i="6"/>
  <c r="AM833" i="6"/>
  <c r="AN833" i="6"/>
  <c r="AM834" i="6"/>
  <c r="AN834" i="6"/>
  <c r="AM835" i="6"/>
  <c r="AN835" i="6"/>
  <c r="AM836" i="6"/>
  <c r="AN836" i="6"/>
  <c r="AM837" i="6"/>
  <c r="AN837" i="6"/>
  <c r="AM838" i="6"/>
  <c r="AN838" i="6"/>
  <c r="AM839" i="6"/>
  <c r="AN839" i="6"/>
  <c r="AM840" i="6"/>
  <c r="AN840" i="6"/>
  <c r="AM841" i="6"/>
  <c r="AN841" i="6"/>
  <c r="AM842" i="6"/>
  <c r="AN842" i="6"/>
  <c r="AM843" i="6"/>
  <c r="AN843" i="6"/>
  <c r="AM844" i="6"/>
  <c r="AN844" i="6"/>
  <c r="AM845" i="6"/>
  <c r="AN845" i="6"/>
  <c r="AM846" i="6"/>
  <c r="AN846" i="6"/>
  <c r="AM847" i="6"/>
  <c r="AN847" i="6"/>
  <c r="AM848" i="6"/>
  <c r="AN848" i="6"/>
  <c r="AM849" i="6"/>
  <c r="AN849" i="6"/>
  <c r="AM850" i="6"/>
  <c r="AN850" i="6"/>
  <c r="AM851" i="6"/>
  <c r="AN851" i="6"/>
  <c r="AM852" i="6"/>
  <c r="AN852" i="6"/>
  <c r="AM853" i="6"/>
  <c r="AN853" i="6"/>
  <c r="AM854" i="6"/>
  <c r="AN854" i="6"/>
  <c r="AM855" i="6"/>
  <c r="AN855" i="6"/>
  <c r="AM856" i="6"/>
  <c r="AN856" i="6"/>
  <c r="AM857" i="6"/>
  <c r="AN857" i="6"/>
  <c r="AM858" i="6"/>
  <c r="AN858" i="6"/>
  <c r="AM859" i="6"/>
  <c r="AN859" i="6"/>
  <c r="AM860" i="6"/>
  <c r="AN860" i="6"/>
  <c r="AM861" i="6"/>
  <c r="AN861" i="6"/>
  <c r="AM862" i="6"/>
  <c r="AN862" i="6"/>
  <c r="AM863" i="6"/>
  <c r="AN863" i="6"/>
  <c r="AM864" i="6"/>
  <c r="AN864" i="6"/>
  <c r="AM865" i="6"/>
  <c r="AN865" i="6"/>
  <c r="AM866" i="6"/>
  <c r="AN866" i="6"/>
  <c r="AM867" i="6"/>
  <c r="AN867" i="6"/>
  <c r="AM868" i="6"/>
  <c r="AN868" i="6"/>
  <c r="AM869" i="6"/>
  <c r="AN869" i="6"/>
  <c r="AM870" i="6"/>
  <c r="AN870" i="6"/>
  <c r="AM871" i="6"/>
  <c r="AN871" i="6"/>
  <c r="AM872" i="6"/>
  <c r="AN872" i="6"/>
  <c r="AM873" i="6"/>
  <c r="AN873" i="6"/>
  <c r="AM874" i="6"/>
  <c r="AN874" i="6"/>
  <c r="AM875" i="6"/>
  <c r="AN875" i="6"/>
  <c r="AM876" i="6"/>
  <c r="AN876" i="6"/>
  <c r="AM877" i="6"/>
  <c r="AN877" i="6"/>
  <c r="AM878" i="6"/>
  <c r="AN878" i="6"/>
  <c r="AM879" i="6"/>
  <c r="AN879" i="6"/>
  <c r="AM880" i="6"/>
  <c r="AN880" i="6"/>
  <c r="AM881" i="6"/>
  <c r="AN881" i="6"/>
  <c r="AM882" i="6"/>
  <c r="AN882" i="6"/>
  <c r="AM883" i="6"/>
  <c r="AN883" i="6"/>
  <c r="AM884" i="6"/>
  <c r="AN884" i="6"/>
  <c r="AM885" i="6"/>
  <c r="AN885" i="6"/>
  <c r="AM886" i="6"/>
  <c r="AN886" i="6"/>
  <c r="AM887" i="6"/>
  <c r="AN887" i="6"/>
  <c r="AM888" i="6"/>
  <c r="AN888" i="6"/>
  <c r="AM889" i="6"/>
  <c r="AN889" i="6"/>
  <c r="AM890" i="6"/>
  <c r="AN890" i="6"/>
  <c r="AM891" i="6"/>
  <c r="AN891" i="6"/>
  <c r="AM892" i="6"/>
  <c r="AN892" i="6"/>
  <c r="AM893" i="6"/>
  <c r="AN893" i="6"/>
  <c r="AM894" i="6"/>
  <c r="AN894" i="6"/>
  <c r="AM895" i="6"/>
  <c r="AN895" i="6"/>
  <c r="AM896" i="6"/>
  <c r="AN896" i="6"/>
  <c r="AM897" i="6"/>
  <c r="AN897" i="6"/>
  <c r="AM898" i="6"/>
  <c r="AN898" i="6"/>
  <c r="AM899" i="6"/>
  <c r="AN899" i="6"/>
  <c r="AM900" i="6"/>
  <c r="AN900" i="6"/>
  <c r="AM901" i="6"/>
  <c r="AN901" i="6"/>
  <c r="AM902" i="6"/>
  <c r="AN902" i="6"/>
  <c r="AM903" i="6"/>
  <c r="AN903" i="6"/>
  <c r="AM904" i="6"/>
  <c r="AN904" i="6"/>
  <c r="AM905" i="6"/>
  <c r="AN905" i="6"/>
  <c r="AM906" i="6"/>
  <c r="AN906" i="6"/>
  <c r="AM907" i="6"/>
  <c r="AN907" i="6"/>
  <c r="AM908" i="6"/>
  <c r="AN908" i="6"/>
  <c r="AM909" i="6"/>
  <c r="AN909" i="6"/>
  <c r="AM910" i="6"/>
  <c r="AN910" i="6"/>
  <c r="AM911" i="6"/>
  <c r="AN911" i="6"/>
  <c r="AM912" i="6"/>
  <c r="AN912" i="6"/>
  <c r="AM913" i="6"/>
  <c r="AN913" i="6"/>
  <c r="AM914" i="6"/>
  <c r="AN914" i="6"/>
  <c r="AM915" i="6"/>
  <c r="AN915" i="6"/>
  <c r="AM916" i="6"/>
  <c r="AN916" i="6"/>
  <c r="AM917" i="6"/>
  <c r="AN917" i="6"/>
  <c r="AM918" i="6"/>
  <c r="AN918" i="6"/>
  <c r="AM919" i="6"/>
  <c r="AN919" i="6"/>
  <c r="AM920" i="6"/>
  <c r="AN920" i="6"/>
  <c r="AM921" i="6"/>
  <c r="AN921" i="6"/>
  <c r="AM922" i="6"/>
  <c r="AN922" i="6"/>
  <c r="AM923" i="6"/>
  <c r="AN923" i="6"/>
  <c r="AM924" i="6"/>
  <c r="AN924" i="6"/>
  <c r="AM925" i="6"/>
  <c r="AN925" i="6"/>
  <c r="AM926" i="6"/>
  <c r="AN926" i="6"/>
  <c r="AM927" i="6"/>
  <c r="AN927" i="6"/>
  <c r="AM928" i="6"/>
  <c r="AN928" i="6"/>
  <c r="AM929" i="6"/>
  <c r="AN929" i="6"/>
  <c r="AM930" i="6"/>
  <c r="AN930" i="6"/>
  <c r="AM931" i="6"/>
  <c r="AN931" i="6"/>
  <c r="AM932" i="6"/>
  <c r="AN932" i="6"/>
  <c r="AM933" i="6"/>
  <c r="AN933" i="6"/>
  <c r="AM934" i="6"/>
  <c r="AN934" i="6"/>
  <c r="AM935" i="6"/>
  <c r="AN935" i="6"/>
  <c r="AM936" i="6"/>
  <c r="AN936" i="6"/>
  <c r="AM937" i="6"/>
  <c r="AN937" i="6"/>
  <c r="AM938" i="6"/>
  <c r="AN938" i="6"/>
  <c r="AM939" i="6"/>
  <c r="AN939" i="6"/>
  <c r="AM940" i="6"/>
  <c r="AN940" i="6"/>
  <c r="AM941" i="6"/>
  <c r="AN941" i="6"/>
  <c r="AM942" i="6"/>
  <c r="AN942" i="6"/>
  <c r="AM943" i="6"/>
  <c r="AN943" i="6"/>
  <c r="AM944" i="6"/>
  <c r="AN944" i="6"/>
  <c r="AM945" i="6"/>
  <c r="AN945" i="6"/>
  <c r="AM946" i="6"/>
  <c r="AN946" i="6"/>
  <c r="AM947" i="6"/>
  <c r="AN947" i="6"/>
  <c r="AM948" i="6"/>
  <c r="AN948" i="6"/>
  <c r="AM949" i="6"/>
  <c r="AN949" i="6"/>
  <c r="AM950" i="6"/>
  <c r="AN950" i="6"/>
  <c r="AM951" i="6"/>
  <c r="AN951" i="6"/>
  <c r="AM952" i="6"/>
  <c r="AN952" i="6"/>
  <c r="AM953" i="6"/>
  <c r="AN953" i="6"/>
  <c r="AM954" i="6"/>
  <c r="AN954" i="6"/>
  <c r="AM955" i="6"/>
  <c r="AN955" i="6"/>
  <c r="AM956" i="6"/>
  <c r="AN956" i="6"/>
  <c r="AM957" i="6"/>
  <c r="AN957" i="6"/>
  <c r="AM958" i="6"/>
  <c r="AN958" i="6"/>
  <c r="AM959" i="6"/>
  <c r="AN959" i="6"/>
  <c r="AM960" i="6"/>
  <c r="AN960" i="6"/>
  <c r="AM961" i="6"/>
  <c r="AN961" i="6"/>
  <c r="AM962" i="6"/>
  <c r="AN962" i="6"/>
  <c r="AM963" i="6"/>
  <c r="AN963" i="6"/>
  <c r="AM964" i="6"/>
  <c r="AN964" i="6"/>
  <c r="AM965" i="6"/>
  <c r="AN965" i="6"/>
  <c r="AM966" i="6"/>
  <c r="AN966" i="6"/>
  <c r="AM967" i="6"/>
  <c r="AN967" i="6"/>
  <c r="AM968" i="6"/>
  <c r="AN968" i="6"/>
  <c r="AM969" i="6"/>
  <c r="AN969" i="6"/>
  <c r="AM970" i="6"/>
  <c r="AN970" i="6"/>
  <c r="AM971" i="6"/>
  <c r="AN971" i="6"/>
  <c r="AM972" i="6"/>
  <c r="AN972" i="6"/>
  <c r="AM973" i="6"/>
  <c r="AN973" i="6"/>
  <c r="AM974" i="6"/>
  <c r="AN974" i="6"/>
  <c r="AM975" i="6"/>
  <c r="AN975" i="6"/>
  <c r="AM976" i="6"/>
  <c r="AN976" i="6"/>
  <c r="AM977" i="6"/>
  <c r="AN977" i="6"/>
  <c r="AM978" i="6"/>
  <c r="AN978" i="6"/>
  <c r="AM979" i="6"/>
  <c r="AN979" i="6"/>
  <c r="AM980" i="6"/>
  <c r="AN980" i="6"/>
  <c r="AM981" i="6"/>
  <c r="AN981" i="6"/>
  <c r="AM982" i="6"/>
  <c r="AN982" i="6"/>
  <c r="AM983" i="6"/>
  <c r="AN983" i="6"/>
  <c r="AM984" i="6"/>
  <c r="AN984" i="6"/>
  <c r="AM985" i="6"/>
  <c r="AN985" i="6"/>
  <c r="AM986" i="6"/>
  <c r="AN986" i="6"/>
  <c r="AM987" i="6"/>
  <c r="AN987" i="6"/>
  <c r="AM988" i="6"/>
  <c r="AN988" i="6"/>
  <c r="AM989" i="6"/>
  <c r="AN989" i="6"/>
  <c r="AM990" i="6"/>
  <c r="AN990" i="6"/>
  <c r="AM991" i="6"/>
  <c r="AN991" i="6"/>
  <c r="AM992" i="6"/>
  <c r="AN992" i="6"/>
  <c r="AM993" i="6"/>
  <c r="AN993" i="6"/>
  <c r="AM994" i="6"/>
  <c r="AN994" i="6"/>
  <c r="AM995" i="6"/>
  <c r="AN995" i="6"/>
  <c r="AM996" i="6"/>
  <c r="AN996" i="6"/>
  <c r="AM997" i="6"/>
  <c r="AN997" i="6"/>
  <c r="AM998" i="6"/>
  <c r="AN998" i="6"/>
  <c r="AM999" i="6"/>
  <c r="AN999" i="6"/>
  <c r="AM1000" i="6"/>
  <c r="AN1000" i="6"/>
  <c r="AM1001" i="6"/>
  <c r="AN1001" i="6"/>
  <c r="AM1002" i="6"/>
  <c r="AN1002" i="6"/>
  <c r="AM1003" i="6"/>
  <c r="AN1003" i="6"/>
  <c r="AM1004" i="6"/>
  <c r="AN1004" i="6"/>
  <c r="AN4" i="6"/>
  <c r="AL4" i="6"/>
  <c r="AM4" i="6"/>
  <c r="AK5" i="6"/>
  <c r="AK6" i="6"/>
  <c r="AK7" i="6"/>
  <c r="AK8" i="6"/>
  <c r="AK9" i="6"/>
  <c r="AK10" i="6"/>
  <c r="AK11" i="6"/>
  <c r="AK12" i="6"/>
  <c r="AK13" i="6"/>
  <c r="AK14" i="6"/>
  <c r="AK15" i="6"/>
  <c r="AK16" i="6"/>
  <c r="AK17" i="6"/>
  <c r="AK18" i="6"/>
  <c r="AK19" i="6"/>
  <c r="AK20" i="6"/>
  <c r="AK21" i="6"/>
  <c r="AK22" i="6"/>
  <c r="AK23" i="6"/>
  <c r="AK24" i="6"/>
  <c r="AK25" i="6"/>
  <c r="AK26" i="6"/>
  <c r="AK27" i="6"/>
  <c r="AK28" i="6"/>
  <c r="AK29" i="6"/>
  <c r="AK30" i="6"/>
  <c r="AK31" i="6"/>
  <c r="AK32" i="6"/>
  <c r="AK33" i="6"/>
  <c r="AK34" i="6"/>
  <c r="AK35" i="6"/>
  <c r="AK36" i="6"/>
  <c r="AK37" i="6"/>
  <c r="AK38" i="6"/>
  <c r="AK39" i="6"/>
  <c r="AK40" i="6"/>
  <c r="AK41" i="6"/>
  <c r="AK42" i="6"/>
  <c r="AK43" i="6"/>
  <c r="AK44" i="6"/>
  <c r="AK45" i="6"/>
  <c r="AK46" i="6"/>
  <c r="AK47" i="6"/>
  <c r="AK48" i="6"/>
  <c r="AK49" i="6"/>
  <c r="AK50" i="6"/>
  <c r="AK51" i="6"/>
  <c r="AK52" i="6"/>
  <c r="AK53" i="6"/>
  <c r="AK54" i="6"/>
  <c r="AK55" i="6"/>
  <c r="AK56" i="6"/>
  <c r="AK57" i="6"/>
  <c r="AK58" i="6"/>
  <c r="AK59" i="6"/>
  <c r="AK60" i="6"/>
  <c r="AK61" i="6"/>
  <c r="AK62" i="6"/>
  <c r="AK63" i="6"/>
  <c r="AK64" i="6"/>
  <c r="AK65" i="6"/>
  <c r="AK66" i="6"/>
  <c r="AK67" i="6"/>
  <c r="AK68" i="6"/>
  <c r="AK69" i="6"/>
  <c r="AK70" i="6"/>
  <c r="AK71" i="6"/>
  <c r="AK72" i="6"/>
  <c r="AK73" i="6"/>
  <c r="AK74" i="6"/>
  <c r="AK75" i="6"/>
  <c r="AK76" i="6"/>
  <c r="AK77" i="6"/>
  <c r="AK78" i="6"/>
  <c r="AK79" i="6"/>
  <c r="AK80" i="6"/>
  <c r="AK81" i="6"/>
  <c r="AK82" i="6"/>
  <c r="AK83" i="6"/>
  <c r="AK84" i="6"/>
  <c r="AK85" i="6"/>
  <c r="AK86" i="6"/>
  <c r="AK87" i="6"/>
  <c r="AK88" i="6"/>
  <c r="AK89" i="6"/>
  <c r="AK90" i="6"/>
  <c r="AK91" i="6"/>
  <c r="AK92" i="6"/>
  <c r="AK93" i="6"/>
  <c r="AK94" i="6"/>
  <c r="AK95" i="6"/>
  <c r="AK96" i="6"/>
  <c r="AK97" i="6"/>
  <c r="AK98" i="6"/>
  <c r="AK99" i="6"/>
  <c r="AK100" i="6"/>
  <c r="AK101" i="6"/>
  <c r="AK102" i="6"/>
  <c r="AK103" i="6"/>
  <c r="AK104" i="6"/>
  <c r="AK105" i="6"/>
  <c r="AK106" i="6"/>
  <c r="AK107" i="6"/>
  <c r="AK108" i="6"/>
  <c r="AK109" i="6"/>
  <c r="AK110" i="6"/>
  <c r="AK111" i="6"/>
  <c r="AK112" i="6"/>
  <c r="AK113" i="6"/>
  <c r="AK114" i="6"/>
  <c r="AK115" i="6"/>
  <c r="AK116" i="6"/>
  <c r="AK117" i="6"/>
  <c r="AK118" i="6"/>
  <c r="AK119" i="6"/>
  <c r="AK120" i="6"/>
  <c r="AK121" i="6"/>
  <c r="AK122" i="6"/>
  <c r="AK123" i="6"/>
  <c r="AK124" i="6"/>
  <c r="AK125" i="6"/>
  <c r="AK126" i="6"/>
  <c r="AK127" i="6"/>
  <c r="AK128" i="6"/>
  <c r="AK129" i="6"/>
  <c r="AK130" i="6"/>
  <c r="AK131" i="6"/>
  <c r="AK132" i="6"/>
  <c r="AK133" i="6"/>
  <c r="AK134" i="6"/>
  <c r="AK135" i="6"/>
  <c r="AK136" i="6"/>
  <c r="AK137" i="6"/>
  <c r="AK138" i="6"/>
  <c r="AK139" i="6"/>
  <c r="AK140" i="6"/>
  <c r="AK141" i="6"/>
  <c r="AK142" i="6"/>
  <c r="AK143" i="6"/>
  <c r="AK144" i="6"/>
  <c r="AK145" i="6"/>
  <c r="AK146" i="6"/>
  <c r="AK147" i="6"/>
  <c r="AK148" i="6"/>
  <c r="AK149" i="6"/>
  <c r="AK150" i="6"/>
  <c r="AK151" i="6"/>
  <c r="AK152" i="6"/>
  <c r="AK153" i="6"/>
  <c r="AK154" i="6"/>
  <c r="AK155" i="6"/>
  <c r="AK156" i="6"/>
  <c r="AK157" i="6"/>
  <c r="AK158" i="6"/>
  <c r="AK159" i="6"/>
  <c r="AK160" i="6"/>
  <c r="AK161" i="6"/>
  <c r="AK162" i="6"/>
  <c r="AK163" i="6"/>
  <c r="AK164" i="6"/>
  <c r="AK165" i="6"/>
  <c r="AK166" i="6"/>
  <c r="AK167" i="6"/>
  <c r="AK168" i="6"/>
  <c r="AK169" i="6"/>
  <c r="AK170" i="6"/>
  <c r="AK171" i="6"/>
  <c r="AK172" i="6"/>
  <c r="AK173" i="6"/>
  <c r="AK174" i="6"/>
  <c r="AK175" i="6"/>
  <c r="AK176" i="6"/>
  <c r="AK177" i="6"/>
  <c r="AK178" i="6"/>
  <c r="AK179" i="6"/>
  <c r="AK180" i="6"/>
  <c r="AK181" i="6"/>
  <c r="AK182" i="6"/>
  <c r="AK183" i="6"/>
  <c r="AK184" i="6"/>
  <c r="AK185" i="6"/>
  <c r="AK186" i="6"/>
  <c r="AK187" i="6"/>
  <c r="AK188" i="6"/>
  <c r="AK189" i="6"/>
  <c r="AK190" i="6"/>
  <c r="AK191" i="6"/>
  <c r="AK192" i="6"/>
  <c r="AK193" i="6"/>
  <c r="AK194" i="6"/>
  <c r="AK195" i="6"/>
  <c r="AK196" i="6"/>
  <c r="AK197" i="6"/>
  <c r="AK198" i="6"/>
  <c r="AK199" i="6"/>
  <c r="AK200" i="6"/>
  <c r="AK201" i="6"/>
  <c r="AK202" i="6"/>
  <c r="AK203" i="6"/>
  <c r="AK204" i="6"/>
  <c r="AK205" i="6"/>
  <c r="AK206" i="6"/>
  <c r="AK207" i="6"/>
  <c r="AK208" i="6"/>
  <c r="AK209" i="6"/>
  <c r="AK210" i="6"/>
  <c r="AK211" i="6"/>
  <c r="AK212" i="6"/>
  <c r="AK213" i="6"/>
  <c r="AK214" i="6"/>
  <c r="AK215" i="6"/>
  <c r="AK216" i="6"/>
  <c r="AK217" i="6"/>
  <c r="AK218" i="6"/>
  <c r="AK219" i="6"/>
  <c r="AK220" i="6"/>
  <c r="AK221" i="6"/>
  <c r="AK222" i="6"/>
  <c r="AK223" i="6"/>
  <c r="AK224" i="6"/>
  <c r="AK225" i="6"/>
  <c r="AK226" i="6"/>
  <c r="AK227" i="6"/>
  <c r="AK228" i="6"/>
  <c r="AK229" i="6"/>
  <c r="AK230" i="6"/>
  <c r="AK231" i="6"/>
  <c r="AK232" i="6"/>
  <c r="AK233" i="6"/>
  <c r="AK234" i="6"/>
  <c r="AK235" i="6"/>
  <c r="AK236" i="6"/>
  <c r="AK237" i="6"/>
  <c r="AK238" i="6"/>
  <c r="AK239" i="6"/>
  <c r="AK240" i="6"/>
  <c r="AK241" i="6"/>
  <c r="AK242" i="6"/>
  <c r="AK243" i="6"/>
  <c r="AK244" i="6"/>
  <c r="AK245" i="6"/>
  <c r="AK246" i="6"/>
  <c r="AK247" i="6"/>
  <c r="AK248" i="6"/>
  <c r="AK249" i="6"/>
  <c r="AK250" i="6"/>
  <c r="AK251" i="6"/>
  <c r="AK252" i="6"/>
  <c r="AK253" i="6"/>
  <c r="AK254" i="6"/>
  <c r="AK255" i="6"/>
  <c r="AK256" i="6"/>
  <c r="AK257" i="6"/>
  <c r="AK258" i="6"/>
  <c r="AK259" i="6"/>
  <c r="AK260" i="6"/>
  <c r="AK261" i="6"/>
  <c r="AK262" i="6"/>
  <c r="AK263" i="6"/>
  <c r="AK264" i="6"/>
  <c r="AK265" i="6"/>
  <c r="AK266" i="6"/>
  <c r="AK267" i="6"/>
  <c r="AK268" i="6"/>
  <c r="AK269" i="6"/>
  <c r="AK270" i="6"/>
  <c r="AK271" i="6"/>
  <c r="AK272" i="6"/>
  <c r="AK273" i="6"/>
  <c r="AK274" i="6"/>
  <c r="AK275" i="6"/>
  <c r="AK276" i="6"/>
  <c r="AK277" i="6"/>
  <c r="AK278" i="6"/>
  <c r="AK279" i="6"/>
  <c r="AK280" i="6"/>
  <c r="AK281" i="6"/>
  <c r="AK282" i="6"/>
  <c r="AK283" i="6"/>
  <c r="AK284" i="6"/>
  <c r="AK285" i="6"/>
  <c r="AK286" i="6"/>
  <c r="AK287" i="6"/>
  <c r="AK288" i="6"/>
  <c r="AK289" i="6"/>
  <c r="AK290" i="6"/>
  <c r="AK291" i="6"/>
  <c r="AK292" i="6"/>
  <c r="AK293" i="6"/>
  <c r="AK294" i="6"/>
  <c r="AK295" i="6"/>
  <c r="AK296" i="6"/>
  <c r="AK297" i="6"/>
  <c r="AK298" i="6"/>
  <c r="AK299" i="6"/>
  <c r="AK300" i="6"/>
  <c r="AK301" i="6"/>
  <c r="AK302" i="6"/>
  <c r="AK303" i="6"/>
  <c r="AK304" i="6"/>
  <c r="AK305" i="6"/>
  <c r="AK306" i="6"/>
  <c r="AK307" i="6"/>
  <c r="AK308" i="6"/>
  <c r="AK309" i="6"/>
  <c r="AK310" i="6"/>
  <c r="AK311" i="6"/>
  <c r="AK312" i="6"/>
  <c r="AK313" i="6"/>
  <c r="AK314" i="6"/>
  <c r="AK315" i="6"/>
  <c r="AK316" i="6"/>
  <c r="AK317" i="6"/>
  <c r="AK318" i="6"/>
  <c r="AK319" i="6"/>
  <c r="AK320" i="6"/>
  <c r="AK321" i="6"/>
  <c r="AK322" i="6"/>
  <c r="AK323" i="6"/>
  <c r="AK324" i="6"/>
  <c r="AK325" i="6"/>
  <c r="AK326" i="6"/>
  <c r="AK327" i="6"/>
  <c r="AK328" i="6"/>
  <c r="AK329" i="6"/>
  <c r="AK330" i="6"/>
  <c r="AK331" i="6"/>
  <c r="AK332" i="6"/>
  <c r="AK333" i="6"/>
  <c r="AK334" i="6"/>
  <c r="AK335" i="6"/>
  <c r="AK336" i="6"/>
  <c r="AK337" i="6"/>
  <c r="AK338" i="6"/>
  <c r="AK339" i="6"/>
  <c r="AK340" i="6"/>
  <c r="AK341" i="6"/>
  <c r="AK342" i="6"/>
  <c r="AK343" i="6"/>
  <c r="AK344" i="6"/>
  <c r="AK345" i="6"/>
  <c r="AK346" i="6"/>
  <c r="AK347" i="6"/>
  <c r="AK348" i="6"/>
  <c r="AK349" i="6"/>
  <c r="AK350" i="6"/>
  <c r="AK351" i="6"/>
  <c r="AK352" i="6"/>
  <c r="AK353" i="6"/>
  <c r="AK354" i="6"/>
  <c r="AK355" i="6"/>
  <c r="AK356" i="6"/>
  <c r="AK357" i="6"/>
  <c r="AK358" i="6"/>
  <c r="AK359" i="6"/>
  <c r="AK360" i="6"/>
  <c r="AK361" i="6"/>
  <c r="AK362" i="6"/>
  <c r="AK363" i="6"/>
  <c r="AK364" i="6"/>
  <c r="AK365" i="6"/>
  <c r="AK366" i="6"/>
  <c r="AK367" i="6"/>
  <c r="AK368" i="6"/>
  <c r="AK369" i="6"/>
  <c r="AK370" i="6"/>
  <c r="AK371" i="6"/>
  <c r="AK372" i="6"/>
  <c r="AK373" i="6"/>
  <c r="AK374" i="6"/>
  <c r="AK375" i="6"/>
  <c r="AK376" i="6"/>
  <c r="AK377" i="6"/>
  <c r="AK378" i="6"/>
  <c r="AK379" i="6"/>
  <c r="AK380" i="6"/>
  <c r="AK381" i="6"/>
  <c r="AK382" i="6"/>
  <c r="AK383" i="6"/>
  <c r="AK384" i="6"/>
  <c r="AK385" i="6"/>
  <c r="AK386" i="6"/>
  <c r="AK387" i="6"/>
  <c r="AK388" i="6"/>
  <c r="AK389" i="6"/>
  <c r="AK390" i="6"/>
  <c r="AK391" i="6"/>
  <c r="AK392" i="6"/>
  <c r="AK393" i="6"/>
  <c r="AK394" i="6"/>
  <c r="AK395" i="6"/>
  <c r="AK396" i="6"/>
  <c r="AK397" i="6"/>
  <c r="AK398" i="6"/>
  <c r="AK399" i="6"/>
  <c r="AK400" i="6"/>
  <c r="AK401" i="6"/>
  <c r="AK402" i="6"/>
  <c r="AK403" i="6"/>
  <c r="AK404" i="6"/>
  <c r="AK405" i="6"/>
  <c r="AK406" i="6"/>
  <c r="AK407" i="6"/>
  <c r="AK408" i="6"/>
  <c r="AK409" i="6"/>
  <c r="AK410" i="6"/>
  <c r="AK411" i="6"/>
  <c r="AK412" i="6"/>
  <c r="AK413" i="6"/>
  <c r="AK414" i="6"/>
  <c r="AK415" i="6"/>
  <c r="AK416" i="6"/>
  <c r="AK417" i="6"/>
  <c r="AK418" i="6"/>
  <c r="AK419" i="6"/>
  <c r="AK420" i="6"/>
  <c r="AK421" i="6"/>
  <c r="AK422" i="6"/>
  <c r="AK423" i="6"/>
  <c r="AK424" i="6"/>
  <c r="AK425" i="6"/>
  <c r="AK426" i="6"/>
  <c r="AK427" i="6"/>
  <c r="AK428" i="6"/>
  <c r="AK429" i="6"/>
  <c r="AK430" i="6"/>
  <c r="AK431" i="6"/>
  <c r="AK432" i="6"/>
  <c r="AK433" i="6"/>
  <c r="AK434" i="6"/>
  <c r="AK435" i="6"/>
  <c r="AK436" i="6"/>
  <c r="AK437" i="6"/>
  <c r="AK438" i="6"/>
  <c r="AK439" i="6"/>
  <c r="AK440" i="6"/>
  <c r="AK441" i="6"/>
  <c r="AK442" i="6"/>
  <c r="AK443" i="6"/>
  <c r="AK444" i="6"/>
  <c r="AK445" i="6"/>
  <c r="AK446" i="6"/>
  <c r="AK447" i="6"/>
  <c r="AK448" i="6"/>
  <c r="AK449" i="6"/>
  <c r="AK450" i="6"/>
  <c r="AK451" i="6"/>
  <c r="AK452" i="6"/>
  <c r="AK453" i="6"/>
  <c r="AK454" i="6"/>
  <c r="AK455" i="6"/>
  <c r="AK456" i="6"/>
  <c r="AK457" i="6"/>
  <c r="AK458" i="6"/>
  <c r="AK459" i="6"/>
  <c r="AK460" i="6"/>
  <c r="AK461" i="6"/>
  <c r="AK462" i="6"/>
  <c r="AK463" i="6"/>
  <c r="AK464" i="6"/>
  <c r="AK465" i="6"/>
  <c r="AK466" i="6"/>
  <c r="AK467" i="6"/>
  <c r="AK468" i="6"/>
  <c r="AK469" i="6"/>
  <c r="AK470" i="6"/>
  <c r="AK471" i="6"/>
  <c r="AK472" i="6"/>
  <c r="AK473" i="6"/>
  <c r="AK474" i="6"/>
  <c r="AK475" i="6"/>
  <c r="AK476" i="6"/>
  <c r="AK477" i="6"/>
  <c r="AK478" i="6"/>
  <c r="AK479" i="6"/>
  <c r="AK480" i="6"/>
  <c r="AK481" i="6"/>
  <c r="AK482" i="6"/>
  <c r="AK483" i="6"/>
  <c r="AK484" i="6"/>
  <c r="AK485" i="6"/>
  <c r="AK486" i="6"/>
  <c r="AK487" i="6"/>
  <c r="AK488" i="6"/>
  <c r="AK489" i="6"/>
  <c r="AK490" i="6"/>
  <c r="AK491" i="6"/>
  <c r="AK492" i="6"/>
  <c r="AK493" i="6"/>
  <c r="AK494" i="6"/>
  <c r="AK495" i="6"/>
  <c r="AK496" i="6"/>
  <c r="AK497" i="6"/>
  <c r="AK498" i="6"/>
  <c r="AK499" i="6"/>
  <c r="AK500" i="6"/>
  <c r="AK501" i="6"/>
  <c r="AK502" i="6"/>
  <c r="AK503" i="6"/>
  <c r="AK504" i="6"/>
  <c r="AK505" i="6"/>
  <c r="AK506" i="6"/>
  <c r="AK507" i="6"/>
  <c r="AK508" i="6"/>
  <c r="AK509" i="6"/>
  <c r="AK510" i="6"/>
  <c r="AK511" i="6"/>
  <c r="AK512" i="6"/>
  <c r="AK513" i="6"/>
  <c r="AK514" i="6"/>
  <c r="AK515" i="6"/>
  <c r="AK516" i="6"/>
  <c r="AK517" i="6"/>
  <c r="AK518" i="6"/>
  <c r="AK519" i="6"/>
  <c r="AK520" i="6"/>
  <c r="AK521" i="6"/>
  <c r="AK522" i="6"/>
  <c r="AK523" i="6"/>
  <c r="AK524" i="6"/>
  <c r="AK525" i="6"/>
  <c r="AK526" i="6"/>
  <c r="AK527" i="6"/>
  <c r="AK528" i="6"/>
  <c r="AK529" i="6"/>
  <c r="AK530" i="6"/>
  <c r="AK531" i="6"/>
  <c r="AK532" i="6"/>
  <c r="AK533" i="6"/>
  <c r="AK534" i="6"/>
  <c r="AK535" i="6"/>
  <c r="AK536" i="6"/>
  <c r="AK537" i="6"/>
  <c r="AK538" i="6"/>
  <c r="AK539" i="6"/>
  <c r="AK540" i="6"/>
  <c r="AK541" i="6"/>
  <c r="AK542" i="6"/>
  <c r="AK543" i="6"/>
  <c r="AK544" i="6"/>
  <c r="AK545" i="6"/>
  <c r="AK546" i="6"/>
  <c r="AK547" i="6"/>
  <c r="AK548" i="6"/>
  <c r="AK549" i="6"/>
  <c r="AK550" i="6"/>
  <c r="AK551" i="6"/>
  <c r="AK552" i="6"/>
  <c r="AK553" i="6"/>
  <c r="AK554" i="6"/>
  <c r="AK555" i="6"/>
  <c r="AK556" i="6"/>
  <c r="AK557" i="6"/>
  <c r="AK558" i="6"/>
  <c r="AK559" i="6"/>
  <c r="AK560" i="6"/>
  <c r="AK561" i="6"/>
  <c r="AK562" i="6"/>
  <c r="AK563" i="6"/>
  <c r="AK564" i="6"/>
  <c r="AK565" i="6"/>
  <c r="AK566" i="6"/>
  <c r="AK567" i="6"/>
  <c r="AK568" i="6"/>
  <c r="AK569" i="6"/>
  <c r="AK570" i="6"/>
  <c r="AK571" i="6"/>
  <c r="AK572" i="6"/>
  <c r="AK573" i="6"/>
  <c r="AK574" i="6"/>
  <c r="AK575" i="6"/>
  <c r="AK576" i="6"/>
  <c r="AK577" i="6"/>
  <c r="AK578" i="6"/>
  <c r="AK579" i="6"/>
  <c r="AK580" i="6"/>
  <c r="AK581" i="6"/>
  <c r="AK582" i="6"/>
  <c r="AK583" i="6"/>
  <c r="AK584" i="6"/>
  <c r="AK585" i="6"/>
  <c r="AK586" i="6"/>
  <c r="AK587" i="6"/>
  <c r="AK588" i="6"/>
  <c r="AK589" i="6"/>
  <c r="AK590" i="6"/>
  <c r="AK591" i="6"/>
  <c r="AK592" i="6"/>
  <c r="AK593" i="6"/>
  <c r="AK594" i="6"/>
  <c r="AK595" i="6"/>
  <c r="AK596" i="6"/>
  <c r="AK597" i="6"/>
  <c r="AK598" i="6"/>
  <c r="AK599" i="6"/>
  <c r="AK600" i="6"/>
  <c r="AK601" i="6"/>
  <c r="AK602" i="6"/>
  <c r="AK603" i="6"/>
  <c r="AK604" i="6"/>
  <c r="AK605" i="6"/>
  <c r="AK606" i="6"/>
  <c r="AK607" i="6"/>
  <c r="AK608" i="6"/>
  <c r="AK609" i="6"/>
  <c r="AK610" i="6"/>
  <c r="AK611" i="6"/>
  <c r="AK612" i="6"/>
  <c r="AK613" i="6"/>
  <c r="AK614" i="6"/>
  <c r="AK615" i="6"/>
  <c r="AK616" i="6"/>
  <c r="AK617" i="6"/>
  <c r="AK618" i="6"/>
  <c r="AK619" i="6"/>
  <c r="AK620" i="6"/>
  <c r="AK621" i="6"/>
  <c r="AK622" i="6"/>
  <c r="AK623" i="6"/>
  <c r="AK624" i="6"/>
  <c r="AK625" i="6"/>
  <c r="AK626" i="6"/>
  <c r="AK627" i="6"/>
  <c r="AK628" i="6"/>
  <c r="AK629" i="6"/>
  <c r="AK630" i="6"/>
  <c r="AK631" i="6"/>
  <c r="AK632" i="6"/>
  <c r="AK633" i="6"/>
  <c r="AK634" i="6"/>
  <c r="AK635" i="6"/>
  <c r="AK636" i="6"/>
  <c r="AK637" i="6"/>
  <c r="AK638" i="6"/>
  <c r="AK639" i="6"/>
  <c r="AK640" i="6"/>
  <c r="AK641" i="6"/>
  <c r="AK642" i="6"/>
  <c r="AK643" i="6"/>
  <c r="AK644" i="6"/>
  <c r="AK645" i="6"/>
  <c r="AK646" i="6"/>
  <c r="AK647" i="6"/>
  <c r="AK648" i="6"/>
  <c r="AK649" i="6"/>
  <c r="AK650" i="6"/>
  <c r="AK651" i="6"/>
  <c r="AK652" i="6"/>
  <c r="AK653" i="6"/>
  <c r="AK654" i="6"/>
  <c r="AK655" i="6"/>
  <c r="AK656" i="6"/>
  <c r="AK657" i="6"/>
  <c r="AK658" i="6"/>
  <c r="AK659" i="6"/>
  <c r="AK660" i="6"/>
  <c r="AK661" i="6"/>
  <c r="AK662" i="6"/>
  <c r="AK663" i="6"/>
  <c r="AK664" i="6"/>
  <c r="AK665" i="6"/>
  <c r="AK666" i="6"/>
  <c r="AK667" i="6"/>
  <c r="AK668" i="6"/>
  <c r="AK669" i="6"/>
  <c r="AK670" i="6"/>
  <c r="AK671" i="6"/>
  <c r="AK672" i="6"/>
  <c r="AK673" i="6"/>
  <c r="AK674" i="6"/>
  <c r="AK675" i="6"/>
  <c r="AK676" i="6"/>
  <c r="AK677" i="6"/>
  <c r="AK678" i="6"/>
  <c r="AK679" i="6"/>
  <c r="AK680" i="6"/>
  <c r="AK681" i="6"/>
  <c r="AK682" i="6"/>
  <c r="AK683" i="6"/>
  <c r="AK684" i="6"/>
  <c r="AK685" i="6"/>
  <c r="AK686" i="6"/>
  <c r="AK687" i="6"/>
  <c r="AK688" i="6"/>
  <c r="AK689" i="6"/>
  <c r="AK690" i="6"/>
  <c r="AK691" i="6"/>
  <c r="AK692" i="6"/>
  <c r="AK693" i="6"/>
  <c r="AK694" i="6"/>
  <c r="AK695" i="6"/>
  <c r="AK696" i="6"/>
  <c r="AK697" i="6"/>
  <c r="AK698" i="6"/>
  <c r="AK699" i="6"/>
  <c r="AK700" i="6"/>
  <c r="AK701" i="6"/>
  <c r="AK702" i="6"/>
  <c r="AK703" i="6"/>
  <c r="AK704" i="6"/>
  <c r="AK705" i="6"/>
  <c r="AK706" i="6"/>
  <c r="AK707" i="6"/>
  <c r="AK708" i="6"/>
  <c r="AK709" i="6"/>
  <c r="AK710" i="6"/>
  <c r="AK711" i="6"/>
  <c r="AK712" i="6"/>
  <c r="AK713" i="6"/>
  <c r="AK714" i="6"/>
  <c r="AK715" i="6"/>
  <c r="AK716" i="6"/>
  <c r="AK717" i="6"/>
  <c r="AK718" i="6"/>
  <c r="AK719" i="6"/>
  <c r="AK720" i="6"/>
  <c r="AK721" i="6"/>
  <c r="AK722" i="6"/>
  <c r="AK723" i="6"/>
  <c r="AK724" i="6"/>
  <c r="AK725" i="6"/>
  <c r="AK726" i="6"/>
  <c r="AK727" i="6"/>
  <c r="AK728" i="6"/>
  <c r="AK729" i="6"/>
  <c r="AK730" i="6"/>
  <c r="AK731" i="6"/>
  <c r="AK732" i="6"/>
  <c r="AK733" i="6"/>
  <c r="AK734" i="6"/>
  <c r="AK735" i="6"/>
  <c r="AK736" i="6"/>
  <c r="AK737" i="6"/>
  <c r="AK738" i="6"/>
  <c r="AK739" i="6"/>
  <c r="AK740" i="6"/>
  <c r="AK741" i="6"/>
  <c r="AK742" i="6"/>
  <c r="AK743" i="6"/>
  <c r="AK744" i="6"/>
  <c r="AK745" i="6"/>
  <c r="AK746" i="6"/>
  <c r="AK747" i="6"/>
  <c r="AK748" i="6"/>
  <c r="AK749" i="6"/>
  <c r="AK750" i="6"/>
  <c r="AK751" i="6"/>
  <c r="AK752" i="6"/>
  <c r="AK753" i="6"/>
  <c r="AK754" i="6"/>
  <c r="AK755" i="6"/>
  <c r="AK756" i="6"/>
  <c r="AK757" i="6"/>
  <c r="AK758" i="6"/>
  <c r="AK759" i="6"/>
  <c r="AK760" i="6"/>
  <c r="AK761" i="6"/>
  <c r="AK762" i="6"/>
  <c r="AK763" i="6"/>
  <c r="AK764" i="6"/>
  <c r="AK765" i="6"/>
  <c r="AK766" i="6"/>
  <c r="AK767" i="6"/>
  <c r="AK768" i="6"/>
  <c r="AK769" i="6"/>
  <c r="AK770" i="6"/>
  <c r="AK771" i="6"/>
  <c r="AK772" i="6"/>
  <c r="AK773" i="6"/>
  <c r="AK774" i="6"/>
  <c r="AK775" i="6"/>
  <c r="AK776" i="6"/>
  <c r="AK777" i="6"/>
  <c r="AK778" i="6"/>
  <c r="AK779" i="6"/>
  <c r="AK780" i="6"/>
  <c r="AK781" i="6"/>
  <c r="AK782" i="6"/>
  <c r="AK783" i="6"/>
  <c r="AK784" i="6"/>
  <c r="AK785" i="6"/>
  <c r="AK786" i="6"/>
  <c r="AK787" i="6"/>
  <c r="AK788" i="6"/>
  <c r="AK789" i="6"/>
  <c r="AK790" i="6"/>
  <c r="AK791" i="6"/>
  <c r="AK792" i="6"/>
  <c r="AK793" i="6"/>
  <c r="AK794" i="6"/>
  <c r="AK795" i="6"/>
  <c r="AK796" i="6"/>
  <c r="AK797" i="6"/>
  <c r="AK798" i="6"/>
  <c r="AK799" i="6"/>
  <c r="AK800" i="6"/>
  <c r="AK801" i="6"/>
  <c r="AK802" i="6"/>
  <c r="AK803" i="6"/>
  <c r="AK804" i="6"/>
  <c r="AK805" i="6"/>
  <c r="AK806" i="6"/>
  <c r="AK807" i="6"/>
  <c r="AK808" i="6"/>
  <c r="AK809" i="6"/>
  <c r="AK810" i="6"/>
  <c r="AK811" i="6"/>
  <c r="AK812" i="6"/>
  <c r="AK813" i="6"/>
  <c r="AK814" i="6"/>
  <c r="AK815" i="6"/>
  <c r="AK816" i="6"/>
  <c r="AK817" i="6"/>
  <c r="AK818" i="6"/>
  <c r="AK819" i="6"/>
  <c r="AK820" i="6"/>
  <c r="AK821" i="6"/>
  <c r="AK822" i="6"/>
  <c r="AK823" i="6"/>
  <c r="AK824" i="6"/>
  <c r="AK825" i="6"/>
  <c r="AK826" i="6"/>
  <c r="AK827" i="6"/>
  <c r="AK828" i="6"/>
  <c r="AK829" i="6"/>
  <c r="AK830" i="6"/>
  <c r="AK831" i="6"/>
  <c r="AK832" i="6"/>
  <c r="AK833" i="6"/>
  <c r="AK834" i="6"/>
  <c r="AK835" i="6"/>
  <c r="AK836" i="6"/>
  <c r="AK837" i="6"/>
  <c r="AK838" i="6"/>
  <c r="AK839" i="6"/>
  <c r="AK840" i="6"/>
  <c r="AK841" i="6"/>
  <c r="AK842" i="6"/>
  <c r="AK843" i="6"/>
  <c r="AK844" i="6"/>
  <c r="AK845" i="6"/>
  <c r="AK846" i="6"/>
  <c r="AK847" i="6"/>
  <c r="AK848" i="6"/>
  <c r="AK849" i="6"/>
  <c r="AK850" i="6"/>
  <c r="AK851" i="6"/>
  <c r="AK852" i="6"/>
  <c r="AK853" i="6"/>
  <c r="AK854" i="6"/>
  <c r="AK855" i="6"/>
  <c r="AK856" i="6"/>
  <c r="AK857" i="6"/>
  <c r="AK858" i="6"/>
  <c r="AK859" i="6"/>
  <c r="AK860" i="6"/>
  <c r="AK861" i="6"/>
  <c r="AK862" i="6"/>
  <c r="AK863" i="6"/>
  <c r="AK864" i="6"/>
  <c r="AK865" i="6"/>
  <c r="AK866" i="6"/>
  <c r="AK867" i="6"/>
  <c r="AK868" i="6"/>
  <c r="AK869" i="6"/>
  <c r="AK870" i="6"/>
  <c r="AK871" i="6"/>
  <c r="AK872" i="6"/>
  <c r="AK873" i="6"/>
  <c r="AK874" i="6"/>
  <c r="AK875" i="6"/>
  <c r="AK876" i="6"/>
  <c r="AK877" i="6"/>
  <c r="AK878" i="6"/>
  <c r="AK879" i="6"/>
  <c r="AK880" i="6"/>
  <c r="AK881" i="6"/>
  <c r="AK882" i="6"/>
  <c r="AK883" i="6"/>
  <c r="AK884" i="6"/>
  <c r="AK885" i="6"/>
  <c r="AK886" i="6"/>
  <c r="AK887" i="6"/>
  <c r="AK888" i="6"/>
  <c r="AK889" i="6"/>
  <c r="AK890" i="6"/>
  <c r="AK891" i="6"/>
  <c r="AK892" i="6"/>
  <c r="AK893" i="6"/>
  <c r="AK894" i="6"/>
  <c r="AK895" i="6"/>
  <c r="AK896" i="6"/>
  <c r="AK897" i="6"/>
  <c r="AK898" i="6"/>
  <c r="AK899" i="6"/>
  <c r="AK900" i="6"/>
  <c r="AK901" i="6"/>
  <c r="AK902" i="6"/>
  <c r="AK903" i="6"/>
  <c r="AK904" i="6"/>
  <c r="AK905" i="6"/>
  <c r="AK906" i="6"/>
  <c r="AK907" i="6"/>
  <c r="AK908" i="6"/>
  <c r="AK909" i="6"/>
  <c r="AK910" i="6"/>
  <c r="AK911" i="6"/>
  <c r="AK912" i="6"/>
  <c r="AK913" i="6"/>
  <c r="AK914" i="6"/>
  <c r="AK915" i="6"/>
  <c r="AK916" i="6"/>
  <c r="AK917" i="6"/>
  <c r="AK918" i="6"/>
  <c r="AK919" i="6"/>
  <c r="AK920" i="6"/>
  <c r="AK921" i="6"/>
  <c r="AK922" i="6"/>
  <c r="AK923" i="6"/>
  <c r="AK924" i="6"/>
  <c r="AK925" i="6"/>
  <c r="AK926" i="6"/>
  <c r="AK927" i="6"/>
  <c r="AK928" i="6"/>
  <c r="AK929" i="6"/>
  <c r="AK930" i="6"/>
  <c r="AK931" i="6"/>
  <c r="AK932" i="6"/>
  <c r="AK933" i="6"/>
  <c r="AK934" i="6"/>
  <c r="AK935" i="6"/>
  <c r="AK936" i="6"/>
  <c r="AK937" i="6"/>
  <c r="AK938" i="6"/>
  <c r="AK939" i="6"/>
  <c r="AK940" i="6"/>
  <c r="AK941" i="6"/>
  <c r="AK942" i="6"/>
  <c r="AK943" i="6"/>
  <c r="AK944" i="6"/>
  <c r="AK945" i="6"/>
  <c r="AK946" i="6"/>
  <c r="AK947" i="6"/>
  <c r="AK948" i="6"/>
  <c r="AK949" i="6"/>
  <c r="AK950" i="6"/>
  <c r="AK951" i="6"/>
  <c r="AK952" i="6"/>
  <c r="AK953" i="6"/>
  <c r="AK954" i="6"/>
  <c r="AK955" i="6"/>
  <c r="AK956" i="6"/>
  <c r="AK957" i="6"/>
  <c r="AK958" i="6"/>
  <c r="AK959" i="6"/>
  <c r="AK960" i="6"/>
  <c r="AK961" i="6"/>
  <c r="AK962" i="6"/>
  <c r="AK963" i="6"/>
  <c r="AK964" i="6"/>
  <c r="AK965" i="6"/>
  <c r="AK966" i="6"/>
  <c r="AK967" i="6"/>
  <c r="AK968" i="6"/>
  <c r="AK969" i="6"/>
  <c r="AK970" i="6"/>
  <c r="AK971" i="6"/>
  <c r="AK972" i="6"/>
  <c r="AK973" i="6"/>
  <c r="AK974" i="6"/>
  <c r="AK975" i="6"/>
  <c r="AK976" i="6"/>
  <c r="AK977" i="6"/>
  <c r="AK978" i="6"/>
  <c r="AK979" i="6"/>
  <c r="AK980" i="6"/>
  <c r="AK981" i="6"/>
  <c r="AK982" i="6"/>
  <c r="AK983" i="6"/>
  <c r="AK984" i="6"/>
  <c r="AK985" i="6"/>
  <c r="AK986" i="6"/>
  <c r="AK987" i="6"/>
  <c r="AK988" i="6"/>
  <c r="AK989" i="6"/>
  <c r="AK990" i="6"/>
  <c r="AK991" i="6"/>
  <c r="AK992" i="6"/>
  <c r="AK993" i="6"/>
  <c r="AK994" i="6"/>
  <c r="AK995" i="6"/>
  <c r="AK996" i="6"/>
  <c r="AK997" i="6"/>
  <c r="AK998" i="6"/>
  <c r="AK999" i="6"/>
  <c r="AK1000" i="6"/>
  <c r="AK1001" i="6"/>
  <c r="AK1002" i="6"/>
  <c r="AK1003" i="6"/>
  <c r="AK1004" i="6"/>
  <c r="AK4" i="6"/>
  <c r="AI4" i="6"/>
  <c r="AJ4" i="6"/>
  <c r="AE5" i="6"/>
  <c r="AF5" i="6"/>
  <c r="AE6" i="6"/>
  <c r="AF6" i="6"/>
  <c r="AE7" i="6"/>
  <c r="AF7" i="6"/>
  <c r="AE8" i="6"/>
  <c r="AF8" i="6"/>
  <c r="AE9" i="6"/>
  <c r="AF9" i="6"/>
  <c r="AE10" i="6"/>
  <c r="AF10" i="6"/>
  <c r="AE11" i="6"/>
  <c r="AF11" i="6"/>
  <c r="AE12" i="6"/>
  <c r="AF12" i="6"/>
  <c r="AE13" i="6"/>
  <c r="AF13" i="6"/>
  <c r="AE14" i="6"/>
  <c r="AF14" i="6"/>
  <c r="AE15" i="6"/>
  <c r="AF15" i="6"/>
  <c r="AE16" i="6"/>
  <c r="AF16" i="6"/>
  <c r="AE17" i="6"/>
  <c r="AF17" i="6"/>
  <c r="AE18" i="6"/>
  <c r="AF18" i="6"/>
  <c r="AE19" i="6"/>
  <c r="AF19" i="6"/>
  <c r="AE20" i="6"/>
  <c r="AF20" i="6"/>
  <c r="AE21" i="6"/>
  <c r="AF21" i="6"/>
  <c r="AE22" i="6"/>
  <c r="AF22" i="6"/>
  <c r="AE23" i="6"/>
  <c r="AF23" i="6"/>
  <c r="AE24" i="6"/>
  <c r="AF24" i="6"/>
  <c r="AE25" i="6"/>
  <c r="AF25" i="6"/>
  <c r="AE26" i="6"/>
  <c r="AF26" i="6"/>
  <c r="AE27" i="6"/>
  <c r="AF27" i="6"/>
  <c r="AE28" i="6"/>
  <c r="AF28" i="6"/>
  <c r="AE29" i="6"/>
  <c r="AF29" i="6"/>
  <c r="AE30" i="6"/>
  <c r="AF30" i="6"/>
  <c r="AE31" i="6"/>
  <c r="AF31" i="6"/>
  <c r="AE32" i="6"/>
  <c r="AF32" i="6"/>
  <c r="AE33" i="6"/>
  <c r="AF33" i="6"/>
  <c r="AE34" i="6"/>
  <c r="AF34" i="6"/>
  <c r="AE35" i="6"/>
  <c r="AF35" i="6"/>
  <c r="AE36" i="6"/>
  <c r="AF36" i="6"/>
  <c r="AE37" i="6"/>
  <c r="AF37" i="6"/>
  <c r="AE38" i="6"/>
  <c r="AF38" i="6"/>
  <c r="AE39" i="6"/>
  <c r="AF39" i="6"/>
  <c r="AE40" i="6"/>
  <c r="AF40" i="6"/>
  <c r="AE41" i="6"/>
  <c r="AF41" i="6"/>
  <c r="AE42" i="6"/>
  <c r="AF42" i="6"/>
  <c r="AE43" i="6"/>
  <c r="AF43" i="6"/>
  <c r="AE44" i="6"/>
  <c r="AF44" i="6"/>
  <c r="AE45" i="6"/>
  <c r="AF45" i="6"/>
  <c r="AE46" i="6"/>
  <c r="AF46" i="6"/>
  <c r="AE47" i="6"/>
  <c r="AF47" i="6"/>
  <c r="AE48" i="6"/>
  <c r="AF48" i="6"/>
  <c r="AE49" i="6"/>
  <c r="AF49" i="6"/>
  <c r="AE50" i="6"/>
  <c r="AF50" i="6"/>
  <c r="AE51" i="6"/>
  <c r="AF51" i="6"/>
  <c r="AE52" i="6"/>
  <c r="AF52" i="6"/>
  <c r="AE53" i="6"/>
  <c r="AF53" i="6"/>
  <c r="AE54" i="6"/>
  <c r="AF54" i="6"/>
  <c r="AE55" i="6"/>
  <c r="AF55" i="6"/>
  <c r="AE56" i="6"/>
  <c r="AF56" i="6"/>
  <c r="AE57" i="6"/>
  <c r="AF57" i="6"/>
  <c r="AE58" i="6"/>
  <c r="AF58" i="6"/>
  <c r="AE59" i="6"/>
  <c r="AF59" i="6"/>
  <c r="AE60" i="6"/>
  <c r="AF60" i="6"/>
  <c r="AE61" i="6"/>
  <c r="AF61" i="6"/>
  <c r="AE62" i="6"/>
  <c r="AF62" i="6"/>
  <c r="AE63" i="6"/>
  <c r="AF63" i="6"/>
  <c r="AE64" i="6"/>
  <c r="AF64" i="6"/>
  <c r="AE65" i="6"/>
  <c r="AF65" i="6"/>
  <c r="AE66" i="6"/>
  <c r="AF66" i="6"/>
  <c r="AE67" i="6"/>
  <c r="AF67" i="6"/>
  <c r="AE68" i="6"/>
  <c r="AF68" i="6"/>
  <c r="AE69" i="6"/>
  <c r="AF69" i="6"/>
  <c r="AE70" i="6"/>
  <c r="AF70" i="6"/>
  <c r="AE71" i="6"/>
  <c r="AF71" i="6"/>
  <c r="AE72" i="6"/>
  <c r="AF72" i="6"/>
  <c r="AE73" i="6"/>
  <c r="AF73" i="6"/>
  <c r="AE74" i="6"/>
  <c r="AF74" i="6"/>
  <c r="AE75" i="6"/>
  <c r="AF75" i="6"/>
  <c r="AE76" i="6"/>
  <c r="AF76" i="6"/>
  <c r="AE77" i="6"/>
  <c r="AF77" i="6"/>
  <c r="AE78" i="6"/>
  <c r="AF78" i="6"/>
  <c r="AE79" i="6"/>
  <c r="AF79" i="6"/>
  <c r="AE80" i="6"/>
  <c r="AF80" i="6"/>
  <c r="AE81" i="6"/>
  <c r="AF81" i="6"/>
  <c r="AE82" i="6"/>
  <c r="AF82" i="6"/>
  <c r="AE83" i="6"/>
  <c r="AF83" i="6"/>
  <c r="AE84" i="6"/>
  <c r="AF84" i="6"/>
  <c r="AE85" i="6"/>
  <c r="AF85" i="6"/>
  <c r="AE86" i="6"/>
  <c r="AF86" i="6"/>
  <c r="AE87" i="6"/>
  <c r="AF87" i="6"/>
  <c r="AE88" i="6"/>
  <c r="AF88" i="6"/>
  <c r="AE89" i="6"/>
  <c r="AF89" i="6"/>
  <c r="AE90" i="6"/>
  <c r="AF90" i="6"/>
  <c r="AE91" i="6"/>
  <c r="AF91" i="6"/>
  <c r="AE92" i="6"/>
  <c r="AF92" i="6"/>
  <c r="AE93" i="6"/>
  <c r="AF93" i="6"/>
  <c r="AE94" i="6"/>
  <c r="AF94" i="6"/>
  <c r="AE95" i="6"/>
  <c r="AF95" i="6"/>
  <c r="AE96" i="6"/>
  <c r="AF96" i="6"/>
  <c r="AE97" i="6"/>
  <c r="AF97" i="6"/>
  <c r="AE98" i="6"/>
  <c r="AF98" i="6"/>
  <c r="AE99" i="6"/>
  <c r="AF99" i="6"/>
  <c r="AE100" i="6"/>
  <c r="AF100" i="6"/>
  <c r="AE101" i="6"/>
  <c r="AF101" i="6"/>
  <c r="AE102" i="6"/>
  <c r="AF102" i="6"/>
  <c r="AE103" i="6"/>
  <c r="AF103" i="6"/>
  <c r="AE104" i="6"/>
  <c r="AF104" i="6"/>
  <c r="AE105" i="6"/>
  <c r="AF105" i="6"/>
  <c r="AE106" i="6"/>
  <c r="AF106" i="6"/>
  <c r="AE107" i="6"/>
  <c r="AF107" i="6"/>
  <c r="AE108" i="6"/>
  <c r="AF108" i="6"/>
  <c r="AE109" i="6"/>
  <c r="AF109" i="6"/>
  <c r="AE110" i="6"/>
  <c r="AF110" i="6"/>
  <c r="AE111" i="6"/>
  <c r="AF111" i="6"/>
  <c r="AE112" i="6"/>
  <c r="AF112" i="6"/>
  <c r="AE113" i="6"/>
  <c r="AF113" i="6"/>
  <c r="AE114" i="6"/>
  <c r="AF114" i="6"/>
  <c r="AE115" i="6"/>
  <c r="AF115" i="6"/>
  <c r="AE116" i="6"/>
  <c r="AF116" i="6"/>
  <c r="AE117" i="6"/>
  <c r="AF117" i="6"/>
  <c r="AE118" i="6"/>
  <c r="AF118" i="6"/>
  <c r="AE119" i="6"/>
  <c r="AF119" i="6"/>
  <c r="AE120" i="6"/>
  <c r="AF120" i="6"/>
  <c r="AE121" i="6"/>
  <c r="AF121" i="6"/>
  <c r="AE122" i="6"/>
  <c r="AF122" i="6"/>
  <c r="AE123" i="6"/>
  <c r="AF123" i="6"/>
  <c r="AE124" i="6"/>
  <c r="AF124" i="6"/>
  <c r="AE125" i="6"/>
  <c r="AF125" i="6"/>
  <c r="AE126" i="6"/>
  <c r="AF126" i="6"/>
  <c r="AE127" i="6"/>
  <c r="AF127" i="6"/>
  <c r="AE128" i="6"/>
  <c r="AF128" i="6"/>
  <c r="AE129" i="6"/>
  <c r="AF129" i="6"/>
  <c r="AE130" i="6"/>
  <c r="AF130" i="6"/>
  <c r="AE131" i="6"/>
  <c r="AF131" i="6"/>
  <c r="AE132" i="6"/>
  <c r="AF132" i="6"/>
  <c r="AE133" i="6"/>
  <c r="AF133" i="6"/>
  <c r="AE134" i="6"/>
  <c r="AF134" i="6"/>
  <c r="AE135" i="6"/>
  <c r="AF135" i="6"/>
  <c r="AE136" i="6"/>
  <c r="AF136" i="6"/>
  <c r="AE137" i="6"/>
  <c r="AF137" i="6"/>
  <c r="AE138" i="6"/>
  <c r="AF138" i="6"/>
  <c r="AE139" i="6"/>
  <c r="AF139" i="6"/>
  <c r="AE140" i="6"/>
  <c r="AF140" i="6"/>
  <c r="AE141" i="6"/>
  <c r="AF141" i="6"/>
  <c r="AE142" i="6"/>
  <c r="AF142" i="6"/>
  <c r="AE143" i="6"/>
  <c r="AF143" i="6"/>
  <c r="AE144" i="6"/>
  <c r="AF144" i="6"/>
  <c r="AE145" i="6"/>
  <c r="AF145" i="6"/>
  <c r="AE146" i="6"/>
  <c r="AF146" i="6"/>
  <c r="AE147" i="6"/>
  <c r="AF147" i="6"/>
  <c r="AE148" i="6"/>
  <c r="AF148" i="6"/>
  <c r="AE149" i="6"/>
  <c r="AF149" i="6"/>
  <c r="AE150" i="6"/>
  <c r="AF150" i="6"/>
  <c r="AE151" i="6"/>
  <c r="AF151" i="6"/>
  <c r="AE152" i="6"/>
  <c r="AF152" i="6"/>
  <c r="AE153" i="6"/>
  <c r="AF153" i="6"/>
  <c r="AE154" i="6"/>
  <c r="AF154" i="6"/>
  <c r="AE155" i="6"/>
  <c r="AF155" i="6"/>
  <c r="AE156" i="6"/>
  <c r="AF156" i="6"/>
  <c r="AE157" i="6"/>
  <c r="AF157" i="6"/>
  <c r="AE158" i="6"/>
  <c r="AF158" i="6"/>
  <c r="AE159" i="6"/>
  <c r="AF159" i="6"/>
  <c r="AE160" i="6"/>
  <c r="AF160" i="6"/>
  <c r="AE161" i="6"/>
  <c r="AF161" i="6"/>
  <c r="AE162" i="6"/>
  <c r="AF162" i="6"/>
  <c r="AE163" i="6"/>
  <c r="AF163" i="6"/>
  <c r="AE164" i="6"/>
  <c r="AF164" i="6"/>
  <c r="AE165" i="6"/>
  <c r="AF165" i="6"/>
  <c r="AE166" i="6"/>
  <c r="AF166" i="6"/>
  <c r="AE167" i="6"/>
  <c r="AF167" i="6"/>
  <c r="AE168" i="6"/>
  <c r="AF168" i="6"/>
  <c r="AE169" i="6"/>
  <c r="AF169" i="6"/>
  <c r="AE170" i="6"/>
  <c r="AF170" i="6"/>
  <c r="AE171" i="6"/>
  <c r="AF171" i="6"/>
  <c r="AE172" i="6"/>
  <c r="AF172" i="6"/>
  <c r="AE173" i="6"/>
  <c r="AF173" i="6"/>
  <c r="AE174" i="6"/>
  <c r="AF174" i="6"/>
  <c r="AE175" i="6"/>
  <c r="AF175" i="6"/>
  <c r="AE176" i="6"/>
  <c r="AF176" i="6"/>
  <c r="AE177" i="6"/>
  <c r="AF177" i="6"/>
  <c r="AE178" i="6"/>
  <c r="AF178" i="6"/>
  <c r="AE179" i="6"/>
  <c r="AF179" i="6"/>
  <c r="AE180" i="6"/>
  <c r="AF180" i="6"/>
  <c r="AE181" i="6"/>
  <c r="AF181" i="6"/>
  <c r="AE182" i="6"/>
  <c r="AF182" i="6"/>
  <c r="AE183" i="6"/>
  <c r="AF183" i="6"/>
  <c r="AE184" i="6"/>
  <c r="AF184" i="6"/>
  <c r="AE185" i="6"/>
  <c r="AF185" i="6"/>
  <c r="AE186" i="6"/>
  <c r="AF186" i="6"/>
  <c r="AE187" i="6"/>
  <c r="AF187" i="6"/>
  <c r="AE188" i="6"/>
  <c r="AF188" i="6"/>
  <c r="AE189" i="6"/>
  <c r="AF189" i="6"/>
  <c r="AE190" i="6"/>
  <c r="AF190" i="6"/>
  <c r="AE191" i="6"/>
  <c r="AF191" i="6"/>
  <c r="AE192" i="6"/>
  <c r="AF192" i="6"/>
  <c r="AE193" i="6"/>
  <c r="AF193" i="6"/>
  <c r="AE194" i="6"/>
  <c r="AF194" i="6"/>
  <c r="AE195" i="6"/>
  <c r="AF195" i="6"/>
  <c r="AE196" i="6"/>
  <c r="AF196" i="6"/>
  <c r="AE197" i="6"/>
  <c r="AF197" i="6"/>
  <c r="AE198" i="6"/>
  <c r="AF198" i="6"/>
  <c r="AE199" i="6"/>
  <c r="AF199" i="6"/>
  <c r="AE200" i="6"/>
  <c r="AF200" i="6"/>
  <c r="AE201" i="6"/>
  <c r="AF201" i="6"/>
  <c r="AE202" i="6"/>
  <c r="AF202" i="6"/>
  <c r="AE203" i="6"/>
  <c r="AF203" i="6"/>
  <c r="AE204" i="6"/>
  <c r="AF204" i="6"/>
  <c r="AE205" i="6"/>
  <c r="AF205" i="6"/>
  <c r="AE206" i="6"/>
  <c r="AF206" i="6"/>
  <c r="AE207" i="6"/>
  <c r="AF207" i="6"/>
  <c r="AE208" i="6"/>
  <c r="AF208" i="6"/>
  <c r="AE209" i="6"/>
  <c r="AF209" i="6"/>
  <c r="AE210" i="6"/>
  <c r="AF210" i="6"/>
  <c r="AE211" i="6"/>
  <c r="AF211" i="6"/>
  <c r="AE212" i="6"/>
  <c r="AF212" i="6"/>
  <c r="AE213" i="6"/>
  <c r="AF213" i="6"/>
  <c r="AE214" i="6"/>
  <c r="AF214" i="6"/>
  <c r="AE215" i="6"/>
  <c r="AF215" i="6"/>
  <c r="AE216" i="6"/>
  <c r="AF216" i="6"/>
  <c r="AE217" i="6"/>
  <c r="AF217" i="6"/>
  <c r="AE218" i="6"/>
  <c r="AF218" i="6"/>
  <c r="AE219" i="6"/>
  <c r="AF219" i="6"/>
  <c r="AE220" i="6"/>
  <c r="AF220" i="6"/>
  <c r="AE221" i="6"/>
  <c r="AF221" i="6"/>
  <c r="AE222" i="6"/>
  <c r="AF222" i="6"/>
  <c r="AE223" i="6"/>
  <c r="AF223" i="6"/>
  <c r="AE224" i="6"/>
  <c r="AF224" i="6"/>
  <c r="AE225" i="6"/>
  <c r="AF225" i="6"/>
  <c r="AE226" i="6"/>
  <c r="AF226" i="6"/>
  <c r="AE227" i="6"/>
  <c r="AF227" i="6"/>
  <c r="AE228" i="6"/>
  <c r="AF228" i="6"/>
  <c r="AE229" i="6"/>
  <c r="AF229" i="6"/>
  <c r="AE230" i="6"/>
  <c r="AF230" i="6"/>
  <c r="AE231" i="6"/>
  <c r="AF231" i="6"/>
  <c r="AE232" i="6"/>
  <c r="AF232" i="6"/>
  <c r="AE233" i="6"/>
  <c r="AF233" i="6"/>
  <c r="AE234" i="6"/>
  <c r="AF234" i="6"/>
  <c r="AE235" i="6"/>
  <c r="AF235" i="6"/>
  <c r="AE236" i="6"/>
  <c r="AF236" i="6"/>
  <c r="AE237" i="6"/>
  <c r="AF237" i="6"/>
  <c r="AE238" i="6"/>
  <c r="AF238" i="6"/>
  <c r="AE239" i="6"/>
  <c r="AF239" i="6"/>
  <c r="AE240" i="6"/>
  <c r="AF240" i="6"/>
  <c r="AE241" i="6"/>
  <c r="AF241" i="6"/>
  <c r="AE242" i="6"/>
  <c r="AF242" i="6"/>
  <c r="AE243" i="6"/>
  <c r="AF243" i="6"/>
  <c r="AE244" i="6"/>
  <c r="AF244" i="6"/>
  <c r="AE245" i="6"/>
  <c r="AF245" i="6"/>
  <c r="AE246" i="6"/>
  <c r="AF246" i="6"/>
  <c r="AE247" i="6"/>
  <c r="AF247" i="6"/>
  <c r="AE248" i="6"/>
  <c r="AF248" i="6"/>
  <c r="AE249" i="6"/>
  <c r="AF249" i="6"/>
  <c r="AE250" i="6"/>
  <c r="AF250" i="6"/>
  <c r="AE251" i="6"/>
  <c r="AF251" i="6"/>
  <c r="AE252" i="6"/>
  <c r="AF252" i="6"/>
  <c r="AE253" i="6"/>
  <c r="AF253" i="6"/>
  <c r="AE254" i="6"/>
  <c r="AF254" i="6"/>
  <c r="AE255" i="6"/>
  <c r="AF255" i="6"/>
  <c r="AE256" i="6"/>
  <c r="AF256" i="6"/>
  <c r="AE257" i="6"/>
  <c r="AF257" i="6"/>
  <c r="AE258" i="6"/>
  <c r="AF258" i="6"/>
  <c r="AE259" i="6"/>
  <c r="AF259" i="6"/>
  <c r="AE260" i="6"/>
  <c r="AF260" i="6"/>
  <c r="AE261" i="6"/>
  <c r="AF261" i="6"/>
  <c r="AE262" i="6"/>
  <c r="AF262" i="6"/>
  <c r="AE263" i="6"/>
  <c r="AF263" i="6"/>
  <c r="AE264" i="6"/>
  <c r="AF264" i="6"/>
  <c r="AE265" i="6"/>
  <c r="AF265" i="6"/>
  <c r="AE266" i="6"/>
  <c r="AF266" i="6"/>
  <c r="AE267" i="6"/>
  <c r="AF267" i="6"/>
  <c r="AE268" i="6"/>
  <c r="AF268" i="6"/>
  <c r="AE269" i="6"/>
  <c r="AF269" i="6"/>
  <c r="AE270" i="6"/>
  <c r="AF270" i="6"/>
  <c r="AE271" i="6"/>
  <c r="AF271" i="6"/>
  <c r="AE272" i="6"/>
  <c r="AF272" i="6"/>
  <c r="AE273" i="6"/>
  <c r="AF273" i="6"/>
  <c r="AE274" i="6"/>
  <c r="AF274" i="6"/>
  <c r="AE275" i="6"/>
  <c r="AF275" i="6"/>
  <c r="AE276" i="6"/>
  <c r="AF276" i="6"/>
  <c r="AE277" i="6"/>
  <c r="AF277" i="6"/>
  <c r="AE278" i="6"/>
  <c r="AF278" i="6"/>
  <c r="AE279" i="6"/>
  <c r="AF279" i="6"/>
  <c r="AE280" i="6"/>
  <c r="AF280" i="6"/>
  <c r="AE281" i="6"/>
  <c r="AF281" i="6"/>
  <c r="AE282" i="6"/>
  <c r="AF282" i="6"/>
  <c r="AE283" i="6"/>
  <c r="AF283" i="6"/>
  <c r="AE284" i="6"/>
  <c r="AF284" i="6"/>
  <c r="AE285" i="6"/>
  <c r="AF285" i="6"/>
  <c r="AE286" i="6"/>
  <c r="AF286" i="6"/>
  <c r="AE287" i="6"/>
  <c r="AF287" i="6"/>
  <c r="AE288" i="6"/>
  <c r="AF288" i="6"/>
  <c r="AE289" i="6"/>
  <c r="AF289" i="6"/>
  <c r="AE290" i="6"/>
  <c r="AF290" i="6"/>
  <c r="AE291" i="6"/>
  <c r="AF291" i="6"/>
  <c r="AE292" i="6"/>
  <c r="AF292" i="6"/>
  <c r="AE293" i="6"/>
  <c r="AF293" i="6"/>
  <c r="AE294" i="6"/>
  <c r="AF294" i="6"/>
  <c r="AE295" i="6"/>
  <c r="AF295" i="6"/>
  <c r="AE296" i="6"/>
  <c r="AF296" i="6"/>
  <c r="AE297" i="6"/>
  <c r="AF297" i="6"/>
  <c r="AE298" i="6"/>
  <c r="AF298" i="6"/>
  <c r="AE299" i="6"/>
  <c r="AF299" i="6"/>
  <c r="AE300" i="6"/>
  <c r="AF300" i="6"/>
  <c r="AE301" i="6"/>
  <c r="AF301" i="6"/>
  <c r="AE302" i="6"/>
  <c r="AF302" i="6"/>
  <c r="AE303" i="6"/>
  <c r="AF303" i="6"/>
  <c r="AE304" i="6"/>
  <c r="AF304" i="6"/>
  <c r="AE305" i="6"/>
  <c r="AF305" i="6"/>
  <c r="AE306" i="6"/>
  <c r="AF306" i="6"/>
  <c r="AE307" i="6"/>
  <c r="AF307" i="6"/>
  <c r="AE308" i="6"/>
  <c r="AF308" i="6"/>
  <c r="AE309" i="6"/>
  <c r="AF309" i="6"/>
  <c r="AE310" i="6"/>
  <c r="AF310" i="6"/>
  <c r="AE311" i="6"/>
  <c r="AF311" i="6"/>
  <c r="AE312" i="6"/>
  <c r="AF312" i="6"/>
  <c r="AE313" i="6"/>
  <c r="AF313" i="6"/>
  <c r="AE314" i="6"/>
  <c r="AF314" i="6"/>
  <c r="AE315" i="6"/>
  <c r="AF315" i="6"/>
  <c r="AE316" i="6"/>
  <c r="AF316" i="6"/>
  <c r="AE317" i="6"/>
  <c r="AF317" i="6"/>
  <c r="AE318" i="6"/>
  <c r="AF318" i="6"/>
  <c r="AE319" i="6"/>
  <c r="AF319" i="6"/>
  <c r="AE320" i="6"/>
  <c r="AF320" i="6"/>
  <c r="AE321" i="6"/>
  <c r="AF321" i="6"/>
  <c r="AE322" i="6"/>
  <c r="AF322" i="6"/>
  <c r="AE323" i="6"/>
  <c r="AF323" i="6"/>
  <c r="AE324" i="6"/>
  <c r="AF324" i="6"/>
  <c r="AE325" i="6"/>
  <c r="AF325" i="6"/>
  <c r="AE326" i="6"/>
  <c r="AF326" i="6"/>
  <c r="AE327" i="6"/>
  <c r="AF327" i="6"/>
  <c r="AE328" i="6"/>
  <c r="AF328" i="6"/>
  <c r="AE329" i="6"/>
  <c r="AF329" i="6"/>
  <c r="AE330" i="6"/>
  <c r="AF330" i="6"/>
  <c r="AE331" i="6"/>
  <c r="AF331" i="6"/>
  <c r="AE332" i="6"/>
  <c r="AF332" i="6"/>
  <c r="AE333" i="6"/>
  <c r="AF333" i="6"/>
  <c r="AE334" i="6"/>
  <c r="AF334" i="6"/>
  <c r="AE335" i="6"/>
  <c r="AF335" i="6"/>
  <c r="AE336" i="6"/>
  <c r="AF336" i="6"/>
  <c r="AE337" i="6"/>
  <c r="AF337" i="6"/>
  <c r="AE338" i="6"/>
  <c r="AF338" i="6"/>
  <c r="AE339" i="6"/>
  <c r="AF339" i="6"/>
  <c r="AE340" i="6"/>
  <c r="AF340" i="6"/>
  <c r="AE341" i="6"/>
  <c r="AF341" i="6"/>
  <c r="AE342" i="6"/>
  <c r="AF342" i="6"/>
  <c r="AE343" i="6"/>
  <c r="AF343" i="6"/>
  <c r="AE344" i="6"/>
  <c r="AF344" i="6"/>
  <c r="AE345" i="6"/>
  <c r="AF345" i="6"/>
  <c r="AE346" i="6"/>
  <c r="AF346" i="6"/>
  <c r="AE347" i="6"/>
  <c r="AF347" i="6"/>
  <c r="AE348" i="6"/>
  <c r="AF348" i="6"/>
  <c r="AE349" i="6"/>
  <c r="AF349" i="6"/>
  <c r="AE350" i="6"/>
  <c r="AF350" i="6"/>
  <c r="AE351" i="6"/>
  <c r="AF351" i="6"/>
  <c r="AE352" i="6"/>
  <c r="AF352" i="6"/>
  <c r="AE353" i="6"/>
  <c r="AF353" i="6"/>
  <c r="AE354" i="6"/>
  <c r="AF354" i="6"/>
  <c r="AE355" i="6"/>
  <c r="AF355" i="6"/>
  <c r="AE356" i="6"/>
  <c r="AF356" i="6"/>
  <c r="AE357" i="6"/>
  <c r="AF357" i="6"/>
  <c r="AE358" i="6"/>
  <c r="AF358" i="6"/>
  <c r="AE359" i="6"/>
  <c r="AF359" i="6"/>
  <c r="AE360" i="6"/>
  <c r="AF360" i="6"/>
  <c r="AE361" i="6"/>
  <c r="AF361" i="6"/>
  <c r="AE362" i="6"/>
  <c r="AF362" i="6"/>
  <c r="AE363" i="6"/>
  <c r="AF363" i="6"/>
  <c r="AE364" i="6"/>
  <c r="AF364" i="6"/>
  <c r="AE365" i="6"/>
  <c r="AF365" i="6"/>
  <c r="AE366" i="6"/>
  <c r="AF366" i="6"/>
  <c r="AE367" i="6"/>
  <c r="AF367" i="6"/>
  <c r="AE368" i="6"/>
  <c r="AF368" i="6"/>
  <c r="AE369" i="6"/>
  <c r="AF369" i="6"/>
  <c r="AE370" i="6"/>
  <c r="AF370" i="6"/>
  <c r="AE371" i="6"/>
  <c r="AF371" i="6"/>
  <c r="AE372" i="6"/>
  <c r="AF372" i="6"/>
  <c r="AE373" i="6"/>
  <c r="AF373" i="6"/>
  <c r="AE374" i="6"/>
  <c r="AF374" i="6"/>
  <c r="AE375" i="6"/>
  <c r="AF375" i="6"/>
  <c r="AE376" i="6"/>
  <c r="AF376" i="6"/>
  <c r="AE377" i="6"/>
  <c r="AF377" i="6"/>
  <c r="AE378" i="6"/>
  <c r="AF378" i="6"/>
  <c r="AE379" i="6"/>
  <c r="AF379" i="6"/>
  <c r="AE380" i="6"/>
  <c r="AF380" i="6"/>
  <c r="AE381" i="6"/>
  <c r="AF381" i="6"/>
  <c r="AE382" i="6"/>
  <c r="AF382" i="6"/>
  <c r="AE383" i="6"/>
  <c r="AF383" i="6"/>
  <c r="AE384" i="6"/>
  <c r="AF384" i="6"/>
  <c r="AE385" i="6"/>
  <c r="AF385" i="6"/>
  <c r="AE386" i="6"/>
  <c r="AF386" i="6"/>
  <c r="AE387" i="6"/>
  <c r="AF387" i="6"/>
  <c r="AE388" i="6"/>
  <c r="AF388" i="6"/>
  <c r="AE389" i="6"/>
  <c r="AF389" i="6"/>
  <c r="AE390" i="6"/>
  <c r="AF390" i="6"/>
  <c r="AE391" i="6"/>
  <c r="AF391" i="6"/>
  <c r="AE392" i="6"/>
  <c r="AF392" i="6"/>
  <c r="AE393" i="6"/>
  <c r="AF393" i="6"/>
  <c r="AE394" i="6"/>
  <c r="AF394" i="6"/>
  <c r="AE395" i="6"/>
  <c r="AF395" i="6"/>
  <c r="AE396" i="6"/>
  <c r="AF396" i="6"/>
  <c r="AE397" i="6"/>
  <c r="AF397" i="6"/>
  <c r="AE398" i="6"/>
  <c r="AF398" i="6"/>
  <c r="AE399" i="6"/>
  <c r="AF399" i="6"/>
  <c r="AE400" i="6"/>
  <c r="AF400" i="6"/>
  <c r="AE401" i="6"/>
  <c r="AF401" i="6"/>
  <c r="AE402" i="6"/>
  <c r="AF402" i="6"/>
  <c r="AE403" i="6"/>
  <c r="AF403" i="6"/>
  <c r="AE404" i="6"/>
  <c r="AF404" i="6"/>
  <c r="AE405" i="6"/>
  <c r="AF405" i="6"/>
  <c r="AE406" i="6"/>
  <c r="AF406" i="6"/>
  <c r="AE407" i="6"/>
  <c r="AF407" i="6"/>
  <c r="AE408" i="6"/>
  <c r="AF408" i="6"/>
  <c r="AE409" i="6"/>
  <c r="AF409" i="6"/>
  <c r="AE410" i="6"/>
  <c r="AF410" i="6"/>
  <c r="AE411" i="6"/>
  <c r="AF411" i="6"/>
  <c r="AE412" i="6"/>
  <c r="AF412" i="6"/>
  <c r="AE413" i="6"/>
  <c r="AF413" i="6"/>
  <c r="AE414" i="6"/>
  <c r="AF414" i="6"/>
  <c r="AE415" i="6"/>
  <c r="AF415" i="6"/>
  <c r="AE416" i="6"/>
  <c r="AF416" i="6"/>
  <c r="AE417" i="6"/>
  <c r="AF417" i="6"/>
  <c r="AE418" i="6"/>
  <c r="AF418" i="6"/>
  <c r="AE419" i="6"/>
  <c r="AF419" i="6"/>
  <c r="AE420" i="6"/>
  <c r="AF420" i="6"/>
  <c r="AE421" i="6"/>
  <c r="AF421" i="6"/>
  <c r="AE422" i="6"/>
  <c r="AF422" i="6"/>
  <c r="AE423" i="6"/>
  <c r="AF423" i="6"/>
  <c r="AE424" i="6"/>
  <c r="AF424" i="6"/>
  <c r="AE425" i="6"/>
  <c r="AF425" i="6"/>
  <c r="AE426" i="6"/>
  <c r="AF426" i="6"/>
  <c r="AE427" i="6"/>
  <c r="AF427" i="6"/>
  <c r="AE428" i="6"/>
  <c r="AF428" i="6"/>
  <c r="AE429" i="6"/>
  <c r="AF429" i="6"/>
  <c r="AE430" i="6"/>
  <c r="AF430" i="6"/>
  <c r="AE431" i="6"/>
  <c r="AF431" i="6"/>
  <c r="AE432" i="6"/>
  <c r="AF432" i="6"/>
  <c r="AE433" i="6"/>
  <c r="AF433" i="6"/>
  <c r="AE434" i="6"/>
  <c r="AF434" i="6"/>
  <c r="AE435" i="6"/>
  <c r="AF435" i="6"/>
  <c r="AE436" i="6"/>
  <c r="AF436" i="6"/>
  <c r="AE437" i="6"/>
  <c r="AF437" i="6"/>
  <c r="AE438" i="6"/>
  <c r="AF438" i="6"/>
  <c r="AE439" i="6"/>
  <c r="AF439" i="6"/>
  <c r="AE440" i="6"/>
  <c r="AF440" i="6"/>
  <c r="AE441" i="6"/>
  <c r="AF441" i="6"/>
  <c r="AE442" i="6"/>
  <c r="AF442" i="6"/>
  <c r="AE443" i="6"/>
  <c r="AF443" i="6"/>
  <c r="AE444" i="6"/>
  <c r="AF444" i="6"/>
  <c r="AE445" i="6"/>
  <c r="AF445" i="6"/>
  <c r="AE446" i="6"/>
  <c r="AF446" i="6"/>
  <c r="AE447" i="6"/>
  <c r="AF447" i="6"/>
  <c r="AE448" i="6"/>
  <c r="AF448" i="6"/>
  <c r="AE449" i="6"/>
  <c r="AF449" i="6"/>
  <c r="AE450" i="6"/>
  <c r="AF450" i="6"/>
  <c r="AE451" i="6"/>
  <c r="AF451" i="6"/>
  <c r="AE452" i="6"/>
  <c r="AF452" i="6"/>
  <c r="AE453" i="6"/>
  <c r="AF453" i="6"/>
  <c r="AE454" i="6"/>
  <c r="AF454" i="6"/>
  <c r="AE455" i="6"/>
  <c r="AF455" i="6"/>
  <c r="AE456" i="6"/>
  <c r="AF456" i="6"/>
  <c r="AE457" i="6"/>
  <c r="AF457" i="6"/>
  <c r="AE458" i="6"/>
  <c r="AF458" i="6"/>
  <c r="AE459" i="6"/>
  <c r="AF459" i="6"/>
  <c r="AE460" i="6"/>
  <c r="AF460" i="6"/>
  <c r="AE461" i="6"/>
  <c r="AF461" i="6"/>
  <c r="AE462" i="6"/>
  <c r="AF462" i="6"/>
  <c r="AE463" i="6"/>
  <c r="AF463" i="6"/>
  <c r="AE464" i="6"/>
  <c r="AF464" i="6"/>
  <c r="AE465" i="6"/>
  <c r="AF465" i="6"/>
  <c r="AE466" i="6"/>
  <c r="AF466" i="6"/>
  <c r="AE467" i="6"/>
  <c r="AF467" i="6"/>
  <c r="AE468" i="6"/>
  <c r="AF468" i="6"/>
  <c r="AE469" i="6"/>
  <c r="AF469" i="6"/>
  <c r="AE470" i="6"/>
  <c r="AF470" i="6"/>
  <c r="AE471" i="6"/>
  <c r="AF471" i="6"/>
  <c r="AE472" i="6"/>
  <c r="AF472" i="6"/>
  <c r="AE473" i="6"/>
  <c r="AF473" i="6"/>
  <c r="AE474" i="6"/>
  <c r="AF474" i="6"/>
  <c r="AE475" i="6"/>
  <c r="AF475" i="6"/>
  <c r="AE476" i="6"/>
  <c r="AF476" i="6"/>
  <c r="AE477" i="6"/>
  <c r="AF477" i="6"/>
  <c r="AE478" i="6"/>
  <c r="AF478" i="6"/>
  <c r="AE479" i="6"/>
  <c r="AF479" i="6"/>
  <c r="AE480" i="6"/>
  <c r="AF480" i="6"/>
  <c r="AE481" i="6"/>
  <c r="AF481" i="6"/>
  <c r="AE482" i="6"/>
  <c r="AF482" i="6"/>
  <c r="AE483" i="6"/>
  <c r="AF483" i="6"/>
  <c r="AE484" i="6"/>
  <c r="AF484" i="6"/>
  <c r="AE485" i="6"/>
  <c r="AF485" i="6"/>
  <c r="AE486" i="6"/>
  <c r="AF486" i="6"/>
  <c r="AE487" i="6"/>
  <c r="AF487" i="6"/>
  <c r="AE488" i="6"/>
  <c r="AF488" i="6"/>
  <c r="AE489" i="6"/>
  <c r="AF489" i="6"/>
  <c r="AE490" i="6"/>
  <c r="AF490" i="6"/>
  <c r="AE491" i="6"/>
  <c r="AF491" i="6"/>
  <c r="AE492" i="6"/>
  <c r="AF492" i="6"/>
  <c r="AE493" i="6"/>
  <c r="AF493" i="6"/>
  <c r="AE494" i="6"/>
  <c r="AF494" i="6"/>
  <c r="AE495" i="6"/>
  <c r="AF495" i="6"/>
  <c r="AE496" i="6"/>
  <c r="AF496" i="6"/>
  <c r="AE497" i="6"/>
  <c r="AF497" i="6"/>
  <c r="AE498" i="6"/>
  <c r="AF498" i="6"/>
  <c r="AE499" i="6"/>
  <c r="AF499" i="6"/>
  <c r="AE500" i="6"/>
  <c r="AF500" i="6"/>
  <c r="AE501" i="6"/>
  <c r="AF501" i="6"/>
  <c r="AE502" i="6"/>
  <c r="AF502" i="6"/>
  <c r="AE503" i="6"/>
  <c r="AF503" i="6"/>
  <c r="AE504" i="6"/>
  <c r="AF504" i="6"/>
  <c r="AE505" i="6"/>
  <c r="AF505" i="6"/>
  <c r="AE506" i="6"/>
  <c r="AF506" i="6"/>
  <c r="AE507" i="6"/>
  <c r="AF507" i="6"/>
  <c r="AE508" i="6"/>
  <c r="AF508" i="6"/>
  <c r="AE509" i="6"/>
  <c r="AF509" i="6"/>
  <c r="AE510" i="6"/>
  <c r="AF510" i="6"/>
  <c r="AE511" i="6"/>
  <c r="AF511" i="6"/>
  <c r="AE512" i="6"/>
  <c r="AF512" i="6"/>
  <c r="AE513" i="6"/>
  <c r="AF513" i="6"/>
  <c r="AE514" i="6"/>
  <c r="AF514" i="6"/>
  <c r="AE515" i="6"/>
  <c r="AF515" i="6"/>
  <c r="AE516" i="6"/>
  <c r="AF516" i="6"/>
  <c r="AE517" i="6"/>
  <c r="AF517" i="6"/>
  <c r="AE518" i="6"/>
  <c r="AF518" i="6"/>
  <c r="AE519" i="6"/>
  <c r="AF519" i="6"/>
  <c r="AE520" i="6"/>
  <c r="AF520" i="6"/>
  <c r="AE521" i="6"/>
  <c r="AF521" i="6"/>
  <c r="AE522" i="6"/>
  <c r="AF522" i="6"/>
  <c r="AE523" i="6"/>
  <c r="AF523" i="6"/>
  <c r="AE524" i="6"/>
  <c r="AF524" i="6"/>
  <c r="AE525" i="6"/>
  <c r="AF525" i="6"/>
  <c r="AE526" i="6"/>
  <c r="AF526" i="6"/>
  <c r="AE527" i="6"/>
  <c r="AF527" i="6"/>
  <c r="AE528" i="6"/>
  <c r="AF528" i="6"/>
  <c r="AE529" i="6"/>
  <c r="AF529" i="6"/>
  <c r="AE530" i="6"/>
  <c r="AF530" i="6"/>
  <c r="AE531" i="6"/>
  <c r="AF531" i="6"/>
  <c r="AE532" i="6"/>
  <c r="AF532" i="6"/>
  <c r="AE533" i="6"/>
  <c r="AF533" i="6"/>
  <c r="AE534" i="6"/>
  <c r="AF534" i="6"/>
  <c r="AE535" i="6"/>
  <c r="AF535" i="6"/>
  <c r="AE536" i="6"/>
  <c r="AF536" i="6"/>
  <c r="AE537" i="6"/>
  <c r="AF537" i="6"/>
  <c r="AE538" i="6"/>
  <c r="AF538" i="6"/>
  <c r="AE539" i="6"/>
  <c r="AF539" i="6"/>
  <c r="AE540" i="6"/>
  <c r="AF540" i="6"/>
  <c r="AE541" i="6"/>
  <c r="AF541" i="6"/>
  <c r="AE542" i="6"/>
  <c r="AF542" i="6"/>
  <c r="AE543" i="6"/>
  <c r="AF543" i="6"/>
  <c r="AE544" i="6"/>
  <c r="AF544" i="6"/>
  <c r="AE545" i="6"/>
  <c r="AF545" i="6"/>
  <c r="AE546" i="6"/>
  <c r="AF546" i="6"/>
  <c r="AE547" i="6"/>
  <c r="AF547" i="6"/>
  <c r="AE548" i="6"/>
  <c r="AF548" i="6"/>
  <c r="AE549" i="6"/>
  <c r="AF549" i="6"/>
  <c r="AE550" i="6"/>
  <c r="AF550" i="6"/>
  <c r="AE551" i="6"/>
  <c r="AF551" i="6"/>
  <c r="AE552" i="6"/>
  <c r="AF552" i="6"/>
  <c r="AE553" i="6"/>
  <c r="AF553" i="6"/>
  <c r="AE554" i="6"/>
  <c r="AF554" i="6"/>
  <c r="AE555" i="6"/>
  <c r="AF555" i="6"/>
  <c r="AE556" i="6"/>
  <c r="AF556" i="6"/>
  <c r="AE557" i="6"/>
  <c r="AF557" i="6"/>
  <c r="AE558" i="6"/>
  <c r="AF558" i="6"/>
  <c r="AE559" i="6"/>
  <c r="AF559" i="6"/>
  <c r="AE560" i="6"/>
  <c r="AF560" i="6"/>
  <c r="AE561" i="6"/>
  <c r="AF561" i="6"/>
  <c r="AE562" i="6"/>
  <c r="AF562" i="6"/>
  <c r="AE563" i="6"/>
  <c r="AF563" i="6"/>
  <c r="AE564" i="6"/>
  <c r="AF564" i="6"/>
  <c r="AE565" i="6"/>
  <c r="AF565" i="6"/>
  <c r="AE566" i="6"/>
  <c r="AF566" i="6"/>
  <c r="AE567" i="6"/>
  <c r="AF567" i="6"/>
  <c r="AE568" i="6"/>
  <c r="AF568" i="6"/>
  <c r="AE569" i="6"/>
  <c r="AF569" i="6"/>
  <c r="AE570" i="6"/>
  <c r="AF570" i="6"/>
  <c r="AE571" i="6"/>
  <c r="AF571" i="6"/>
  <c r="AE572" i="6"/>
  <c r="AF572" i="6"/>
  <c r="AE573" i="6"/>
  <c r="AF573" i="6"/>
  <c r="AE574" i="6"/>
  <c r="AF574" i="6"/>
  <c r="AE575" i="6"/>
  <c r="AF575" i="6"/>
  <c r="AE576" i="6"/>
  <c r="AF576" i="6"/>
  <c r="AE577" i="6"/>
  <c r="AF577" i="6"/>
  <c r="AE578" i="6"/>
  <c r="AF578" i="6"/>
  <c r="AE579" i="6"/>
  <c r="AF579" i="6"/>
  <c r="AE580" i="6"/>
  <c r="AF580" i="6"/>
  <c r="AE581" i="6"/>
  <c r="AF581" i="6"/>
  <c r="AE582" i="6"/>
  <c r="AF582" i="6"/>
  <c r="AE583" i="6"/>
  <c r="AF583" i="6"/>
  <c r="AE584" i="6"/>
  <c r="AF584" i="6"/>
  <c r="AE585" i="6"/>
  <c r="AF585" i="6"/>
  <c r="AE586" i="6"/>
  <c r="AF586" i="6"/>
  <c r="AE587" i="6"/>
  <c r="AF587" i="6"/>
  <c r="AE588" i="6"/>
  <c r="AF588" i="6"/>
  <c r="AE589" i="6"/>
  <c r="AF589" i="6"/>
  <c r="AE590" i="6"/>
  <c r="AF590" i="6"/>
  <c r="AE591" i="6"/>
  <c r="AF591" i="6"/>
  <c r="AE592" i="6"/>
  <c r="AF592" i="6"/>
  <c r="AE593" i="6"/>
  <c r="AF593" i="6"/>
  <c r="AE594" i="6"/>
  <c r="AF594" i="6"/>
  <c r="AE595" i="6"/>
  <c r="AF595" i="6"/>
  <c r="AE596" i="6"/>
  <c r="AF596" i="6"/>
  <c r="AE597" i="6"/>
  <c r="AF597" i="6"/>
  <c r="AE598" i="6"/>
  <c r="AF598" i="6"/>
  <c r="AE599" i="6"/>
  <c r="AF599" i="6"/>
  <c r="AE600" i="6"/>
  <c r="AF600" i="6"/>
  <c r="AE601" i="6"/>
  <c r="AF601" i="6"/>
  <c r="AE602" i="6"/>
  <c r="AF602" i="6"/>
  <c r="AE603" i="6"/>
  <c r="AF603" i="6"/>
  <c r="AE604" i="6"/>
  <c r="AF604" i="6"/>
  <c r="AE605" i="6"/>
  <c r="AF605" i="6"/>
  <c r="AE606" i="6"/>
  <c r="AF606" i="6"/>
  <c r="AE607" i="6"/>
  <c r="AF607" i="6"/>
  <c r="AE608" i="6"/>
  <c r="AF608" i="6"/>
  <c r="AE609" i="6"/>
  <c r="AF609" i="6"/>
  <c r="AE610" i="6"/>
  <c r="AF610" i="6"/>
  <c r="AE611" i="6"/>
  <c r="AF611" i="6"/>
  <c r="AE612" i="6"/>
  <c r="AF612" i="6"/>
  <c r="AE613" i="6"/>
  <c r="AF613" i="6"/>
  <c r="AE614" i="6"/>
  <c r="AF614" i="6"/>
  <c r="AE615" i="6"/>
  <c r="AF615" i="6"/>
  <c r="AE616" i="6"/>
  <c r="AF616" i="6"/>
  <c r="AE617" i="6"/>
  <c r="AF617" i="6"/>
  <c r="AE618" i="6"/>
  <c r="AF618" i="6"/>
  <c r="AE619" i="6"/>
  <c r="AF619" i="6"/>
  <c r="AE620" i="6"/>
  <c r="AF620" i="6"/>
  <c r="AE621" i="6"/>
  <c r="AF621" i="6"/>
  <c r="AE622" i="6"/>
  <c r="AF622" i="6"/>
  <c r="AE623" i="6"/>
  <c r="AF623" i="6"/>
  <c r="AE624" i="6"/>
  <c r="AF624" i="6"/>
  <c r="AE625" i="6"/>
  <c r="AF625" i="6"/>
  <c r="AE626" i="6"/>
  <c r="AF626" i="6"/>
  <c r="AE627" i="6"/>
  <c r="AF627" i="6"/>
  <c r="AE628" i="6"/>
  <c r="AF628" i="6"/>
  <c r="AE629" i="6"/>
  <c r="AF629" i="6"/>
  <c r="AE630" i="6"/>
  <c r="AF630" i="6"/>
  <c r="AE631" i="6"/>
  <c r="AF631" i="6"/>
  <c r="AE632" i="6"/>
  <c r="AF632" i="6"/>
  <c r="AE633" i="6"/>
  <c r="AF633" i="6"/>
  <c r="AE634" i="6"/>
  <c r="AF634" i="6"/>
  <c r="AE635" i="6"/>
  <c r="AF635" i="6"/>
  <c r="AE636" i="6"/>
  <c r="AF636" i="6"/>
  <c r="AE637" i="6"/>
  <c r="AF637" i="6"/>
  <c r="AE638" i="6"/>
  <c r="AF638" i="6"/>
  <c r="AE639" i="6"/>
  <c r="AF639" i="6"/>
  <c r="AE640" i="6"/>
  <c r="AF640" i="6"/>
  <c r="AE641" i="6"/>
  <c r="AF641" i="6"/>
  <c r="AE642" i="6"/>
  <c r="AF642" i="6"/>
  <c r="AE643" i="6"/>
  <c r="AF643" i="6"/>
  <c r="AE644" i="6"/>
  <c r="AF644" i="6"/>
  <c r="AE645" i="6"/>
  <c r="AF645" i="6"/>
  <c r="AE646" i="6"/>
  <c r="AF646" i="6"/>
  <c r="AE647" i="6"/>
  <c r="AF647" i="6"/>
  <c r="AE648" i="6"/>
  <c r="AF648" i="6"/>
  <c r="AE649" i="6"/>
  <c r="AF649" i="6"/>
  <c r="AE650" i="6"/>
  <c r="AF650" i="6"/>
  <c r="AE651" i="6"/>
  <c r="AF651" i="6"/>
  <c r="AE652" i="6"/>
  <c r="AF652" i="6"/>
  <c r="AE653" i="6"/>
  <c r="AF653" i="6"/>
  <c r="AE654" i="6"/>
  <c r="AF654" i="6"/>
  <c r="AE655" i="6"/>
  <c r="AF655" i="6"/>
  <c r="AE656" i="6"/>
  <c r="AF656" i="6"/>
  <c r="AE657" i="6"/>
  <c r="AF657" i="6"/>
  <c r="AE658" i="6"/>
  <c r="AF658" i="6"/>
  <c r="AE659" i="6"/>
  <c r="AF659" i="6"/>
  <c r="AE660" i="6"/>
  <c r="AF660" i="6"/>
  <c r="AE661" i="6"/>
  <c r="AF661" i="6"/>
  <c r="AE662" i="6"/>
  <c r="AF662" i="6"/>
  <c r="AE663" i="6"/>
  <c r="AF663" i="6"/>
  <c r="AE664" i="6"/>
  <c r="AF664" i="6"/>
  <c r="AE665" i="6"/>
  <c r="AF665" i="6"/>
  <c r="AE666" i="6"/>
  <c r="AF666" i="6"/>
  <c r="AE667" i="6"/>
  <c r="AF667" i="6"/>
  <c r="AE668" i="6"/>
  <c r="AF668" i="6"/>
  <c r="AE669" i="6"/>
  <c r="AF669" i="6"/>
  <c r="AE670" i="6"/>
  <c r="AF670" i="6"/>
  <c r="AE671" i="6"/>
  <c r="AF671" i="6"/>
  <c r="AE672" i="6"/>
  <c r="AF672" i="6"/>
  <c r="AE673" i="6"/>
  <c r="AF673" i="6"/>
  <c r="AE674" i="6"/>
  <c r="AF674" i="6"/>
  <c r="AE675" i="6"/>
  <c r="AF675" i="6"/>
  <c r="AE676" i="6"/>
  <c r="AF676" i="6"/>
  <c r="AE677" i="6"/>
  <c r="AF677" i="6"/>
  <c r="AE678" i="6"/>
  <c r="AF678" i="6"/>
  <c r="AE679" i="6"/>
  <c r="AF679" i="6"/>
  <c r="AE680" i="6"/>
  <c r="AF680" i="6"/>
  <c r="AE681" i="6"/>
  <c r="AF681" i="6"/>
  <c r="AE682" i="6"/>
  <c r="AF682" i="6"/>
  <c r="AE683" i="6"/>
  <c r="AF683" i="6"/>
  <c r="AE684" i="6"/>
  <c r="AF684" i="6"/>
  <c r="AE685" i="6"/>
  <c r="AF685" i="6"/>
  <c r="AE686" i="6"/>
  <c r="AF686" i="6"/>
  <c r="AE687" i="6"/>
  <c r="AF687" i="6"/>
  <c r="AE688" i="6"/>
  <c r="AF688" i="6"/>
  <c r="AE689" i="6"/>
  <c r="AF689" i="6"/>
  <c r="AE690" i="6"/>
  <c r="AF690" i="6"/>
  <c r="AE691" i="6"/>
  <c r="AF691" i="6"/>
  <c r="AE692" i="6"/>
  <c r="AF692" i="6"/>
  <c r="AE693" i="6"/>
  <c r="AF693" i="6"/>
  <c r="AE694" i="6"/>
  <c r="AF694" i="6"/>
  <c r="AE695" i="6"/>
  <c r="AF695" i="6"/>
  <c r="AE696" i="6"/>
  <c r="AF696" i="6"/>
  <c r="AE697" i="6"/>
  <c r="AF697" i="6"/>
  <c r="AE698" i="6"/>
  <c r="AF698" i="6"/>
  <c r="AE699" i="6"/>
  <c r="AF699" i="6"/>
  <c r="AE700" i="6"/>
  <c r="AF700" i="6"/>
  <c r="AE701" i="6"/>
  <c r="AF701" i="6"/>
  <c r="AE702" i="6"/>
  <c r="AF702" i="6"/>
  <c r="AE703" i="6"/>
  <c r="AF703" i="6"/>
  <c r="AE704" i="6"/>
  <c r="AF704" i="6"/>
  <c r="AE705" i="6"/>
  <c r="AF705" i="6"/>
  <c r="AE706" i="6"/>
  <c r="AF706" i="6"/>
  <c r="AE707" i="6"/>
  <c r="AF707" i="6"/>
  <c r="AE708" i="6"/>
  <c r="AF708" i="6"/>
  <c r="AE709" i="6"/>
  <c r="AF709" i="6"/>
  <c r="AE710" i="6"/>
  <c r="AF710" i="6"/>
  <c r="AE711" i="6"/>
  <c r="AF711" i="6"/>
  <c r="AE712" i="6"/>
  <c r="AF712" i="6"/>
  <c r="AE713" i="6"/>
  <c r="AF713" i="6"/>
  <c r="AE714" i="6"/>
  <c r="AF714" i="6"/>
  <c r="AE715" i="6"/>
  <c r="AF715" i="6"/>
  <c r="AE716" i="6"/>
  <c r="AF716" i="6"/>
  <c r="AE717" i="6"/>
  <c r="AF717" i="6"/>
  <c r="AE718" i="6"/>
  <c r="AF718" i="6"/>
  <c r="AE719" i="6"/>
  <c r="AF719" i="6"/>
  <c r="AE720" i="6"/>
  <c r="AF720" i="6"/>
  <c r="AE721" i="6"/>
  <c r="AF721" i="6"/>
  <c r="AE722" i="6"/>
  <c r="AF722" i="6"/>
  <c r="AE723" i="6"/>
  <c r="AF723" i="6"/>
  <c r="AE724" i="6"/>
  <c r="AF724" i="6"/>
  <c r="AE725" i="6"/>
  <c r="AF725" i="6"/>
  <c r="AE726" i="6"/>
  <c r="AF726" i="6"/>
  <c r="AE727" i="6"/>
  <c r="AF727" i="6"/>
  <c r="AE728" i="6"/>
  <c r="AF728" i="6"/>
  <c r="AE729" i="6"/>
  <c r="AF729" i="6"/>
  <c r="AE730" i="6"/>
  <c r="AF730" i="6"/>
  <c r="AE731" i="6"/>
  <c r="AF731" i="6"/>
  <c r="AE732" i="6"/>
  <c r="AF732" i="6"/>
  <c r="AE733" i="6"/>
  <c r="AF733" i="6"/>
  <c r="AE734" i="6"/>
  <c r="AF734" i="6"/>
  <c r="AE735" i="6"/>
  <c r="AF735" i="6"/>
  <c r="AE736" i="6"/>
  <c r="AF736" i="6"/>
  <c r="AE737" i="6"/>
  <c r="AF737" i="6"/>
  <c r="AE738" i="6"/>
  <c r="AF738" i="6"/>
  <c r="AE739" i="6"/>
  <c r="AF739" i="6"/>
  <c r="AE740" i="6"/>
  <c r="AF740" i="6"/>
  <c r="AE741" i="6"/>
  <c r="AF741" i="6"/>
  <c r="AE742" i="6"/>
  <c r="AF742" i="6"/>
  <c r="AE743" i="6"/>
  <c r="AF743" i="6"/>
  <c r="AE744" i="6"/>
  <c r="AF744" i="6"/>
  <c r="AE745" i="6"/>
  <c r="AF745" i="6"/>
  <c r="AE746" i="6"/>
  <c r="AF746" i="6"/>
  <c r="AE747" i="6"/>
  <c r="AF747" i="6"/>
  <c r="AE748" i="6"/>
  <c r="AF748" i="6"/>
  <c r="AE749" i="6"/>
  <c r="AF749" i="6"/>
  <c r="AE750" i="6"/>
  <c r="AF750" i="6"/>
  <c r="AE751" i="6"/>
  <c r="AF751" i="6"/>
  <c r="AE752" i="6"/>
  <c r="AF752" i="6"/>
  <c r="AE753" i="6"/>
  <c r="AF753" i="6"/>
  <c r="AE754" i="6"/>
  <c r="AF754" i="6"/>
  <c r="AE755" i="6"/>
  <c r="AF755" i="6"/>
  <c r="AE756" i="6"/>
  <c r="AF756" i="6"/>
  <c r="AE757" i="6"/>
  <c r="AF757" i="6"/>
  <c r="AE758" i="6"/>
  <c r="AF758" i="6"/>
  <c r="AE759" i="6"/>
  <c r="AF759" i="6"/>
  <c r="AE760" i="6"/>
  <c r="AF760" i="6"/>
  <c r="AE761" i="6"/>
  <c r="AF761" i="6"/>
  <c r="AE762" i="6"/>
  <c r="AF762" i="6"/>
  <c r="AE763" i="6"/>
  <c r="AF763" i="6"/>
  <c r="AE764" i="6"/>
  <c r="AF764" i="6"/>
  <c r="AE765" i="6"/>
  <c r="AF765" i="6"/>
  <c r="AE766" i="6"/>
  <c r="AF766" i="6"/>
  <c r="AE767" i="6"/>
  <c r="AF767" i="6"/>
  <c r="AE768" i="6"/>
  <c r="AF768" i="6"/>
  <c r="AE769" i="6"/>
  <c r="AF769" i="6"/>
  <c r="AE770" i="6"/>
  <c r="AF770" i="6"/>
  <c r="AE771" i="6"/>
  <c r="AF771" i="6"/>
  <c r="AE772" i="6"/>
  <c r="AF772" i="6"/>
  <c r="AE773" i="6"/>
  <c r="AF773" i="6"/>
  <c r="AE774" i="6"/>
  <c r="AF774" i="6"/>
  <c r="AE775" i="6"/>
  <c r="AF775" i="6"/>
  <c r="AE776" i="6"/>
  <c r="AF776" i="6"/>
  <c r="AE777" i="6"/>
  <c r="AF777" i="6"/>
  <c r="AE778" i="6"/>
  <c r="AF778" i="6"/>
  <c r="AE779" i="6"/>
  <c r="AF779" i="6"/>
  <c r="AE780" i="6"/>
  <c r="AF780" i="6"/>
  <c r="AE781" i="6"/>
  <c r="AF781" i="6"/>
  <c r="AE782" i="6"/>
  <c r="AF782" i="6"/>
  <c r="AE783" i="6"/>
  <c r="AF783" i="6"/>
  <c r="AE784" i="6"/>
  <c r="AF784" i="6"/>
  <c r="AE785" i="6"/>
  <c r="AF785" i="6"/>
  <c r="AE786" i="6"/>
  <c r="AF786" i="6"/>
  <c r="AE787" i="6"/>
  <c r="AF787" i="6"/>
  <c r="AE788" i="6"/>
  <c r="AF788" i="6"/>
  <c r="AE789" i="6"/>
  <c r="AF789" i="6"/>
  <c r="AE790" i="6"/>
  <c r="AF790" i="6"/>
  <c r="AE791" i="6"/>
  <c r="AF791" i="6"/>
  <c r="AE792" i="6"/>
  <c r="AF792" i="6"/>
  <c r="AE793" i="6"/>
  <c r="AF793" i="6"/>
  <c r="AE794" i="6"/>
  <c r="AF794" i="6"/>
  <c r="AE795" i="6"/>
  <c r="AF795" i="6"/>
  <c r="AE796" i="6"/>
  <c r="AF796" i="6"/>
  <c r="AE797" i="6"/>
  <c r="AF797" i="6"/>
  <c r="AE798" i="6"/>
  <c r="AF798" i="6"/>
  <c r="AE799" i="6"/>
  <c r="AF799" i="6"/>
  <c r="AE800" i="6"/>
  <c r="AF800" i="6"/>
  <c r="AE801" i="6"/>
  <c r="AF801" i="6"/>
  <c r="AE802" i="6"/>
  <c r="AF802" i="6"/>
  <c r="AE803" i="6"/>
  <c r="AF803" i="6"/>
  <c r="AE804" i="6"/>
  <c r="AF804" i="6"/>
  <c r="AE805" i="6"/>
  <c r="AF805" i="6"/>
  <c r="AE806" i="6"/>
  <c r="AF806" i="6"/>
  <c r="AE807" i="6"/>
  <c r="AF807" i="6"/>
  <c r="AE808" i="6"/>
  <c r="AF808" i="6"/>
  <c r="AE809" i="6"/>
  <c r="AF809" i="6"/>
  <c r="AE810" i="6"/>
  <c r="AF810" i="6"/>
  <c r="AE811" i="6"/>
  <c r="AF811" i="6"/>
  <c r="AE812" i="6"/>
  <c r="AF812" i="6"/>
  <c r="AE813" i="6"/>
  <c r="AF813" i="6"/>
  <c r="AE814" i="6"/>
  <c r="AF814" i="6"/>
  <c r="AE815" i="6"/>
  <c r="AF815" i="6"/>
  <c r="AE816" i="6"/>
  <c r="AF816" i="6"/>
  <c r="AE817" i="6"/>
  <c r="AF817" i="6"/>
  <c r="AE818" i="6"/>
  <c r="AF818" i="6"/>
  <c r="AE819" i="6"/>
  <c r="AF819" i="6"/>
  <c r="AE820" i="6"/>
  <c r="AF820" i="6"/>
  <c r="AE821" i="6"/>
  <c r="AF821" i="6"/>
  <c r="AE822" i="6"/>
  <c r="AF822" i="6"/>
  <c r="AE823" i="6"/>
  <c r="AF823" i="6"/>
  <c r="AE824" i="6"/>
  <c r="AF824" i="6"/>
  <c r="AE825" i="6"/>
  <c r="AF825" i="6"/>
  <c r="AE826" i="6"/>
  <c r="AF826" i="6"/>
  <c r="AE827" i="6"/>
  <c r="AF827" i="6"/>
  <c r="AE828" i="6"/>
  <c r="AF828" i="6"/>
  <c r="AE829" i="6"/>
  <c r="AF829" i="6"/>
  <c r="AE830" i="6"/>
  <c r="AF830" i="6"/>
  <c r="AE831" i="6"/>
  <c r="AF831" i="6"/>
  <c r="AE832" i="6"/>
  <c r="AF832" i="6"/>
  <c r="AE833" i="6"/>
  <c r="AF833" i="6"/>
  <c r="AE834" i="6"/>
  <c r="AF834" i="6"/>
  <c r="AE835" i="6"/>
  <c r="AF835" i="6"/>
  <c r="AE836" i="6"/>
  <c r="AF836" i="6"/>
  <c r="AE837" i="6"/>
  <c r="AF837" i="6"/>
  <c r="AE838" i="6"/>
  <c r="AF838" i="6"/>
  <c r="AE839" i="6"/>
  <c r="AF839" i="6"/>
  <c r="AE840" i="6"/>
  <c r="AF840" i="6"/>
  <c r="AE841" i="6"/>
  <c r="AF841" i="6"/>
  <c r="AE842" i="6"/>
  <c r="AF842" i="6"/>
  <c r="AE843" i="6"/>
  <c r="AF843" i="6"/>
  <c r="AE844" i="6"/>
  <c r="AF844" i="6"/>
  <c r="AE845" i="6"/>
  <c r="AF845" i="6"/>
  <c r="AE846" i="6"/>
  <c r="AF846" i="6"/>
  <c r="AE847" i="6"/>
  <c r="AF847" i="6"/>
  <c r="AE848" i="6"/>
  <c r="AF848" i="6"/>
  <c r="AE849" i="6"/>
  <c r="AF849" i="6"/>
  <c r="AE850" i="6"/>
  <c r="AF850" i="6"/>
  <c r="AE851" i="6"/>
  <c r="AF851" i="6"/>
  <c r="AE852" i="6"/>
  <c r="AF852" i="6"/>
  <c r="AE853" i="6"/>
  <c r="AF853" i="6"/>
  <c r="AE854" i="6"/>
  <c r="AF854" i="6"/>
  <c r="AE855" i="6"/>
  <c r="AF855" i="6"/>
  <c r="AE856" i="6"/>
  <c r="AF856" i="6"/>
  <c r="AE857" i="6"/>
  <c r="AF857" i="6"/>
  <c r="AE858" i="6"/>
  <c r="AF858" i="6"/>
  <c r="AE859" i="6"/>
  <c r="AF859" i="6"/>
  <c r="AE860" i="6"/>
  <c r="AF860" i="6"/>
  <c r="AE861" i="6"/>
  <c r="AF861" i="6"/>
  <c r="AE862" i="6"/>
  <c r="AF862" i="6"/>
  <c r="AE863" i="6"/>
  <c r="AF863" i="6"/>
  <c r="AE864" i="6"/>
  <c r="AF864" i="6"/>
  <c r="AE865" i="6"/>
  <c r="AF865" i="6"/>
  <c r="AE866" i="6"/>
  <c r="AF866" i="6"/>
  <c r="AE867" i="6"/>
  <c r="AF867" i="6"/>
  <c r="AE868" i="6"/>
  <c r="AF868" i="6"/>
  <c r="AE869" i="6"/>
  <c r="AF869" i="6"/>
  <c r="AE870" i="6"/>
  <c r="AF870" i="6"/>
  <c r="AE871" i="6"/>
  <c r="AF871" i="6"/>
  <c r="AE872" i="6"/>
  <c r="AF872" i="6"/>
  <c r="AE873" i="6"/>
  <c r="AF873" i="6"/>
  <c r="AE874" i="6"/>
  <c r="AF874" i="6"/>
  <c r="AE875" i="6"/>
  <c r="AF875" i="6"/>
  <c r="AE876" i="6"/>
  <c r="AF876" i="6"/>
  <c r="AE877" i="6"/>
  <c r="AF877" i="6"/>
  <c r="AE878" i="6"/>
  <c r="AF878" i="6"/>
  <c r="AE879" i="6"/>
  <c r="AF879" i="6"/>
  <c r="AE880" i="6"/>
  <c r="AF880" i="6"/>
  <c r="AE881" i="6"/>
  <c r="AF881" i="6"/>
  <c r="AE882" i="6"/>
  <c r="AF882" i="6"/>
  <c r="AE883" i="6"/>
  <c r="AF883" i="6"/>
  <c r="AE884" i="6"/>
  <c r="AF884" i="6"/>
  <c r="AE885" i="6"/>
  <c r="AF885" i="6"/>
  <c r="AE886" i="6"/>
  <c r="AF886" i="6"/>
  <c r="AE887" i="6"/>
  <c r="AF887" i="6"/>
  <c r="AE888" i="6"/>
  <c r="AF888" i="6"/>
  <c r="AE889" i="6"/>
  <c r="AF889" i="6"/>
  <c r="AE890" i="6"/>
  <c r="AF890" i="6"/>
  <c r="AE891" i="6"/>
  <c r="AF891" i="6"/>
  <c r="AE892" i="6"/>
  <c r="AF892" i="6"/>
  <c r="AE893" i="6"/>
  <c r="AF893" i="6"/>
  <c r="AE894" i="6"/>
  <c r="AF894" i="6"/>
  <c r="AE895" i="6"/>
  <c r="AF895" i="6"/>
  <c r="AE896" i="6"/>
  <c r="AF896" i="6"/>
  <c r="AE897" i="6"/>
  <c r="AF897" i="6"/>
  <c r="AE898" i="6"/>
  <c r="AF898" i="6"/>
  <c r="AE899" i="6"/>
  <c r="AF899" i="6"/>
  <c r="AE900" i="6"/>
  <c r="AF900" i="6"/>
  <c r="AE901" i="6"/>
  <c r="AF901" i="6"/>
  <c r="AE902" i="6"/>
  <c r="AF902" i="6"/>
  <c r="AE903" i="6"/>
  <c r="AF903" i="6"/>
  <c r="AE904" i="6"/>
  <c r="AF904" i="6"/>
  <c r="AE905" i="6"/>
  <c r="AF905" i="6"/>
  <c r="AE906" i="6"/>
  <c r="AF906" i="6"/>
  <c r="AE907" i="6"/>
  <c r="AF907" i="6"/>
  <c r="AE908" i="6"/>
  <c r="AF908" i="6"/>
  <c r="AE909" i="6"/>
  <c r="AF909" i="6"/>
  <c r="AE910" i="6"/>
  <c r="AF910" i="6"/>
  <c r="AE911" i="6"/>
  <c r="AF911" i="6"/>
  <c r="AE912" i="6"/>
  <c r="AF912" i="6"/>
  <c r="AE913" i="6"/>
  <c r="AF913" i="6"/>
  <c r="AE914" i="6"/>
  <c r="AF914" i="6"/>
  <c r="AE915" i="6"/>
  <c r="AF915" i="6"/>
  <c r="AE916" i="6"/>
  <c r="AF916" i="6"/>
  <c r="AE917" i="6"/>
  <c r="AF917" i="6"/>
  <c r="AE918" i="6"/>
  <c r="AF918" i="6"/>
  <c r="AE919" i="6"/>
  <c r="AF919" i="6"/>
  <c r="AE920" i="6"/>
  <c r="AF920" i="6"/>
  <c r="AE921" i="6"/>
  <c r="AF921" i="6"/>
  <c r="AE922" i="6"/>
  <c r="AF922" i="6"/>
  <c r="AE923" i="6"/>
  <c r="AF923" i="6"/>
  <c r="AE924" i="6"/>
  <c r="AF924" i="6"/>
  <c r="AE925" i="6"/>
  <c r="AF925" i="6"/>
  <c r="AE926" i="6"/>
  <c r="AF926" i="6"/>
  <c r="AE927" i="6"/>
  <c r="AF927" i="6"/>
  <c r="AE928" i="6"/>
  <c r="AF928" i="6"/>
  <c r="AE929" i="6"/>
  <c r="AF929" i="6"/>
  <c r="AE930" i="6"/>
  <c r="AF930" i="6"/>
  <c r="AE931" i="6"/>
  <c r="AF931" i="6"/>
  <c r="AE932" i="6"/>
  <c r="AF932" i="6"/>
  <c r="AE933" i="6"/>
  <c r="AF933" i="6"/>
  <c r="AE934" i="6"/>
  <c r="AF934" i="6"/>
  <c r="AE935" i="6"/>
  <c r="AF935" i="6"/>
  <c r="AE936" i="6"/>
  <c r="AF936" i="6"/>
  <c r="AE937" i="6"/>
  <c r="AF937" i="6"/>
  <c r="AE938" i="6"/>
  <c r="AF938" i="6"/>
  <c r="AE939" i="6"/>
  <c r="AF939" i="6"/>
  <c r="AE940" i="6"/>
  <c r="AF940" i="6"/>
  <c r="AE941" i="6"/>
  <c r="AF941" i="6"/>
  <c r="AE942" i="6"/>
  <c r="AF942" i="6"/>
  <c r="AE943" i="6"/>
  <c r="AF943" i="6"/>
  <c r="AE944" i="6"/>
  <c r="AF944" i="6"/>
  <c r="AE945" i="6"/>
  <c r="AF945" i="6"/>
  <c r="AE946" i="6"/>
  <c r="AF946" i="6"/>
  <c r="AE947" i="6"/>
  <c r="AF947" i="6"/>
  <c r="AE948" i="6"/>
  <c r="AF948" i="6"/>
  <c r="AE949" i="6"/>
  <c r="AF949" i="6"/>
  <c r="AE950" i="6"/>
  <c r="AF950" i="6"/>
  <c r="AE951" i="6"/>
  <c r="AF951" i="6"/>
  <c r="AE952" i="6"/>
  <c r="AF952" i="6"/>
  <c r="AE953" i="6"/>
  <c r="AF953" i="6"/>
  <c r="AE954" i="6"/>
  <c r="AF954" i="6"/>
  <c r="AE955" i="6"/>
  <c r="AF955" i="6"/>
  <c r="AE956" i="6"/>
  <c r="AF956" i="6"/>
  <c r="AE957" i="6"/>
  <c r="AF957" i="6"/>
  <c r="AE958" i="6"/>
  <c r="AF958" i="6"/>
  <c r="AE959" i="6"/>
  <c r="AF959" i="6"/>
  <c r="AE960" i="6"/>
  <c r="AF960" i="6"/>
  <c r="AE961" i="6"/>
  <c r="AF961" i="6"/>
  <c r="AE962" i="6"/>
  <c r="AF962" i="6"/>
  <c r="AE963" i="6"/>
  <c r="AF963" i="6"/>
  <c r="AE964" i="6"/>
  <c r="AF964" i="6"/>
  <c r="AE965" i="6"/>
  <c r="AF965" i="6"/>
  <c r="AE966" i="6"/>
  <c r="AF966" i="6"/>
  <c r="AE967" i="6"/>
  <c r="AF967" i="6"/>
  <c r="AE968" i="6"/>
  <c r="AF968" i="6"/>
  <c r="AE969" i="6"/>
  <c r="AF969" i="6"/>
  <c r="AE970" i="6"/>
  <c r="AF970" i="6"/>
  <c r="AE971" i="6"/>
  <c r="AF971" i="6"/>
  <c r="AE972" i="6"/>
  <c r="AF972" i="6"/>
  <c r="AE973" i="6"/>
  <c r="AF973" i="6"/>
  <c r="AE974" i="6"/>
  <c r="AF974" i="6"/>
  <c r="AE975" i="6"/>
  <c r="AF975" i="6"/>
  <c r="AE976" i="6"/>
  <c r="AF976" i="6"/>
  <c r="AE977" i="6"/>
  <c r="AF977" i="6"/>
  <c r="AE978" i="6"/>
  <c r="AF978" i="6"/>
  <c r="AE979" i="6"/>
  <c r="AF979" i="6"/>
  <c r="AE980" i="6"/>
  <c r="AF980" i="6"/>
  <c r="AE981" i="6"/>
  <c r="AF981" i="6"/>
  <c r="AE982" i="6"/>
  <c r="AF982" i="6"/>
  <c r="AE983" i="6"/>
  <c r="AF983" i="6"/>
  <c r="AE984" i="6"/>
  <c r="AF984" i="6"/>
  <c r="AE985" i="6"/>
  <c r="AF985" i="6"/>
  <c r="AE986" i="6"/>
  <c r="AF986" i="6"/>
  <c r="AE987" i="6"/>
  <c r="AF987" i="6"/>
  <c r="AE988" i="6"/>
  <c r="AF988" i="6"/>
  <c r="AE989" i="6"/>
  <c r="AF989" i="6"/>
  <c r="AE990" i="6"/>
  <c r="AF990" i="6"/>
  <c r="AE991" i="6"/>
  <c r="AF991" i="6"/>
  <c r="AE992" i="6"/>
  <c r="AF992" i="6"/>
  <c r="AE993" i="6"/>
  <c r="AF993" i="6"/>
  <c r="AE994" i="6"/>
  <c r="AF994" i="6"/>
  <c r="AE995" i="6"/>
  <c r="AF995" i="6"/>
  <c r="AE996" i="6"/>
  <c r="AF996" i="6"/>
  <c r="AE997" i="6"/>
  <c r="AF997" i="6"/>
  <c r="AE998" i="6"/>
  <c r="AF998" i="6"/>
  <c r="AE999" i="6"/>
  <c r="AF999" i="6"/>
  <c r="AE1000" i="6"/>
  <c r="AF1000" i="6"/>
  <c r="AE1001" i="6"/>
  <c r="AF1001" i="6"/>
  <c r="AE1002" i="6"/>
  <c r="AF1002" i="6"/>
  <c r="AE1003" i="6"/>
  <c r="AF1003" i="6"/>
  <c r="AE1004" i="6"/>
  <c r="AF1004" i="6"/>
  <c r="AF4" i="6"/>
  <c r="AD4" i="6"/>
  <c r="AE4" i="6"/>
  <c r="AC5" i="6"/>
  <c r="AC6" i="6"/>
  <c r="AC7" i="6"/>
  <c r="AC8" i="6"/>
  <c r="AC9" i="6"/>
  <c r="AC10" i="6"/>
  <c r="AC11" i="6"/>
  <c r="AC12" i="6"/>
  <c r="AC13" i="6"/>
  <c r="AC14" i="6"/>
  <c r="AC15" i="6"/>
  <c r="AC16" i="6"/>
  <c r="AC17" i="6"/>
  <c r="AC18" i="6"/>
  <c r="AC19" i="6"/>
  <c r="AC20" i="6"/>
  <c r="AC21" i="6"/>
  <c r="AC22" i="6"/>
  <c r="AC23" i="6"/>
  <c r="AC24" i="6"/>
  <c r="AC25" i="6"/>
  <c r="AC26" i="6"/>
  <c r="AC27" i="6"/>
  <c r="AC28" i="6"/>
  <c r="AC29" i="6"/>
  <c r="AC30" i="6"/>
  <c r="AC31" i="6"/>
  <c r="AC32" i="6"/>
  <c r="AC33" i="6"/>
  <c r="AC34" i="6"/>
  <c r="AC35" i="6"/>
  <c r="AC36" i="6"/>
  <c r="AC37" i="6"/>
  <c r="AC38" i="6"/>
  <c r="AC39" i="6"/>
  <c r="AC40" i="6"/>
  <c r="AC41" i="6"/>
  <c r="AC42" i="6"/>
  <c r="AC43" i="6"/>
  <c r="AC44" i="6"/>
  <c r="AC45" i="6"/>
  <c r="AC46" i="6"/>
  <c r="AC47" i="6"/>
  <c r="AC48" i="6"/>
  <c r="AC49" i="6"/>
  <c r="AC50" i="6"/>
  <c r="AC51" i="6"/>
  <c r="AC52" i="6"/>
  <c r="AC53" i="6"/>
  <c r="AC54" i="6"/>
  <c r="AC55" i="6"/>
  <c r="AC56" i="6"/>
  <c r="AC57" i="6"/>
  <c r="AC58" i="6"/>
  <c r="AC59" i="6"/>
  <c r="AC60" i="6"/>
  <c r="AC61" i="6"/>
  <c r="AC62" i="6"/>
  <c r="AC63" i="6"/>
  <c r="AC64" i="6"/>
  <c r="AC65" i="6"/>
  <c r="AC66" i="6"/>
  <c r="AC67" i="6"/>
  <c r="AC68" i="6"/>
  <c r="AC69" i="6"/>
  <c r="AC70" i="6"/>
  <c r="AC71" i="6"/>
  <c r="AC72" i="6"/>
  <c r="AC73" i="6"/>
  <c r="AC74" i="6"/>
  <c r="AC75" i="6"/>
  <c r="AC76" i="6"/>
  <c r="AC77" i="6"/>
  <c r="AC78" i="6"/>
  <c r="AC79" i="6"/>
  <c r="AC80" i="6"/>
  <c r="AC81" i="6"/>
  <c r="AC82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C97" i="6"/>
  <c r="AC98" i="6"/>
  <c r="AC99" i="6"/>
  <c r="AC100" i="6"/>
  <c r="AC101" i="6"/>
  <c r="AC102" i="6"/>
  <c r="AC103" i="6"/>
  <c r="AC104" i="6"/>
  <c r="AC105" i="6"/>
  <c r="AC106" i="6"/>
  <c r="AC107" i="6"/>
  <c r="AC108" i="6"/>
  <c r="AC109" i="6"/>
  <c r="AC110" i="6"/>
  <c r="AC111" i="6"/>
  <c r="AC112" i="6"/>
  <c r="AC113" i="6"/>
  <c r="AC114" i="6"/>
  <c r="AC115" i="6"/>
  <c r="AC116" i="6"/>
  <c r="AC117" i="6"/>
  <c r="AC118" i="6"/>
  <c r="AC119" i="6"/>
  <c r="AC120" i="6"/>
  <c r="AC121" i="6"/>
  <c r="AC122" i="6"/>
  <c r="AC123" i="6"/>
  <c r="AC124" i="6"/>
  <c r="AC125" i="6"/>
  <c r="AC126" i="6"/>
  <c r="AC127" i="6"/>
  <c r="AC128" i="6"/>
  <c r="AC129" i="6"/>
  <c r="AC130" i="6"/>
  <c r="AC131" i="6"/>
  <c r="AC132" i="6"/>
  <c r="AC133" i="6"/>
  <c r="AC134" i="6"/>
  <c r="AC135" i="6"/>
  <c r="AC136" i="6"/>
  <c r="AC137" i="6"/>
  <c r="AC138" i="6"/>
  <c r="AC139" i="6"/>
  <c r="AC140" i="6"/>
  <c r="AC141" i="6"/>
  <c r="AC142" i="6"/>
  <c r="AC143" i="6"/>
  <c r="AC144" i="6"/>
  <c r="AC145" i="6"/>
  <c r="AC146" i="6"/>
  <c r="AC147" i="6"/>
  <c r="AC148" i="6"/>
  <c r="AC149" i="6"/>
  <c r="AC150" i="6"/>
  <c r="AC151" i="6"/>
  <c r="AC152" i="6"/>
  <c r="AC153" i="6"/>
  <c r="AC154" i="6"/>
  <c r="AC155" i="6"/>
  <c r="AC156" i="6"/>
  <c r="AC157" i="6"/>
  <c r="AC158" i="6"/>
  <c r="AC159" i="6"/>
  <c r="AC160" i="6"/>
  <c r="AC161" i="6"/>
  <c r="AC162" i="6"/>
  <c r="AC163" i="6"/>
  <c r="AC164" i="6"/>
  <c r="AC165" i="6"/>
  <c r="AC166" i="6"/>
  <c r="AC167" i="6"/>
  <c r="AC168" i="6"/>
  <c r="AC169" i="6"/>
  <c r="AC170" i="6"/>
  <c r="AC171" i="6"/>
  <c r="AC172" i="6"/>
  <c r="AC173" i="6"/>
  <c r="AC174" i="6"/>
  <c r="AC175" i="6"/>
  <c r="AC176" i="6"/>
  <c r="AC177" i="6"/>
  <c r="AC178" i="6"/>
  <c r="AC179" i="6"/>
  <c r="AC180" i="6"/>
  <c r="AC181" i="6"/>
  <c r="AC182" i="6"/>
  <c r="AC183" i="6"/>
  <c r="AC184" i="6"/>
  <c r="AC185" i="6"/>
  <c r="AC186" i="6"/>
  <c r="AC187" i="6"/>
  <c r="AC188" i="6"/>
  <c r="AC189" i="6"/>
  <c r="AC190" i="6"/>
  <c r="AC191" i="6"/>
  <c r="AC192" i="6"/>
  <c r="AC193" i="6"/>
  <c r="AC194" i="6"/>
  <c r="AC195" i="6"/>
  <c r="AC196" i="6"/>
  <c r="AC197" i="6"/>
  <c r="AC198" i="6"/>
  <c r="AC199" i="6"/>
  <c r="AC200" i="6"/>
  <c r="AC201" i="6"/>
  <c r="AC202" i="6"/>
  <c r="AC203" i="6"/>
  <c r="AC204" i="6"/>
  <c r="AC205" i="6"/>
  <c r="AC206" i="6"/>
  <c r="AC207" i="6"/>
  <c r="AC208" i="6"/>
  <c r="AC209" i="6"/>
  <c r="AC210" i="6"/>
  <c r="AC211" i="6"/>
  <c r="AC212" i="6"/>
  <c r="AC213" i="6"/>
  <c r="AC214" i="6"/>
  <c r="AC215" i="6"/>
  <c r="AC216" i="6"/>
  <c r="AC217" i="6"/>
  <c r="AC218" i="6"/>
  <c r="AC219" i="6"/>
  <c r="AC220" i="6"/>
  <c r="AC221" i="6"/>
  <c r="AC222" i="6"/>
  <c r="AC223" i="6"/>
  <c r="AC224" i="6"/>
  <c r="AC225" i="6"/>
  <c r="AC226" i="6"/>
  <c r="AC227" i="6"/>
  <c r="AC228" i="6"/>
  <c r="AC229" i="6"/>
  <c r="AC230" i="6"/>
  <c r="AC231" i="6"/>
  <c r="AC232" i="6"/>
  <c r="AC233" i="6"/>
  <c r="AC234" i="6"/>
  <c r="AC235" i="6"/>
  <c r="AC236" i="6"/>
  <c r="AC237" i="6"/>
  <c r="AC238" i="6"/>
  <c r="AC239" i="6"/>
  <c r="AC240" i="6"/>
  <c r="AC241" i="6"/>
  <c r="AC242" i="6"/>
  <c r="AC243" i="6"/>
  <c r="AC244" i="6"/>
  <c r="AC245" i="6"/>
  <c r="AC246" i="6"/>
  <c r="AC247" i="6"/>
  <c r="AC248" i="6"/>
  <c r="AC249" i="6"/>
  <c r="AC250" i="6"/>
  <c r="AC251" i="6"/>
  <c r="AC252" i="6"/>
  <c r="AC253" i="6"/>
  <c r="AC254" i="6"/>
  <c r="AC255" i="6"/>
  <c r="AC256" i="6"/>
  <c r="AC257" i="6"/>
  <c r="AC258" i="6"/>
  <c r="AC259" i="6"/>
  <c r="AC260" i="6"/>
  <c r="AC261" i="6"/>
  <c r="AC262" i="6"/>
  <c r="AC263" i="6"/>
  <c r="AC264" i="6"/>
  <c r="AC265" i="6"/>
  <c r="AC266" i="6"/>
  <c r="AC267" i="6"/>
  <c r="AC268" i="6"/>
  <c r="AC269" i="6"/>
  <c r="AC270" i="6"/>
  <c r="AC271" i="6"/>
  <c r="AC272" i="6"/>
  <c r="AC273" i="6"/>
  <c r="AC274" i="6"/>
  <c r="AC275" i="6"/>
  <c r="AC276" i="6"/>
  <c r="AC277" i="6"/>
  <c r="AC278" i="6"/>
  <c r="AC279" i="6"/>
  <c r="AC280" i="6"/>
  <c r="AC281" i="6"/>
  <c r="AC282" i="6"/>
  <c r="AC283" i="6"/>
  <c r="AC284" i="6"/>
  <c r="AC285" i="6"/>
  <c r="AC286" i="6"/>
  <c r="AC287" i="6"/>
  <c r="AC288" i="6"/>
  <c r="AC289" i="6"/>
  <c r="AC290" i="6"/>
  <c r="AC291" i="6"/>
  <c r="AC292" i="6"/>
  <c r="AC293" i="6"/>
  <c r="AC294" i="6"/>
  <c r="AC295" i="6"/>
  <c r="AC296" i="6"/>
  <c r="AC297" i="6"/>
  <c r="AC298" i="6"/>
  <c r="AC299" i="6"/>
  <c r="AC300" i="6"/>
  <c r="AC301" i="6"/>
  <c r="AC302" i="6"/>
  <c r="AC303" i="6"/>
  <c r="AC304" i="6"/>
  <c r="AC305" i="6"/>
  <c r="AC306" i="6"/>
  <c r="AC307" i="6"/>
  <c r="AC308" i="6"/>
  <c r="AC309" i="6"/>
  <c r="AC310" i="6"/>
  <c r="AC311" i="6"/>
  <c r="AC312" i="6"/>
  <c r="AC313" i="6"/>
  <c r="AC314" i="6"/>
  <c r="AC315" i="6"/>
  <c r="AC316" i="6"/>
  <c r="AC317" i="6"/>
  <c r="AC318" i="6"/>
  <c r="AC319" i="6"/>
  <c r="AC320" i="6"/>
  <c r="AC321" i="6"/>
  <c r="AC322" i="6"/>
  <c r="AC323" i="6"/>
  <c r="AC324" i="6"/>
  <c r="AC325" i="6"/>
  <c r="AC326" i="6"/>
  <c r="AC327" i="6"/>
  <c r="AC328" i="6"/>
  <c r="AC329" i="6"/>
  <c r="AC330" i="6"/>
  <c r="AC331" i="6"/>
  <c r="AC332" i="6"/>
  <c r="AC333" i="6"/>
  <c r="AC334" i="6"/>
  <c r="AC335" i="6"/>
  <c r="AC336" i="6"/>
  <c r="AC337" i="6"/>
  <c r="AC338" i="6"/>
  <c r="AC339" i="6"/>
  <c r="AC340" i="6"/>
  <c r="AC341" i="6"/>
  <c r="AC342" i="6"/>
  <c r="AC343" i="6"/>
  <c r="AC344" i="6"/>
  <c r="AC345" i="6"/>
  <c r="AC346" i="6"/>
  <c r="AC347" i="6"/>
  <c r="AC348" i="6"/>
  <c r="AC349" i="6"/>
  <c r="AC350" i="6"/>
  <c r="AC351" i="6"/>
  <c r="AC352" i="6"/>
  <c r="AC353" i="6"/>
  <c r="AC354" i="6"/>
  <c r="AC355" i="6"/>
  <c r="AC356" i="6"/>
  <c r="AC357" i="6"/>
  <c r="AC358" i="6"/>
  <c r="AC359" i="6"/>
  <c r="AC360" i="6"/>
  <c r="AC361" i="6"/>
  <c r="AC362" i="6"/>
  <c r="AC363" i="6"/>
  <c r="AC364" i="6"/>
  <c r="AC365" i="6"/>
  <c r="AC366" i="6"/>
  <c r="AC367" i="6"/>
  <c r="AC368" i="6"/>
  <c r="AC369" i="6"/>
  <c r="AC370" i="6"/>
  <c r="AC371" i="6"/>
  <c r="AC372" i="6"/>
  <c r="AC373" i="6"/>
  <c r="AC374" i="6"/>
  <c r="AC375" i="6"/>
  <c r="AC376" i="6"/>
  <c r="AC377" i="6"/>
  <c r="AC378" i="6"/>
  <c r="AC379" i="6"/>
  <c r="AC380" i="6"/>
  <c r="AC381" i="6"/>
  <c r="AC382" i="6"/>
  <c r="AC383" i="6"/>
  <c r="AC384" i="6"/>
  <c r="AC385" i="6"/>
  <c r="AC386" i="6"/>
  <c r="AC387" i="6"/>
  <c r="AC388" i="6"/>
  <c r="AC389" i="6"/>
  <c r="AC390" i="6"/>
  <c r="AC391" i="6"/>
  <c r="AC392" i="6"/>
  <c r="AC393" i="6"/>
  <c r="AC394" i="6"/>
  <c r="AC395" i="6"/>
  <c r="AC396" i="6"/>
  <c r="AC397" i="6"/>
  <c r="AC398" i="6"/>
  <c r="AC399" i="6"/>
  <c r="AC400" i="6"/>
  <c r="AC401" i="6"/>
  <c r="AC402" i="6"/>
  <c r="AC403" i="6"/>
  <c r="AC404" i="6"/>
  <c r="AC405" i="6"/>
  <c r="AC406" i="6"/>
  <c r="AC407" i="6"/>
  <c r="AC408" i="6"/>
  <c r="AC409" i="6"/>
  <c r="AC410" i="6"/>
  <c r="AC411" i="6"/>
  <c r="AC412" i="6"/>
  <c r="AC413" i="6"/>
  <c r="AC414" i="6"/>
  <c r="AC415" i="6"/>
  <c r="AC416" i="6"/>
  <c r="AC417" i="6"/>
  <c r="AC418" i="6"/>
  <c r="AC419" i="6"/>
  <c r="AC420" i="6"/>
  <c r="AC421" i="6"/>
  <c r="AC422" i="6"/>
  <c r="AC423" i="6"/>
  <c r="AC424" i="6"/>
  <c r="AC425" i="6"/>
  <c r="AC426" i="6"/>
  <c r="AC427" i="6"/>
  <c r="AC428" i="6"/>
  <c r="AC429" i="6"/>
  <c r="AC430" i="6"/>
  <c r="AC431" i="6"/>
  <c r="AC432" i="6"/>
  <c r="AC433" i="6"/>
  <c r="AC434" i="6"/>
  <c r="AC435" i="6"/>
  <c r="AC436" i="6"/>
  <c r="AC437" i="6"/>
  <c r="AC438" i="6"/>
  <c r="AC439" i="6"/>
  <c r="AC440" i="6"/>
  <c r="AC441" i="6"/>
  <c r="AC442" i="6"/>
  <c r="AC443" i="6"/>
  <c r="AC444" i="6"/>
  <c r="AC445" i="6"/>
  <c r="AC446" i="6"/>
  <c r="AC447" i="6"/>
  <c r="AC448" i="6"/>
  <c r="AC449" i="6"/>
  <c r="AC450" i="6"/>
  <c r="AC451" i="6"/>
  <c r="AC452" i="6"/>
  <c r="AC453" i="6"/>
  <c r="AC454" i="6"/>
  <c r="AC455" i="6"/>
  <c r="AC456" i="6"/>
  <c r="AC457" i="6"/>
  <c r="AC458" i="6"/>
  <c r="AC459" i="6"/>
  <c r="AC460" i="6"/>
  <c r="AC461" i="6"/>
  <c r="AC462" i="6"/>
  <c r="AC463" i="6"/>
  <c r="AC464" i="6"/>
  <c r="AC465" i="6"/>
  <c r="AC466" i="6"/>
  <c r="AC467" i="6"/>
  <c r="AC468" i="6"/>
  <c r="AC469" i="6"/>
  <c r="AC470" i="6"/>
  <c r="AC471" i="6"/>
  <c r="AC472" i="6"/>
  <c r="AC473" i="6"/>
  <c r="AC474" i="6"/>
  <c r="AC475" i="6"/>
  <c r="AC476" i="6"/>
  <c r="AC477" i="6"/>
  <c r="AC478" i="6"/>
  <c r="AC479" i="6"/>
  <c r="AC480" i="6"/>
  <c r="AC481" i="6"/>
  <c r="AC482" i="6"/>
  <c r="AC483" i="6"/>
  <c r="AC484" i="6"/>
  <c r="AC485" i="6"/>
  <c r="AC486" i="6"/>
  <c r="AC487" i="6"/>
  <c r="AC488" i="6"/>
  <c r="AC489" i="6"/>
  <c r="AC490" i="6"/>
  <c r="AC491" i="6"/>
  <c r="AC492" i="6"/>
  <c r="AC493" i="6"/>
  <c r="AC494" i="6"/>
  <c r="AC495" i="6"/>
  <c r="AC496" i="6"/>
  <c r="AC497" i="6"/>
  <c r="AC498" i="6"/>
  <c r="AC499" i="6"/>
  <c r="AC500" i="6"/>
  <c r="AC501" i="6"/>
  <c r="AC502" i="6"/>
  <c r="AC503" i="6"/>
  <c r="AC504" i="6"/>
  <c r="AC505" i="6"/>
  <c r="AC506" i="6"/>
  <c r="AC507" i="6"/>
  <c r="AC508" i="6"/>
  <c r="AC509" i="6"/>
  <c r="AC510" i="6"/>
  <c r="AC511" i="6"/>
  <c r="AC512" i="6"/>
  <c r="AC513" i="6"/>
  <c r="AC514" i="6"/>
  <c r="AC515" i="6"/>
  <c r="AC516" i="6"/>
  <c r="AC517" i="6"/>
  <c r="AC518" i="6"/>
  <c r="AC519" i="6"/>
  <c r="AC520" i="6"/>
  <c r="AC521" i="6"/>
  <c r="AC522" i="6"/>
  <c r="AC523" i="6"/>
  <c r="AC524" i="6"/>
  <c r="AC525" i="6"/>
  <c r="AC526" i="6"/>
  <c r="AC527" i="6"/>
  <c r="AC528" i="6"/>
  <c r="AC529" i="6"/>
  <c r="AC530" i="6"/>
  <c r="AC531" i="6"/>
  <c r="AC532" i="6"/>
  <c r="AC533" i="6"/>
  <c r="AC534" i="6"/>
  <c r="AC535" i="6"/>
  <c r="AC536" i="6"/>
  <c r="AC537" i="6"/>
  <c r="AC538" i="6"/>
  <c r="AC539" i="6"/>
  <c r="AC540" i="6"/>
  <c r="AC541" i="6"/>
  <c r="AC542" i="6"/>
  <c r="AC543" i="6"/>
  <c r="AC544" i="6"/>
  <c r="AC545" i="6"/>
  <c r="AC546" i="6"/>
  <c r="AC547" i="6"/>
  <c r="AC548" i="6"/>
  <c r="AC549" i="6"/>
  <c r="AC550" i="6"/>
  <c r="AC551" i="6"/>
  <c r="AC552" i="6"/>
  <c r="AC553" i="6"/>
  <c r="AC554" i="6"/>
  <c r="AC555" i="6"/>
  <c r="AC556" i="6"/>
  <c r="AC557" i="6"/>
  <c r="AC558" i="6"/>
  <c r="AC559" i="6"/>
  <c r="AC560" i="6"/>
  <c r="AC561" i="6"/>
  <c r="AC562" i="6"/>
  <c r="AC563" i="6"/>
  <c r="AC564" i="6"/>
  <c r="AC565" i="6"/>
  <c r="AC566" i="6"/>
  <c r="AC567" i="6"/>
  <c r="AC568" i="6"/>
  <c r="AC569" i="6"/>
  <c r="AC570" i="6"/>
  <c r="AC571" i="6"/>
  <c r="AC572" i="6"/>
  <c r="AC573" i="6"/>
  <c r="AC574" i="6"/>
  <c r="AC575" i="6"/>
  <c r="AC576" i="6"/>
  <c r="AC577" i="6"/>
  <c r="AC578" i="6"/>
  <c r="AC579" i="6"/>
  <c r="AC580" i="6"/>
  <c r="AC581" i="6"/>
  <c r="AC582" i="6"/>
  <c r="AC583" i="6"/>
  <c r="AC584" i="6"/>
  <c r="AC585" i="6"/>
  <c r="AC586" i="6"/>
  <c r="AC587" i="6"/>
  <c r="AC588" i="6"/>
  <c r="AC589" i="6"/>
  <c r="AC590" i="6"/>
  <c r="AC591" i="6"/>
  <c r="AC592" i="6"/>
  <c r="AC593" i="6"/>
  <c r="AC594" i="6"/>
  <c r="AC595" i="6"/>
  <c r="AC596" i="6"/>
  <c r="AC597" i="6"/>
  <c r="AC598" i="6"/>
  <c r="AC599" i="6"/>
  <c r="AC600" i="6"/>
  <c r="AC601" i="6"/>
  <c r="AC602" i="6"/>
  <c r="AC603" i="6"/>
  <c r="AC604" i="6"/>
  <c r="AC605" i="6"/>
  <c r="AC606" i="6"/>
  <c r="AC607" i="6"/>
  <c r="AC608" i="6"/>
  <c r="AC609" i="6"/>
  <c r="AC610" i="6"/>
  <c r="AC611" i="6"/>
  <c r="AC612" i="6"/>
  <c r="AC613" i="6"/>
  <c r="AC614" i="6"/>
  <c r="AC615" i="6"/>
  <c r="AC616" i="6"/>
  <c r="AC617" i="6"/>
  <c r="AC618" i="6"/>
  <c r="AC619" i="6"/>
  <c r="AC620" i="6"/>
  <c r="AC621" i="6"/>
  <c r="AC622" i="6"/>
  <c r="AC623" i="6"/>
  <c r="AC624" i="6"/>
  <c r="AC625" i="6"/>
  <c r="AC626" i="6"/>
  <c r="AC627" i="6"/>
  <c r="AC628" i="6"/>
  <c r="AC629" i="6"/>
  <c r="AC630" i="6"/>
  <c r="AC631" i="6"/>
  <c r="AC632" i="6"/>
  <c r="AC633" i="6"/>
  <c r="AC634" i="6"/>
  <c r="AC635" i="6"/>
  <c r="AC636" i="6"/>
  <c r="AC637" i="6"/>
  <c r="AC638" i="6"/>
  <c r="AC639" i="6"/>
  <c r="AC640" i="6"/>
  <c r="AC641" i="6"/>
  <c r="AC642" i="6"/>
  <c r="AC643" i="6"/>
  <c r="AC644" i="6"/>
  <c r="AC645" i="6"/>
  <c r="AC646" i="6"/>
  <c r="AC647" i="6"/>
  <c r="AC648" i="6"/>
  <c r="AC649" i="6"/>
  <c r="AC650" i="6"/>
  <c r="AC651" i="6"/>
  <c r="AC652" i="6"/>
  <c r="AC653" i="6"/>
  <c r="AC654" i="6"/>
  <c r="AC655" i="6"/>
  <c r="AC656" i="6"/>
  <c r="AC657" i="6"/>
  <c r="AC658" i="6"/>
  <c r="AC659" i="6"/>
  <c r="AC660" i="6"/>
  <c r="AC661" i="6"/>
  <c r="AC662" i="6"/>
  <c r="AC663" i="6"/>
  <c r="AC664" i="6"/>
  <c r="AC665" i="6"/>
  <c r="AC666" i="6"/>
  <c r="AC667" i="6"/>
  <c r="AC668" i="6"/>
  <c r="AC669" i="6"/>
  <c r="AC670" i="6"/>
  <c r="AC671" i="6"/>
  <c r="AC672" i="6"/>
  <c r="AC673" i="6"/>
  <c r="AC674" i="6"/>
  <c r="AC675" i="6"/>
  <c r="AC676" i="6"/>
  <c r="AC677" i="6"/>
  <c r="AC678" i="6"/>
  <c r="AC679" i="6"/>
  <c r="AC680" i="6"/>
  <c r="AC681" i="6"/>
  <c r="AC682" i="6"/>
  <c r="AC683" i="6"/>
  <c r="AC684" i="6"/>
  <c r="AC685" i="6"/>
  <c r="AC686" i="6"/>
  <c r="AC687" i="6"/>
  <c r="AC688" i="6"/>
  <c r="AC689" i="6"/>
  <c r="AC690" i="6"/>
  <c r="AC691" i="6"/>
  <c r="AC692" i="6"/>
  <c r="AC693" i="6"/>
  <c r="AC694" i="6"/>
  <c r="AC695" i="6"/>
  <c r="AC696" i="6"/>
  <c r="AC697" i="6"/>
  <c r="AC698" i="6"/>
  <c r="AC699" i="6"/>
  <c r="AC700" i="6"/>
  <c r="AC701" i="6"/>
  <c r="AC702" i="6"/>
  <c r="AC703" i="6"/>
  <c r="AC704" i="6"/>
  <c r="AC705" i="6"/>
  <c r="AC706" i="6"/>
  <c r="AC707" i="6"/>
  <c r="AC708" i="6"/>
  <c r="AC709" i="6"/>
  <c r="AC710" i="6"/>
  <c r="AC711" i="6"/>
  <c r="AC712" i="6"/>
  <c r="AC713" i="6"/>
  <c r="AC714" i="6"/>
  <c r="AC715" i="6"/>
  <c r="AC716" i="6"/>
  <c r="AC717" i="6"/>
  <c r="AC718" i="6"/>
  <c r="AC719" i="6"/>
  <c r="AC720" i="6"/>
  <c r="AC721" i="6"/>
  <c r="AC722" i="6"/>
  <c r="AC723" i="6"/>
  <c r="AC724" i="6"/>
  <c r="AC725" i="6"/>
  <c r="AC726" i="6"/>
  <c r="AC727" i="6"/>
  <c r="AC728" i="6"/>
  <c r="AC729" i="6"/>
  <c r="AC730" i="6"/>
  <c r="AC731" i="6"/>
  <c r="AC732" i="6"/>
  <c r="AC733" i="6"/>
  <c r="AC734" i="6"/>
  <c r="AC735" i="6"/>
  <c r="AC736" i="6"/>
  <c r="AC737" i="6"/>
  <c r="AC738" i="6"/>
  <c r="AC739" i="6"/>
  <c r="AC740" i="6"/>
  <c r="AC741" i="6"/>
  <c r="AC742" i="6"/>
  <c r="AC743" i="6"/>
  <c r="AC744" i="6"/>
  <c r="AC745" i="6"/>
  <c r="AC746" i="6"/>
  <c r="AC747" i="6"/>
  <c r="AC748" i="6"/>
  <c r="AC749" i="6"/>
  <c r="AC750" i="6"/>
  <c r="AC751" i="6"/>
  <c r="AC752" i="6"/>
  <c r="AC753" i="6"/>
  <c r="AC754" i="6"/>
  <c r="AC755" i="6"/>
  <c r="AC756" i="6"/>
  <c r="AC757" i="6"/>
  <c r="AC758" i="6"/>
  <c r="AC759" i="6"/>
  <c r="AC760" i="6"/>
  <c r="AC761" i="6"/>
  <c r="AC762" i="6"/>
  <c r="AC763" i="6"/>
  <c r="AC764" i="6"/>
  <c r="AC765" i="6"/>
  <c r="AC766" i="6"/>
  <c r="AC767" i="6"/>
  <c r="AC768" i="6"/>
  <c r="AC769" i="6"/>
  <c r="AC770" i="6"/>
  <c r="AC771" i="6"/>
  <c r="AC772" i="6"/>
  <c r="AC773" i="6"/>
  <c r="AC774" i="6"/>
  <c r="AC775" i="6"/>
  <c r="AC776" i="6"/>
  <c r="AC777" i="6"/>
  <c r="AC778" i="6"/>
  <c r="AC779" i="6"/>
  <c r="AC780" i="6"/>
  <c r="AC781" i="6"/>
  <c r="AC782" i="6"/>
  <c r="AC783" i="6"/>
  <c r="AC784" i="6"/>
  <c r="AC785" i="6"/>
  <c r="AC786" i="6"/>
  <c r="AC787" i="6"/>
  <c r="AC788" i="6"/>
  <c r="AC789" i="6"/>
  <c r="AC790" i="6"/>
  <c r="AC791" i="6"/>
  <c r="AC792" i="6"/>
  <c r="AC793" i="6"/>
  <c r="AC794" i="6"/>
  <c r="AC795" i="6"/>
  <c r="AC796" i="6"/>
  <c r="AC797" i="6"/>
  <c r="AC798" i="6"/>
  <c r="AC799" i="6"/>
  <c r="AC800" i="6"/>
  <c r="AC801" i="6"/>
  <c r="AC802" i="6"/>
  <c r="AC803" i="6"/>
  <c r="AC804" i="6"/>
  <c r="AC805" i="6"/>
  <c r="AC806" i="6"/>
  <c r="AC807" i="6"/>
  <c r="AC808" i="6"/>
  <c r="AC809" i="6"/>
  <c r="AC810" i="6"/>
  <c r="AC811" i="6"/>
  <c r="AC812" i="6"/>
  <c r="AC813" i="6"/>
  <c r="AC814" i="6"/>
  <c r="AC815" i="6"/>
  <c r="AC816" i="6"/>
  <c r="AC817" i="6"/>
  <c r="AC818" i="6"/>
  <c r="AC819" i="6"/>
  <c r="AC820" i="6"/>
  <c r="AC821" i="6"/>
  <c r="AC822" i="6"/>
  <c r="AC823" i="6"/>
  <c r="AC824" i="6"/>
  <c r="AC825" i="6"/>
  <c r="AC826" i="6"/>
  <c r="AC827" i="6"/>
  <c r="AC828" i="6"/>
  <c r="AC829" i="6"/>
  <c r="AC830" i="6"/>
  <c r="AC831" i="6"/>
  <c r="AC832" i="6"/>
  <c r="AC833" i="6"/>
  <c r="AC834" i="6"/>
  <c r="AC835" i="6"/>
  <c r="AC836" i="6"/>
  <c r="AC837" i="6"/>
  <c r="AC838" i="6"/>
  <c r="AC839" i="6"/>
  <c r="AC840" i="6"/>
  <c r="AC841" i="6"/>
  <c r="AC842" i="6"/>
  <c r="AC843" i="6"/>
  <c r="AC844" i="6"/>
  <c r="AC845" i="6"/>
  <c r="AC846" i="6"/>
  <c r="AC847" i="6"/>
  <c r="AC848" i="6"/>
  <c r="AC849" i="6"/>
  <c r="AC850" i="6"/>
  <c r="AC851" i="6"/>
  <c r="AC852" i="6"/>
  <c r="AC853" i="6"/>
  <c r="AC854" i="6"/>
  <c r="AC855" i="6"/>
  <c r="AC856" i="6"/>
  <c r="AC857" i="6"/>
  <c r="AC858" i="6"/>
  <c r="AC859" i="6"/>
  <c r="AC860" i="6"/>
  <c r="AC861" i="6"/>
  <c r="AC862" i="6"/>
  <c r="AC863" i="6"/>
  <c r="AC864" i="6"/>
  <c r="AC865" i="6"/>
  <c r="AC866" i="6"/>
  <c r="AC867" i="6"/>
  <c r="AC868" i="6"/>
  <c r="AC869" i="6"/>
  <c r="AC870" i="6"/>
  <c r="AC871" i="6"/>
  <c r="AC872" i="6"/>
  <c r="AC873" i="6"/>
  <c r="AC874" i="6"/>
  <c r="AC875" i="6"/>
  <c r="AC876" i="6"/>
  <c r="AC877" i="6"/>
  <c r="AC878" i="6"/>
  <c r="AC879" i="6"/>
  <c r="AC880" i="6"/>
  <c r="AC881" i="6"/>
  <c r="AC882" i="6"/>
  <c r="AC883" i="6"/>
  <c r="AC884" i="6"/>
  <c r="AC885" i="6"/>
  <c r="AC886" i="6"/>
  <c r="AC887" i="6"/>
  <c r="AC888" i="6"/>
  <c r="AC889" i="6"/>
  <c r="AC890" i="6"/>
  <c r="AC891" i="6"/>
  <c r="AC892" i="6"/>
  <c r="AC893" i="6"/>
  <c r="AC894" i="6"/>
  <c r="AC895" i="6"/>
  <c r="AC896" i="6"/>
  <c r="AC897" i="6"/>
  <c r="AC898" i="6"/>
  <c r="AC899" i="6"/>
  <c r="AC900" i="6"/>
  <c r="AC901" i="6"/>
  <c r="AC902" i="6"/>
  <c r="AC903" i="6"/>
  <c r="AC904" i="6"/>
  <c r="AC905" i="6"/>
  <c r="AC906" i="6"/>
  <c r="AC907" i="6"/>
  <c r="AC908" i="6"/>
  <c r="AC909" i="6"/>
  <c r="AC910" i="6"/>
  <c r="AC911" i="6"/>
  <c r="AC912" i="6"/>
  <c r="AC913" i="6"/>
  <c r="AC914" i="6"/>
  <c r="AC915" i="6"/>
  <c r="AC916" i="6"/>
  <c r="AC917" i="6"/>
  <c r="AC918" i="6"/>
  <c r="AC919" i="6"/>
  <c r="AC920" i="6"/>
  <c r="AC921" i="6"/>
  <c r="AC922" i="6"/>
  <c r="AC923" i="6"/>
  <c r="AC924" i="6"/>
  <c r="AC925" i="6"/>
  <c r="AC926" i="6"/>
  <c r="AC927" i="6"/>
  <c r="AC928" i="6"/>
  <c r="AC929" i="6"/>
  <c r="AC930" i="6"/>
  <c r="AC931" i="6"/>
  <c r="AC932" i="6"/>
  <c r="AC933" i="6"/>
  <c r="AC934" i="6"/>
  <c r="AC935" i="6"/>
  <c r="AC936" i="6"/>
  <c r="AC937" i="6"/>
  <c r="AC938" i="6"/>
  <c r="AC939" i="6"/>
  <c r="AC940" i="6"/>
  <c r="AC941" i="6"/>
  <c r="AC942" i="6"/>
  <c r="AC943" i="6"/>
  <c r="AC944" i="6"/>
  <c r="AC945" i="6"/>
  <c r="AC946" i="6"/>
  <c r="AC947" i="6"/>
  <c r="AC948" i="6"/>
  <c r="AC949" i="6"/>
  <c r="AC950" i="6"/>
  <c r="AC951" i="6"/>
  <c r="AC952" i="6"/>
  <c r="AC953" i="6"/>
  <c r="AC954" i="6"/>
  <c r="AC955" i="6"/>
  <c r="AC956" i="6"/>
  <c r="AC957" i="6"/>
  <c r="AC958" i="6"/>
  <c r="AC959" i="6"/>
  <c r="AC960" i="6"/>
  <c r="AC961" i="6"/>
  <c r="AC962" i="6"/>
  <c r="AC963" i="6"/>
  <c r="AC964" i="6"/>
  <c r="AC965" i="6"/>
  <c r="AC966" i="6"/>
  <c r="AC967" i="6"/>
  <c r="AC968" i="6"/>
  <c r="AC969" i="6"/>
  <c r="AC970" i="6"/>
  <c r="AC971" i="6"/>
  <c r="AC972" i="6"/>
  <c r="AC973" i="6"/>
  <c r="AC974" i="6"/>
  <c r="AC975" i="6"/>
  <c r="AC976" i="6"/>
  <c r="AC977" i="6"/>
  <c r="AC978" i="6"/>
  <c r="AC979" i="6"/>
  <c r="AC980" i="6"/>
  <c r="AC981" i="6"/>
  <c r="AC982" i="6"/>
  <c r="AC983" i="6"/>
  <c r="AC984" i="6"/>
  <c r="AC985" i="6"/>
  <c r="AC986" i="6"/>
  <c r="AC987" i="6"/>
  <c r="AC988" i="6"/>
  <c r="AC989" i="6"/>
  <c r="AC990" i="6"/>
  <c r="AC991" i="6"/>
  <c r="AC992" i="6"/>
  <c r="AC993" i="6"/>
  <c r="AC994" i="6"/>
  <c r="AC995" i="6"/>
  <c r="AC996" i="6"/>
  <c r="AC997" i="6"/>
  <c r="AC998" i="6"/>
  <c r="AC999" i="6"/>
  <c r="AC1000" i="6"/>
  <c r="AC1001" i="6"/>
  <c r="AC1002" i="6"/>
  <c r="AC1003" i="6"/>
  <c r="AC1004" i="6"/>
  <c r="AC4" i="6"/>
  <c r="AA4" i="6"/>
  <c r="AB4" i="6"/>
  <c r="W5" i="6"/>
  <c r="X5" i="6"/>
  <c r="W6" i="6"/>
  <c r="X6" i="6"/>
  <c r="W7" i="6"/>
  <c r="X7" i="6"/>
  <c r="W8" i="6"/>
  <c r="X8" i="6"/>
  <c r="W9" i="6"/>
  <c r="X9" i="6"/>
  <c r="W10" i="6"/>
  <c r="X10" i="6"/>
  <c r="W11" i="6"/>
  <c r="X11" i="6"/>
  <c r="W12" i="6"/>
  <c r="X12" i="6"/>
  <c r="W13" i="6"/>
  <c r="X13" i="6"/>
  <c r="W14" i="6"/>
  <c r="X14" i="6"/>
  <c r="W15" i="6"/>
  <c r="X15" i="6"/>
  <c r="W16" i="6"/>
  <c r="X16" i="6"/>
  <c r="W17" i="6"/>
  <c r="X17" i="6"/>
  <c r="W18" i="6"/>
  <c r="X18" i="6"/>
  <c r="W19" i="6"/>
  <c r="X19" i="6"/>
  <c r="W20" i="6"/>
  <c r="X20" i="6"/>
  <c r="W21" i="6"/>
  <c r="X21" i="6"/>
  <c r="W22" i="6"/>
  <c r="X22" i="6"/>
  <c r="W23" i="6"/>
  <c r="X23" i="6"/>
  <c r="W24" i="6"/>
  <c r="X24" i="6"/>
  <c r="W25" i="6"/>
  <c r="X25" i="6"/>
  <c r="W26" i="6"/>
  <c r="X26" i="6"/>
  <c r="W27" i="6"/>
  <c r="X27" i="6"/>
  <c r="W28" i="6"/>
  <c r="X28" i="6"/>
  <c r="W29" i="6"/>
  <c r="X29" i="6"/>
  <c r="W30" i="6"/>
  <c r="X30" i="6"/>
  <c r="W31" i="6"/>
  <c r="X31" i="6"/>
  <c r="W32" i="6"/>
  <c r="X32" i="6"/>
  <c r="W33" i="6"/>
  <c r="X33" i="6"/>
  <c r="W34" i="6"/>
  <c r="X34" i="6"/>
  <c r="W35" i="6"/>
  <c r="X35" i="6"/>
  <c r="W36" i="6"/>
  <c r="X36" i="6"/>
  <c r="W37" i="6"/>
  <c r="X37" i="6"/>
  <c r="W38" i="6"/>
  <c r="X38" i="6"/>
  <c r="W39" i="6"/>
  <c r="X39" i="6"/>
  <c r="W40" i="6"/>
  <c r="X40" i="6"/>
  <c r="W41" i="6"/>
  <c r="X41" i="6"/>
  <c r="W42" i="6"/>
  <c r="X42" i="6"/>
  <c r="W43" i="6"/>
  <c r="X43" i="6"/>
  <c r="W44" i="6"/>
  <c r="X44" i="6"/>
  <c r="W45" i="6"/>
  <c r="X45" i="6"/>
  <c r="W46" i="6"/>
  <c r="X46" i="6"/>
  <c r="W47" i="6"/>
  <c r="X47" i="6"/>
  <c r="W48" i="6"/>
  <c r="X48" i="6"/>
  <c r="W49" i="6"/>
  <c r="X49" i="6"/>
  <c r="W50" i="6"/>
  <c r="X50" i="6"/>
  <c r="W51" i="6"/>
  <c r="X51" i="6"/>
  <c r="W52" i="6"/>
  <c r="X52" i="6"/>
  <c r="W53" i="6"/>
  <c r="X53" i="6"/>
  <c r="W54" i="6"/>
  <c r="X54" i="6"/>
  <c r="W55" i="6"/>
  <c r="X55" i="6"/>
  <c r="W56" i="6"/>
  <c r="X56" i="6"/>
  <c r="W57" i="6"/>
  <c r="X57" i="6"/>
  <c r="W58" i="6"/>
  <c r="X58" i="6"/>
  <c r="W59" i="6"/>
  <c r="X59" i="6"/>
  <c r="W60" i="6"/>
  <c r="X60" i="6"/>
  <c r="W61" i="6"/>
  <c r="X61" i="6"/>
  <c r="W62" i="6"/>
  <c r="X62" i="6"/>
  <c r="W63" i="6"/>
  <c r="X63" i="6"/>
  <c r="W64" i="6"/>
  <c r="X64" i="6"/>
  <c r="W65" i="6"/>
  <c r="X65" i="6"/>
  <c r="W66" i="6"/>
  <c r="X66" i="6"/>
  <c r="W67" i="6"/>
  <c r="X67" i="6"/>
  <c r="W68" i="6"/>
  <c r="X68" i="6"/>
  <c r="W69" i="6"/>
  <c r="X69" i="6"/>
  <c r="W70" i="6"/>
  <c r="X70" i="6"/>
  <c r="W71" i="6"/>
  <c r="X71" i="6"/>
  <c r="W72" i="6"/>
  <c r="X72" i="6"/>
  <c r="W73" i="6"/>
  <c r="X73" i="6"/>
  <c r="W74" i="6"/>
  <c r="X74" i="6"/>
  <c r="W75" i="6"/>
  <c r="X75" i="6"/>
  <c r="W76" i="6"/>
  <c r="X76" i="6"/>
  <c r="W77" i="6"/>
  <c r="X77" i="6"/>
  <c r="W78" i="6"/>
  <c r="X78" i="6"/>
  <c r="W79" i="6"/>
  <c r="X79" i="6"/>
  <c r="W80" i="6"/>
  <c r="X80" i="6"/>
  <c r="W81" i="6"/>
  <c r="X81" i="6"/>
  <c r="W82" i="6"/>
  <c r="X82" i="6"/>
  <c r="W83" i="6"/>
  <c r="X83" i="6"/>
  <c r="W84" i="6"/>
  <c r="X84" i="6"/>
  <c r="W85" i="6"/>
  <c r="X85" i="6"/>
  <c r="W86" i="6"/>
  <c r="X86" i="6"/>
  <c r="W87" i="6"/>
  <c r="X87" i="6"/>
  <c r="W88" i="6"/>
  <c r="X88" i="6"/>
  <c r="W89" i="6"/>
  <c r="X89" i="6"/>
  <c r="W90" i="6"/>
  <c r="X90" i="6"/>
  <c r="W91" i="6"/>
  <c r="X91" i="6"/>
  <c r="W92" i="6"/>
  <c r="X92" i="6"/>
  <c r="W93" i="6"/>
  <c r="X93" i="6"/>
  <c r="W94" i="6"/>
  <c r="X94" i="6"/>
  <c r="W95" i="6"/>
  <c r="X95" i="6"/>
  <c r="W96" i="6"/>
  <c r="X96" i="6"/>
  <c r="W97" i="6"/>
  <c r="X97" i="6"/>
  <c r="W98" i="6"/>
  <c r="X98" i="6"/>
  <c r="W99" i="6"/>
  <c r="X99" i="6"/>
  <c r="W100" i="6"/>
  <c r="X100" i="6"/>
  <c r="W101" i="6"/>
  <c r="X101" i="6"/>
  <c r="W102" i="6"/>
  <c r="X102" i="6"/>
  <c r="W103" i="6"/>
  <c r="X103" i="6"/>
  <c r="W104" i="6"/>
  <c r="X104" i="6"/>
  <c r="W105" i="6"/>
  <c r="X105" i="6"/>
  <c r="W106" i="6"/>
  <c r="X106" i="6"/>
  <c r="W107" i="6"/>
  <c r="X107" i="6"/>
  <c r="W108" i="6"/>
  <c r="X108" i="6"/>
  <c r="W109" i="6"/>
  <c r="X109" i="6"/>
  <c r="W110" i="6"/>
  <c r="X110" i="6"/>
  <c r="W111" i="6"/>
  <c r="X111" i="6"/>
  <c r="W112" i="6"/>
  <c r="X112" i="6"/>
  <c r="W113" i="6"/>
  <c r="X113" i="6"/>
  <c r="W114" i="6"/>
  <c r="X114" i="6"/>
  <c r="W115" i="6"/>
  <c r="X115" i="6"/>
  <c r="W116" i="6"/>
  <c r="X116" i="6"/>
  <c r="W117" i="6"/>
  <c r="X117" i="6"/>
  <c r="W118" i="6"/>
  <c r="X118" i="6"/>
  <c r="W119" i="6"/>
  <c r="X119" i="6"/>
  <c r="W120" i="6"/>
  <c r="X120" i="6"/>
  <c r="W121" i="6"/>
  <c r="X121" i="6"/>
  <c r="W122" i="6"/>
  <c r="X122" i="6"/>
  <c r="W123" i="6"/>
  <c r="X123" i="6"/>
  <c r="W124" i="6"/>
  <c r="X124" i="6"/>
  <c r="W125" i="6"/>
  <c r="X125" i="6"/>
  <c r="W126" i="6"/>
  <c r="X126" i="6"/>
  <c r="W127" i="6"/>
  <c r="X127" i="6"/>
  <c r="W128" i="6"/>
  <c r="X128" i="6"/>
  <c r="W129" i="6"/>
  <c r="X129" i="6"/>
  <c r="W130" i="6"/>
  <c r="X130" i="6"/>
  <c r="W131" i="6"/>
  <c r="X131" i="6"/>
  <c r="W132" i="6"/>
  <c r="X132" i="6"/>
  <c r="W133" i="6"/>
  <c r="X133" i="6"/>
  <c r="W134" i="6"/>
  <c r="X134" i="6"/>
  <c r="W135" i="6"/>
  <c r="X135" i="6"/>
  <c r="W136" i="6"/>
  <c r="X136" i="6"/>
  <c r="W137" i="6"/>
  <c r="X137" i="6"/>
  <c r="W138" i="6"/>
  <c r="X138" i="6"/>
  <c r="W139" i="6"/>
  <c r="X139" i="6"/>
  <c r="W140" i="6"/>
  <c r="X140" i="6"/>
  <c r="W141" i="6"/>
  <c r="X141" i="6"/>
  <c r="W142" i="6"/>
  <c r="X142" i="6"/>
  <c r="W143" i="6"/>
  <c r="X143" i="6"/>
  <c r="W144" i="6"/>
  <c r="X144" i="6"/>
  <c r="W145" i="6"/>
  <c r="X145" i="6"/>
  <c r="W146" i="6"/>
  <c r="X146" i="6"/>
  <c r="W147" i="6"/>
  <c r="X147" i="6"/>
  <c r="W148" i="6"/>
  <c r="X148" i="6"/>
  <c r="W149" i="6"/>
  <c r="X149" i="6"/>
  <c r="W150" i="6"/>
  <c r="X150" i="6"/>
  <c r="W151" i="6"/>
  <c r="X151" i="6"/>
  <c r="W152" i="6"/>
  <c r="X152" i="6"/>
  <c r="W153" i="6"/>
  <c r="X153" i="6"/>
  <c r="W154" i="6"/>
  <c r="X154" i="6"/>
  <c r="W155" i="6"/>
  <c r="X155" i="6"/>
  <c r="W156" i="6"/>
  <c r="X156" i="6"/>
  <c r="W157" i="6"/>
  <c r="X157" i="6"/>
  <c r="W158" i="6"/>
  <c r="X158" i="6"/>
  <c r="W159" i="6"/>
  <c r="X159" i="6"/>
  <c r="W160" i="6"/>
  <c r="X160" i="6"/>
  <c r="W161" i="6"/>
  <c r="X161" i="6"/>
  <c r="W162" i="6"/>
  <c r="X162" i="6"/>
  <c r="W163" i="6"/>
  <c r="X163" i="6"/>
  <c r="W164" i="6"/>
  <c r="X164" i="6"/>
  <c r="W165" i="6"/>
  <c r="X165" i="6"/>
  <c r="W166" i="6"/>
  <c r="X166" i="6"/>
  <c r="W167" i="6"/>
  <c r="X167" i="6"/>
  <c r="W168" i="6"/>
  <c r="X168" i="6"/>
  <c r="W169" i="6"/>
  <c r="X169" i="6"/>
  <c r="W170" i="6"/>
  <c r="X170" i="6"/>
  <c r="W171" i="6"/>
  <c r="X171" i="6"/>
  <c r="W172" i="6"/>
  <c r="X172" i="6"/>
  <c r="W173" i="6"/>
  <c r="X173" i="6"/>
  <c r="W174" i="6"/>
  <c r="X174" i="6"/>
  <c r="W175" i="6"/>
  <c r="X175" i="6"/>
  <c r="W176" i="6"/>
  <c r="X176" i="6"/>
  <c r="W177" i="6"/>
  <c r="X177" i="6"/>
  <c r="W178" i="6"/>
  <c r="X178" i="6"/>
  <c r="W179" i="6"/>
  <c r="X179" i="6"/>
  <c r="W180" i="6"/>
  <c r="X180" i="6"/>
  <c r="W181" i="6"/>
  <c r="X181" i="6"/>
  <c r="W182" i="6"/>
  <c r="X182" i="6"/>
  <c r="W183" i="6"/>
  <c r="X183" i="6"/>
  <c r="W184" i="6"/>
  <c r="X184" i="6"/>
  <c r="W185" i="6"/>
  <c r="X185" i="6"/>
  <c r="W186" i="6"/>
  <c r="X186" i="6"/>
  <c r="W187" i="6"/>
  <c r="X187" i="6"/>
  <c r="W188" i="6"/>
  <c r="X188" i="6"/>
  <c r="W189" i="6"/>
  <c r="X189" i="6"/>
  <c r="W190" i="6"/>
  <c r="X190" i="6"/>
  <c r="W191" i="6"/>
  <c r="X191" i="6"/>
  <c r="W192" i="6"/>
  <c r="X192" i="6"/>
  <c r="W193" i="6"/>
  <c r="X193" i="6"/>
  <c r="W194" i="6"/>
  <c r="X194" i="6"/>
  <c r="W195" i="6"/>
  <c r="X195" i="6"/>
  <c r="W196" i="6"/>
  <c r="X196" i="6"/>
  <c r="W197" i="6"/>
  <c r="X197" i="6"/>
  <c r="W198" i="6"/>
  <c r="X198" i="6"/>
  <c r="W199" i="6"/>
  <c r="X199" i="6"/>
  <c r="W200" i="6"/>
  <c r="X200" i="6"/>
  <c r="W201" i="6"/>
  <c r="X201" i="6"/>
  <c r="W202" i="6"/>
  <c r="X202" i="6"/>
  <c r="W203" i="6"/>
  <c r="X203" i="6"/>
  <c r="W204" i="6"/>
  <c r="X204" i="6"/>
  <c r="W205" i="6"/>
  <c r="X205" i="6"/>
  <c r="W206" i="6"/>
  <c r="X206" i="6"/>
  <c r="W207" i="6"/>
  <c r="X207" i="6"/>
  <c r="W208" i="6"/>
  <c r="X208" i="6"/>
  <c r="W209" i="6"/>
  <c r="X209" i="6"/>
  <c r="W210" i="6"/>
  <c r="X210" i="6"/>
  <c r="W211" i="6"/>
  <c r="X211" i="6"/>
  <c r="W212" i="6"/>
  <c r="X212" i="6"/>
  <c r="W213" i="6"/>
  <c r="X213" i="6"/>
  <c r="W214" i="6"/>
  <c r="X214" i="6"/>
  <c r="W215" i="6"/>
  <c r="X215" i="6"/>
  <c r="W216" i="6"/>
  <c r="X216" i="6"/>
  <c r="W217" i="6"/>
  <c r="X217" i="6"/>
  <c r="W218" i="6"/>
  <c r="X218" i="6"/>
  <c r="W219" i="6"/>
  <c r="X219" i="6"/>
  <c r="W220" i="6"/>
  <c r="X220" i="6"/>
  <c r="W221" i="6"/>
  <c r="X221" i="6"/>
  <c r="W222" i="6"/>
  <c r="X222" i="6"/>
  <c r="W223" i="6"/>
  <c r="X223" i="6"/>
  <c r="W224" i="6"/>
  <c r="X224" i="6"/>
  <c r="W225" i="6"/>
  <c r="X225" i="6"/>
  <c r="W226" i="6"/>
  <c r="X226" i="6"/>
  <c r="W227" i="6"/>
  <c r="X227" i="6"/>
  <c r="W228" i="6"/>
  <c r="X228" i="6"/>
  <c r="W229" i="6"/>
  <c r="X229" i="6"/>
  <c r="W230" i="6"/>
  <c r="X230" i="6"/>
  <c r="W231" i="6"/>
  <c r="X231" i="6"/>
  <c r="W232" i="6"/>
  <c r="X232" i="6"/>
  <c r="W233" i="6"/>
  <c r="X233" i="6"/>
  <c r="W234" i="6"/>
  <c r="X234" i="6"/>
  <c r="W235" i="6"/>
  <c r="X235" i="6"/>
  <c r="W236" i="6"/>
  <c r="X236" i="6"/>
  <c r="W237" i="6"/>
  <c r="X237" i="6"/>
  <c r="W238" i="6"/>
  <c r="X238" i="6"/>
  <c r="W239" i="6"/>
  <c r="X239" i="6"/>
  <c r="W240" i="6"/>
  <c r="X240" i="6"/>
  <c r="W241" i="6"/>
  <c r="X241" i="6"/>
  <c r="W242" i="6"/>
  <c r="X242" i="6"/>
  <c r="W243" i="6"/>
  <c r="X243" i="6"/>
  <c r="W244" i="6"/>
  <c r="X244" i="6"/>
  <c r="W245" i="6"/>
  <c r="X245" i="6"/>
  <c r="W246" i="6"/>
  <c r="X246" i="6"/>
  <c r="W247" i="6"/>
  <c r="X247" i="6"/>
  <c r="W248" i="6"/>
  <c r="X248" i="6"/>
  <c r="W249" i="6"/>
  <c r="X249" i="6"/>
  <c r="W250" i="6"/>
  <c r="X250" i="6"/>
  <c r="W251" i="6"/>
  <c r="X251" i="6"/>
  <c r="W252" i="6"/>
  <c r="X252" i="6"/>
  <c r="W253" i="6"/>
  <c r="X253" i="6"/>
  <c r="W254" i="6"/>
  <c r="X254" i="6"/>
  <c r="W255" i="6"/>
  <c r="X255" i="6"/>
  <c r="W256" i="6"/>
  <c r="X256" i="6"/>
  <c r="W257" i="6"/>
  <c r="X257" i="6"/>
  <c r="W258" i="6"/>
  <c r="X258" i="6"/>
  <c r="W259" i="6"/>
  <c r="X259" i="6"/>
  <c r="W260" i="6"/>
  <c r="X260" i="6"/>
  <c r="W261" i="6"/>
  <c r="X261" i="6"/>
  <c r="W262" i="6"/>
  <c r="X262" i="6"/>
  <c r="W263" i="6"/>
  <c r="X263" i="6"/>
  <c r="W264" i="6"/>
  <c r="X264" i="6"/>
  <c r="W265" i="6"/>
  <c r="X265" i="6"/>
  <c r="W266" i="6"/>
  <c r="X266" i="6"/>
  <c r="W267" i="6"/>
  <c r="X267" i="6"/>
  <c r="W268" i="6"/>
  <c r="X268" i="6"/>
  <c r="W269" i="6"/>
  <c r="X269" i="6"/>
  <c r="W270" i="6"/>
  <c r="X270" i="6"/>
  <c r="W271" i="6"/>
  <c r="X271" i="6"/>
  <c r="W272" i="6"/>
  <c r="X272" i="6"/>
  <c r="W273" i="6"/>
  <c r="X273" i="6"/>
  <c r="W274" i="6"/>
  <c r="X274" i="6"/>
  <c r="W275" i="6"/>
  <c r="X275" i="6"/>
  <c r="W276" i="6"/>
  <c r="X276" i="6"/>
  <c r="W277" i="6"/>
  <c r="X277" i="6"/>
  <c r="W278" i="6"/>
  <c r="X278" i="6"/>
  <c r="W279" i="6"/>
  <c r="X279" i="6"/>
  <c r="W280" i="6"/>
  <c r="X280" i="6"/>
  <c r="W281" i="6"/>
  <c r="X281" i="6"/>
  <c r="W282" i="6"/>
  <c r="X282" i="6"/>
  <c r="W283" i="6"/>
  <c r="X283" i="6"/>
  <c r="W284" i="6"/>
  <c r="X284" i="6"/>
  <c r="W285" i="6"/>
  <c r="X285" i="6"/>
  <c r="W286" i="6"/>
  <c r="X286" i="6"/>
  <c r="W287" i="6"/>
  <c r="X287" i="6"/>
  <c r="W288" i="6"/>
  <c r="X288" i="6"/>
  <c r="W289" i="6"/>
  <c r="X289" i="6"/>
  <c r="W290" i="6"/>
  <c r="X290" i="6"/>
  <c r="W291" i="6"/>
  <c r="X291" i="6"/>
  <c r="W292" i="6"/>
  <c r="X292" i="6"/>
  <c r="W293" i="6"/>
  <c r="X293" i="6"/>
  <c r="W294" i="6"/>
  <c r="X294" i="6"/>
  <c r="W295" i="6"/>
  <c r="X295" i="6"/>
  <c r="W296" i="6"/>
  <c r="X296" i="6"/>
  <c r="W297" i="6"/>
  <c r="X297" i="6"/>
  <c r="W298" i="6"/>
  <c r="X298" i="6"/>
  <c r="W299" i="6"/>
  <c r="X299" i="6"/>
  <c r="W300" i="6"/>
  <c r="X300" i="6"/>
  <c r="W301" i="6"/>
  <c r="X301" i="6"/>
  <c r="W302" i="6"/>
  <c r="X302" i="6"/>
  <c r="W303" i="6"/>
  <c r="X303" i="6"/>
  <c r="W304" i="6"/>
  <c r="X304" i="6"/>
  <c r="W305" i="6"/>
  <c r="X305" i="6"/>
  <c r="W306" i="6"/>
  <c r="X306" i="6"/>
  <c r="W307" i="6"/>
  <c r="X307" i="6"/>
  <c r="W308" i="6"/>
  <c r="X308" i="6"/>
  <c r="W309" i="6"/>
  <c r="X309" i="6"/>
  <c r="W310" i="6"/>
  <c r="X310" i="6"/>
  <c r="W311" i="6"/>
  <c r="X311" i="6"/>
  <c r="W312" i="6"/>
  <c r="X312" i="6"/>
  <c r="W313" i="6"/>
  <c r="X313" i="6"/>
  <c r="W314" i="6"/>
  <c r="X314" i="6"/>
  <c r="W315" i="6"/>
  <c r="X315" i="6"/>
  <c r="W316" i="6"/>
  <c r="X316" i="6"/>
  <c r="W317" i="6"/>
  <c r="X317" i="6"/>
  <c r="W318" i="6"/>
  <c r="X318" i="6"/>
  <c r="W319" i="6"/>
  <c r="X319" i="6"/>
  <c r="W320" i="6"/>
  <c r="X320" i="6"/>
  <c r="W321" i="6"/>
  <c r="X321" i="6"/>
  <c r="W322" i="6"/>
  <c r="X322" i="6"/>
  <c r="W323" i="6"/>
  <c r="X323" i="6"/>
  <c r="W324" i="6"/>
  <c r="X324" i="6"/>
  <c r="W325" i="6"/>
  <c r="X325" i="6"/>
  <c r="W326" i="6"/>
  <c r="X326" i="6"/>
  <c r="W327" i="6"/>
  <c r="X327" i="6"/>
  <c r="W328" i="6"/>
  <c r="X328" i="6"/>
  <c r="W329" i="6"/>
  <c r="X329" i="6"/>
  <c r="W330" i="6"/>
  <c r="X330" i="6"/>
  <c r="W331" i="6"/>
  <c r="X331" i="6"/>
  <c r="W332" i="6"/>
  <c r="X332" i="6"/>
  <c r="W333" i="6"/>
  <c r="X333" i="6"/>
  <c r="W334" i="6"/>
  <c r="X334" i="6"/>
  <c r="W335" i="6"/>
  <c r="X335" i="6"/>
  <c r="W336" i="6"/>
  <c r="X336" i="6"/>
  <c r="W337" i="6"/>
  <c r="X337" i="6"/>
  <c r="W338" i="6"/>
  <c r="X338" i="6"/>
  <c r="W339" i="6"/>
  <c r="X339" i="6"/>
  <c r="W340" i="6"/>
  <c r="X340" i="6"/>
  <c r="W341" i="6"/>
  <c r="X341" i="6"/>
  <c r="W342" i="6"/>
  <c r="X342" i="6"/>
  <c r="W343" i="6"/>
  <c r="X343" i="6"/>
  <c r="W344" i="6"/>
  <c r="X344" i="6"/>
  <c r="W345" i="6"/>
  <c r="X345" i="6"/>
  <c r="W346" i="6"/>
  <c r="X346" i="6"/>
  <c r="W347" i="6"/>
  <c r="X347" i="6"/>
  <c r="W348" i="6"/>
  <c r="X348" i="6"/>
  <c r="W349" i="6"/>
  <c r="X349" i="6"/>
  <c r="W350" i="6"/>
  <c r="X350" i="6"/>
  <c r="W351" i="6"/>
  <c r="X351" i="6"/>
  <c r="W352" i="6"/>
  <c r="X352" i="6"/>
  <c r="W353" i="6"/>
  <c r="X353" i="6"/>
  <c r="W354" i="6"/>
  <c r="X354" i="6"/>
  <c r="W355" i="6"/>
  <c r="X355" i="6"/>
  <c r="W356" i="6"/>
  <c r="X356" i="6"/>
  <c r="W357" i="6"/>
  <c r="X357" i="6"/>
  <c r="W358" i="6"/>
  <c r="X358" i="6"/>
  <c r="W359" i="6"/>
  <c r="X359" i="6"/>
  <c r="W360" i="6"/>
  <c r="X360" i="6"/>
  <c r="W361" i="6"/>
  <c r="X361" i="6"/>
  <c r="W362" i="6"/>
  <c r="X362" i="6"/>
  <c r="W363" i="6"/>
  <c r="X363" i="6"/>
  <c r="W364" i="6"/>
  <c r="X364" i="6"/>
  <c r="W365" i="6"/>
  <c r="X365" i="6"/>
  <c r="W366" i="6"/>
  <c r="X366" i="6"/>
  <c r="W367" i="6"/>
  <c r="X367" i="6"/>
  <c r="W368" i="6"/>
  <c r="X368" i="6"/>
  <c r="W369" i="6"/>
  <c r="X369" i="6"/>
  <c r="W370" i="6"/>
  <c r="X370" i="6"/>
  <c r="W371" i="6"/>
  <c r="X371" i="6"/>
  <c r="W372" i="6"/>
  <c r="X372" i="6"/>
  <c r="W373" i="6"/>
  <c r="X373" i="6"/>
  <c r="W374" i="6"/>
  <c r="X374" i="6"/>
  <c r="W375" i="6"/>
  <c r="X375" i="6"/>
  <c r="W376" i="6"/>
  <c r="X376" i="6"/>
  <c r="W377" i="6"/>
  <c r="X377" i="6"/>
  <c r="W378" i="6"/>
  <c r="X378" i="6"/>
  <c r="W379" i="6"/>
  <c r="X379" i="6"/>
  <c r="W380" i="6"/>
  <c r="X380" i="6"/>
  <c r="W381" i="6"/>
  <c r="X381" i="6"/>
  <c r="W382" i="6"/>
  <c r="X382" i="6"/>
  <c r="W383" i="6"/>
  <c r="X383" i="6"/>
  <c r="W384" i="6"/>
  <c r="X384" i="6"/>
  <c r="W385" i="6"/>
  <c r="X385" i="6"/>
  <c r="W386" i="6"/>
  <c r="X386" i="6"/>
  <c r="W387" i="6"/>
  <c r="X387" i="6"/>
  <c r="W388" i="6"/>
  <c r="X388" i="6"/>
  <c r="W389" i="6"/>
  <c r="X389" i="6"/>
  <c r="W390" i="6"/>
  <c r="X390" i="6"/>
  <c r="W391" i="6"/>
  <c r="X391" i="6"/>
  <c r="W392" i="6"/>
  <c r="X392" i="6"/>
  <c r="W393" i="6"/>
  <c r="X393" i="6"/>
  <c r="W394" i="6"/>
  <c r="X394" i="6"/>
  <c r="W395" i="6"/>
  <c r="X395" i="6"/>
  <c r="W396" i="6"/>
  <c r="X396" i="6"/>
  <c r="W397" i="6"/>
  <c r="X397" i="6"/>
  <c r="W398" i="6"/>
  <c r="X398" i="6"/>
  <c r="W399" i="6"/>
  <c r="X399" i="6"/>
  <c r="W400" i="6"/>
  <c r="X400" i="6"/>
  <c r="W401" i="6"/>
  <c r="X401" i="6"/>
  <c r="W402" i="6"/>
  <c r="X402" i="6"/>
  <c r="W403" i="6"/>
  <c r="X403" i="6"/>
  <c r="W404" i="6"/>
  <c r="X404" i="6"/>
  <c r="W405" i="6"/>
  <c r="X405" i="6"/>
  <c r="W406" i="6"/>
  <c r="X406" i="6"/>
  <c r="W407" i="6"/>
  <c r="X407" i="6"/>
  <c r="W408" i="6"/>
  <c r="X408" i="6"/>
  <c r="W409" i="6"/>
  <c r="X409" i="6"/>
  <c r="W410" i="6"/>
  <c r="X410" i="6"/>
  <c r="W411" i="6"/>
  <c r="X411" i="6"/>
  <c r="W412" i="6"/>
  <c r="X412" i="6"/>
  <c r="W413" i="6"/>
  <c r="X413" i="6"/>
  <c r="W414" i="6"/>
  <c r="X414" i="6"/>
  <c r="W415" i="6"/>
  <c r="X415" i="6"/>
  <c r="W416" i="6"/>
  <c r="X416" i="6"/>
  <c r="W417" i="6"/>
  <c r="X417" i="6"/>
  <c r="W418" i="6"/>
  <c r="X418" i="6"/>
  <c r="W419" i="6"/>
  <c r="X419" i="6"/>
  <c r="W420" i="6"/>
  <c r="X420" i="6"/>
  <c r="W421" i="6"/>
  <c r="X421" i="6"/>
  <c r="W422" i="6"/>
  <c r="X422" i="6"/>
  <c r="W423" i="6"/>
  <c r="X423" i="6"/>
  <c r="W424" i="6"/>
  <c r="X424" i="6"/>
  <c r="W425" i="6"/>
  <c r="X425" i="6"/>
  <c r="W426" i="6"/>
  <c r="X426" i="6"/>
  <c r="W427" i="6"/>
  <c r="X427" i="6"/>
  <c r="W428" i="6"/>
  <c r="X428" i="6"/>
  <c r="W429" i="6"/>
  <c r="X429" i="6"/>
  <c r="W430" i="6"/>
  <c r="X430" i="6"/>
  <c r="W431" i="6"/>
  <c r="X431" i="6"/>
  <c r="W432" i="6"/>
  <c r="X432" i="6"/>
  <c r="W433" i="6"/>
  <c r="X433" i="6"/>
  <c r="W434" i="6"/>
  <c r="X434" i="6"/>
  <c r="W435" i="6"/>
  <c r="X435" i="6"/>
  <c r="W436" i="6"/>
  <c r="X436" i="6"/>
  <c r="W437" i="6"/>
  <c r="X437" i="6"/>
  <c r="W438" i="6"/>
  <c r="X438" i="6"/>
  <c r="W439" i="6"/>
  <c r="X439" i="6"/>
  <c r="W440" i="6"/>
  <c r="X440" i="6"/>
  <c r="W441" i="6"/>
  <c r="X441" i="6"/>
  <c r="W442" i="6"/>
  <c r="X442" i="6"/>
  <c r="W443" i="6"/>
  <c r="X443" i="6"/>
  <c r="W444" i="6"/>
  <c r="X444" i="6"/>
  <c r="W445" i="6"/>
  <c r="X445" i="6"/>
  <c r="W446" i="6"/>
  <c r="X446" i="6"/>
  <c r="W447" i="6"/>
  <c r="X447" i="6"/>
  <c r="W448" i="6"/>
  <c r="X448" i="6"/>
  <c r="W449" i="6"/>
  <c r="X449" i="6"/>
  <c r="W450" i="6"/>
  <c r="X450" i="6"/>
  <c r="W451" i="6"/>
  <c r="X451" i="6"/>
  <c r="W452" i="6"/>
  <c r="X452" i="6"/>
  <c r="W453" i="6"/>
  <c r="X453" i="6"/>
  <c r="W454" i="6"/>
  <c r="X454" i="6"/>
  <c r="W455" i="6"/>
  <c r="X455" i="6"/>
  <c r="W456" i="6"/>
  <c r="X456" i="6"/>
  <c r="W457" i="6"/>
  <c r="X457" i="6"/>
  <c r="W458" i="6"/>
  <c r="X458" i="6"/>
  <c r="W459" i="6"/>
  <c r="X459" i="6"/>
  <c r="W460" i="6"/>
  <c r="X460" i="6"/>
  <c r="W461" i="6"/>
  <c r="X461" i="6"/>
  <c r="W462" i="6"/>
  <c r="X462" i="6"/>
  <c r="W463" i="6"/>
  <c r="X463" i="6"/>
  <c r="W464" i="6"/>
  <c r="X464" i="6"/>
  <c r="W465" i="6"/>
  <c r="X465" i="6"/>
  <c r="W466" i="6"/>
  <c r="X466" i="6"/>
  <c r="W467" i="6"/>
  <c r="X467" i="6"/>
  <c r="W468" i="6"/>
  <c r="X468" i="6"/>
  <c r="W469" i="6"/>
  <c r="X469" i="6"/>
  <c r="W470" i="6"/>
  <c r="X470" i="6"/>
  <c r="W471" i="6"/>
  <c r="X471" i="6"/>
  <c r="W472" i="6"/>
  <c r="X472" i="6"/>
  <c r="W473" i="6"/>
  <c r="X473" i="6"/>
  <c r="W474" i="6"/>
  <c r="X474" i="6"/>
  <c r="W475" i="6"/>
  <c r="X475" i="6"/>
  <c r="W476" i="6"/>
  <c r="X476" i="6"/>
  <c r="W477" i="6"/>
  <c r="X477" i="6"/>
  <c r="W478" i="6"/>
  <c r="X478" i="6"/>
  <c r="W479" i="6"/>
  <c r="X479" i="6"/>
  <c r="W480" i="6"/>
  <c r="X480" i="6"/>
  <c r="W481" i="6"/>
  <c r="X481" i="6"/>
  <c r="W482" i="6"/>
  <c r="X482" i="6"/>
  <c r="W483" i="6"/>
  <c r="X483" i="6"/>
  <c r="W484" i="6"/>
  <c r="X484" i="6"/>
  <c r="W485" i="6"/>
  <c r="X485" i="6"/>
  <c r="W486" i="6"/>
  <c r="X486" i="6"/>
  <c r="W487" i="6"/>
  <c r="X487" i="6"/>
  <c r="W488" i="6"/>
  <c r="X488" i="6"/>
  <c r="W489" i="6"/>
  <c r="X489" i="6"/>
  <c r="W490" i="6"/>
  <c r="X490" i="6"/>
  <c r="W491" i="6"/>
  <c r="X491" i="6"/>
  <c r="W492" i="6"/>
  <c r="X492" i="6"/>
  <c r="W493" i="6"/>
  <c r="X493" i="6"/>
  <c r="W494" i="6"/>
  <c r="X494" i="6"/>
  <c r="W495" i="6"/>
  <c r="X495" i="6"/>
  <c r="W496" i="6"/>
  <c r="X496" i="6"/>
  <c r="W497" i="6"/>
  <c r="X497" i="6"/>
  <c r="W498" i="6"/>
  <c r="X498" i="6"/>
  <c r="W499" i="6"/>
  <c r="X499" i="6"/>
  <c r="W500" i="6"/>
  <c r="X500" i="6"/>
  <c r="W501" i="6"/>
  <c r="X501" i="6"/>
  <c r="W502" i="6"/>
  <c r="X502" i="6"/>
  <c r="W503" i="6"/>
  <c r="X503" i="6"/>
  <c r="W504" i="6"/>
  <c r="X504" i="6"/>
  <c r="W505" i="6"/>
  <c r="X505" i="6"/>
  <c r="W506" i="6"/>
  <c r="X506" i="6"/>
  <c r="W507" i="6"/>
  <c r="X507" i="6"/>
  <c r="W508" i="6"/>
  <c r="X508" i="6"/>
  <c r="W509" i="6"/>
  <c r="X509" i="6"/>
  <c r="W510" i="6"/>
  <c r="X510" i="6"/>
  <c r="W511" i="6"/>
  <c r="X511" i="6"/>
  <c r="W512" i="6"/>
  <c r="X512" i="6"/>
  <c r="W513" i="6"/>
  <c r="X513" i="6"/>
  <c r="W514" i="6"/>
  <c r="X514" i="6"/>
  <c r="W515" i="6"/>
  <c r="X515" i="6"/>
  <c r="W516" i="6"/>
  <c r="X516" i="6"/>
  <c r="W517" i="6"/>
  <c r="X517" i="6"/>
  <c r="W518" i="6"/>
  <c r="X518" i="6"/>
  <c r="W519" i="6"/>
  <c r="X519" i="6"/>
  <c r="W520" i="6"/>
  <c r="X520" i="6"/>
  <c r="W521" i="6"/>
  <c r="X521" i="6"/>
  <c r="W522" i="6"/>
  <c r="X522" i="6"/>
  <c r="W523" i="6"/>
  <c r="X523" i="6"/>
  <c r="W524" i="6"/>
  <c r="X524" i="6"/>
  <c r="W525" i="6"/>
  <c r="X525" i="6"/>
  <c r="W526" i="6"/>
  <c r="X526" i="6"/>
  <c r="W527" i="6"/>
  <c r="X527" i="6"/>
  <c r="W528" i="6"/>
  <c r="X528" i="6"/>
  <c r="W529" i="6"/>
  <c r="X529" i="6"/>
  <c r="W530" i="6"/>
  <c r="X530" i="6"/>
  <c r="W531" i="6"/>
  <c r="X531" i="6"/>
  <c r="W532" i="6"/>
  <c r="X532" i="6"/>
  <c r="W533" i="6"/>
  <c r="X533" i="6"/>
  <c r="W534" i="6"/>
  <c r="X534" i="6"/>
  <c r="W535" i="6"/>
  <c r="X535" i="6"/>
  <c r="W536" i="6"/>
  <c r="X536" i="6"/>
  <c r="W537" i="6"/>
  <c r="X537" i="6"/>
  <c r="W538" i="6"/>
  <c r="X538" i="6"/>
  <c r="W539" i="6"/>
  <c r="X539" i="6"/>
  <c r="W540" i="6"/>
  <c r="X540" i="6"/>
  <c r="W541" i="6"/>
  <c r="X541" i="6"/>
  <c r="W542" i="6"/>
  <c r="X542" i="6"/>
  <c r="W543" i="6"/>
  <c r="X543" i="6"/>
  <c r="W544" i="6"/>
  <c r="X544" i="6"/>
  <c r="W545" i="6"/>
  <c r="X545" i="6"/>
  <c r="W546" i="6"/>
  <c r="X546" i="6"/>
  <c r="W547" i="6"/>
  <c r="X547" i="6"/>
  <c r="W548" i="6"/>
  <c r="X548" i="6"/>
  <c r="W549" i="6"/>
  <c r="X549" i="6"/>
  <c r="W550" i="6"/>
  <c r="X550" i="6"/>
  <c r="W551" i="6"/>
  <c r="X551" i="6"/>
  <c r="W552" i="6"/>
  <c r="X552" i="6"/>
  <c r="W553" i="6"/>
  <c r="X553" i="6"/>
  <c r="W554" i="6"/>
  <c r="X554" i="6"/>
  <c r="W555" i="6"/>
  <c r="X555" i="6"/>
  <c r="W556" i="6"/>
  <c r="X556" i="6"/>
  <c r="W557" i="6"/>
  <c r="X557" i="6"/>
  <c r="W558" i="6"/>
  <c r="X558" i="6"/>
  <c r="W559" i="6"/>
  <c r="X559" i="6"/>
  <c r="W560" i="6"/>
  <c r="X560" i="6"/>
  <c r="W561" i="6"/>
  <c r="X561" i="6"/>
  <c r="W562" i="6"/>
  <c r="X562" i="6"/>
  <c r="W563" i="6"/>
  <c r="X563" i="6"/>
  <c r="W564" i="6"/>
  <c r="X564" i="6"/>
  <c r="W565" i="6"/>
  <c r="X565" i="6"/>
  <c r="W566" i="6"/>
  <c r="X566" i="6"/>
  <c r="W567" i="6"/>
  <c r="X567" i="6"/>
  <c r="W568" i="6"/>
  <c r="X568" i="6"/>
  <c r="W569" i="6"/>
  <c r="X569" i="6"/>
  <c r="W570" i="6"/>
  <c r="X570" i="6"/>
  <c r="W571" i="6"/>
  <c r="X571" i="6"/>
  <c r="W572" i="6"/>
  <c r="X572" i="6"/>
  <c r="W573" i="6"/>
  <c r="X573" i="6"/>
  <c r="W574" i="6"/>
  <c r="X574" i="6"/>
  <c r="W575" i="6"/>
  <c r="X575" i="6"/>
  <c r="W576" i="6"/>
  <c r="X576" i="6"/>
  <c r="W577" i="6"/>
  <c r="X577" i="6"/>
  <c r="W578" i="6"/>
  <c r="X578" i="6"/>
  <c r="W579" i="6"/>
  <c r="X579" i="6"/>
  <c r="W580" i="6"/>
  <c r="X580" i="6"/>
  <c r="W581" i="6"/>
  <c r="X581" i="6"/>
  <c r="W582" i="6"/>
  <c r="X582" i="6"/>
  <c r="W583" i="6"/>
  <c r="X583" i="6"/>
  <c r="W584" i="6"/>
  <c r="X584" i="6"/>
  <c r="W585" i="6"/>
  <c r="X585" i="6"/>
  <c r="W586" i="6"/>
  <c r="X586" i="6"/>
  <c r="W587" i="6"/>
  <c r="X587" i="6"/>
  <c r="W588" i="6"/>
  <c r="X588" i="6"/>
  <c r="W589" i="6"/>
  <c r="X589" i="6"/>
  <c r="W590" i="6"/>
  <c r="X590" i="6"/>
  <c r="W591" i="6"/>
  <c r="X591" i="6"/>
  <c r="W592" i="6"/>
  <c r="X592" i="6"/>
  <c r="W593" i="6"/>
  <c r="X593" i="6"/>
  <c r="W594" i="6"/>
  <c r="X594" i="6"/>
  <c r="W595" i="6"/>
  <c r="X595" i="6"/>
  <c r="W596" i="6"/>
  <c r="X596" i="6"/>
  <c r="W597" i="6"/>
  <c r="X597" i="6"/>
  <c r="W598" i="6"/>
  <c r="X598" i="6"/>
  <c r="W599" i="6"/>
  <c r="X599" i="6"/>
  <c r="W600" i="6"/>
  <c r="X600" i="6"/>
  <c r="W601" i="6"/>
  <c r="X601" i="6"/>
  <c r="W602" i="6"/>
  <c r="X602" i="6"/>
  <c r="W603" i="6"/>
  <c r="X603" i="6"/>
  <c r="W604" i="6"/>
  <c r="X604" i="6"/>
  <c r="W605" i="6"/>
  <c r="X605" i="6"/>
  <c r="W606" i="6"/>
  <c r="X606" i="6"/>
  <c r="W607" i="6"/>
  <c r="X607" i="6"/>
  <c r="W608" i="6"/>
  <c r="X608" i="6"/>
  <c r="W609" i="6"/>
  <c r="X609" i="6"/>
  <c r="W610" i="6"/>
  <c r="X610" i="6"/>
  <c r="W611" i="6"/>
  <c r="X611" i="6"/>
  <c r="W612" i="6"/>
  <c r="X612" i="6"/>
  <c r="W613" i="6"/>
  <c r="X613" i="6"/>
  <c r="W614" i="6"/>
  <c r="X614" i="6"/>
  <c r="W615" i="6"/>
  <c r="X615" i="6"/>
  <c r="W616" i="6"/>
  <c r="X616" i="6"/>
  <c r="W617" i="6"/>
  <c r="X617" i="6"/>
  <c r="W618" i="6"/>
  <c r="X618" i="6"/>
  <c r="W619" i="6"/>
  <c r="X619" i="6"/>
  <c r="W620" i="6"/>
  <c r="X620" i="6"/>
  <c r="W621" i="6"/>
  <c r="X621" i="6"/>
  <c r="W622" i="6"/>
  <c r="X622" i="6"/>
  <c r="W623" i="6"/>
  <c r="X623" i="6"/>
  <c r="W624" i="6"/>
  <c r="X624" i="6"/>
  <c r="W625" i="6"/>
  <c r="X625" i="6"/>
  <c r="W626" i="6"/>
  <c r="X626" i="6"/>
  <c r="W627" i="6"/>
  <c r="X627" i="6"/>
  <c r="W628" i="6"/>
  <c r="X628" i="6"/>
  <c r="W629" i="6"/>
  <c r="X629" i="6"/>
  <c r="W630" i="6"/>
  <c r="X630" i="6"/>
  <c r="W631" i="6"/>
  <c r="X631" i="6"/>
  <c r="W632" i="6"/>
  <c r="X632" i="6"/>
  <c r="W633" i="6"/>
  <c r="X633" i="6"/>
  <c r="W634" i="6"/>
  <c r="X634" i="6"/>
  <c r="W635" i="6"/>
  <c r="X635" i="6"/>
  <c r="W636" i="6"/>
  <c r="X636" i="6"/>
  <c r="W637" i="6"/>
  <c r="X637" i="6"/>
  <c r="W638" i="6"/>
  <c r="X638" i="6"/>
  <c r="W639" i="6"/>
  <c r="X639" i="6"/>
  <c r="W640" i="6"/>
  <c r="X640" i="6"/>
  <c r="W641" i="6"/>
  <c r="X641" i="6"/>
  <c r="W642" i="6"/>
  <c r="X642" i="6"/>
  <c r="W643" i="6"/>
  <c r="X643" i="6"/>
  <c r="W644" i="6"/>
  <c r="X644" i="6"/>
  <c r="W645" i="6"/>
  <c r="X645" i="6"/>
  <c r="W646" i="6"/>
  <c r="X646" i="6"/>
  <c r="W647" i="6"/>
  <c r="X647" i="6"/>
  <c r="W648" i="6"/>
  <c r="X648" i="6"/>
  <c r="W649" i="6"/>
  <c r="X649" i="6"/>
  <c r="W650" i="6"/>
  <c r="X650" i="6"/>
  <c r="W651" i="6"/>
  <c r="X651" i="6"/>
  <c r="W652" i="6"/>
  <c r="X652" i="6"/>
  <c r="W653" i="6"/>
  <c r="X653" i="6"/>
  <c r="W654" i="6"/>
  <c r="X654" i="6"/>
  <c r="W655" i="6"/>
  <c r="X655" i="6"/>
  <c r="W656" i="6"/>
  <c r="X656" i="6"/>
  <c r="W657" i="6"/>
  <c r="X657" i="6"/>
  <c r="W658" i="6"/>
  <c r="X658" i="6"/>
  <c r="W659" i="6"/>
  <c r="X659" i="6"/>
  <c r="W660" i="6"/>
  <c r="X660" i="6"/>
  <c r="W661" i="6"/>
  <c r="X661" i="6"/>
  <c r="W662" i="6"/>
  <c r="X662" i="6"/>
  <c r="W663" i="6"/>
  <c r="X663" i="6"/>
  <c r="W664" i="6"/>
  <c r="X664" i="6"/>
  <c r="W665" i="6"/>
  <c r="X665" i="6"/>
  <c r="W666" i="6"/>
  <c r="X666" i="6"/>
  <c r="W667" i="6"/>
  <c r="X667" i="6"/>
  <c r="W668" i="6"/>
  <c r="X668" i="6"/>
  <c r="W669" i="6"/>
  <c r="X669" i="6"/>
  <c r="W670" i="6"/>
  <c r="X670" i="6"/>
  <c r="W671" i="6"/>
  <c r="X671" i="6"/>
  <c r="W672" i="6"/>
  <c r="X672" i="6"/>
  <c r="W673" i="6"/>
  <c r="X673" i="6"/>
  <c r="W674" i="6"/>
  <c r="X674" i="6"/>
  <c r="W675" i="6"/>
  <c r="X675" i="6"/>
  <c r="W676" i="6"/>
  <c r="X676" i="6"/>
  <c r="W677" i="6"/>
  <c r="X677" i="6"/>
  <c r="W678" i="6"/>
  <c r="X678" i="6"/>
  <c r="W679" i="6"/>
  <c r="X679" i="6"/>
  <c r="W680" i="6"/>
  <c r="X680" i="6"/>
  <c r="W681" i="6"/>
  <c r="X681" i="6"/>
  <c r="W682" i="6"/>
  <c r="X682" i="6"/>
  <c r="W683" i="6"/>
  <c r="X683" i="6"/>
  <c r="W684" i="6"/>
  <c r="X684" i="6"/>
  <c r="W685" i="6"/>
  <c r="X685" i="6"/>
  <c r="W686" i="6"/>
  <c r="X686" i="6"/>
  <c r="W687" i="6"/>
  <c r="X687" i="6"/>
  <c r="W688" i="6"/>
  <c r="X688" i="6"/>
  <c r="W689" i="6"/>
  <c r="X689" i="6"/>
  <c r="W690" i="6"/>
  <c r="X690" i="6"/>
  <c r="W691" i="6"/>
  <c r="X691" i="6"/>
  <c r="W692" i="6"/>
  <c r="X692" i="6"/>
  <c r="W693" i="6"/>
  <c r="X693" i="6"/>
  <c r="W694" i="6"/>
  <c r="X694" i="6"/>
  <c r="W695" i="6"/>
  <c r="X695" i="6"/>
  <c r="W696" i="6"/>
  <c r="X696" i="6"/>
  <c r="W697" i="6"/>
  <c r="X697" i="6"/>
  <c r="W698" i="6"/>
  <c r="X698" i="6"/>
  <c r="W699" i="6"/>
  <c r="X699" i="6"/>
  <c r="W700" i="6"/>
  <c r="X700" i="6"/>
  <c r="W701" i="6"/>
  <c r="X701" i="6"/>
  <c r="W702" i="6"/>
  <c r="X702" i="6"/>
  <c r="W703" i="6"/>
  <c r="X703" i="6"/>
  <c r="W704" i="6"/>
  <c r="X704" i="6"/>
  <c r="W705" i="6"/>
  <c r="X705" i="6"/>
  <c r="W706" i="6"/>
  <c r="X706" i="6"/>
  <c r="W707" i="6"/>
  <c r="X707" i="6"/>
  <c r="W708" i="6"/>
  <c r="X708" i="6"/>
  <c r="W709" i="6"/>
  <c r="X709" i="6"/>
  <c r="W710" i="6"/>
  <c r="X710" i="6"/>
  <c r="W711" i="6"/>
  <c r="X711" i="6"/>
  <c r="W712" i="6"/>
  <c r="X712" i="6"/>
  <c r="W713" i="6"/>
  <c r="X713" i="6"/>
  <c r="W714" i="6"/>
  <c r="X714" i="6"/>
  <c r="W715" i="6"/>
  <c r="X715" i="6"/>
  <c r="W716" i="6"/>
  <c r="X716" i="6"/>
  <c r="W717" i="6"/>
  <c r="X717" i="6"/>
  <c r="W718" i="6"/>
  <c r="X718" i="6"/>
  <c r="W719" i="6"/>
  <c r="X719" i="6"/>
  <c r="W720" i="6"/>
  <c r="X720" i="6"/>
  <c r="W721" i="6"/>
  <c r="X721" i="6"/>
  <c r="W722" i="6"/>
  <c r="X722" i="6"/>
  <c r="W723" i="6"/>
  <c r="X723" i="6"/>
  <c r="W724" i="6"/>
  <c r="X724" i="6"/>
  <c r="W725" i="6"/>
  <c r="X725" i="6"/>
  <c r="W726" i="6"/>
  <c r="X726" i="6"/>
  <c r="W727" i="6"/>
  <c r="X727" i="6"/>
  <c r="W728" i="6"/>
  <c r="X728" i="6"/>
  <c r="W729" i="6"/>
  <c r="X729" i="6"/>
  <c r="W730" i="6"/>
  <c r="X730" i="6"/>
  <c r="W731" i="6"/>
  <c r="X731" i="6"/>
  <c r="W732" i="6"/>
  <c r="X732" i="6"/>
  <c r="W733" i="6"/>
  <c r="X733" i="6"/>
  <c r="W734" i="6"/>
  <c r="X734" i="6"/>
  <c r="W735" i="6"/>
  <c r="X735" i="6"/>
  <c r="W736" i="6"/>
  <c r="X736" i="6"/>
  <c r="W737" i="6"/>
  <c r="X737" i="6"/>
  <c r="W738" i="6"/>
  <c r="X738" i="6"/>
  <c r="W739" i="6"/>
  <c r="X739" i="6"/>
  <c r="W740" i="6"/>
  <c r="X740" i="6"/>
  <c r="W741" i="6"/>
  <c r="X741" i="6"/>
  <c r="W742" i="6"/>
  <c r="X742" i="6"/>
  <c r="W743" i="6"/>
  <c r="X743" i="6"/>
  <c r="W744" i="6"/>
  <c r="X744" i="6"/>
  <c r="W745" i="6"/>
  <c r="X745" i="6"/>
  <c r="W746" i="6"/>
  <c r="X746" i="6"/>
  <c r="W747" i="6"/>
  <c r="X747" i="6"/>
  <c r="W748" i="6"/>
  <c r="X748" i="6"/>
  <c r="W749" i="6"/>
  <c r="X749" i="6"/>
  <c r="W750" i="6"/>
  <c r="X750" i="6"/>
  <c r="W751" i="6"/>
  <c r="X751" i="6"/>
  <c r="W752" i="6"/>
  <c r="X752" i="6"/>
  <c r="W753" i="6"/>
  <c r="X753" i="6"/>
  <c r="W754" i="6"/>
  <c r="X754" i="6"/>
  <c r="W755" i="6"/>
  <c r="X755" i="6"/>
  <c r="W756" i="6"/>
  <c r="X756" i="6"/>
  <c r="W757" i="6"/>
  <c r="X757" i="6"/>
  <c r="W758" i="6"/>
  <c r="X758" i="6"/>
  <c r="W759" i="6"/>
  <c r="X759" i="6"/>
  <c r="W760" i="6"/>
  <c r="X760" i="6"/>
  <c r="W761" i="6"/>
  <c r="X761" i="6"/>
  <c r="W762" i="6"/>
  <c r="X762" i="6"/>
  <c r="W763" i="6"/>
  <c r="X763" i="6"/>
  <c r="W764" i="6"/>
  <c r="X764" i="6"/>
  <c r="W765" i="6"/>
  <c r="X765" i="6"/>
  <c r="W766" i="6"/>
  <c r="X766" i="6"/>
  <c r="W767" i="6"/>
  <c r="X767" i="6"/>
  <c r="W768" i="6"/>
  <c r="X768" i="6"/>
  <c r="W769" i="6"/>
  <c r="X769" i="6"/>
  <c r="W770" i="6"/>
  <c r="X770" i="6"/>
  <c r="W771" i="6"/>
  <c r="X771" i="6"/>
  <c r="W772" i="6"/>
  <c r="X772" i="6"/>
  <c r="W773" i="6"/>
  <c r="X773" i="6"/>
  <c r="W774" i="6"/>
  <c r="X774" i="6"/>
  <c r="W775" i="6"/>
  <c r="X775" i="6"/>
  <c r="W776" i="6"/>
  <c r="X776" i="6"/>
  <c r="W777" i="6"/>
  <c r="X777" i="6"/>
  <c r="W778" i="6"/>
  <c r="X778" i="6"/>
  <c r="W779" i="6"/>
  <c r="X779" i="6"/>
  <c r="W780" i="6"/>
  <c r="X780" i="6"/>
  <c r="W781" i="6"/>
  <c r="X781" i="6"/>
  <c r="W782" i="6"/>
  <c r="X782" i="6"/>
  <c r="W783" i="6"/>
  <c r="X783" i="6"/>
  <c r="W784" i="6"/>
  <c r="X784" i="6"/>
  <c r="W785" i="6"/>
  <c r="X785" i="6"/>
  <c r="W786" i="6"/>
  <c r="X786" i="6"/>
  <c r="W787" i="6"/>
  <c r="X787" i="6"/>
  <c r="W788" i="6"/>
  <c r="X788" i="6"/>
  <c r="W789" i="6"/>
  <c r="X789" i="6"/>
  <c r="W790" i="6"/>
  <c r="X790" i="6"/>
  <c r="W791" i="6"/>
  <c r="X791" i="6"/>
  <c r="W792" i="6"/>
  <c r="X792" i="6"/>
  <c r="W793" i="6"/>
  <c r="X793" i="6"/>
  <c r="W794" i="6"/>
  <c r="X794" i="6"/>
  <c r="W795" i="6"/>
  <c r="X795" i="6"/>
  <c r="W796" i="6"/>
  <c r="X796" i="6"/>
  <c r="W797" i="6"/>
  <c r="X797" i="6"/>
  <c r="W798" i="6"/>
  <c r="X798" i="6"/>
  <c r="W799" i="6"/>
  <c r="X799" i="6"/>
  <c r="W800" i="6"/>
  <c r="X800" i="6"/>
  <c r="W801" i="6"/>
  <c r="X801" i="6"/>
  <c r="W802" i="6"/>
  <c r="X802" i="6"/>
  <c r="W803" i="6"/>
  <c r="X803" i="6"/>
  <c r="W804" i="6"/>
  <c r="X804" i="6"/>
  <c r="W805" i="6"/>
  <c r="X805" i="6"/>
  <c r="W806" i="6"/>
  <c r="X806" i="6"/>
  <c r="W807" i="6"/>
  <c r="X807" i="6"/>
  <c r="W808" i="6"/>
  <c r="X808" i="6"/>
  <c r="W809" i="6"/>
  <c r="X809" i="6"/>
  <c r="W810" i="6"/>
  <c r="X810" i="6"/>
  <c r="W811" i="6"/>
  <c r="X811" i="6"/>
  <c r="W812" i="6"/>
  <c r="X812" i="6"/>
  <c r="W813" i="6"/>
  <c r="X813" i="6"/>
  <c r="W814" i="6"/>
  <c r="X814" i="6"/>
  <c r="W815" i="6"/>
  <c r="X815" i="6"/>
  <c r="W816" i="6"/>
  <c r="X816" i="6"/>
  <c r="W817" i="6"/>
  <c r="X817" i="6"/>
  <c r="W818" i="6"/>
  <c r="X818" i="6"/>
  <c r="W819" i="6"/>
  <c r="X819" i="6"/>
  <c r="W820" i="6"/>
  <c r="X820" i="6"/>
  <c r="W821" i="6"/>
  <c r="X821" i="6"/>
  <c r="W822" i="6"/>
  <c r="X822" i="6"/>
  <c r="W823" i="6"/>
  <c r="X823" i="6"/>
  <c r="W824" i="6"/>
  <c r="X824" i="6"/>
  <c r="W825" i="6"/>
  <c r="X825" i="6"/>
  <c r="W826" i="6"/>
  <c r="X826" i="6"/>
  <c r="W827" i="6"/>
  <c r="X827" i="6"/>
  <c r="W828" i="6"/>
  <c r="X828" i="6"/>
  <c r="W829" i="6"/>
  <c r="X829" i="6"/>
  <c r="W830" i="6"/>
  <c r="X830" i="6"/>
  <c r="W831" i="6"/>
  <c r="X831" i="6"/>
  <c r="W832" i="6"/>
  <c r="X832" i="6"/>
  <c r="W833" i="6"/>
  <c r="X833" i="6"/>
  <c r="W834" i="6"/>
  <c r="X834" i="6"/>
  <c r="W835" i="6"/>
  <c r="X835" i="6"/>
  <c r="W836" i="6"/>
  <c r="X836" i="6"/>
  <c r="W837" i="6"/>
  <c r="X837" i="6"/>
  <c r="W838" i="6"/>
  <c r="X838" i="6"/>
  <c r="W839" i="6"/>
  <c r="X839" i="6"/>
  <c r="W840" i="6"/>
  <c r="X840" i="6"/>
  <c r="W841" i="6"/>
  <c r="X841" i="6"/>
  <c r="W842" i="6"/>
  <c r="X842" i="6"/>
  <c r="W843" i="6"/>
  <c r="X843" i="6"/>
  <c r="W844" i="6"/>
  <c r="X844" i="6"/>
  <c r="W845" i="6"/>
  <c r="X845" i="6"/>
  <c r="W846" i="6"/>
  <c r="X846" i="6"/>
  <c r="W847" i="6"/>
  <c r="X847" i="6"/>
  <c r="W848" i="6"/>
  <c r="X848" i="6"/>
  <c r="W849" i="6"/>
  <c r="X849" i="6"/>
  <c r="W850" i="6"/>
  <c r="X850" i="6"/>
  <c r="W851" i="6"/>
  <c r="X851" i="6"/>
  <c r="W852" i="6"/>
  <c r="X852" i="6"/>
  <c r="W853" i="6"/>
  <c r="X853" i="6"/>
  <c r="W854" i="6"/>
  <c r="X854" i="6"/>
  <c r="W855" i="6"/>
  <c r="X855" i="6"/>
  <c r="W856" i="6"/>
  <c r="X856" i="6"/>
  <c r="W857" i="6"/>
  <c r="X857" i="6"/>
  <c r="W858" i="6"/>
  <c r="X858" i="6"/>
  <c r="W859" i="6"/>
  <c r="X859" i="6"/>
  <c r="W860" i="6"/>
  <c r="X860" i="6"/>
  <c r="W861" i="6"/>
  <c r="X861" i="6"/>
  <c r="W862" i="6"/>
  <c r="X862" i="6"/>
  <c r="W863" i="6"/>
  <c r="X863" i="6"/>
  <c r="W864" i="6"/>
  <c r="X864" i="6"/>
  <c r="W865" i="6"/>
  <c r="X865" i="6"/>
  <c r="W866" i="6"/>
  <c r="X866" i="6"/>
  <c r="W867" i="6"/>
  <c r="X867" i="6"/>
  <c r="W868" i="6"/>
  <c r="X868" i="6"/>
  <c r="W869" i="6"/>
  <c r="X869" i="6"/>
  <c r="W870" i="6"/>
  <c r="X870" i="6"/>
  <c r="W871" i="6"/>
  <c r="X871" i="6"/>
  <c r="W872" i="6"/>
  <c r="X872" i="6"/>
  <c r="W873" i="6"/>
  <c r="X873" i="6"/>
  <c r="W874" i="6"/>
  <c r="X874" i="6"/>
  <c r="W875" i="6"/>
  <c r="X875" i="6"/>
  <c r="W876" i="6"/>
  <c r="X876" i="6"/>
  <c r="W877" i="6"/>
  <c r="X877" i="6"/>
  <c r="W878" i="6"/>
  <c r="X878" i="6"/>
  <c r="W879" i="6"/>
  <c r="X879" i="6"/>
  <c r="W880" i="6"/>
  <c r="X880" i="6"/>
  <c r="W881" i="6"/>
  <c r="X881" i="6"/>
  <c r="W882" i="6"/>
  <c r="X882" i="6"/>
  <c r="W883" i="6"/>
  <c r="X883" i="6"/>
  <c r="W884" i="6"/>
  <c r="X884" i="6"/>
  <c r="W885" i="6"/>
  <c r="X885" i="6"/>
  <c r="W886" i="6"/>
  <c r="X886" i="6"/>
  <c r="W887" i="6"/>
  <c r="X887" i="6"/>
  <c r="W888" i="6"/>
  <c r="X888" i="6"/>
  <c r="W889" i="6"/>
  <c r="X889" i="6"/>
  <c r="W890" i="6"/>
  <c r="X890" i="6"/>
  <c r="W891" i="6"/>
  <c r="X891" i="6"/>
  <c r="W892" i="6"/>
  <c r="X892" i="6"/>
  <c r="W893" i="6"/>
  <c r="X893" i="6"/>
  <c r="W894" i="6"/>
  <c r="X894" i="6"/>
  <c r="W895" i="6"/>
  <c r="X895" i="6"/>
  <c r="W896" i="6"/>
  <c r="X896" i="6"/>
  <c r="W897" i="6"/>
  <c r="X897" i="6"/>
  <c r="W898" i="6"/>
  <c r="X898" i="6"/>
  <c r="W899" i="6"/>
  <c r="X899" i="6"/>
  <c r="W900" i="6"/>
  <c r="X900" i="6"/>
  <c r="W901" i="6"/>
  <c r="X901" i="6"/>
  <c r="W902" i="6"/>
  <c r="X902" i="6"/>
  <c r="W903" i="6"/>
  <c r="X903" i="6"/>
  <c r="W904" i="6"/>
  <c r="X904" i="6"/>
  <c r="W905" i="6"/>
  <c r="X905" i="6"/>
  <c r="W906" i="6"/>
  <c r="X906" i="6"/>
  <c r="W907" i="6"/>
  <c r="X907" i="6"/>
  <c r="W908" i="6"/>
  <c r="X908" i="6"/>
  <c r="W909" i="6"/>
  <c r="X909" i="6"/>
  <c r="W910" i="6"/>
  <c r="X910" i="6"/>
  <c r="W911" i="6"/>
  <c r="X911" i="6"/>
  <c r="W912" i="6"/>
  <c r="X912" i="6"/>
  <c r="W913" i="6"/>
  <c r="X913" i="6"/>
  <c r="W914" i="6"/>
  <c r="X914" i="6"/>
  <c r="W915" i="6"/>
  <c r="X915" i="6"/>
  <c r="W916" i="6"/>
  <c r="X916" i="6"/>
  <c r="W917" i="6"/>
  <c r="X917" i="6"/>
  <c r="W918" i="6"/>
  <c r="X918" i="6"/>
  <c r="W919" i="6"/>
  <c r="X919" i="6"/>
  <c r="W920" i="6"/>
  <c r="X920" i="6"/>
  <c r="W921" i="6"/>
  <c r="X921" i="6"/>
  <c r="W922" i="6"/>
  <c r="X922" i="6"/>
  <c r="W923" i="6"/>
  <c r="X923" i="6"/>
  <c r="W924" i="6"/>
  <c r="X924" i="6"/>
  <c r="W925" i="6"/>
  <c r="X925" i="6"/>
  <c r="W926" i="6"/>
  <c r="X926" i="6"/>
  <c r="W927" i="6"/>
  <c r="X927" i="6"/>
  <c r="W928" i="6"/>
  <c r="X928" i="6"/>
  <c r="W929" i="6"/>
  <c r="X929" i="6"/>
  <c r="W930" i="6"/>
  <c r="X930" i="6"/>
  <c r="W931" i="6"/>
  <c r="X931" i="6"/>
  <c r="W932" i="6"/>
  <c r="X932" i="6"/>
  <c r="W933" i="6"/>
  <c r="X933" i="6"/>
  <c r="W934" i="6"/>
  <c r="X934" i="6"/>
  <c r="W935" i="6"/>
  <c r="X935" i="6"/>
  <c r="W936" i="6"/>
  <c r="X936" i="6"/>
  <c r="W937" i="6"/>
  <c r="X937" i="6"/>
  <c r="W938" i="6"/>
  <c r="X938" i="6"/>
  <c r="W939" i="6"/>
  <c r="X939" i="6"/>
  <c r="W940" i="6"/>
  <c r="X940" i="6"/>
  <c r="W941" i="6"/>
  <c r="X941" i="6"/>
  <c r="W942" i="6"/>
  <c r="X942" i="6"/>
  <c r="W943" i="6"/>
  <c r="X943" i="6"/>
  <c r="W944" i="6"/>
  <c r="X944" i="6"/>
  <c r="W945" i="6"/>
  <c r="X945" i="6"/>
  <c r="W946" i="6"/>
  <c r="X946" i="6"/>
  <c r="W947" i="6"/>
  <c r="X947" i="6"/>
  <c r="W948" i="6"/>
  <c r="X948" i="6"/>
  <c r="W949" i="6"/>
  <c r="X949" i="6"/>
  <c r="W950" i="6"/>
  <c r="X950" i="6"/>
  <c r="W951" i="6"/>
  <c r="X951" i="6"/>
  <c r="W952" i="6"/>
  <c r="X952" i="6"/>
  <c r="W953" i="6"/>
  <c r="X953" i="6"/>
  <c r="W954" i="6"/>
  <c r="X954" i="6"/>
  <c r="W955" i="6"/>
  <c r="X955" i="6"/>
  <c r="W956" i="6"/>
  <c r="X956" i="6"/>
  <c r="W957" i="6"/>
  <c r="X957" i="6"/>
  <c r="W958" i="6"/>
  <c r="X958" i="6"/>
  <c r="W959" i="6"/>
  <c r="X959" i="6"/>
  <c r="W960" i="6"/>
  <c r="X960" i="6"/>
  <c r="W961" i="6"/>
  <c r="X961" i="6"/>
  <c r="W962" i="6"/>
  <c r="X962" i="6"/>
  <c r="W963" i="6"/>
  <c r="X963" i="6"/>
  <c r="W964" i="6"/>
  <c r="X964" i="6"/>
  <c r="W965" i="6"/>
  <c r="X965" i="6"/>
  <c r="W966" i="6"/>
  <c r="X966" i="6"/>
  <c r="W967" i="6"/>
  <c r="X967" i="6"/>
  <c r="W968" i="6"/>
  <c r="X968" i="6"/>
  <c r="W969" i="6"/>
  <c r="X969" i="6"/>
  <c r="W970" i="6"/>
  <c r="X970" i="6"/>
  <c r="W971" i="6"/>
  <c r="X971" i="6"/>
  <c r="W972" i="6"/>
  <c r="X972" i="6"/>
  <c r="W973" i="6"/>
  <c r="X973" i="6"/>
  <c r="W974" i="6"/>
  <c r="X974" i="6"/>
  <c r="W975" i="6"/>
  <c r="X975" i="6"/>
  <c r="W976" i="6"/>
  <c r="X976" i="6"/>
  <c r="W977" i="6"/>
  <c r="X977" i="6"/>
  <c r="W978" i="6"/>
  <c r="X978" i="6"/>
  <c r="W979" i="6"/>
  <c r="X979" i="6"/>
  <c r="W980" i="6"/>
  <c r="X980" i="6"/>
  <c r="W981" i="6"/>
  <c r="X981" i="6"/>
  <c r="W982" i="6"/>
  <c r="X982" i="6"/>
  <c r="W983" i="6"/>
  <c r="X983" i="6"/>
  <c r="W984" i="6"/>
  <c r="X984" i="6"/>
  <c r="W985" i="6"/>
  <c r="X985" i="6"/>
  <c r="W986" i="6"/>
  <c r="X986" i="6"/>
  <c r="W987" i="6"/>
  <c r="X987" i="6"/>
  <c r="W988" i="6"/>
  <c r="X988" i="6"/>
  <c r="W989" i="6"/>
  <c r="X989" i="6"/>
  <c r="W990" i="6"/>
  <c r="X990" i="6"/>
  <c r="W991" i="6"/>
  <c r="X991" i="6"/>
  <c r="W992" i="6"/>
  <c r="X992" i="6"/>
  <c r="W993" i="6"/>
  <c r="X993" i="6"/>
  <c r="W994" i="6"/>
  <c r="X994" i="6"/>
  <c r="W995" i="6"/>
  <c r="X995" i="6"/>
  <c r="W996" i="6"/>
  <c r="X996" i="6"/>
  <c r="W997" i="6"/>
  <c r="X997" i="6"/>
  <c r="W998" i="6"/>
  <c r="X998" i="6"/>
  <c r="W999" i="6"/>
  <c r="X999" i="6"/>
  <c r="W1000" i="6"/>
  <c r="X1000" i="6"/>
  <c r="W1001" i="6"/>
  <c r="X1001" i="6"/>
  <c r="W1002" i="6"/>
  <c r="X1002" i="6"/>
  <c r="W1003" i="6"/>
  <c r="X1003" i="6"/>
  <c r="W1004" i="6"/>
  <c r="X1004" i="6"/>
  <c r="X4" i="6"/>
  <c r="V4" i="6"/>
  <c r="W4" i="6"/>
  <c r="U5" i="6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4" i="6"/>
  <c r="S4" i="6"/>
  <c r="T4" i="6"/>
  <c r="L5" i="6"/>
  <c r="O5" i="6"/>
  <c r="I5" i="6"/>
  <c r="R5" i="6"/>
  <c r="L6" i="6"/>
  <c r="O6" i="6"/>
  <c r="I6" i="6"/>
  <c r="R6" i="6"/>
  <c r="L7" i="6"/>
  <c r="O7" i="6"/>
  <c r="I7" i="6"/>
  <c r="R7" i="6"/>
  <c r="L8" i="6"/>
  <c r="O8" i="6"/>
  <c r="I8" i="6"/>
  <c r="R8" i="6"/>
  <c r="L9" i="6"/>
  <c r="O9" i="6"/>
  <c r="I9" i="6"/>
  <c r="R9" i="6"/>
  <c r="L10" i="6"/>
  <c r="O10" i="6"/>
  <c r="I10" i="6"/>
  <c r="R10" i="6"/>
  <c r="L11" i="6"/>
  <c r="O11" i="6"/>
  <c r="I11" i="6"/>
  <c r="R11" i="6"/>
  <c r="L12" i="6"/>
  <c r="O12" i="6"/>
  <c r="I12" i="6"/>
  <c r="R12" i="6"/>
  <c r="L13" i="6"/>
  <c r="O13" i="6"/>
  <c r="I13" i="6"/>
  <c r="R13" i="6"/>
  <c r="L14" i="6"/>
  <c r="O14" i="6"/>
  <c r="I14" i="6"/>
  <c r="R14" i="6"/>
  <c r="L15" i="6"/>
  <c r="O15" i="6"/>
  <c r="I15" i="6"/>
  <c r="R15" i="6"/>
  <c r="L16" i="6"/>
  <c r="O16" i="6"/>
  <c r="I16" i="6"/>
  <c r="R16" i="6"/>
  <c r="L17" i="6"/>
  <c r="O17" i="6"/>
  <c r="I17" i="6"/>
  <c r="R17" i="6"/>
  <c r="L18" i="6"/>
  <c r="O18" i="6"/>
  <c r="I18" i="6"/>
  <c r="R18" i="6"/>
  <c r="L19" i="6"/>
  <c r="O19" i="6"/>
  <c r="I19" i="6"/>
  <c r="R19" i="6"/>
  <c r="L20" i="6"/>
  <c r="O20" i="6"/>
  <c r="I20" i="6"/>
  <c r="R20" i="6"/>
  <c r="L21" i="6"/>
  <c r="O21" i="6"/>
  <c r="I21" i="6"/>
  <c r="R21" i="6"/>
  <c r="L22" i="6"/>
  <c r="O22" i="6"/>
  <c r="I22" i="6"/>
  <c r="R22" i="6"/>
  <c r="L23" i="6"/>
  <c r="O23" i="6"/>
  <c r="I23" i="6"/>
  <c r="R23" i="6"/>
  <c r="L24" i="6"/>
  <c r="O24" i="6"/>
  <c r="I24" i="6"/>
  <c r="R24" i="6"/>
  <c r="L25" i="6"/>
  <c r="O25" i="6"/>
  <c r="I25" i="6"/>
  <c r="R25" i="6"/>
  <c r="L26" i="6"/>
  <c r="O26" i="6"/>
  <c r="I26" i="6"/>
  <c r="R26" i="6"/>
  <c r="L27" i="6"/>
  <c r="O27" i="6"/>
  <c r="I27" i="6"/>
  <c r="R27" i="6"/>
  <c r="L28" i="6"/>
  <c r="O28" i="6"/>
  <c r="I28" i="6"/>
  <c r="R28" i="6"/>
  <c r="L29" i="6"/>
  <c r="O29" i="6"/>
  <c r="I29" i="6"/>
  <c r="R29" i="6"/>
  <c r="L30" i="6"/>
  <c r="O30" i="6"/>
  <c r="I30" i="6"/>
  <c r="R30" i="6"/>
  <c r="L31" i="6"/>
  <c r="O31" i="6"/>
  <c r="I31" i="6"/>
  <c r="R31" i="6"/>
  <c r="L32" i="6"/>
  <c r="O32" i="6"/>
  <c r="I32" i="6"/>
  <c r="R32" i="6"/>
  <c r="L33" i="6"/>
  <c r="O33" i="6"/>
  <c r="I33" i="6"/>
  <c r="R33" i="6"/>
  <c r="L34" i="6"/>
  <c r="O34" i="6"/>
  <c r="I34" i="6"/>
  <c r="R34" i="6"/>
  <c r="L35" i="6"/>
  <c r="O35" i="6"/>
  <c r="I35" i="6"/>
  <c r="R35" i="6"/>
  <c r="L36" i="6"/>
  <c r="O36" i="6"/>
  <c r="I36" i="6"/>
  <c r="R36" i="6"/>
  <c r="L37" i="6"/>
  <c r="O37" i="6"/>
  <c r="I37" i="6"/>
  <c r="R37" i="6"/>
  <c r="L38" i="6"/>
  <c r="O38" i="6"/>
  <c r="I38" i="6"/>
  <c r="R38" i="6"/>
  <c r="L39" i="6"/>
  <c r="O39" i="6"/>
  <c r="I39" i="6"/>
  <c r="R39" i="6"/>
  <c r="L40" i="6"/>
  <c r="O40" i="6"/>
  <c r="I40" i="6"/>
  <c r="R40" i="6"/>
  <c r="L41" i="6"/>
  <c r="O41" i="6"/>
  <c r="I41" i="6"/>
  <c r="R41" i="6"/>
  <c r="L42" i="6"/>
  <c r="O42" i="6"/>
  <c r="I42" i="6"/>
  <c r="R42" i="6"/>
  <c r="L43" i="6"/>
  <c r="O43" i="6"/>
  <c r="I43" i="6"/>
  <c r="R43" i="6"/>
  <c r="L44" i="6"/>
  <c r="O44" i="6"/>
  <c r="I44" i="6"/>
  <c r="R44" i="6"/>
  <c r="L45" i="6"/>
  <c r="O45" i="6"/>
  <c r="I45" i="6"/>
  <c r="R45" i="6"/>
  <c r="L46" i="6"/>
  <c r="O46" i="6"/>
  <c r="I46" i="6"/>
  <c r="R46" i="6"/>
  <c r="L47" i="6"/>
  <c r="O47" i="6"/>
  <c r="I47" i="6"/>
  <c r="R47" i="6"/>
  <c r="L48" i="6"/>
  <c r="O48" i="6"/>
  <c r="I48" i="6"/>
  <c r="R48" i="6"/>
  <c r="L49" i="6"/>
  <c r="O49" i="6"/>
  <c r="I49" i="6"/>
  <c r="R49" i="6"/>
  <c r="L50" i="6"/>
  <c r="O50" i="6"/>
  <c r="I50" i="6"/>
  <c r="R50" i="6"/>
  <c r="L51" i="6"/>
  <c r="O51" i="6"/>
  <c r="I51" i="6"/>
  <c r="R51" i="6"/>
  <c r="L52" i="6"/>
  <c r="O52" i="6"/>
  <c r="I52" i="6"/>
  <c r="R52" i="6"/>
  <c r="L53" i="6"/>
  <c r="O53" i="6"/>
  <c r="I53" i="6"/>
  <c r="R53" i="6"/>
  <c r="L54" i="6"/>
  <c r="O54" i="6"/>
  <c r="I54" i="6"/>
  <c r="R54" i="6"/>
  <c r="L55" i="6"/>
  <c r="O55" i="6"/>
  <c r="I55" i="6"/>
  <c r="R55" i="6"/>
  <c r="L56" i="6"/>
  <c r="O56" i="6"/>
  <c r="I56" i="6"/>
  <c r="R56" i="6"/>
  <c r="L57" i="6"/>
  <c r="O57" i="6"/>
  <c r="I57" i="6"/>
  <c r="R57" i="6"/>
  <c r="L58" i="6"/>
  <c r="O58" i="6"/>
  <c r="I58" i="6"/>
  <c r="R58" i="6"/>
  <c r="L59" i="6"/>
  <c r="O59" i="6"/>
  <c r="I59" i="6"/>
  <c r="R59" i="6"/>
  <c r="L60" i="6"/>
  <c r="O60" i="6"/>
  <c r="I60" i="6"/>
  <c r="R60" i="6"/>
  <c r="L61" i="6"/>
  <c r="O61" i="6"/>
  <c r="I61" i="6"/>
  <c r="R61" i="6"/>
  <c r="L62" i="6"/>
  <c r="O62" i="6"/>
  <c r="I62" i="6"/>
  <c r="R62" i="6"/>
  <c r="L63" i="6"/>
  <c r="O63" i="6"/>
  <c r="I63" i="6"/>
  <c r="R63" i="6"/>
  <c r="L64" i="6"/>
  <c r="O64" i="6"/>
  <c r="I64" i="6"/>
  <c r="R64" i="6"/>
  <c r="L65" i="6"/>
  <c r="O65" i="6"/>
  <c r="I65" i="6"/>
  <c r="R65" i="6"/>
  <c r="L66" i="6"/>
  <c r="O66" i="6"/>
  <c r="I66" i="6"/>
  <c r="R66" i="6"/>
  <c r="L67" i="6"/>
  <c r="O67" i="6"/>
  <c r="I67" i="6"/>
  <c r="R67" i="6"/>
  <c r="L68" i="6"/>
  <c r="O68" i="6"/>
  <c r="I68" i="6"/>
  <c r="R68" i="6"/>
  <c r="L69" i="6"/>
  <c r="O69" i="6"/>
  <c r="I69" i="6"/>
  <c r="R69" i="6"/>
  <c r="L70" i="6"/>
  <c r="O70" i="6"/>
  <c r="I70" i="6"/>
  <c r="R70" i="6"/>
  <c r="L71" i="6"/>
  <c r="O71" i="6"/>
  <c r="I71" i="6"/>
  <c r="R71" i="6"/>
  <c r="L72" i="6"/>
  <c r="O72" i="6"/>
  <c r="I72" i="6"/>
  <c r="R72" i="6"/>
  <c r="L73" i="6"/>
  <c r="O73" i="6"/>
  <c r="I73" i="6"/>
  <c r="R73" i="6"/>
  <c r="L74" i="6"/>
  <c r="O74" i="6"/>
  <c r="I74" i="6"/>
  <c r="R74" i="6"/>
  <c r="L75" i="6"/>
  <c r="O75" i="6"/>
  <c r="I75" i="6"/>
  <c r="R75" i="6"/>
  <c r="L76" i="6"/>
  <c r="O76" i="6"/>
  <c r="I76" i="6"/>
  <c r="R76" i="6"/>
  <c r="L77" i="6"/>
  <c r="O77" i="6"/>
  <c r="I77" i="6"/>
  <c r="R77" i="6"/>
  <c r="L78" i="6"/>
  <c r="O78" i="6"/>
  <c r="I78" i="6"/>
  <c r="R78" i="6"/>
  <c r="L79" i="6"/>
  <c r="O79" i="6"/>
  <c r="I79" i="6"/>
  <c r="R79" i="6"/>
  <c r="L80" i="6"/>
  <c r="O80" i="6"/>
  <c r="I80" i="6"/>
  <c r="R80" i="6"/>
  <c r="L81" i="6"/>
  <c r="O81" i="6"/>
  <c r="I81" i="6"/>
  <c r="R81" i="6"/>
  <c r="L82" i="6"/>
  <c r="O82" i="6"/>
  <c r="I82" i="6"/>
  <c r="R82" i="6"/>
  <c r="L83" i="6"/>
  <c r="O83" i="6"/>
  <c r="I83" i="6"/>
  <c r="R83" i="6"/>
  <c r="L84" i="6"/>
  <c r="O84" i="6"/>
  <c r="I84" i="6"/>
  <c r="R84" i="6"/>
  <c r="L85" i="6"/>
  <c r="O85" i="6"/>
  <c r="I85" i="6"/>
  <c r="R85" i="6"/>
  <c r="L86" i="6"/>
  <c r="O86" i="6"/>
  <c r="I86" i="6"/>
  <c r="R86" i="6"/>
  <c r="L87" i="6"/>
  <c r="O87" i="6"/>
  <c r="I87" i="6"/>
  <c r="R87" i="6"/>
  <c r="L88" i="6"/>
  <c r="O88" i="6"/>
  <c r="I88" i="6"/>
  <c r="R88" i="6"/>
  <c r="L89" i="6"/>
  <c r="O89" i="6"/>
  <c r="I89" i="6"/>
  <c r="R89" i="6"/>
  <c r="L90" i="6"/>
  <c r="O90" i="6"/>
  <c r="I90" i="6"/>
  <c r="R90" i="6"/>
  <c r="L91" i="6"/>
  <c r="O91" i="6"/>
  <c r="I91" i="6"/>
  <c r="R91" i="6"/>
  <c r="L92" i="6"/>
  <c r="O92" i="6"/>
  <c r="I92" i="6"/>
  <c r="R92" i="6"/>
  <c r="L93" i="6"/>
  <c r="O93" i="6"/>
  <c r="I93" i="6"/>
  <c r="R93" i="6"/>
  <c r="L94" i="6"/>
  <c r="O94" i="6"/>
  <c r="I94" i="6"/>
  <c r="R94" i="6"/>
  <c r="L95" i="6"/>
  <c r="O95" i="6"/>
  <c r="I95" i="6"/>
  <c r="R95" i="6"/>
  <c r="L96" i="6"/>
  <c r="O96" i="6"/>
  <c r="I96" i="6"/>
  <c r="R96" i="6"/>
  <c r="L97" i="6"/>
  <c r="O97" i="6"/>
  <c r="I97" i="6"/>
  <c r="R97" i="6"/>
  <c r="L98" i="6"/>
  <c r="O98" i="6"/>
  <c r="I98" i="6"/>
  <c r="R98" i="6"/>
  <c r="L99" i="6"/>
  <c r="O99" i="6"/>
  <c r="I99" i="6"/>
  <c r="R99" i="6"/>
  <c r="L100" i="6"/>
  <c r="O100" i="6"/>
  <c r="I100" i="6"/>
  <c r="R100" i="6"/>
  <c r="L101" i="6"/>
  <c r="O101" i="6"/>
  <c r="I101" i="6"/>
  <c r="R101" i="6"/>
  <c r="L102" i="6"/>
  <c r="O102" i="6"/>
  <c r="I102" i="6"/>
  <c r="R102" i="6"/>
  <c r="L103" i="6"/>
  <c r="O103" i="6"/>
  <c r="I103" i="6"/>
  <c r="R103" i="6"/>
  <c r="L104" i="6"/>
  <c r="O104" i="6"/>
  <c r="I104" i="6"/>
  <c r="R104" i="6"/>
  <c r="L105" i="6"/>
  <c r="O105" i="6"/>
  <c r="I105" i="6"/>
  <c r="R105" i="6"/>
  <c r="L106" i="6"/>
  <c r="O106" i="6"/>
  <c r="I106" i="6"/>
  <c r="R106" i="6"/>
  <c r="L107" i="6"/>
  <c r="O107" i="6"/>
  <c r="I107" i="6"/>
  <c r="R107" i="6"/>
  <c r="L108" i="6"/>
  <c r="O108" i="6"/>
  <c r="I108" i="6"/>
  <c r="R108" i="6"/>
  <c r="L109" i="6"/>
  <c r="O109" i="6"/>
  <c r="I109" i="6"/>
  <c r="R109" i="6"/>
  <c r="L110" i="6"/>
  <c r="O110" i="6"/>
  <c r="I110" i="6"/>
  <c r="R110" i="6"/>
  <c r="L111" i="6"/>
  <c r="O111" i="6"/>
  <c r="I111" i="6"/>
  <c r="R111" i="6"/>
  <c r="L112" i="6"/>
  <c r="O112" i="6"/>
  <c r="I112" i="6"/>
  <c r="R112" i="6"/>
  <c r="L113" i="6"/>
  <c r="O113" i="6"/>
  <c r="I113" i="6"/>
  <c r="R113" i="6"/>
  <c r="L114" i="6"/>
  <c r="O114" i="6"/>
  <c r="I114" i="6"/>
  <c r="R114" i="6"/>
  <c r="L115" i="6"/>
  <c r="O115" i="6"/>
  <c r="I115" i="6"/>
  <c r="R115" i="6"/>
  <c r="L116" i="6"/>
  <c r="O116" i="6"/>
  <c r="I116" i="6"/>
  <c r="R116" i="6"/>
  <c r="L117" i="6"/>
  <c r="O117" i="6"/>
  <c r="I117" i="6"/>
  <c r="R117" i="6"/>
  <c r="L118" i="6"/>
  <c r="O118" i="6"/>
  <c r="I118" i="6"/>
  <c r="R118" i="6"/>
  <c r="L119" i="6"/>
  <c r="O119" i="6"/>
  <c r="I119" i="6"/>
  <c r="R119" i="6"/>
  <c r="L120" i="6"/>
  <c r="O120" i="6"/>
  <c r="I120" i="6"/>
  <c r="R120" i="6"/>
  <c r="L121" i="6"/>
  <c r="O121" i="6"/>
  <c r="I121" i="6"/>
  <c r="R121" i="6"/>
  <c r="L122" i="6"/>
  <c r="O122" i="6"/>
  <c r="I122" i="6"/>
  <c r="R122" i="6"/>
  <c r="L123" i="6"/>
  <c r="O123" i="6"/>
  <c r="I123" i="6"/>
  <c r="R123" i="6"/>
  <c r="L124" i="6"/>
  <c r="O124" i="6"/>
  <c r="I124" i="6"/>
  <c r="R124" i="6"/>
  <c r="L125" i="6"/>
  <c r="O125" i="6"/>
  <c r="I125" i="6"/>
  <c r="R125" i="6"/>
  <c r="L126" i="6"/>
  <c r="O126" i="6"/>
  <c r="I126" i="6"/>
  <c r="R126" i="6"/>
  <c r="L127" i="6"/>
  <c r="O127" i="6"/>
  <c r="I127" i="6"/>
  <c r="R127" i="6"/>
  <c r="L128" i="6"/>
  <c r="O128" i="6"/>
  <c r="I128" i="6"/>
  <c r="R128" i="6"/>
  <c r="L129" i="6"/>
  <c r="O129" i="6"/>
  <c r="I129" i="6"/>
  <c r="R129" i="6"/>
  <c r="L130" i="6"/>
  <c r="O130" i="6"/>
  <c r="I130" i="6"/>
  <c r="R130" i="6"/>
  <c r="L131" i="6"/>
  <c r="O131" i="6"/>
  <c r="I131" i="6"/>
  <c r="R131" i="6"/>
  <c r="L132" i="6"/>
  <c r="O132" i="6"/>
  <c r="I132" i="6"/>
  <c r="R132" i="6"/>
  <c r="L133" i="6"/>
  <c r="O133" i="6"/>
  <c r="I133" i="6"/>
  <c r="R133" i="6"/>
  <c r="L134" i="6"/>
  <c r="O134" i="6"/>
  <c r="I134" i="6"/>
  <c r="R134" i="6"/>
  <c r="L135" i="6"/>
  <c r="O135" i="6"/>
  <c r="I135" i="6"/>
  <c r="R135" i="6"/>
  <c r="L136" i="6"/>
  <c r="O136" i="6"/>
  <c r="I136" i="6"/>
  <c r="R136" i="6"/>
  <c r="L137" i="6"/>
  <c r="O137" i="6"/>
  <c r="I137" i="6"/>
  <c r="R137" i="6"/>
  <c r="L138" i="6"/>
  <c r="O138" i="6"/>
  <c r="I138" i="6"/>
  <c r="R138" i="6"/>
  <c r="L139" i="6"/>
  <c r="O139" i="6"/>
  <c r="I139" i="6"/>
  <c r="R139" i="6"/>
  <c r="L140" i="6"/>
  <c r="O140" i="6"/>
  <c r="I140" i="6"/>
  <c r="R140" i="6"/>
  <c r="L141" i="6"/>
  <c r="O141" i="6"/>
  <c r="I141" i="6"/>
  <c r="R141" i="6"/>
  <c r="L142" i="6"/>
  <c r="O142" i="6"/>
  <c r="I142" i="6"/>
  <c r="R142" i="6"/>
  <c r="L143" i="6"/>
  <c r="O143" i="6"/>
  <c r="I143" i="6"/>
  <c r="R143" i="6"/>
  <c r="L144" i="6"/>
  <c r="O144" i="6"/>
  <c r="I144" i="6"/>
  <c r="R144" i="6"/>
  <c r="L145" i="6"/>
  <c r="O145" i="6"/>
  <c r="I145" i="6"/>
  <c r="R145" i="6"/>
  <c r="L146" i="6"/>
  <c r="O146" i="6"/>
  <c r="I146" i="6"/>
  <c r="R146" i="6"/>
  <c r="L147" i="6"/>
  <c r="O147" i="6"/>
  <c r="I147" i="6"/>
  <c r="R147" i="6"/>
  <c r="L148" i="6"/>
  <c r="O148" i="6"/>
  <c r="I148" i="6"/>
  <c r="R148" i="6"/>
  <c r="L149" i="6"/>
  <c r="O149" i="6"/>
  <c r="I149" i="6"/>
  <c r="R149" i="6"/>
  <c r="L150" i="6"/>
  <c r="O150" i="6"/>
  <c r="I150" i="6"/>
  <c r="R150" i="6"/>
  <c r="L151" i="6"/>
  <c r="O151" i="6"/>
  <c r="I151" i="6"/>
  <c r="R151" i="6"/>
  <c r="L152" i="6"/>
  <c r="O152" i="6"/>
  <c r="I152" i="6"/>
  <c r="R152" i="6"/>
  <c r="L153" i="6"/>
  <c r="O153" i="6"/>
  <c r="I153" i="6"/>
  <c r="R153" i="6"/>
  <c r="L154" i="6"/>
  <c r="O154" i="6"/>
  <c r="I154" i="6"/>
  <c r="R154" i="6"/>
  <c r="L155" i="6"/>
  <c r="O155" i="6"/>
  <c r="I155" i="6"/>
  <c r="R155" i="6"/>
  <c r="L156" i="6"/>
  <c r="O156" i="6"/>
  <c r="I156" i="6"/>
  <c r="R156" i="6"/>
  <c r="L157" i="6"/>
  <c r="O157" i="6"/>
  <c r="I157" i="6"/>
  <c r="R157" i="6"/>
  <c r="L158" i="6"/>
  <c r="O158" i="6"/>
  <c r="I158" i="6"/>
  <c r="R158" i="6"/>
  <c r="L159" i="6"/>
  <c r="O159" i="6"/>
  <c r="I159" i="6"/>
  <c r="R159" i="6"/>
  <c r="L160" i="6"/>
  <c r="O160" i="6"/>
  <c r="I160" i="6"/>
  <c r="R160" i="6"/>
  <c r="L161" i="6"/>
  <c r="O161" i="6"/>
  <c r="I161" i="6"/>
  <c r="R161" i="6"/>
  <c r="L162" i="6"/>
  <c r="O162" i="6"/>
  <c r="I162" i="6"/>
  <c r="R162" i="6"/>
  <c r="L163" i="6"/>
  <c r="O163" i="6"/>
  <c r="I163" i="6"/>
  <c r="R163" i="6"/>
  <c r="L164" i="6"/>
  <c r="O164" i="6"/>
  <c r="I164" i="6"/>
  <c r="R164" i="6"/>
  <c r="L165" i="6"/>
  <c r="O165" i="6"/>
  <c r="I165" i="6"/>
  <c r="R165" i="6"/>
  <c r="L166" i="6"/>
  <c r="O166" i="6"/>
  <c r="I166" i="6"/>
  <c r="R166" i="6"/>
  <c r="L167" i="6"/>
  <c r="O167" i="6"/>
  <c r="I167" i="6"/>
  <c r="R167" i="6"/>
  <c r="L168" i="6"/>
  <c r="O168" i="6"/>
  <c r="I168" i="6"/>
  <c r="R168" i="6"/>
  <c r="L169" i="6"/>
  <c r="O169" i="6"/>
  <c r="I169" i="6"/>
  <c r="R169" i="6"/>
  <c r="L170" i="6"/>
  <c r="O170" i="6"/>
  <c r="I170" i="6"/>
  <c r="R170" i="6"/>
  <c r="L171" i="6"/>
  <c r="O171" i="6"/>
  <c r="I171" i="6"/>
  <c r="R171" i="6"/>
  <c r="L172" i="6"/>
  <c r="O172" i="6"/>
  <c r="I172" i="6"/>
  <c r="R172" i="6"/>
  <c r="L173" i="6"/>
  <c r="O173" i="6"/>
  <c r="I173" i="6"/>
  <c r="R173" i="6"/>
  <c r="L174" i="6"/>
  <c r="O174" i="6"/>
  <c r="I174" i="6"/>
  <c r="R174" i="6"/>
  <c r="L175" i="6"/>
  <c r="O175" i="6"/>
  <c r="I175" i="6"/>
  <c r="R175" i="6"/>
  <c r="L176" i="6"/>
  <c r="O176" i="6"/>
  <c r="I176" i="6"/>
  <c r="R176" i="6"/>
  <c r="L177" i="6"/>
  <c r="O177" i="6"/>
  <c r="I177" i="6"/>
  <c r="R177" i="6"/>
  <c r="L178" i="6"/>
  <c r="O178" i="6"/>
  <c r="I178" i="6"/>
  <c r="R178" i="6"/>
  <c r="L179" i="6"/>
  <c r="O179" i="6"/>
  <c r="I179" i="6"/>
  <c r="R179" i="6"/>
  <c r="L180" i="6"/>
  <c r="O180" i="6"/>
  <c r="I180" i="6"/>
  <c r="R180" i="6"/>
  <c r="L181" i="6"/>
  <c r="O181" i="6"/>
  <c r="I181" i="6"/>
  <c r="R181" i="6"/>
  <c r="L182" i="6"/>
  <c r="O182" i="6"/>
  <c r="I182" i="6"/>
  <c r="R182" i="6"/>
  <c r="L183" i="6"/>
  <c r="O183" i="6"/>
  <c r="I183" i="6"/>
  <c r="R183" i="6"/>
  <c r="L184" i="6"/>
  <c r="O184" i="6"/>
  <c r="I184" i="6"/>
  <c r="R184" i="6"/>
  <c r="L185" i="6"/>
  <c r="O185" i="6"/>
  <c r="I185" i="6"/>
  <c r="R185" i="6"/>
  <c r="L186" i="6"/>
  <c r="O186" i="6"/>
  <c r="I186" i="6"/>
  <c r="R186" i="6"/>
  <c r="L187" i="6"/>
  <c r="O187" i="6"/>
  <c r="I187" i="6"/>
  <c r="R187" i="6"/>
  <c r="L188" i="6"/>
  <c r="O188" i="6"/>
  <c r="I188" i="6"/>
  <c r="R188" i="6"/>
  <c r="L189" i="6"/>
  <c r="O189" i="6"/>
  <c r="I189" i="6"/>
  <c r="R189" i="6"/>
  <c r="L190" i="6"/>
  <c r="O190" i="6"/>
  <c r="I190" i="6"/>
  <c r="R190" i="6"/>
  <c r="L191" i="6"/>
  <c r="O191" i="6"/>
  <c r="I191" i="6"/>
  <c r="R191" i="6"/>
  <c r="L192" i="6"/>
  <c r="O192" i="6"/>
  <c r="I192" i="6"/>
  <c r="R192" i="6"/>
  <c r="L193" i="6"/>
  <c r="O193" i="6"/>
  <c r="I193" i="6"/>
  <c r="R193" i="6"/>
  <c r="L194" i="6"/>
  <c r="O194" i="6"/>
  <c r="I194" i="6"/>
  <c r="R194" i="6"/>
  <c r="L195" i="6"/>
  <c r="O195" i="6"/>
  <c r="I195" i="6"/>
  <c r="R195" i="6"/>
  <c r="L196" i="6"/>
  <c r="O196" i="6"/>
  <c r="I196" i="6"/>
  <c r="R196" i="6"/>
  <c r="L197" i="6"/>
  <c r="O197" i="6"/>
  <c r="I197" i="6"/>
  <c r="R197" i="6"/>
  <c r="L198" i="6"/>
  <c r="O198" i="6"/>
  <c r="I198" i="6"/>
  <c r="R198" i="6"/>
  <c r="L199" i="6"/>
  <c r="O199" i="6"/>
  <c r="I199" i="6"/>
  <c r="R199" i="6"/>
  <c r="L200" i="6"/>
  <c r="O200" i="6"/>
  <c r="I200" i="6"/>
  <c r="R200" i="6"/>
  <c r="L201" i="6"/>
  <c r="O201" i="6"/>
  <c r="I201" i="6"/>
  <c r="R201" i="6"/>
  <c r="L202" i="6"/>
  <c r="O202" i="6"/>
  <c r="I202" i="6"/>
  <c r="R202" i="6"/>
  <c r="L203" i="6"/>
  <c r="O203" i="6"/>
  <c r="I203" i="6"/>
  <c r="R203" i="6"/>
  <c r="L204" i="6"/>
  <c r="O204" i="6"/>
  <c r="I204" i="6"/>
  <c r="R204" i="6"/>
  <c r="L205" i="6"/>
  <c r="O205" i="6"/>
  <c r="I205" i="6"/>
  <c r="R205" i="6"/>
  <c r="L206" i="6"/>
  <c r="O206" i="6"/>
  <c r="I206" i="6"/>
  <c r="R206" i="6"/>
  <c r="L207" i="6"/>
  <c r="O207" i="6"/>
  <c r="I207" i="6"/>
  <c r="R207" i="6"/>
  <c r="L208" i="6"/>
  <c r="O208" i="6"/>
  <c r="I208" i="6"/>
  <c r="R208" i="6"/>
  <c r="L209" i="6"/>
  <c r="O209" i="6"/>
  <c r="I209" i="6"/>
  <c r="R209" i="6"/>
  <c r="L210" i="6"/>
  <c r="O210" i="6"/>
  <c r="I210" i="6"/>
  <c r="R210" i="6"/>
  <c r="L211" i="6"/>
  <c r="O211" i="6"/>
  <c r="I211" i="6"/>
  <c r="R211" i="6"/>
  <c r="L212" i="6"/>
  <c r="O212" i="6"/>
  <c r="I212" i="6"/>
  <c r="R212" i="6"/>
  <c r="L213" i="6"/>
  <c r="O213" i="6"/>
  <c r="I213" i="6"/>
  <c r="R213" i="6"/>
  <c r="L214" i="6"/>
  <c r="O214" i="6"/>
  <c r="I214" i="6"/>
  <c r="R214" i="6"/>
  <c r="L215" i="6"/>
  <c r="O215" i="6"/>
  <c r="I215" i="6"/>
  <c r="R215" i="6"/>
  <c r="L216" i="6"/>
  <c r="O216" i="6"/>
  <c r="I216" i="6"/>
  <c r="R216" i="6"/>
  <c r="L217" i="6"/>
  <c r="O217" i="6"/>
  <c r="I217" i="6"/>
  <c r="R217" i="6"/>
  <c r="L218" i="6"/>
  <c r="O218" i="6"/>
  <c r="I218" i="6"/>
  <c r="R218" i="6"/>
  <c r="L219" i="6"/>
  <c r="O219" i="6"/>
  <c r="I219" i="6"/>
  <c r="R219" i="6"/>
  <c r="L220" i="6"/>
  <c r="O220" i="6"/>
  <c r="I220" i="6"/>
  <c r="R220" i="6"/>
  <c r="L221" i="6"/>
  <c r="O221" i="6"/>
  <c r="I221" i="6"/>
  <c r="R221" i="6"/>
  <c r="L222" i="6"/>
  <c r="O222" i="6"/>
  <c r="I222" i="6"/>
  <c r="R222" i="6"/>
  <c r="L223" i="6"/>
  <c r="O223" i="6"/>
  <c r="I223" i="6"/>
  <c r="R223" i="6"/>
  <c r="L224" i="6"/>
  <c r="O224" i="6"/>
  <c r="I224" i="6"/>
  <c r="R224" i="6"/>
  <c r="L225" i="6"/>
  <c r="O225" i="6"/>
  <c r="I225" i="6"/>
  <c r="R225" i="6"/>
  <c r="L226" i="6"/>
  <c r="O226" i="6"/>
  <c r="I226" i="6"/>
  <c r="R226" i="6"/>
  <c r="L227" i="6"/>
  <c r="O227" i="6"/>
  <c r="I227" i="6"/>
  <c r="R227" i="6"/>
  <c r="L228" i="6"/>
  <c r="O228" i="6"/>
  <c r="I228" i="6"/>
  <c r="R228" i="6"/>
  <c r="L229" i="6"/>
  <c r="O229" i="6"/>
  <c r="I229" i="6"/>
  <c r="R229" i="6"/>
  <c r="L230" i="6"/>
  <c r="O230" i="6"/>
  <c r="I230" i="6"/>
  <c r="R230" i="6"/>
  <c r="L231" i="6"/>
  <c r="O231" i="6"/>
  <c r="I231" i="6"/>
  <c r="R231" i="6"/>
  <c r="L232" i="6"/>
  <c r="O232" i="6"/>
  <c r="I232" i="6"/>
  <c r="R232" i="6"/>
  <c r="L233" i="6"/>
  <c r="O233" i="6"/>
  <c r="I233" i="6"/>
  <c r="R233" i="6"/>
  <c r="L234" i="6"/>
  <c r="O234" i="6"/>
  <c r="I234" i="6"/>
  <c r="R234" i="6"/>
  <c r="L235" i="6"/>
  <c r="O235" i="6"/>
  <c r="I235" i="6"/>
  <c r="R235" i="6"/>
  <c r="L236" i="6"/>
  <c r="O236" i="6"/>
  <c r="I236" i="6"/>
  <c r="R236" i="6"/>
  <c r="L237" i="6"/>
  <c r="O237" i="6"/>
  <c r="I237" i="6"/>
  <c r="R237" i="6"/>
  <c r="L238" i="6"/>
  <c r="O238" i="6"/>
  <c r="I238" i="6"/>
  <c r="R238" i="6"/>
  <c r="L239" i="6"/>
  <c r="O239" i="6"/>
  <c r="I239" i="6"/>
  <c r="R239" i="6"/>
  <c r="L240" i="6"/>
  <c r="O240" i="6"/>
  <c r="I240" i="6"/>
  <c r="R240" i="6"/>
  <c r="L241" i="6"/>
  <c r="O241" i="6"/>
  <c r="I241" i="6"/>
  <c r="R241" i="6"/>
  <c r="L242" i="6"/>
  <c r="O242" i="6"/>
  <c r="I242" i="6"/>
  <c r="R242" i="6"/>
  <c r="L243" i="6"/>
  <c r="O243" i="6"/>
  <c r="I243" i="6"/>
  <c r="R243" i="6"/>
  <c r="L244" i="6"/>
  <c r="O244" i="6"/>
  <c r="I244" i="6"/>
  <c r="R244" i="6"/>
  <c r="L245" i="6"/>
  <c r="O245" i="6"/>
  <c r="I245" i="6"/>
  <c r="R245" i="6"/>
  <c r="L246" i="6"/>
  <c r="O246" i="6"/>
  <c r="I246" i="6"/>
  <c r="R246" i="6"/>
  <c r="L247" i="6"/>
  <c r="O247" i="6"/>
  <c r="I247" i="6"/>
  <c r="R247" i="6"/>
  <c r="L248" i="6"/>
  <c r="O248" i="6"/>
  <c r="I248" i="6"/>
  <c r="R248" i="6"/>
  <c r="L249" i="6"/>
  <c r="O249" i="6"/>
  <c r="I249" i="6"/>
  <c r="R249" i="6"/>
  <c r="L250" i="6"/>
  <c r="O250" i="6"/>
  <c r="I250" i="6"/>
  <c r="R250" i="6"/>
  <c r="L251" i="6"/>
  <c r="O251" i="6"/>
  <c r="I251" i="6"/>
  <c r="R251" i="6"/>
  <c r="L252" i="6"/>
  <c r="O252" i="6"/>
  <c r="I252" i="6"/>
  <c r="R252" i="6"/>
  <c r="L253" i="6"/>
  <c r="O253" i="6"/>
  <c r="I253" i="6"/>
  <c r="R253" i="6"/>
  <c r="L254" i="6"/>
  <c r="O254" i="6"/>
  <c r="I254" i="6"/>
  <c r="R254" i="6"/>
  <c r="L255" i="6"/>
  <c r="O255" i="6"/>
  <c r="I255" i="6"/>
  <c r="R255" i="6"/>
  <c r="L256" i="6"/>
  <c r="O256" i="6"/>
  <c r="I256" i="6"/>
  <c r="R256" i="6"/>
  <c r="L257" i="6"/>
  <c r="O257" i="6"/>
  <c r="I257" i="6"/>
  <c r="R257" i="6"/>
  <c r="L258" i="6"/>
  <c r="O258" i="6"/>
  <c r="I258" i="6"/>
  <c r="R258" i="6"/>
  <c r="L259" i="6"/>
  <c r="O259" i="6"/>
  <c r="I259" i="6"/>
  <c r="R259" i="6"/>
  <c r="L260" i="6"/>
  <c r="O260" i="6"/>
  <c r="I260" i="6"/>
  <c r="R260" i="6"/>
  <c r="L261" i="6"/>
  <c r="O261" i="6"/>
  <c r="I261" i="6"/>
  <c r="R261" i="6"/>
  <c r="L262" i="6"/>
  <c r="O262" i="6"/>
  <c r="I262" i="6"/>
  <c r="R262" i="6"/>
  <c r="L263" i="6"/>
  <c r="O263" i="6"/>
  <c r="I263" i="6"/>
  <c r="R263" i="6"/>
  <c r="L264" i="6"/>
  <c r="O264" i="6"/>
  <c r="I264" i="6"/>
  <c r="R264" i="6"/>
  <c r="L265" i="6"/>
  <c r="O265" i="6"/>
  <c r="I265" i="6"/>
  <c r="R265" i="6"/>
  <c r="L266" i="6"/>
  <c r="O266" i="6"/>
  <c r="I266" i="6"/>
  <c r="R266" i="6"/>
  <c r="L267" i="6"/>
  <c r="O267" i="6"/>
  <c r="I267" i="6"/>
  <c r="R267" i="6"/>
  <c r="L268" i="6"/>
  <c r="O268" i="6"/>
  <c r="I268" i="6"/>
  <c r="R268" i="6"/>
  <c r="L269" i="6"/>
  <c r="O269" i="6"/>
  <c r="I269" i="6"/>
  <c r="R269" i="6"/>
  <c r="L270" i="6"/>
  <c r="O270" i="6"/>
  <c r="I270" i="6"/>
  <c r="R270" i="6"/>
  <c r="L271" i="6"/>
  <c r="O271" i="6"/>
  <c r="I271" i="6"/>
  <c r="R271" i="6"/>
  <c r="L272" i="6"/>
  <c r="O272" i="6"/>
  <c r="I272" i="6"/>
  <c r="R272" i="6"/>
  <c r="L273" i="6"/>
  <c r="O273" i="6"/>
  <c r="I273" i="6"/>
  <c r="R273" i="6"/>
  <c r="L274" i="6"/>
  <c r="O274" i="6"/>
  <c r="I274" i="6"/>
  <c r="R274" i="6"/>
  <c r="L275" i="6"/>
  <c r="O275" i="6"/>
  <c r="I275" i="6"/>
  <c r="R275" i="6"/>
  <c r="L276" i="6"/>
  <c r="O276" i="6"/>
  <c r="I276" i="6"/>
  <c r="R276" i="6"/>
  <c r="L277" i="6"/>
  <c r="O277" i="6"/>
  <c r="I277" i="6"/>
  <c r="R277" i="6"/>
  <c r="L278" i="6"/>
  <c r="O278" i="6"/>
  <c r="I278" i="6"/>
  <c r="R278" i="6"/>
  <c r="L279" i="6"/>
  <c r="O279" i="6"/>
  <c r="I279" i="6"/>
  <c r="R279" i="6"/>
  <c r="L280" i="6"/>
  <c r="O280" i="6"/>
  <c r="I280" i="6"/>
  <c r="R280" i="6"/>
  <c r="L281" i="6"/>
  <c r="O281" i="6"/>
  <c r="I281" i="6"/>
  <c r="R281" i="6"/>
  <c r="L282" i="6"/>
  <c r="O282" i="6"/>
  <c r="I282" i="6"/>
  <c r="R282" i="6"/>
  <c r="L283" i="6"/>
  <c r="O283" i="6"/>
  <c r="I283" i="6"/>
  <c r="R283" i="6"/>
  <c r="L284" i="6"/>
  <c r="O284" i="6"/>
  <c r="I284" i="6"/>
  <c r="R284" i="6"/>
  <c r="L285" i="6"/>
  <c r="O285" i="6"/>
  <c r="I285" i="6"/>
  <c r="R285" i="6"/>
  <c r="L286" i="6"/>
  <c r="O286" i="6"/>
  <c r="I286" i="6"/>
  <c r="R286" i="6"/>
  <c r="L287" i="6"/>
  <c r="O287" i="6"/>
  <c r="I287" i="6"/>
  <c r="R287" i="6"/>
  <c r="L288" i="6"/>
  <c r="O288" i="6"/>
  <c r="I288" i="6"/>
  <c r="R288" i="6"/>
  <c r="L289" i="6"/>
  <c r="O289" i="6"/>
  <c r="I289" i="6"/>
  <c r="R289" i="6"/>
  <c r="L290" i="6"/>
  <c r="O290" i="6"/>
  <c r="I290" i="6"/>
  <c r="R290" i="6"/>
  <c r="L291" i="6"/>
  <c r="O291" i="6"/>
  <c r="I291" i="6"/>
  <c r="R291" i="6"/>
  <c r="L292" i="6"/>
  <c r="O292" i="6"/>
  <c r="I292" i="6"/>
  <c r="R292" i="6"/>
  <c r="L293" i="6"/>
  <c r="O293" i="6"/>
  <c r="I293" i="6"/>
  <c r="R293" i="6"/>
  <c r="L294" i="6"/>
  <c r="O294" i="6"/>
  <c r="I294" i="6"/>
  <c r="R294" i="6"/>
  <c r="L295" i="6"/>
  <c r="O295" i="6"/>
  <c r="I295" i="6"/>
  <c r="R295" i="6"/>
  <c r="L296" i="6"/>
  <c r="O296" i="6"/>
  <c r="I296" i="6"/>
  <c r="R296" i="6"/>
  <c r="L297" i="6"/>
  <c r="O297" i="6"/>
  <c r="I297" i="6"/>
  <c r="R297" i="6"/>
  <c r="L298" i="6"/>
  <c r="O298" i="6"/>
  <c r="I298" i="6"/>
  <c r="R298" i="6"/>
  <c r="L299" i="6"/>
  <c r="O299" i="6"/>
  <c r="I299" i="6"/>
  <c r="R299" i="6"/>
  <c r="L300" i="6"/>
  <c r="O300" i="6"/>
  <c r="I300" i="6"/>
  <c r="R300" i="6"/>
  <c r="L301" i="6"/>
  <c r="O301" i="6"/>
  <c r="I301" i="6"/>
  <c r="R301" i="6"/>
  <c r="L302" i="6"/>
  <c r="O302" i="6"/>
  <c r="I302" i="6"/>
  <c r="R302" i="6"/>
  <c r="L303" i="6"/>
  <c r="O303" i="6"/>
  <c r="I303" i="6"/>
  <c r="R303" i="6"/>
  <c r="L304" i="6"/>
  <c r="O304" i="6"/>
  <c r="I304" i="6"/>
  <c r="R304" i="6"/>
  <c r="L305" i="6"/>
  <c r="O305" i="6"/>
  <c r="I305" i="6"/>
  <c r="R305" i="6"/>
  <c r="L306" i="6"/>
  <c r="O306" i="6"/>
  <c r="I306" i="6"/>
  <c r="R306" i="6"/>
  <c r="L307" i="6"/>
  <c r="O307" i="6"/>
  <c r="I307" i="6"/>
  <c r="R307" i="6"/>
  <c r="L308" i="6"/>
  <c r="O308" i="6"/>
  <c r="I308" i="6"/>
  <c r="R308" i="6"/>
  <c r="L309" i="6"/>
  <c r="O309" i="6"/>
  <c r="I309" i="6"/>
  <c r="R309" i="6"/>
  <c r="L310" i="6"/>
  <c r="O310" i="6"/>
  <c r="I310" i="6"/>
  <c r="R310" i="6"/>
  <c r="L311" i="6"/>
  <c r="O311" i="6"/>
  <c r="I311" i="6"/>
  <c r="R311" i="6"/>
  <c r="L312" i="6"/>
  <c r="O312" i="6"/>
  <c r="I312" i="6"/>
  <c r="R312" i="6"/>
  <c r="L313" i="6"/>
  <c r="O313" i="6"/>
  <c r="I313" i="6"/>
  <c r="R313" i="6"/>
  <c r="L314" i="6"/>
  <c r="O314" i="6"/>
  <c r="I314" i="6"/>
  <c r="R314" i="6"/>
  <c r="L315" i="6"/>
  <c r="O315" i="6"/>
  <c r="I315" i="6"/>
  <c r="R315" i="6"/>
  <c r="L316" i="6"/>
  <c r="O316" i="6"/>
  <c r="I316" i="6"/>
  <c r="R316" i="6"/>
  <c r="L317" i="6"/>
  <c r="O317" i="6"/>
  <c r="I317" i="6"/>
  <c r="R317" i="6"/>
  <c r="L318" i="6"/>
  <c r="O318" i="6"/>
  <c r="I318" i="6"/>
  <c r="R318" i="6"/>
  <c r="L319" i="6"/>
  <c r="O319" i="6"/>
  <c r="I319" i="6"/>
  <c r="R319" i="6"/>
  <c r="L320" i="6"/>
  <c r="O320" i="6"/>
  <c r="I320" i="6"/>
  <c r="R320" i="6"/>
  <c r="L321" i="6"/>
  <c r="O321" i="6"/>
  <c r="I321" i="6"/>
  <c r="R321" i="6"/>
  <c r="L322" i="6"/>
  <c r="O322" i="6"/>
  <c r="I322" i="6"/>
  <c r="R322" i="6"/>
  <c r="L323" i="6"/>
  <c r="O323" i="6"/>
  <c r="I323" i="6"/>
  <c r="R323" i="6"/>
  <c r="L324" i="6"/>
  <c r="O324" i="6"/>
  <c r="I324" i="6"/>
  <c r="R324" i="6"/>
  <c r="L325" i="6"/>
  <c r="O325" i="6"/>
  <c r="I325" i="6"/>
  <c r="R325" i="6"/>
  <c r="L326" i="6"/>
  <c r="O326" i="6"/>
  <c r="I326" i="6"/>
  <c r="R326" i="6"/>
  <c r="L327" i="6"/>
  <c r="O327" i="6"/>
  <c r="I327" i="6"/>
  <c r="R327" i="6"/>
  <c r="L328" i="6"/>
  <c r="O328" i="6"/>
  <c r="I328" i="6"/>
  <c r="R328" i="6"/>
  <c r="L329" i="6"/>
  <c r="O329" i="6"/>
  <c r="I329" i="6"/>
  <c r="R329" i="6"/>
  <c r="L330" i="6"/>
  <c r="O330" i="6"/>
  <c r="I330" i="6"/>
  <c r="R330" i="6"/>
  <c r="L331" i="6"/>
  <c r="O331" i="6"/>
  <c r="I331" i="6"/>
  <c r="R331" i="6"/>
  <c r="L332" i="6"/>
  <c r="O332" i="6"/>
  <c r="I332" i="6"/>
  <c r="R332" i="6"/>
  <c r="L333" i="6"/>
  <c r="O333" i="6"/>
  <c r="I333" i="6"/>
  <c r="R333" i="6"/>
  <c r="L334" i="6"/>
  <c r="O334" i="6"/>
  <c r="I334" i="6"/>
  <c r="R334" i="6"/>
  <c r="L335" i="6"/>
  <c r="O335" i="6"/>
  <c r="I335" i="6"/>
  <c r="R335" i="6"/>
  <c r="L336" i="6"/>
  <c r="O336" i="6"/>
  <c r="I336" i="6"/>
  <c r="R336" i="6"/>
  <c r="L337" i="6"/>
  <c r="O337" i="6"/>
  <c r="I337" i="6"/>
  <c r="R337" i="6"/>
  <c r="L338" i="6"/>
  <c r="O338" i="6"/>
  <c r="I338" i="6"/>
  <c r="R338" i="6"/>
  <c r="L339" i="6"/>
  <c r="O339" i="6"/>
  <c r="I339" i="6"/>
  <c r="R339" i="6"/>
  <c r="L340" i="6"/>
  <c r="O340" i="6"/>
  <c r="I340" i="6"/>
  <c r="R340" i="6"/>
  <c r="L341" i="6"/>
  <c r="O341" i="6"/>
  <c r="I341" i="6"/>
  <c r="R341" i="6"/>
  <c r="L342" i="6"/>
  <c r="O342" i="6"/>
  <c r="I342" i="6"/>
  <c r="R342" i="6"/>
  <c r="L343" i="6"/>
  <c r="O343" i="6"/>
  <c r="I343" i="6"/>
  <c r="R343" i="6"/>
  <c r="L344" i="6"/>
  <c r="O344" i="6"/>
  <c r="I344" i="6"/>
  <c r="R344" i="6"/>
  <c r="L345" i="6"/>
  <c r="O345" i="6"/>
  <c r="I345" i="6"/>
  <c r="R345" i="6"/>
  <c r="L346" i="6"/>
  <c r="O346" i="6"/>
  <c r="I346" i="6"/>
  <c r="R346" i="6"/>
  <c r="L347" i="6"/>
  <c r="O347" i="6"/>
  <c r="I347" i="6"/>
  <c r="R347" i="6"/>
  <c r="L348" i="6"/>
  <c r="O348" i="6"/>
  <c r="I348" i="6"/>
  <c r="R348" i="6"/>
  <c r="L349" i="6"/>
  <c r="O349" i="6"/>
  <c r="I349" i="6"/>
  <c r="R349" i="6"/>
  <c r="L350" i="6"/>
  <c r="O350" i="6"/>
  <c r="I350" i="6"/>
  <c r="R350" i="6"/>
  <c r="L351" i="6"/>
  <c r="O351" i="6"/>
  <c r="I351" i="6"/>
  <c r="R351" i="6"/>
  <c r="L352" i="6"/>
  <c r="O352" i="6"/>
  <c r="I352" i="6"/>
  <c r="R352" i="6"/>
  <c r="L353" i="6"/>
  <c r="O353" i="6"/>
  <c r="I353" i="6"/>
  <c r="R353" i="6"/>
  <c r="L354" i="6"/>
  <c r="O354" i="6"/>
  <c r="I354" i="6"/>
  <c r="R354" i="6"/>
  <c r="L355" i="6"/>
  <c r="O355" i="6"/>
  <c r="I355" i="6"/>
  <c r="R355" i="6"/>
  <c r="L356" i="6"/>
  <c r="O356" i="6"/>
  <c r="I356" i="6"/>
  <c r="R356" i="6"/>
  <c r="L357" i="6"/>
  <c r="O357" i="6"/>
  <c r="I357" i="6"/>
  <c r="R357" i="6"/>
  <c r="L358" i="6"/>
  <c r="O358" i="6"/>
  <c r="I358" i="6"/>
  <c r="R358" i="6"/>
  <c r="L359" i="6"/>
  <c r="O359" i="6"/>
  <c r="I359" i="6"/>
  <c r="R359" i="6"/>
  <c r="L360" i="6"/>
  <c r="O360" i="6"/>
  <c r="I360" i="6"/>
  <c r="R360" i="6"/>
  <c r="L361" i="6"/>
  <c r="O361" i="6"/>
  <c r="I361" i="6"/>
  <c r="R361" i="6"/>
  <c r="L362" i="6"/>
  <c r="O362" i="6"/>
  <c r="I362" i="6"/>
  <c r="R362" i="6"/>
  <c r="L363" i="6"/>
  <c r="O363" i="6"/>
  <c r="I363" i="6"/>
  <c r="R363" i="6"/>
  <c r="L364" i="6"/>
  <c r="O364" i="6"/>
  <c r="I364" i="6"/>
  <c r="R364" i="6"/>
  <c r="L365" i="6"/>
  <c r="O365" i="6"/>
  <c r="I365" i="6"/>
  <c r="R365" i="6"/>
  <c r="L366" i="6"/>
  <c r="O366" i="6"/>
  <c r="I366" i="6"/>
  <c r="R366" i="6"/>
  <c r="L367" i="6"/>
  <c r="O367" i="6"/>
  <c r="I367" i="6"/>
  <c r="R367" i="6"/>
  <c r="L368" i="6"/>
  <c r="O368" i="6"/>
  <c r="I368" i="6"/>
  <c r="R368" i="6"/>
  <c r="L369" i="6"/>
  <c r="O369" i="6"/>
  <c r="I369" i="6"/>
  <c r="R369" i="6"/>
  <c r="L370" i="6"/>
  <c r="O370" i="6"/>
  <c r="I370" i="6"/>
  <c r="R370" i="6"/>
  <c r="L371" i="6"/>
  <c r="O371" i="6"/>
  <c r="I371" i="6"/>
  <c r="R371" i="6"/>
  <c r="L372" i="6"/>
  <c r="O372" i="6"/>
  <c r="I372" i="6"/>
  <c r="R372" i="6"/>
  <c r="L373" i="6"/>
  <c r="O373" i="6"/>
  <c r="I373" i="6"/>
  <c r="R373" i="6"/>
  <c r="L374" i="6"/>
  <c r="O374" i="6"/>
  <c r="I374" i="6"/>
  <c r="R374" i="6"/>
  <c r="L375" i="6"/>
  <c r="O375" i="6"/>
  <c r="I375" i="6"/>
  <c r="R375" i="6"/>
  <c r="L376" i="6"/>
  <c r="O376" i="6"/>
  <c r="I376" i="6"/>
  <c r="R376" i="6"/>
  <c r="L377" i="6"/>
  <c r="O377" i="6"/>
  <c r="I377" i="6"/>
  <c r="R377" i="6"/>
  <c r="L378" i="6"/>
  <c r="O378" i="6"/>
  <c r="I378" i="6"/>
  <c r="R378" i="6"/>
  <c r="L379" i="6"/>
  <c r="O379" i="6"/>
  <c r="I379" i="6"/>
  <c r="R379" i="6"/>
  <c r="L380" i="6"/>
  <c r="O380" i="6"/>
  <c r="I380" i="6"/>
  <c r="R380" i="6"/>
  <c r="L381" i="6"/>
  <c r="O381" i="6"/>
  <c r="I381" i="6"/>
  <c r="R381" i="6"/>
  <c r="L382" i="6"/>
  <c r="O382" i="6"/>
  <c r="I382" i="6"/>
  <c r="R382" i="6"/>
  <c r="L383" i="6"/>
  <c r="O383" i="6"/>
  <c r="I383" i="6"/>
  <c r="R383" i="6"/>
  <c r="L384" i="6"/>
  <c r="O384" i="6"/>
  <c r="I384" i="6"/>
  <c r="R384" i="6"/>
  <c r="L385" i="6"/>
  <c r="O385" i="6"/>
  <c r="I385" i="6"/>
  <c r="R385" i="6"/>
  <c r="L386" i="6"/>
  <c r="O386" i="6"/>
  <c r="I386" i="6"/>
  <c r="R386" i="6"/>
  <c r="L387" i="6"/>
  <c r="O387" i="6"/>
  <c r="I387" i="6"/>
  <c r="R387" i="6"/>
  <c r="L388" i="6"/>
  <c r="O388" i="6"/>
  <c r="I388" i="6"/>
  <c r="R388" i="6"/>
  <c r="L389" i="6"/>
  <c r="O389" i="6"/>
  <c r="I389" i="6"/>
  <c r="R389" i="6"/>
  <c r="L390" i="6"/>
  <c r="O390" i="6"/>
  <c r="I390" i="6"/>
  <c r="R390" i="6"/>
  <c r="L391" i="6"/>
  <c r="O391" i="6"/>
  <c r="I391" i="6"/>
  <c r="R391" i="6"/>
  <c r="L392" i="6"/>
  <c r="O392" i="6"/>
  <c r="I392" i="6"/>
  <c r="R392" i="6"/>
  <c r="L393" i="6"/>
  <c r="O393" i="6"/>
  <c r="I393" i="6"/>
  <c r="R393" i="6"/>
  <c r="L394" i="6"/>
  <c r="O394" i="6"/>
  <c r="I394" i="6"/>
  <c r="R394" i="6"/>
  <c r="L395" i="6"/>
  <c r="O395" i="6"/>
  <c r="I395" i="6"/>
  <c r="R395" i="6"/>
  <c r="L396" i="6"/>
  <c r="O396" i="6"/>
  <c r="I396" i="6"/>
  <c r="R396" i="6"/>
  <c r="L397" i="6"/>
  <c r="O397" i="6"/>
  <c r="I397" i="6"/>
  <c r="R397" i="6"/>
  <c r="L398" i="6"/>
  <c r="O398" i="6"/>
  <c r="I398" i="6"/>
  <c r="R398" i="6"/>
  <c r="L399" i="6"/>
  <c r="O399" i="6"/>
  <c r="I399" i="6"/>
  <c r="R399" i="6"/>
  <c r="L400" i="6"/>
  <c r="O400" i="6"/>
  <c r="I400" i="6"/>
  <c r="R400" i="6"/>
  <c r="L401" i="6"/>
  <c r="O401" i="6"/>
  <c r="I401" i="6"/>
  <c r="R401" i="6"/>
  <c r="L402" i="6"/>
  <c r="O402" i="6"/>
  <c r="I402" i="6"/>
  <c r="R402" i="6"/>
  <c r="L403" i="6"/>
  <c r="O403" i="6"/>
  <c r="I403" i="6"/>
  <c r="R403" i="6"/>
  <c r="L404" i="6"/>
  <c r="O404" i="6"/>
  <c r="I404" i="6"/>
  <c r="R404" i="6"/>
  <c r="L405" i="6"/>
  <c r="O405" i="6"/>
  <c r="I405" i="6"/>
  <c r="R405" i="6"/>
  <c r="L406" i="6"/>
  <c r="O406" i="6"/>
  <c r="I406" i="6"/>
  <c r="R406" i="6"/>
  <c r="L407" i="6"/>
  <c r="O407" i="6"/>
  <c r="I407" i="6"/>
  <c r="R407" i="6"/>
  <c r="L408" i="6"/>
  <c r="O408" i="6"/>
  <c r="I408" i="6"/>
  <c r="R408" i="6"/>
  <c r="L409" i="6"/>
  <c r="O409" i="6"/>
  <c r="I409" i="6"/>
  <c r="R409" i="6"/>
  <c r="L410" i="6"/>
  <c r="O410" i="6"/>
  <c r="I410" i="6"/>
  <c r="R410" i="6"/>
  <c r="L411" i="6"/>
  <c r="O411" i="6"/>
  <c r="I411" i="6"/>
  <c r="R411" i="6"/>
  <c r="L412" i="6"/>
  <c r="O412" i="6"/>
  <c r="I412" i="6"/>
  <c r="R412" i="6"/>
  <c r="L413" i="6"/>
  <c r="O413" i="6"/>
  <c r="I413" i="6"/>
  <c r="R413" i="6"/>
  <c r="L414" i="6"/>
  <c r="O414" i="6"/>
  <c r="I414" i="6"/>
  <c r="R414" i="6"/>
  <c r="L415" i="6"/>
  <c r="O415" i="6"/>
  <c r="I415" i="6"/>
  <c r="R415" i="6"/>
  <c r="L416" i="6"/>
  <c r="O416" i="6"/>
  <c r="I416" i="6"/>
  <c r="R416" i="6"/>
  <c r="L417" i="6"/>
  <c r="O417" i="6"/>
  <c r="I417" i="6"/>
  <c r="R417" i="6"/>
  <c r="L418" i="6"/>
  <c r="O418" i="6"/>
  <c r="I418" i="6"/>
  <c r="R418" i="6"/>
  <c r="L419" i="6"/>
  <c r="O419" i="6"/>
  <c r="I419" i="6"/>
  <c r="R419" i="6"/>
  <c r="L420" i="6"/>
  <c r="O420" i="6"/>
  <c r="I420" i="6"/>
  <c r="R420" i="6"/>
  <c r="L421" i="6"/>
  <c r="O421" i="6"/>
  <c r="I421" i="6"/>
  <c r="R421" i="6"/>
  <c r="L422" i="6"/>
  <c r="O422" i="6"/>
  <c r="I422" i="6"/>
  <c r="R422" i="6"/>
  <c r="L423" i="6"/>
  <c r="O423" i="6"/>
  <c r="I423" i="6"/>
  <c r="R423" i="6"/>
  <c r="L424" i="6"/>
  <c r="O424" i="6"/>
  <c r="I424" i="6"/>
  <c r="R424" i="6"/>
  <c r="L425" i="6"/>
  <c r="O425" i="6"/>
  <c r="I425" i="6"/>
  <c r="R425" i="6"/>
  <c r="L426" i="6"/>
  <c r="O426" i="6"/>
  <c r="I426" i="6"/>
  <c r="R426" i="6"/>
  <c r="L427" i="6"/>
  <c r="O427" i="6"/>
  <c r="I427" i="6"/>
  <c r="R427" i="6"/>
  <c r="L428" i="6"/>
  <c r="O428" i="6"/>
  <c r="I428" i="6"/>
  <c r="R428" i="6"/>
  <c r="L429" i="6"/>
  <c r="O429" i="6"/>
  <c r="I429" i="6"/>
  <c r="R429" i="6"/>
  <c r="L430" i="6"/>
  <c r="O430" i="6"/>
  <c r="I430" i="6"/>
  <c r="R430" i="6"/>
  <c r="L431" i="6"/>
  <c r="O431" i="6"/>
  <c r="I431" i="6"/>
  <c r="R431" i="6"/>
  <c r="L432" i="6"/>
  <c r="O432" i="6"/>
  <c r="I432" i="6"/>
  <c r="R432" i="6"/>
  <c r="L433" i="6"/>
  <c r="O433" i="6"/>
  <c r="I433" i="6"/>
  <c r="R433" i="6"/>
  <c r="L434" i="6"/>
  <c r="O434" i="6"/>
  <c r="I434" i="6"/>
  <c r="R434" i="6"/>
  <c r="L435" i="6"/>
  <c r="O435" i="6"/>
  <c r="I435" i="6"/>
  <c r="R435" i="6"/>
  <c r="L436" i="6"/>
  <c r="O436" i="6"/>
  <c r="I436" i="6"/>
  <c r="R436" i="6"/>
  <c r="L437" i="6"/>
  <c r="O437" i="6"/>
  <c r="I437" i="6"/>
  <c r="R437" i="6"/>
  <c r="L438" i="6"/>
  <c r="O438" i="6"/>
  <c r="I438" i="6"/>
  <c r="R438" i="6"/>
  <c r="L439" i="6"/>
  <c r="O439" i="6"/>
  <c r="I439" i="6"/>
  <c r="R439" i="6"/>
  <c r="L440" i="6"/>
  <c r="O440" i="6"/>
  <c r="I440" i="6"/>
  <c r="R440" i="6"/>
  <c r="L441" i="6"/>
  <c r="O441" i="6"/>
  <c r="I441" i="6"/>
  <c r="R441" i="6"/>
  <c r="L442" i="6"/>
  <c r="O442" i="6"/>
  <c r="I442" i="6"/>
  <c r="R442" i="6"/>
  <c r="L443" i="6"/>
  <c r="O443" i="6"/>
  <c r="I443" i="6"/>
  <c r="R443" i="6"/>
  <c r="L444" i="6"/>
  <c r="O444" i="6"/>
  <c r="I444" i="6"/>
  <c r="R444" i="6"/>
  <c r="L445" i="6"/>
  <c r="O445" i="6"/>
  <c r="I445" i="6"/>
  <c r="R445" i="6"/>
  <c r="L446" i="6"/>
  <c r="O446" i="6"/>
  <c r="I446" i="6"/>
  <c r="R446" i="6"/>
  <c r="L447" i="6"/>
  <c r="O447" i="6"/>
  <c r="I447" i="6"/>
  <c r="R447" i="6"/>
  <c r="L448" i="6"/>
  <c r="O448" i="6"/>
  <c r="I448" i="6"/>
  <c r="R448" i="6"/>
  <c r="L449" i="6"/>
  <c r="O449" i="6"/>
  <c r="I449" i="6"/>
  <c r="R449" i="6"/>
  <c r="L450" i="6"/>
  <c r="O450" i="6"/>
  <c r="I450" i="6"/>
  <c r="R450" i="6"/>
  <c r="L451" i="6"/>
  <c r="O451" i="6"/>
  <c r="I451" i="6"/>
  <c r="R451" i="6"/>
  <c r="L452" i="6"/>
  <c r="O452" i="6"/>
  <c r="I452" i="6"/>
  <c r="R452" i="6"/>
  <c r="L453" i="6"/>
  <c r="O453" i="6"/>
  <c r="I453" i="6"/>
  <c r="R453" i="6"/>
  <c r="L454" i="6"/>
  <c r="O454" i="6"/>
  <c r="I454" i="6"/>
  <c r="R454" i="6"/>
  <c r="L455" i="6"/>
  <c r="O455" i="6"/>
  <c r="I455" i="6"/>
  <c r="R455" i="6"/>
  <c r="L456" i="6"/>
  <c r="O456" i="6"/>
  <c r="I456" i="6"/>
  <c r="R456" i="6"/>
  <c r="L457" i="6"/>
  <c r="O457" i="6"/>
  <c r="I457" i="6"/>
  <c r="R457" i="6"/>
  <c r="L458" i="6"/>
  <c r="O458" i="6"/>
  <c r="I458" i="6"/>
  <c r="R458" i="6"/>
  <c r="L459" i="6"/>
  <c r="O459" i="6"/>
  <c r="I459" i="6"/>
  <c r="R459" i="6"/>
  <c r="L460" i="6"/>
  <c r="O460" i="6"/>
  <c r="I460" i="6"/>
  <c r="R460" i="6"/>
  <c r="L461" i="6"/>
  <c r="O461" i="6"/>
  <c r="I461" i="6"/>
  <c r="R461" i="6"/>
  <c r="L462" i="6"/>
  <c r="O462" i="6"/>
  <c r="I462" i="6"/>
  <c r="R462" i="6"/>
  <c r="L463" i="6"/>
  <c r="O463" i="6"/>
  <c r="I463" i="6"/>
  <c r="R463" i="6"/>
  <c r="L464" i="6"/>
  <c r="O464" i="6"/>
  <c r="I464" i="6"/>
  <c r="R464" i="6"/>
  <c r="L465" i="6"/>
  <c r="O465" i="6"/>
  <c r="I465" i="6"/>
  <c r="R465" i="6"/>
  <c r="L466" i="6"/>
  <c r="O466" i="6"/>
  <c r="I466" i="6"/>
  <c r="R466" i="6"/>
  <c r="L467" i="6"/>
  <c r="O467" i="6"/>
  <c r="I467" i="6"/>
  <c r="R467" i="6"/>
  <c r="L468" i="6"/>
  <c r="O468" i="6"/>
  <c r="I468" i="6"/>
  <c r="R468" i="6"/>
  <c r="L469" i="6"/>
  <c r="O469" i="6"/>
  <c r="I469" i="6"/>
  <c r="R469" i="6"/>
  <c r="L470" i="6"/>
  <c r="O470" i="6"/>
  <c r="I470" i="6"/>
  <c r="R470" i="6"/>
  <c r="L471" i="6"/>
  <c r="O471" i="6"/>
  <c r="I471" i="6"/>
  <c r="R471" i="6"/>
  <c r="L472" i="6"/>
  <c r="O472" i="6"/>
  <c r="I472" i="6"/>
  <c r="R472" i="6"/>
  <c r="L473" i="6"/>
  <c r="O473" i="6"/>
  <c r="I473" i="6"/>
  <c r="R473" i="6"/>
  <c r="L474" i="6"/>
  <c r="O474" i="6"/>
  <c r="I474" i="6"/>
  <c r="R474" i="6"/>
  <c r="L475" i="6"/>
  <c r="O475" i="6"/>
  <c r="I475" i="6"/>
  <c r="R475" i="6"/>
  <c r="L476" i="6"/>
  <c r="O476" i="6"/>
  <c r="I476" i="6"/>
  <c r="R476" i="6"/>
  <c r="L477" i="6"/>
  <c r="O477" i="6"/>
  <c r="I477" i="6"/>
  <c r="R477" i="6"/>
  <c r="L478" i="6"/>
  <c r="O478" i="6"/>
  <c r="I478" i="6"/>
  <c r="R478" i="6"/>
  <c r="L479" i="6"/>
  <c r="O479" i="6"/>
  <c r="I479" i="6"/>
  <c r="R479" i="6"/>
  <c r="L480" i="6"/>
  <c r="O480" i="6"/>
  <c r="I480" i="6"/>
  <c r="R480" i="6"/>
  <c r="L481" i="6"/>
  <c r="O481" i="6"/>
  <c r="I481" i="6"/>
  <c r="R481" i="6"/>
  <c r="L482" i="6"/>
  <c r="O482" i="6"/>
  <c r="I482" i="6"/>
  <c r="R482" i="6"/>
  <c r="L483" i="6"/>
  <c r="O483" i="6"/>
  <c r="I483" i="6"/>
  <c r="R483" i="6"/>
  <c r="L484" i="6"/>
  <c r="O484" i="6"/>
  <c r="I484" i="6"/>
  <c r="R484" i="6"/>
  <c r="L485" i="6"/>
  <c r="O485" i="6"/>
  <c r="I485" i="6"/>
  <c r="R485" i="6"/>
  <c r="L486" i="6"/>
  <c r="O486" i="6"/>
  <c r="I486" i="6"/>
  <c r="R486" i="6"/>
  <c r="L487" i="6"/>
  <c r="O487" i="6"/>
  <c r="I487" i="6"/>
  <c r="R487" i="6"/>
  <c r="L488" i="6"/>
  <c r="O488" i="6"/>
  <c r="I488" i="6"/>
  <c r="R488" i="6"/>
  <c r="L489" i="6"/>
  <c r="O489" i="6"/>
  <c r="I489" i="6"/>
  <c r="R489" i="6"/>
  <c r="L490" i="6"/>
  <c r="O490" i="6"/>
  <c r="I490" i="6"/>
  <c r="R490" i="6"/>
  <c r="L491" i="6"/>
  <c r="O491" i="6"/>
  <c r="I491" i="6"/>
  <c r="R491" i="6"/>
  <c r="L492" i="6"/>
  <c r="O492" i="6"/>
  <c r="I492" i="6"/>
  <c r="R492" i="6"/>
  <c r="L493" i="6"/>
  <c r="O493" i="6"/>
  <c r="I493" i="6"/>
  <c r="R493" i="6"/>
  <c r="L494" i="6"/>
  <c r="O494" i="6"/>
  <c r="I494" i="6"/>
  <c r="R494" i="6"/>
  <c r="L495" i="6"/>
  <c r="O495" i="6"/>
  <c r="I495" i="6"/>
  <c r="R495" i="6"/>
  <c r="L496" i="6"/>
  <c r="O496" i="6"/>
  <c r="I496" i="6"/>
  <c r="R496" i="6"/>
  <c r="L497" i="6"/>
  <c r="O497" i="6"/>
  <c r="I497" i="6"/>
  <c r="R497" i="6"/>
  <c r="L498" i="6"/>
  <c r="O498" i="6"/>
  <c r="I498" i="6"/>
  <c r="R498" i="6"/>
  <c r="L499" i="6"/>
  <c r="O499" i="6"/>
  <c r="I499" i="6"/>
  <c r="R499" i="6"/>
  <c r="L500" i="6"/>
  <c r="O500" i="6"/>
  <c r="I500" i="6"/>
  <c r="R500" i="6"/>
  <c r="L501" i="6"/>
  <c r="O501" i="6"/>
  <c r="I501" i="6"/>
  <c r="R501" i="6"/>
  <c r="L502" i="6"/>
  <c r="O502" i="6"/>
  <c r="I502" i="6"/>
  <c r="R502" i="6"/>
  <c r="L503" i="6"/>
  <c r="O503" i="6"/>
  <c r="I503" i="6"/>
  <c r="R503" i="6"/>
  <c r="L504" i="6"/>
  <c r="O504" i="6"/>
  <c r="I504" i="6"/>
  <c r="R504" i="6"/>
  <c r="L505" i="6"/>
  <c r="O505" i="6"/>
  <c r="I505" i="6"/>
  <c r="R505" i="6"/>
  <c r="L506" i="6"/>
  <c r="O506" i="6"/>
  <c r="I506" i="6"/>
  <c r="R506" i="6"/>
  <c r="L507" i="6"/>
  <c r="O507" i="6"/>
  <c r="I507" i="6"/>
  <c r="R507" i="6"/>
  <c r="L508" i="6"/>
  <c r="O508" i="6"/>
  <c r="I508" i="6"/>
  <c r="R508" i="6"/>
  <c r="L509" i="6"/>
  <c r="O509" i="6"/>
  <c r="I509" i="6"/>
  <c r="R509" i="6"/>
  <c r="L510" i="6"/>
  <c r="O510" i="6"/>
  <c r="I510" i="6"/>
  <c r="R510" i="6"/>
  <c r="L511" i="6"/>
  <c r="O511" i="6"/>
  <c r="I511" i="6"/>
  <c r="R511" i="6"/>
  <c r="L512" i="6"/>
  <c r="O512" i="6"/>
  <c r="I512" i="6"/>
  <c r="R512" i="6"/>
  <c r="L513" i="6"/>
  <c r="O513" i="6"/>
  <c r="I513" i="6"/>
  <c r="R513" i="6"/>
  <c r="L514" i="6"/>
  <c r="O514" i="6"/>
  <c r="I514" i="6"/>
  <c r="R514" i="6"/>
  <c r="L515" i="6"/>
  <c r="O515" i="6"/>
  <c r="I515" i="6"/>
  <c r="R515" i="6"/>
  <c r="L516" i="6"/>
  <c r="O516" i="6"/>
  <c r="I516" i="6"/>
  <c r="R516" i="6"/>
  <c r="L517" i="6"/>
  <c r="O517" i="6"/>
  <c r="I517" i="6"/>
  <c r="R517" i="6"/>
  <c r="L518" i="6"/>
  <c r="O518" i="6"/>
  <c r="I518" i="6"/>
  <c r="R518" i="6"/>
  <c r="L519" i="6"/>
  <c r="O519" i="6"/>
  <c r="I519" i="6"/>
  <c r="R519" i="6"/>
  <c r="L520" i="6"/>
  <c r="O520" i="6"/>
  <c r="I520" i="6"/>
  <c r="R520" i="6"/>
  <c r="L521" i="6"/>
  <c r="O521" i="6"/>
  <c r="I521" i="6"/>
  <c r="R521" i="6"/>
  <c r="L522" i="6"/>
  <c r="O522" i="6"/>
  <c r="I522" i="6"/>
  <c r="R522" i="6"/>
  <c r="L523" i="6"/>
  <c r="O523" i="6"/>
  <c r="I523" i="6"/>
  <c r="R523" i="6"/>
  <c r="L524" i="6"/>
  <c r="O524" i="6"/>
  <c r="I524" i="6"/>
  <c r="R524" i="6"/>
  <c r="L525" i="6"/>
  <c r="O525" i="6"/>
  <c r="I525" i="6"/>
  <c r="R525" i="6"/>
  <c r="L526" i="6"/>
  <c r="O526" i="6"/>
  <c r="I526" i="6"/>
  <c r="R526" i="6"/>
  <c r="L527" i="6"/>
  <c r="O527" i="6"/>
  <c r="I527" i="6"/>
  <c r="R527" i="6"/>
  <c r="L528" i="6"/>
  <c r="O528" i="6"/>
  <c r="I528" i="6"/>
  <c r="R528" i="6"/>
  <c r="L529" i="6"/>
  <c r="O529" i="6"/>
  <c r="I529" i="6"/>
  <c r="R529" i="6"/>
  <c r="L530" i="6"/>
  <c r="O530" i="6"/>
  <c r="I530" i="6"/>
  <c r="R530" i="6"/>
  <c r="L531" i="6"/>
  <c r="O531" i="6"/>
  <c r="I531" i="6"/>
  <c r="R531" i="6"/>
  <c r="L532" i="6"/>
  <c r="O532" i="6"/>
  <c r="I532" i="6"/>
  <c r="R532" i="6"/>
  <c r="L533" i="6"/>
  <c r="O533" i="6"/>
  <c r="I533" i="6"/>
  <c r="R533" i="6"/>
  <c r="L534" i="6"/>
  <c r="O534" i="6"/>
  <c r="I534" i="6"/>
  <c r="R534" i="6"/>
  <c r="L535" i="6"/>
  <c r="O535" i="6"/>
  <c r="I535" i="6"/>
  <c r="R535" i="6"/>
  <c r="L536" i="6"/>
  <c r="O536" i="6"/>
  <c r="I536" i="6"/>
  <c r="R536" i="6"/>
  <c r="L537" i="6"/>
  <c r="O537" i="6"/>
  <c r="I537" i="6"/>
  <c r="R537" i="6"/>
  <c r="L538" i="6"/>
  <c r="O538" i="6"/>
  <c r="I538" i="6"/>
  <c r="R538" i="6"/>
  <c r="L539" i="6"/>
  <c r="O539" i="6"/>
  <c r="I539" i="6"/>
  <c r="R539" i="6"/>
  <c r="L540" i="6"/>
  <c r="O540" i="6"/>
  <c r="I540" i="6"/>
  <c r="R540" i="6"/>
  <c r="L541" i="6"/>
  <c r="O541" i="6"/>
  <c r="I541" i="6"/>
  <c r="R541" i="6"/>
  <c r="L542" i="6"/>
  <c r="O542" i="6"/>
  <c r="I542" i="6"/>
  <c r="R542" i="6"/>
  <c r="L543" i="6"/>
  <c r="O543" i="6"/>
  <c r="I543" i="6"/>
  <c r="R543" i="6"/>
  <c r="L544" i="6"/>
  <c r="O544" i="6"/>
  <c r="I544" i="6"/>
  <c r="R544" i="6"/>
  <c r="L545" i="6"/>
  <c r="O545" i="6"/>
  <c r="I545" i="6"/>
  <c r="R545" i="6"/>
  <c r="L546" i="6"/>
  <c r="O546" i="6"/>
  <c r="I546" i="6"/>
  <c r="R546" i="6"/>
  <c r="L547" i="6"/>
  <c r="O547" i="6"/>
  <c r="I547" i="6"/>
  <c r="R547" i="6"/>
  <c r="L548" i="6"/>
  <c r="O548" i="6"/>
  <c r="I548" i="6"/>
  <c r="R548" i="6"/>
  <c r="L549" i="6"/>
  <c r="O549" i="6"/>
  <c r="I549" i="6"/>
  <c r="R549" i="6"/>
  <c r="L550" i="6"/>
  <c r="O550" i="6"/>
  <c r="I550" i="6"/>
  <c r="R550" i="6"/>
  <c r="L551" i="6"/>
  <c r="O551" i="6"/>
  <c r="I551" i="6"/>
  <c r="R551" i="6"/>
  <c r="L552" i="6"/>
  <c r="O552" i="6"/>
  <c r="I552" i="6"/>
  <c r="R552" i="6"/>
  <c r="L553" i="6"/>
  <c r="O553" i="6"/>
  <c r="I553" i="6"/>
  <c r="R553" i="6"/>
  <c r="L554" i="6"/>
  <c r="O554" i="6"/>
  <c r="I554" i="6"/>
  <c r="R554" i="6"/>
  <c r="L555" i="6"/>
  <c r="O555" i="6"/>
  <c r="I555" i="6"/>
  <c r="R555" i="6"/>
  <c r="L556" i="6"/>
  <c r="O556" i="6"/>
  <c r="I556" i="6"/>
  <c r="R556" i="6"/>
  <c r="L557" i="6"/>
  <c r="O557" i="6"/>
  <c r="I557" i="6"/>
  <c r="R557" i="6"/>
  <c r="L558" i="6"/>
  <c r="O558" i="6"/>
  <c r="I558" i="6"/>
  <c r="R558" i="6"/>
  <c r="L559" i="6"/>
  <c r="O559" i="6"/>
  <c r="I559" i="6"/>
  <c r="R559" i="6"/>
  <c r="L560" i="6"/>
  <c r="O560" i="6"/>
  <c r="I560" i="6"/>
  <c r="R560" i="6"/>
  <c r="L561" i="6"/>
  <c r="O561" i="6"/>
  <c r="I561" i="6"/>
  <c r="R561" i="6"/>
  <c r="L562" i="6"/>
  <c r="O562" i="6"/>
  <c r="I562" i="6"/>
  <c r="R562" i="6"/>
  <c r="L563" i="6"/>
  <c r="O563" i="6"/>
  <c r="I563" i="6"/>
  <c r="R563" i="6"/>
  <c r="L564" i="6"/>
  <c r="O564" i="6"/>
  <c r="I564" i="6"/>
  <c r="R564" i="6"/>
  <c r="L565" i="6"/>
  <c r="O565" i="6"/>
  <c r="I565" i="6"/>
  <c r="R565" i="6"/>
  <c r="L566" i="6"/>
  <c r="O566" i="6"/>
  <c r="I566" i="6"/>
  <c r="R566" i="6"/>
  <c r="L567" i="6"/>
  <c r="O567" i="6"/>
  <c r="I567" i="6"/>
  <c r="R567" i="6"/>
  <c r="L568" i="6"/>
  <c r="O568" i="6"/>
  <c r="I568" i="6"/>
  <c r="R568" i="6"/>
  <c r="L569" i="6"/>
  <c r="O569" i="6"/>
  <c r="I569" i="6"/>
  <c r="R569" i="6"/>
  <c r="L570" i="6"/>
  <c r="O570" i="6"/>
  <c r="I570" i="6"/>
  <c r="R570" i="6"/>
  <c r="L571" i="6"/>
  <c r="O571" i="6"/>
  <c r="I571" i="6"/>
  <c r="R571" i="6"/>
  <c r="L572" i="6"/>
  <c r="O572" i="6"/>
  <c r="I572" i="6"/>
  <c r="R572" i="6"/>
  <c r="L573" i="6"/>
  <c r="O573" i="6"/>
  <c r="I573" i="6"/>
  <c r="R573" i="6"/>
  <c r="L574" i="6"/>
  <c r="O574" i="6"/>
  <c r="I574" i="6"/>
  <c r="R574" i="6"/>
  <c r="L575" i="6"/>
  <c r="O575" i="6"/>
  <c r="I575" i="6"/>
  <c r="R575" i="6"/>
  <c r="L576" i="6"/>
  <c r="O576" i="6"/>
  <c r="I576" i="6"/>
  <c r="R576" i="6"/>
  <c r="L577" i="6"/>
  <c r="O577" i="6"/>
  <c r="I577" i="6"/>
  <c r="R577" i="6"/>
  <c r="L578" i="6"/>
  <c r="O578" i="6"/>
  <c r="I578" i="6"/>
  <c r="R578" i="6"/>
  <c r="L579" i="6"/>
  <c r="O579" i="6"/>
  <c r="I579" i="6"/>
  <c r="R579" i="6"/>
  <c r="L580" i="6"/>
  <c r="O580" i="6"/>
  <c r="I580" i="6"/>
  <c r="R580" i="6"/>
  <c r="L581" i="6"/>
  <c r="O581" i="6"/>
  <c r="I581" i="6"/>
  <c r="R581" i="6"/>
  <c r="L582" i="6"/>
  <c r="O582" i="6"/>
  <c r="I582" i="6"/>
  <c r="R582" i="6"/>
  <c r="L583" i="6"/>
  <c r="O583" i="6"/>
  <c r="I583" i="6"/>
  <c r="R583" i="6"/>
  <c r="L584" i="6"/>
  <c r="O584" i="6"/>
  <c r="I584" i="6"/>
  <c r="R584" i="6"/>
  <c r="L585" i="6"/>
  <c r="O585" i="6"/>
  <c r="I585" i="6"/>
  <c r="R585" i="6"/>
  <c r="L586" i="6"/>
  <c r="O586" i="6"/>
  <c r="I586" i="6"/>
  <c r="R586" i="6"/>
  <c r="L587" i="6"/>
  <c r="O587" i="6"/>
  <c r="I587" i="6"/>
  <c r="R587" i="6"/>
  <c r="L588" i="6"/>
  <c r="O588" i="6"/>
  <c r="I588" i="6"/>
  <c r="R588" i="6"/>
  <c r="L589" i="6"/>
  <c r="O589" i="6"/>
  <c r="I589" i="6"/>
  <c r="R589" i="6"/>
  <c r="L590" i="6"/>
  <c r="O590" i="6"/>
  <c r="I590" i="6"/>
  <c r="R590" i="6"/>
  <c r="L591" i="6"/>
  <c r="O591" i="6"/>
  <c r="I591" i="6"/>
  <c r="R591" i="6"/>
  <c r="L592" i="6"/>
  <c r="O592" i="6"/>
  <c r="I592" i="6"/>
  <c r="R592" i="6"/>
  <c r="L593" i="6"/>
  <c r="O593" i="6"/>
  <c r="I593" i="6"/>
  <c r="R593" i="6"/>
  <c r="L594" i="6"/>
  <c r="O594" i="6"/>
  <c r="I594" i="6"/>
  <c r="R594" i="6"/>
  <c r="L595" i="6"/>
  <c r="O595" i="6"/>
  <c r="I595" i="6"/>
  <c r="R595" i="6"/>
  <c r="L596" i="6"/>
  <c r="O596" i="6"/>
  <c r="I596" i="6"/>
  <c r="R596" i="6"/>
  <c r="L597" i="6"/>
  <c r="O597" i="6"/>
  <c r="I597" i="6"/>
  <c r="R597" i="6"/>
  <c r="L598" i="6"/>
  <c r="O598" i="6"/>
  <c r="I598" i="6"/>
  <c r="R598" i="6"/>
  <c r="L599" i="6"/>
  <c r="O599" i="6"/>
  <c r="I599" i="6"/>
  <c r="R599" i="6"/>
  <c r="L600" i="6"/>
  <c r="O600" i="6"/>
  <c r="I600" i="6"/>
  <c r="R600" i="6"/>
  <c r="L601" i="6"/>
  <c r="O601" i="6"/>
  <c r="I601" i="6"/>
  <c r="R601" i="6"/>
  <c r="L602" i="6"/>
  <c r="O602" i="6"/>
  <c r="I602" i="6"/>
  <c r="R602" i="6"/>
  <c r="L603" i="6"/>
  <c r="O603" i="6"/>
  <c r="I603" i="6"/>
  <c r="R603" i="6"/>
  <c r="L604" i="6"/>
  <c r="O604" i="6"/>
  <c r="I604" i="6"/>
  <c r="R604" i="6"/>
  <c r="L605" i="6"/>
  <c r="O605" i="6"/>
  <c r="I605" i="6"/>
  <c r="R605" i="6"/>
  <c r="L606" i="6"/>
  <c r="O606" i="6"/>
  <c r="I606" i="6"/>
  <c r="R606" i="6"/>
  <c r="L607" i="6"/>
  <c r="O607" i="6"/>
  <c r="I607" i="6"/>
  <c r="R607" i="6"/>
  <c r="L608" i="6"/>
  <c r="O608" i="6"/>
  <c r="I608" i="6"/>
  <c r="R608" i="6"/>
  <c r="L609" i="6"/>
  <c r="O609" i="6"/>
  <c r="I609" i="6"/>
  <c r="R609" i="6"/>
  <c r="L610" i="6"/>
  <c r="O610" i="6"/>
  <c r="I610" i="6"/>
  <c r="R610" i="6"/>
  <c r="L611" i="6"/>
  <c r="O611" i="6"/>
  <c r="I611" i="6"/>
  <c r="R611" i="6"/>
  <c r="L612" i="6"/>
  <c r="O612" i="6"/>
  <c r="I612" i="6"/>
  <c r="R612" i="6"/>
  <c r="L613" i="6"/>
  <c r="O613" i="6"/>
  <c r="I613" i="6"/>
  <c r="R613" i="6"/>
  <c r="L614" i="6"/>
  <c r="O614" i="6"/>
  <c r="I614" i="6"/>
  <c r="R614" i="6"/>
  <c r="L615" i="6"/>
  <c r="O615" i="6"/>
  <c r="I615" i="6"/>
  <c r="R615" i="6"/>
  <c r="L616" i="6"/>
  <c r="O616" i="6"/>
  <c r="I616" i="6"/>
  <c r="R616" i="6"/>
  <c r="L617" i="6"/>
  <c r="O617" i="6"/>
  <c r="I617" i="6"/>
  <c r="R617" i="6"/>
  <c r="L618" i="6"/>
  <c r="O618" i="6"/>
  <c r="I618" i="6"/>
  <c r="R618" i="6"/>
  <c r="L619" i="6"/>
  <c r="O619" i="6"/>
  <c r="I619" i="6"/>
  <c r="R619" i="6"/>
  <c r="L620" i="6"/>
  <c r="O620" i="6"/>
  <c r="I620" i="6"/>
  <c r="R620" i="6"/>
  <c r="L621" i="6"/>
  <c r="O621" i="6"/>
  <c r="I621" i="6"/>
  <c r="R621" i="6"/>
  <c r="L622" i="6"/>
  <c r="O622" i="6"/>
  <c r="I622" i="6"/>
  <c r="R622" i="6"/>
  <c r="L623" i="6"/>
  <c r="O623" i="6"/>
  <c r="I623" i="6"/>
  <c r="R623" i="6"/>
  <c r="L624" i="6"/>
  <c r="O624" i="6"/>
  <c r="I624" i="6"/>
  <c r="R624" i="6"/>
  <c r="L625" i="6"/>
  <c r="O625" i="6"/>
  <c r="I625" i="6"/>
  <c r="R625" i="6"/>
  <c r="L626" i="6"/>
  <c r="O626" i="6"/>
  <c r="I626" i="6"/>
  <c r="R626" i="6"/>
  <c r="L627" i="6"/>
  <c r="O627" i="6"/>
  <c r="I627" i="6"/>
  <c r="R627" i="6"/>
  <c r="L628" i="6"/>
  <c r="O628" i="6"/>
  <c r="I628" i="6"/>
  <c r="R628" i="6"/>
  <c r="L629" i="6"/>
  <c r="O629" i="6"/>
  <c r="I629" i="6"/>
  <c r="R629" i="6"/>
  <c r="L630" i="6"/>
  <c r="O630" i="6"/>
  <c r="I630" i="6"/>
  <c r="R630" i="6"/>
  <c r="L631" i="6"/>
  <c r="O631" i="6"/>
  <c r="I631" i="6"/>
  <c r="R631" i="6"/>
  <c r="L632" i="6"/>
  <c r="O632" i="6"/>
  <c r="I632" i="6"/>
  <c r="R632" i="6"/>
  <c r="L633" i="6"/>
  <c r="O633" i="6"/>
  <c r="I633" i="6"/>
  <c r="R633" i="6"/>
  <c r="L634" i="6"/>
  <c r="O634" i="6"/>
  <c r="I634" i="6"/>
  <c r="R634" i="6"/>
  <c r="L635" i="6"/>
  <c r="O635" i="6"/>
  <c r="I635" i="6"/>
  <c r="R635" i="6"/>
  <c r="L636" i="6"/>
  <c r="O636" i="6"/>
  <c r="I636" i="6"/>
  <c r="R636" i="6"/>
  <c r="L637" i="6"/>
  <c r="O637" i="6"/>
  <c r="I637" i="6"/>
  <c r="R637" i="6"/>
  <c r="L638" i="6"/>
  <c r="O638" i="6"/>
  <c r="I638" i="6"/>
  <c r="R638" i="6"/>
  <c r="L639" i="6"/>
  <c r="O639" i="6"/>
  <c r="I639" i="6"/>
  <c r="R639" i="6"/>
  <c r="L640" i="6"/>
  <c r="O640" i="6"/>
  <c r="I640" i="6"/>
  <c r="R640" i="6"/>
  <c r="L641" i="6"/>
  <c r="O641" i="6"/>
  <c r="I641" i="6"/>
  <c r="R641" i="6"/>
  <c r="L642" i="6"/>
  <c r="O642" i="6"/>
  <c r="I642" i="6"/>
  <c r="R642" i="6"/>
  <c r="L643" i="6"/>
  <c r="O643" i="6"/>
  <c r="I643" i="6"/>
  <c r="R643" i="6"/>
  <c r="L644" i="6"/>
  <c r="O644" i="6"/>
  <c r="I644" i="6"/>
  <c r="R644" i="6"/>
  <c r="L645" i="6"/>
  <c r="O645" i="6"/>
  <c r="I645" i="6"/>
  <c r="R645" i="6"/>
  <c r="L646" i="6"/>
  <c r="O646" i="6"/>
  <c r="I646" i="6"/>
  <c r="R646" i="6"/>
  <c r="L647" i="6"/>
  <c r="O647" i="6"/>
  <c r="I647" i="6"/>
  <c r="R647" i="6"/>
  <c r="L648" i="6"/>
  <c r="O648" i="6"/>
  <c r="I648" i="6"/>
  <c r="R648" i="6"/>
  <c r="L649" i="6"/>
  <c r="O649" i="6"/>
  <c r="I649" i="6"/>
  <c r="R649" i="6"/>
  <c r="L650" i="6"/>
  <c r="O650" i="6"/>
  <c r="I650" i="6"/>
  <c r="R650" i="6"/>
  <c r="L651" i="6"/>
  <c r="O651" i="6"/>
  <c r="I651" i="6"/>
  <c r="R651" i="6"/>
  <c r="L652" i="6"/>
  <c r="O652" i="6"/>
  <c r="I652" i="6"/>
  <c r="R652" i="6"/>
  <c r="L653" i="6"/>
  <c r="O653" i="6"/>
  <c r="I653" i="6"/>
  <c r="R653" i="6"/>
  <c r="L654" i="6"/>
  <c r="O654" i="6"/>
  <c r="I654" i="6"/>
  <c r="R654" i="6"/>
  <c r="L655" i="6"/>
  <c r="O655" i="6"/>
  <c r="I655" i="6"/>
  <c r="R655" i="6"/>
  <c r="L656" i="6"/>
  <c r="O656" i="6"/>
  <c r="I656" i="6"/>
  <c r="R656" i="6"/>
  <c r="L657" i="6"/>
  <c r="O657" i="6"/>
  <c r="I657" i="6"/>
  <c r="R657" i="6"/>
  <c r="L658" i="6"/>
  <c r="O658" i="6"/>
  <c r="I658" i="6"/>
  <c r="R658" i="6"/>
  <c r="L659" i="6"/>
  <c r="O659" i="6"/>
  <c r="I659" i="6"/>
  <c r="R659" i="6"/>
  <c r="L660" i="6"/>
  <c r="O660" i="6"/>
  <c r="I660" i="6"/>
  <c r="R660" i="6"/>
  <c r="L661" i="6"/>
  <c r="O661" i="6"/>
  <c r="I661" i="6"/>
  <c r="R661" i="6"/>
  <c r="L662" i="6"/>
  <c r="O662" i="6"/>
  <c r="I662" i="6"/>
  <c r="R662" i="6"/>
  <c r="L663" i="6"/>
  <c r="O663" i="6"/>
  <c r="I663" i="6"/>
  <c r="R663" i="6"/>
  <c r="L664" i="6"/>
  <c r="O664" i="6"/>
  <c r="I664" i="6"/>
  <c r="R664" i="6"/>
  <c r="L665" i="6"/>
  <c r="O665" i="6"/>
  <c r="I665" i="6"/>
  <c r="R665" i="6"/>
  <c r="L666" i="6"/>
  <c r="O666" i="6"/>
  <c r="I666" i="6"/>
  <c r="R666" i="6"/>
  <c r="L667" i="6"/>
  <c r="O667" i="6"/>
  <c r="I667" i="6"/>
  <c r="R667" i="6"/>
  <c r="L668" i="6"/>
  <c r="O668" i="6"/>
  <c r="I668" i="6"/>
  <c r="R668" i="6"/>
  <c r="L669" i="6"/>
  <c r="O669" i="6"/>
  <c r="I669" i="6"/>
  <c r="R669" i="6"/>
  <c r="L670" i="6"/>
  <c r="O670" i="6"/>
  <c r="I670" i="6"/>
  <c r="R670" i="6"/>
  <c r="L671" i="6"/>
  <c r="O671" i="6"/>
  <c r="I671" i="6"/>
  <c r="R671" i="6"/>
  <c r="L672" i="6"/>
  <c r="O672" i="6"/>
  <c r="I672" i="6"/>
  <c r="R672" i="6"/>
  <c r="L673" i="6"/>
  <c r="O673" i="6"/>
  <c r="I673" i="6"/>
  <c r="R673" i="6"/>
  <c r="L674" i="6"/>
  <c r="O674" i="6"/>
  <c r="I674" i="6"/>
  <c r="R674" i="6"/>
  <c r="L675" i="6"/>
  <c r="O675" i="6"/>
  <c r="I675" i="6"/>
  <c r="R675" i="6"/>
  <c r="L676" i="6"/>
  <c r="O676" i="6"/>
  <c r="I676" i="6"/>
  <c r="R676" i="6"/>
  <c r="L677" i="6"/>
  <c r="O677" i="6"/>
  <c r="I677" i="6"/>
  <c r="R677" i="6"/>
  <c r="L678" i="6"/>
  <c r="O678" i="6"/>
  <c r="I678" i="6"/>
  <c r="R678" i="6"/>
  <c r="L679" i="6"/>
  <c r="O679" i="6"/>
  <c r="I679" i="6"/>
  <c r="R679" i="6"/>
  <c r="L680" i="6"/>
  <c r="O680" i="6"/>
  <c r="I680" i="6"/>
  <c r="R680" i="6"/>
  <c r="L681" i="6"/>
  <c r="O681" i="6"/>
  <c r="I681" i="6"/>
  <c r="R681" i="6"/>
  <c r="L682" i="6"/>
  <c r="O682" i="6"/>
  <c r="I682" i="6"/>
  <c r="R682" i="6"/>
  <c r="L683" i="6"/>
  <c r="O683" i="6"/>
  <c r="I683" i="6"/>
  <c r="R683" i="6"/>
  <c r="L684" i="6"/>
  <c r="O684" i="6"/>
  <c r="I684" i="6"/>
  <c r="R684" i="6"/>
  <c r="L685" i="6"/>
  <c r="O685" i="6"/>
  <c r="I685" i="6"/>
  <c r="R685" i="6"/>
  <c r="L686" i="6"/>
  <c r="O686" i="6"/>
  <c r="I686" i="6"/>
  <c r="R686" i="6"/>
  <c r="L687" i="6"/>
  <c r="O687" i="6"/>
  <c r="I687" i="6"/>
  <c r="R687" i="6"/>
  <c r="L688" i="6"/>
  <c r="O688" i="6"/>
  <c r="I688" i="6"/>
  <c r="R688" i="6"/>
  <c r="L689" i="6"/>
  <c r="O689" i="6"/>
  <c r="I689" i="6"/>
  <c r="R689" i="6"/>
  <c r="L690" i="6"/>
  <c r="O690" i="6"/>
  <c r="I690" i="6"/>
  <c r="R690" i="6"/>
  <c r="L691" i="6"/>
  <c r="O691" i="6"/>
  <c r="I691" i="6"/>
  <c r="R691" i="6"/>
  <c r="L692" i="6"/>
  <c r="O692" i="6"/>
  <c r="I692" i="6"/>
  <c r="R692" i="6"/>
  <c r="L693" i="6"/>
  <c r="O693" i="6"/>
  <c r="I693" i="6"/>
  <c r="R693" i="6"/>
  <c r="L694" i="6"/>
  <c r="O694" i="6"/>
  <c r="I694" i="6"/>
  <c r="R694" i="6"/>
  <c r="L695" i="6"/>
  <c r="O695" i="6"/>
  <c r="I695" i="6"/>
  <c r="R695" i="6"/>
  <c r="L696" i="6"/>
  <c r="O696" i="6"/>
  <c r="I696" i="6"/>
  <c r="R696" i="6"/>
  <c r="L697" i="6"/>
  <c r="O697" i="6"/>
  <c r="I697" i="6"/>
  <c r="R697" i="6"/>
  <c r="L698" i="6"/>
  <c r="O698" i="6"/>
  <c r="I698" i="6"/>
  <c r="R698" i="6"/>
  <c r="L699" i="6"/>
  <c r="O699" i="6"/>
  <c r="I699" i="6"/>
  <c r="R699" i="6"/>
  <c r="L700" i="6"/>
  <c r="O700" i="6"/>
  <c r="I700" i="6"/>
  <c r="R700" i="6"/>
  <c r="L701" i="6"/>
  <c r="O701" i="6"/>
  <c r="I701" i="6"/>
  <c r="R701" i="6"/>
  <c r="L702" i="6"/>
  <c r="O702" i="6"/>
  <c r="I702" i="6"/>
  <c r="R702" i="6"/>
  <c r="L703" i="6"/>
  <c r="O703" i="6"/>
  <c r="I703" i="6"/>
  <c r="R703" i="6"/>
  <c r="L704" i="6"/>
  <c r="O704" i="6"/>
  <c r="I704" i="6"/>
  <c r="R704" i="6"/>
  <c r="L705" i="6"/>
  <c r="O705" i="6"/>
  <c r="I705" i="6"/>
  <c r="R705" i="6"/>
  <c r="L706" i="6"/>
  <c r="O706" i="6"/>
  <c r="I706" i="6"/>
  <c r="R706" i="6"/>
  <c r="L707" i="6"/>
  <c r="O707" i="6"/>
  <c r="I707" i="6"/>
  <c r="R707" i="6"/>
  <c r="L708" i="6"/>
  <c r="O708" i="6"/>
  <c r="I708" i="6"/>
  <c r="R708" i="6"/>
  <c r="L709" i="6"/>
  <c r="O709" i="6"/>
  <c r="I709" i="6"/>
  <c r="R709" i="6"/>
  <c r="L710" i="6"/>
  <c r="O710" i="6"/>
  <c r="I710" i="6"/>
  <c r="R710" i="6"/>
  <c r="L711" i="6"/>
  <c r="O711" i="6"/>
  <c r="I711" i="6"/>
  <c r="R711" i="6"/>
  <c r="L712" i="6"/>
  <c r="O712" i="6"/>
  <c r="I712" i="6"/>
  <c r="R712" i="6"/>
  <c r="L713" i="6"/>
  <c r="O713" i="6"/>
  <c r="I713" i="6"/>
  <c r="R713" i="6"/>
  <c r="L714" i="6"/>
  <c r="O714" i="6"/>
  <c r="I714" i="6"/>
  <c r="R714" i="6"/>
  <c r="L715" i="6"/>
  <c r="O715" i="6"/>
  <c r="I715" i="6"/>
  <c r="R715" i="6"/>
  <c r="L716" i="6"/>
  <c r="O716" i="6"/>
  <c r="I716" i="6"/>
  <c r="R716" i="6"/>
  <c r="L717" i="6"/>
  <c r="O717" i="6"/>
  <c r="I717" i="6"/>
  <c r="R717" i="6"/>
  <c r="L718" i="6"/>
  <c r="O718" i="6"/>
  <c r="I718" i="6"/>
  <c r="R718" i="6"/>
  <c r="L719" i="6"/>
  <c r="O719" i="6"/>
  <c r="I719" i="6"/>
  <c r="R719" i="6"/>
  <c r="L720" i="6"/>
  <c r="O720" i="6"/>
  <c r="I720" i="6"/>
  <c r="R720" i="6"/>
  <c r="L721" i="6"/>
  <c r="O721" i="6"/>
  <c r="I721" i="6"/>
  <c r="R721" i="6"/>
  <c r="L722" i="6"/>
  <c r="O722" i="6"/>
  <c r="I722" i="6"/>
  <c r="R722" i="6"/>
  <c r="L723" i="6"/>
  <c r="O723" i="6"/>
  <c r="I723" i="6"/>
  <c r="R723" i="6"/>
  <c r="L724" i="6"/>
  <c r="O724" i="6"/>
  <c r="I724" i="6"/>
  <c r="R724" i="6"/>
  <c r="L725" i="6"/>
  <c r="O725" i="6"/>
  <c r="I725" i="6"/>
  <c r="R725" i="6"/>
  <c r="L726" i="6"/>
  <c r="O726" i="6"/>
  <c r="I726" i="6"/>
  <c r="R726" i="6"/>
  <c r="L727" i="6"/>
  <c r="O727" i="6"/>
  <c r="I727" i="6"/>
  <c r="R727" i="6"/>
  <c r="L728" i="6"/>
  <c r="O728" i="6"/>
  <c r="I728" i="6"/>
  <c r="R728" i="6"/>
  <c r="L729" i="6"/>
  <c r="O729" i="6"/>
  <c r="I729" i="6"/>
  <c r="R729" i="6"/>
  <c r="L730" i="6"/>
  <c r="O730" i="6"/>
  <c r="I730" i="6"/>
  <c r="R730" i="6"/>
  <c r="L731" i="6"/>
  <c r="O731" i="6"/>
  <c r="I731" i="6"/>
  <c r="R731" i="6"/>
  <c r="L732" i="6"/>
  <c r="O732" i="6"/>
  <c r="I732" i="6"/>
  <c r="R732" i="6"/>
  <c r="L733" i="6"/>
  <c r="O733" i="6"/>
  <c r="I733" i="6"/>
  <c r="R733" i="6"/>
  <c r="L734" i="6"/>
  <c r="O734" i="6"/>
  <c r="I734" i="6"/>
  <c r="R734" i="6"/>
  <c r="L735" i="6"/>
  <c r="O735" i="6"/>
  <c r="I735" i="6"/>
  <c r="R735" i="6"/>
  <c r="L736" i="6"/>
  <c r="O736" i="6"/>
  <c r="I736" i="6"/>
  <c r="R736" i="6"/>
  <c r="L737" i="6"/>
  <c r="O737" i="6"/>
  <c r="I737" i="6"/>
  <c r="R737" i="6"/>
  <c r="L738" i="6"/>
  <c r="O738" i="6"/>
  <c r="I738" i="6"/>
  <c r="R738" i="6"/>
  <c r="L739" i="6"/>
  <c r="O739" i="6"/>
  <c r="I739" i="6"/>
  <c r="R739" i="6"/>
  <c r="L740" i="6"/>
  <c r="O740" i="6"/>
  <c r="I740" i="6"/>
  <c r="R740" i="6"/>
  <c r="L741" i="6"/>
  <c r="O741" i="6"/>
  <c r="I741" i="6"/>
  <c r="R741" i="6"/>
  <c r="L742" i="6"/>
  <c r="O742" i="6"/>
  <c r="I742" i="6"/>
  <c r="R742" i="6"/>
  <c r="L743" i="6"/>
  <c r="O743" i="6"/>
  <c r="I743" i="6"/>
  <c r="R743" i="6"/>
  <c r="L744" i="6"/>
  <c r="O744" i="6"/>
  <c r="I744" i="6"/>
  <c r="R744" i="6"/>
  <c r="L745" i="6"/>
  <c r="O745" i="6"/>
  <c r="I745" i="6"/>
  <c r="R745" i="6"/>
  <c r="L746" i="6"/>
  <c r="O746" i="6"/>
  <c r="I746" i="6"/>
  <c r="R746" i="6"/>
  <c r="L747" i="6"/>
  <c r="O747" i="6"/>
  <c r="I747" i="6"/>
  <c r="R747" i="6"/>
  <c r="L748" i="6"/>
  <c r="O748" i="6"/>
  <c r="I748" i="6"/>
  <c r="R748" i="6"/>
  <c r="L749" i="6"/>
  <c r="O749" i="6"/>
  <c r="I749" i="6"/>
  <c r="R749" i="6"/>
  <c r="L750" i="6"/>
  <c r="O750" i="6"/>
  <c r="I750" i="6"/>
  <c r="R750" i="6"/>
  <c r="L751" i="6"/>
  <c r="O751" i="6"/>
  <c r="I751" i="6"/>
  <c r="R751" i="6"/>
  <c r="L752" i="6"/>
  <c r="O752" i="6"/>
  <c r="I752" i="6"/>
  <c r="R752" i="6"/>
  <c r="L753" i="6"/>
  <c r="O753" i="6"/>
  <c r="I753" i="6"/>
  <c r="R753" i="6"/>
  <c r="L754" i="6"/>
  <c r="O754" i="6"/>
  <c r="I754" i="6"/>
  <c r="R754" i="6"/>
  <c r="L755" i="6"/>
  <c r="O755" i="6"/>
  <c r="I755" i="6"/>
  <c r="R755" i="6"/>
  <c r="L756" i="6"/>
  <c r="O756" i="6"/>
  <c r="I756" i="6"/>
  <c r="R756" i="6"/>
  <c r="L757" i="6"/>
  <c r="O757" i="6"/>
  <c r="I757" i="6"/>
  <c r="R757" i="6"/>
  <c r="L758" i="6"/>
  <c r="O758" i="6"/>
  <c r="I758" i="6"/>
  <c r="R758" i="6"/>
  <c r="L759" i="6"/>
  <c r="O759" i="6"/>
  <c r="I759" i="6"/>
  <c r="R759" i="6"/>
  <c r="L760" i="6"/>
  <c r="O760" i="6"/>
  <c r="I760" i="6"/>
  <c r="R760" i="6"/>
  <c r="L761" i="6"/>
  <c r="O761" i="6"/>
  <c r="I761" i="6"/>
  <c r="R761" i="6"/>
  <c r="L762" i="6"/>
  <c r="O762" i="6"/>
  <c r="I762" i="6"/>
  <c r="R762" i="6"/>
  <c r="L763" i="6"/>
  <c r="O763" i="6"/>
  <c r="I763" i="6"/>
  <c r="R763" i="6"/>
  <c r="L764" i="6"/>
  <c r="O764" i="6"/>
  <c r="I764" i="6"/>
  <c r="R764" i="6"/>
  <c r="L765" i="6"/>
  <c r="O765" i="6"/>
  <c r="I765" i="6"/>
  <c r="R765" i="6"/>
  <c r="L766" i="6"/>
  <c r="O766" i="6"/>
  <c r="I766" i="6"/>
  <c r="R766" i="6"/>
  <c r="L767" i="6"/>
  <c r="O767" i="6"/>
  <c r="I767" i="6"/>
  <c r="R767" i="6"/>
  <c r="L768" i="6"/>
  <c r="O768" i="6"/>
  <c r="I768" i="6"/>
  <c r="R768" i="6"/>
  <c r="L769" i="6"/>
  <c r="O769" i="6"/>
  <c r="I769" i="6"/>
  <c r="R769" i="6"/>
  <c r="L770" i="6"/>
  <c r="O770" i="6"/>
  <c r="I770" i="6"/>
  <c r="R770" i="6"/>
  <c r="L771" i="6"/>
  <c r="O771" i="6"/>
  <c r="I771" i="6"/>
  <c r="R771" i="6"/>
  <c r="L772" i="6"/>
  <c r="O772" i="6"/>
  <c r="I772" i="6"/>
  <c r="R772" i="6"/>
  <c r="L773" i="6"/>
  <c r="O773" i="6"/>
  <c r="I773" i="6"/>
  <c r="R773" i="6"/>
  <c r="L774" i="6"/>
  <c r="O774" i="6"/>
  <c r="I774" i="6"/>
  <c r="R774" i="6"/>
  <c r="L775" i="6"/>
  <c r="O775" i="6"/>
  <c r="I775" i="6"/>
  <c r="R775" i="6"/>
  <c r="L776" i="6"/>
  <c r="O776" i="6"/>
  <c r="I776" i="6"/>
  <c r="R776" i="6"/>
  <c r="L777" i="6"/>
  <c r="O777" i="6"/>
  <c r="I777" i="6"/>
  <c r="R777" i="6"/>
  <c r="L778" i="6"/>
  <c r="O778" i="6"/>
  <c r="I778" i="6"/>
  <c r="R778" i="6"/>
  <c r="L779" i="6"/>
  <c r="O779" i="6"/>
  <c r="I779" i="6"/>
  <c r="R779" i="6"/>
  <c r="L780" i="6"/>
  <c r="O780" i="6"/>
  <c r="I780" i="6"/>
  <c r="R780" i="6"/>
  <c r="L781" i="6"/>
  <c r="O781" i="6"/>
  <c r="I781" i="6"/>
  <c r="R781" i="6"/>
  <c r="L782" i="6"/>
  <c r="O782" i="6"/>
  <c r="I782" i="6"/>
  <c r="R782" i="6"/>
  <c r="L783" i="6"/>
  <c r="O783" i="6"/>
  <c r="I783" i="6"/>
  <c r="R783" i="6"/>
  <c r="L784" i="6"/>
  <c r="O784" i="6"/>
  <c r="I784" i="6"/>
  <c r="R784" i="6"/>
  <c r="L785" i="6"/>
  <c r="O785" i="6"/>
  <c r="I785" i="6"/>
  <c r="R785" i="6"/>
  <c r="L786" i="6"/>
  <c r="O786" i="6"/>
  <c r="I786" i="6"/>
  <c r="R786" i="6"/>
  <c r="L787" i="6"/>
  <c r="O787" i="6"/>
  <c r="I787" i="6"/>
  <c r="R787" i="6"/>
  <c r="L788" i="6"/>
  <c r="O788" i="6"/>
  <c r="I788" i="6"/>
  <c r="R788" i="6"/>
  <c r="L789" i="6"/>
  <c r="O789" i="6"/>
  <c r="I789" i="6"/>
  <c r="R789" i="6"/>
  <c r="L790" i="6"/>
  <c r="O790" i="6"/>
  <c r="I790" i="6"/>
  <c r="R790" i="6"/>
  <c r="L791" i="6"/>
  <c r="O791" i="6"/>
  <c r="I791" i="6"/>
  <c r="R791" i="6"/>
  <c r="L792" i="6"/>
  <c r="O792" i="6"/>
  <c r="I792" i="6"/>
  <c r="R792" i="6"/>
  <c r="L793" i="6"/>
  <c r="O793" i="6"/>
  <c r="I793" i="6"/>
  <c r="R793" i="6"/>
  <c r="L794" i="6"/>
  <c r="O794" i="6"/>
  <c r="I794" i="6"/>
  <c r="R794" i="6"/>
  <c r="L795" i="6"/>
  <c r="O795" i="6"/>
  <c r="I795" i="6"/>
  <c r="R795" i="6"/>
  <c r="L796" i="6"/>
  <c r="O796" i="6"/>
  <c r="I796" i="6"/>
  <c r="R796" i="6"/>
  <c r="L797" i="6"/>
  <c r="O797" i="6"/>
  <c r="I797" i="6"/>
  <c r="R797" i="6"/>
  <c r="L798" i="6"/>
  <c r="O798" i="6"/>
  <c r="I798" i="6"/>
  <c r="R798" i="6"/>
  <c r="L799" i="6"/>
  <c r="O799" i="6"/>
  <c r="I799" i="6"/>
  <c r="R799" i="6"/>
  <c r="L800" i="6"/>
  <c r="O800" i="6"/>
  <c r="I800" i="6"/>
  <c r="R800" i="6"/>
  <c r="L801" i="6"/>
  <c r="O801" i="6"/>
  <c r="I801" i="6"/>
  <c r="R801" i="6"/>
  <c r="L802" i="6"/>
  <c r="O802" i="6"/>
  <c r="I802" i="6"/>
  <c r="R802" i="6"/>
  <c r="L803" i="6"/>
  <c r="O803" i="6"/>
  <c r="I803" i="6"/>
  <c r="R803" i="6"/>
  <c r="L804" i="6"/>
  <c r="O804" i="6"/>
  <c r="I804" i="6"/>
  <c r="R804" i="6"/>
  <c r="L805" i="6"/>
  <c r="O805" i="6"/>
  <c r="I805" i="6"/>
  <c r="R805" i="6"/>
  <c r="L806" i="6"/>
  <c r="O806" i="6"/>
  <c r="I806" i="6"/>
  <c r="R806" i="6"/>
  <c r="L807" i="6"/>
  <c r="O807" i="6"/>
  <c r="I807" i="6"/>
  <c r="R807" i="6"/>
  <c r="L808" i="6"/>
  <c r="O808" i="6"/>
  <c r="I808" i="6"/>
  <c r="R808" i="6"/>
  <c r="L809" i="6"/>
  <c r="O809" i="6"/>
  <c r="I809" i="6"/>
  <c r="R809" i="6"/>
  <c r="L810" i="6"/>
  <c r="O810" i="6"/>
  <c r="I810" i="6"/>
  <c r="R810" i="6"/>
  <c r="L811" i="6"/>
  <c r="O811" i="6"/>
  <c r="I811" i="6"/>
  <c r="R811" i="6"/>
  <c r="L812" i="6"/>
  <c r="O812" i="6"/>
  <c r="I812" i="6"/>
  <c r="R812" i="6"/>
  <c r="L813" i="6"/>
  <c r="O813" i="6"/>
  <c r="I813" i="6"/>
  <c r="R813" i="6"/>
  <c r="L814" i="6"/>
  <c r="O814" i="6"/>
  <c r="I814" i="6"/>
  <c r="R814" i="6"/>
  <c r="L815" i="6"/>
  <c r="O815" i="6"/>
  <c r="I815" i="6"/>
  <c r="R815" i="6"/>
  <c r="L816" i="6"/>
  <c r="O816" i="6"/>
  <c r="I816" i="6"/>
  <c r="R816" i="6"/>
  <c r="L817" i="6"/>
  <c r="O817" i="6"/>
  <c r="I817" i="6"/>
  <c r="R817" i="6"/>
  <c r="L818" i="6"/>
  <c r="O818" i="6"/>
  <c r="I818" i="6"/>
  <c r="R818" i="6"/>
  <c r="L819" i="6"/>
  <c r="O819" i="6"/>
  <c r="I819" i="6"/>
  <c r="R819" i="6"/>
  <c r="L820" i="6"/>
  <c r="O820" i="6"/>
  <c r="I820" i="6"/>
  <c r="R820" i="6"/>
  <c r="L821" i="6"/>
  <c r="O821" i="6"/>
  <c r="I821" i="6"/>
  <c r="R821" i="6"/>
  <c r="L822" i="6"/>
  <c r="O822" i="6"/>
  <c r="I822" i="6"/>
  <c r="R822" i="6"/>
  <c r="L823" i="6"/>
  <c r="O823" i="6"/>
  <c r="I823" i="6"/>
  <c r="R823" i="6"/>
  <c r="L824" i="6"/>
  <c r="O824" i="6"/>
  <c r="I824" i="6"/>
  <c r="R824" i="6"/>
  <c r="L825" i="6"/>
  <c r="O825" i="6"/>
  <c r="I825" i="6"/>
  <c r="R825" i="6"/>
  <c r="L826" i="6"/>
  <c r="O826" i="6"/>
  <c r="I826" i="6"/>
  <c r="R826" i="6"/>
  <c r="L827" i="6"/>
  <c r="O827" i="6"/>
  <c r="I827" i="6"/>
  <c r="R827" i="6"/>
  <c r="L828" i="6"/>
  <c r="O828" i="6"/>
  <c r="I828" i="6"/>
  <c r="R828" i="6"/>
  <c r="L829" i="6"/>
  <c r="O829" i="6"/>
  <c r="I829" i="6"/>
  <c r="R829" i="6"/>
  <c r="L830" i="6"/>
  <c r="O830" i="6"/>
  <c r="I830" i="6"/>
  <c r="R830" i="6"/>
  <c r="L831" i="6"/>
  <c r="O831" i="6"/>
  <c r="I831" i="6"/>
  <c r="R831" i="6"/>
  <c r="L832" i="6"/>
  <c r="O832" i="6"/>
  <c r="I832" i="6"/>
  <c r="R832" i="6"/>
  <c r="L833" i="6"/>
  <c r="O833" i="6"/>
  <c r="I833" i="6"/>
  <c r="R833" i="6"/>
  <c r="L834" i="6"/>
  <c r="O834" i="6"/>
  <c r="I834" i="6"/>
  <c r="R834" i="6"/>
  <c r="L835" i="6"/>
  <c r="O835" i="6"/>
  <c r="I835" i="6"/>
  <c r="R835" i="6"/>
  <c r="L836" i="6"/>
  <c r="O836" i="6"/>
  <c r="I836" i="6"/>
  <c r="R836" i="6"/>
  <c r="L837" i="6"/>
  <c r="O837" i="6"/>
  <c r="I837" i="6"/>
  <c r="R837" i="6"/>
  <c r="L838" i="6"/>
  <c r="O838" i="6"/>
  <c r="I838" i="6"/>
  <c r="R838" i="6"/>
  <c r="L839" i="6"/>
  <c r="O839" i="6"/>
  <c r="I839" i="6"/>
  <c r="R839" i="6"/>
  <c r="L840" i="6"/>
  <c r="O840" i="6"/>
  <c r="I840" i="6"/>
  <c r="R840" i="6"/>
  <c r="L841" i="6"/>
  <c r="O841" i="6"/>
  <c r="I841" i="6"/>
  <c r="R841" i="6"/>
  <c r="L842" i="6"/>
  <c r="O842" i="6"/>
  <c r="I842" i="6"/>
  <c r="R842" i="6"/>
  <c r="L843" i="6"/>
  <c r="O843" i="6"/>
  <c r="I843" i="6"/>
  <c r="R843" i="6"/>
  <c r="L844" i="6"/>
  <c r="O844" i="6"/>
  <c r="I844" i="6"/>
  <c r="R844" i="6"/>
  <c r="L845" i="6"/>
  <c r="O845" i="6"/>
  <c r="I845" i="6"/>
  <c r="R845" i="6"/>
  <c r="L846" i="6"/>
  <c r="O846" i="6"/>
  <c r="I846" i="6"/>
  <c r="R846" i="6"/>
  <c r="L847" i="6"/>
  <c r="O847" i="6"/>
  <c r="I847" i="6"/>
  <c r="R847" i="6"/>
  <c r="L848" i="6"/>
  <c r="O848" i="6"/>
  <c r="I848" i="6"/>
  <c r="R848" i="6"/>
  <c r="L849" i="6"/>
  <c r="O849" i="6"/>
  <c r="I849" i="6"/>
  <c r="R849" i="6"/>
  <c r="L850" i="6"/>
  <c r="O850" i="6"/>
  <c r="I850" i="6"/>
  <c r="R850" i="6"/>
  <c r="L851" i="6"/>
  <c r="O851" i="6"/>
  <c r="I851" i="6"/>
  <c r="R851" i="6"/>
  <c r="L852" i="6"/>
  <c r="O852" i="6"/>
  <c r="I852" i="6"/>
  <c r="R852" i="6"/>
  <c r="L853" i="6"/>
  <c r="O853" i="6"/>
  <c r="I853" i="6"/>
  <c r="R853" i="6"/>
  <c r="L854" i="6"/>
  <c r="O854" i="6"/>
  <c r="I854" i="6"/>
  <c r="R854" i="6"/>
  <c r="L855" i="6"/>
  <c r="O855" i="6"/>
  <c r="I855" i="6"/>
  <c r="R855" i="6"/>
  <c r="L856" i="6"/>
  <c r="O856" i="6"/>
  <c r="I856" i="6"/>
  <c r="R856" i="6"/>
  <c r="L857" i="6"/>
  <c r="O857" i="6"/>
  <c r="I857" i="6"/>
  <c r="R857" i="6"/>
  <c r="L858" i="6"/>
  <c r="O858" i="6"/>
  <c r="I858" i="6"/>
  <c r="R858" i="6"/>
  <c r="L859" i="6"/>
  <c r="O859" i="6"/>
  <c r="I859" i="6"/>
  <c r="R859" i="6"/>
  <c r="L860" i="6"/>
  <c r="O860" i="6"/>
  <c r="I860" i="6"/>
  <c r="R860" i="6"/>
  <c r="L861" i="6"/>
  <c r="O861" i="6"/>
  <c r="I861" i="6"/>
  <c r="R861" i="6"/>
  <c r="L862" i="6"/>
  <c r="O862" i="6"/>
  <c r="I862" i="6"/>
  <c r="R862" i="6"/>
  <c r="L863" i="6"/>
  <c r="O863" i="6"/>
  <c r="I863" i="6"/>
  <c r="R863" i="6"/>
  <c r="L864" i="6"/>
  <c r="O864" i="6"/>
  <c r="I864" i="6"/>
  <c r="R864" i="6"/>
  <c r="L865" i="6"/>
  <c r="O865" i="6"/>
  <c r="I865" i="6"/>
  <c r="R865" i="6"/>
  <c r="L866" i="6"/>
  <c r="O866" i="6"/>
  <c r="I866" i="6"/>
  <c r="R866" i="6"/>
  <c r="L867" i="6"/>
  <c r="O867" i="6"/>
  <c r="I867" i="6"/>
  <c r="R867" i="6"/>
  <c r="L868" i="6"/>
  <c r="O868" i="6"/>
  <c r="I868" i="6"/>
  <c r="R868" i="6"/>
  <c r="L869" i="6"/>
  <c r="O869" i="6"/>
  <c r="I869" i="6"/>
  <c r="R869" i="6"/>
  <c r="L870" i="6"/>
  <c r="O870" i="6"/>
  <c r="I870" i="6"/>
  <c r="R870" i="6"/>
  <c r="L871" i="6"/>
  <c r="O871" i="6"/>
  <c r="I871" i="6"/>
  <c r="R871" i="6"/>
  <c r="L872" i="6"/>
  <c r="O872" i="6"/>
  <c r="I872" i="6"/>
  <c r="R872" i="6"/>
  <c r="L873" i="6"/>
  <c r="O873" i="6"/>
  <c r="I873" i="6"/>
  <c r="R873" i="6"/>
  <c r="L874" i="6"/>
  <c r="O874" i="6"/>
  <c r="I874" i="6"/>
  <c r="R874" i="6"/>
  <c r="L875" i="6"/>
  <c r="O875" i="6"/>
  <c r="I875" i="6"/>
  <c r="R875" i="6"/>
  <c r="L876" i="6"/>
  <c r="O876" i="6"/>
  <c r="I876" i="6"/>
  <c r="R876" i="6"/>
  <c r="L877" i="6"/>
  <c r="O877" i="6"/>
  <c r="I877" i="6"/>
  <c r="R877" i="6"/>
  <c r="L878" i="6"/>
  <c r="O878" i="6"/>
  <c r="I878" i="6"/>
  <c r="R878" i="6"/>
  <c r="L879" i="6"/>
  <c r="O879" i="6"/>
  <c r="I879" i="6"/>
  <c r="R879" i="6"/>
  <c r="L880" i="6"/>
  <c r="O880" i="6"/>
  <c r="I880" i="6"/>
  <c r="R880" i="6"/>
  <c r="L881" i="6"/>
  <c r="O881" i="6"/>
  <c r="I881" i="6"/>
  <c r="R881" i="6"/>
  <c r="L882" i="6"/>
  <c r="O882" i="6"/>
  <c r="I882" i="6"/>
  <c r="R882" i="6"/>
  <c r="L883" i="6"/>
  <c r="O883" i="6"/>
  <c r="I883" i="6"/>
  <c r="R883" i="6"/>
  <c r="L884" i="6"/>
  <c r="O884" i="6"/>
  <c r="I884" i="6"/>
  <c r="R884" i="6"/>
  <c r="L885" i="6"/>
  <c r="O885" i="6"/>
  <c r="I885" i="6"/>
  <c r="R885" i="6"/>
  <c r="L886" i="6"/>
  <c r="O886" i="6"/>
  <c r="I886" i="6"/>
  <c r="R886" i="6"/>
  <c r="L887" i="6"/>
  <c r="O887" i="6"/>
  <c r="I887" i="6"/>
  <c r="R887" i="6"/>
  <c r="L888" i="6"/>
  <c r="O888" i="6"/>
  <c r="I888" i="6"/>
  <c r="R888" i="6"/>
  <c r="L889" i="6"/>
  <c r="O889" i="6"/>
  <c r="I889" i="6"/>
  <c r="R889" i="6"/>
  <c r="L890" i="6"/>
  <c r="O890" i="6"/>
  <c r="I890" i="6"/>
  <c r="R890" i="6"/>
  <c r="L891" i="6"/>
  <c r="O891" i="6"/>
  <c r="I891" i="6"/>
  <c r="R891" i="6"/>
  <c r="L892" i="6"/>
  <c r="O892" i="6"/>
  <c r="I892" i="6"/>
  <c r="R892" i="6"/>
  <c r="L893" i="6"/>
  <c r="O893" i="6"/>
  <c r="I893" i="6"/>
  <c r="R893" i="6"/>
  <c r="L894" i="6"/>
  <c r="O894" i="6"/>
  <c r="I894" i="6"/>
  <c r="R894" i="6"/>
  <c r="L895" i="6"/>
  <c r="O895" i="6"/>
  <c r="I895" i="6"/>
  <c r="R895" i="6"/>
  <c r="L896" i="6"/>
  <c r="O896" i="6"/>
  <c r="I896" i="6"/>
  <c r="R896" i="6"/>
  <c r="L897" i="6"/>
  <c r="O897" i="6"/>
  <c r="I897" i="6"/>
  <c r="R897" i="6"/>
  <c r="L898" i="6"/>
  <c r="O898" i="6"/>
  <c r="I898" i="6"/>
  <c r="R898" i="6"/>
  <c r="L899" i="6"/>
  <c r="O899" i="6"/>
  <c r="I899" i="6"/>
  <c r="R899" i="6"/>
  <c r="L900" i="6"/>
  <c r="O900" i="6"/>
  <c r="I900" i="6"/>
  <c r="R900" i="6"/>
  <c r="L901" i="6"/>
  <c r="O901" i="6"/>
  <c r="I901" i="6"/>
  <c r="R901" i="6"/>
  <c r="L902" i="6"/>
  <c r="O902" i="6"/>
  <c r="I902" i="6"/>
  <c r="R902" i="6"/>
  <c r="L903" i="6"/>
  <c r="O903" i="6"/>
  <c r="I903" i="6"/>
  <c r="R903" i="6"/>
  <c r="L904" i="6"/>
  <c r="O904" i="6"/>
  <c r="I904" i="6"/>
  <c r="R904" i="6"/>
  <c r="L905" i="6"/>
  <c r="O905" i="6"/>
  <c r="I905" i="6"/>
  <c r="R905" i="6"/>
  <c r="L906" i="6"/>
  <c r="O906" i="6"/>
  <c r="I906" i="6"/>
  <c r="R906" i="6"/>
  <c r="L907" i="6"/>
  <c r="O907" i="6"/>
  <c r="I907" i="6"/>
  <c r="R907" i="6"/>
  <c r="L908" i="6"/>
  <c r="O908" i="6"/>
  <c r="I908" i="6"/>
  <c r="R908" i="6"/>
  <c r="L909" i="6"/>
  <c r="O909" i="6"/>
  <c r="I909" i="6"/>
  <c r="R909" i="6"/>
  <c r="L910" i="6"/>
  <c r="O910" i="6"/>
  <c r="I910" i="6"/>
  <c r="R910" i="6"/>
  <c r="L911" i="6"/>
  <c r="O911" i="6"/>
  <c r="I911" i="6"/>
  <c r="R911" i="6"/>
  <c r="L912" i="6"/>
  <c r="O912" i="6"/>
  <c r="I912" i="6"/>
  <c r="R912" i="6"/>
  <c r="L913" i="6"/>
  <c r="O913" i="6"/>
  <c r="I913" i="6"/>
  <c r="R913" i="6"/>
  <c r="L914" i="6"/>
  <c r="O914" i="6"/>
  <c r="I914" i="6"/>
  <c r="R914" i="6"/>
  <c r="L915" i="6"/>
  <c r="O915" i="6"/>
  <c r="I915" i="6"/>
  <c r="R915" i="6"/>
  <c r="L916" i="6"/>
  <c r="O916" i="6"/>
  <c r="I916" i="6"/>
  <c r="R916" i="6"/>
  <c r="L917" i="6"/>
  <c r="O917" i="6"/>
  <c r="I917" i="6"/>
  <c r="R917" i="6"/>
  <c r="L918" i="6"/>
  <c r="O918" i="6"/>
  <c r="I918" i="6"/>
  <c r="R918" i="6"/>
  <c r="L919" i="6"/>
  <c r="O919" i="6"/>
  <c r="I919" i="6"/>
  <c r="R919" i="6"/>
  <c r="L920" i="6"/>
  <c r="O920" i="6"/>
  <c r="I920" i="6"/>
  <c r="R920" i="6"/>
  <c r="L921" i="6"/>
  <c r="O921" i="6"/>
  <c r="I921" i="6"/>
  <c r="R921" i="6"/>
  <c r="L922" i="6"/>
  <c r="O922" i="6"/>
  <c r="I922" i="6"/>
  <c r="R922" i="6"/>
  <c r="L923" i="6"/>
  <c r="O923" i="6"/>
  <c r="I923" i="6"/>
  <c r="R923" i="6"/>
  <c r="L924" i="6"/>
  <c r="O924" i="6"/>
  <c r="I924" i="6"/>
  <c r="R924" i="6"/>
  <c r="L925" i="6"/>
  <c r="O925" i="6"/>
  <c r="I925" i="6"/>
  <c r="R925" i="6"/>
  <c r="L926" i="6"/>
  <c r="O926" i="6"/>
  <c r="I926" i="6"/>
  <c r="R926" i="6"/>
  <c r="L927" i="6"/>
  <c r="O927" i="6"/>
  <c r="I927" i="6"/>
  <c r="R927" i="6"/>
  <c r="L928" i="6"/>
  <c r="O928" i="6"/>
  <c r="I928" i="6"/>
  <c r="R928" i="6"/>
  <c r="L929" i="6"/>
  <c r="O929" i="6"/>
  <c r="I929" i="6"/>
  <c r="R929" i="6"/>
  <c r="L930" i="6"/>
  <c r="O930" i="6"/>
  <c r="I930" i="6"/>
  <c r="R930" i="6"/>
  <c r="L931" i="6"/>
  <c r="O931" i="6"/>
  <c r="I931" i="6"/>
  <c r="R931" i="6"/>
  <c r="L932" i="6"/>
  <c r="O932" i="6"/>
  <c r="I932" i="6"/>
  <c r="R932" i="6"/>
  <c r="L933" i="6"/>
  <c r="O933" i="6"/>
  <c r="I933" i="6"/>
  <c r="R933" i="6"/>
  <c r="L934" i="6"/>
  <c r="O934" i="6"/>
  <c r="I934" i="6"/>
  <c r="R934" i="6"/>
  <c r="L935" i="6"/>
  <c r="O935" i="6"/>
  <c r="I935" i="6"/>
  <c r="R935" i="6"/>
  <c r="L936" i="6"/>
  <c r="O936" i="6"/>
  <c r="I936" i="6"/>
  <c r="R936" i="6"/>
  <c r="L937" i="6"/>
  <c r="O937" i="6"/>
  <c r="I937" i="6"/>
  <c r="R937" i="6"/>
  <c r="L938" i="6"/>
  <c r="O938" i="6"/>
  <c r="I938" i="6"/>
  <c r="R938" i="6"/>
  <c r="L939" i="6"/>
  <c r="O939" i="6"/>
  <c r="I939" i="6"/>
  <c r="R939" i="6"/>
  <c r="L940" i="6"/>
  <c r="O940" i="6"/>
  <c r="I940" i="6"/>
  <c r="R940" i="6"/>
  <c r="L941" i="6"/>
  <c r="O941" i="6"/>
  <c r="I941" i="6"/>
  <c r="R941" i="6"/>
  <c r="L942" i="6"/>
  <c r="O942" i="6"/>
  <c r="I942" i="6"/>
  <c r="R942" i="6"/>
  <c r="L943" i="6"/>
  <c r="O943" i="6"/>
  <c r="I943" i="6"/>
  <c r="R943" i="6"/>
  <c r="L944" i="6"/>
  <c r="O944" i="6"/>
  <c r="I944" i="6"/>
  <c r="R944" i="6"/>
  <c r="L945" i="6"/>
  <c r="O945" i="6"/>
  <c r="I945" i="6"/>
  <c r="R945" i="6"/>
  <c r="L946" i="6"/>
  <c r="O946" i="6"/>
  <c r="I946" i="6"/>
  <c r="R946" i="6"/>
  <c r="L947" i="6"/>
  <c r="O947" i="6"/>
  <c r="I947" i="6"/>
  <c r="R947" i="6"/>
  <c r="L948" i="6"/>
  <c r="O948" i="6"/>
  <c r="I948" i="6"/>
  <c r="R948" i="6"/>
  <c r="L949" i="6"/>
  <c r="O949" i="6"/>
  <c r="I949" i="6"/>
  <c r="R949" i="6"/>
  <c r="L950" i="6"/>
  <c r="O950" i="6"/>
  <c r="I950" i="6"/>
  <c r="R950" i="6"/>
  <c r="L951" i="6"/>
  <c r="O951" i="6"/>
  <c r="I951" i="6"/>
  <c r="R951" i="6"/>
  <c r="L952" i="6"/>
  <c r="O952" i="6"/>
  <c r="I952" i="6"/>
  <c r="R952" i="6"/>
  <c r="L953" i="6"/>
  <c r="O953" i="6"/>
  <c r="I953" i="6"/>
  <c r="R953" i="6"/>
  <c r="L954" i="6"/>
  <c r="O954" i="6"/>
  <c r="I954" i="6"/>
  <c r="R954" i="6"/>
  <c r="L955" i="6"/>
  <c r="O955" i="6"/>
  <c r="I955" i="6"/>
  <c r="R955" i="6"/>
  <c r="L956" i="6"/>
  <c r="O956" i="6"/>
  <c r="I956" i="6"/>
  <c r="R956" i="6"/>
  <c r="L957" i="6"/>
  <c r="O957" i="6"/>
  <c r="I957" i="6"/>
  <c r="R957" i="6"/>
  <c r="L958" i="6"/>
  <c r="O958" i="6"/>
  <c r="I958" i="6"/>
  <c r="R958" i="6"/>
  <c r="L959" i="6"/>
  <c r="O959" i="6"/>
  <c r="I959" i="6"/>
  <c r="R959" i="6"/>
  <c r="L960" i="6"/>
  <c r="O960" i="6"/>
  <c r="I960" i="6"/>
  <c r="R960" i="6"/>
  <c r="L961" i="6"/>
  <c r="O961" i="6"/>
  <c r="I961" i="6"/>
  <c r="R961" i="6"/>
  <c r="L962" i="6"/>
  <c r="O962" i="6"/>
  <c r="I962" i="6"/>
  <c r="R962" i="6"/>
  <c r="L963" i="6"/>
  <c r="O963" i="6"/>
  <c r="I963" i="6"/>
  <c r="R963" i="6"/>
  <c r="L964" i="6"/>
  <c r="O964" i="6"/>
  <c r="I964" i="6"/>
  <c r="R964" i="6"/>
  <c r="L965" i="6"/>
  <c r="O965" i="6"/>
  <c r="I965" i="6"/>
  <c r="R965" i="6"/>
  <c r="L966" i="6"/>
  <c r="O966" i="6"/>
  <c r="I966" i="6"/>
  <c r="R966" i="6"/>
  <c r="L967" i="6"/>
  <c r="O967" i="6"/>
  <c r="I967" i="6"/>
  <c r="R967" i="6"/>
  <c r="L968" i="6"/>
  <c r="O968" i="6"/>
  <c r="I968" i="6"/>
  <c r="R968" i="6"/>
  <c r="L969" i="6"/>
  <c r="O969" i="6"/>
  <c r="I969" i="6"/>
  <c r="R969" i="6"/>
  <c r="L970" i="6"/>
  <c r="O970" i="6"/>
  <c r="I970" i="6"/>
  <c r="R970" i="6"/>
  <c r="L971" i="6"/>
  <c r="O971" i="6"/>
  <c r="I971" i="6"/>
  <c r="R971" i="6"/>
  <c r="L972" i="6"/>
  <c r="O972" i="6"/>
  <c r="I972" i="6"/>
  <c r="R972" i="6"/>
  <c r="L973" i="6"/>
  <c r="O973" i="6"/>
  <c r="I973" i="6"/>
  <c r="R973" i="6"/>
  <c r="L974" i="6"/>
  <c r="O974" i="6"/>
  <c r="I974" i="6"/>
  <c r="R974" i="6"/>
  <c r="L975" i="6"/>
  <c r="O975" i="6"/>
  <c r="I975" i="6"/>
  <c r="R975" i="6"/>
  <c r="L976" i="6"/>
  <c r="O976" i="6"/>
  <c r="I976" i="6"/>
  <c r="R976" i="6"/>
  <c r="L977" i="6"/>
  <c r="O977" i="6"/>
  <c r="I977" i="6"/>
  <c r="R977" i="6"/>
  <c r="L978" i="6"/>
  <c r="O978" i="6"/>
  <c r="I978" i="6"/>
  <c r="R978" i="6"/>
  <c r="L979" i="6"/>
  <c r="O979" i="6"/>
  <c r="I979" i="6"/>
  <c r="R979" i="6"/>
  <c r="L980" i="6"/>
  <c r="O980" i="6"/>
  <c r="I980" i="6"/>
  <c r="R980" i="6"/>
  <c r="L981" i="6"/>
  <c r="O981" i="6"/>
  <c r="I981" i="6"/>
  <c r="R981" i="6"/>
  <c r="L982" i="6"/>
  <c r="O982" i="6"/>
  <c r="I982" i="6"/>
  <c r="R982" i="6"/>
  <c r="L983" i="6"/>
  <c r="O983" i="6"/>
  <c r="I983" i="6"/>
  <c r="R983" i="6"/>
  <c r="L984" i="6"/>
  <c r="O984" i="6"/>
  <c r="I984" i="6"/>
  <c r="R984" i="6"/>
  <c r="L985" i="6"/>
  <c r="O985" i="6"/>
  <c r="I985" i="6"/>
  <c r="R985" i="6"/>
  <c r="L986" i="6"/>
  <c r="O986" i="6"/>
  <c r="I986" i="6"/>
  <c r="R986" i="6"/>
  <c r="L987" i="6"/>
  <c r="O987" i="6"/>
  <c r="I987" i="6"/>
  <c r="R987" i="6"/>
  <c r="L988" i="6"/>
  <c r="O988" i="6"/>
  <c r="I988" i="6"/>
  <c r="R988" i="6"/>
  <c r="L989" i="6"/>
  <c r="O989" i="6"/>
  <c r="I989" i="6"/>
  <c r="R989" i="6"/>
  <c r="L990" i="6"/>
  <c r="O990" i="6"/>
  <c r="I990" i="6"/>
  <c r="R990" i="6"/>
  <c r="L991" i="6"/>
  <c r="O991" i="6"/>
  <c r="I991" i="6"/>
  <c r="R991" i="6"/>
  <c r="L992" i="6"/>
  <c r="O992" i="6"/>
  <c r="I992" i="6"/>
  <c r="R992" i="6"/>
  <c r="L993" i="6"/>
  <c r="O993" i="6"/>
  <c r="I993" i="6"/>
  <c r="R993" i="6"/>
  <c r="L994" i="6"/>
  <c r="O994" i="6"/>
  <c r="I994" i="6"/>
  <c r="R994" i="6"/>
  <c r="L995" i="6"/>
  <c r="O995" i="6"/>
  <c r="I995" i="6"/>
  <c r="R995" i="6"/>
  <c r="L996" i="6"/>
  <c r="O996" i="6"/>
  <c r="I996" i="6"/>
  <c r="R996" i="6"/>
  <c r="L997" i="6"/>
  <c r="O997" i="6"/>
  <c r="I997" i="6"/>
  <c r="R997" i="6"/>
  <c r="L998" i="6"/>
  <c r="O998" i="6"/>
  <c r="I998" i="6"/>
  <c r="R998" i="6"/>
  <c r="L999" i="6"/>
  <c r="O999" i="6"/>
  <c r="I999" i="6"/>
  <c r="R999" i="6"/>
  <c r="L1000" i="6"/>
  <c r="O1000" i="6"/>
  <c r="I1000" i="6"/>
  <c r="R1000" i="6"/>
  <c r="L1001" i="6"/>
  <c r="O1001" i="6"/>
  <c r="I1001" i="6"/>
  <c r="R1001" i="6"/>
  <c r="L1002" i="6"/>
  <c r="O1002" i="6"/>
  <c r="I1002" i="6"/>
  <c r="R1002" i="6"/>
  <c r="L1003" i="6"/>
  <c r="O1003" i="6"/>
  <c r="I1003" i="6"/>
  <c r="R1003" i="6"/>
  <c r="L1004" i="6"/>
  <c r="O1004" i="6"/>
  <c r="I1004" i="6"/>
  <c r="R1004" i="6"/>
  <c r="J5" i="6"/>
  <c r="M5" i="6"/>
  <c r="P5" i="6"/>
  <c r="J6" i="6"/>
  <c r="M6" i="6"/>
  <c r="P6" i="6"/>
  <c r="J7" i="6"/>
  <c r="M7" i="6"/>
  <c r="P7" i="6"/>
  <c r="J8" i="6"/>
  <c r="M8" i="6"/>
  <c r="P8" i="6"/>
  <c r="J9" i="6"/>
  <c r="M9" i="6"/>
  <c r="P9" i="6"/>
  <c r="J10" i="6"/>
  <c r="M10" i="6"/>
  <c r="P10" i="6"/>
  <c r="J11" i="6"/>
  <c r="M11" i="6"/>
  <c r="P11" i="6"/>
  <c r="J12" i="6"/>
  <c r="M12" i="6"/>
  <c r="P12" i="6"/>
  <c r="J13" i="6"/>
  <c r="M13" i="6"/>
  <c r="P13" i="6"/>
  <c r="J14" i="6"/>
  <c r="M14" i="6"/>
  <c r="P14" i="6"/>
  <c r="J15" i="6"/>
  <c r="M15" i="6"/>
  <c r="P15" i="6"/>
  <c r="J16" i="6"/>
  <c r="M16" i="6"/>
  <c r="P16" i="6"/>
  <c r="J17" i="6"/>
  <c r="M17" i="6"/>
  <c r="P17" i="6"/>
  <c r="J18" i="6"/>
  <c r="M18" i="6"/>
  <c r="P18" i="6"/>
  <c r="J19" i="6"/>
  <c r="M19" i="6"/>
  <c r="P19" i="6"/>
  <c r="J20" i="6"/>
  <c r="M20" i="6"/>
  <c r="P20" i="6"/>
  <c r="J21" i="6"/>
  <c r="M21" i="6"/>
  <c r="P21" i="6"/>
  <c r="J22" i="6"/>
  <c r="M22" i="6"/>
  <c r="P22" i="6"/>
  <c r="J23" i="6"/>
  <c r="M23" i="6"/>
  <c r="P23" i="6"/>
  <c r="J24" i="6"/>
  <c r="M24" i="6"/>
  <c r="P24" i="6"/>
  <c r="J25" i="6"/>
  <c r="M25" i="6"/>
  <c r="P25" i="6"/>
  <c r="J26" i="6"/>
  <c r="M26" i="6"/>
  <c r="P26" i="6"/>
  <c r="J27" i="6"/>
  <c r="M27" i="6"/>
  <c r="P27" i="6"/>
  <c r="J28" i="6"/>
  <c r="M28" i="6"/>
  <c r="P28" i="6"/>
  <c r="J29" i="6"/>
  <c r="M29" i="6"/>
  <c r="P29" i="6"/>
  <c r="J30" i="6"/>
  <c r="M30" i="6"/>
  <c r="P30" i="6"/>
  <c r="J31" i="6"/>
  <c r="M31" i="6"/>
  <c r="P31" i="6"/>
  <c r="J32" i="6"/>
  <c r="M32" i="6"/>
  <c r="P32" i="6"/>
  <c r="J33" i="6"/>
  <c r="M33" i="6"/>
  <c r="P33" i="6"/>
  <c r="J34" i="6"/>
  <c r="M34" i="6"/>
  <c r="P34" i="6"/>
  <c r="J35" i="6"/>
  <c r="M35" i="6"/>
  <c r="P35" i="6"/>
  <c r="J36" i="6"/>
  <c r="M36" i="6"/>
  <c r="P36" i="6"/>
  <c r="J37" i="6"/>
  <c r="M37" i="6"/>
  <c r="P37" i="6"/>
  <c r="J38" i="6"/>
  <c r="M38" i="6"/>
  <c r="P38" i="6"/>
  <c r="J39" i="6"/>
  <c r="M39" i="6"/>
  <c r="P39" i="6"/>
  <c r="J40" i="6"/>
  <c r="M40" i="6"/>
  <c r="P40" i="6"/>
  <c r="J41" i="6"/>
  <c r="M41" i="6"/>
  <c r="P41" i="6"/>
  <c r="J42" i="6"/>
  <c r="M42" i="6"/>
  <c r="P42" i="6"/>
  <c r="J43" i="6"/>
  <c r="M43" i="6"/>
  <c r="P43" i="6"/>
  <c r="J44" i="6"/>
  <c r="M44" i="6"/>
  <c r="P44" i="6"/>
  <c r="J45" i="6"/>
  <c r="M45" i="6"/>
  <c r="P45" i="6"/>
  <c r="J46" i="6"/>
  <c r="M46" i="6"/>
  <c r="P46" i="6"/>
  <c r="J47" i="6"/>
  <c r="M47" i="6"/>
  <c r="P47" i="6"/>
  <c r="J48" i="6"/>
  <c r="M48" i="6"/>
  <c r="P48" i="6"/>
  <c r="J49" i="6"/>
  <c r="M49" i="6"/>
  <c r="P49" i="6"/>
  <c r="J50" i="6"/>
  <c r="M50" i="6"/>
  <c r="P50" i="6"/>
  <c r="J51" i="6"/>
  <c r="M51" i="6"/>
  <c r="P51" i="6"/>
  <c r="J52" i="6"/>
  <c r="M52" i="6"/>
  <c r="P52" i="6"/>
  <c r="J53" i="6"/>
  <c r="M53" i="6"/>
  <c r="P53" i="6"/>
  <c r="J54" i="6"/>
  <c r="M54" i="6"/>
  <c r="P54" i="6"/>
  <c r="J55" i="6"/>
  <c r="M55" i="6"/>
  <c r="P55" i="6"/>
  <c r="J56" i="6"/>
  <c r="M56" i="6"/>
  <c r="P56" i="6"/>
  <c r="J57" i="6"/>
  <c r="M57" i="6"/>
  <c r="P57" i="6"/>
  <c r="J58" i="6"/>
  <c r="M58" i="6"/>
  <c r="P58" i="6"/>
  <c r="J59" i="6"/>
  <c r="M59" i="6"/>
  <c r="P59" i="6"/>
  <c r="J60" i="6"/>
  <c r="M60" i="6"/>
  <c r="P60" i="6"/>
  <c r="J61" i="6"/>
  <c r="M61" i="6"/>
  <c r="P61" i="6"/>
  <c r="J62" i="6"/>
  <c r="M62" i="6"/>
  <c r="P62" i="6"/>
  <c r="J63" i="6"/>
  <c r="M63" i="6"/>
  <c r="P63" i="6"/>
  <c r="J64" i="6"/>
  <c r="M64" i="6"/>
  <c r="P64" i="6"/>
  <c r="J65" i="6"/>
  <c r="M65" i="6"/>
  <c r="P65" i="6"/>
  <c r="J66" i="6"/>
  <c r="M66" i="6"/>
  <c r="P66" i="6"/>
  <c r="J67" i="6"/>
  <c r="M67" i="6"/>
  <c r="P67" i="6"/>
  <c r="J68" i="6"/>
  <c r="M68" i="6"/>
  <c r="P68" i="6"/>
  <c r="J69" i="6"/>
  <c r="M69" i="6"/>
  <c r="P69" i="6"/>
  <c r="J70" i="6"/>
  <c r="M70" i="6"/>
  <c r="P70" i="6"/>
  <c r="J71" i="6"/>
  <c r="M71" i="6"/>
  <c r="P71" i="6"/>
  <c r="J72" i="6"/>
  <c r="M72" i="6"/>
  <c r="P72" i="6"/>
  <c r="J73" i="6"/>
  <c r="M73" i="6"/>
  <c r="P73" i="6"/>
  <c r="J74" i="6"/>
  <c r="M74" i="6"/>
  <c r="P74" i="6"/>
  <c r="J75" i="6"/>
  <c r="M75" i="6"/>
  <c r="P75" i="6"/>
  <c r="J76" i="6"/>
  <c r="M76" i="6"/>
  <c r="P76" i="6"/>
  <c r="J77" i="6"/>
  <c r="M77" i="6"/>
  <c r="P77" i="6"/>
  <c r="J78" i="6"/>
  <c r="M78" i="6"/>
  <c r="P78" i="6"/>
  <c r="J79" i="6"/>
  <c r="M79" i="6"/>
  <c r="P79" i="6"/>
  <c r="J80" i="6"/>
  <c r="M80" i="6"/>
  <c r="P80" i="6"/>
  <c r="J81" i="6"/>
  <c r="M81" i="6"/>
  <c r="P81" i="6"/>
  <c r="J82" i="6"/>
  <c r="M82" i="6"/>
  <c r="P82" i="6"/>
  <c r="J83" i="6"/>
  <c r="M83" i="6"/>
  <c r="P83" i="6"/>
  <c r="J84" i="6"/>
  <c r="M84" i="6"/>
  <c r="P84" i="6"/>
  <c r="J85" i="6"/>
  <c r="M85" i="6"/>
  <c r="P85" i="6"/>
  <c r="J86" i="6"/>
  <c r="M86" i="6"/>
  <c r="P86" i="6"/>
  <c r="J87" i="6"/>
  <c r="M87" i="6"/>
  <c r="P87" i="6"/>
  <c r="J88" i="6"/>
  <c r="M88" i="6"/>
  <c r="P88" i="6"/>
  <c r="J89" i="6"/>
  <c r="M89" i="6"/>
  <c r="P89" i="6"/>
  <c r="J90" i="6"/>
  <c r="M90" i="6"/>
  <c r="P90" i="6"/>
  <c r="J91" i="6"/>
  <c r="M91" i="6"/>
  <c r="P91" i="6"/>
  <c r="J92" i="6"/>
  <c r="M92" i="6"/>
  <c r="P92" i="6"/>
  <c r="J93" i="6"/>
  <c r="M93" i="6"/>
  <c r="P93" i="6"/>
  <c r="J94" i="6"/>
  <c r="M94" i="6"/>
  <c r="P94" i="6"/>
  <c r="J95" i="6"/>
  <c r="M95" i="6"/>
  <c r="P95" i="6"/>
  <c r="J96" i="6"/>
  <c r="M96" i="6"/>
  <c r="P96" i="6"/>
  <c r="J97" i="6"/>
  <c r="M97" i="6"/>
  <c r="P97" i="6"/>
  <c r="J98" i="6"/>
  <c r="M98" i="6"/>
  <c r="P98" i="6"/>
  <c r="J99" i="6"/>
  <c r="M99" i="6"/>
  <c r="P99" i="6"/>
  <c r="J100" i="6"/>
  <c r="M100" i="6"/>
  <c r="P100" i="6"/>
  <c r="J101" i="6"/>
  <c r="M101" i="6"/>
  <c r="P101" i="6"/>
  <c r="J102" i="6"/>
  <c r="M102" i="6"/>
  <c r="P102" i="6"/>
  <c r="J103" i="6"/>
  <c r="M103" i="6"/>
  <c r="P103" i="6"/>
  <c r="J104" i="6"/>
  <c r="M104" i="6"/>
  <c r="P104" i="6"/>
  <c r="J105" i="6"/>
  <c r="M105" i="6"/>
  <c r="P105" i="6"/>
  <c r="J106" i="6"/>
  <c r="M106" i="6"/>
  <c r="P106" i="6"/>
  <c r="J107" i="6"/>
  <c r="M107" i="6"/>
  <c r="P107" i="6"/>
  <c r="J108" i="6"/>
  <c r="M108" i="6"/>
  <c r="P108" i="6"/>
  <c r="J109" i="6"/>
  <c r="M109" i="6"/>
  <c r="P109" i="6"/>
  <c r="J110" i="6"/>
  <c r="M110" i="6"/>
  <c r="P110" i="6"/>
  <c r="J111" i="6"/>
  <c r="M111" i="6"/>
  <c r="P111" i="6"/>
  <c r="J112" i="6"/>
  <c r="M112" i="6"/>
  <c r="P112" i="6"/>
  <c r="J113" i="6"/>
  <c r="M113" i="6"/>
  <c r="P113" i="6"/>
  <c r="J114" i="6"/>
  <c r="M114" i="6"/>
  <c r="P114" i="6"/>
  <c r="J115" i="6"/>
  <c r="M115" i="6"/>
  <c r="P115" i="6"/>
  <c r="J116" i="6"/>
  <c r="M116" i="6"/>
  <c r="P116" i="6"/>
  <c r="J117" i="6"/>
  <c r="M117" i="6"/>
  <c r="P117" i="6"/>
  <c r="J118" i="6"/>
  <c r="M118" i="6"/>
  <c r="P118" i="6"/>
  <c r="J119" i="6"/>
  <c r="M119" i="6"/>
  <c r="P119" i="6"/>
  <c r="J120" i="6"/>
  <c r="M120" i="6"/>
  <c r="P120" i="6"/>
  <c r="J121" i="6"/>
  <c r="M121" i="6"/>
  <c r="P121" i="6"/>
  <c r="J122" i="6"/>
  <c r="M122" i="6"/>
  <c r="P122" i="6"/>
  <c r="J123" i="6"/>
  <c r="M123" i="6"/>
  <c r="P123" i="6"/>
  <c r="J124" i="6"/>
  <c r="M124" i="6"/>
  <c r="P124" i="6"/>
  <c r="J125" i="6"/>
  <c r="M125" i="6"/>
  <c r="P125" i="6"/>
  <c r="J126" i="6"/>
  <c r="M126" i="6"/>
  <c r="P126" i="6"/>
  <c r="J127" i="6"/>
  <c r="M127" i="6"/>
  <c r="P127" i="6"/>
  <c r="J128" i="6"/>
  <c r="M128" i="6"/>
  <c r="P128" i="6"/>
  <c r="J129" i="6"/>
  <c r="M129" i="6"/>
  <c r="P129" i="6"/>
  <c r="J130" i="6"/>
  <c r="M130" i="6"/>
  <c r="P130" i="6"/>
  <c r="J131" i="6"/>
  <c r="M131" i="6"/>
  <c r="P131" i="6"/>
  <c r="J132" i="6"/>
  <c r="M132" i="6"/>
  <c r="P132" i="6"/>
  <c r="J133" i="6"/>
  <c r="M133" i="6"/>
  <c r="P133" i="6"/>
  <c r="J134" i="6"/>
  <c r="M134" i="6"/>
  <c r="P134" i="6"/>
  <c r="J135" i="6"/>
  <c r="M135" i="6"/>
  <c r="P135" i="6"/>
  <c r="J136" i="6"/>
  <c r="M136" i="6"/>
  <c r="P136" i="6"/>
  <c r="J137" i="6"/>
  <c r="M137" i="6"/>
  <c r="P137" i="6"/>
  <c r="J138" i="6"/>
  <c r="M138" i="6"/>
  <c r="P138" i="6"/>
  <c r="J139" i="6"/>
  <c r="M139" i="6"/>
  <c r="P139" i="6"/>
  <c r="J140" i="6"/>
  <c r="M140" i="6"/>
  <c r="P140" i="6"/>
  <c r="J141" i="6"/>
  <c r="M141" i="6"/>
  <c r="P141" i="6"/>
  <c r="J142" i="6"/>
  <c r="M142" i="6"/>
  <c r="P142" i="6"/>
  <c r="J143" i="6"/>
  <c r="M143" i="6"/>
  <c r="P143" i="6"/>
  <c r="J144" i="6"/>
  <c r="M144" i="6"/>
  <c r="P144" i="6"/>
  <c r="J145" i="6"/>
  <c r="M145" i="6"/>
  <c r="P145" i="6"/>
  <c r="J146" i="6"/>
  <c r="M146" i="6"/>
  <c r="P146" i="6"/>
  <c r="J147" i="6"/>
  <c r="M147" i="6"/>
  <c r="P147" i="6"/>
  <c r="J148" i="6"/>
  <c r="M148" i="6"/>
  <c r="P148" i="6"/>
  <c r="J149" i="6"/>
  <c r="M149" i="6"/>
  <c r="P149" i="6"/>
  <c r="J150" i="6"/>
  <c r="M150" i="6"/>
  <c r="P150" i="6"/>
  <c r="J151" i="6"/>
  <c r="M151" i="6"/>
  <c r="P151" i="6"/>
  <c r="J152" i="6"/>
  <c r="M152" i="6"/>
  <c r="P152" i="6"/>
  <c r="J153" i="6"/>
  <c r="M153" i="6"/>
  <c r="P153" i="6"/>
  <c r="J154" i="6"/>
  <c r="M154" i="6"/>
  <c r="P154" i="6"/>
  <c r="J155" i="6"/>
  <c r="M155" i="6"/>
  <c r="P155" i="6"/>
  <c r="J156" i="6"/>
  <c r="M156" i="6"/>
  <c r="P156" i="6"/>
  <c r="J157" i="6"/>
  <c r="M157" i="6"/>
  <c r="P157" i="6"/>
  <c r="J158" i="6"/>
  <c r="M158" i="6"/>
  <c r="P158" i="6"/>
  <c r="J159" i="6"/>
  <c r="M159" i="6"/>
  <c r="P159" i="6"/>
  <c r="J160" i="6"/>
  <c r="M160" i="6"/>
  <c r="P160" i="6"/>
  <c r="J161" i="6"/>
  <c r="M161" i="6"/>
  <c r="P161" i="6"/>
  <c r="J162" i="6"/>
  <c r="M162" i="6"/>
  <c r="P162" i="6"/>
  <c r="J163" i="6"/>
  <c r="M163" i="6"/>
  <c r="P163" i="6"/>
  <c r="J164" i="6"/>
  <c r="M164" i="6"/>
  <c r="P164" i="6"/>
  <c r="J165" i="6"/>
  <c r="M165" i="6"/>
  <c r="P165" i="6"/>
  <c r="J166" i="6"/>
  <c r="M166" i="6"/>
  <c r="P166" i="6"/>
  <c r="J167" i="6"/>
  <c r="M167" i="6"/>
  <c r="P167" i="6"/>
  <c r="J168" i="6"/>
  <c r="M168" i="6"/>
  <c r="P168" i="6"/>
  <c r="J169" i="6"/>
  <c r="M169" i="6"/>
  <c r="P169" i="6"/>
  <c r="J170" i="6"/>
  <c r="M170" i="6"/>
  <c r="P170" i="6"/>
  <c r="J171" i="6"/>
  <c r="M171" i="6"/>
  <c r="P171" i="6"/>
  <c r="J172" i="6"/>
  <c r="M172" i="6"/>
  <c r="P172" i="6"/>
  <c r="J173" i="6"/>
  <c r="M173" i="6"/>
  <c r="P173" i="6"/>
  <c r="J174" i="6"/>
  <c r="M174" i="6"/>
  <c r="P174" i="6"/>
  <c r="J175" i="6"/>
  <c r="M175" i="6"/>
  <c r="P175" i="6"/>
  <c r="J176" i="6"/>
  <c r="M176" i="6"/>
  <c r="P176" i="6"/>
  <c r="J177" i="6"/>
  <c r="M177" i="6"/>
  <c r="P177" i="6"/>
  <c r="J178" i="6"/>
  <c r="M178" i="6"/>
  <c r="P178" i="6"/>
  <c r="J179" i="6"/>
  <c r="M179" i="6"/>
  <c r="P179" i="6"/>
  <c r="J180" i="6"/>
  <c r="M180" i="6"/>
  <c r="P180" i="6"/>
  <c r="J181" i="6"/>
  <c r="M181" i="6"/>
  <c r="P181" i="6"/>
  <c r="J182" i="6"/>
  <c r="M182" i="6"/>
  <c r="P182" i="6"/>
  <c r="J183" i="6"/>
  <c r="M183" i="6"/>
  <c r="P183" i="6"/>
  <c r="J184" i="6"/>
  <c r="M184" i="6"/>
  <c r="P184" i="6"/>
  <c r="J185" i="6"/>
  <c r="M185" i="6"/>
  <c r="P185" i="6"/>
  <c r="J186" i="6"/>
  <c r="M186" i="6"/>
  <c r="P186" i="6"/>
  <c r="J187" i="6"/>
  <c r="M187" i="6"/>
  <c r="P187" i="6"/>
  <c r="J188" i="6"/>
  <c r="M188" i="6"/>
  <c r="P188" i="6"/>
  <c r="J189" i="6"/>
  <c r="M189" i="6"/>
  <c r="P189" i="6"/>
  <c r="J190" i="6"/>
  <c r="M190" i="6"/>
  <c r="P190" i="6"/>
  <c r="J191" i="6"/>
  <c r="M191" i="6"/>
  <c r="P191" i="6"/>
  <c r="J192" i="6"/>
  <c r="M192" i="6"/>
  <c r="P192" i="6"/>
  <c r="J193" i="6"/>
  <c r="M193" i="6"/>
  <c r="P193" i="6"/>
  <c r="J194" i="6"/>
  <c r="M194" i="6"/>
  <c r="P194" i="6"/>
  <c r="J195" i="6"/>
  <c r="M195" i="6"/>
  <c r="P195" i="6"/>
  <c r="J196" i="6"/>
  <c r="M196" i="6"/>
  <c r="P196" i="6"/>
  <c r="J197" i="6"/>
  <c r="M197" i="6"/>
  <c r="P197" i="6"/>
  <c r="J198" i="6"/>
  <c r="M198" i="6"/>
  <c r="P198" i="6"/>
  <c r="J199" i="6"/>
  <c r="M199" i="6"/>
  <c r="P199" i="6"/>
  <c r="J200" i="6"/>
  <c r="M200" i="6"/>
  <c r="P200" i="6"/>
  <c r="J201" i="6"/>
  <c r="M201" i="6"/>
  <c r="P201" i="6"/>
  <c r="J202" i="6"/>
  <c r="M202" i="6"/>
  <c r="P202" i="6"/>
  <c r="J203" i="6"/>
  <c r="M203" i="6"/>
  <c r="P203" i="6"/>
  <c r="J204" i="6"/>
  <c r="M204" i="6"/>
  <c r="P204" i="6"/>
  <c r="J205" i="6"/>
  <c r="M205" i="6"/>
  <c r="P205" i="6"/>
  <c r="J206" i="6"/>
  <c r="M206" i="6"/>
  <c r="P206" i="6"/>
  <c r="J207" i="6"/>
  <c r="M207" i="6"/>
  <c r="P207" i="6"/>
  <c r="J208" i="6"/>
  <c r="M208" i="6"/>
  <c r="P208" i="6"/>
  <c r="J209" i="6"/>
  <c r="M209" i="6"/>
  <c r="P209" i="6"/>
  <c r="J210" i="6"/>
  <c r="M210" i="6"/>
  <c r="P210" i="6"/>
  <c r="J211" i="6"/>
  <c r="M211" i="6"/>
  <c r="P211" i="6"/>
  <c r="J212" i="6"/>
  <c r="M212" i="6"/>
  <c r="P212" i="6"/>
  <c r="J213" i="6"/>
  <c r="M213" i="6"/>
  <c r="P213" i="6"/>
  <c r="J214" i="6"/>
  <c r="M214" i="6"/>
  <c r="P214" i="6"/>
  <c r="J215" i="6"/>
  <c r="M215" i="6"/>
  <c r="P215" i="6"/>
  <c r="J216" i="6"/>
  <c r="M216" i="6"/>
  <c r="P216" i="6"/>
  <c r="J217" i="6"/>
  <c r="M217" i="6"/>
  <c r="P217" i="6"/>
  <c r="J218" i="6"/>
  <c r="M218" i="6"/>
  <c r="P218" i="6"/>
  <c r="J219" i="6"/>
  <c r="M219" i="6"/>
  <c r="P219" i="6"/>
  <c r="J220" i="6"/>
  <c r="M220" i="6"/>
  <c r="P220" i="6"/>
  <c r="J221" i="6"/>
  <c r="M221" i="6"/>
  <c r="P221" i="6"/>
  <c r="J222" i="6"/>
  <c r="M222" i="6"/>
  <c r="P222" i="6"/>
  <c r="J223" i="6"/>
  <c r="M223" i="6"/>
  <c r="P223" i="6"/>
  <c r="J224" i="6"/>
  <c r="M224" i="6"/>
  <c r="P224" i="6"/>
  <c r="J225" i="6"/>
  <c r="M225" i="6"/>
  <c r="P225" i="6"/>
  <c r="J226" i="6"/>
  <c r="M226" i="6"/>
  <c r="P226" i="6"/>
  <c r="J227" i="6"/>
  <c r="M227" i="6"/>
  <c r="P227" i="6"/>
  <c r="J228" i="6"/>
  <c r="M228" i="6"/>
  <c r="P228" i="6"/>
  <c r="J229" i="6"/>
  <c r="M229" i="6"/>
  <c r="P229" i="6"/>
  <c r="J230" i="6"/>
  <c r="M230" i="6"/>
  <c r="P230" i="6"/>
  <c r="J231" i="6"/>
  <c r="M231" i="6"/>
  <c r="P231" i="6"/>
  <c r="J232" i="6"/>
  <c r="M232" i="6"/>
  <c r="P232" i="6"/>
  <c r="J233" i="6"/>
  <c r="M233" i="6"/>
  <c r="P233" i="6"/>
  <c r="J234" i="6"/>
  <c r="M234" i="6"/>
  <c r="P234" i="6"/>
  <c r="J235" i="6"/>
  <c r="M235" i="6"/>
  <c r="P235" i="6"/>
  <c r="J236" i="6"/>
  <c r="M236" i="6"/>
  <c r="P236" i="6"/>
  <c r="J237" i="6"/>
  <c r="M237" i="6"/>
  <c r="P237" i="6"/>
  <c r="J238" i="6"/>
  <c r="M238" i="6"/>
  <c r="P238" i="6"/>
  <c r="J239" i="6"/>
  <c r="M239" i="6"/>
  <c r="P239" i="6"/>
  <c r="J240" i="6"/>
  <c r="M240" i="6"/>
  <c r="P240" i="6"/>
  <c r="J241" i="6"/>
  <c r="M241" i="6"/>
  <c r="P241" i="6"/>
  <c r="J242" i="6"/>
  <c r="M242" i="6"/>
  <c r="P242" i="6"/>
  <c r="J243" i="6"/>
  <c r="M243" i="6"/>
  <c r="P243" i="6"/>
  <c r="J244" i="6"/>
  <c r="M244" i="6"/>
  <c r="P244" i="6"/>
  <c r="J245" i="6"/>
  <c r="M245" i="6"/>
  <c r="P245" i="6"/>
  <c r="J246" i="6"/>
  <c r="M246" i="6"/>
  <c r="P246" i="6"/>
  <c r="J247" i="6"/>
  <c r="M247" i="6"/>
  <c r="P247" i="6"/>
  <c r="J248" i="6"/>
  <c r="M248" i="6"/>
  <c r="P248" i="6"/>
  <c r="J249" i="6"/>
  <c r="M249" i="6"/>
  <c r="P249" i="6"/>
  <c r="J250" i="6"/>
  <c r="M250" i="6"/>
  <c r="P250" i="6"/>
  <c r="J251" i="6"/>
  <c r="M251" i="6"/>
  <c r="P251" i="6"/>
  <c r="J252" i="6"/>
  <c r="M252" i="6"/>
  <c r="P252" i="6"/>
  <c r="J253" i="6"/>
  <c r="M253" i="6"/>
  <c r="P253" i="6"/>
  <c r="J254" i="6"/>
  <c r="M254" i="6"/>
  <c r="P254" i="6"/>
  <c r="J255" i="6"/>
  <c r="M255" i="6"/>
  <c r="P255" i="6"/>
  <c r="J256" i="6"/>
  <c r="M256" i="6"/>
  <c r="P256" i="6"/>
  <c r="J257" i="6"/>
  <c r="M257" i="6"/>
  <c r="P257" i="6"/>
  <c r="J258" i="6"/>
  <c r="M258" i="6"/>
  <c r="P258" i="6"/>
  <c r="J259" i="6"/>
  <c r="M259" i="6"/>
  <c r="P259" i="6"/>
  <c r="J260" i="6"/>
  <c r="M260" i="6"/>
  <c r="P260" i="6"/>
  <c r="J261" i="6"/>
  <c r="M261" i="6"/>
  <c r="P261" i="6"/>
  <c r="J262" i="6"/>
  <c r="M262" i="6"/>
  <c r="P262" i="6"/>
  <c r="J263" i="6"/>
  <c r="M263" i="6"/>
  <c r="P263" i="6"/>
  <c r="J264" i="6"/>
  <c r="M264" i="6"/>
  <c r="P264" i="6"/>
  <c r="J265" i="6"/>
  <c r="M265" i="6"/>
  <c r="P265" i="6"/>
  <c r="J266" i="6"/>
  <c r="M266" i="6"/>
  <c r="P266" i="6"/>
  <c r="J267" i="6"/>
  <c r="M267" i="6"/>
  <c r="P267" i="6"/>
  <c r="J268" i="6"/>
  <c r="M268" i="6"/>
  <c r="P268" i="6"/>
  <c r="J269" i="6"/>
  <c r="M269" i="6"/>
  <c r="P269" i="6"/>
  <c r="J270" i="6"/>
  <c r="M270" i="6"/>
  <c r="P270" i="6"/>
  <c r="J271" i="6"/>
  <c r="M271" i="6"/>
  <c r="P271" i="6"/>
  <c r="J272" i="6"/>
  <c r="M272" i="6"/>
  <c r="P272" i="6"/>
  <c r="J273" i="6"/>
  <c r="M273" i="6"/>
  <c r="P273" i="6"/>
  <c r="J274" i="6"/>
  <c r="M274" i="6"/>
  <c r="P274" i="6"/>
  <c r="J275" i="6"/>
  <c r="M275" i="6"/>
  <c r="P275" i="6"/>
  <c r="J276" i="6"/>
  <c r="M276" i="6"/>
  <c r="P276" i="6"/>
  <c r="J277" i="6"/>
  <c r="M277" i="6"/>
  <c r="P277" i="6"/>
  <c r="J278" i="6"/>
  <c r="M278" i="6"/>
  <c r="P278" i="6"/>
  <c r="J279" i="6"/>
  <c r="M279" i="6"/>
  <c r="P279" i="6"/>
  <c r="J280" i="6"/>
  <c r="M280" i="6"/>
  <c r="P280" i="6"/>
  <c r="J281" i="6"/>
  <c r="M281" i="6"/>
  <c r="P281" i="6"/>
  <c r="J282" i="6"/>
  <c r="M282" i="6"/>
  <c r="P282" i="6"/>
  <c r="J283" i="6"/>
  <c r="M283" i="6"/>
  <c r="P283" i="6"/>
  <c r="J284" i="6"/>
  <c r="M284" i="6"/>
  <c r="P284" i="6"/>
  <c r="J285" i="6"/>
  <c r="M285" i="6"/>
  <c r="P285" i="6"/>
  <c r="J286" i="6"/>
  <c r="M286" i="6"/>
  <c r="P286" i="6"/>
  <c r="J287" i="6"/>
  <c r="M287" i="6"/>
  <c r="P287" i="6"/>
  <c r="J288" i="6"/>
  <c r="M288" i="6"/>
  <c r="P288" i="6"/>
  <c r="J289" i="6"/>
  <c r="M289" i="6"/>
  <c r="P289" i="6"/>
  <c r="J290" i="6"/>
  <c r="M290" i="6"/>
  <c r="P290" i="6"/>
  <c r="J291" i="6"/>
  <c r="M291" i="6"/>
  <c r="P291" i="6"/>
  <c r="J292" i="6"/>
  <c r="M292" i="6"/>
  <c r="P292" i="6"/>
  <c r="J293" i="6"/>
  <c r="M293" i="6"/>
  <c r="P293" i="6"/>
  <c r="J294" i="6"/>
  <c r="M294" i="6"/>
  <c r="P294" i="6"/>
  <c r="J295" i="6"/>
  <c r="M295" i="6"/>
  <c r="P295" i="6"/>
  <c r="J296" i="6"/>
  <c r="M296" i="6"/>
  <c r="P296" i="6"/>
  <c r="J297" i="6"/>
  <c r="M297" i="6"/>
  <c r="P297" i="6"/>
  <c r="J298" i="6"/>
  <c r="M298" i="6"/>
  <c r="P298" i="6"/>
  <c r="J299" i="6"/>
  <c r="M299" i="6"/>
  <c r="P299" i="6"/>
  <c r="J300" i="6"/>
  <c r="M300" i="6"/>
  <c r="P300" i="6"/>
  <c r="J301" i="6"/>
  <c r="M301" i="6"/>
  <c r="P301" i="6"/>
  <c r="J302" i="6"/>
  <c r="M302" i="6"/>
  <c r="P302" i="6"/>
  <c r="J303" i="6"/>
  <c r="M303" i="6"/>
  <c r="P303" i="6"/>
  <c r="J304" i="6"/>
  <c r="M304" i="6"/>
  <c r="P304" i="6"/>
  <c r="J305" i="6"/>
  <c r="M305" i="6"/>
  <c r="P305" i="6"/>
  <c r="J306" i="6"/>
  <c r="M306" i="6"/>
  <c r="P306" i="6"/>
  <c r="J307" i="6"/>
  <c r="M307" i="6"/>
  <c r="P307" i="6"/>
  <c r="J308" i="6"/>
  <c r="M308" i="6"/>
  <c r="P308" i="6"/>
  <c r="J309" i="6"/>
  <c r="M309" i="6"/>
  <c r="P309" i="6"/>
  <c r="J310" i="6"/>
  <c r="M310" i="6"/>
  <c r="P310" i="6"/>
  <c r="J311" i="6"/>
  <c r="M311" i="6"/>
  <c r="P311" i="6"/>
  <c r="J312" i="6"/>
  <c r="M312" i="6"/>
  <c r="P312" i="6"/>
  <c r="J313" i="6"/>
  <c r="M313" i="6"/>
  <c r="P313" i="6"/>
  <c r="J314" i="6"/>
  <c r="M314" i="6"/>
  <c r="P314" i="6"/>
  <c r="J315" i="6"/>
  <c r="M315" i="6"/>
  <c r="P315" i="6"/>
  <c r="J316" i="6"/>
  <c r="M316" i="6"/>
  <c r="P316" i="6"/>
  <c r="J317" i="6"/>
  <c r="M317" i="6"/>
  <c r="P317" i="6"/>
  <c r="J318" i="6"/>
  <c r="M318" i="6"/>
  <c r="P318" i="6"/>
  <c r="J319" i="6"/>
  <c r="M319" i="6"/>
  <c r="P319" i="6"/>
  <c r="J320" i="6"/>
  <c r="M320" i="6"/>
  <c r="P320" i="6"/>
  <c r="J321" i="6"/>
  <c r="M321" i="6"/>
  <c r="P321" i="6"/>
  <c r="J322" i="6"/>
  <c r="M322" i="6"/>
  <c r="P322" i="6"/>
  <c r="J323" i="6"/>
  <c r="M323" i="6"/>
  <c r="P323" i="6"/>
  <c r="J324" i="6"/>
  <c r="M324" i="6"/>
  <c r="P324" i="6"/>
  <c r="J325" i="6"/>
  <c r="M325" i="6"/>
  <c r="P325" i="6"/>
  <c r="J326" i="6"/>
  <c r="M326" i="6"/>
  <c r="P326" i="6"/>
  <c r="J327" i="6"/>
  <c r="M327" i="6"/>
  <c r="P327" i="6"/>
  <c r="J328" i="6"/>
  <c r="M328" i="6"/>
  <c r="P328" i="6"/>
  <c r="J329" i="6"/>
  <c r="M329" i="6"/>
  <c r="P329" i="6"/>
  <c r="J330" i="6"/>
  <c r="M330" i="6"/>
  <c r="P330" i="6"/>
  <c r="J331" i="6"/>
  <c r="M331" i="6"/>
  <c r="P331" i="6"/>
  <c r="J332" i="6"/>
  <c r="M332" i="6"/>
  <c r="P332" i="6"/>
  <c r="J333" i="6"/>
  <c r="M333" i="6"/>
  <c r="P333" i="6"/>
  <c r="J334" i="6"/>
  <c r="M334" i="6"/>
  <c r="P334" i="6"/>
  <c r="J335" i="6"/>
  <c r="M335" i="6"/>
  <c r="P335" i="6"/>
  <c r="J336" i="6"/>
  <c r="M336" i="6"/>
  <c r="P336" i="6"/>
  <c r="J337" i="6"/>
  <c r="M337" i="6"/>
  <c r="P337" i="6"/>
  <c r="J338" i="6"/>
  <c r="M338" i="6"/>
  <c r="P338" i="6"/>
  <c r="J339" i="6"/>
  <c r="M339" i="6"/>
  <c r="P339" i="6"/>
  <c r="J340" i="6"/>
  <c r="M340" i="6"/>
  <c r="P340" i="6"/>
  <c r="J341" i="6"/>
  <c r="M341" i="6"/>
  <c r="P341" i="6"/>
  <c r="J342" i="6"/>
  <c r="M342" i="6"/>
  <c r="P342" i="6"/>
  <c r="J343" i="6"/>
  <c r="M343" i="6"/>
  <c r="P343" i="6"/>
  <c r="J344" i="6"/>
  <c r="M344" i="6"/>
  <c r="P344" i="6"/>
  <c r="J345" i="6"/>
  <c r="M345" i="6"/>
  <c r="P345" i="6"/>
  <c r="J346" i="6"/>
  <c r="M346" i="6"/>
  <c r="P346" i="6"/>
  <c r="J347" i="6"/>
  <c r="M347" i="6"/>
  <c r="P347" i="6"/>
  <c r="J348" i="6"/>
  <c r="M348" i="6"/>
  <c r="P348" i="6"/>
  <c r="J349" i="6"/>
  <c r="M349" i="6"/>
  <c r="P349" i="6"/>
  <c r="J350" i="6"/>
  <c r="M350" i="6"/>
  <c r="P350" i="6"/>
  <c r="J351" i="6"/>
  <c r="M351" i="6"/>
  <c r="P351" i="6"/>
  <c r="J352" i="6"/>
  <c r="M352" i="6"/>
  <c r="P352" i="6"/>
  <c r="J353" i="6"/>
  <c r="M353" i="6"/>
  <c r="P353" i="6"/>
  <c r="J354" i="6"/>
  <c r="M354" i="6"/>
  <c r="P354" i="6"/>
  <c r="J355" i="6"/>
  <c r="M355" i="6"/>
  <c r="P355" i="6"/>
  <c r="J356" i="6"/>
  <c r="M356" i="6"/>
  <c r="P356" i="6"/>
  <c r="J357" i="6"/>
  <c r="M357" i="6"/>
  <c r="P357" i="6"/>
  <c r="J358" i="6"/>
  <c r="M358" i="6"/>
  <c r="P358" i="6"/>
  <c r="J359" i="6"/>
  <c r="M359" i="6"/>
  <c r="P359" i="6"/>
  <c r="J360" i="6"/>
  <c r="M360" i="6"/>
  <c r="P360" i="6"/>
  <c r="J361" i="6"/>
  <c r="M361" i="6"/>
  <c r="P361" i="6"/>
  <c r="J362" i="6"/>
  <c r="M362" i="6"/>
  <c r="P362" i="6"/>
  <c r="J363" i="6"/>
  <c r="M363" i="6"/>
  <c r="P363" i="6"/>
  <c r="J364" i="6"/>
  <c r="M364" i="6"/>
  <c r="P364" i="6"/>
  <c r="J365" i="6"/>
  <c r="M365" i="6"/>
  <c r="P365" i="6"/>
  <c r="J366" i="6"/>
  <c r="M366" i="6"/>
  <c r="P366" i="6"/>
  <c r="J367" i="6"/>
  <c r="M367" i="6"/>
  <c r="P367" i="6"/>
  <c r="J368" i="6"/>
  <c r="M368" i="6"/>
  <c r="P368" i="6"/>
  <c r="J369" i="6"/>
  <c r="M369" i="6"/>
  <c r="P369" i="6"/>
  <c r="J370" i="6"/>
  <c r="M370" i="6"/>
  <c r="P370" i="6"/>
  <c r="J371" i="6"/>
  <c r="M371" i="6"/>
  <c r="P371" i="6"/>
  <c r="J372" i="6"/>
  <c r="M372" i="6"/>
  <c r="P372" i="6"/>
  <c r="J373" i="6"/>
  <c r="M373" i="6"/>
  <c r="P373" i="6"/>
  <c r="J374" i="6"/>
  <c r="M374" i="6"/>
  <c r="P374" i="6"/>
  <c r="J375" i="6"/>
  <c r="M375" i="6"/>
  <c r="P375" i="6"/>
  <c r="J376" i="6"/>
  <c r="M376" i="6"/>
  <c r="P376" i="6"/>
  <c r="J377" i="6"/>
  <c r="M377" i="6"/>
  <c r="P377" i="6"/>
  <c r="J378" i="6"/>
  <c r="M378" i="6"/>
  <c r="P378" i="6"/>
  <c r="J379" i="6"/>
  <c r="M379" i="6"/>
  <c r="P379" i="6"/>
  <c r="J380" i="6"/>
  <c r="M380" i="6"/>
  <c r="P380" i="6"/>
  <c r="J381" i="6"/>
  <c r="M381" i="6"/>
  <c r="P381" i="6"/>
  <c r="J382" i="6"/>
  <c r="M382" i="6"/>
  <c r="P382" i="6"/>
  <c r="J383" i="6"/>
  <c r="M383" i="6"/>
  <c r="P383" i="6"/>
  <c r="J384" i="6"/>
  <c r="M384" i="6"/>
  <c r="P384" i="6"/>
  <c r="J385" i="6"/>
  <c r="M385" i="6"/>
  <c r="P385" i="6"/>
  <c r="J386" i="6"/>
  <c r="M386" i="6"/>
  <c r="P386" i="6"/>
  <c r="J387" i="6"/>
  <c r="M387" i="6"/>
  <c r="P387" i="6"/>
  <c r="J388" i="6"/>
  <c r="M388" i="6"/>
  <c r="P388" i="6"/>
  <c r="J389" i="6"/>
  <c r="M389" i="6"/>
  <c r="P389" i="6"/>
  <c r="J390" i="6"/>
  <c r="M390" i="6"/>
  <c r="P390" i="6"/>
  <c r="J391" i="6"/>
  <c r="M391" i="6"/>
  <c r="P391" i="6"/>
  <c r="J392" i="6"/>
  <c r="M392" i="6"/>
  <c r="P392" i="6"/>
  <c r="J393" i="6"/>
  <c r="M393" i="6"/>
  <c r="P393" i="6"/>
  <c r="J394" i="6"/>
  <c r="M394" i="6"/>
  <c r="P394" i="6"/>
  <c r="J395" i="6"/>
  <c r="M395" i="6"/>
  <c r="P395" i="6"/>
  <c r="J396" i="6"/>
  <c r="M396" i="6"/>
  <c r="P396" i="6"/>
  <c r="J397" i="6"/>
  <c r="M397" i="6"/>
  <c r="P397" i="6"/>
  <c r="J398" i="6"/>
  <c r="M398" i="6"/>
  <c r="P398" i="6"/>
  <c r="J399" i="6"/>
  <c r="M399" i="6"/>
  <c r="P399" i="6"/>
  <c r="J400" i="6"/>
  <c r="M400" i="6"/>
  <c r="P400" i="6"/>
  <c r="J401" i="6"/>
  <c r="M401" i="6"/>
  <c r="P401" i="6"/>
  <c r="J402" i="6"/>
  <c r="M402" i="6"/>
  <c r="P402" i="6"/>
  <c r="J403" i="6"/>
  <c r="M403" i="6"/>
  <c r="P403" i="6"/>
  <c r="J404" i="6"/>
  <c r="M404" i="6"/>
  <c r="P404" i="6"/>
  <c r="J405" i="6"/>
  <c r="M405" i="6"/>
  <c r="P405" i="6"/>
  <c r="J406" i="6"/>
  <c r="M406" i="6"/>
  <c r="P406" i="6"/>
  <c r="J407" i="6"/>
  <c r="M407" i="6"/>
  <c r="P407" i="6"/>
  <c r="J408" i="6"/>
  <c r="M408" i="6"/>
  <c r="P408" i="6"/>
  <c r="J409" i="6"/>
  <c r="M409" i="6"/>
  <c r="P409" i="6"/>
  <c r="J410" i="6"/>
  <c r="M410" i="6"/>
  <c r="P410" i="6"/>
  <c r="J411" i="6"/>
  <c r="M411" i="6"/>
  <c r="P411" i="6"/>
  <c r="J412" i="6"/>
  <c r="M412" i="6"/>
  <c r="P412" i="6"/>
  <c r="J413" i="6"/>
  <c r="M413" i="6"/>
  <c r="P413" i="6"/>
  <c r="J414" i="6"/>
  <c r="M414" i="6"/>
  <c r="P414" i="6"/>
  <c r="J415" i="6"/>
  <c r="M415" i="6"/>
  <c r="P415" i="6"/>
  <c r="J416" i="6"/>
  <c r="M416" i="6"/>
  <c r="P416" i="6"/>
  <c r="J417" i="6"/>
  <c r="M417" i="6"/>
  <c r="P417" i="6"/>
  <c r="J418" i="6"/>
  <c r="M418" i="6"/>
  <c r="P418" i="6"/>
  <c r="J419" i="6"/>
  <c r="M419" i="6"/>
  <c r="P419" i="6"/>
  <c r="J420" i="6"/>
  <c r="M420" i="6"/>
  <c r="P420" i="6"/>
  <c r="J421" i="6"/>
  <c r="M421" i="6"/>
  <c r="P421" i="6"/>
  <c r="J422" i="6"/>
  <c r="M422" i="6"/>
  <c r="P422" i="6"/>
  <c r="J423" i="6"/>
  <c r="M423" i="6"/>
  <c r="P423" i="6"/>
  <c r="J424" i="6"/>
  <c r="M424" i="6"/>
  <c r="P424" i="6"/>
  <c r="J425" i="6"/>
  <c r="M425" i="6"/>
  <c r="P425" i="6"/>
  <c r="J426" i="6"/>
  <c r="M426" i="6"/>
  <c r="P426" i="6"/>
  <c r="J427" i="6"/>
  <c r="M427" i="6"/>
  <c r="P427" i="6"/>
  <c r="J428" i="6"/>
  <c r="M428" i="6"/>
  <c r="P428" i="6"/>
  <c r="J429" i="6"/>
  <c r="M429" i="6"/>
  <c r="P429" i="6"/>
  <c r="J430" i="6"/>
  <c r="M430" i="6"/>
  <c r="P430" i="6"/>
  <c r="J431" i="6"/>
  <c r="M431" i="6"/>
  <c r="P431" i="6"/>
  <c r="J432" i="6"/>
  <c r="M432" i="6"/>
  <c r="P432" i="6"/>
  <c r="J433" i="6"/>
  <c r="M433" i="6"/>
  <c r="P433" i="6"/>
  <c r="J434" i="6"/>
  <c r="M434" i="6"/>
  <c r="P434" i="6"/>
  <c r="J435" i="6"/>
  <c r="M435" i="6"/>
  <c r="P435" i="6"/>
  <c r="J436" i="6"/>
  <c r="M436" i="6"/>
  <c r="P436" i="6"/>
  <c r="J437" i="6"/>
  <c r="M437" i="6"/>
  <c r="P437" i="6"/>
  <c r="J438" i="6"/>
  <c r="M438" i="6"/>
  <c r="P438" i="6"/>
  <c r="J439" i="6"/>
  <c r="M439" i="6"/>
  <c r="P439" i="6"/>
  <c r="J440" i="6"/>
  <c r="M440" i="6"/>
  <c r="P440" i="6"/>
  <c r="J441" i="6"/>
  <c r="M441" i="6"/>
  <c r="P441" i="6"/>
  <c r="J442" i="6"/>
  <c r="M442" i="6"/>
  <c r="P442" i="6"/>
  <c r="J443" i="6"/>
  <c r="M443" i="6"/>
  <c r="P443" i="6"/>
  <c r="J444" i="6"/>
  <c r="M444" i="6"/>
  <c r="P444" i="6"/>
  <c r="J445" i="6"/>
  <c r="M445" i="6"/>
  <c r="P445" i="6"/>
  <c r="J446" i="6"/>
  <c r="M446" i="6"/>
  <c r="P446" i="6"/>
  <c r="J447" i="6"/>
  <c r="M447" i="6"/>
  <c r="P447" i="6"/>
  <c r="J448" i="6"/>
  <c r="M448" i="6"/>
  <c r="P448" i="6"/>
  <c r="J449" i="6"/>
  <c r="M449" i="6"/>
  <c r="P449" i="6"/>
  <c r="J450" i="6"/>
  <c r="M450" i="6"/>
  <c r="P450" i="6"/>
  <c r="J451" i="6"/>
  <c r="M451" i="6"/>
  <c r="P451" i="6"/>
  <c r="J452" i="6"/>
  <c r="M452" i="6"/>
  <c r="P452" i="6"/>
  <c r="J453" i="6"/>
  <c r="M453" i="6"/>
  <c r="P453" i="6"/>
  <c r="J454" i="6"/>
  <c r="M454" i="6"/>
  <c r="P454" i="6"/>
  <c r="J455" i="6"/>
  <c r="M455" i="6"/>
  <c r="P455" i="6"/>
  <c r="J456" i="6"/>
  <c r="M456" i="6"/>
  <c r="P456" i="6"/>
  <c r="J457" i="6"/>
  <c r="M457" i="6"/>
  <c r="P457" i="6"/>
  <c r="J458" i="6"/>
  <c r="M458" i="6"/>
  <c r="P458" i="6"/>
  <c r="J459" i="6"/>
  <c r="M459" i="6"/>
  <c r="P459" i="6"/>
  <c r="J460" i="6"/>
  <c r="M460" i="6"/>
  <c r="P460" i="6"/>
  <c r="J461" i="6"/>
  <c r="M461" i="6"/>
  <c r="P461" i="6"/>
  <c r="J462" i="6"/>
  <c r="M462" i="6"/>
  <c r="P462" i="6"/>
  <c r="J463" i="6"/>
  <c r="M463" i="6"/>
  <c r="P463" i="6"/>
  <c r="J464" i="6"/>
  <c r="M464" i="6"/>
  <c r="P464" i="6"/>
  <c r="J465" i="6"/>
  <c r="M465" i="6"/>
  <c r="P465" i="6"/>
  <c r="J466" i="6"/>
  <c r="M466" i="6"/>
  <c r="P466" i="6"/>
  <c r="J467" i="6"/>
  <c r="M467" i="6"/>
  <c r="P467" i="6"/>
  <c r="J468" i="6"/>
  <c r="M468" i="6"/>
  <c r="P468" i="6"/>
  <c r="J469" i="6"/>
  <c r="M469" i="6"/>
  <c r="P469" i="6"/>
  <c r="J470" i="6"/>
  <c r="M470" i="6"/>
  <c r="P470" i="6"/>
  <c r="J471" i="6"/>
  <c r="M471" i="6"/>
  <c r="P471" i="6"/>
  <c r="J472" i="6"/>
  <c r="M472" i="6"/>
  <c r="P472" i="6"/>
  <c r="J473" i="6"/>
  <c r="M473" i="6"/>
  <c r="P473" i="6"/>
  <c r="J474" i="6"/>
  <c r="M474" i="6"/>
  <c r="P474" i="6"/>
  <c r="J475" i="6"/>
  <c r="M475" i="6"/>
  <c r="P475" i="6"/>
  <c r="J476" i="6"/>
  <c r="M476" i="6"/>
  <c r="P476" i="6"/>
  <c r="J477" i="6"/>
  <c r="M477" i="6"/>
  <c r="P477" i="6"/>
  <c r="J478" i="6"/>
  <c r="M478" i="6"/>
  <c r="P478" i="6"/>
  <c r="J479" i="6"/>
  <c r="M479" i="6"/>
  <c r="P479" i="6"/>
  <c r="J480" i="6"/>
  <c r="M480" i="6"/>
  <c r="P480" i="6"/>
  <c r="J481" i="6"/>
  <c r="M481" i="6"/>
  <c r="P481" i="6"/>
  <c r="J482" i="6"/>
  <c r="M482" i="6"/>
  <c r="P482" i="6"/>
  <c r="J483" i="6"/>
  <c r="M483" i="6"/>
  <c r="P483" i="6"/>
  <c r="J484" i="6"/>
  <c r="M484" i="6"/>
  <c r="P484" i="6"/>
  <c r="J485" i="6"/>
  <c r="M485" i="6"/>
  <c r="P485" i="6"/>
  <c r="J486" i="6"/>
  <c r="M486" i="6"/>
  <c r="P486" i="6"/>
  <c r="J487" i="6"/>
  <c r="M487" i="6"/>
  <c r="P487" i="6"/>
  <c r="J488" i="6"/>
  <c r="M488" i="6"/>
  <c r="P488" i="6"/>
  <c r="J489" i="6"/>
  <c r="M489" i="6"/>
  <c r="P489" i="6"/>
  <c r="J490" i="6"/>
  <c r="M490" i="6"/>
  <c r="P490" i="6"/>
  <c r="J491" i="6"/>
  <c r="M491" i="6"/>
  <c r="P491" i="6"/>
  <c r="J492" i="6"/>
  <c r="M492" i="6"/>
  <c r="P492" i="6"/>
  <c r="J493" i="6"/>
  <c r="M493" i="6"/>
  <c r="P493" i="6"/>
  <c r="J494" i="6"/>
  <c r="M494" i="6"/>
  <c r="P494" i="6"/>
  <c r="J495" i="6"/>
  <c r="M495" i="6"/>
  <c r="P495" i="6"/>
  <c r="J496" i="6"/>
  <c r="M496" i="6"/>
  <c r="P496" i="6"/>
  <c r="J497" i="6"/>
  <c r="M497" i="6"/>
  <c r="P497" i="6"/>
  <c r="J498" i="6"/>
  <c r="M498" i="6"/>
  <c r="P498" i="6"/>
  <c r="J499" i="6"/>
  <c r="M499" i="6"/>
  <c r="P499" i="6"/>
  <c r="J500" i="6"/>
  <c r="M500" i="6"/>
  <c r="P500" i="6"/>
  <c r="J501" i="6"/>
  <c r="M501" i="6"/>
  <c r="P501" i="6"/>
  <c r="J502" i="6"/>
  <c r="M502" i="6"/>
  <c r="P502" i="6"/>
  <c r="J503" i="6"/>
  <c r="M503" i="6"/>
  <c r="P503" i="6"/>
  <c r="J504" i="6"/>
  <c r="M504" i="6"/>
  <c r="P504" i="6"/>
  <c r="J505" i="6"/>
  <c r="M505" i="6"/>
  <c r="P505" i="6"/>
  <c r="J506" i="6"/>
  <c r="M506" i="6"/>
  <c r="P506" i="6"/>
  <c r="J507" i="6"/>
  <c r="M507" i="6"/>
  <c r="P507" i="6"/>
  <c r="J508" i="6"/>
  <c r="M508" i="6"/>
  <c r="P508" i="6"/>
  <c r="J509" i="6"/>
  <c r="M509" i="6"/>
  <c r="P509" i="6"/>
  <c r="J510" i="6"/>
  <c r="M510" i="6"/>
  <c r="P510" i="6"/>
  <c r="J511" i="6"/>
  <c r="M511" i="6"/>
  <c r="P511" i="6"/>
  <c r="J512" i="6"/>
  <c r="M512" i="6"/>
  <c r="P512" i="6"/>
  <c r="J513" i="6"/>
  <c r="M513" i="6"/>
  <c r="P513" i="6"/>
  <c r="J514" i="6"/>
  <c r="M514" i="6"/>
  <c r="P514" i="6"/>
  <c r="J515" i="6"/>
  <c r="M515" i="6"/>
  <c r="P515" i="6"/>
  <c r="J516" i="6"/>
  <c r="M516" i="6"/>
  <c r="P516" i="6"/>
  <c r="J517" i="6"/>
  <c r="M517" i="6"/>
  <c r="P517" i="6"/>
  <c r="J518" i="6"/>
  <c r="M518" i="6"/>
  <c r="P518" i="6"/>
  <c r="J519" i="6"/>
  <c r="M519" i="6"/>
  <c r="P519" i="6"/>
  <c r="J520" i="6"/>
  <c r="M520" i="6"/>
  <c r="P520" i="6"/>
  <c r="J521" i="6"/>
  <c r="M521" i="6"/>
  <c r="P521" i="6"/>
  <c r="J522" i="6"/>
  <c r="M522" i="6"/>
  <c r="P522" i="6"/>
  <c r="J523" i="6"/>
  <c r="M523" i="6"/>
  <c r="P523" i="6"/>
  <c r="J524" i="6"/>
  <c r="M524" i="6"/>
  <c r="P524" i="6"/>
  <c r="J525" i="6"/>
  <c r="M525" i="6"/>
  <c r="P525" i="6"/>
  <c r="J526" i="6"/>
  <c r="M526" i="6"/>
  <c r="P526" i="6"/>
  <c r="J527" i="6"/>
  <c r="M527" i="6"/>
  <c r="P527" i="6"/>
  <c r="J528" i="6"/>
  <c r="M528" i="6"/>
  <c r="P528" i="6"/>
  <c r="J529" i="6"/>
  <c r="M529" i="6"/>
  <c r="P529" i="6"/>
  <c r="J530" i="6"/>
  <c r="M530" i="6"/>
  <c r="P530" i="6"/>
  <c r="J531" i="6"/>
  <c r="M531" i="6"/>
  <c r="P531" i="6"/>
  <c r="J532" i="6"/>
  <c r="M532" i="6"/>
  <c r="P532" i="6"/>
  <c r="J533" i="6"/>
  <c r="M533" i="6"/>
  <c r="P533" i="6"/>
  <c r="J534" i="6"/>
  <c r="M534" i="6"/>
  <c r="P534" i="6"/>
  <c r="J535" i="6"/>
  <c r="M535" i="6"/>
  <c r="P535" i="6"/>
  <c r="J536" i="6"/>
  <c r="M536" i="6"/>
  <c r="P536" i="6"/>
  <c r="J537" i="6"/>
  <c r="M537" i="6"/>
  <c r="P537" i="6"/>
  <c r="J538" i="6"/>
  <c r="M538" i="6"/>
  <c r="P538" i="6"/>
  <c r="J539" i="6"/>
  <c r="M539" i="6"/>
  <c r="P539" i="6"/>
  <c r="J540" i="6"/>
  <c r="M540" i="6"/>
  <c r="P540" i="6"/>
  <c r="J541" i="6"/>
  <c r="M541" i="6"/>
  <c r="P541" i="6"/>
  <c r="J542" i="6"/>
  <c r="M542" i="6"/>
  <c r="P542" i="6"/>
  <c r="J543" i="6"/>
  <c r="M543" i="6"/>
  <c r="P543" i="6"/>
  <c r="J544" i="6"/>
  <c r="M544" i="6"/>
  <c r="P544" i="6"/>
  <c r="J545" i="6"/>
  <c r="M545" i="6"/>
  <c r="P545" i="6"/>
  <c r="J546" i="6"/>
  <c r="M546" i="6"/>
  <c r="P546" i="6"/>
  <c r="J547" i="6"/>
  <c r="M547" i="6"/>
  <c r="P547" i="6"/>
  <c r="J548" i="6"/>
  <c r="M548" i="6"/>
  <c r="P548" i="6"/>
  <c r="J549" i="6"/>
  <c r="M549" i="6"/>
  <c r="P549" i="6"/>
  <c r="J550" i="6"/>
  <c r="M550" i="6"/>
  <c r="P550" i="6"/>
  <c r="J551" i="6"/>
  <c r="M551" i="6"/>
  <c r="P551" i="6"/>
  <c r="J552" i="6"/>
  <c r="M552" i="6"/>
  <c r="P552" i="6"/>
  <c r="J553" i="6"/>
  <c r="M553" i="6"/>
  <c r="P553" i="6"/>
  <c r="J554" i="6"/>
  <c r="M554" i="6"/>
  <c r="P554" i="6"/>
  <c r="J555" i="6"/>
  <c r="M555" i="6"/>
  <c r="P555" i="6"/>
  <c r="J556" i="6"/>
  <c r="M556" i="6"/>
  <c r="P556" i="6"/>
  <c r="J557" i="6"/>
  <c r="M557" i="6"/>
  <c r="P557" i="6"/>
  <c r="J558" i="6"/>
  <c r="M558" i="6"/>
  <c r="P558" i="6"/>
  <c r="J559" i="6"/>
  <c r="M559" i="6"/>
  <c r="P559" i="6"/>
  <c r="J560" i="6"/>
  <c r="M560" i="6"/>
  <c r="P560" i="6"/>
  <c r="J561" i="6"/>
  <c r="M561" i="6"/>
  <c r="P561" i="6"/>
  <c r="J562" i="6"/>
  <c r="M562" i="6"/>
  <c r="P562" i="6"/>
  <c r="J563" i="6"/>
  <c r="M563" i="6"/>
  <c r="P563" i="6"/>
  <c r="J564" i="6"/>
  <c r="M564" i="6"/>
  <c r="P564" i="6"/>
  <c r="J565" i="6"/>
  <c r="M565" i="6"/>
  <c r="P565" i="6"/>
  <c r="J566" i="6"/>
  <c r="M566" i="6"/>
  <c r="P566" i="6"/>
  <c r="J567" i="6"/>
  <c r="M567" i="6"/>
  <c r="P567" i="6"/>
  <c r="J568" i="6"/>
  <c r="M568" i="6"/>
  <c r="P568" i="6"/>
  <c r="J569" i="6"/>
  <c r="M569" i="6"/>
  <c r="P569" i="6"/>
  <c r="J570" i="6"/>
  <c r="M570" i="6"/>
  <c r="P570" i="6"/>
  <c r="J571" i="6"/>
  <c r="M571" i="6"/>
  <c r="P571" i="6"/>
  <c r="J572" i="6"/>
  <c r="M572" i="6"/>
  <c r="P572" i="6"/>
  <c r="J573" i="6"/>
  <c r="M573" i="6"/>
  <c r="P573" i="6"/>
  <c r="J574" i="6"/>
  <c r="M574" i="6"/>
  <c r="P574" i="6"/>
  <c r="J575" i="6"/>
  <c r="M575" i="6"/>
  <c r="P575" i="6"/>
  <c r="J576" i="6"/>
  <c r="M576" i="6"/>
  <c r="P576" i="6"/>
  <c r="J577" i="6"/>
  <c r="M577" i="6"/>
  <c r="P577" i="6"/>
  <c r="J578" i="6"/>
  <c r="M578" i="6"/>
  <c r="P578" i="6"/>
  <c r="J579" i="6"/>
  <c r="M579" i="6"/>
  <c r="P579" i="6"/>
  <c r="J580" i="6"/>
  <c r="M580" i="6"/>
  <c r="P580" i="6"/>
  <c r="J581" i="6"/>
  <c r="M581" i="6"/>
  <c r="P581" i="6"/>
  <c r="J582" i="6"/>
  <c r="M582" i="6"/>
  <c r="P582" i="6"/>
  <c r="J583" i="6"/>
  <c r="M583" i="6"/>
  <c r="P583" i="6"/>
  <c r="J584" i="6"/>
  <c r="M584" i="6"/>
  <c r="P584" i="6"/>
  <c r="J585" i="6"/>
  <c r="M585" i="6"/>
  <c r="P585" i="6"/>
  <c r="J586" i="6"/>
  <c r="M586" i="6"/>
  <c r="P586" i="6"/>
  <c r="J587" i="6"/>
  <c r="M587" i="6"/>
  <c r="P587" i="6"/>
  <c r="J588" i="6"/>
  <c r="M588" i="6"/>
  <c r="P588" i="6"/>
  <c r="J589" i="6"/>
  <c r="M589" i="6"/>
  <c r="P589" i="6"/>
  <c r="J590" i="6"/>
  <c r="M590" i="6"/>
  <c r="P590" i="6"/>
  <c r="J591" i="6"/>
  <c r="M591" i="6"/>
  <c r="P591" i="6"/>
  <c r="J592" i="6"/>
  <c r="M592" i="6"/>
  <c r="P592" i="6"/>
  <c r="J593" i="6"/>
  <c r="M593" i="6"/>
  <c r="P593" i="6"/>
  <c r="J594" i="6"/>
  <c r="M594" i="6"/>
  <c r="P594" i="6"/>
  <c r="J595" i="6"/>
  <c r="M595" i="6"/>
  <c r="P595" i="6"/>
  <c r="J596" i="6"/>
  <c r="M596" i="6"/>
  <c r="P596" i="6"/>
  <c r="J597" i="6"/>
  <c r="M597" i="6"/>
  <c r="P597" i="6"/>
  <c r="J598" i="6"/>
  <c r="M598" i="6"/>
  <c r="P598" i="6"/>
  <c r="J599" i="6"/>
  <c r="M599" i="6"/>
  <c r="P599" i="6"/>
  <c r="J600" i="6"/>
  <c r="M600" i="6"/>
  <c r="P600" i="6"/>
  <c r="J601" i="6"/>
  <c r="M601" i="6"/>
  <c r="P601" i="6"/>
  <c r="J602" i="6"/>
  <c r="M602" i="6"/>
  <c r="P602" i="6"/>
  <c r="J603" i="6"/>
  <c r="M603" i="6"/>
  <c r="P603" i="6"/>
  <c r="J604" i="6"/>
  <c r="M604" i="6"/>
  <c r="P604" i="6"/>
  <c r="J605" i="6"/>
  <c r="M605" i="6"/>
  <c r="P605" i="6"/>
  <c r="J606" i="6"/>
  <c r="M606" i="6"/>
  <c r="P606" i="6"/>
  <c r="J607" i="6"/>
  <c r="M607" i="6"/>
  <c r="P607" i="6"/>
  <c r="J608" i="6"/>
  <c r="M608" i="6"/>
  <c r="P608" i="6"/>
  <c r="J609" i="6"/>
  <c r="M609" i="6"/>
  <c r="P609" i="6"/>
  <c r="J610" i="6"/>
  <c r="M610" i="6"/>
  <c r="P610" i="6"/>
  <c r="J611" i="6"/>
  <c r="M611" i="6"/>
  <c r="P611" i="6"/>
  <c r="J612" i="6"/>
  <c r="M612" i="6"/>
  <c r="P612" i="6"/>
  <c r="J613" i="6"/>
  <c r="M613" i="6"/>
  <c r="P613" i="6"/>
  <c r="J614" i="6"/>
  <c r="M614" i="6"/>
  <c r="P614" i="6"/>
  <c r="J615" i="6"/>
  <c r="M615" i="6"/>
  <c r="P615" i="6"/>
  <c r="J616" i="6"/>
  <c r="M616" i="6"/>
  <c r="P616" i="6"/>
  <c r="J617" i="6"/>
  <c r="M617" i="6"/>
  <c r="P617" i="6"/>
  <c r="J618" i="6"/>
  <c r="M618" i="6"/>
  <c r="P618" i="6"/>
  <c r="J619" i="6"/>
  <c r="M619" i="6"/>
  <c r="P619" i="6"/>
  <c r="J620" i="6"/>
  <c r="M620" i="6"/>
  <c r="P620" i="6"/>
  <c r="J621" i="6"/>
  <c r="M621" i="6"/>
  <c r="P621" i="6"/>
  <c r="J622" i="6"/>
  <c r="M622" i="6"/>
  <c r="P622" i="6"/>
  <c r="J623" i="6"/>
  <c r="M623" i="6"/>
  <c r="P623" i="6"/>
  <c r="J624" i="6"/>
  <c r="M624" i="6"/>
  <c r="P624" i="6"/>
  <c r="J625" i="6"/>
  <c r="M625" i="6"/>
  <c r="P625" i="6"/>
  <c r="J626" i="6"/>
  <c r="M626" i="6"/>
  <c r="P626" i="6"/>
  <c r="J627" i="6"/>
  <c r="M627" i="6"/>
  <c r="P627" i="6"/>
  <c r="J628" i="6"/>
  <c r="M628" i="6"/>
  <c r="P628" i="6"/>
  <c r="J629" i="6"/>
  <c r="M629" i="6"/>
  <c r="P629" i="6"/>
  <c r="J630" i="6"/>
  <c r="M630" i="6"/>
  <c r="P630" i="6"/>
  <c r="J631" i="6"/>
  <c r="M631" i="6"/>
  <c r="P631" i="6"/>
  <c r="J632" i="6"/>
  <c r="M632" i="6"/>
  <c r="P632" i="6"/>
  <c r="J633" i="6"/>
  <c r="M633" i="6"/>
  <c r="P633" i="6"/>
  <c r="J634" i="6"/>
  <c r="M634" i="6"/>
  <c r="P634" i="6"/>
  <c r="J635" i="6"/>
  <c r="M635" i="6"/>
  <c r="P635" i="6"/>
  <c r="J636" i="6"/>
  <c r="M636" i="6"/>
  <c r="P636" i="6"/>
  <c r="J637" i="6"/>
  <c r="M637" i="6"/>
  <c r="P637" i="6"/>
  <c r="J638" i="6"/>
  <c r="M638" i="6"/>
  <c r="P638" i="6"/>
  <c r="J639" i="6"/>
  <c r="M639" i="6"/>
  <c r="P639" i="6"/>
  <c r="J640" i="6"/>
  <c r="M640" i="6"/>
  <c r="P640" i="6"/>
  <c r="J641" i="6"/>
  <c r="M641" i="6"/>
  <c r="P641" i="6"/>
  <c r="J642" i="6"/>
  <c r="M642" i="6"/>
  <c r="P642" i="6"/>
  <c r="J643" i="6"/>
  <c r="M643" i="6"/>
  <c r="P643" i="6"/>
  <c r="J644" i="6"/>
  <c r="M644" i="6"/>
  <c r="P644" i="6"/>
  <c r="J645" i="6"/>
  <c r="M645" i="6"/>
  <c r="P645" i="6"/>
  <c r="J646" i="6"/>
  <c r="M646" i="6"/>
  <c r="P646" i="6"/>
  <c r="J647" i="6"/>
  <c r="M647" i="6"/>
  <c r="P647" i="6"/>
  <c r="J648" i="6"/>
  <c r="M648" i="6"/>
  <c r="P648" i="6"/>
  <c r="J649" i="6"/>
  <c r="M649" i="6"/>
  <c r="P649" i="6"/>
  <c r="J650" i="6"/>
  <c r="M650" i="6"/>
  <c r="P650" i="6"/>
  <c r="J651" i="6"/>
  <c r="M651" i="6"/>
  <c r="P651" i="6"/>
  <c r="J652" i="6"/>
  <c r="M652" i="6"/>
  <c r="P652" i="6"/>
  <c r="J653" i="6"/>
  <c r="M653" i="6"/>
  <c r="P653" i="6"/>
  <c r="J654" i="6"/>
  <c r="M654" i="6"/>
  <c r="P654" i="6"/>
  <c r="J655" i="6"/>
  <c r="M655" i="6"/>
  <c r="P655" i="6"/>
  <c r="J656" i="6"/>
  <c r="M656" i="6"/>
  <c r="P656" i="6"/>
  <c r="J657" i="6"/>
  <c r="M657" i="6"/>
  <c r="P657" i="6"/>
  <c r="J658" i="6"/>
  <c r="M658" i="6"/>
  <c r="P658" i="6"/>
  <c r="J659" i="6"/>
  <c r="M659" i="6"/>
  <c r="P659" i="6"/>
  <c r="J660" i="6"/>
  <c r="M660" i="6"/>
  <c r="P660" i="6"/>
  <c r="J661" i="6"/>
  <c r="M661" i="6"/>
  <c r="P661" i="6"/>
  <c r="J662" i="6"/>
  <c r="M662" i="6"/>
  <c r="P662" i="6"/>
  <c r="J663" i="6"/>
  <c r="M663" i="6"/>
  <c r="P663" i="6"/>
  <c r="J664" i="6"/>
  <c r="M664" i="6"/>
  <c r="P664" i="6"/>
  <c r="J665" i="6"/>
  <c r="M665" i="6"/>
  <c r="P665" i="6"/>
  <c r="J666" i="6"/>
  <c r="M666" i="6"/>
  <c r="P666" i="6"/>
  <c r="J667" i="6"/>
  <c r="M667" i="6"/>
  <c r="P667" i="6"/>
  <c r="J668" i="6"/>
  <c r="M668" i="6"/>
  <c r="P668" i="6"/>
  <c r="J669" i="6"/>
  <c r="M669" i="6"/>
  <c r="P669" i="6"/>
  <c r="J670" i="6"/>
  <c r="M670" i="6"/>
  <c r="P670" i="6"/>
  <c r="J671" i="6"/>
  <c r="M671" i="6"/>
  <c r="P671" i="6"/>
  <c r="J672" i="6"/>
  <c r="M672" i="6"/>
  <c r="P672" i="6"/>
  <c r="J673" i="6"/>
  <c r="M673" i="6"/>
  <c r="P673" i="6"/>
  <c r="J674" i="6"/>
  <c r="M674" i="6"/>
  <c r="P674" i="6"/>
  <c r="J675" i="6"/>
  <c r="M675" i="6"/>
  <c r="P675" i="6"/>
  <c r="J676" i="6"/>
  <c r="M676" i="6"/>
  <c r="P676" i="6"/>
  <c r="J677" i="6"/>
  <c r="M677" i="6"/>
  <c r="P677" i="6"/>
  <c r="J678" i="6"/>
  <c r="M678" i="6"/>
  <c r="P678" i="6"/>
  <c r="J679" i="6"/>
  <c r="M679" i="6"/>
  <c r="P679" i="6"/>
  <c r="J680" i="6"/>
  <c r="M680" i="6"/>
  <c r="P680" i="6"/>
  <c r="J681" i="6"/>
  <c r="M681" i="6"/>
  <c r="P681" i="6"/>
  <c r="J682" i="6"/>
  <c r="M682" i="6"/>
  <c r="P682" i="6"/>
  <c r="J683" i="6"/>
  <c r="M683" i="6"/>
  <c r="P683" i="6"/>
  <c r="J684" i="6"/>
  <c r="M684" i="6"/>
  <c r="P684" i="6"/>
  <c r="J685" i="6"/>
  <c r="M685" i="6"/>
  <c r="P685" i="6"/>
  <c r="J686" i="6"/>
  <c r="M686" i="6"/>
  <c r="P686" i="6"/>
  <c r="J687" i="6"/>
  <c r="M687" i="6"/>
  <c r="P687" i="6"/>
  <c r="J688" i="6"/>
  <c r="M688" i="6"/>
  <c r="P688" i="6"/>
  <c r="J689" i="6"/>
  <c r="M689" i="6"/>
  <c r="P689" i="6"/>
  <c r="J690" i="6"/>
  <c r="M690" i="6"/>
  <c r="P690" i="6"/>
  <c r="J691" i="6"/>
  <c r="M691" i="6"/>
  <c r="P691" i="6"/>
  <c r="J692" i="6"/>
  <c r="M692" i="6"/>
  <c r="P692" i="6"/>
  <c r="J693" i="6"/>
  <c r="M693" i="6"/>
  <c r="P693" i="6"/>
  <c r="J694" i="6"/>
  <c r="M694" i="6"/>
  <c r="P694" i="6"/>
  <c r="J695" i="6"/>
  <c r="M695" i="6"/>
  <c r="P695" i="6"/>
  <c r="J696" i="6"/>
  <c r="M696" i="6"/>
  <c r="P696" i="6"/>
  <c r="J697" i="6"/>
  <c r="M697" i="6"/>
  <c r="P697" i="6"/>
  <c r="J698" i="6"/>
  <c r="M698" i="6"/>
  <c r="P698" i="6"/>
  <c r="J699" i="6"/>
  <c r="M699" i="6"/>
  <c r="P699" i="6"/>
  <c r="J700" i="6"/>
  <c r="M700" i="6"/>
  <c r="P700" i="6"/>
  <c r="J701" i="6"/>
  <c r="M701" i="6"/>
  <c r="P701" i="6"/>
  <c r="J702" i="6"/>
  <c r="M702" i="6"/>
  <c r="P702" i="6"/>
  <c r="J703" i="6"/>
  <c r="M703" i="6"/>
  <c r="P703" i="6"/>
  <c r="J704" i="6"/>
  <c r="M704" i="6"/>
  <c r="P704" i="6"/>
  <c r="J705" i="6"/>
  <c r="M705" i="6"/>
  <c r="P705" i="6"/>
  <c r="J706" i="6"/>
  <c r="M706" i="6"/>
  <c r="P706" i="6"/>
  <c r="J707" i="6"/>
  <c r="M707" i="6"/>
  <c r="P707" i="6"/>
  <c r="J708" i="6"/>
  <c r="M708" i="6"/>
  <c r="P708" i="6"/>
  <c r="J709" i="6"/>
  <c r="M709" i="6"/>
  <c r="P709" i="6"/>
  <c r="J710" i="6"/>
  <c r="M710" i="6"/>
  <c r="P710" i="6"/>
  <c r="J711" i="6"/>
  <c r="M711" i="6"/>
  <c r="P711" i="6"/>
  <c r="J712" i="6"/>
  <c r="M712" i="6"/>
  <c r="P712" i="6"/>
  <c r="J713" i="6"/>
  <c r="M713" i="6"/>
  <c r="P713" i="6"/>
  <c r="J714" i="6"/>
  <c r="M714" i="6"/>
  <c r="P714" i="6"/>
  <c r="J715" i="6"/>
  <c r="M715" i="6"/>
  <c r="P715" i="6"/>
  <c r="J716" i="6"/>
  <c r="M716" i="6"/>
  <c r="P716" i="6"/>
  <c r="J717" i="6"/>
  <c r="M717" i="6"/>
  <c r="P717" i="6"/>
  <c r="J718" i="6"/>
  <c r="M718" i="6"/>
  <c r="P718" i="6"/>
  <c r="J719" i="6"/>
  <c r="M719" i="6"/>
  <c r="P719" i="6"/>
  <c r="J720" i="6"/>
  <c r="M720" i="6"/>
  <c r="P720" i="6"/>
  <c r="J721" i="6"/>
  <c r="M721" i="6"/>
  <c r="P721" i="6"/>
  <c r="J722" i="6"/>
  <c r="M722" i="6"/>
  <c r="P722" i="6"/>
  <c r="J723" i="6"/>
  <c r="M723" i="6"/>
  <c r="P723" i="6"/>
  <c r="J724" i="6"/>
  <c r="M724" i="6"/>
  <c r="P724" i="6"/>
  <c r="J725" i="6"/>
  <c r="M725" i="6"/>
  <c r="P725" i="6"/>
  <c r="J726" i="6"/>
  <c r="M726" i="6"/>
  <c r="P726" i="6"/>
  <c r="J727" i="6"/>
  <c r="M727" i="6"/>
  <c r="P727" i="6"/>
  <c r="J728" i="6"/>
  <c r="M728" i="6"/>
  <c r="P728" i="6"/>
  <c r="J729" i="6"/>
  <c r="M729" i="6"/>
  <c r="P729" i="6"/>
  <c r="J730" i="6"/>
  <c r="M730" i="6"/>
  <c r="P730" i="6"/>
  <c r="J731" i="6"/>
  <c r="M731" i="6"/>
  <c r="P731" i="6"/>
  <c r="J732" i="6"/>
  <c r="M732" i="6"/>
  <c r="P732" i="6"/>
  <c r="J733" i="6"/>
  <c r="M733" i="6"/>
  <c r="P733" i="6"/>
  <c r="J734" i="6"/>
  <c r="M734" i="6"/>
  <c r="P734" i="6"/>
  <c r="J735" i="6"/>
  <c r="M735" i="6"/>
  <c r="P735" i="6"/>
  <c r="J736" i="6"/>
  <c r="M736" i="6"/>
  <c r="P736" i="6"/>
  <c r="J737" i="6"/>
  <c r="M737" i="6"/>
  <c r="P737" i="6"/>
  <c r="J738" i="6"/>
  <c r="M738" i="6"/>
  <c r="P738" i="6"/>
  <c r="J739" i="6"/>
  <c r="M739" i="6"/>
  <c r="P739" i="6"/>
  <c r="J740" i="6"/>
  <c r="M740" i="6"/>
  <c r="P740" i="6"/>
  <c r="J741" i="6"/>
  <c r="M741" i="6"/>
  <c r="P741" i="6"/>
  <c r="J742" i="6"/>
  <c r="M742" i="6"/>
  <c r="P742" i="6"/>
  <c r="J743" i="6"/>
  <c r="M743" i="6"/>
  <c r="P743" i="6"/>
  <c r="J744" i="6"/>
  <c r="M744" i="6"/>
  <c r="P744" i="6"/>
  <c r="J745" i="6"/>
  <c r="M745" i="6"/>
  <c r="P745" i="6"/>
  <c r="J746" i="6"/>
  <c r="M746" i="6"/>
  <c r="P746" i="6"/>
  <c r="J747" i="6"/>
  <c r="M747" i="6"/>
  <c r="P747" i="6"/>
  <c r="J748" i="6"/>
  <c r="M748" i="6"/>
  <c r="P748" i="6"/>
  <c r="J749" i="6"/>
  <c r="M749" i="6"/>
  <c r="P749" i="6"/>
  <c r="J750" i="6"/>
  <c r="M750" i="6"/>
  <c r="P750" i="6"/>
  <c r="J751" i="6"/>
  <c r="M751" i="6"/>
  <c r="P751" i="6"/>
  <c r="J752" i="6"/>
  <c r="M752" i="6"/>
  <c r="P752" i="6"/>
  <c r="J753" i="6"/>
  <c r="M753" i="6"/>
  <c r="P753" i="6"/>
  <c r="J754" i="6"/>
  <c r="M754" i="6"/>
  <c r="P754" i="6"/>
  <c r="J755" i="6"/>
  <c r="M755" i="6"/>
  <c r="P755" i="6"/>
  <c r="J756" i="6"/>
  <c r="M756" i="6"/>
  <c r="P756" i="6"/>
  <c r="J757" i="6"/>
  <c r="M757" i="6"/>
  <c r="P757" i="6"/>
  <c r="J758" i="6"/>
  <c r="M758" i="6"/>
  <c r="P758" i="6"/>
  <c r="J759" i="6"/>
  <c r="M759" i="6"/>
  <c r="P759" i="6"/>
  <c r="J760" i="6"/>
  <c r="M760" i="6"/>
  <c r="P760" i="6"/>
  <c r="J761" i="6"/>
  <c r="M761" i="6"/>
  <c r="P761" i="6"/>
  <c r="J762" i="6"/>
  <c r="M762" i="6"/>
  <c r="P762" i="6"/>
  <c r="J763" i="6"/>
  <c r="M763" i="6"/>
  <c r="P763" i="6"/>
  <c r="J764" i="6"/>
  <c r="M764" i="6"/>
  <c r="P764" i="6"/>
  <c r="J765" i="6"/>
  <c r="M765" i="6"/>
  <c r="P765" i="6"/>
  <c r="J766" i="6"/>
  <c r="M766" i="6"/>
  <c r="P766" i="6"/>
  <c r="J767" i="6"/>
  <c r="M767" i="6"/>
  <c r="P767" i="6"/>
  <c r="J768" i="6"/>
  <c r="M768" i="6"/>
  <c r="P768" i="6"/>
  <c r="J769" i="6"/>
  <c r="M769" i="6"/>
  <c r="P769" i="6"/>
  <c r="J770" i="6"/>
  <c r="M770" i="6"/>
  <c r="P770" i="6"/>
  <c r="J771" i="6"/>
  <c r="M771" i="6"/>
  <c r="P771" i="6"/>
  <c r="J772" i="6"/>
  <c r="M772" i="6"/>
  <c r="P772" i="6"/>
  <c r="J773" i="6"/>
  <c r="M773" i="6"/>
  <c r="P773" i="6"/>
  <c r="J774" i="6"/>
  <c r="M774" i="6"/>
  <c r="P774" i="6"/>
  <c r="J775" i="6"/>
  <c r="M775" i="6"/>
  <c r="P775" i="6"/>
  <c r="J776" i="6"/>
  <c r="M776" i="6"/>
  <c r="P776" i="6"/>
  <c r="J777" i="6"/>
  <c r="M777" i="6"/>
  <c r="P777" i="6"/>
  <c r="J778" i="6"/>
  <c r="M778" i="6"/>
  <c r="P778" i="6"/>
  <c r="J779" i="6"/>
  <c r="M779" i="6"/>
  <c r="P779" i="6"/>
  <c r="J780" i="6"/>
  <c r="M780" i="6"/>
  <c r="P780" i="6"/>
  <c r="J781" i="6"/>
  <c r="M781" i="6"/>
  <c r="P781" i="6"/>
  <c r="J782" i="6"/>
  <c r="M782" i="6"/>
  <c r="P782" i="6"/>
  <c r="J783" i="6"/>
  <c r="M783" i="6"/>
  <c r="P783" i="6"/>
  <c r="J784" i="6"/>
  <c r="M784" i="6"/>
  <c r="P784" i="6"/>
  <c r="J785" i="6"/>
  <c r="M785" i="6"/>
  <c r="P785" i="6"/>
  <c r="J786" i="6"/>
  <c r="M786" i="6"/>
  <c r="P786" i="6"/>
  <c r="J787" i="6"/>
  <c r="M787" i="6"/>
  <c r="P787" i="6"/>
  <c r="J788" i="6"/>
  <c r="M788" i="6"/>
  <c r="P788" i="6"/>
  <c r="J789" i="6"/>
  <c r="M789" i="6"/>
  <c r="P789" i="6"/>
  <c r="J790" i="6"/>
  <c r="M790" i="6"/>
  <c r="P790" i="6"/>
  <c r="J791" i="6"/>
  <c r="M791" i="6"/>
  <c r="P791" i="6"/>
  <c r="J792" i="6"/>
  <c r="M792" i="6"/>
  <c r="P792" i="6"/>
  <c r="J793" i="6"/>
  <c r="M793" i="6"/>
  <c r="P793" i="6"/>
  <c r="J794" i="6"/>
  <c r="M794" i="6"/>
  <c r="P794" i="6"/>
  <c r="J795" i="6"/>
  <c r="M795" i="6"/>
  <c r="P795" i="6"/>
  <c r="J796" i="6"/>
  <c r="M796" i="6"/>
  <c r="P796" i="6"/>
  <c r="J797" i="6"/>
  <c r="M797" i="6"/>
  <c r="P797" i="6"/>
  <c r="J798" i="6"/>
  <c r="M798" i="6"/>
  <c r="P798" i="6"/>
  <c r="J799" i="6"/>
  <c r="M799" i="6"/>
  <c r="P799" i="6"/>
  <c r="J800" i="6"/>
  <c r="M800" i="6"/>
  <c r="P800" i="6"/>
  <c r="J801" i="6"/>
  <c r="M801" i="6"/>
  <c r="P801" i="6"/>
  <c r="J802" i="6"/>
  <c r="M802" i="6"/>
  <c r="P802" i="6"/>
  <c r="J803" i="6"/>
  <c r="M803" i="6"/>
  <c r="P803" i="6"/>
  <c r="J804" i="6"/>
  <c r="M804" i="6"/>
  <c r="P804" i="6"/>
  <c r="J805" i="6"/>
  <c r="M805" i="6"/>
  <c r="P805" i="6"/>
  <c r="J806" i="6"/>
  <c r="M806" i="6"/>
  <c r="P806" i="6"/>
  <c r="J807" i="6"/>
  <c r="M807" i="6"/>
  <c r="P807" i="6"/>
  <c r="J808" i="6"/>
  <c r="M808" i="6"/>
  <c r="P808" i="6"/>
  <c r="J809" i="6"/>
  <c r="M809" i="6"/>
  <c r="P809" i="6"/>
  <c r="J810" i="6"/>
  <c r="M810" i="6"/>
  <c r="P810" i="6"/>
  <c r="J811" i="6"/>
  <c r="M811" i="6"/>
  <c r="P811" i="6"/>
  <c r="J812" i="6"/>
  <c r="M812" i="6"/>
  <c r="P812" i="6"/>
  <c r="J813" i="6"/>
  <c r="M813" i="6"/>
  <c r="P813" i="6"/>
  <c r="J814" i="6"/>
  <c r="M814" i="6"/>
  <c r="P814" i="6"/>
  <c r="J815" i="6"/>
  <c r="M815" i="6"/>
  <c r="P815" i="6"/>
  <c r="J816" i="6"/>
  <c r="M816" i="6"/>
  <c r="P816" i="6"/>
  <c r="J817" i="6"/>
  <c r="M817" i="6"/>
  <c r="P817" i="6"/>
  <c r="J818" i="6"/>
  <c r="M818" i="6"/>
  <c r="P818" i="6"/>
  <c r="J819" i="6"/>
  <c r="M819" i="6"/>
  <c r="P819" i="6"/>
  <c r="J820" i="6"/>
  <c r="M820" i="6"/>
  <c r="P820" i="6"/>
  <c r="J821" i="6"/>
  <c r="M821" i="6"/>
  <c r="P821" i="6"/>
  <c r="J822" i="6"/>
  <c r="M822" i="6"/>
  <c r="P822" i="6"/>
  <c r="J823" i="6"/>
  <c r="M823" i="6"/>
  <c r="P823" i="6"/>
  <c r="J824" i="6"/>
  <c r="M824" i="6"/>
  <c r="P824" i="6"/>
  <c r="J825" i="6"/>
  <c r="M825" i="6"/>
  <c r="P825" i="6"/>
  <c r="J826" i="6"/>
  <c r="M826" i="6"/>
  <c r="P826" i="6"/>
  <c r="J827" i="6"/>
  <c r="M827" i="6"/>
  <c r="P827" i="6"/>
  <c r="J828" i="6"/>
  <c r="M828" i="6"/>
  <c r="P828" i="6"/>
  <c r="J829" i="6"/>
  <c r="M829" i="6"/>
  <c r="P829" i="6"/>
  <c r="J830" i="6"/>
  <c r="M830" i="6"/>
  <c r="P830" i="6"/>
  <c r="J831" i="6"/>
  <c r="M831" i="6"/>
  <c r="P831" i="6"/>
  <c r="J832" i="6"/>
  <c r="M832" i="6"/>
  <c r="P832" i="6"/>
  <c r="J833" i="6"/>
  <c r="M833" i="6"/>
  <c r="P833" i="6"/>
  <c r="J834" i="6"/>
  <c r="M834" i="6"/>
  <c r="P834" i="6"/>
  <c r="J835" i="6"/>
  <c r="M835" i="6"/>
  <c r="P835" i="6"/>
  <c r="J836" i="6"/>
  <c r="M836" i="6"/>
  <c r="P836" i="6"/>
  <c r="J837" i="6"/>
  <c r="M837" i="6"/>
  <c r="P837" i="6"/>
  <c r="J838" i="6"/>
  <c r="M838" i="6"/>
  <c r="P838" i="6"/>
  <c r="J839" i="6"/>
  <c r="M839" i="6"/>
  <c r="P839" i="6"/>
  <c r="J840" i="6"/>
  <c r="M840" i="6"/>
  <c r="P840" i="6"/>
  <c r="J841" i="6"/>
  <c r="M841" i="6"/>
  <c r="P841" i="6"/>
  <c r="J842" i="6"/>
  <c r="M842" i="6"/>
  <c r="P842" i="6"/>
  <c r="J843" i="6"/>
  <c r="M843" i="6"/>
  <c r="P843" i="6"/>
  <c r="J844" i="6"/>
  <c r="M844" i="6"/>
  <c r="P844" i="6"/>
  <c r="J845" i="6"/>
  <c r="M845" i="6"/>
  <c r="P845" i="6"/>
  <c r="J846" i="6"/>
  <c r="M846" i="6"/>
  <c r="P846" i="6"/>
  <c r="J847" i="6"/>
  <c r="M847" i="6"/>
  <c r="P847" i="6"/>
  <c r="J848" i="6"/>
  <c r="M848" i="6"/>
  <c r="P848" i="6"/>
  <c r="J849" i="6"/>
  <c r="M849" i="6"/>
  <c r="P849" i="6"/>
  <c r="J850" i="6"/>
  <c r="M850" i="6"/>
  <c r="P850" i="6"/>
  <c r="J851" i="6"/>
  <c r="M851" i="6"/>
  <c r="P851" i="6"/>
  <c r="J852" i="6"/>
  <c r="M852" i="6"/>
  <c r="P852" i="6"/>
  <c r="J853" i="6"/>
  <c r="M853" i="6"/>
  <c r="P853" i="6"/>
  <c r="J854" i="6"/>
  <c r="M854" i="6"/>
  <c r="P854" i="6"/>
  <c r="J855" i="6"/>
  <c r="M855" i="6"/>
  <c r="P855" i="6"/>
  <c r="J856" i="6"/>
  <c r="M856" i="6"/>
  <c r="P856" i="6"/>
  <c r="J857" i="6"/>
  <c r="M857" i="6"/>
  <c r="P857" i="6"/>
  <c r="J858" i="6"/>
  <c r="M858" i="6"/>
  <c r="P858" i="6"/>
  <c r="J859" i="6"/>
  <c r="M859" i="6"/>
  <c r="P859" i="6"/>
  <c r="J860" i="6"/>
  <c r="M860" i="6"/>
  <c r="P860" i="6"/>
  <c r="J861" i="6"/>
  <c r="M861" i="6"/>
  <c r="P861" i="6"/>
  <c r="J862" i="6"/>
  <c r="M862" i="6"/>
  <c r="P862" i="6"/>
  <c r="J863" i="6"/>
  <c r="M863" i="6"/>
  <c r="P863" i="6"/>
  <c r="J864" i="6"/>
  <c r="M864" i="6"/>
  <c r="P864" i="6"/>
  <c r="J865" i="6"/>
  <c r="M865" i="6"/>
  <c r="P865" i="6"/>
  <c r="J866" i="6"/>
  <c r="M866" i="6"/>
  <c r="P866" i="6"/>
  <c r="J867" i="6"/>
  <c r="M867" i="6"/>
  <c r="P867" i="6"/>
  <c r="J868" i="6"/>
  <c r="M868" i="6"/>
  <c r="P868" i="6"/>
  <c r="J869" i="6"/>
  <c r="M869" i="6"/>
  <c r="P869" i="6"/>
  <c r="J870" i="6"/>
  <c r="M870" i="6"/>
  <c r="P870" i="6"/>
  <c r="J871" i="6"/>
  <c r="M871" i="6"/>
  <c r="P871" i="6"/>
  <c r="J872" i="6"/>
  <c r="M872" i="6"/>
  <c r="P872" i="6"/>
  <c r="J873" i="6"/>
  <c r="M873" i="6"/>
  <c r="P873" i="6"/>
  <c r="J874" i="6"/>
  <c r="M874" i="6"/>
  <c r="P874" i="6"/>
  <c r="J875" i="6"/>
  <c r="M875" i="6"/>
  <c r="P875" i="6"/>
  <c r="J876" i="6"/>
  <c r="M876" i="6"/>
  <c r="P876" i="6"/>
  <c r="J877" i="6"/>
  <c r="M877" i="6"/>
  <c r="P877" i="6"/>
  <c r="J878" i="6"/>
  <c r="M878" i="6"/>
  <c r="P878" i="6"/>
  <c r="J879" i="6"/>
  <c r="M879" i="6"/>
  <c r="P879" i="6"/>
  <c r="J880" i="6"/>
  <c r="M880" i="6"/>
  <c r="P880" i="6"/>
  <c r="J881" i="6"/>
  <c r="M881" i="6"/>
  <c r="P881" i="6"/>
  <c r="J882" i="6"/>
  <c r="M882" i="6"/>
  <c r="P882" i="6"/>
  <c r="J883" i="6"/>
  <c r="M883" i="6"/>
  <c r="P883" i="6"/>
  <c r="J884" i="6"/>
  <c r="M884" i="6"/>
  <c r="P884" i="6"/>
  <c r="J885" i="6"/>
  <c r="M885" i="6"/>
  <c r="P885" i="6"/>
  <c r="J886" i="6"/>
  <c r="M886" i="6"/>
  <c r="P886" i="6"/>
  <c r="J887" i="6"/>
  <c r="M887" i="6"/>
  <c r="P887" i="6"/>
  <c r="J888" i="6"/>
  <c r="M888" i="6"/>
  <c r="P888" i="6"/>
  <c r="J889" i="6"/>
  <c r="M889" i="6"/>
  <c r="P889" i="6"/>
  <c r="J890" i="6"/>
  <c r="M890" i="6"/>
  <c r="P890" i="6"/>
  <c r="J891" i="6"/>
  <c r="M891" i="6"/>
  <c r="P891" i="6"/>
  <c r="J892" i="6"/>
  <c r="M892" i="6"/>
  <c r="P892" i="6"/>
  <c r="J893" i="6"/>
  <c r="M893" i="6"/>
  <c r="P893" i="6"/>
  <c r="J894" i="6"/>
  <c r="M894" i="6"/>
  <c r="P894" i="6"/>
  <c r="J895" i="6"/>
  <c r="M895" i="6"/>
  <c r="P895" i="6"/>
  <c r="J896" i="6"/>
  <c r="M896" i="6"/>
  <c r="P896" i="6"/>
  <c r="J897" i="6"/>
  <c r="M897" i="6"/>
  <c r="P897" i="6"/>
  <c r="J898" i="6"/>
  <c r="M898" i="6"/>
  <c r="P898" i="6"/>
  <c r="J899" i="6"/>
  <c r="M899" i="6"/>
  <c r="P899" i="6"/>
  <c r="J900" i="6"/>
  <c r="M900" i="6"/>
  <c r="P900" i="6"/>
  <c r="J901" i="6"/>
  <c r="M901" i="6"/>
  <c r="P901" i="6"/>
  <c r="J902" i="6"/>
  <c r="M902" i="6"/>
  <c r="P902" i="6"/>
  <c r="J903" i="6"/>
  <c r="M903" i="6"/>
  <c r="P903" i="6"/>
  <c r="J904" i="6"/>
  <c r="M904" i="6"/>
  <c r="P904" i="6"/>
  <c r="J905" i="6"/>
  <c r="M905" i="6"/>
  <c r="P905" i="6"/>
  <c r="J906" i="6"/>
  <c r="M906" i="6"/>
  <c r="P906" i="6"/>
  <c r="J907" i="6"/>
  <c r="M907" i="6"/>
  <c r="P907" i="6"/>
  <c r="J908" i="6"/>
  <c r="M908" i="6"/>
  <c r="P908" i="6"/>
  <c r="J909" i="6"/>
  <c r="M909" i="6"/>
  <c r="P909" i="6"/>
  <c r="J910" i="6"/>
  <c r="M910" i="6"/>
  <c r="P910" i="6"/>
  <c r="J911" i="6"/>
  <c r="M911" i="6"/>
  <c r="P911" i="6"/>
  <c r="J912" i="6"/>
  <c r="M912" i="6"/>
  <c r="P912" i="6"/>
  <c r="J913" i="6"/>
  <c r="M913" i="6"/>
  <c r="P913" i="6"/>
  <c r="J914" i="6"/>
  <c r="M914" i="6"/>
  <c r="P914" i="6"/>
  <c r="J915" i="6"/>
  <c r="M915" i="6"/>
  <c r="P915" i="6"/>
  <c r="J916" i="6"/>
  <c r="M916" i="6"/>
  <c r="P916" i="6"/>
  <c r="J917" i="6"/>
  <c r="M917" i="6"/>
  <c r="P917" i="6"/>
  <c r="J918" i="6"/>
  <c r="M918" i="6"/>
  <c r="P918" i="6"/>
  <c r="J919" i="6"/>
  <c r="M919" i="6"/>
  <c r="P919" i="6"/>
  <c r="J920" i="6"/>
  <c r="M920" i="6"/>
  <c r="P920" i="6"/>
  <c r="J921" i="6"/>
  <c r="M921" i="6"/>
  <c r="P921" i="6"/>
  <c r="J922" i="6"/>
  <c r="M922" i="6"/>
  <c r="P922" i="6"/>
  <c r="J923" i="6"/>
  <c r="M923" i="6"/>
  <c r="P923" i="6"/>
  <c r="J924" i="6"/>
  <c r="M924" i="6"/>
  <c r="P924" i="6"/>
  <c r="J925" i="6"/>
  <c r="M925" i="6"/>
  <c r="P925" i="6"/>
  <c r="J926" i="6"/>
  <c r="M926" i="6"/>
  <c r="P926" i="6"/>
  <c r="J927" i="6"/>
  <c r="M927" i="6"/>
  <c r="P927" i="6"/>
  <c r="J928" i="6"/>
  <c r="M928" i="6"/>
  <c r="P928" i="6"/>
  <c r="J929" i="6"/>
  <c r="M929" i="6"/>
  <c r="P929" i="6"/>
  <c r="J930" i="6"/>
  <c r="M930" i="6"/>
  <c r="P930" i="6"/>
  <c r="J931" i="6"/>
  <c r="M931" i="6"/>
  <c r="P931" i="6"/>
  <c r="J932" i="6"/>
  <c r="M932" i="6"/>
  <c r="P932" i="6"/>
  <c r="J933" i="6"/>
  <c r="M933" i="6"/>
  <c r="P933" i="6"/>
  <c r="J934" i="6"/>
  <c r="M934" i="6"/>
  <c r="P934" i="6"/>
  <c r="J935" i="6"/>
  <c r="M935" i="6"/>
  <c r="P935" i="6"/>
  <c r="J936" i="6"/>
  <c r="M936" i="6"/>
  <c r="P936" i="6"/>
  <c r="J937" i="6"/>
  <c r="M937" i="6"/>
  <c r="P937" i="6"/>
  <c r="J938" i="6"/>
  <c r="M938" i="6"/>
  <c r="P938" i="6"/>
  <c r="J939" i="6"/>
  <c r="M939" i="6"/>
  <c r="P939" i="6"/>
  <c r="J940" i="6"/>
  <c r="M940" i="6"/>
  <c r="P940" i="6"/>
  <c r="J941" i="6"/>
  <c r="M941" i="6"/>
  <c r="P941" i="6"/>
  <c r="J942" i="6"/>
  <c r="M942" i="6"/>
  <c r="P942" i="6"/>
  <c r="J943" i="6"/>
  <c r="M943" i="6"/>
  <c r="P943" i="6"/>
  <c r="J944" i="6"/>
  <c r="M944" i="6"/>
  <c r="P944" i="6"/>
  <c r="J945" i="6"/>
  <c r="M945" i="6"/>
  <c r="P945" i="6"/>
  <c r="J946" i="6"/>
  <c r="M946" i="6"/>
  <c r="P946" i="6"/>
  <c r="J947" i="6"/>
  <c r="M947" i="6"/>
  <c r="P947" i="6"/>
  <c r="J948" i="6"/>
  <c r="M948" i="6"/>
  <c r="P948" i="6"/>
  <c r="J949" i="6"/>
  <c r="M949" i="6"/>
  <c r="P949" i="6"/>
  <c r="J950" i="6"/>
  <c r="M950" i="6"/>
  <c r="P950" i="6"/>
  <c r="J951" i="6"/>
  <c r="M951" i="6"/>
  <c r="P951" i="6"/>
  <c r="J952" i="6"/>
  <c r="M952" i="6"/>
  <c r="P952" i="6"/>
  <c r="J953" i="6"/>
  <c r="M953" i="6"/>
  <c r="P953" i="6"/>
  <c r="J954" i="6"/>
  <c r="M954" i="6"/>
  <c r="P954" i="6"/>
  <c r="J955" i="6"/>
  <c r="M955" i="6"/>
  <c r="P955" i="6"/>
  <c r="J956" i="6"/>
  <c r="M956" i="6"/>
  <c r="P956" i="6"/>
  <c r="J957" i="6"/>
  <c r="M957" i="6"/>
  <c r="P957" i="6"/>
  <c r="J958" i="6"/>
  <c r="M958" i="6"/>
  <c r="P958" i="6"/>
  <c r="J959" i="6"/>
  <c r="M959" i="6"/>
  <c r="P959" i="6"/>
  <c r="J960" i="6"/>
  <c r="M960" i="6"/>
  <c r="P960" i="6"/>
  <c r="J961" i="6"/>
  <c r="M961" i="6"/>
  <c r="P961" i="6"/>
  <c r="J962" i="6"/>
  <c r="M962" i="6"/>
  <c r="P962" i="6"/>
  <c r="J963" i="6"/>
  <c r="M963" i="6"/>
  <c r="P963" i="6"/>
  <c r="J964" i="6"/>
  <c r="M964" i="6"/>
  <c r="P964" i="6"/>
  <c r="J965" i="6"/>
  <c r="M965" i="6"/>
  <c r="P965" i="6"/>
  <c r="J966" i="6"/>
  <c r="M966" i="6"/>
  <c r="P966" i="6"/>
  <c r="J967" i="6"/>
  <c r="M967" i="6"/>
  <c r="P967" i="6"/>
  <c r="J968" i="6"/>
  <c r="M968" i="6"/>
  <c r="P968" i="6"/>
  <c r="J969" i="6"/>
  <c r="M969" i="6"/>
  <c r="P969" i="6"/>
  <c r="J970" i="6"/>
  <c r="M970" i="6"/>
  <c r="P970" i="6"/>
  <c r="J971" i="6"/>
  <c r="M971" i="6"/>
  <c r="P971" i="6"/>
  <c r="J972" i="6"/>
  <c r="M972" i="6"/>
  <c r="P972" i="6"/>
  <c r="J973" i="6"/>
  <c r="M973" i="6"/>
  <c r="P973" i="6"/>
  <c r="J974" i="6"/>
  <c r="M974" i="6"/>
  <c r="P974" i="6"/>
  <c r="J975" i="6"/>
  <c r="M975" i="6"/>
  <c r="P975" i="6"/>
  <c r="J976" i="6"/>
  <c r="M976" i="6"/>
  <c r="P976" i="6"/>
  <c r="J977" i="6"/>
  <c r="M977" i="6"/>
  <c r="P977" i="6"/>
  <c r="J978" i="6"/>
  <c r="M978" i="6"/>
  <c r="P978" i="6"/>
  <c r="J979" i="6"/>
  <c r="M979" i="6"/>
  <c r="P979" i="6"/>
  <c r="J980" i="6"/>
  <c r="M980" i="6"/>
  <c r="P980" i="6"/>
  <c r="J981" i="6"/>
  <c r="M981" i="6"/>
  <c r="P981" i="6"/>
  <c r="J982" i="6"/>
  <c r="M982" i="6"/>
  <c r="P982" i="6"/>
  <c r="J983" i="6"/>
  <c r="M983" i="6"/>
  <c r="P983" i="6"/>
  <c r="J984" i="6"/>
  <c r="M984" i="6"/>
  <c r="P984" i="6"/>
  <c r="J985" i="6"/>
  <c r="M985" i="6"/>
  <c r="P985" i="6"/>
  <c r="J986" i="6"/>
  <c r="M986" i="6"/>
  <c r="P986" i="6"/>
  <c r="J987" i="6"/>
  <c r="M987" i="6"/>
  <c r="P987" i="6"/>
  <c r="J988" i="6"/>
  <c r="M988" i="6"/>
  <c r="P988" i="6"/>
  <c r="J989" i="6"/>
  <c r="M989" i="6"/>
  <c r="P989" i="6"/>
  <c r="J990" i="6"/>
  <c r="M990" i="6"/>
  <c r="P990" i="6"/>
  <c r="J991" i="6"/>
  <c r="M991" i="6"/>
  <c r="P991" i="6"/>
  <c r="J992" i="6"/>
  <c r="M992" i="6"/>
  <c r="P992" i="6"/>
  <c r="J993" i="6"/>
  <c r="M993" i="6"/>
  <c r="P993" i="6"/>
  <c r="J994" i="6"/>
  <c r="M994" i="6"/>
  <c r="P994" i="6"/>
  <c r="J995" i="6"/>
  <c r="M995" i="6"/>
  <c r="P995" i="6"/>
  <c r="J996" i="6"/>
  <c r="M996" i="6"/>
  <c r="P996" i="6"/>
  <c r="J997" i="6"/>
  <c r="M997" i="6"/>
  <c r="P997" i="6"/>
  <c r="J998" i="6"/>
  <c r="M998" i="6"/>
  <c r="P998" i="6"/>
  <c r="J999" i="6"/>
  <c r="M999" i="6"/>
  <c r="P999" i="6"/>
  <c r="J1000" i="6"/>
  <c r="M1000" i="6"/>
  <c r="P1000" i="6"/>
  <c r="J1001" i="6"/>
  <c r="M1001" i="6"/>
  <c r="P1001" i="6"/>
  <c r="J1002" i="6"/>
  <c r="M1002" i="6"/>
  <c r="P1002" i="6"/>
  <c r="J1003" i="6"/>
  <c r="M1003" i="6"/>
  <c r="P1003" i="6"/>
  <c r="J1004" i="6"/>
  <c r="M1004" i="6"/>
  <c r="P1004" i="6"/>
  <c r="P4" i="6"/>
  <c r="M4" i="6"/>
  <c r="L4" i="6"/>
  <c r="J4" i="6"/>
  <c r="K4" i="6"/>
  <c r="I4" i="6"/>
  <c r="G4" i="6"/>
  <c r="H4" i="6"/>
  <c r="K5" i="6"/>
  <c r="N5" i="6"/>
  <c r="Q5" i="6"/>
  <c r="DK5" i="6" a="1"/>
  <c r="DL5" i="6" a="1"/>
  <c r="DM5" i="6"/>
  <c r="DP20" i="6"/>
  <c r="K20" i="6"/>
  <c r="N20" i="6"/>
  <c r="Q20" i="6"/>
  <c r="DK20" i="6" a="1"/>
  <c r="DL20" i="6" a="1"/>
  <c r="DM20" i="6"/>
  <c r="DQ20" i="6"/>
  <c r="DP6" i="6"/>
  <c r="K6" i="6"/>
  <c r="N6" i="6"/>
  <c r="Q6" i="6"/>
  <c r="DK6" i="6" a="1"/>
  <c r="DL6" i="6" a="1"/>
  <c r="DM6" i="6"/>
  <c r="DQ6" i="6"/>
  <c r="DP7" i="6"/>
  <c r="K7" i="6"/>
  <c r="N7" i="6"/>
  <c r="Q7" i="6"/>
  <c r="DK7" i="6" a="1"/>
  <c r="DL7" i="6" a="1"/>
  <c r="DM7" i="6"/>
  <c r="DQ7" i="6"/>
  <c r="DP8" i="6"/>
  <c r="K8" i="6"/>
  <c r="N8" i="6"/>
  <c r="Q8" i="6"/>
  <c r="DK8" i="6" a="1"/>
  <c r="DL8" i="6" a="1"/>
  <c r="DM8" i="6"/>
  <c r="DQ8" i="6"/>
  <c r="DP9" i="6"/>
  <c r="K9" i="6"/>
  <c r="N9" i="6"/>
  <c r="Q9" i="6"/>
  <c r="DK9" i="6" a="1"/>
  <c r="DL9" i="6" a="1"/>
  <c r="DM9" i="6"/>
  <c r="DQ9" i="6"/>
  <c r="DP10" i="6"/>
  <c r="K10" i="6"/>
  <c r="N10" i="6"/>
  <c r="Q10" i="6"/>
  <c r="DK10" i="6" a="1"/>
  <c r="DL10" i="6" a="1"/>
  <c r="DM10" i="6"/>
  <c r="DQ10" i="6"/>
  <c r="DP11" i="6"/>
  <c r="K11" i="6"/>
  <c r="N11" i="6"/>
  <c r="Q11" i="6"/>
  <c r="DK11" i="6" a="1"/>
  <c r="DL11" i="6" a="1"/>
  <c r="DM11" i="6"/>
  <c r="DQ11" i="6"/>
  <c r="DP12" i="6"/>
  <c r="K12" i="6"/>
  <c r="N12" i="6"/>
  <c r="Q12" i="6"/>
  <c r="DK12" i="6" a="1"/>
  <c r="DL12" i="6" a="1"/>
  <c r="DM12" i="6"/>
  <c r="DQ12" i="6"/>
  <c r="DP13" i="6"/>
  <c r="K13" i="6"/>
  <c r="N13" i="6"/>
  <c r="Q13" i="6"/>
  <c r="DK13" i="6" a="1"/>
  <c r="DL13" i="6" a="1"/>
  <c r="DM13" i="6"/>
  <c r="DQ13" i="6"/>
  <c r="DP14" i="6"/>
  <c r="K14" i="6"/>
  <c r="N14" i="6"/>
  <c r="Q14" i="6"/>
  <c r="DK14" i="6" a="1"/>
  <c r="DL14" i="6" a="1"/>
  <c r="DM14" i="6"/>
  <c r="DQ14" i="6"/>
  <c r="DP15" i="6"/>
  <c r="K15" i="6"/>
  <c r="N15" i="6"/>
  <c r="Q15" i="6"/>
  <c r="DK15" i="6" a="1"/>
  <c r="DL15" i="6" a="1"/>
  <c r="DM15" i="6"/>
  <c r="DQ15" i="6"/>
  <c r="DP16" i="6"/>
  <c r="K16" i="6"/>
  <c r="N16" i="6"/>
  <c r="Q16" i="6"/>
  <c r="DK16" i="6" a="1"/>
  <c r="DL16" i="6" a="1"/>
  <c r="DM16" i="6"/>
  <c r="DQ16" i="6"/>
  <c r="DP17" i="6"/>
  <c r="K17" i="6"/>
  <c r="N17" i="6"/>
  <c r="Q17" i="6"/>
  <c r="DK17" i="6" a="1"/>
  <c r="DL17" i="6" a="1"/>
  <c r="DM17" i="6"/>
  <c r="DQ17" i="6"/>
  <c r="DP18" i="6"/>
  <c r="K18" i="6"/>
  <c r="N18" i="6"/>
  <c r="Q18" i="6"/>
  <c r="DK18" i="6" a="1"/>
  <c r="DL18" i="6" a="1"/>
  <c r="DM18" i="6"/>
  <c r="DQ18" i="6"/>
  <c r="DP19" i="6"/>
  <c r="K19" i="6"/>
  <c r="N19" i="6"/>
  <c r="Q19" i="6"/>
  <c r="DK19" i="6" a="1"/>
  <c r="DL19" i="6" a="1"/>
  <c r="DM19" i="6"/>
  <c r="DQ19" i="6"/>
  <c r="DP21" i="6"/>
  <c r="K21" i="6"/>
  <c r="N21" i="6"/>
  <c r="Q21" i="6"/>
  <c r="DK21" i="6" a="1"/>
  <c r="DL21" i="6" a="1"/>
  <c r="DM21" i="6"/>
  <c r="DQ21" i="6"/>
  <c r="DP22" i="6"/>
  <c r="K22" i="6"/>
  <c r="N22" i="6"/>
  <c r="Q22" i="6"/>
  <c r="DK22" i="6" a="1"/>
  <c r="DL22" i="6" a="1"/>
  <c r="DM22" i="6"/>
  <c r="DQ22" i="6"/>
  <c r="DP23" i="6"/>
  <c r="K23" i="6"/>
  <c r="N23" i="6"/>
  <c r="Q23" i="6"/>
  <c r="DK23" i="6" a="1"/>
  <c r="DL23" i="6" a="1"/>
  <c r="DM23" i="6"/>
  <c r="DQ23" i="6"/>
  <c r="DP24" i="6"/>
  <c r="K24" i="6"/>
  <c r="N24" i="6"/>
  <c r="Q24" i="6"/>
  <c r="DK24" i="6" a="1"/>
  <c r="DL24" i="6" a="1"/>
  <c r="DM24" i="6"/>
  <c r="DQ24" i="6"/>
  <c r="DP25" i="6"/>
  <c r="K25" i="6"/>
  <c r="N25" i="6"/>
  <c r="Q25" i="6"/>
  <c r="DK25" i="6" a="1"/>
  <c r="DL25" i="6" a="1"/>
  <c r="DM25" i="6"/>
  <c r="DQ25" i="6"/>
  <c r="DP26" i="6"/>
  <c r="K26" i="6"/>
  <c r="N26" i="6"/>
  <c r="Q26" i="6"/>
  <c r="DK26" i="6" a="1"/>
  <c r="DL26" i="6" a="1"/>
  <c r="DM26" i="6"/>
  <c r="DQ26" i="6"/>
  <c r="DP27" i="6"/>
  <c r="K27" i="6"/>
  <c r="N27" i="6"/>
  <c r="Q27" i="6"/>
  <c r="DK27" i="6" a="1"/>
  <c r="DL27" i="6" a="1"/>
  <c r="DM27" i="6"/>
  <c r="DQ27" i="6"/>
  <c r="DP28" i="6"/>
  <c r="K28" i="6"/>
  <c r="N28" i="6"/>
  <c r="Q28" i="6"/>
  <c r="DK28" i="6" a="1"/>
  <c r="DL28" i="6" a="1"/>
  <c r="DM28" i="6"/>
  <c r="DQ28" i="6"/>
  <c r="DP29" i="6"/>
  <c r="K29" i="6"/>
  <c r="N29" i="6"/>
  <c r="Q29" i="6"/>
  <c r="DK29" i="6" a="1"/>
  <c r="DL29" i="6" a="1"/>
  <c r="DM29" i="6"/>
  <c r="DQ29" i="6"/>
  <c r="DP30" i="6"/>
  <c r="K30" i="6"/>
  <c r="N30" i="6"/>
  <c r="Q30" i="6"/>
  <c r="DK30" i="6" a="1"/>
  <c r="DL30" i="6" a="1"/>
  <c r="DM30" i="6"/>
  <c r="DQ30" i="6"/>
  <c r="DP31" i="6"/>
  <c r="K31" i="6"/>
  <c r="N31" i="6"/>
  <c r="Q31" i="6"/>
  <c r="DK31" i="6" a="1"/>
  <c r="DL31" i="6" a="1"/>
  <c r="DM31" i="6"/>
  <c r="DQ31" i="6"/>
  <c r="DP32" i="6"/>
  <c r="K32" i="6"/>
  <c r="N32" i="6"/>
  <c r="Q32" i="6"/>
  <c r="DK32" i="6" a="1"/>
  <c r="DL32" i="6" a="1"/>
  <c r="DM32" i="6"/>
  <c r="DQ32" i="6"/>
  <c r="DP33" i="6"/>
  <c r="K33" i="6"/>
  <c r="N33" i="6"/>
  <c r="Q33" i="6"/>
  <c r="DK33" i="6" a="1"/>
  <c r="DL33" i="6" a="1"/>
  <c r="DM33" i="6"/>
  <c r="DQ33" i="6"/>
  <c r="DP34" i="6"/>
  <c r="K34" i="6"/>
  <c r="N34" i="6"/>
  <c r="Q34" i="6"/>
  <c r="DK34" i="6" a="1"/>
  <c r="DL34" i="6" a="1"/>
  <c r="DM34" i="6"/>
  <c r="DQ34" i="6"/>
  <c r="DP35" i="6"/>
  <c r="K35" i="6"/>
  <c r="N35" i="6"/>
  <c r="Q35" i="6"/>
  <c r="DK35" i="6" a="1"/>
  <c r="DL35" i="6" a="1"/>
  <c r="DM35" i="6"/>
  <c r="DQ35" i="6"/>
  <c r="DP36" i="6"/>
  <c r="K36" i="6"/>
  <c r="N36" i="6"/>
  <c r="Q36" i="6"/>
  <c r="DK36" i="6" a="1"/>
  <c r="DL36" i="6" a="1"/>
  <c r="DM36" i="6"/>
  <c r="DQ36" i="6"/>
  <c r="DP37" i="6"/>
  <c r="K37" i="6"/>
  <c r="N37" i="6"/>
  <c r="Q37" i="6"/>
  <c r="DK37" i="6" a="1"/>
  <c r="DL37" i="6" a="1"/>
  <c r="DM37" i="6"/>
  <c r="DQ37" i="6"/>
  <c r="DP38" i="6"/>
  <c r="K38" i="6"/>
  <c r="N38" i="6"/>
  <c r="Q38" i="6"/>
  <c r="DK38" i="6" a="1"/>
  <c r="DL38" i="6" a="1"/>
  <c r="DM38" i="6"/>
  <c r="DQ38" i="6"/>
  <c r="DP39" i="6"/>
  <c r="K39" i="6"/>
  <c r="N39" i="6"/>
  <c r="Q39" i="6"/>
  <c r="DK39" i="6" a="1"/>
  <c r="DL39" i="6" a="1"/>
  <c r="DM39" i="6"/>
  <c r="DQ39" i="6"/>
  <c r="DP40" i="6"/>
  <c r="K40" i="6"/>
  <c r="N40" i="6"/>
  <c r="Q40" i="6"/>
  <c r="DK40" i="6" a="1"/>
  <c r="DL40" i="6" a="1"/>
  <c r="DM40" i="6"/>
  <c r="DQ40" i="6"/>
  <c r="DP41" i="6"/>
  <c r="K41" i="6"/>
  <c r="N41" i="6"/>
  <c r="Q41" i="6"/>
  <c r="DK41" i="6" a="1"/>
  <c r="DL41" i="6" a="1"/>
  <c r="DM41" i="6"/>
  <c r="DQ41" i="6"/>
  <c r="DP42" i="6"/>
  <c r="K42" i="6"/>
  <c r="N42" i="6"/>
  <c r="Q42" i="6"/>
  <c r="DK42" i="6" a="1"/>
  <c r="DL42" i="6" a="1"/>
  <c r="DM42" i="6"/>
  <c r="DQ42" i="6"/>
  <c r="DP43" i="6"/>
  <c r="K43" i="6"/>
  <c r="N43" i="6"/>
  <c r="Q43" i="6"/>
  <c r="DK43" i="6" a="1"/>
  <c r="DL43" i="6" a="1"/>
  <c r="DM43" i="6"/>
  <c r="DQ43" i="6"/>
  <c r="DP44" i="6"/>
  <c r="K44" i="6"/>
  <c r="N44" i="6"/>
  <c r="Q44" i="6"/>
  <c r="DK44" i="6" a="1"/>
  <c r="DL44" i="6" a="1"/>
  <c r="DM44" i="6"/>
  <c r="DQ44" i="6"/>
  <c r="DP45" i="6"/>
  <c r="K45" i="6"/>
  <c r="N45" i="6"/>
  <c r="Q45" i="6"/>
  <c r="DK45" i="6" a="1"/>
  <c r="DL45" i="6" a="1"/>
  <c r="DM45" i="6"/>
  <c r="DQ45" i="6"/>
  <c r="DP46" i="6"/>
  <c r="K46" i="6"/>
  <c r="N46" i="6"/>
  <c r="Q46" i="6"/>
  <c r="DK46" i="6" a="1"/>
  <c r="DL46" i="6" a="1"/>
  <c r="DM46" i="6"/>
  <c r="DQ46" i="6"/>
  <c r="DP47" i="6"/>
  <c r="K47" i="6"/>
  <c r="N47" i="6"/>
  <c r="Q47" i="6"/>
  <c r="DK47" i="6" a="1"/>
  <c r="DL47" i="6" a="1"/>
  <c r="DM47" i="6"/>
  <c r="DQ47" i="6"/>
  <c r="DP48" i="6"/>
  <c r="K48" i="6"/>
  <c r="N48" i="6"/>
  <c r="Q48" i="6"/>
  <c r="DK48" i="6" a="1"/>
  <c r="DL48" i="6" a="1"/>
  <c r="DM48" i="6"/>
  <c r="DQ48" i="6"/>
  <c r="DP49" i="6"/>
  <c r="K49" i="6"/>
  <c r="N49" i="6"/>
  <c r="Q49" i="6"/>
  <c r="DK49" i="6" a="1"/>
  <c r="DL49" i="6" a="1"/>
  <c r="DM49" i="6"/>
  <c r="DQ49" i="6"/>
  <c r="DP50" i="6"/>
  <c r="K50" i="6"/>
  <c r="N50" i="6"/>
  <c r="Q50" i="6"/>
  <c r="DK50" i="6" a="1"/>
  <c r="DL50" i="6" a="1"/>
  <c r="DM50" i="6"/>
  <c r="DQ50" i="6"/>
  <c r="DP51" i="6"/>
  <c r="K51" i="6"/>
  <c r="N51" i="6"/>
  <c r="Q51" i="6"/>
  <c r="DK51" i="6" a="1"/>
  <c r="DL51" i="6" a="1"/>
  <c r="DM51" i="6"/>
  <c r="DQ51" i="6"/>
  <c r="DP52" i="6"/>
  <c r="K52" i="6"/>
  <c r="N52" i="6"/>
  <c r="Q52" i="6"/>
  <c r="DK52" i="6" a="1"/>
  <c r="DL52" i="6" a="1"/>
  <c r="DM52" i="6"/>
  <c r="DQ52" i="6"/>
  <c r="DP53" i="6"/>
  <c r="K53" i="6"/>
  <c r="N53" i="6"/>
  <c r="Q53" i="6"/>
  <c r="DK53" i="6" a="1"/>
  <c r="DL53" i="6" a="1"/>
  <c r="DM53" i="6"/>
  <c r="DQ53" i="6"/>
  <c r="DP54" i="6"/>
  <c r="K54" i="6"/>
  <c r="N54" i="6"/>
  <c r="Q54" i="6"/>
  <c r="DK54" i="6" a="1"/>
  <c r="DL54" i="6" a="1"/>
  <c r="DM54" i="6"/>
  <c r="DQ54" i="6"/>
  <c r="DP55" i="6"/>
  <c r="K55" i="6"/>
  <c r="N55" i="6"/>
  <c r="Q55" i="6"/>
  <c r="DK55" i="6" a="1"/>
  <c r="DL55" i="6" a="1"/>
  <c r="DM55" i="6"/>
  <c r="DQ55" i="6"/>
  <c r="DP56" i="6"/>
  <c r="K56" i="6"/>
  <c r="N56" i="6"/>
  <c r="Q56" i="6"/>
  <c r="DK56" i="6" a="1"/>
  <c r="DL56" i="6" a="1"/>
  <c r="DM56" i="6"/>
  <c r="DQ56" i="6"/>
  <c r="DP57" i="6"/>
  <c r="K57" i="6"/>
  <c r="N57" i="6"/>
  <c r="Q57" i="6"/>
  <c r="DK57" i="6" a="1"/>
  <c r="DL57" i="6" a="1"/>
  <c r="DM57" i="6"/>
  <c r="DQ57" i="6"/>
  <c r="DP58" i="6"/>
  <c r="K58" i="6"/>
  <c r="N58" i="6"/>
  <c r="Q58" i="6"/>
  <c r="DK58" i="6" a="1"/>
  <c r="DL58" i="6" a="1"/>
  <c r="DM58" i="6"/>
  <c r="DQ58" i="6"/>
  <c r="DP59" i="6"/>
  <c r="K59" i="6"/>
  <c r="N59" i="6"/>
  <c r="Q59" i="6"/>
  <c r="DK59" i="6" a="1"/>
  <c r="DL59" i="6" a="1"/>
  <c r="DM59" i="6"/>
  <c r="DQ59" i="6"/>
  <c r="DP60" i="6"/>
  <c r="K60" i="6"/>
  <c r="N60" i="6"/>
  <c r="Q60" i="6"/>
  <c r="DK60" i="6" a="1"/>
  <c r="DL60" i="6" a="1"/>
  <c r="DM60" i="6"/>
  <c r="DQ60" i="6"/>
  <c r="DP61" i="6"/>
  <c r="K61" i="6"/>
  <c r="N61" i="6"/>
  <c r="Q61" i="6"/>
  <c r="DK61" i="6" a="1"/>
  <c r="DL61" i="6" a="1"/>
  <c r="DM61" i="6"/>
  <c r="DQ61" i="6"/>
  <c r="DP62" i="6"/>
  <c r="K62" i="6"/>
  <c r="N62" i="6"/>
  <c r="Q62" i="6"/>
  <c r="DK62" i="6" a="1"/>
  <c r="DL62" i="6" a="1"/>
  <c r="DM62" i="6"/>
  <c r="DQ62" i="6"/>
  <c r="DP63" i="6"/>
  <c r="K63" i="6"/>
  <c r="N63" i="6"/>
  <c r="Q63" i="6"/>
  <c r="DK63" i="6" a="1"/>
  <c r="DL63" i="6" a="1"/>
  <c r="DM63" i="6"/>
  <c r="DQ63" i="6"/>
  <c r="DP64" i="6"/>
  <c r="K64" i="6"/>
  <c r="N64" i="6"/>
  <c r="Q64" i="6"/>
  <c r="DK64" i="6" a="1"/>
  <c r="DL64" i="6" a="1"/>
  <c r="DM64" i="6"/>
  <c r="DQ64" i="6"/>
  <c r="DP65" i="6"/>
  <c r="K65" i="6"/>
  <c r="N65" i="6"/>
  <c r="Q65" i="6"/>
  <c r="DK65" i="6" a="1"/>
  <c r="DL65" i="6" a="1"/>
  <c r="DM65" i="6"/>
  <c r="DQ65" i="6"/>
  <c r="DP66" i="6"/>
  <c r="K66" i="6"/>
  <c r="N66" i="6"/>
  <c r="Q66" i="6"/>
  <c r="DK66" i="6" a="1"/>
  <c r="DL66" i="6" a="1"/>
  <c r="DM66" i="6"/>
  <c r="DQ66" i="6"/>
  <c r="DP67" i="6"/>
  <c r="K67" i="6"/>
  <c r="N67" i="6"/>
  <c r="Q67" i="6"/>
  <c r="DK67" i="6" a="1"/>
  <c r="DL67" i="6" a="1"/>
  <c r="DM67" i="6"/>
  <c r="DQ67" i="6"/>
  <c r="DP68" i="6"/>
  <c r="K68" i="6"/>
  <c r="N68" i="6"/>
  <c r="Q68" i="6"/>
  <c r="DK68" i="6" a="1"/>
  <c r="DL68" i="6" a="1"/>
  <c r="DM68" i="6"/>
  <c r="DQ68" i="6"/>
  <c r="DP69" i="6"/>
  <c r="K69" i="6"/>
  <c r="N69" i="6"/>
  <c r="Q69" i="6"/>
  <c r="DK69" i="6" a="1"/>
  <c r="DL69" i="6" a="1"/>
  <c r="DM69" i="6"/>
  <c r="DQ69" i="6"/>
  <c r="DP70" i="6"/>
  <c r="K70" i="6"/>
  <c r="N70" i="6"/>
  <c r="Q70" i="6"/>
  <c r="DK70" i="6" a="1"/>
  <c r="DL70" i="6" a="1"/>
  <c r="DM70" i="6"/>
  <c r="DQ70" i="6"/>
  <c r="DP71" i="6"/>
  <c r="K71" i="6"/>
  <c r="N71" i="6"/>
  <c r="Q71" i="6"/>
  <c r="DK71" i="6" a="1"/>
  <c r="DL71" i="6" a="1"/>
  <c r="DM71" i="6"/>
  <c r="DQ71" i="6"/>
  <c r="DP72" i="6"/>
  <c r="K72" i="6"/>
  <c r="N72" i="6"/>
  <c r="Q72" i="6"/>
  <c r="DK72" i="6" a="1"/>
  <c r="DL72" i="6" a="1"/>
  <c r="DM72" i="6"/>
  <c r="DQ72" i="6"/>
  <c r="DP73" i="6"/>
  <c r="K73" i="6"/>
  <c r="N73" i="6"/>
  <c r="Q73" i="6"/>
  <c r="DK73" i="6" a="1"/>
  <c r="DL73" i="6" a="1"/>
  <c r="DM73" i="6"/>
  <c r="DQ73" i="6"/>
  <c r="DP74" i="6"/>
  <c r="K74" i="6"/>
  <c r="N74" i="6"/>
  <c r="Q74" i="6"/>
  <c r="DK74" i="6" a="1"/>
  <c r="DL74" i="6" a="1"/>
  <c r="DM74" i="6"/>
  <c r="DQ74" i="6"/>
  <c r="DP75" i="6"/>
  <c r="K75" i="6"/>
  <c r="N75" i="6"/>
  <c r="Q75" i="6"/>
  <c r="DK75" i="6" a="1"/>
  <c r="DL75" i="6" a="1"/>
  <c r="DM75" i="6"/>
  <c r="DQ75" i="6"/>
  <c r="DP76" i="6"/>
  <c r="K76" i="6"/>
  <c r="N76" i="6"/>
  <c r="Q76" i="6"/>
  <c r="DK76" i="6" a="1"/>
  <c r="DL76" i="6" a="1"/>
  <c r="DM76" i="6"/>
  <c r="DQ76" i="6"/>
  <c r="DP77" i="6"/>
  <c r="K77" i="6"/>
  <c r="N77" i="6"/>
  <c r="Q77" i="6"/>
  <c r="DK77" i="6" a="1"/>
  <c r="DL77" i="6" a="1"/>
  <c r="DM77" i="6"/>
  <c r="DQ77" i="6"/>
  <c r="DP78" i="6"/>
  <c r="K78" i="6"/>
  <c r="N78" i="6"/>
  <c r="Q78" i="6"/>
  <c r="DK78" i="6" a="1"/>
  <c r="DL78" i="6" a="1"/>
  <c r="DM78" i="6"/>
  <c r="DQ78" i="6"/>
  <c r="DP79" i="6"/>
  <c r="K79" i="6"/>
  <c r="N79" i="6"/>
  <c r="Q79" i="6"/>
  <c r="DK79" i="6" a="1"/>
  <c r="DL79" i="6" a="1"/>
  <c r="DM79" i="6"/>
  <c r="DQ79" i="6"/>
  <c r="DP80" i="6"/>
  <c r="K80" i="6"/>
  <c r="N80" i="6"/>
  <c r="Q80" i="6"/>
  <c r="DK80" i="6" a="1"/>
  <c r="DL80" i="6" a="1"/>
  <c r="DM80" i="6"/>
  <c r="DQ80" i="6"/>
  <c r="DP81" i="6"/>
  <c r="K81" i="6"/>
  <c r="N81" i="6"/>
  <c r="Q81" i="6"/>
  <c r="DK81" i="6" a="1"/>
  <c r="DL81" i="6" a="1"/>
  <c r="DM81" i="6"/>
  <c r="DQ81" i="6"/>
  <c r="DP82" i="6"/>
  <c r="K82" i="6"/>
  <c r="N82" i="6"/>
  <c r="Q82" i="6"/>
  <c r="DK82" i="6" a="1"/>
  <c r="DL82" i="6" a="1"/>
  <c r="DM82" i="6"/>
  <c r="DQ82" i="6"/>
  <c r="DP83" i="6"/>
  <c r="K83" i="6"/>
  <c r="N83" i="6"/>
  <c r="Q83" i="6"/>
  <c r="DK83" i="6" a="1"/>
  <c r="DL83" i="6" a="1"/>
  <c r="DM83" i="6"/>
  <c r="DQ83" i="6"/>
  <c r="DP84" i="6"/>
  <c r="K84" i="6"/>
  <c r="N84" i="6"/>
  <c r="Q84" i="6"/>
  <c r="DK84" i="6" a="1"/>
  <c r="DL84" i="6" a="1"/>
  <c r="DM84" i="6"/>
  <c r="DQ84" i="6"/>
  <c r="DP85" i="6"/>
  <c r="K85" i="6"/>
  <c r="N85" i="6"/>
  <c r="Q85" i="6"/>
  <c r="DK85" i="6" a="1"/>
  <c r="DL85" i="6" a="1"/>
  <c r="DM85" i="6"/>
  <c r="DQ85" i="6"/>
  <c r="DP86" i="6"/>
  <c r="K86" i="6"/>
  <c r="N86" i="6"/>
  <c r="Q86" i="6"/>
  <c r="DK86" i="6" a="1"/>
  <c r="DL86" i="6" a="1"/>
  <c r="DM86" i="6"/>
  <c r="DQ86" i="6"/>
  <c r="DP87" i="6"/>
  <c r="K87" i="6"/>
  <c r="N87" i="6"/>
  <c r="Q87" i="6"/>
  <c r="DK87" i="6" a="1"/>
  <c r="DL87" i="6" a="1"/>
  <c r="DM87" i="6"/>
  <c r="DQ87" i="6"/>
  <c r="DP88" i="6"/>
  <c r="K88" i="6"/>
  <c r="N88" i="6"/>
  <c r="Q88" i="6"/>
  <c r="DK88" i="6" a="1"/>
  <c r="DL88" i="6" a="1"/>
  <c r="DM88" i="6"/>
  <c r="DQ88" i="6"/>
  <c r="DP89" i="6"/>
  <c r="K89" i="6"/>
  <c r="N89" i="6"/>
  <c r="Q89" i="6"/>
  <c r="DK89" i="6" a="1"/>
  <c r="DL89" i="6" a="1"/>
  <c r="DM89" i="6"/>
  <c r="DQ89" i="6"/>
  <c r="DP90" i="6"/>
  <c r="K90" i="6"/>
  <c r="N90" i="6"/>
  <c r="Q90" i="6"/>
  <c r="DK90" i="6" a="1"/>
  <c r="DL90" i="6" a="1"/>
  <c r="DM90" i="6"/>
  <c r="DQ90" i="6"/>
  <c r="DP91" i="6"/>
  <c r="K91" i="6"/>
  <c r="N91" i="6"/>
  <c r="Q91" i="6"/>
  <c r="DK91" i="6" a="1"/>
  <c r="DL91" i="6" a="1"/>
  <c r="DM91" i="6"/>
  <c r="DQ91" i="6"/>
  <c r="DP92" i="6"/>
  <c r="K92" i="6"/>
  <c r="N92" i="6"/>
  <c r="Q92" i="6"/>
  <c r="DK92" i="6" a="1"/>
  <c r="DL92" i="6" a="1"/>
  <c r="DM92" i="6"/>
  <c r="DQ92" i="6"/>
  <c r="DP93" i="6"/>
  <c r="K93" i="6"/>
  <c r="N93" i="6"/>
  <c r="Q93" i="6"/>
  <c r="DK93" i="6" a="1"/>
  <c r="DL93" i="6" a="1"/>
  <c r="DM93" i="6"/>
  <c r="DQ93" i="6"/>
  <c r="DP94" i="6"/>
  <c r="K94" i="6"/>
  <c r="N94" i="6"/>
  <c r="Q94" i="6"/>
  <c r="DK94" i="6" a="1"/>
  <c r="DL94" i="6" a="1"/>
  <c r="DM94" i="6"/>
  <c r="DQ94" i="6"/>
  <c r="DP95" i="6"/>
  <c r="K95" i="6"/>
  <c r="N95" i="6"/>
  <c r="Q95" i="6"/>
  <c r="DK95" i="6" a="1"/>
  <c r="DL95" i="6" a="1"/>
  <c r="DM95" i="6"/>
  <c r="DQ95" i="6"/>
  <c r="DP96" i="6"/>
  <c r="K96" i="6"/>
  <c r="N96" i="6"/>
  <c r="Q96" i="6"/>
  <c r="DK96" i="6" a="1"/>
  <c r="DL96" i="6" a="1"/>
  <c r="DM96" i="6"/>
  <c r="DQ96" i="6"/>
  <c r="DP97" i="6"/>
  <c r="K97" i="6"/>
  <c r="N97" i="6"/>
  <c r="Q97" i="6"/>
  <c r="DK97" i="6" a="1"/>
  <c r="DL97" i="6" a="1"/>
  <c r="DM97" i="6"/>
  <c r="DQ97" i="6"/>
  <c r="DP98" i="6"/>
  <c r="K98" i="6"/>
  <c r="N98" i="6"/>
  <c r="Q98" i="6"/>
  <c r="DK98" i="6" a="1"/>
  <c r="DL98" i="6" a="1"/>
  <c r="DM98" i="6"/>
  <c r="DQ98" i="6"/>
  <c r="DP99" i="6"/>
  <c r="K99" i="6"/>
  <c r="N99" i="6"/>
  <c r="Q99" i="6"/>
  <c r="DK99" i="6" a="1"/>
  <c r="DL99" i="6" a="1"/>
  <c r="DM99" i="6"/>
  <c r="DQ99" i="6"/>
  <c r="DP100" i="6"/>
  <c r="K100" i="6"/>
  <c r="N100" i="6"/>
  <c r="Q100" i="6"/>
  <c r="DK100" i="6" a="1"/>
  <c r="DL100" i="6" a="1"/>
  <c r="DM100" i="6"/>
  <c r="DQ100" i="6"/>
  <c r="DP101" i="6"/>
  <c r="K101" i="6"/>
  <c r="N101" i="6"/>
  <c r="Q101" i="6"/>
  <c r="DK101" i="6" a="1"/>
  <c r="DL101" i="6" a="1"/>
  <c r="DM101" i="6"/>
  <c r="DQ101" i="6"/>
  <c r="DP102" i="6"/>
  <c r="K102" i="6"/>
  <c r="N102" i="6"/>
  <c r="Q102" i="6"/>
  <c r="DK102" i="6" a="1"/>
  <c r="DL102" i="6" a="1"/>
  <c r="DM102" i="6"/>
  <c r="DQ102" i="6"/>
  <c r="DP103" i="6"/>
  <c r="K103" i="6"/>
  <c r="N103" i="6"/>
  <c r="Q103" i="6"/>
  <c r="DK103" i="6" a="1"/>
  <c r="DL103" i="6" a="1"/>
  <c r="DM103" i="6"/>
  <c r="DQ103" i="6"/>
  <c r="DP104" i="6"/>
  <c r="K104" i="6"/>
  <c r="N104" i="6"/>
  <c r="Q104" i="6"/>
  <c r="DK104" i="6" a="1"/>
  <c r="DL104" i="6" a="1"/>
  <c r="DM104" i="6"/>
  <c r="DQ104" i="6"/>
  <c r="DP105" i="6"/>
  <c r="K105" i="6"/>
  <c r="N105" i="6"/>
  <c r="Q105" i="6"/>
  <c r="DK105" i="6" a="1"/>
  <c r="DL105" i="6" a="1"/>
  <c r="DM105" i="6"/>
  <c r="DQ105" i="6"/>
  <c r="DP106" i="6"/>
  <c r="K106" i="6"/>
  <c r="N106" i="6"/>
  <c r="Q106" i="6"/>
  <c r="DK106" i="6" a="1"/>
  <c r="DL106" i="6" a="1"/>
  <c r="DM106" i="6"/>
  <c r="DQ106" i="6"/>
  <c r="DP107" i="6"/>
  <c r="K107" i="6"/>
  <c r="N107" i="6"/>
  <c r="Q107" i="6"/>
  <c r="DK107" i="6" a="1"/>
  <c r="DL107" i="6" a="1"/>
  <c r="DM107" i="6"/>
  <c r="DQ107" i="6"/>
  <c r="DP108" i="6"/>
  <c r="K108" i="6"/>
  <c r="N108" i="6"/>
  <c r="Q108" i="6"/>
  <c r="DK108" i="6" a="1"/>
  <c r="DL108" i="6" a="1"/>
  <c r="DM108" i="6"/>
  <c r="DQ108" i="6"/>
  <c r="DP109" i="6"/>
  <c r="K109" i="6"/>
  <c r="N109" i="6"/>
  <c r="Q109" i="6"/>
  <c r="DK109" i="6" a="1"/>
  <c r="DL109" i="6" a="1"/>
  <c r="DM109" i="6"/>
  <c r="DQ109" i="6"/>
  <c r="DP110" i="6"/>
  <c r="K110" i="6"/>
  <c r="N110" i="6"/>
  <c r="Q110" i="6"/>
  <c r="DK110" i="6" a="1"/>
  <c r="DL110" i="6" a="1"/>
  <c r="DM110" i="6"/>
  <c r="DQ110" i="6"/>
  <c r="DP111" i="6"/>
  <c r="K111" i="6"/>
  <c r="N111" i="6"/>
  <c r="Q111" i="6"/>
  <c r="DK111" i="6" a="1"/>
  <c r="DL111" i="6" a="1"/>
  <c r="DM111" i="6"/>
  <c r="DQ111" i="6"/>
  <c r="DP112" i="6"/>
  <c r="K112" i="6"/>
  <c r="N112" i="6"/>
  <c r="Q112" i="6"/>
  <c r="DK112" i="6" a="1"/>
  <c r="DL112" i="6" a="1"/>
  <c r="DM112" i="6"/>
  <c r="DQ112" i="6"/>
  <c r="DP113" i="6"/>
  <c r="K113" i="6"/>
  <c r="N113" i="6"/>
  <c r="Q113" i="6"/>
  <c r="DK113" i="6" a="1"/>
  <c r="DL113" i="6" a="1"/>
  <c r="DM113" i="6"/>
  <c r="DQ113" i="6"/>
  <c r="DP114" i="6"/>
  <c r="K114" i="6"/>
  <c r="N114" i="6"/>
  <c r="Q114" i="6"/>
  <c r="DK114" i="6" a="1"/>
  <c r="DL114" i="6" a="1"/>
  <c r="DM114" i="6"/>
  <c r="DQ114" i="6"/>
  <c r="DP115" i="6"/>
  <c r="K115" i="6"/>
  <c r="N115" i="6"/>
  <c r="Q115" i="6"/>
  <c r="DK115" i="6" a="1"/>
  <c r="DL115" i="6" a="1"/>
  <c r="DM115" i="6"/>
  <c r="DQ115" i="6"/>
  <c r="DP116" i="6"/>
  <c r="K116" i="6"/>
  <c r="N116" i="6"/>
  <c r="Q116" i="6"/>
  <c r="DK116" i="6" a="1"/>
  <c r="DL116" i="6" a="1"/>
  <c r="DM116" i="6"/>
  <c r="DQ116" i="6"/>
  <c r="DP117" i="6"/>
  <c r="K117" i="6"/>
  <c r="N117" i="6"/>
  <c r="Q117" i="6"/>
  <c r="DK117" i="6" a="1"/>
  <c r="DL117" i="6" a="1"/>
  <c r="DM117" i="6"/>
  <c r="DQ117" i="6"/>
  <c r="DP118" i="6"/>
  <c r="K118" i="6"/>
  <c r="N118" i="6"/>
  <c r="Q118" i="6"/>
  <c r="DK118" i="6" a="1"/>
  <c r="DL118" i="6" a="1"/>
  <c r="DM118" i="6"/>
  <c r="DQ118" i="6"/>
  <c r="DP119" i="6"/>
  <c r="K119" i="6"/>
  <c r="N119" i="6"/>
  <c r="Q119" i="6"/>
  <c r="DK119" i="6" a="1"/>
  <c r="DL119" i="6" a="1"/>
  <c r="DM119" i="6"/>
  <c r="DQ119" i="6"/>
  <c r="DP120" i="6"/>
  <c r="K120" i="6"/>
  <c r="N120" i="6"/>
  <c r="Q120" i="6"/>
  <c r="DK120" i="6" a="1"/>
  <c r="DL120" i="6" a="1"/>
  <c r="DM120" i="6"/>
  <c r="DQ120" i="6"/>
  <c r="DP121" i="6"/>
  <c r="K121" i="6"/>
  <c r="N121" i="6"/>
  <c r="Q121" i="6"/>
  <c r="DK121" i="6" a="1"/>
  <c r="DL121" i="6" a="1"/>
  <c r="DM121" i="6"/>
  <c r="DQ121" i="6"/>
  <c r="DP122" i="6"/>
  <c r="K122" i="6"/>
  <c r="N122" i="6"/>
  <c r="Q122" i="6"/>
  <c r="DK122" i="6" a="1"/>
  <c r="DL122" i="6" a="1"/>
  <c r="DM122" i="6"/>
  <c r="DQ122" i="6"/>
  <c r="DP123" i="6"/>
  <c r="K123" i="6"/>
  <c r="N123" i="6"/>
  <c r="Q123" i="6"/>
  <c r="DK123" i="6" a="1"/>
  <c r="DL123" i="6" a="1"/>
  <c r="DM123" i="6"/>
  <c r="DQ123" i="6"/>
  <c r="DP124" i="6"/>
  <c r="K124" i="6"/>
  <c r="N124" i="6"/>
  <c r="Q124" i="6"/>
  <c r="DK124" i="6" a="1"/>
  <c r="DL124" i="6" a="1"/>
  <c r="DM124" i="6"/>
  <c r="DQ124" i="6"/>
  <c r="DP125" i="6"/>
  <c r="K125" i="6"/>
  <c r="N125" i="6"/>
  <c r="Q125" i="6"/>
  <c r="DK125" i="6" a="1"/>
  <c r="DL125" i="6" a="1"/>
  <c r="DM125" i="6"/>
  <c r="DQ125" i="6"/>
  <c r="DP126" i="6"/>
  <c r="K126" i="6"/>
  <c r="N126" i="6"/>
  <c r="Q126" i="6"/>
  <c r="DK126" i="6" a="1"/>
  <c r="DL126" i="6" a="1"/>
  <c r="DM126" i="6"/>
  <c r="DQ126" i="6"/>
  <c r="DP127" i="6"/>
  <c r="K127" i="6"/>
  <c r="N127" i="6"/>
  <c r="Q127" i="6"/>
  <c r="DK127" i="6" a="1"/>
  <c r="DL127" i="6" a="1"/>
  <c r="DM127" i="6"/>
  <c r="DQ127" i="6"/>
  <c r="DP128" i="6"/>
  <c r="K128" i="6"/>
  <c r="N128" i="6"/>
  <c r="Q128" i="6"/>
  <c r="DK128" i="6" a="1"/>
  <c r="DL128" i="6" a="1"/>
  <c r="DM128" i="6"/>
  <c r="DQ128" i="6"/>
  <c r="DP129" i="6"/>
  <c r="K129" i="6"/>
  <c r="N129" i="6"/>
  <c r="Q129" i="6"/>
  <c r="DK129" i="6" a="1"/>
  <c r="DL129" i="6" a="1"/>
  <c r="DM129" i="6"/>
  <c r="DQ129" i="6"/>
  <c r="DP130" i="6"/>
  <c r="K130" i="6"/>
  <c r="N130" i="6"/>
  <c r="Q130" i="6"/>
  <c r="DK130" i="6" a="1"/>
  <c r="DL130" i="6" a="1"/>
  <c r="DM130" i="6"/>
  <c r="DQ130" i="6"/>
  <c r="DP131" i="6"/>
  <c r="K131" i="6"/>
  <c r="N131" i="6"/>
  <c r="Q131" i="6"/>
  <c r="DK131" i="6" a="1"/>
  <c r="DL131" i="6" a="1"/>
  <c r="DM131" i="6"/>
  <c r="DQ131" i="6"/>
  <c r="DP132" i="6"/>
  <c r="K132" i="6"/>
  <c r="N132" i="6"/>
  <c r="Q132" i="6"/>
  <c r="DK132" i="6" a="1"/>
  <c r="DL132" i="6" a="1"/>
  <c r="DM132" i="6"/>
  <c r="DQ132" i="6"/>
  <c r="DP133" i="6"/>
  <c r="K133" i="6"/>
  <c r="N133" i="6"/>
  <c r="Q133" i="6"/>
  <c r="DK133" i="6" a="1"/>
  <c r="DL133" i="6" a="1"/>
  <c r="DM133" i="6"/>
  <c r="DQ133" i="6"/>
  <c r="DP134" i="6"/>
  <c r="K134" i="6"/>
  <c r="N134" i="6"/>
  <c r="Q134" i="6"/>
  <c r="DK134" i="6" a="1"/>
  <c r="DL134" i="6" a="1"/>
  <c r="DM134" i="6"/>
  <c r="DQ134" i="6"/>
  <c r="DP135" i="6"/>
  <c r="K135" i="6"/>
  <c r="N135" i="6"/>
  <c r="Q135" i="6"/>
  <c r="DK135" i="6" a="1"/>
  <c r="DL135" i="6" a="1"/>
  <c r="DM135" i="6"/>
  <c r="DQ135" i="6"/>
  <c r="DP136" i="6"/>
  <c r="K136" i="6"/>
  <c r="N136" i="6"/>
  <c r="Q136" i="6"/>
  <c r="DK136" i="6" a="1"/>
  <c r="DL136" i="6" a="1"/>
  <c r="DM136" i="6"/>
  <c r="DQ136" i="6"/>
  <c r="DP137" i="6"/>
  <c r="K137" i="6"/>
  <c r="N137" i="6"/>
  <c r="Q137" i="6"/>
  <c r="DK137" i="6" a="1"/>
  <c r="DL137" i="6" a="1"/>
  <c r="DM137" i="6"/>
  <c r="DQ137" i="6"/>
  <c r="DP138" i="6"/>
  <c r="K138" i="6"/>
  <c r="N138" i="6"/>
  <c r="Q138" i="6"/>
  <c r="DK138" i="6" a="1"/>
  <c r="DL138" i="6" a="1"/>
  <c r="DM138" i="6"/>
  <c r="DQ138" i="6"/>
  <c r="DP139" i="6"/>
  <c r="K139" i="6"/>
  <c r="N139" i="6"/>
  <c r="Q139" i="6"/>
  <c r="DK139" i="6" a="1"/>
  <c r="DL139" i="6" a="1"/>
  <c r="DM139" i="6"/>
  <c r="DQ139" i="6"/>
  <c r="DP140" i="6"/>
  <c r="K140" i="6"/>
  <c r="N140" i="6"/>
  <c r="Q140" i="6"/>
  <c r="DK140" i="6" a="1"/>
  <c r="DL140" i="6" a="1"/>
  <c r="DM140" i="6"/>
  <c r="DQ140" i="6"/>
  <c r="DP141" i="6"/>
  <c r="K141" i="6"/>
  <c r="N141" i="6"/>
  <c r="Q141" i="6"/>
  <c r="DK141" i="6" a="1"/>
  <c r="DL141" i="6" a="1"/>
  <c r="DM141" i="6"/>
  <c r="DQ141" i="6"/>
  <c r="DP142" i="6"/>
  <c r="K142" i="6"/>
  <c r="N142" i="6"/>
  <c r="Q142" i="6"/>
  <c r="DK142" i="6" a="1"/>
  <c r="DL142" i="6" a="1"/>
  <c r="DM142" i="6"/>
  <c r="DQ142" i="6"/>
  <c r="DP143" i="6"/>
  <c r="K143" i="6"/>
  <c r="N143" i="6"/>
  <c r="Q143" i="6"/>
  <c r="DK143" i="6" a="1"/>
  <c r="DL143" i="6" a="1"/>
  <c r="DM143" i="6"/>
  <c r="DQ143" i="6"/>
  <c r="DP144" i="6"/>
  <c r="K144" i="6"/>
  <c r="N144" i="6"/>
  <c r="Q144" i="6"/>
  <c r="DK144" i="6" a="1"/>
  <c r="DL144" i="6" a="1"/>
  <c r="DM144" i="6"/>
  <c r="DQ144" i="6"/>
  <c r="DP145" i="6"/>
  <c r="K145" i="6"/>
  <c r="N145" i="6"/>
  <c r="Q145" i="6"/>
  <c r="DK145" i="6" a="1"/>
  <c r="DL145" i="6" a="1"/>
  <c r="DM145" i="6"/>
  <c r="DQ145" i="6"/>
  <c r="DP146" i="6"/>
  <c r="K146" i="6"/>
  <c r="N146" i="6"/>
  <c r="Q146" i="6"/>
  <c r="DK146" i="6" a="1"/>
  <c r="DL146" i="6" a="1"/>
  <c r="DM146" i="6"/>
  <c r="DQ146" i="6"/>
  <c r="DP147" i="6"/>
  <c r="K147" i="6"/>
  <c r="N147" i="6"/>
  <c r="Q147" i="6"/>
  <c r="DK147" i="6" a="1"/>
  <c r="DL147" i="6" a="1"/>
  <c r="DM147" i="6"/>
  <c r="DQ147" i="6"/>
  <c r="DP148" i="6"/>
  <c r="K148" i="6"/>
  <c r="N148" i="6"/>
  <c r="Q148" i="6"/>
  <c r="DK148" i="6" a="1"/>
  <c r="DL148" i="6" a="1"/>
  <c r="DM148" i="6"/>
  <c r="DQ148" i="6"/>
  <c r="DP149" i="6"/>
  <c r="K149" i="6"/>
  <c r="N149" i="6"/>
  <c r="Q149" i="6"/>
  <c r="DK149" i="6" a="1"/>
  <c r="DL149" i="6" a="1"/>
  <c r="DM149" i="6"/>
  <c r="DQ149" i="6"/>
  <c r="DP150" i="6"/>
  <c r="K150" i="6"/>
  <c r="N150" i="6"/>
  <c r="Q150" i="6"/>
  <c r="DK150" i="6" a="1"/>
  <c r="DL150" i="6" a="1"/>
  <c r="DM150" i="6"/>
  <c r="DQ150" i="6"/>
  <c r="DP151" i="6"/>
  <c r="K151" i="6"/>
  <c r="N151" i="6"/>
  <c r="Q151" i="6"/>
  <c r="DK151" i="6" a="1"/>
  <c r="DL151" i="6" a="1"/>
  <c r="DM151" i="6"/>
  <c r="DQ151" i="6"/>
  <c r="DP152" i="6"/>
  <c r="K152" i="6"/>
  <c r="N152" i="6"/>
  <c r="Q152" i="6"/>
  <c r="DK152" i="6" a="1"/>
  <c r="DL152" i="6" a="1"/>
  <c r="DM152" i="6"/>
  <c r="DQ152" i="6"/>
  <c r="DP153" i="6"/>
  <c r="K153" i="6"/>
  <c r="N153" i="6"/>
  <c r="Q153" i="6"/>
  <c r="DK153" i="6" a="1"/>
  <c r="DL153" i="6" a="1"/>
  <c r="DM153" i="6"/>
  <c r="DQ153" i="6"/>
  <c r="DP154" i="6"/>
  <c r="K154" i="6"/>
  <c r="N154" i="6"/>
  <c r="Q154" i="6"/>
  <c r="DK154" i="6" a="1"/>
  <c r="DL154" i="6" a="1"/>
  <c r="DM154" i="6"/>
  <c r="DQ154" i="6"/>
  <c r="DP155" i="6"/>
  <c r="K155" i="6"/>
  <c r="N155" i="6"/>
  <c r="Q155" i="6"/>
  <c r="DK155" i="6" a="1"/>
  <c r="DL155" i="6" a="1"/>
  <c r="DM155" i="6"/>
  <c r="DQ155" i="6"/>
  <c r="DP156" i="6"/>
  <c r="K156" i="6"/>
  <c r="N156" i="6"/>
  <c r="Q156" i="6"/>
  <c r="DK156" i="6" a="1"/>
  <c r="DL156" i="6" a="1"/>
  <c r="DM156" i="6"/>
  <c r="DQ156" i="6"/>
  <c r="DP157" i="6"/>
  <c r="K157" i="6"/>
  <c r="N157" i="6"/>
  <c r="Q157" i="6"/>
  <c r="DK157" i="6" a="1"/>
  <c r="DL157" i="6" a="1"/>
  <c r="DM157" i="6"/>
  <c r="DQ157" i="6"/>
  <c r="DP158" i="6"/>
  <c r="K158" i="6"/>
  <c r="N158" i="6"/>
  <c r="Q158" i="6"/>
  <c r="DK158" i="6" a="1"/>
  <c r="DL158" i="6" a="1"/>
  <c r="DM158" i="6"/>
  <c r="DQ158" i="6"/>
  <c r="DP159" i="6"/>
  <c r="K159" i="6"/>
  <c r="N159" i="6"/>
  <c r="Q159" i="6"/>
  <c r="DK159" i="6" a="1"/>
  <c r="DL159" i="6" a="1"/>
  <c r="DM159" i="6"/>
  <c r="DQ159" i="6"/>
  <c r="DP160" i="6"/>
  <c r="K160" i="6"/>
  <c r="N160" i="6"/>
  <c r="Q160" i="6"/>
  <c r="DK160" i="6" a="1"/>
  <c r="DL160" i="6" a="1"/>
  <c r="DM160" i="6"/>
  <c r="DQ160" i="6"/>
  <c r="DP161" i="6"/>
  <c r="K161" i="6"/>
  <c r="N161" i="6"/>
  <c r="Q161" i="6"/>
  <c r="DK161" i="6" a="1"/>
  <c r="DL161" i="6" a="1"/>
  <c r="DM161" i="6"/>
  <c r="DQ161" i="6"/>
  <c r="DP162" i="6"/>
  <c r="K162" i="6"/>
  <c r="N162" i="6"/>
  <c r="Q162" i="6"/>
  <c r="DK162" i="6" a="1"/>
  <c r="DL162" i="6" a="1"/>
  <c r="DM162" i="6"/>
  <c r="DQ162" i="6"/>
  <c r="DP163" i="6"/>
  <c r="K163" i="6"/>
  <c r="N163" i="6"/>
  <c r="Q163" i="6"/>
  <c r="DK163" i="6" a="1"/>
  <c r="DL163" i="6" a="1"/>
  <c r="DM163" i="6"/>
  <c r="DQ163" i="6"/>
  <c r="DP164" i="6"/>
  <c r="K164" i="6"/>
  <c r="N164" i="6"/>
  <c r="Q164" i="6"/>
  <c r="DK164" i="6" a="1"/>
  <c r="DL164" i="6" a="1"/>
  <c r="DM164" i="6"/>
  <c r="DQ164" i="6"/>
  <c r="DP165" i="6"/>
  <c r="K165" i="6"/>
  <c r="N165" i="6"/>
  <c r="Q165" i="6"/>
  <c r="DK165" i="6" a="1"/>
  <c r="DL165" i="6" a="1"/>
  <c r="DM165" i="6"/>
  <c r="DQ165" i="6"/>
  <c r="DP166" i="6"/>
  <c r="K166" i="6"/>
  <c r="N166" i="6"/>
  <c r="Q166" i="6"/>
  <c r="DK166" i="6" a="1"/>
  <c r="DL166" i="6" a="1"/>
  <c r="DM166" i="6"/>
  <c r="DQ166" i="6"/>
  <c r="DP167" i="6"/>
  <c r="K167" i="6"/>
  <c r="N167" i="6"/>
  <c r="Q167" i="6"/>
  <c r="DK167" i="6" a="1"/>
  <c r="DL167" i="6" a="1"/>
  <c r="DM167" i="6"/>
  <c r="DQ167" i="6"/>
  <c r="DP168" i="6"/>
  <c r="K168" i="6"/>
  <c r="N168" i="6"/>
  <c r="Q168" i="6"/>
  <c r="DK168" i="6" a="1"/>
  <c r="DL168" i="6" a="1"/>
  <c r="DM168" i="6"/>
  <c r="DQ168" i="6"/>
  <c r="DP169" i="6"/>
  <c r="K169" i="6"/>
  <c r="N169" i="6"/>
  <c r="Q169" i="6"/>
  <c r="DK169" i="6" a="1"/>
  <c r="DL169" i="6" a="1"/>
  <c r="DM169" i="6"/>
  <c r="DQ169" i="6"/>
  <c r="DP170" i="6"/>
  <c r="K170" i="6"/>
  <c r="N170" i="6"/>
  <c r="Q170" i="6"/>
  <c r="DK170" i="6" a="1"/>
  <c r="DL170" i="6" a="1"/>
  <c r="DM170" i="6"/>
  <c r="DQ170" i="6"/>
  <c r="DP171" i="6"/>
  <c r="K171" i="6"/>
  <c r="N171" i="6"/>
  <c r="Q171" i="6"/>
  <c r="DK171" i="6" a="1"/>
  <c r="DL171" i="6" a="1"/>
  <c r="DM171" i="6"/>
  <c r="DQ171" i="6"/>
  <c r="DP172" i="6"/>
  <c r="K172" i="6"/>
  <c r="N172" i="6"/>
  <c r="Q172" i="6"/>
  <c r="DK172" i="6" a="1"/>
  <c r="DL172" i="6" a="1"/>
  <c r="DM172" i="6"/>
  <c r="DQ172" i="6"/>
  <c r="DP173" i="6"/>
  <c r="K173" i="6"/>
  <c r="N173" i="6"/>
  <c r="Q173" i="6"/>
  <c r="DK173" i="6" a="1"/>
  <c r="DL173" i="6" a="1"/>
  <c r="DM173" i="6"/>
  <c r="DQ173" i="6"/>
  <c r="DP174" i="6"/>
  <c r="K174" i="6"/>
  <c r="N174" i="6"/>
  <c r="Q174" i="6"/>
  <c r="DK174" i="6" a="1"/>
  <c r="DL174" i="6" a="1"/>
  <c r="DM174" i="6"/>
  <c r="DQ174" i="6"/>
  <c r="DP175" i="6"/>
  <c r="K175" i="6"/>
  <c r="N175" i="6"/>
  <c r="Q175" i="6"/>
  <c r="DK175" i="6" a="1"/>
  <c r="DL175" i="6" a="1"/>
  <c r="DM175" i="6"/>
  <c r="DQ175" i="6"/>
  <c r="DP176" i="6"/>
  <c r="K176" i="6"/>
  <c r="N176" i="6"/>
  <c r="Q176" i="6"/>
  <c r="DK176" i="6" a="1"/>
  <c r="DL176" i="6" a="1"/>
  <c r="DM176" i="6"/>
  <c r="DQ176" i="6"/>
  <c r="DP177" i="6"/>
  <c r="K177" i="6"/>
  <c r="N177" i="6"/>
  <c r="Q177" i="6"/>
  <c r="DK177" i="6" a="1"/>
  <c r="DL177" i="6" a="1"/>
  <c r="DM177" i="6"/>
  <c r="DQ177" i="6"/>
  <c r="DP178" i="6"/>
  <c r="K178" i="6"/>
  <c r="N178" i="6"/>
  <c r="Q178" i="6"/>
  <c r="DK178" i="6" a="1"/>
  <c r="DL178" i="6" a="1"/>
  <c r="DM178" i="6"/>
  <c r="DQ178" i="6"/>
  <c r="DP179" i="6"/>
  <c r="K179" i="6"/>
  <c r="N179" i="6"/>
  <c r="Q179" i="6"/>
  <c r="DK179" i="6" a="1"/>
  <c r="DL179" i="6" a="1"/>
  <c r="DM179" i="6"/>
  <c r="DQ179" i="6"/>
  <c r="DP180" i="6"/>
  <c r="K180" i="6"/>
  <c r="N180" i="6"/>
  <c r="Q180" i="6"/>
  <c r="DK180" i="6" a="1"/>
  <c r="DL180" i="6" a="1"/>
  <c r="DM180" i="6"/>
  <c r="DQ180" i="6"/>
  <c r="DP181" i="6"/>
  <c r="K181" i="6"/>
  <c r="N181" i="6"/>
  <c r="Q181" i="6"/>
  <c r="DK181" i="6" a="1"/>
  <c r="DL181" i="6" a="1"/>
  <c r="DM181" i="6"/>
  <c r="DQ181" i="6"/>
  <c r="DP182" i="6"/>
  <c r="K182" i="6"/>
  <c r="N182" i="6"/>
  <c r="Q182" i="6"/>
  <c r="DK182" i="6" a="1"/>
  <c r="DL182" i="6" a="1"/>
  <c r="DM182" i="6"/>
  <c r="DQ182" i="6"/>
  <c r="DP183" i="6"/>
  <c r="K183" i="6"/>
  <c r="N183" i="6"/>
  <c r="Q183" i="6"/>
  <c r="DK183" i="6" a="1"/>
  <c r="DL183" i="6" a="1"/>
  <c r="DM183" i="6"/>
  <c r="DQ183" i="6"/>
  <c r="DP184" i="6"/>
  <c r="K184" i="6"/>
  <c r="N184" i="6"/>
  <c r="Q184" i="6"/>
  <c r="DK184" i="6" a="1"/>
  <c r="DL184" i="6" a="1"/>
  <c r="DM184" i="6"/>
  <c r="DQ184" i="6"/>
  <c r="DP185" i="6"/>
  <c r="K185" i="6"/>
  <c r="N185" i="6"/>
  <c r="Q185" i="6"/>
  <c r="DK185" i="6" a="1"/>
  <c r="DL185" i="6" a="1"/>
  <c r="DM185" i="6"/>
  <c r="DQ185" i="6"/>
  <c r="DP186" i="6"/>
  <c r="K186" i="6"/>
  <c r="N186" i="6"/>
  <c r="Q186" i="6"/>
  <c r="DK186" i="6" a="1"/>
  <c r="DL186" i="6" a="1"/>
  <c r="DM186" i="6"/>
  <c r="DQ186" i="6"/>
  <c r="DP187" i="6"/>
  <c r="K187" i="6"/>
  <c r="N187" i="6"/>
  <c r="Q187" i="6"/>
  <c r="DK187" i="6" a="1"/>
  <c r="DL187" i="6" a="1"/>
  <c r="DM187" i="6"/>
  <c r="DQ187" i="6"/>
  <c r="DP188" i="6"/>
  <c r="K188" i="6"/>
  <c r="N188" i="6"/>
  <c r="Q188" i="6"/>
  <c r="DK188" i="6" a="1"/>
  <c r="DL188" i="6" a="1"/>
  <c r="DM188" i="6"/>
  <c r="DQ188" i="6"/>
  <c r="DP189" i="6"/>
  <c r="K189" i="6"/>
  <c r="N189" i="6"/>
  <c r="Q189" i="6"/>
  <c r="DK189" i="6" a="1"/>
  <c r="DL189" i="6" a="1"/>
  <c r="DM189" i="6"/>
  <c r="DQ189" i="6"/>
  <c r="DP190" i="6"/>
  <c r="K190" i="6"/>
  <c r="N190" i="6"/>
  <c r="Q190" i="6"/>
  <c r="DK190" i="6" a="1"/>
  <c r="DL190" i="6" a="1"/>
  <c r="DM190" i="6"/>
  <c r="DQ190" i="6"/>
  <c r="DP191" i="6"/>
  <c r="K191" i="6"/>
  <c r="N191" i="6"/>
  <c r="Q191" i="6"/>
  <c r="DK191" i="6" a="1"/>
  <c r="DL191" i="6" a="1"/>
  <c r="DM191" i="6"/>
  <c r="DQ191" i="6"/>
  <c r="DP192" i="6"/>
  <c r="K192" i="6"/>
  <c r="N192" i="6"/>
  <c r="Q192" i="6"/>
  <c r="DK192" i="6" a="1"/>
  <c r="DL192" i="6" a="1"/>
  <c r="DM192" i="6"/>
  <c r="DQ192" i="6"/>
  <c r="DP193" i="6"/>
  <c r="K193" i="6"/>
  <c r="N193" i="6"/>
  <c r="Q193" i="6"/>
  <c r="DK193" i="6" a="1"/>
  <c r="DL193" i="6" a="1"/>
  <c r="DM193" i="6"/>
  <c r="DQ193" i="6"/>
  <c r="DP194" i="6"/>
  <c r="K194" i="6"/>
  <c r="N194" i="6"/>
  <c r="Q194" i="6"/>
  <c r="DK194" i="6" a="1"/>
  <c r="DL194" i="6" a="1"/>
  <c r="DM194" i="6"/>
  <c r="DQ194" i="6"/>
  <c r="DP195" i="6"/>
  <c r="K195" i="6"/>
  <c r="N195" i="6"/>
  <c r="Q195" i="6"/>
  <c r="DK195" i="6" a="1"/>
  <c r="DL195" i="6" a="1"/>
  <c r="DM195" i="6"/>
  <c r="DQ195" i="6"/>
  <c r="DP196" i="6"/>
  <c r="K196" i="6"/>
  <c r="N196" i="6"/>
  <c r="Q196" i="6"/>
  <c r="DK196" i="6" a="1"/>
  <c r="DL196" i="6" a="1"/>
  <c r="DM196" i="6"/>
  <c r="DQ196" i="6"/>
  <c r="DP197" i="6"/>
  <c r="K197" i="6"/>
  <c r="N197" i="6"/>
  <c r="Q197" i="6"/>
  <c r="DK197" i="6" a="1"/>
  <c r="DL197" i="6" a="1"/>
  <c r="DM197" i="6"/>
  <c r="DQ197" i="6"/>
  <c r="DP198" i="6"/>
  <c r="K198" i="6"/>
  <c r="N198" i="6"/>
  <c r="Q198" i="6"/>
  <c r="DK198" i="6" a="1"/>
  <c r="DL198" i="6" a="1"/>
  <c r="DM198" i="6"/>
  <c r="DQ198" i="6"/>
  <c r="DP199" i="6"/>
  <c r="K199" i="6"/>
  <c r="N199" i="6"/>
  <c r="Q199" i="6"/>
  <c r="DK199" i="6" a="1"/>
  <c r="DL199" i="6" a="1"/>
  <c r="DM199" i="6"/>
  <c r="DQ199" i="6"/>
  <c r="DP200" i="6"/>
  <c r="K200" i="6"/>
  <c r="N200" i="6"/>
  <c r="Q200" i="6"/>
  <c r="DK200" i="6" a="1"/>
  <c r="DL200" i="6" a="1"/>
  <c r="DM200" i="6"/>
  <c r="DQ200" i="6"/>
  <c r="DP201" i="6"/>
  <c r="K201" i="6"/>
  <c r="N201" i="6"/>
  <c r="Q201" i="6"/>
  <c r="DK201" i="6" a="1"/>
  <c r="DL201" i="6" a="1"/>
  <c r="DM201" i="6"/>
  <c r="DQ201" i="6"/>
  <c r="DP202" i="6"/>
  <c r="K202" i="6"/>
  <c r="N202" i="6"/>
  <c r="Q202" i="6"/>
  <c r="DK202" i="6" a="1"/>
  <c r="DL202" i="6" a="1"/>
  <c r="DM202" i="6"/>
  <c r="DQ202" i="6"/>
  <c r="DP203" i="6"/>
  <c r="K203" i="6"/>
  <c r="N203" i="6"/>
  <c r="Q203" i="6"/>
  <c r="DK203" i="6" a="1"/>
  <c r="DL203" i="6" a="1"/>
  <c r="DM203" i="6"/>
  <c r="DQ203" i="6"/>
  <c r="DP204" i="6"/>
  <c r="K204" i="6"/>
  <c r="N204" i="6"/>
  <c r="Q204" i="6"/>
  <c r="DK204" i="6" a="1"/>
  <c r="DL204" i="6" a="1"/>
  <c r="DM204" i="6"/>
  <c r="DQ204" i="6"/>
  <c r="DP205" i="6"/>
  <c r="K205" i="6"/>
  <c r="N205" i="6"/>
  <c r="Q205" i="6"/>
  <c r="DK205" i="6" a="1"/>
  <c r="DL205" i="6" a="1"/>
  <c r="DM205" i="6"/>
  <c r="DQ205" i="6"/>
  <c r="DP206" i="6"/>
  <c r="K206" i="6"/>
  <c r="N206" i="6"/>
  <c r="Q206" i="6"/>
  <c r="DK206" i="6" a="1"/>
  <c r="DL206" i="6" a="1"/>
  <c r="DM206" i="6"/>
  <c r="DQ206" i="6"/>
  <c r="DP207" i="6"/>
  <c r="K207" i="6"/>
  <c r="N207" i="6"/>
  <c r="Q207" i="6"/>
  <c r="DK207" i="6" a="1"/>
  <c r="DL207" i="6" a="1"/>
  <c r="DM207" i="6"/>
  <c r="DQ207" i="6"/>
  <c r="DP208" i="6"/>
  <c r="K208" i="6"/>
  <c r="N208" i="6"/>
  <c r="Q208" i="6"/>
  <c r="DK208" i="6" a="1"/>
  <c r="DL208" i="6" a="1"/>
  <c r="DM208" i="6"/>
  <c r="DQ208" i="6"/>
  <c r="DP209" i="6"/>
  <c r="K209" i="6"/>
  <c r="N209" i="6"/>
  <c r="Q209" i="6"/>
  <c r="DK209" i="6" a="1"/>
  <c r="DL209" i="6" a="1"/>
  <c r="DM209" i="6"/>
  <c r="DQ209" i="6"/>
  <c r="DP210" i="6"/>
  <c r="K210" i="6"/>
  <c r="N210" i="6"/>
  <c r="Q210" i="6"/>
  <c r="DK210" i="6" a="1"/>
  <c r="DL210" i="6" a="1"/>
  <c r="DM210" i="6"/>
  <c r="DQ210" i="6"/>
  <c r="DP211" i="6"/>
  <c r="K211" i="6"/>
  <c r="N211" i="6"/>
  <c r="Q211" i="6"/>
  <c r="DK211" i="6" a="1"/>
  <c r="DL211" i="6" a="1"/>
  <c r="DM211" i="6"/>
  <c r="DQ211" i="6"/>
  <c r="DP212" i="6"/>
  <c r="K212" i="6"/>
  <c r="N212" i="6"/>
  <c r="Q212" i="6"/>
  <c r="DK212" i="6" a="1"/>
  <c r="DL212" i="6" a="1"/>
  <c r="DM212" i="6"/>
  <c r="DQ212" i="6"/>
  <c r="DP213" i="6"/>
  <c r="K213" i="6"/>
  <c r="N213" i="6"/>
  <c r="Q213" i="6"/>
  <c r="DK213" i="6" a="1"/>
  <c r="DL213" i="6" a="1"/>
  <c r="DM213" i="6"/>
  <c r="DQ213" i="6"/>
  <c r="DP214" i="6"/>
  <c r="K214" i="6"/>
  <c r="N214" i="6"/>
  <c r="Q214" i="6"/>
  <c r="DK214" i="6" a="1"/>
  <c r="DL214" i="6" a="1"/>
  <c r="DM214" i="6"/>
  <c r="DQ214" i="6"/>
  <c r="DP215" i="6"/>
  <c r="K215" i="6"/>
  <c r="N215" i="6"/>
  <c r="Q215" i="6"/>
  <c r="DK215" i="6" a="1"/>
  <c r="DL215" i="6" a="1"/>
  <c r="DM215" i="6"/>
  <c r="DQ215" i="6"/>
  <c r="DP216" i="6"/>
  <c r="K216" i="6"/>
  <c r="N216" i="6"/>
  <c r="Q216" i="6"/>
  <c r="DK216" i="6" a="1"/>
  <c r="DL216" i="6" a="1"/>
  <c r="DM216" i="6"/>
  <c r="DQ216" i="6"/>
  <c r="DP217" i="6"/>
  <c r="K217" i="6"/>
  <c r="N217" i="6"/>
  <c r="Q217" i="6"/>
  <c r="DK217" i="6" a="1"/>
  <c r="DL217" i="6" a="1"/>
  <c r="DM217" i="6"/>
  <c r="DQ217" i="6"/>
  <c r="DP218" i="6"/>
  <c r="K218" i="6"/>
  <c r="N218" i="6"/>
  <c r="Q218" i="6"/>
  <c r="DK218" i="6" a="1"/>
  <c r="DL218" i="6" a="1"/>
  <c r="DM218" i="6"/>
  <c r="DQ218" i="6"/>
  <c r="DP219" i="6"/>
  <c r="K219" i="6"/>
  <c r="N219" i="6"/>
  <c r="Q219" i="6"/>
  <c r="DK219" i="6" a="1"/>
  <c r="DL219" i="6" a="1"/>
  <c r="DM219" i="6"/>
  <c r="DQ219" i="6"/>
  <c r="DP220" i="6"/>
  <c r="K220" i="6"/>
  <c r="N220" i="6"/>
  <c r="Q220" i="6"/>
  <c r="DK220" i="6" a="1"/>
  <c r="DL220" i="6" a="1"/>
  <c r="DM220" i="6"/>
  <c r="DQ220" i="6"/>
  <c r="DP221" i="6"/>
  <c r="K221" i="6"/>
  <c r="N221" i="6"/>
  <c r="Q221" i="6"/>
  <c r="DK221" i="6" a="1"/>
  <c r="DL221" i="6" a="1"/>
  <c r="DM221" i="6"/>
  <c r="DQ221" i="6"/>
  <c r="DP222" i="6"/>
  <c r="K222" i="6"/>
  <c r="N222" i="6"/>
  <c r="Q222" i="6"/>
  <c r="DK222" i="6" a="1"/>
  <c r="DL222" i="6" a="1"/>
  <c r="DM222" i="6"/>
  <c r="DQ222" i="6"/>
  <c r="DP223" i="6"/>
  <c r="K223" i="6"/>
  <c r="N223" i="6"/>
  <c r="Q223" i="6"/>
  <c r="DK223" i="6" a="1"/>
  <c r="DL223" i="6" a="1"/>
  <c r="DM223" i="6"/>
  <c r="DQ223" i="6"/>
  <c r="DP224" i="6"/>
  <c r="K224" i="6"/>
  <c r="N224" i="6"/>
  <c r="Q224" i="6"/>
  <c r="DK224" i="6" a="1"/>
  <c r="DL224" i="6" a="1"/>
  <c r="DM224" i="6"/>
  <c r="DQ224" i="6"/>
  <c r="DP225" i="6"/>
  <c r="K225" i="6"/>
  <c r="N225" i="6"/>
  <c r="Q225" i="6"/>
  <c r="DK225" i="6" a="1"/>
  <c r="DL225" i="6" a="1"/>
  <c r="DM225" i="6"/>
  <c r="DQ225" i="6"/>
  <c r="DP226" i="6"/>
  <c r="K226" i="6"/>
  <c r="N226" i="6"/>
  <c r="Q226" i="6"/>
  <c r="DK226" i="6" a="1"/>
  <c r="DL226" i="6" a="1"/>
  <c r="DM226" i="6"/>
  <c r="DQ226" i="6"/>
  <c r="DP227" i="6"/>
  <c r="K227" i="6"/>
  <c r="N227" i="6"/>
  <c r="Q227" i="6"/>
  <c r="DK227" i="6" a="1"/>
  <c r="DL227" i="6" a="1"/>
  <c r="DM227" i="6"/>
  <c r="DQ227" i="6"/>
  <c r="DP228" i="6"/>
  <c r="K228" i="6"/>
  <c r="N228" i="6"/>
  <c r="Q228" i="6"/>
  <c r="DK228" i="6" a="1"/>
  <c r="DL228" i="6" a="1"/>
  <c r="DM228" i="6"/>
  <c r="DQ228" i="6"/>
  <c r="DP229" i="6"/>
  <c r="K229" i="6"/>
  <c r="N229" i="6"/>
  <c r="Q229" i="6"/>
  <c r="DK229" i="6" a="1"/>
  <c r="DL229" i="6" a="1"/>
  <c r="DM229" i="6"/>
  <c r="DQ229" i="6"/>
  <c r="DP230" i="6"/>
  <c r="K230" i="6"/>
  <c r="N230" i="6"/>
  <c r="Q230" i="6"/>
  <c r="DK230" i="6" a="1"/>
  <c r="DL230" i="6" a="1"/>
  <c r="DM230" i="6"/>
  <c r="DQ230" i="6"/>
  <c r="DP231" i="6"/>
  <c r="K231" i="6"/>
  <c r="N231" i="6"/>
  <c r="Q231" i="6"/>
  <c r="DK231" i="6" a="1"/>
  <c r="DL231" i="6" a="1"/>
  <c r="DM231" i="6"/>
  <c r="DQ231" i="6"/>
  <c r="DP232" i="6"/>
  <c r="K232" i="6"/>
  <c r="N232" i="6"/>
  <c r="Q232" i="6"/>
  <c r="DK232" i="6" a="1"/>
  <c r="DL232" i="6" a="1"/>
  <c r="DM232" i="6"/>
  <c r="DQ232" i="6"/>
  <c r="DP233" i="6"/>
  <c r="K233" i="6"/>
  <c r="N233" i="6"/>
  <c r="Q233" i="6"/>
  <c r="DK233" i="6" a="1"/>
  <c r="DL233" i="6" a="1"/>
  <c r="DM233" i="6"/>
  <c r="DQ233" i="6"/>
  <c r="DP234" i="6"/>
  <c r="K234" i="6"/>
  <c r="N234" i="6"/>
  <c r="Q234" i="6"/>
  <c r="DK234" i="6" a="1"/>
  <c r="DL234" i="6" a="1"/>
  <c r="DM234" i="6"/>
  <c r="DQ234" i="6"/>
  <c r="DP235" i="6"/>
  <c r="K235" i="6"/>
  <c r="N235" i="6"/>
  <c r="Q235" i="6"/>
  <c r="DK235" i="6" a="1"/>
  <c r="DL235" i="6" a="1"/>
  <c r="DM235" i="6"/>
  <c r="DQ235" i="6"/>
  <c r="DP236" i="6"/>
  <c r="K236" i="6"/>
  <c r="N236" i="6"/>
  <c r="Q236" i="6"/>
  <c r="DK236" i="6" a="1"/>
  <c r="DL236" i="6" a="1"/>
  <c r="DM236" i="6"/>
  <c r="DQ236" i="6"/>
  <c r="DP237" i="6"/>
  <c r="K237" i="6"/>
  <c r="N237" i="6"/>
  <c r="Q237" i="6"/>
  <c r="DK237" i="6" a="1"/>
  <c r="DL237" i="6" a="1"/>
  <c r="DM237" i="6"/>
  <c r="DQ237" i="6"/>
  <c r="DP238" i="6"/>
  <c r="K238" i="6"/>
  <c r="N238" i="6"/>
  <c r="Q238" i="6"/>
  <c r="DK238" i="6" a="1"/>
  <c r="DL238" i="6" a="1"/>
  <c r="DM238" i="6"/>
  <c r="DQ238" i="6"/>
  <c r="DP239" i="6"/>
  <c r="K239" i="6"/>
  <c r="N239" i="6"/>
  <c r="Q239" i="6"/>
  <c r="DK239" i="6" a="1"/>
  <c r="DL239" i="6" a="1"/>
  <c r="DM239" i="6"/>
  <c r="DQ239" i="6"/>
  <c r="DP240" i="6"/>
  <c r="K240" i="6"/>
  <c r="N240" i="6"/>
  <c r="Q240" i="6"/>
  <c r="DK240" i="6" a="1"/>
  <c r="DL240" i="6" a="1"/>
  <c r="DM240" i="6"/>
  <c r="DQ240" i="6"/>
  <c r="DP241" i="6"/>
  <c r="K241" i="6"/>
  <c r="N241" i="6"/>
  <c r="Q241" i="6"/>
  <c r="DK241" i="6" a="1"/>
  <c r="DL241" i="6" a="1"/>
  <c r="DM241" i="6"/>
  <c r="DQ241" i="6"/>
  <c r="DP242" i="6"/>
  <c r="K242" i="6"/>
  <c r="N242" i="6"/>
  <c r="Q242" i="6"/>
  <c r="DK242" i="6" a="1"/>
  <c r="DL242" i="6" a="1"/>
  <c r="DM242" i="6"/>
  <c r="DQ242" i="6"/>
  <c r="DP243" i="6"/>
  <c r="K243" i="6"/>
  <c r="N243" i="6"/>
  <c r="Q243" i="6"/>
  <c r="DK243" i="6" a="1"/>
  <c r="DL243" i="6" a="1"/>
  <c r="DM243" i="6"/>
  <c r="DQ243" i="6"/>
  <c r="DP244" i="6"/>
  <c r="K244" i="6"/>
  <c r="N244" i="6"/>
  <c r="Q244" i="6"/>
  <c r="DK244" i="6" a="1"/>
  <c r="DL244" i="6" a="1"/>
  <c r="DM244" i="6"/>
  <c r="DQ244" i="6"/>
  <c r="DP245" i="6"/>
  <c r="K245" i="6"/>
  <c r="N245" i="6"/>
  <c r="Q245" i="6"/>
  <c r="DK245" i="6" a="1"/>
  <c r="DL245" i="6" a="1"/>
  <c r="DM245" i="6"/>
  <c r="DQ245" i="6"/>
  <c r="DP246" i="6"/>
  <c r="K246" i="6"/>
  <c r="N246" i="6"/>
  <c r="Q246" i="6"/>
  <c r="DK246" i="6" a="1"/>
  <c r="DL246" i="6" a="1"/>
  <c r="DM246" i="6"/>
  <c r="DQ246" i="6"/>
  <c r="DP247" i="6"/>
  <c r="K247" i="6"/>
  <c r="N247" i="6"/>
  <c r="Q247" i="6"/>
  <c r="DK247" i="6" a="1"/>
  <c r="DL247" i="6" a="1"/>
  <c r="DM247" i="6"/>
  <c r="DQ247" i="6"/>
  <c r="DP248" i="6"/>
  <c r="K248" i="6"/>
  <c r="N248" i="6"/>
  <c r="Q248" i="6"/>
  <c r="DK248" i="6" a="1"/>
  <c r="DL248" i="6" a="1"/>
  <c r="DM248" i="6"/>
  <c r="DQ248" i="6"/>
  <c r="DP249" i="6"/>
  <c r="K249" i="6"/>
  <c r="N249" i="6"/>
  <c r="Q249" i="6"/>
  <c r="DK249" i="6" a="1"/>
  <c r="DL249" i="6" a="1"/>
  <c r="DM249" i="6"/>
  <c r="DQ249" i="6"/>
  <c r="DP250" i="6"/>
  <c r="K250" i="6"/>
  <c r="N250" i="6"/>
  <c r="Q250" i="6"/>
  <c r="DK250" i="6" a="1"/>
  <c r="DL250" i="6" a="1"/>
  <c r="DM250" i="6"/>
  <c r="DQ250" i="6"/>
  <c r="DP251" i="6"/>
  <c r="K251" i="6"/>
  <c r="N251" i="6"/>
  <c r="Q251" i="6"/>
  <c r="DK251" i="6" a="1"/>
  <c r="DL251" i="6" a="1"/>
  <c r="DM251" i="6"/>
  <c r="DQ251" i="6"/>
  <c r="DP252" i="6"/>
  <c r="K252" i="6"/>
  <c r="N252" i="6"/>
  <c r="Q252" i="6"/>
  <c r="DK252" i="6" a="1"/>
  <c r="DL252" i="6" a="1"/>
  <c r="DM252" i="6"/>
  <c r="DQ252" i="6"/>
  <c r="DP253" i="6"/>
  <c r="K253" i="6"/>
  <c r="N253" i="6"/>
  <c r="Q253" i="6"/>
  <c r="DK253" i="6" a="1"/>
  <c r="DL253" i="6" a="1"/>
  <c r="DM253" i="6"/>
  <c r="DQ253" i="6"/>
  <c r="DP254" i="6"/>
  <c r="K254" i="6"/>
  <c r="N254" i="6"/>
  <c r="Q254" i="6"/>
  <c r="DK254" i="6" a="1"/>
  <c r="DL254" i="6" a="1"/>
  <c r="DM254" i="6"/>
  <c r="DQ254" i="6"/>
  <c r="DP255" i="6"/>
  <c r="K255" i="6"/>
  <c r="N255" i="6"/>
  <c r="Q255" i="6"/>
  <c r="DK255" i="6" a="1"/>
  <c r="DL255" i="6" a="1"/>
  <c r="DM255" i="6"/>
  <c r="DQ255" i="6"/>
  <c r="DP256" i="6"/>
  <c r="K256" i="6"/>
  <c r="N256" i="6"/>
  <c r="Q256" i="6"/>
  <c r="DK256" i="6" a="1"/>
  <c r="DL256" i="6" a="1"/>
  <c r="DM256" i="6"/>
  <c r="DQ256" i="6"/>
  <c r="DP257" i="6"/>
  <c r="K257" i="6"/>
  <c r="N257" i="6"/>
  <c r="Q257" i="6"/>
  <c r="DK257" i="6" a="1"/>
  <c r="DL257" i="6" a="1"/>
  <c r="DM257" i="6"/>
  <c r="DQ257" i="6"/>
  <c r="DP258" i="6"/>
  <c r="K258" i="6"/>
  <c r="N258" i="6"/>
  <c r="Q258" i="6"/>
  <c r="DK258" i="6" a="1"/>
  <c r="DL258" i="6" a="1"/>
  <c r="DM258" i="6"/>
  <c r="DQ258" i="6"/>
  <c r="DP259" i="6"/>
  <c r="K259" i="6"/>
  <c r="N259" i="6"/>
  <c r="Q259" i="6"/>
  <c r="DK259" i="6" a="1"/>
  <c r="DL259" i="6" a="1"/>
  <c r="DM259" i="6"/>
  <c r="DQ259" i="6"/>
  <c r="DP260" i="6"/>
  <c r="K260" i="6"/>
  <c r="N260" i="6"/>
  <c r="Q260" i="6"/>
  <c r="DK260" i="6" a="1"/>
  <c r="DL260" i="6" a="1"/>
  <c r="DM260" i="6"/>
  <c r="DQ260" i="6"/>
  <c r="DP261" i="6"/>
  <c r="K261" i="6"/>
  <c r="N261" i="6"/>
  <c r="Q261" i="6"/>
  <c r="DK261" i="6" a="1"/>
  <c r="DL261" i="6" a="1"/>
  <c r="DM261" i="6"/>
  <c r="DQ261" i="6"/>
  <c r="DP262" i="6"/>
  <c r="K262" i="6"/>
  <c r="N262" i="6"/>
  <c r="Q262" i="6"/>
  <c r="DK262" i="6" a="1"/>
  <c r="DL262" i="6" a="1"/>
  <c r="DM262" i="6"/>
  <c r="DQ262" i="6"/>
  <c r="DP263" i="6"/>
  <c r="K263" i="6"/>
  <c r="N263" i="6"/>
  <c r="Q263" i="6"/>
  <c r="DK263" i="6" a="1"/>
  <c r="DL263" i="6" a="1"/>
  <c r="DM263" i="6"/>
  <c r="DQ263" i="6"/>
  <c r="DP264" i="6"/>
  <c r="K264" i="6"/>
  <c r="N264" i="6"/>
  <c r="Q264" i="6"/>
  <c r="DK264" i="6" a="1"/>
  <c r="DL264" i="6" a="1"/>
  <c r="DM264" i="6"/>
  <c r="DQ264" i="6"/>
  <c r="DP265" i="6"/>
  <c r="K265" i="6"/>
  <c r="N265" i="6"/>
  <c r="Q265" i="6"/>
  <c r="DK265" i="6" a="1"/>
  <c r="DL265" i="6" a="1"/>
  <c r="DM265" i="6"/>
  <c r="DQ265" i="6"/>
  <c r="DP266" i="6"/>
  <c r="K266" i="6"/>
  <c r="N266" i="6"/>
  <c r="Q266" i="6"/>
  <c r="DK266" i="6" a="1"/>
  <c r="DL266" i="6" a="1"/>
  <c r="DM266" i="6"/>
  <c r="DQ266" i="6"/>
  <c r="DP267" i="6"/>
  <c r="K267" i="6"/>
  <c r="N267" i="6"/>
  <c r="Q267" i="6"/>
  <c r="DK267" i="6" a="1"/>
  <c r="DL267" i="6" a="1"/>
  <c r="DM267" i="6"/>
  <c r="DQ267" i="6"/>
  <c r="DP268" i="6"/>
  <c r="K268" i="6"/>
  <c r="N268" i="6"/>
  <c r="Q268" i="6"/>
  <c r="DK268" i="6" a="1"/>
  <c r="DL268" i="6" a="1"/>
  <c r="DM268" i="6"/>
  <c r="DQ268" i="6"/>
  <c r="DP269" i="6"/>
  <c r="K269" i="6"/>
  <c r="N269" i="6"/>
  <c r="Q269" i="6"/>
  <c r="DK269" i="6" a="1"/>
  <c r="DL269" i="6" a="1"/>
  <c r="DM269" i="6"/>
  <c r="DQ269" i="6"/>
  <c r="DP270" i="6"/>
  <c r="K270" i="6"/>
  <c r="N270" i="6"/>
  <c r="Q270" i="6"/>
  <c r="DK270" i="6" a="1"/>
  <c r="DL270" i="6" a="1"/>
  <c r="DM270" i="6"/>
  <c r="DQ270" i="6"/>
  <c r="DP271" i="6"/>
  <c r="K271" i="6"/>
  <c r="N271" i="6"/>
  <c r="Q271" i="6"/>
  <c r="DK271" i="6" a="1"/>
  <c r="DL271" i="6" a="1"/>
  <c r="DM271" i="6"/>
  <c r="DQ271" i="6"/>
  <c r="DP272" i="6"/>
  <c r="K272" i="6"/>
  <c r="N272" i="6"/>
  <c r="Q272" i="6"/>
  <c r="DK272" i="6" a="1"/>
  <c r="DL272" i="6" a="1"/>
  <c r="DM272" i="6"/>
  <c r="DQ272" i="6"/>
  <c r="DP273" i="6"/>
  <c r="K273" i="6"/>
  <c r="N273" i="6"/>
  <c r="Q273" i="6"/>
  <c r="DK273" i="6" a="1"/>
  <c r="DL273" i="6" a="1"/>
  <c r="DM273" i="6"/>
  <c r="DQ273" i="6"/>
  <c r="DP274" i="6"/>
  <c r="K274" i="6"/>
  <c r="N274" i="6"/>
  <c r="Q274" i="6"/>
  <c r="DK274" i="6" a="1"/>
  <c r="DL274" i="6" a="1"/>
  <c r="DM274" i="6"/>
  <c r="DQ274" i="6"/>
  <c r="DP275" i="6"/>
  <c r="K275" i="6"/>
  <c r="N275" i="6"/>
  <c r="Q275" i="6"/>
  <c r="DK275" i="6" a="1"/>
  <c r="DL275" i="6" a="1"/>
  <c r="DM275" i="6"/>
  <c r="DQ275" i="6"/>
  <c r="DP276" i="6"/>
  <c r="K276" i="6"/>
  <c r="N276" i="6"/>
  <c r="Q276" i="6"/>
  <c r="DK276" i="6" a="1"/>
  <c r="DL276" i="6" a="1"/>
  <c r="DM276" i="6"/>
  <c r="DQ276" i="6"/>
  <c r="DP277" i="6"/>
  <c r="K277" i="6"/>
  <c r="N277" i="6"/>
  <c r="Q277" i="6"/>
  <c r="DK277" i="6" a="1"/>
  <c r="DL277" i="6" a="1"/>
  <c r="DM277" i="6"/>
  <c r="DQ277" i="6"/>
  <c r="DP278" i="6"/>
  <c r="K278" i="6"/>
  <c r="N278" i="6"/>
  <c r="Q278" i="6"/>
  <c r="DK278" i="6" a="1"/>
  <c r="DL278" i="6" a="1"/>
  <c r="DM278" i="6"/>
  <c r="DQ278" i="6"/>
  <c r="DP279" i="6"/>
  <c r="K279" i="6"/>
  <c r="N279" i="6"/>
  <c r="Q279" i="6"/>
  <c r="DK279" i="6" a="1"/>
  <c r="DL279" i="6" a="1"/>
  <c r="DM279" i="6"/>
  <c r="DQ279" i="6"/>
  <c r="DP280" i="6"/>
  <c r="K280" i="6"/>
  <c r="N280" i="6"/>
  <c r="Q280" i="6"/>
  <c r="DK280" i="6" a="1"/>
  <c r="DL280" i="6" a="1"/>
  <c r="DM280" i="6"/>
  <c r="DQ280" i="6"/>
  <c r="DP281" i="6"/>
  <c r="K281" i="6"/>
  <c r="N281" i="6"/>
  <c r="Q281" i="6"/>
  <c r="DK281" i="6" a="1"/>
  <c r="DL281" i="6" a="1"/>
  <c r="DM281" i="6"/>
  <c r="DQ281" i="6"/>
  <c r="DP282" i="6"/>
  <c r="K282" i="6"/>
  <c r="N282" i="6"/>
  <c r="Q282" i="6"/>
  <c r="DK282" i="6" a="1"/>
  <c r="DL282" i="6" a="1"/>
  <c r="DM282" i="6"/>
  <c r="DQ282" i="6"/>
  <c r="DP283" i="6"/>
  <c r="K283" i="6"/>
  <c r="N283" i="6"/>
  <c r="Q283" i="6"/>
  <c r="DK283" i="6" a="1"/>
  <c r="DL283" i="6" a="1"/>
  <c r="DM283" i="6"/>
  <c r="DQ283" i="6"/>
  <c r="DP284" i="6"/>
  <c r="K284" i="6"/>
  <c r="N284" i="6"/>
  <c r="Q284" i="6"/>
  <c r="DK284" i="6" a="1"/>
  <c r="DL284" i="6" a="1"/>
  <c r="DM284" i="6"/>
  <c r="DQ284" i="6"/>
  <c r="DP285" i="6"/>
  <c r="K285" i="6"/>
  <c r="N285" i="6"/>
  <c r="Q285" i="6"/>
  <c r="DK285" i="6" a="1"/>
  <c r="DL285" i="6" a="1"/>
  <c r="DM285" i="6"/>
  <c r="DQ285" i="6"/>
  <c r="DP286" i="6"/>
  <c r="K286" i="6"/>
  <c r="N286" i="6"/>
  <c r="Q286" i="6"/>
  <c r="DK286" i="6" a="1"/>
  <c r="DL286" i="6" a="1"/>
  <c r="DM286" i="6"/>
  <c r="DQ286" i="6"/>
  <c r="DP287" i="6"/>
  <c r="K287" i="6"/>
  <c r="N287" i="6"/>
  <c r="Q287" i="6"/>
  <c r="DK287" i="6" a="1"/>
  <c r="DL287" i="6" a="1"/>
  <c r="DM287" i="6"/>
  <c r="DQ287" i="6"/>
  <c r="DP288" i="6"/>
  <c r="K288" i="6"/>
  <c r="N288" i="6"/>
  <c r="Q288" i="6"/>
  <c r="DK288" i="6" a="1"/>
  <c r="DL288" i="6" a="1"/>
  <c r="DM288" i="6"/>
  <c r="DQ288" i="6"/>
  <c r="DP289" i="6"/>
  <c r="K289" i="6"/>
  <c r="N289" i="6"/>
  <c r="Q289" i="6"/>
  <c r="DK289" i="6" a="1"/>
  <c r="DL289" i="6" a="1"/>
  <c r="DM289" i="6"/>
  <c r="DQ289" i="6"/>
  <c r="DP290" i="6"/>
  <c r="K290" i="6"/>
  <c r="N290" i="6"/>
  <c r="Q290" i="6"/>
  <c r="DK290" i="6" a="1"/>
  <c r="DL290" i="6" a="1"/>
  <c r="DM290" i="6"/>
  <c r="DQ290" i="6"/>
  <c r="DP291" i="6"/>
  <c r="K291" i="6"/>
  <c r="N291" i="6"/>
  <c r="Q291" i="6"/>
  <c r="DK291" i="6" a="1"/>
  <c r="DL291" i="6" a="1"/>
  <c r="DM291" i="6"/>
  <c r="DQ291" i="6"/>
  <c r="DP292" i="6"/>
  <c r="K292" i="6"/>
  <c r="N292" i="6"/>
  <c r="Q292" i="6"/>
  <c r="DK292" i="6" a="1"/>
  <c r="DL292" i="6" a="1"/>
  <c r="DM292" i="6"/>
  <c r="DQ292" i="6"/>
  <c r="DP293" i="6"/>
  <c r="K293" i="6"/>
  <c r="N293" i="6"/>
  <c r="Q293" i="6"/>
  <c r="DK293" i="6" a="1"/>
  <c r="DL293" i="6" a="1"/>
  <c r="DM293" i="6"/>
  <c r="DQ293" i="6"/>
  <c r="DP294" i="6"/>
  <c r="K294" i="6"/>
  <c r="N294" i="6"/>
  <c r="Q294" i="6"/>
  <c r="DK294" i="6" a="1"/>
  <c r="DL294" i="6" a="1"/>
  <c r="DM294" i="6"/>
  <c r="DQ294" i="6"/>
  <c r="DP295" i="6"/>
  <c r="K295" i="6"/>
  <c r="N295" i="6"/>
  <c r="Q295" i="6"/>
  <c r="DK295" i="6" a="1"/>
  <c r="DL295" i="6" a="1"/>
  <c r="DM295" i="6"/>
  <c r="DQ295" i="6"/>
  <c r="DP296" i="6"/>
  <c r="K296" i="6"/>
  <c r="N296" i="6"/>
  <c r="Q296" i="6"/>
  <c r="DK296" i="6" a="1"/>
  <c r="DL296" i="6" a="1"/>
  <c r="DM296" i="6"/>
  <c r="DQ296" i="6"/>
  <c r="DP297" i="6"/>
  <c r="K297" i="6"/>
  <c r="N297" i="6"/>
  <c r="Q297" i="6"/>
  <c r="DK297" i="6" a="1"/>
  <c r="DL297" i="6" a="1"/>
  <c r="DM297" i="6"/>
  <c r="DQ297" i="6"/>
  <c r="DP298" i="6"/>
  <c r="K298" i="6"/>
  <c r="N298" i="6"/>
  <c r="Q298" i="6"/>
  <c r="DK298" i="6" a="1"/>
  <c r="DL298" i="6" a="1"/>
  <c r="DM298" i="6"/>
  <c r="DQ298" i="6"/>
  <c r="DP299" i="6"/>
  <c r="K299" i="6"/>
  <c r="N299" i="6"/>
  <c r="Q299" i="6"/>
  <c r="DK299" i="6" a="1"/>
  <c r="DL299" i="6" a="1"/>
  <c r="DM299" i="6"/>
  <c r="DQ299" i="6"/>
  <c r="DP300" i="6"/>
  <c r="K300" i="6"/>
  <c r="N300" i="6"/>
  <c r="Q300" i="6"/>
  <c r="DK300" i="6" a="1"/>
  <c r="DL300" i="6" a="1"/>
  <c r="DM300" i="6"/>
  <c r="DQ300" i="6"/>
  <c r="DP301" i="6"/>
  <c r="K301" i="6"/>
  <c r="N301" i="6"/>
  <c r="Q301" i="6"/>
  <c r="DK301" i="6" a="1"/>
  <c r="DL301" i="6" a="1"/>
  <c r="DM301" i="6"/>
  <c r="DQ301" i="6"/>
  <c r="DP302" i="6"/>
  <c r="K302" i="6"/>
  <c r="N302" i="6"/>
  <c r="Q302" i="6"/>
  <c r="DK302" i="6" a="1"/>
  <c r="DL302" i="6" a="1"/>
  <c r="DM302" i="6"/>
  <c r="DQ302" i="6"/>
  <c r="DP303" i="6"/>
  <c r="K303" i="6"/>
  <c r="N303" i="6"/>
  <c r="Q303" i="6"/>
  <c r="DK303" i="6" a="1"/>
  <c r="DL303" i="6" a="1"/>
  <c r="DM303" i="6"/>
  <c r="DQ303" i="6"/>
  <c r="DP304" i="6"/>
  <c r="K304" i="6"/>
  <c r="N304" i="6"/>
  <c r="Q304" i="6"/>
  <c r="DK304" i="6" a="1"/>
  <c r="DL304" i="6" a="1"/>
  <c r="DM304" i="6"/>
  <c r="DQ304" i="6"/>
  <c r="DP305" i="6"/>
  <c r="K305" i="6"/>
  <c r="N305" i="6"/>
  <c r="Q305" i="6"/>
  <c r="DK305" i="6" a="1"/>
  <c r="DL305" i="6" a="1"/>
  <c r="DM305" i="6"/>
  <c r="DQ305" i="6"/>
  <c r="DP306" i="6"/>
  <c r="K306" i="6"/>
  <c r="N306" i="6"/>
  <c r="Q306" i="6"/>
  <c r="DK306" i="6" a="1"/>
  <c r="DL306" i="6" a="1"/>
  <c r="DM306" i="6"/>
  <c r="DQ306" i="6"/>
  <c r="DP307" i="6"/>
  <c r="K307" i="6"/>
  <c r="N307" i="6"/>
  <c r="Q307" i="6"/>
  <c r="DK307" i="6" a="1"/>
  <c r="DL307" i="6" a="1"/>
  <c r="DM307" i="6"/>
  <c r="DQ307" i="6"/>
  <c r="DP308" i="6"/>
  <c r="K308" i="6"/>
  <c r="N308" i="6"/>
  <c r="Q308" i="6"/>
  <c r="DK308" i="6" a="1"/>
  <c r="DL308" i="6" a="1"/>
  <c r="DM308" i="6"/>
  <c r="DQ308" i="6"/>
  <c r="DP309" i="6"/>
  <c r="K309" i="6"/>
  <c r="N309" i="6"/>
  <c r="Q309" i="6"/>
  <c r="DK309" i="6" a="1"/>
  <c r="DL309" i="6" a="1"/>
  <c r="DM309" i="6"/>
  <c r="DQ309" i="6"/>
  <c r="DP310" i="6"/>
  <c r="K310" i="6"/>
  <c r="N310" i="6"/>
  <c r="Q310" i="6"/>
  <c r="DK310" i="6" a="1"/>
  <c r="DL310" i="6" a="1"/>
  <c r="DM310" i="6"/>
  <c r="DQ310" i="6"/>
  <c r="DP311" i="6"/>
  <c r="K311" i="6"/>
  <c r="N311" i="6"/>
  <c r="Q311" i="6"/>
  <c r="DK311" i="6" a="1"/>
  <c r="DL311" i="6" a="1"/>
  <c r="DM311" i="6"/>
  <c r="DQ311" i="6"/>
  <c r="DP312" i="6"/>
  <c r="K312" i="6"/>
  <c r="N312" i="6"/>
  <c r="Q312" i="6"/>
  <c r="DK312" i="6" a="1"/>
  <c r="DL312" i="6" a="1"/>
  <c r="DM312" i="6"/>
  <c r="DQ312" i="6"/>
  <c r="DP313" i="6"/>
  <c r="K313" i="6"/>
  <c r="N313" i="6"/>
  <c r="Q313" i="6"/>
  <c r="DK313" i="6" a="1"/>
  <c r="DL313" i="6" a="1"/>
  <c r="DM313" i="6"/>
  <c r="DQ313" i="6"/>
  <c r="DP314" i="6"/>
  <c r="K314" i="6"/>
  <c r="N314" i="6"/>
  <c r="Q314" i="6"/>
  <c r="DK314" i="6" a="1"/>
  <c r="DL314" i="6" a="1"/>
  <c r="DM314" i="6"/>
  <c r="DQ314" i="6"/>
  <c r="DP315" i="6"/>
  <c r="K315" i="6"/>
  <c r="N315" i="6"/>
  <c r="Q315" i="6"/>
  <c r="DK315" i="6" a="1"/>
  <c r="DL315" i="6" a="1"/>
  <c r="DM315" i="6"/>
  <c r="DQ315" i="6"/>
  <c r="DP316" i="6"/>
  <c r="K316" i="6"/>
  <c r="N316" i="6"/>
  <c r="Q316" i="6"/>
  <c r="DK316" i="6" a="1"/>
  <c r="DL316" i="6" a="1"/>
  <c r="DM316" i="6"/>
  <c r="DQ316" i="6"/>
  <c r="DP317" i="6"/>
  <c r="K317" i="6"/>
  <c r="N317" i="6"/>
  <c r="Q317" i="6"/>
  <c r="DK317" i="6" a="1"/>
  <c r="DL317" i="6" a="1"/>
  <c r="DM317" i="6"/>
  <c r="DQ317" i="6"/>
  <c r="DP318" i="6"/>
  <c r="K318" i="6"/>
  <c r="N318" i="6"/>
  <c r="Q318" i="6"/>
  <c r="DK318" i="6" a="1"/>
  <c r="DL318" i="6" a="1"/>
  <c r="DM318" i="6"/>
  <c r="DQ318" i="6"/>
  <c r="DP319" i="6"/>
  <c r="K319" i="6"/>
  <c r="N319" i="6"/>
  <c r="Q319" i="6"/>
  <c r="DK319" i="6" a="1"/>
  <c r="DL319" i="6" a="1"/>
  <c r="DM319" i="6"/>
  <c r="DQ319" i="6"/>
  <c r="DP320" i="6"/>
  <c r="K320" i="6"/>
  <c r="N320" i="6"/>
  <c r="Q320" i="6"/>
  <c r="DK320" i="6" a="1"/>
  <c r="DL320" i="6" a="1"/>
  <c r="DM320" i="6"/>
  <c r="DQ320" i="6"/>
  <c r="DP321" i="6"/>
  <c r="K321" i="6"/>
  <c r="N321" i="6"/>
  <c r="Q321" i="6"/>
  <c r="DK321" i="6" a="1"/>
  <c r="DL321" i="6" a="1"/>
  <c r="DM321" i="6"/>
  <c r="DQ321" i="6"/>
  <c r="DP322" i="6"/>
  <c r="K322" i="6"/>
  <c r="N322" i="6"/>
  <c r="Q322" i="6"/>
  <c r="DK322" i="6" a="1"/>
  <c r="DL322" i="6" a="1"/>
  <c r="DM322" i="6"/>
  <c r="DQ322" i="6"/>
  <c r="DP323" i="6"/>
  <c r="K323" i="6"/>
  <c r="N323" i="6"/>
  <c r="Q323" i="6"/>
  <c r="DK323" i="6" a="1"/>
  <c r="DL323" i="6" a="1"/>
  <c r="DM323" i="6"/>
  <c r="DQ323" i="6"/>
  <c r="DP324" i="6"/>
  <c r="K324" i="6"/>
  <c r="N324" i="6"/>
  <c r="Q324" i="6"/>
  <c r="DK324" i="6" a="1"/>
  <c r="DL324" i="6" a="1"/>
  <c r="DM324" i="6"/>
  <c r="DQ324" i="6"/>
  <c r="DP325" i="6"/>
  <c r="K325" i="6"/>
  <c r="N325" i="6"/>
  <c r="Q325" i="6"/>
  <c r="DK325" i="6" a="1"/>
  <c r="DL325" i="6" a="1"/>
  <c r="DM325" i="6"/>
  <c r="DQ325" i="6"/>
  <c r="DP326" i="6"/>
  <c r="K326" i="6"/>
  <c r="N326" i="6"/>
  <c r="Q326" i="6"/>
  <c r="DK326" i="6" a="1"/>
  <c r="DL326" i="6" a="1"/>
  <c r="DM326" i="6"/>
  <c r="DQ326" i="6"/>
  <c r="DP327" i="6"/>
  <c r="K327" i="6"/>
  <c r="N327" i="6"/>
  <c r="Q327" i="6"/>
  <c r="DK327" i="6" a="1"/>
  <c r="DL327" i="6" a="1"/>
  <c r="DM327" i="6"/>
  <c r="DQ327" i="6"/>
  <c r="DP328" i="6"/>
  <c r="K328" i="6"/>
  <c r="N328" i="6"/>
  <c r="Q328" i="6"/>
  <c r="DK328" i="6" a="1"/>
  <c r="DL328" i="6" a="1"/>
  <c r="DM328" i="6"/>
  <c r="DQ328" i="6"/>
  <c r="DP329" i="6"/>
  <c r="K329" i="6"/>
  <c r="N329" i="6"/>
  <c r="Q329" i="6"/>
  <c r="DK329" i="6" a="1"/>
  <c r="DL329" i="6" a="1"/>
  <c r="DM329" i="6"/>
  <c r="DQ329" i="6"/>
  <c r="DP330" i="6"/>
  <c r="K330" i="6"/>
  <c r="N330" i="6"/>
  <c r="Q330" i="6"/>
  <c r="DK330" i="6" a="1"/>
  <c r="DL330" i="6" a="1"/>
  <c r="DM330" i="6"/>
  <c r="DQ330" i="6"/>
  <c r="DP331" i="6"/>
  <c r="K331" i="6"/>
  <c r="N331" i="6"/>
  <c r="Q331" i="6"/>
  <c r="DK331" i="6" a="1"/>
  <c r="DL331" i="6" a="1"/>
  <c r="DM331" i="6"/>
  <c r="DQ331" i="6"/>
  <c r="DP332" i="6"/>
  <c r="K332" i="6"/>
  <c r="N332" i="6"/>
  <c r="Q332" i="6"/>
  <c r="DK332" i="6" a="1"/>
  <c r="DL332" i="6" a="1"/>
  <c r="DM332" i="6"/>
  <c r="DQ332" i="6"/>
  <c r="DP333" i="6"/>
  <c r="K333" i="6"/>
  <c r="N333" i="6"/>
  <c r="Q333" i="6"/>
  <c r="DK333" i="6" a="1"/>
  <c r="DL333" i="6" a="1"/>
  <c r="DM333" i="6"/>
  <c r="DQ333" i="6"/>
  <c r="DP334" i="6"/>
  <c r="K334" i="6"/>
  <c r="N334" i="6"/>
  <c r="Q334" i="6"/>
  <c r="DK334" i="6" a="1"/>
  <c r="DL334" i="6" a="1"/>
  <c r="DM334" i="6"/>
  <c r="DQ334" i="6"/>
  <c r="DP335" i="6"/>
  <c r="K335" i="6"/>
  <c r="N335" i="6"/>
  <c r="Q335" i="6"/>
  <c r="DK335" i="6" a="1"/>
  <c r="DL335" i="6" a="1"/>
  <c r="DM335" i="6"/>
  <c r="DQ335" i="6"/>
  <c r="DP336" i="6"/>
  <c r="K336" i="6"/>
  <c r="N336" i="6"/>
  <c r="Q336" i="6"/>
  <c r="DK336" i="6" a="1"/>
  <c r="DL336" i="6" a="1"/>
  <c r="DM336" i="6"/>
  <c r="DQ336" i="6"/>
  <c r="DP337" i="6"/>
  <c r="K337" i="6"/>
  <c r="N337" i="6"/>
  <c r="Q337" i="6"/>
  <c r="DK337" i="6" a="1"/>
  <c r="DL337" i="6" a="1"/>
  <c r="DM337" i="6"/>
  <c r="DQ337" i="6"/>
  <c r="DP338" i="6"/>
  <c r="K338" i="6"/>
  <c r="N338" i="6"/>
  <c r="Q338" i="6"/>
  <c r="DK338" i="6" a="1"/>
  <c r="DL338" i="6" a="1"/>
  <c r="DM338" i="6"/>
  <c r="DQ338" i="6"/>
  <c r="DP339" i="6"/>
  <c r="K339" i="6"/>
  <c r="N339" i="6"/>
  <c r="Q339" i="6"/>
  <c r="DK339" i="6" a="1"/>
  <c r="DL339" i="6" a="1"/>
  <c r="DM339" i="6"/>
  <c r="DQ339" i="6"/>
  <c r="DP340" i="6"/>
  <c r="K340" i="6"/>
  <c r="N340" i="6"/>
  <c r="Q340" i="6"/>
  <c r="DK340" i="6" a="1"/>
  <c r="DL340" i="6" a="1"/>
  <c r="DM340" i="6"/>
  <c r="DQ340" i="6"/>
  <c r="DP341" i="6"/>
  <c r="K341" i="6"/>
  <c r="N341" i="6"/>
  <c r="Q341" i="6"/>
  <c r="DK341" i="6" a="1"/>
  <c r="DL341" i="6" a="1"/>
  <c r="DM341" i="6"/>
  <c r="DQ341" i="6"/>
  <c r="DP342" i="6"/>
  <c r="K342" i="6"/>
  <c r="N342" i="6"/>
  <c r="Q342" i="6"/>
  <c r="DK342" i="6" a="1"/>
  <c r="DL342" i="6" a="1"/>
  <c r="DM342" i="6"/>
  <c r="DQ342" i="6"/>
  <c r="DP343" i="6"/>
  <c r="K343" i="6"/>
  <c r="N343" i="6"/>
  <c r="Q343" i="6"/>
  <c r="DK343" i="6" a="1"/>
  <c r="DL343" i="6" a="1"/>
  <c r="DM343" i="6"/>
  <c r="DQ343" i="6"/>
  <c r="DP344" i="6"/>
  <c r="K344" i="6"/>
  <c r="N344" i="6"/>
  <c r="Q344" i="6"/>
  <c r="DK344" i="6" a="1"/>
  <c r="DL344" i="6" a="1"/>
  <c r="DM344" i="6"/>
  <c r="DQ344" i="6"/>
  <c r="DP345" i="6"/>
  <c r="K345" i="6"/>
  <c r="N345" i="6"/>
  <c r="Q345" i="6"/>
  <c r="DK345" i="6" a="1"/>
  <c r="DL345" i="6" a="1"/>
  <c r="DM345" i="6"/>
  <c r="DQ345" i="6"/>
  <c r="DP346" i="6"/>
  <c r="K346" i="6"/>
  <c r="N346" i="6"/>
  <c r="Q346" i="6"/>
  <c r="DK346" i="6" a="1"/>
  <c r="DL346" i="6" a="1"/>
  <c r="DM346" i="6"/>
  <c r="DQ346" i="6"/>
  <c r="DP347" i="6"/>
  <c r="K347" i="6"/>
  <c r="N347" i="6"/>
  <c r="Q347" i="6"/>
  <c r="DK347" i="6" a="1"/>
  <c r="DL347" i="6" a="1"/>
  <c r="DM347" i="6"/>
  <c r="DQ347" i="6"/>
  <c r="DP348" i="6"/>
  <c r="K348" i="6"/>
  <c r="N348" i="6"/>
  <c r="Q348" i="6"/>
  <c r="DK348" i="6" a="1"/>
  <c r="DL348" i="6" a="1"/>
  <c r="DM348" i="6"/>
  <c r="DQ348" i="6"/>
  <c r="DP349" i="6"/>
  <c r="K349" i="6"/>
  <c r="N349" i="6"/>
  <c r="Q349" i="6"/>
  <c r="DK349" i="6" a="1"/>
  <c r="DL349" i="6" a="1"/>
  <c r="DM349" i="6"/>
  <c r="DQ349" i="6"/>
  <c r="DP350" i="6"/>
  <c r="K350" i="6"/>
  <c r="N350" i="6"/>
  <c r="Q350" i="6"/>
  <c r="DK350" i="6" a="1"/>
  <c r="DL350" i="6" a="1"/>
  <c r="DM350" i="6"/>
  <c r="DQ350" i="6"/>
  <c r="DP351" i="6"/>
  <c r="K351" i="6"/>
  <c r="N351" i="6"/>
  <c r="Q351" i="6"/>
  <c r="DK351" i="6" a="1"/>
  <c r="DL351" i="6" a="1"/>
  <c r="DM351" i="6"/>
  <c r="DQ351" i="6"/>
  <c r="DP352" i="6"/>
  <c r="K352" i="6"/>
  <c r="N352" i="6"/>
  <c r="Q352" i="6"/>
  <c r="DK352" i="6" a="1"/>
  <c r="DL352" i="6" a="1"/>
  <c r="DM352" i="6"/>
  <c r="DQ352" i="6"/>
  <c r="DP353" i="6"/>
  <c r="K353" i="6"/>
  <c r="N353" i="6"/>
  <c r="Q353" i="6"/>
  <c r="DK353" i="6" a="1"/>
  <c r="DL353" i="6" a="1"/>
  <c r="DM353" i="6"/>
  <c r="DQ353" i="6"/>
  <c r="DP354" i="6"/>
  <c r="K354" i="6"/>
  <c r="N354" i="6"/>
  <c r="Q354" i="6"/>
  <c r="DK354" i="6" a="1"/>
  <c r="DL354" i="6" a="1"/>
  <c r="DM354" i="6"/>
  <c r="DQ354" i="6"/>
  <c r="DP355" i="6"/>
  <c r="K355" i="6"/>
  <c r="N355" i="6"/>
  <c r="Q355" i="6"/>
  <c r="DK355" i="6" a="1"/>
  <c r="DL355" i="6" a="1"/>
  <c r="DM355" i="6"/>
  <c r="DQ355" i="6"/>
  <c r="DP356" i="6"/>
  <c r="K356" i="6"/>
  <c r="N356" i="6"/>
  <c r="Q356" i="6"/>
  <c r="DK356" i="6" a="1"/>
  <c r="DL356" i="6" a="1"/>
  <c r="DM356" i="6"/>
  <c r="DQ356" i="6"/>
  <c r="DP357" i="6"/>
  <c r="K357" i="6"/>
  <c r="N357" i="6"/>
  <c r="Q357" i="6"/>
  <c r="DK357" i="6" a="1"/>
  <c r="DL357" i="6" a="1"/>
  <c r="DM357" i="6"/>
  <c r="DQ357" i="6"/>
  <c r="DP358" i="6"/>
  <c r="K358" i="6"/>
  <c r="N358" i="6"/>
  <c r="Q358" i="6"/>
  <c r="DK358" i="6" a="1"/>
  <c r="DL358" i="6" a="1"/>
  <c r="DM358" i="6"/>
  <c r="DQ358" i="6"/>
  <c r="DP359" i="6"/>
  <c r="K359" i="6"/>
  <c r="N359" i="6"/>
  <c r="Q359" i="6"/>
  <c r="DK359" i="6" a="1"/>
  <c r="DL359" i="6" a="1"/>
  <c r="DM359" i="6"/>
  <c r="DQ359" i="6"/>
  <c r="DP360" i="6"/>
  <c r="K360" i="6"/>
  <c r="N360" i="6"/>
  <c r="Q360" i="6"/>
  <c r="DK360" i="6" a="1"/>
  <c r="DL360" i="6" a="1"/>
  <c r="DM360" i="6"/>
  <c r="DQ360" i="6"/>
  <c r="DP361" i="6"/>
  <c r="K361" i="6"/>
  <c r="N361" i="6"/>
  <c r="Q361" i="6"/>
  <c r="DK361" i="6" a="1"/>
  <c r="DL361" i="6" a="1"/>
  <c r="DM361" i="6"/>
  <c r="DQ361" i="6"/>
  <c r="DP362" i="6"/>
  <c r="K362" i="6"/>
  <c r="N362" i="6"/>
  <c r="Q362" i="6"/>
  <c r="DK362" i="6" a="1"/>
  <c r="DL362" i="6" a="1"/>
  <c r="DM362" i="6"/>
  <c r="DQ362" i="6"/>
  <c r="DP363" i="6"/>
  <c r="K363" i="6"/>
  <c r="N363" i="6"/>
  <c r="Q363" i="6"/>
  <c r="DK363" i="6" a="1"/>
  <c r="DL363" i="6" a="1"/>
  <c r="DM363" i="6"/>
  <c r="DQ363" i="6"/>
  <c r="DP364" i="6"/>
  <c r="K364" i="6"/>
  <c r="N364" i="6"/>
  <c r="Q364" i="6"/>
  <c r="DK364" i="6" a="1"/>
  <c r="DL364" i="6" a="1"/>
  <c r="DM364" i="6"/>
  <c r="DQ364" i="6"/>
  <c r="DP365" i="6"/>
  <c r="K365" i="6"/>
  <c r="N365" i="6"/>
  <c r="Q365" i="6"/>
  <c r="DK365" i="6" a="1"/>
  <c r="DL365" i="6" a="1"/>
  <c r="DM365" i="6"/>
  <c r="DQ365" i="6"/>
  <c r="DP366" i="6"/>
  <c r="K366" i="6"/>
  <c r="N366" i="6"/>
  <c r="Q366" i="6"/>
  <c r="DK366" i="6" a="1"/>
  <c r="DL366" i="6" a="1"/>
  <c r="DM366" i="6"/>
  <c r="DQ366" i="6"/>
  <c r="DP367" i="6"/>
  <c r="K367" i="6"/>
  <c r="N367" i="6"/>
  <c r="Q367" i="6"/>
  <c r="DK367" i="6" a="1"/>
  <c r="DL367" i="6" a="1"/>
  <c r="DM367" i="6"/>
  <c r="DQ367" i="6"/>
  <c r="DP368" i="6"/>
  <c r="K368" i="6"/>
  <c r="N368" i="6"/>
  <c r="Q368" i="6"/>
  <c r="DK368" i="6" a="1"/>
  <c r="DL368" i="6" a="1"/>
  <c r="DM368" i="6"/>
  <c r="DQ368" i="6"/>
  <c r="DP369" i="6"/>
  <c r="K369" i="6"/>
  <c r="N369" i="6"/>
  <c r="Q369" i="6"/>
  <c r="DK369" i="6" a="1"/>
  <c r="DL369" i="6" a="1"/>
  <c r="DM369" i="6"/>
  <c r="DQ369" i="6"/>
  <c r="DP370" i="6"/>
  <c r="K370" i="6"/>
  <c r="N370" i="6"/>
  <c r="Q370" i="6"/>
  <c r="DK370" i="6" a="1"/>
  <c r="DL370" i="6" a="1"/>
  <c r="DM370" i="6"/>
  <c r="DQ370" i="6"/>
  <c r="DP371" i="6"/>
  <c r="K371" i="6"/>
  <c r="N371" i="6"/>
  <c r="Q371" i="6"/>
  <c r="DK371" i="6" a="1"/>
  <c r="DL371" i="6" a="1"/>
  <c r="DM371" i="6"/>
  <c r="DQ371" i="6"/>
  <c r="DP372" i="6"/>
  <c r="K372" i="6"/>
  <c r="N372" i="6"/>
  <c r="Q372" i="6"/>
  <c r="DK372" i="6" a="1"/>
  <c r="DL372" i="6" a="1"/>
  <c r="DM372" i="6"/>
  <c r="DQ372" i="6"/>
  <c r="DP373" i="6"/>
  <c r="K373" i="6"/>
  <c r="N373" i="6"/>
  <c r="Q373" i="6"/>
  <c r="DK373" i="6" a="1"/>
  <c r="DL373" i="6" a="1"/>
  <c r="DM373" i="6"/>
  <c r="DQ373" i="6"/>
  <c r="DP374" i="6"/>
  <c r="K374" i="6"/>
  <c r="N374" i="6"/>
  <c r="Q374" i="6"/>
  <c r="DK374" i="6" a="1"/>
  <c r="DL374" i="6" a="1"/>
  <c r="DM374" i="6"/>
  <c r="DQ374" i="6"/>
  <c r="DP375" i="6"/>
  <c r="K375" i="6"/>
  <c r="N375" i="6"/>
  <c r="Q375" i="6"/>
  <c r="DK375" i="6" a="1"/>
  <c r="DL375" i="6" a="1"/>
  <c r="DM375" i="6"/>
  <c r="DQ375" i="6"/>
  <c r="DP376" i="6"/>
  <c r="K376" i="6"/>
  <c r="N376" i="6"/>
  <c r="Q376" i="6"/>
  <c r="DK376" i="6" a="1"/>
  <c r="DL376" i="6" a="1"/>
  <c r="DM376" i="6"/>
  <c r="DQ376" i="6"/>
  <c r="DP377" i="6"/>
  <c r="K377" i="6"/>
  <c r="N377" i="6"/>
  <c r="Q377" i="6"/>
  <c r="DK377" i="6" a="1"/>
  <c r="DL377" i="6" a="1"/>
  <c r="DM377" i="6"/>
  <c r="DQ377" i="6"/>
  <c r="DP378" i="6"/>
  <c r="K378" i="6"/>
  <c r="N378" i="6"/>
  <c r="Q378" i="6"/>
  <c r="DK378" i="6" a="1"/>
  <c r="DL378" i="6" a="1"/>
  <c r="DM378" i="6"/>
  <c r="DQ378" i="6"/>
  <c r="DP379" i="6"/>
  <c r="K379" i="6"/>
  <c r="N379" i="6"/>
  <c r="Q379" i="6"/>
  <c r="DK379" i="6" a="1"/>
  <c r="DL379" i="6" a="1"/>
  <c r="DM379" i="6"/>
  <c r="DQ379" i="6"/>
  <c r="DP380" i="6"/>
  <c r="K380" i="6"/>
  <c r="N380" i="6"/>
  <c r="Q380" i="6"/>
  <c r="DK380" i="6" a="1"/>
  <c r="DL380" i="6" a="1"/>
  <c r="DM380" i="6"/>
  <c r="DQ380" i="6"/>
  <c r="DP381" i="6"/>
  <c r="K381" i="6"/>
  <c r="N381" i="6"/>
  <c r="Q381" i="6"/>
  <c r="DK381" i="6" a="1"/>
  <c r="DL381" i="6" a="1"/>
  <c r="DM381" i="6"/>
  <c r="DQ381" i="6"/>
  <c r="DP382" i="6"/>
  <c r="K382" i="6"/>
  <c r="N382" i="6"/>
  <c r="Q382" i="6"/>
  <c r="DK382" i="6" a="1"/>
  <c r="DL382" i="6" a="1"/>
  <c r="DM382" i="6"/>
  <c r="DQ382" i="6"/>
  <c r="DP383" i="6"/>
  <c r="K383" i="6"/>
  <c r="N383" i="6"/>
  <c r="Q383" i="6"/>
  <c r="DK383" i="6" a="1"/>
  <c r="DL383" i="6" a="1"/>
  <c r="DM383" i="6"/>
  <c r="DQ383" i="6"/>
  <c r="DP384" i="6"/>
  <c r="K384" i="6"/>
  <c r="N384" i="6"/>
  <c r="Q384" i="6"/>
  <c r="DK384" i="6" a="1"/>
  <c r="DL384" i="6" a="1"/>
  <c r="DM384" i="6"/>
  <c r="DQ384" i="6"/>
  <c r="DP385" i="6"/>
  <c r="K385" i="6"/>
  <c r="N385" i="6"/>
  <c r="Q385" i="6"/>
  <c r="DK385" i="6" a="1"/>
  <c r="DL385" i="6" a="1"/>
  <c r="DM385" i="6"/>
  <c r="DQ385" i="6"/>
  <c r="DP386" i="6"/>
  <c r="K386" i="6"/>
  <c r="N386" i="6"/>
  <c r="Q386" i="6"/>
  <c r="DK386" i="6" a="1"/>
  <c r="DL386" i="6" a="1"/>
  <c r="DM386" i="6"/>
  <c r="DQ386" i="6"/>
  <c r="DP387" i="6"/>
  <c r="K387" i="6"/>
  <c r="N387" i="6"/>
  <c r="Q387" i="6"/>
  <c r="DK387" i="6" a="1"/>
  <c r="DL387" i="6" a="1"/>
  <c r="DM387" i="6"/>
  <c r="DQ387" i="6"/>
  <c r="DP388" i="6"/>
  <c r="K388" i="6"/>
  <c r="N388" i="6"/>
  <c r="Q388" i="6"/>
  <c r="DK388" i="6" a="1"/>
  <c r="DL388" i="6" a="1"/>
  <c r="DM388" i="6"/>
  <c r="DQ388" i="6"/>
  <c r="DP389" i="6"/>
  <c r="K389" i="6"/>
  <c r="N389" i="6"/>
  <c r="Q389" i="6"/>
  <c r="DK389" i="6" a="1"/>
  <c r="DL389" i="6" a="1"/>
  <c r="DM389" i="6"/>
  <c r="DQ389" i="6"/>
  <c r="DP390" i="6"/>
  <c r="K390" i="6"/>
  <c r="N390" i="6"/>
  <c r="Q390" i="6"/>
  <c r="DK390" i="6" a="1"/>
  <c r="DL390" i="6" a="1"/>
  <c r="DM390" i="6"/>
  <c r="DQ390" i="6"/>
  <c r="DP391" i="6"/>
  <c r="K391" i="6"/>
  <c r="N391" i="6"/>
  <c r="Q391" i="6"/>
  <c r="DK391" i="6" a="1"/>
  <c r="DL391" i="6" a="1"/>
  <c r="DM391" i="6"/>
  <c r="DQ391" i="6"/>
  <c r="DP392" i="6"/>
  <c r="K392" i="6"/>
  <c r="N392" i="6"/>
  <c r="Q392" i="6"/>
  <c r="DK392" i="6" a="1"/>
  <c r="DL392" i="6" a="1"/>
  <c r="DM392" i="6"/>
  <c r="DQ392" i="6"/>
  <c r="DP393" i="6"/>
  <c r="K393" i="6"/>
  <c r="N393" i="6"/>
  <c r="Q393" i="6"/>
  <c r="DK393" i="6" a="1"/>
  <c r="DL393" i="6" a="1"/>
  <c r="DM393" i="6"/>
  <c r="DQ393" i="6"/>
  <c r="DP394" i="6"/>
  <c r="K394" i="6"/>
  <c r="N394" i="6"/>
  <c r="Q394" i="6"/>
  <c r="DK394" i="6" a="1"/>
  <c r="DL394" i="6" a="1"/>
  <c r="DM394" i="6"/>
  <c r="DQ394" i="6"/>
  <c r="DP395" i="6"/>
  <c r="K395" i="6"/>
  <c r="N395" i="6"/>
  <c r="Q395" i="6"/>
  <c r="DK395" i="6" a="1"/>
  <c r="DL395" i="6" a="1"/>
  <c r="DM395" i="6"/>
  <c r="DQ395" i="6"/>
  <c r="DP396" i="6"/>
  <c r="K396" i="6"/>
  <c r="N396" i="6"/>
  <c r="Q396" i="6"/>
  <c r="DK396" i="6" a="1"/>
  <c r="DL396" i="6" a="1"/>
  <c r="DM396" i="6"/>
  <c r="DQ396" i="6"/>
  <c r="DP397" i="6"/>
  <c r="K397" i="6"/>
  <c r="N397" i="6"/>
  <c r="Q397" i="6"/>
  <c r="DK397" i="6" a="1"/>
  <c r="DL397" i="6" a="1"/>
  <c r="DM397" i="6"/>
  <c r="DQ397" i="6"/>
  <c r="DP398" i="6"/>
  <c r="K398" i="6"/>
  <c r="N398" i="6"/>
  <c r="Q398" i="6"/>
  <c r="DK398" i="6" a="1"/>
  <c r="DL398" i="6" a="1"/>
  <c r="DM398" i="6"/>
  <c r="DQ398" i="6"/>
  <c r="DP399" i="6"/>
  <c r="K399" i="6"/>
  <c r="N399" i="6"/>
  <c r="Q399" i="6"/>
  <c r="DK399" i="6" a="1"/>
  <c r="DL399" i="6" a="1"/>
  <c r="DM399" i="6"/>
  <c r="DQ399" i="6"/>
  <c r="DP400" i="6"/>
  <c r="K400" i="6"/>
  <c r="N400" i="6"/>
  <c r="Q400" i="6"/>
  <c r="DK400" i="6" a="1"/>
  <c r="DL400" i="6" a="1"/>
  <c r="DM400" i="6"/>
  <c r="DQ400" i="6"/>
  <c r="DP401" i="6"/>
  <c r="K401" i="6"/>
  <c r="N401" i="6"/>
  <c r="Q401" i="6"/>
  <c r="DK401" i="6" a="1"/>
  <c r="DL401" i="6" a="1"/>
  <c r="DM401" i="6"/>
  <c r="DQ401" i="6"/>
  <c r="DP402" i="6"/>
  <c r="K402" i="6"/>
  <c r="N402" i="6"/>
  <c r="Q402" i="6"/>
  <c r="DK402" i="6" a="1"/>
  <c r="DL402" i="6" a="1"/>
  <c r="DM402" i="6"/>
  <c r="DQ402" i="6"/>
  <c r="DP403" i="6"/>
  <c r="K403" i="6"/>
  <c r="N403" i="6"/>
  <c r="Q403" i="6"/>
  <c r="DK403" i="6" a="1"/>
  <c r="DL403" i="6" a="1"/>
  <c r="DM403" i="6"/>
  <c r="DQ403" i="6"/>
  <c r="DP404" i="6"/>
  <c r="K404" i="6"/>
  <c r="N404" i="6"/>
  <c r="Q404" i="6"/>
  <c r="DK404" i="6" a="1"/>
  <c r="DL404" i="6" a="1"/>
  <c r="DM404" i="6"/>
  <c r="DQ404" i="6"/>
  <c r="DP405" i="6"/>
  <c r="K405" i="6"/>
  <c r="N405" i="6"/>
  <c r="Q405" i="6"/>
  <c r="DK405" i="6" a="1"/>
  <c r="DL405" i="6" a="1"/>
  <c r="DM405" i="6"/>
  <c r="DQ405" i="6"/>
  <c r="DP406" i="6"/>
  <c r="K406" i="6"/>
  <c r="N406" i="6"/>
  <c r="Q406" i="6"/>
  <c r="DK406" i="6" a="1"/>
  <c r="DL406" i="6" a="1"/>
  <c r="DM406" i="6"/>
  <c r="DQ406" i="6"/>
  <c r="DP407" i="6"/>
  <c r="K407" i="6"/>
  <c r="N407" i="6"/>
  <c r="Q407" i="6"/>
  <c r="DK407" i="6" a="1"/>
  <c r="DL407" i="6" a="1"/>
  <c r="DM407" i="6"/>
  <c r="DQ407" i="6"/>
  <c r="DP408" i="6"/>
  <c r="K408" i="6"/>
  <c r="N408" i="6"/>
  <c r="Q408" i="6"/>
  <c r="DK408" i="6" a="1"/>
  <c r="DL408" i="6" a="1"/>
  <c r="DM408" i="6"/>
  <c r="DQ408" i="6"/>
  <c r="DP409" i="6"/>
  <c r="K409" i="6"/>
  <c r="N409" i="6"/>
  <c r="Q409" i="6"/>
  <c r="DK409" i="6" a="1"/>
  <c r="DL409" i="6" a="1"/>
  <c r="DM409" i="6"/>
  <c r="DQ409" i="6"/>
  <c r="DP410" i="6"/>
  <c r="K410" i="6"/>
  <c r="N410" i="6"/>
  <c r="Q410" i="6"/>
  <c r="DK410" i="6" a="1"/>
  <c r="DL410" i="6" a="1"/>
  <c r="DM410" i="6"/>
  <c r="DQ410" i="6"/>
  <c r="DP411" i="6"/>
  <c r="K411" i="6"/>
  <c r="N411" i="6"/>
  <c r="Q411" i="6"/>
  <c r="DK411" i="6" a="1"/>
  <c r="DL411" i="6" a="1"/>
  <c r="DM411" i="6"/>
  <c r="DQ411" i="6"/>
  <c r="DP412" i="6"/>
  <c r="K412" i="6"/>
  <c r="N412" i="6"/>
  <c r="Q412" i="6"/>
  <c r="DK412" i="6" a="1"/>
  <c r="DL412" i="6" a="1"/>
  <c r="DM412" i="6"/>
  <c r="DQ412" i="6"/>
  <c r="DP413" i="6"/>
  <c r="K413" i="6"/>
  <c r="N413" i="6"/>
  <c r="Q413" i="6"/>
  <c r="DK413" i="6" a="1"/>
  <c r="DL413" i="6" a="1"/>
  <c r="DM413" i="6"/>
  <c r="DQ413" i="6"/>
  <c r="DP414" i="6"/>
  <c r="K414" i="6"/>
  <c r="N414" i="6"/>
  <c r="Q414" i="6"/>
  <c r="DK414" i="6" a="1"/>
  <c r="DL414" i="6" a="1"/>
  <c r="DM414" i="6"/>
  <c r="DQ414" i="6"/>
  <c r="DP415" i="6"/>
  <c r="K415" i="6"/>
  <c r="N415" i="6"/>
  <c r="Q415" i="6"/>
  <c r="DK415" i="6" a="1"/>
  <c r="DL415" i="6" a="1"/>
  <c r="DM415" i="6"/>
  <c r="DQ415" i="6"/>
  <c r="DP416" i="6"/>
  <c r="K416" i="6"/>
  <c r="N416" i="6"/>
  <c r="Q416" i="6"/>
  <c r="DK416" i="6" a="1"/>
  <c r="DL416" i="6" a="1"/>
  <c r="DM416" i="6"/>
  <c r="DQ416" i="6"/>
  <c r="DP417" i="6"/>
  <c r="K417" i="6"/>
  <c r="N417" i="6"/>
  <c r="Q417" i="6"/>
  <c r="DK417" i="6" a="1"/>
  <c r="DL417" i="6" a="1"/>
  <c r="DM417" i="6"/>
  <c r="DQ417" i="6"/>
  <c r="DP418" i="6"/>
  <c r="K418" i="6"/>
  <c r="N418" i="6"/>
  <c r="Q418" i="6"/>
  <c r="DK418" i="6" a="1"/>
  <c r="DL418" i="6" a="1"/>
  <c r="DM418" i="6"/>
  <c r="DQ418" i="6"/>
  <c r="DP419" i="6"/>
  <c r="K419" i="6"/>
  <c r="N419" i="6"/>
  <c r="Q419" i="6"/>
  <c r="DK419" i="6" a="1"/>
  <c r="DL419" i="6" a="1"/>
  <c r="DM419" i="6"/>
  <c r="DQ419" i="6"/>
  <c r="DP420" i="6"/>
  <c r="K420" i="6"/>
  <c r="N420" i="6"/>
  <c r="Q420" i="6"/>
  <c r="DK420" i="6" a="1"/>
  <c r="DL420" i="6" a="1"/>
  <c r="DM420" i="6"/>
  <c r="DQ420" i="6"/>
  <c r="DP421" i="6"/>
  <c r="K421" i="6"/>
  <c r="N421" i="6"/>
  <c r="Q421" i="6"/>
  <c r="DK421" i="6" a="1"/>
  <c r="DL421" i="6" a="1"/>
  <c r="DM421" i="6"/>
  <c r="DQ421" i="6"/>
  <c r="DP422" i="6"/>
  <c r="K422" i="6"/>
  <c r="N422" i="6"/>
  <c r="Q422" i="6"/>
  <c r="DK422" i="6" a="1"/>
  <c r="DL422" i="6" a="1"/>
  <c r="DM422" i="6"/>
  <c r="DQ422" i="6"/>
  <c r="DP423" i="6"/>
  <c r="K423" i="6"/>
  <c r="N423" i="6"/>
  <c r="Q423" i="6"/>
  <c r="DK423" i="6" a="1"/>
  <c r="DL423" i="6" a="1"/>
  <c r="DM423" i="6"/>
  <c r="DQ423" i="6"/>
  <c r="DP424" i="6"/>
  <c r="K424" i="6"/>
  <c r="N424" i="6"/>
  <c r="Q424" i="6"/>
  <c r="DK424" i="6" a="1"/>
  <c r="DL424" i="6" a="1"/>
  <c r="DM424" i="6"/>
  <c r="DQ424" i="6"/>
  <c r="DP425" i="6"/>
  <c r="K425" i="6"/>
  <c r="N425" i="6"/>
  <c r="Q425" i="6"/>
  <c r="DK425" i="6" a="1"/>
  <c r="DL425" i="6" a="1"/>
  <c r="DM425" i="6"/>
  <c r="DQ425" i="6"/>
  <c r="DP426" i="6"/>
  <c r="K426" i="6"/>
  <c r="N426" i="6"/>
  <c r="Q426" i="6"/>
  <c r="DK426" i="6" a="1"/>
  <c r="DL426" i="6" a="1"/>
  <c r="DM426" i="6"/>
  <c r="DQ426" i="6"/>
  <c r="DP427" i="6"/>
  <c r="K427" i="6"/>
  <c r="N427" i="6"/>
  <c r="Q427" i="6"/>
  <c r="DK427" i="6" a="1"/>
  <c r="DL427" i="6" a="1"/>
  <c r="DM427" i="6"/>
  <c r="DQ427" i="6"/>
  <c r="DP428" i="6"/>
  <c r="K428" i="6"/>
  <c r="N428" i="6"/>
  <c r="Q428" i="6"/>
  <c r="DK428" i="6" a="1"/>
  <c r="DL428" i="6" a="1"/>
  <c r="DM428" i="6"/>
  <c r="DQ428" i="6"/>
  <c r="DP429" i="6"/>
  <c r="K429" i="6"/>
  <c r="N429" i="6"/>
  <c r="Q429" i="6"/>
  <c r="DK429" i="6" a="1"/>
  <c r="DL429" i="6" a="1"/>
  <c r="DM429" i="6"/>
  <c r="DQ429" i="6"/>
  <c r="DP430" i="6"/>
  <c r="K430" i="6"/>
  <c r="N430" i="6"/>
  <c r="Q430" i="6"/>
  <c r="DK430" i="6" a="1"/>
  <c r="DL430" i="6" a="1"/>
  <c r="DM430" i="6"/>
  <c r="DQ430" i="6"/>
  <c r="DP431" i="6"/>
  <c r="K431" i="6"/>
  <c r="N431" i="6"/>
  <c r="Q431" i="6"/>
  <c r="DK431" i="6" a="1"/>
  <c r="DL431" i="6" a="1"/>
  <c r="DM431" i="6"/>
  <c r="DQ431" i="6"/>
  <c r="DP432" i="6"/>
  <c r="K432" i="6"/>
  <c r="N432" i="6"/>
  <c r="Q432" i="6"/>
  <c r="DK432" i="6" a="1"/>
  <c r="DL432" i="6" a="1"/>
  <c r="DM432" i="6"/>
  <c r="DQ432" i="6"/>
  <c r="DP433" i="6"/>
  <c r="K433" i="6"/>
  <c r="N433" i="6"/>
  <c r="Q433" i="6"/>
  <c r="DK433" i="6" a="1"/>
  <c r="DL433" i="6" a="1"/>
  <c r="DM433" i="6"/>
  <c r="DQ433" i="6"/>
  <c r="DP434" i="6"/>
  <c r="K434" i="6"/>
  <c r="N434" i="6"/>
  <c r="Q434" i="6"/>
  <c r="DK434" i="6" a="1"/>
  <c r="DL434" i="6" a="1"/>
  <c r="DM434" i="6"/>
  <c r="DQ434" i="6"/>
  <c r="DP435" i="6"/>
  <c r="K435" i="6"/>
  <c r="N435" i="6"/>
  <c r="Q435" i="6"/>
  <c r="DK435" i="6" a="1"/>
  <c r="DL435" i="6" a="1"/>
  <c r="DM435" i="6"/>
  <c r="DQ435" i="6"/>
  <c r="DP436" i="6"/>
  <c r="K436" i="6"/>
  <c r="N436" i="6"/>
  <c r="Q436" i="6"/>
  <c r="DK436" i="6" a="1"/>
  <c r="DL436" i="6" a="1"/>
  <c r="DM436" i="6"/>
  <c r="DQ436" i="6"/>
  <c r="DP437" i="6"/>
  <c r="K437" i="6"/>
  <c r="N437" i="6"/>
  <c r="Q437" i="6"/>
  <c r="DK437" i="6" a="1"/>
  <c r="DL437" i="6" a="1"/>
  <c r="DM437" i="6"/>
  <c r="DQ437" i="6"/>
  <c r="DP438" i="6"/>
  <c r="K438" i="6"/>
  <c r="N438" i="6"/>
  <c r="Q438" i="6"/>
  <c r="DK438" i="6" a="1"/>
  <c r="DL438" i="6" a="1"/>
  <c r="DM438" i="6"/>
  <c r="DQ438" i="6"/>
  <c r="DP439" i="6"/>
  <c r="K439" i="6"/>
  <c r="N439" i="6"/>
  <c r="Q439" i="6"/>
  <c r="DK439" i="6" a="1"/>
  <c r="DL439" i="6" a="1"/>
  <c r="DM439" i="6"/>
  <c r="DQ439" i="6"/>
  <c r="DP440" i="6"/>
  <c r="K440" i="6"/>
  <c r="N440" i="6"/>
  <c r="Q440" i="6"/>
  <c r="DK440" i="6" a="1"/>
  <c r="DL440" i="6" a="1"/>
  <c r="DM440" i="6"/>
  <c r="DQ440" i="6"/>
  <c r="DP441" i="6"/>
  <c r="K441" i="6"/>
  <c r="N441" i="6"/>
  <c r="Q441" i="6"/>
  <c r="DK441" i="6" a="1"/>
  <c r="DL441" i="6" a="1"/>
  <c r="DM441" i="6"/>
  <c r="DQ441" i="6"/>
  <c r="DP442" i="6"/>
  <c r="K442" i="6"/>
  <c r="N442" i="6"/>
  <c r="Q442" i="6"/>
  <c r="DK442" i="6" a="1"/>
  <c r="DL442" i="6" a="1"/>
  <c r="DM442" i="6"/>
  <c r="DQ442" i="6"/>
  <c r="DP443" i="6"/>
  <c r="K443" i="6"/>
  <c r="N443" i="6"/>
  <c r="Q443" i="6"/>
  <c r="DK443" i="6" a="1"/>
  <c r="DL443" i="6" a="1"/>
  <c r="DM443" i="6"/>
  <c r="DQ443" i="6"/>
  <c r="DP444" i="6"/>
  <c r="K444" i="6"/>
  <c r="N444" i="6"/>
  <c r="Q444" i="6"/>
  <c r="DK444" i="6" a="1"/>
  <c r="DL444" i="6" a="1"/>
  <c r="DM444" i="6"/>
  <c r="DQ444" i="6"/>
  <c r="DP445" i="6"/>
  <c r="K445" i="6"/>
  <c r="N445" i="6"/>
  <c r="Q445" i="6"/>
  <c r="DK445" i="6" a="1"/>
  <c r="DL445" i="6" a="1"/>
  <c r="DM445" i="6"/>
  <c r="DQ445" i="6"/>
  <c r="DP446" i="6"/>
  <c r="K446" i="6"/>
  <c r="N446" i="6"/>
  <c r="Q446" i="6"/>
  <c r="DK446" i="6" a="1"/>
  <c r="DL446" i="6" a="1"/>
  <c r="DM446" i="6"/>
  <c r="DQ446" i="6"/>
  <c r="DP447" i="6"/>
  <c r="K447" i="6"/>
  <c r="N447" i="6"/>
  <c r="Q447" i="6"/>
  <c r="DK447" i="6" a="1"/>
  <c r="DL447" i="6" a="1"/>
  <c r="DM447" i="6"/>
  <c r="DQ447" i="6"/>
  <c r="DP448" i="6"/>
  <c r="K448" i="6"/>
  <c r="N448" i="6"/>
  <c r="Q448" i="6"/>
  <c r="DK448" i="6" a="1"/>
  <c r="DL448" i="6" a="1"/>
  <c r="DM448" i="6"/>
  <c r="DQ448" i="6"/>
  <c r="DP449" i="6"/>
  <c r="K449" i="6"/>
  <c r="N449" i="6"/>
  <c r="Q449" i="6"/>
  <c r="DK449" i="6" a="1"/>
  <c r="DL449" i="6" a="1"/>
  <c r="DM449" i="6"/>
  <c r="DQ449" i="6"/>
  <c r="DP450" i="6"/>
  <c r="K450" i="6"/>
  <c r="N450" i="6"/>
  <c r="Q450" i="6"/>
  <c r="DK450" i="6" a="1"/>
  <c r="DL450" i="6" a="1"/>
  <c r="DM450" i="6"/>
  <c r="DQ450" i="6"/>
  <c r="DP451" i="6"/>
  <c r="K451" i="6"/>
  <c r="N451" i="6"/>
  <c r="Q451" i="6"/>
  <c r="DK451" i="6" a="1"/>
  <c r="DL451" i="6" a="1"/>
  <c r="DM451" i="6"/>
  <c r="DQ451" i="6"/>
  <c r="DP452" i="6"/>
  <c r="K452" i="6"/>
  <c r="N452" i="6"/>
  <c r="Q452" i="6"/>
  <c r="DK452" i="6" a="1"/>
  <c r="DL452" i="6" a="1"/>
  <c r="DM452" i="6"/>
  <c r="DQ452" i="6"/>
  <c r="DP453" i="6"/>
  <c r="K453" i="6"/>
  <c r="N453" i="6"/>
  <c r="Q453" i="6"/>
  <c r="DK453" i="6" a="1"/>
  <c r="DL453" i="6" a="1"/>
  <c r="DM453" i="6"/>
  <c r="DQ453" i="6"/>
  <c r="DP454" i="6"/>
  <c r="K454" i="6"/>
  <c r="N454" i="6"/>
  <c r="Q454" i="6"/>
  <c r="DK454" i="6" a="1"/>
  <c r="DL454" i="6" a="1"/>
  <c r="DM454" i="6"/>
  <c r="DQ454" i="6"/>
  <c r="DP455" i="6"/>
  <c r="K455" i="6"/>
  <c r="N455" i="6"/>
  <c r="Q455" i="6"/>
  <c r="DK455" i="6" a="1"/>
  <c r="DL455" i="6" a="1"/>
  <c r="DM455" i="6"/>
  <c r="DQ455" i="6"/>
  <c r="DP456" i="6"/>
  <c r="K456" i="6"/>
  <c r="N456" i="6"/>
  <c r="Q456" i="6"/>
  <c r="DK456" i="6" a="1"/>
  <c r="DL456" i="6" a="1"/>
  <c r="DM456" i="6"/>
  <c r="DQ456" i="6"/>
  <c r="DP457" i="6"/>
  <c r="K457" i="6"/>
  <c r="N457" i="6"/>
  <c r="Q457" i="6"/>
  <c r="DK457" i="6" a="1"/>
  <c r="DL457" i="6" a="1"/>
  <c r="DM457" i="6"/>
  <c r="DQ457" i="6"/>
  <c r="DP458" i="6"/>
  <c r="K458" i="6"/>
  <c r="N458" i="6"/>
  <c r="Q458" i="6"/>
  <c r="DK458" i="6" a="1"/>
  <c r="DL458" i="6" a="1"/>
  <c r="DM458" i="6"/>
  <c r="DQ458" i="6"/>
  <c r="DP459" i="6"/>
  <c r="K459" i="6"/>
  <c r="N459" i="6"/>
  <c r="Q459" i="6"/>
  <c r="DK459" i="6" a="1"/>
  <c r="DL459" i="6" a="1"/>
  <c r="DM459" i="6"/>
  <c r="DQ459" i="6"/>
  <c r="DP460" i="6"/>
  <c r="K460" i="6"/>
  <c r="N460" i="6"/>
  <c r="Q460" i="6"/>
  <c r="DK460" i="6" a="1"/>
  <c r="DL460" i="6" a="1"/>
  <c r="DM460" i="6"/>
  <c r="DQ460" i="6"/>
  <c r="DP461" i="6"/>
  <c r="K461" i="6"/>
  <c r="N461" i="6"/>
  <c r="Q461" i="6"/>
  <c r="DK461" i="6" a="1"/>
  <c r="DL461" i="6" a="1"/>
  <c r="DM461" i="6"/>
  <c r="DQ461" i="6"/>
  <c r="DP462" i="6"/>
  <c r="K462" i="6"/>
  <c r="N462" i="6"/>
  <c r="Q462" i="6"/>
  <c r="DK462" i="6" a="1"/>
  <c r="DL462" i="6" a="1"/>
  <c r="DM462" i="6"/>
  <c r="DQ462" i="6"/>
  <c r="DP463" i="6"/>
  <c r="K463" i="6"/>
  <c r="N463" i="6"/>
  <c r="Q463" i="6"/>
  <c r="DK463" i="6" a="1"/>
  <c r="DL463" i="6" a="1"/>
  <c r="DM463" i="6"/>
  <c r="DQ463" i="6"/>
  <c r="DP464" i="6"/>
  <c r="K464" i="6"/>
  <c r="N464" i="6"/>
  <c r="Q464" i="6"/>
  <c r="DK464" i="6" a="1"/>
  <c r="DL464" i="6" a="1"/>
  <c r="DM464" i="6"/>
  <c r="DQ464" i="6"/>
  <c r="DP465" i="6"/>
  <c r="K465" i="6"/>
  <c r="N465" i="6"/>
  <c r="Q465" i="6"/>
  <c r="DK465" i="6" a="1"/>
  <c r="DL465" i="6" a="1"/>
  <c r="DM465" i="6"/>
  <c r="DQ465" i="6"/>
  <c r="DP466" i="6"/>
  <c r="K466" i="6"/>
  <c r="N466" i="6"/>
  <c r="Q466" i="6"/>
  <c r="DK466" i="6" a="1"/>
  <c r="DL466" i="6" a="1"/>
  <c r="DM466" i="6"/>
  <c r="DQ466" i="6"/>
  <c r="DP467" i="6"/>
  <c r="K467" i="6"/>
  <c r="N467" i="6"/>
  <c r="Q467" i="6"/>
  <c r="DK467" i="6" a="1"/>
  <c r="DL467" i="6" a="1"/>
  <c r="DM467" i="6"/>
  <c r="DQ467" i="6"/>
  <c r="DP468" i="6"/>
  <c r="K468" i="6"/>
  <c r="N468" i="6"/>
  <c r="Q468" i="6"/>
  <c r="DK468" i="6" a="1"/>
  <c r="DL468" i="6" a="1"/>
  <c r="DM468" i="6"/>
  <c r="DQ468" i="6"/>
  <c r="DP469" i="6"/>
  <c r="K469" i="6"/>
  <c r="N469" i="6"/>
  <c r="Q469" i="6"/>
  <c r="DK469" i="6" a="1"/>
  <c r="DL469" i="6" a="1"/>
  <c r="DM469" i="6"/>
  <c r="DQ469" i="6"/>
  <c r="DP470" i="6"/>
  <c r="K470" i="6"/>
  <c r="N470" i="6"/>
  <c r="Q470" i="6"/>
  <c r="DK470" i="6" a="1"/>
  <c r="DL470" i="6" a="1"/>
  <c r="DM470" i="6"/>
  <c r="DQ470" i="6"/>
  <c r="DP471" i="6"/>
  <c r="K471" i="6"/>
  <c r="N471" i="6"/>
  <c r="Q471" i="6"/>
  <c r="DK471" i="6" a="1"/>
  <c r="DL471" i="6" a="1"/>
  <c r="DM471" i="6"/>
  <c r="DQ471" i="6"/>
  <c r="DP472" i="6"/>
  <c r="K472" i="6"/>
  <c r="N472" i="6"/>
  <c r="Q472" i="6"/>
  <c r="DK472" i="6" a="1"/>
  <c r="DL472" i="6" a="1"/>
  <c r="DM472" i="6"/>
  <c r="DQ472" i="6"/>
  <c r="DP473" i="6"/>
  <c r="K473" i="6"/>
  <c r="N473" i="6"/>
  <c r="Q473" i="6"/>
  <c r="DK473" i="6" a="1"/>
  <c r="DL473" i="6" a="1"/>
  <c r="DM473" i="6"/>
  <c r="DQ473" i="6"/>
  <c r="DP474" i="6"/>
  <c r="K474" i="6"/>
  <c r="N474" i="6"/>
  <c r="Q474" i="6"/>
  <c r="DK474" i="6" a="1"/>
  <c r="DL474" i="6" a="1"/>
  <c r="DM474" i="6"/>
  <c r="DQ474" i="6"/>
  <c r="DP475" i="6"/>
  <c r="K475" i="6"/>
  <c r="N475" i="6"/>
  <c r="Q475" i="6"/>
  <c r="DK475" i="6" a="1"/>
  <c r="DL475" i="6" a="1"/>
  <c r="DM475" i="6"/>
  <c r="DQ475" i="6"/>
  <c r="DP476" i="6"/>
  <c r="K476" i="6"/>
  <c r="N476" i="6"/>
  <c r="Q476" i="6"/>
  <c r="DK476" i="6" a="1"/>
  <c r="DL476" i="6" a="1"/>
  <c r="DM476" i="6"/>
  <c r="DQ476" i="6"/>
  <c r="DP477" i="6"/>
  <c r="K477" i="6"/>
  <c r="N477" i="6"/>
  <c r="Q477" i="6"/>
  <c r="DK477" i="6" a="1"/>
  <c r="DL477" i="6" a="1"/>
  <c r="DM477" i="6"/>
  <c r="DQ477" i="6"/>
  <c r="DP478" i="6"/>
  <c r="K478" i="6"/>
  <c r="N478" i="6"/>
  <c r="Q478" i="6"/>
  <c r="DK478" i="6" a="1"/>
  <c r="DL478" i="6" a="1"/>
  <c r="DM478" i="6"/>
  <c r="DQ478" i="6"/>
  <c r="DP479" i="6"/>
  <c r="K479" i="6"/>
  <c r="N479" i="6"/>
  <c r="Q479" i="6"/>
  <c r="DK479" i="6" a="1"/>
  <c r="DL479" i="6" a="1"/>
  <c r="DM479" i="6"/>
  <c r="DQ479" i="6"/>
  <c r="DP480" i="6"/>
  <c r="K480" i="6"/>
  <c r="N480" i="6"/>
  <c r="Q480" i="6"/>
  <c r="DK480" i="6" a="1"/>
  <c r="DL480" i="6" a="1"/>
  <c r="DM480" i="6"/>
  <c r="DQ480" i="6"/>
  <c r="DP481" i="6"/>
  <c r="K481" i="6"/>
  <c r="N481" i="6"/>
  <c r="Q481" i="6"/>
  <c r="DK481" i="6" a="1"/>
  <c r="DL481" i="6" a="1"/>
  <c r="DM481" i="6"/>
  <c r="DQ481" i="6"/>
  <c r="DP482" i="6"/>
  <c r="K482" i="6"/>
  <c r="N482" i="6"/>
  <c r="Q482" i="6"/>
  <c r="DK482" i="6" a="1"/>
  <c r="DL482" i="6" a="1"/>
  <c r="DM482" i="6"/>
  <c r="DQ482" i="6"/>
  <c r="DP483" i="6"/>
  <c r="K483" i="6"/>
  <c r="N483" i="6"/>
  <c r="Q483" i="6"/>
  <c r="DK483" i="6" a="1"/>
  <c r="DL483" i="6" a="1"/>
  <c r="DM483" i="6"/>
  <c r="DQ483" i="6"/>
  <c r="DP484" i="6"/>
  <c r="K484" i="6"/>
  <c r="N484" i="6"/>
  <c r="Q484" i="6"/>
  <c r="DK484" i="6" a="1"/>
  <c r="DL484" i="6" a="1"/>
  <c r="DM484" i="6"/>
  <c r="DQ484" i="6"/>
  <c r="DP485" i="6"/>
  <c r="K485" i="6"/>
  <c r="N485" i="6"/>
  <c r="Q485" i="6"/>
  <c r="DK485" i="6" a="1"/>
  <c r="DL485" i="6" a="1"/>
  <c r="DM485" i="6"/>
  <c r="DQ485" i="6"/>
  <c r="DP486" i="6"/>
  <c r="K486" i="6"/>
  <c r="N486" i="6"/>
  <c r="Q486" i="6"/>
  <c r="DK486" i="6" a="1"/>
  <c r="DL486" i="6" a="1"/>
  <c r="DM486" i="6"/>
  <c r="DQ486" i="6"/>
  <c r="DP487" i="6"/>
  <c r="K487" i="6"/>
  <c r="N487" i="6"/>
  <c r="Q487" i="6"/>
  <c r="DK487" i="6" a="1"/>
  <c r="DL487" i="6" a="1"/>
  <c r="DM487" i="6"/>
  <c r="DQ487" i="6"/>
  <c r="DP488" i="6"/>
  <c r="K488" i="6"/>
  <c r="N488" i="6"/>
  <c r="Q488" i="6"/>
  <c r="DK488" i="6" a="1"/>
  <c r="DL488" i="6" a="1"/>
  <c r="DM488" i="6"/>
  <c r="DQ488" i="6"/>
  <c r="DP489" i="6"/>
  <c r="K489" i="6"/>
  <c r="N489" i="6"/>
  <c r="Q489" i="6"/>
  <c r="DK489" i="6" a="1"/>
  <c r="DL489" i="6" a="1"/>
  <c r="DM489" i="6"/>
  <c r="DQ489" i="6"/>
  <c r="DP490" i="6"/>
  <c r="K490" i="6"/>
  <c r="N490" i="6"/>
  <c r="Q490" i="6"/>
  <c r="DK490" i="6" a="1"/>
  <c r="DL490" i="6" a="1"/>
  <c r="DM490" i="6"/>
  <c r="DQ490" i="6"/>
  <c r="DP491" i="6"/>
  <c r="K491" i="6"/>
  <c r="N491" i="6"/>
  <c r="Q491" i="6"/>
  <c r="DK491" i="6" a="1"/>
  <c r="DL491" i="6" a="1"/>
  <c r="DM491" i="6"/>
  <c r="DQ491" i="6"/>
  <c r="DP492" i="6"/>
  <c r="K492" i="6"/>
  <c r="N492" i="6"/>
  <c r="Q492" i="6"/>
  <c r="DK492" i="6" a="1"/>
  <c r="DL492" i="6" a="1"/>
  <c r="DM492" i="6"/>
  <c r="DQ492" i="6"/>
  <c r="DP493" i="6"/>
  <c r="K493" i="6"/>
  <c r="N493" i="6"/>
  <c r="Q493" i="6"/>
  <c r="DK493" i="6" a="1"/>
  <c r="DL493" i="6" a="1"/>
  <c r="DM493" i="6"/>
  <c r="DQ493" i="6"/>
  <c r="DP494" i="6"/>
  <c r="K494" i="6"/>
  <c r="N494" i="6"/>
  <c r="Q494" i="6"/>
  <c r="DK494" i="6" a="1"/>
  <c r="DL494" i="6" a="1"/>
  <c r="DM494" i="6"/>
  <c r="DQ494" i="6"/>
  <c r="DP495" i="6"/>
  <c r="K495" i="6"/>
  <c r="N495" i="6"/>
  <c r="Q495" i="6"/>
  <c r="DK495" i="6" a="1"/>
  <c r="DL495" i="6" a="1"/>
  <c r="DM495" i="6"/>
  <c r="DQ495" i="6"/>
  <c r="DP496" i="6"/>
  <c r="K496" i="6"/>
  <c r="N496" i="6"/>
  <c r="Q496" i="6"/>
  <c r="DK496" i="6" a="1"/>
  <c r="DL496" i="6" a="1"/>
  <c r="DM496" i="6"/>
  <c r="DQ496" i="6"/>
  <c r="DP497" i="6"/>
  <c r="K497" i="6"/>
  <c r="N497" i="6"/>
  <c r="Q497" i="6"/>
  <c r="DK497" i="6" a="1"/>
  <c r="DL497" i="6" a="1"/>
  <c r="DM497" i="6"/>
  <c r="DQ497" i="6"/>
  <c r="DP498" i="6"/>
  <c r="K498" i="6"/>
  <c r="N498" i="6"/>
  <c r="Q498" i="6"/>
  <c r="DK498" i="6" a="1"/>
  <c r="DL498" i="6" a="1"/>
  <c r="DM498" i="6"/>
  <c r="DQ498" i="6"/>
  <c r="DP499" i="6"/>
  <c r="K499" i="6"/>
  <c r="N499" i="6"/>
  <c r="Q499" i="6"/>
  <c r="DK499" i="6" a="1"/>
  <c r="DL499" i="6" a="1"/>
  <c r="DM499" i="6"/>
  <c r="DQ499" i="6"/>
  <c r="DP500" i="6"/>
  <c r="K500" i="6"/>
  <c r="N500" i="6"/>
  <c r="Q500" i="6"/>
  <c r="DK500" i="6" a="1"/>
  <c r="DL500" i="6" a="1"/>
  <c r="DM500" i="6"/>
  <c r="DQ500" i="6"/>
  <c r="DP501" i="6"/>
  <c r="K501" i="6"/>
  <c r="N501" i="6"/>
  <c r="Q501" i="6"/>
  <c r="DK501" i="6" a="1"/>
  <c r="DL501" i="6" a="1"/>
  <c r="DM501" i="6"/>
  <c r="DQ501" i="6"/>
  <c r="DP502" i="6"/>
  <c r="K502" i="6"/>
  <c r="N502" i="6"/>
  <c r="Q502" i="6"/>
  <c r="DK502" i="6" a="1"/>
  <c r="DL502" i="6" a="1"/>
  <c r="DM502" i="6"/>
  <c r="DQ502" i="6"/>
  <c r="DP503" i="6"/>
  <c r="K503" i="6"/>
  <c r="N503" i="6"/>
  <c r="Q503" i="6"/>
  <c r="DK503" i="6" a="1"/>
  <c r="DL503" i="6" a="1"/>
  <c r="DM503" i="6"/>
  <c r="DQ503" i="6"/>
  <c r="DP504" i="6"/>
  <c r="K504" i="6"/>
  <c r="N504" i="6"/>
  <c r="Q504" i="6"/>
  <c r="DK504" i="6" a="1"/>
  <c r="DL504" i="6" a="1"/>
  <c r="DM504" i="6"/>
  <c r="DQ504" i="6"/>
  <c r="DP505" i="6"/>
  <c r="K505" i="6"/>
  <c r="N505" i="6"/>
  <c r="Q505" i="6"/>
  <c r="DK505" i="6" a="1"/>
  <c r="DL505" i="6" a="1"/>
  <c r="DM505" i="6"/>
  <c r="DQ505" i="6"/>
  <c r="DP506" i="6"/>
  <c r="K506" i="6"/>
  <c r="N506" i="6"/>
  <c r="Q506" i="6"/>
  <c r="DK506" i="6" a="1"/>
  <c r="DL506" i="6" a="1"/>
  <c r="DM506" i="6"/>
  <c r="DQ506" i="6"/>
  <c r="DP507" i="6"/>
  <c r="K507" i="6"/>
  <c r="N507" i="6"/>
  <c r="Q507" i="6"/>
  <c r="DK507" i="6" a="1"/>
  <c r="DL507" i="6" a="1"/>
  <c r="DM507" i="6"/>
  <c r="DQ507" i="6"/>
  <c r="DP508" i="6"/>
  <c r="K508" i="6"/>
  <c r="N508" i="6"/>
  <c r="Q508" i="6"/>
  <c r="DK508" i="6" a="1"/>
  <c r="DL508" i="6" a="1"/>
  <c r="DM508" i="6"/>
  <c r="DQ508" i="6"/>
  <c r="DP509" i="6"/>
  <c r="K509" i="6"/>
  <c r="N509" i="6"/>
  <c r="Q509" i="6"/>
  <c r="DK509" i="6" a="1"/>
  <c r="DL509" i="6" a="1"/>
  <c r="DM509" i="6"/>
  <c r="DQ509" i="6"/>
  <c r="DP510" i="6"/>
  <c r="K510" i="6"/>
  <c r="N510" i="6"/>
  <c r="Q510" i="6"/>
  <c r="DK510" i="6" a="1"/>
  <c r="DL510" i="6" a="1"/>
  <c r="DM510" i="6"/>
  <c r="DQ510" i="6"/>
  <c r="DP511" i="6"/>
  <c r="K511" i="6"/>
  <c r="N511" i="6"/>
  <c r="Q511" i="6"/>
  <c r="DK511" i="6" a="1"/>
  <c r="DL511" i="6" a="1"/>
  <c r="DM511" i="6"/>
  <c r="DQ511" i="6"/>
  <c r="DP512" i="6"/>
  <c r="K512" i="6"/>
  <c r="N512" i="6"/>
  <c r="Q512" i="6"/>
  <c r="DK512" i="6" a="1"/>
  <c r="DL512" i="6" a="1"/>
  <c r="DM512" i="6"/>
  <c r="DQ512" i="6"/>
  <c r="DP513" i="6"/>
  <c r="K513" i="6"/>
  <c r="N513" i="6"/>
  <c r="Q513" i="6"/>
  <c r="DK513" i="6" a="1"/>
  <c r="DL513" i="6" a="1"/>
  <c r="DM513" i="6"/>
  <c r="DQ513" i="6"/>
  <c r="DP514" i="6"/>
  <c r="K514" i="6"/>
  <c r="N514" i="6"/>
  <c r="Q514" i="6"/>
  <c r="DK514" i="6" a="1"/>
  <c r="DL514" i="6" a="1"/>
  <c r="DM514" i="6"/>
  <c r="DQ514" i="6"/>
  <c r="DP515" i="6"/>
  <c r="K515" i="6"/>
  <c r="N515" i="6"/>
  <c r="Q515" i="6"/>
  <c r="DK515" i="6" a="1"/>
  <c r="DL515" i="6" a="1"/>
  <c r="DM515" i="6"/>
  <c r="DQ515" i="6"/>
  <c r="DP516" i="6"/>
  <c r="K516" i="6"/>
  <c r="N516" i="6"/>
  <c r="Q516" i="6"/>
  <c r="DK516" i="6" a="1"/>
  <c r="DL516" i="6" a="1"/>
  <c r="DM516" i="6"/>
  <c r="DQ516" i="6"/>
  <c r="DP517" i="6"/>
  <c r="K517" i="6"/>
  <c r="N517" i="6"/>
  <c r="Q517" i="6"/>
  <c r="DK517" i="6" a="1"/>
  <c r="DL517" i="6" a="1"/>
  <c r="DM517" i="6"/>
  <c r="DQ517" i="6"/>
  <c r="DP518" i="6"/>
  <c r="K518" i="6"/>
  <c r="N518" i="6"/>
  <c r="Q518" i="6"/>
  <c r="DK518" i="6" a="1"/>
  <c r="DL518" i="6" a="1"/>
  <c r="DM518" i="6"/>
  <c r="DQ518" i="6"/>
  <c r="DP519" i="6"/>
  <c r="K519" i="6"/>
  <c r="N519" i="6"/>
  <c r="Q519" i="6"/>
  <c r="DK519" i="6" a="1"/>
  <c r="DL519" i="6" a="1"/>
  <c r="DM519" i="6"/>
  <c r="DQ519" i="6"/>
  <c r="DP520" i="6"/>
  <c r="K520" i="6"/>
  <c r="N520" i="6"/>
  <c r="Q520" i="6"/>
  <c r="DK520" i="6" a="1"/>
  <c r="DL520" i="6" a="1"/>
  <c r="DM520" i="6"/>
  <c r="DQ520" i="6"/>
  <c r="DP521" i="6"/>
  <c r="K521" i="6"/>
  <c r="N521" i="6"/>
  <c r="Q521" i="6"/>
  <c r="DK521" i="6" a="1"/>
  <c r="DL521" i="6" a="1"/>
  <c r="DM521" i="6"/>
  <c r="DQ521" i="6"/>
  <c r="DP522" i="6"/>
  <c r="K522" i="6"/>
  <c r="N522" i="6"/>
  <c r="Q522" i="6"/>
  <c r="DK522" i="6" a="1"/>
  <c r="DL522" i="6" a="1"/>
  <c r="DM522" i="6"/>
  <c r="DQ522" i="6"/>
  <c r="DP523" i="6"/>
  <c r="K523" i="6"/>
  <c r="N523" i="6"/>
  <c r="Q523" i="6"/>
  <c r="DK523" i="6" a="1"/>
  <c r="DL523" i="6" a="1"/>
  <c r="DM523" i="6"/>
  <c r="DQ523" i="6"/>
  <c r="DP524" i="6"/>
  <c r="K524" i="6"/>
  <c r="N524" i="6"/>
  <c r="Q524" i="6"/>
  <c r="DK524" i="6" a="1"/>
  <c r="DL524" i="6" a="1"/>
  <c r="DM524" i="6"/>
  <c r="DQ524" i="6"/>
  <c r="DP525" i="6"/>
  <c r="K525" i="6"/>
  <c r="N525" i="6"/>
  <c r="Q525" i="6"/>
  <c r="DK525" i="6" a="1"/>
  <c r="DL525" i="6" a="1"/>
  <c r="DM525" i="6"/>
  <c r="DQ525" i="6"/>
  <c r="DP526" i="6"/>
  <c r="K526" i="6"/>
  <c r="N526" i="6"/>
  <c r="Q526" i="6"/>
  <c r="DK526" i="6" a="1"/>
  <c r="DL526" i="6" a="1"/>
  <c r="DM526" i="6"/>
  <c r="DQ526" i="6"/>
  <c r="DP527" i="6"/>
  <c r="K527" i="6"/>
  <c r="N527" i="6"/>
  <c r="Q527" i="6"/>
  <c r="DK527" i="6" a="1"/>
  <c r="DL527" i="6" a="1"/>
  <c r="DM527" i="6"/>
  <c r="DQ527" i="6"/>
  <c r="DP528" i="6"/>
  <c r="K528" i="6"/>
  <c r="N528" i="6"/>
  <c r="Q528" i="6"/>
  <c r="DK528" i="6" a="1"/>
  <c r="DL528" i="6" a="1"/>
  <c r="DM528" i="6"/>
  <c r="DQ528" i="6"/>
  <c r="DP529" i="6"/>
  <c r="K529" i="6"/>
  <c r="N529" i="6"/>
  <c r="Q529" i="6"/>
  <c r="DK529" i="6" a="1"/>
  <c r="DL529" i="6" a="1"/>
  <c r="DM529" i="6"/>
  <c r="DQ529" i="6"/>
  <c r="DP530" i="6"/>
  <c r="K530" i="6"/>
  <c r="N530" i="6"/>
  <c r="Q530" i="6"/>
  <c r="DK530" i="6" a="1"/>
  <c r="DL530" i="6" a="1"/>
  <c r="DM530" i="6"/>
  <c r="DQ530" i="6"/>
  <c r="DP531" i="6"/>
  <c r="K531" i="6"/>
  <c r="N531" i="6"/>
  <c r="Q531" i="6"/>
  <c r="DK531" i="6" a="1"/>
  <c r="DL531" i="6" a="1"/>
  <c r="DM531" i="6"/>
  <c r="DQ531" i="6"/>
  <c r="DP532" i="6"/>
  <c r="K532" i="6"/>
  <c r="N532" i="6"/>
  <c r="Q532" i="6"/>
  <c r="DK532" i="6" a="1"/>
  <c r="DL532" i="6" a="1"/>
  <c r="DM532" i="6"/>
  <c r="DQ532" i="6"/>
  <c r="DP533" i="6"/>
  <c r="K533" i="6"/>
  <c r="N533" i="6"/>
  <c r="Q533" i="6"/>
  <c r="DK533" i="6" a="1"/>
  <c r="DL533" i="6" a="1"/>
  <c r="DM533" i="6"/>
  <c r="DQ533" i="6"/>
  <c r="DP534" i="6"/>
  <c r="K534" i="6"/>
  <c r="N534" i="6"/>
  <c r="Q534" i="6"/>
  <c r="DK534" i="6" a="1"/>
  <c r="DL534" i="6" a="1"/>
  <c r="DM534" i="6"/>
  <c r="DQ534" i="6"/>
  <c r="DP535" i="6"/>
  <c r="K535" i="6"/>
  <c r="N535" i="6"/>
  <c r="Q535" i="6"/>
  <c r="DK535" i="6" a="1"/>
  <c r="DL535" i="6" a="1"/>
  <c r="DM535" i="6"/>
  <c r="DQ535" i="6"/>
  <c r="DP536" i="6"/>
  <c r="K536" i="6"/>
  <c r="N536" i="6"/>
  <c r="Q536" i="6"/>
  <c r="DK536" i="6" a="1"/>
  <c r="DL536" i="6" a="1"/>
  <c r="DM536" i="6"/>
  <c r="DQ536" i="6"/>
  <c r="DP537" i="6"/>
  <c r="K537" i="6"/>
  <c r="N537" i="6"/>
  <c r="Q537" i="6"/>
  <c r="DK537" i="6" a="1"/>
  <c r="DL537" i="6" a="1"/>
  <c r="DM537" i="6"/>
  <c r="DQ537" i="6"/>
  <c r="DP538" i="6"/>
  <c r="K538" i="6"/>
  <c r="N538" i="6"/>
  <c r="Q538" i="6"/>
  <c r="DK538" i="6" a="1"/>
  <c r="DL538" i="6" a="1"/>
  <c r="DM538" i="6"/>
  <c r="DQ538" i="6"/>
  <c r="DP539" i="6"/>
  <c r="K539" i="6"/>
  <c r="N539" i="6"/>
  <c r="Q539" i="6"/>
  <c r="DK539" i="6" a="1"/>
  <c r="DL539" i="6" a="1"/>
  <c r="DM539" i="6"/>
  <c r="DQ539" i="6"/>
  <c r="DP540" i="6"/>
  <c r="K540" i="6"/>
  <c r="N540" i="6"/>
  <c r="Q540" i="6"/>
  <c r="DK540" i="6" a="1"/>
  <c r="DL540" i="6" a="1"/>
  <c r="DM540" i="6"/>
  <c r="DQ540" i="6"/>
  <c r="DP541" i="6"/>
  <c r="K541" i="6"/>
  <c r="N541" i="6"/>
  <c r="Q541" i="6"/>
  <c r="DK541" i="6" a="1"/>
  <c r="DL541" i="6" a="1"/>
  <c r="DM541" i="6"/>
  <c r="DQ541" i="6"/>
  <c r="DP542" i="6"/>
  <c r="K542" i="6"/>
  <c r="N542" i="6"/>
  <c r="Q542" i="6"/>
  <c r="DK542" i="6" a="1"/>
  <c r="DL542" i="6" a="1"/>
  <c r="DM542" i="6"/>
  <c r="DQ542" i="6"/>
  <c r="DP543" i="6"/>
  <c r="K543" i="6"/>
  <c r="N543" i="6"/>
  <c r="Q543" i="6"/>
  <c r="DK543" i="6" a="1"/>
  <c r="DL543" i="6" a="1"/>
  <c r="DM543" i="6"/>
  <c r="DQ543" i="6"/>
  <c r="DP544" i="6"/>
  <c r="K544" i="6"/>
  <c r="N544" i="6"/>
  <c r="Q544" i="6"/>
  <c r="DK544" i="6" a="1"/>
  <c r="DL544" i="6" a="1"/>
  <c r="DM544" i="6"/>
  <c r="DQ544" i="6"/>
  <c r="DP545" i="6"/>
  <c r="K545" i="6"/>
  <c r="N545" i="6"/>
  <c r="Q545" i="6"/>
  <c r="DK545" i="6" a="1"/>
  <c r="DL545" i="6" a="1"/>
  <c r="DM545" i="6"/>
  <c r="DQ545" i="6"/>
  <c r="DP546" i="6"/>
  <c r="K546" i="6"/>
  <c r="N546" i="6"/>
  <c r="Q546" i="6"/>
  <c r="DK546" i="6" a="1"/>
  <c r="DL546" i="6" a="1"/>
  <c r="DM546" i="6"/>
  <c r="DQ546" i="6"/>
  <c r="DP547" i="6"/>
  <c r="K547" i="6"/>
  <c r="N547" i="6"/>
  <c r="Q547" i="6"/>
  <c r="DK547" i="6" a="1"/>
  <c r="DL547" i="6" a="1"/>
  <c r="DM547" i="6"/>
  <c r="DQ547" i="6"/>
  <c r="DP548" i="6"/>
  <c r="K548" i="6"/>
  <c r="N548" i="6"/>
  <c r="Q548" i="6"/>
  <c r="DK548" i="6" a="1"/>
  <c r="DL548" i="6" a="1"/>
  <c r="DM548" i="6"/>
  <c r="DQ548" i="6"/>
  <c r="DP549" i="6"/>
  <c r="K549" i="6"/>
  <c r="N549" i="6"/>
  <c r="Q549" i="6"/>
  <c r="DK549" i="6" a="1"/>
  <c r="DL549" i="6" a="1"/>
  <c r="DM549" i="6"/>
  <c r="DQ549" i="6"/>
  <c r="DP550" i="6"/>
  <c r="K550" i="6"/>
  <c r="N550" i="6"/>
  <c r="Q550" i="6"/>
  <c r="DK550" i="6" a="1"/>
  <c r="DL550" i="6" a="1"/>
  <c r="DM550" i="6"/>
  <c r="DQ550" i="6"/>
  <c r="DP551" i="6"/>
  <c r="K551" i="6"/>
  <c r="N551" i="6"/>
  <c r="Q551" i="6"/>
  <c r="DK551" i="6" a="1"/>
  <c r="DL551" i="6" a="1"/>
  <c r="DM551" i="6"/>
  <c r="DQ551" i="6"/>
  <c r="DP552" i="6"/>
  <c r="K552" i="6"/>
  <c r="N552" i="6"/>
  <c r="Q552" i="6"/>
  <c r="DK552" i="6" a="1"/>
  <c r="DL552" i="6" a="1"/>
  <c r="DM552" i="6"/>
  <c r="DQ552" i="6"/>
  <c r="DP553" i="6"/>
  <c r="K553" i="6"/>
  <c r="N553" i="6"/>
  <c r="Q553" i="6"/>
  <c r="DK553" i="6" a="1"/>
  <c r="DL553" i="6" a="1"/>
  <c r="DM553" i="6"/>
  <c r="DQ553" i="6"/>
  <c r="DP554" i="6"/>
  <c r="K554" i="6"/>
  <c r="N554" i="6"/>
  <c r="Q554" i="6"/>
  <c r="DK554" i="6" a="1"/>
  <c r="DL554" i="6" a="1"/>
  <c r="DM554" i="6"/>
  <c r="DQ554" i="6"/>
  <c r="DP555" i="6"/>
  <c r="K555" i="6"/>
  <c r="N555" i="6"/>
  <c r="Q555" i="6"/>
  <c r="DK555" i="6" a="1"/>
  <c r="DL555" i="6" a="1"/>
  <c r="DM555" i="6"/>
  <c r="DQ555" i="6"/>
  <c r="DP556" i="6"/>
  <c r="K556" i="6"/>
  <c r="N556" i="6"/>
  <c r="Q556" i="6"/>
  <c r="DK556" i="6" a="1"/>
  <c r="DL556" i="6" a="1"/>
  <c r="DM556" i="6"/>
  <c r="DQ556" i="6"/>
  <c r="DP557" i="6"/>
  <c r="K557" i="6"/>
  <c r="N557" i="6"/>
  <c r="Q557" i="6"/>
  <c r="DK557" i="6" a="1"/>
  <c r="DL557" i="6" a="1"/>
  <c r="DM557" i="6"/>
  <c r="DQ557" i="6"/>
  <c r="DP558" i="6"/>
  <c r="K558" i="6"/>
  <c r="N558" i="6"/>
  <c r="Q558" i="6"/>
  <c r="DK558" i="6" a="1"/>
  <c r="DL558" i="6" a="1"/>
  <c r="DM558" i="6"/>
  <c r="DQ558" i="6"/>
  <c r="DP559" i="6"/>
  <c r="K559" i="6"/>
  <c r="N559" i="6"/>
  <c r="Q559" i="6"/>
  <c r="DK559" i="6" a="1"/>
  <c r="DL559" i="6" a="1"/>
  <c r="DM559" i="6"/>
  <c r="DQ559" i="6"/>
  <c r="DP560" i="6"/>
  <c r="K560" i="6"/>
  <c r="N560" i="6"/>
  <c r="Q560" i="6"/>
  <c r="DK560" i="6" a="1"/>
  <c r="DL560" i="6" a="1"/>
  <c r="DM560" i="6"/>
  <c r="DQ560" i="6"/>
  <c r="DP561" i="6"/>
  <c r="K561" i="6"/>
  <c r="N561" i="6"/>
  <c r="Q561" i="6"/>
  <c r="DK561" i="6" a="1"/>
  <c r="DL561" i="6" a="1"/>
  <c r="DM561" i="6"/>
  <c r="DQ561" i="6"/>
  <c r="DP562" i="6"/>
  <c r="K562" i="6"/>
  <c r="N562" i="6"/>
  <c r="Q562" i="6"/>
  <c r="DK562" i="6" a="1"/>
  <c r="DL562" i="6" a="1"/>
  <c r="DM562" i="6"/>
  <c r="DQ562" i="6"/>
  <c r="DP563" i="6"/>
  <c r="K563" i="6"/>
  <c r="N563" i="6"/>
  <c r="Q563" i="6"/>
  <c r="DK563" i="6" a="1"/>
  <c r="DL563" i="6" a="1"/>
  <c r="DM563" i="6"/>
  <c r="DQ563" i="6"/>
  <c r="DP564" i="6"/>
  <c r="K564" i="6"/>
  <c r="N564" i="6"/>
  <c r="Q564" i="6"/>
  <c r="DK564" i="6" a="1"/>
  <c r="DL564" i="6" a="1"/>
  <c r="DM564" i="6"/>
  <c r="DQ564" i="6"/>
  <c r="DP565" i="6"/>
  <c r="K565" i="6"/>
  <c r="N565" i="6"/>
  <c r="Q565" i="6"/>
  <c r="DK565" i="6" a="1"/>
  <c r="DL565" i="6" a="1"/>
  <c r="DM565" i="6"/>
  <c r="DQ565" i="6"/>
  <c r="DP566" i="6"/>
  <c r="K566" i="6"/>
  <c r="N566" i="6"/>
  <c r="Q566" i="6"/>
  <c r="DK566" i="6" a="1"/>
  <c r="DL566" i="6" a="1"/>
  <c r="DM566" i="6"/>
  <c r="DQ566" i="6"/>
  <c r="DP567" i="6"/>
  <c r="K567" i="6"/>
  <c r="N567" i="6"/>
  <c r="Q567" i="6"/>
  <c r="DK567" i="6" a="1"/>
  <c r="DL567" i="6" a="1"/>
  <c r="DM567" i="6"/>
  <c r="DQ567" i="6"/>
  <c r="DP568" i="6"/>
  <c r="K568" i="6"/>
  <c r="N568" i="6"/>
  <c r="Q568" i="6"/>
  <c r="DK568" i="6" a="1"/>
  <c r="DL568" i="6" a="1"/>
  <c r="DM568" i="6"/>
  <c r="DQ568" i="6"/>
  <c r="DP569" i="6"/>
  <c r="K569" i="6"/>
  <c r="N569" i="6"/>
  <c r="Q569" i="6"/>
  <c r="DK569" i="6" a="1"/>
  <c r="DL569" i="6" a="1"/>
  <c r="DM569" i="6"/>
  <c r="DQ569" i="6"/>
  <c r="DP570" i="6"/>
  <c r="K570" i="6"/>
  <c r="N570" i="6"/>
  <c r="Q570" i="6"/>
  <c r="DK570" i="6" a="1"/>
  <c r="DL570" i="6" a="1"/>
  <c r="DM570" i="6"/>
  <c r="DQ570" i="6"/>
  <c r="DP571" i="6"/>
  <c r="K571" i="6"/>
  <c r="N571" i="6"/>
  <c r="Q571" i="6"/>
  <c r="DK571" i="6" a="1"/>
  <c r="DL571" i="6" a="1"/>
  <c r="DM571" i="6"/>
  <c r="DQ571" i="6"/>
  <c r="DP572" i="6"/>
  <c r="K572" i="6"/>
  <c r="N572" i="6"/>
  <c r="Q572" i="6"/>
  <c r="DK572" i="6" a="1"/>
  <c r="DL572" i="6" a="1"/>
  <c r="DM572" i="6"/>
  <c r="DQ572" i="6"/>
  <c r="DP573" i="6"/>
  <c r="K573" i="6"/>
  <c r="N573" i="6"/>
  <c r="Q573" i="6"/>
  <c r="DK573" i="6" a="1"/>
  <c r="DL573" i="6" a="1"/>
  <c r="DM573" i="6"/>
  <c r="DQ573" i="6"/>
  <c r="DP574" i="6"/>
  <c r="K574" i="6"/>
  <c r="N574" i="6"/>
  <c r="Q574" i="6"/>
  <c r="DK574" i="6" a="1"/>
  <c r="DL574" i="6" a="1"/>
  <c r="DM574" i="6"/>
  <c r="DQ574" i="6"/>
  <c r="DP575" i="6"/>
  <c r="K575" i="6"/>
  <c r="N575" i="6"/>
  <c r="Q575" i="6"/>
  <c r="DK575" i="6" a="1"/>
  <c r="DL575" i="6" a="1"/>
  <c r="DM575" i="6"/>
  <c r="DQ575" i="6"/>
  <c r="DP576" i="6"/>
  <c r="K576" i="6"/>
  <c r="N576" i="6"/>
  <c r="Q576" i="6"/>
  <c r="DK576" i="6" a="1"/>
  <c r="DL576" i="6" a="1"/>
  <c r="DM576" i="6"/>
  <c r="DQ576" i="6"/>
  <c r="DP577" i="6"/>
  <c r="K577" i="6"/>
  <c r="N577" i="6"/>
  <c r="Q577" i="6"/>
  <c r="DK577" i="6" a="1"/>
  <c r="DL577" i="6" a="1"/>
  <c r="DM577" i="6"/>
  <c r="DQ577" i="6"/>
  <c r="DP578" i="6"/>
  <c r="K578" i="6"/>
  <c r="N578" i="6"/>
  <c r="Q578" i="6"/>
  <c r="DK578" i="6" a="1"/>
  <c r="DL578" i="6" a="1"/>
  <c r="DM578" i="6"/>
  <c r="DQ578" i="6"/>
  <c r="DP579" i="6"/>
  <c r="K579" i="6"/>
  <c r="N579" i="6"/>
  <c r="Q579" i="6"/>
  <c r="DK579" i="6" a="1"/>
  <c r="DL579" i="6" a="1"/>
  <c r="DM579" i="6"/>
  <c r="DQ579" i="6"/>
  <c r="DP580" i="6"/>
  <c r="K580" i="6"/>
  <c r="N580" i="6"/>
  <c r="Q580" i="6"/>
  <c r="DK580" i="6" a="1"/>
  <c r="DL580" i="6" a="1"/>
  <c r="DM580" i="6"/>
  <c r="DQ580" i="6"/>
  <c r="DP581" i="6"/>
  <c r="K581" i="6"/>
  <c r="N581" i="6"/>
  <c r="Q581" i="6"/>
  <c r="DK581" i="6" a="1"/>
  <c r="DL581" i="6" a="1"/>
  <c r="DM581" i="6"/>
  <c r="DQ581" i="6"/>
  <c r="DP582" i="6"/>
  <c r="K582" i="6"/>
  <c r="N582" i="6"/>
  <c r="Q582" i="6"/>
  <c r="DK582" i="6" a="1"/>
  <c r="DL582" i="6" a="1"/>
  <c r="DM582" i="6"/>
  <c r="DQ582" i="6"/>
  <c r="DP583" i="6"/>
  <c r="K583" i="6"/>
  <c r="N583" i="6"/>
  <c r="Q583" i="6"/>
  <c r="DK583" i="6" a="1"/>
  <c r="DL583" i="6" a="1"/>
  <c r="DM583" i="6"/>
  <c r="DQ583" i="6"/>
  <c r="DP584" i="6"/>
  <c r="K584" i="6"/>
  <c r="N584" i="6"/>
  <c r="Q584" i="6"/>
  <c r="DK584" i="6" a="1"/>
  <c r="DL584" i="6" a="1"/>
  <c r="DM584" i="6"/>
  <c r="DQ584" i="6"/>
  <c r="DP585" i="6"/>
  <c r="K585" i="6"/>
  <c r="N585" i="6"/>
  <c r="Q585" i="6"/>
  <c r="DK585" i="6" a="1"/>
  <c r="DL585" i="6" a="1"/>
  <c r="DM585" i="6"/>
  <c r="DQ585" i="6"/>
  <c r="DP586" i="6"/>
  <c r="K586" i="6"/>
  <c r="N586" i="6"/>
  <c r="Q586" i="6"/>
  <c r="DK586" i="6" a="1"/>
  <c r="DL586" i="6" a="1"/>
  <c r="DM586" i="6"/>
  <c r="DQ586" i="6"/>
  <c r="DP587" i="6"/>
  <c r="K587" i="6"/>
  <c r="N587" i="6"/>
  <c r="Q587" i="6"/>
  <c r="DK587" i="6" a="1"/>
  <c r="DL587" i="6" a="1"/>
  <c r="DM587" i="6"/>
  <c r="DQ587" i="6"/>
  <c r="DP588" i="6"/>
  <c r="K588" i="6"/>
  <c r="N588" i="6"/>
  <c r="Q588" i="6"/>
  <c r="DK588" i="6" a="1"/>
  <c r="DL588" i="6" a="1"/>
  <c r="DM588" i="6"/>
  <c r="DQ588" i="6"/>
  <c r="DP589" i="6"/>
  <c r="K589" i="6"/>
  <c r="N589" i="6"/>
  <c r="Q589" i="6"/>
  <c r="DK589" i="6" a="1"/>
  <c r="DL589" i="6" a="1"/>
  <c r="DM589" i="6"/>
  <c r="DQ589" i="6"/>
  <c r="DP590" i="6"/>
  <c r="K590" i="6"/>
  <c r="N590" i="6"/>
  <c r="Q590" i="6"/>
  <c r="DK590" i="6" a="1"/>
  <c r="DL590" i="6" a="1"/>
  <c r="DM590" i="6"/>
  <c r="DQ590" i="6"/>
  <c r="DP591" i="6"/>
  <c r="K591" i="6"/>
  <c r="N591" i="6"/>
  <c r="Q591" i="6"/>
  <c r="DK591" i="6" a="1"/>
  <c r="DL591" i="6" a="1"/>
  <c r="DM591" i="6"/>
  <c r="DQ591" i="6"/>
  <c r="DP592" i="6"/>
  <c r="K592" i="6"/>
  <c r="N592" i="6"/>
  <c r="Q592" i="6"/>
  <c r="DK592" i="6" a="1"/>
  <c r="DL592" i="6" a="1"/>
  <c r="DM592" i="6"/>
  <c r="DQ592" i="6"/>
  <c r="DP593" i="6"/>
  <c r="K593" i="6"/>
  <c r="N593" i="6"/>
  <c r="Q593" i="6"/>
  <c r="DK593" i="6" a="1"/>
  <c r="DL593" i="6" a="1"/>
  <c r="DM593" i="6"/>
  <c r="DQ593" i="6"/>
  <c r="DP594" i="6"/>
  <c r="K594" i="6"/>
  <c r="N594" i="6"/>
  <c r="Q594" i="6"/>
  <c r="DK594" i="6" a="1"/>
  <c r="DL594" i="6" a="1"/>
  <c r="DM594" i="6"/>
  <c r="DQ594" i="6"/>
  <c r="DP595" i="6"/>
  <c r="K595" i="6"/>
  <c r="N595" i="6"/>
  <c r="Q595" i="6"/>
  <c r="DK595" i="6" a="1"/>
  <c r="DL595" i="6" a="1"/>
  <c r="DM595" i="6"/>
  <c r="DQ595" i="6"/>
  <c r="DP596" i="6"/>
  <c r="K596" i="6"/>
  <c r="N596" i="6"/>
  <c r="Q596" i="6"/>
  <c r="DK596" i="6" a="1"/>
  <c r="DL596" i="6" a="1"/>
  <c r="DM596" i="6"/>
  <c r="DQ596" i="6"/>
  <c r="DP597" i="6"/>
  <c r="K597" i="6"/>
  <c r="N597" i="6"/>
  <c r="Q597" i="6"/>
  <c r="DK597" i="6" a="1"/>
  <c r="DL597" i="6" a="1"/>
  <c r="DM597" i="6"/>
  <c r="DQ597" i="6"/>
  <c r="DP598" i="6"/>
  <c r="K598" i="6"/>
  <c r="N598" i="6"/>
  <c r="Q598" i="6"/>
  <c r="DK598" i="6" a="1"/>
  <c r="DL598" i="6" a="1"/>
  <c r="DM598" i="6"/>
  <c r="DQ598" i="6"/>
  <c r="DP599" i="6"/>
  <c r="K599" i="6"/>
  <c r="N599" i="6"/>
  <c r="Q599" i="6"/>
  <c r="DK599" i="6" a="1"/>
  <c r="DL599" i="6" a="1"/>
  <c r="DM599" i="6"/>
  <c r="DQ599" i="6"/>
  <c r="DP600" i="6"/>
  <c r="K600" i="6"/>
  <c r="N600" i="6"/>
  <c r="Q600" i="6"/>
  <c r="DK600" i="6" a="1"/>
  <c r="DL600" i="6" a="1"/>
  <c r="DM600" i="6"/>
  <c r="DQ600" i="6"/>
  <c r="DP601" i="6"/>
  <c r="K601" i="6"/>
  <c r="N601" i="6"/>
  <c r="Q601" i="6"/>
  <c r="DK601" i="6" a="1"/>
  <c r="DL601" i="6" a="1"/>
  <c r="DM601" i="6"/>
  <c r="DQ601" i="6"/>
  <c r="DP602" i="6"/>
  <c r="K602" i="6"/>
  <c r="N602" i="6"/>
  <c r="Q602" i="6"/>
  <c r="DK602" i="6" a="1"/>
  <c r="DL602" i="6" a="1"/>
  <c r="DM602" i="6"/>
  <c r="DQ602" i="6"/>
  <c r="DP603" i="6"/>
  <c r="K603" i="6"/>
  <c r="N603" i="6"/>
  <c r="Q603" i="6"/>
  <c r="DK603" i="6" a="1"/>
  <c r="DL603" i="6" a="1"/>
  <c r="DM603" i="6"/>
  <c r="DQ603" i="6"/>
  <c r="DP604" i="6"/>
  <c r="K604" i="6"/>
  <c r="N604" i="6"/>
  <c r="Q604" i="6"/>
  <c r="DK604" i="6" a="1"/>
  <c r="DL604" i="6" a="1"/>
  <c r="DM604" i="6"/>
  <c r="DQ604" i="6"/>
  <c r="DP605" i="6"/>
  <c r="K605" i="6"/>
  <c r="N605" i="6"/>
  <c r="Q605" i="6"/>
  <c r="DK605" i="6" a="1"/>
  <c r="DL605" i="6" a="1"/>
  <c r="DM605" i="6"/>
  <c r="DQ605" i="6"/>
  <c r="DP606" i="6"/>
  <c r="K606" i="6"/>
  <c r="N606" i="6"/>
  <c r="Q606" i="6"/>
  <c r="DK606" i="6" a="1"/>
  <c r="DL606" i="6" a="1"/>
  <c r="DM606" i="6"/>
  <c r="DQ606" i="6"/>
  <c r="DP607" i="6"/>
  <c r="K607" i="6"/>
  <c r="N607" i="6"/>
  <c r="Q607" i="6"/>
  <c r="DK607" i="6" a="1"/>
  <c r="DL607" i="6" a="1"/>
  <c r="DM607" i="6"/>
  <c r="DQ607" i="6"/>
  <c r="DP608" i="6"/>
  <c r="K608" i="6"/>
  <c r="N608" i="6"/>
  <c r="Q608" i="6"/>
  <c r="DK608" i="6" a="1"/>
  <c r="DL608" i="6" a="1"/>
  <c r="DM608" i="6"/>
  <c r="DQ608" i="6"/>
  <c r="DP609" i="6"/>
  <c r="K609" i="6"/>
  <c r="N609" i="6"/>
  <c r="Q609" i="6"/>
  <c r="DK609" i="6" a="1"/>
  <c r="DL609" i="6" a="1"/>
  <c r="DM609" i="6"/>
  <c r="DQ609" i="6"/>
  <c r="DP610" i="6"/>
  <c r="K610" i="6"/>
  <c r="N610" i="6"/>
  <c r="Q610" i="6"/>
  <c r="DK610" i="6" a="1"/>
  <c r="DL610" i="6" a="1"/>
  <c r="DM610" i="6"/>
  <c r="DQ610" i="6"/>
  <c r="DP611" i="6"/>
  <c r="K611" i="6"/>
  <c r="N611" i="6"/>
  <c r="Q611" i="6"/>
  <c r="DK611" i="6" a="1"/>
  <c r="DL611" i="6" a="1"/>
  <c r="DM611" i="6"/>
  <c r="DQ611" i="6"/>
  <c r="DP612" i="6"/>
  <c r="K612" i="6"/>
  <c r="N612" i="6"/>
  <c r="Q612" i="6"/>
  <c r="DK612" i="6" a="1"/>
  <c r="DL612" i="6" a="1"/>
  <c r="DM612" i="6"/>
  <c r="DQ612" i="6"/>
  <c r="DP613" i="6"/>
  <c r="K613" i="6"/>
  <c r="N613" i="6"/>
  <c r="Q613" i="6"/>
  <c r="DK613" i="6" a="1"/>
  <c r="DL613" i="6" a="1"/>
  <c r="DM613" i="6"/>
  <c r="DQ613" i="6"/>
  <c r="DP614" i="6"/>
  <c r="K614" i="6"/>
  <c r="N614" i="6"/>
  <c r="Q614" i="6"/>
  <c r="DK614" i="6" a="1"/>
  <c r="DL614" i="6" a="1"/>
  <c r="DM614" i="6"/>
  <c r="DQ614" i="6"/>
  <c r="DP615" i="6"/>
  <c r="K615" i="6"/>
  <c r="N615" i="6"/>
  <c r="Q615" i="6"/>
  <c r="DK615" i="6" a="1"/>
  <c r="DL615" i="6" a="1"/>
  <c r="DM615" i="6"/>
  <c r="DQ615" i="6"/>
  <c r="DP616" i="6"/>
  <c r="K616" i="6"/>
  <c r="N616" i="6"/>
  <c r="Q616" i="6"/>
  <c r="DK616" i="6" a="1"/>
  <c r="DL616" i="6" a="1"/>
  <c r="DM616" i="6"/>
  <c r="DQ616" i="6"/>
  <c r="DP617" i="6"/>
  <c r="K617" i="6"/>
  <c r="N617" i="6"/>
  <c r="Q617" i="6"/>
  <c r="DK617" i="6" a="1"/>
  <c r="DL617" i="6" a="1"/>
  <c r="DM617" i="6"/>
  <c r="DQ617" i="6"/>
  <c r="DP618" i="6"/>
  <c r="K618" i="6"/>
  <c r="N618" i="6"/>
  <c r="Q618" i="6"/>
  <c r="DK618" i="6" a="1"/>
  <c r="DL618" i="6" a="1"/>
  <c r="DM618" i="6"/>
  <c r="DQ618" i="6"/>
  <c r="DP619" i="6"/>
  <c r="K619" i="6"/>
  <c r="N619" i="6"/>
  <c r="Q619" i="6"/>
  <c r="DK619" i="6" a="1"/>
  <c r="DL619" i="6" a="1"/>
  <c r="DM619" i="6"/>
  <c r="DQ619" i="6"/>
  <c r="DP620" i="6"/>
  <c r="K620" i="6"/>
  <c r="N620" i="6"/>
  <c r="Q620" i="6"/>
  <c r="DK620" i="6" a="1"/>
  <c r="DL620" i="6" a="1"/>
  <c r="DM620" i="6"/>
  <c r="DQ620" i="6"/>
  <c r="DP621" i="6"/>
  <c r="K621" i="6"/>
  <c r="N621" i="6"/>
  <c r="Q621" i="6"/>
  <c r="DK621" i="6" a="1"/>
  <c r="DL621" i="6" a="1"/>
  <c r="DM621" i="6"/>
  <c r="DQ621" i="6"/>
  <c r="DP622" i="6"/>
  <c r="K622" i="6"/>
  <c r="N622" i="6"/>
  <c r="Q622" i="6"/>
  <c r="DK622" i="6" a="1"/>
  <c r="DL622" i="6" a="1"/>
  <c r="DM622" i="6"/>
  <c r="DQ622" i="6"/>
  <c r="DP623" i="6"/>
  <c r="K623" i="6"/>
  <c r="N623" i="6"/>
  <c r="Q623" i="6"/>
  <c r="DK623" i="6" a="1"/>
  <c r="DL623" i="6" a="1"/>
  <c r="DM623" i="6"/>
  <c r="DQ623" i="6"/>
  <c r="DP624" i="6"/>
  <c r="K624" i="6"/>
  <c r="N624" i="6"/>
  <c r="Q624" i="6"/>
  <c r="DK624" i="6" a="1"/>
  <c r="DL624" i="6" a="1"/>
  <c r="DM624" i="6"/>
  <c r="DQ624" i="6"/>
  <c r="DP625" i="6"/>
  <c r="K625" i="6"/>
  <c r="N625" i="6"/>
  <c r="Q625" i="6"/>
  <c r="DK625" i="6" a="1"/>
  <c r="DL625" i="6" a="1"/>
  <c r="DM625" i="6"/>
  <c r="DQ625" i="6"/>
  <c r="DP626" i="6"/>
  <c r="K626" i="6"/>
  <c r="N626" i="6"/>
  <c r="Q626" i="6"/>
  <c r="DK626" i="6" a="1"/>
  <c r="DL626" i="6" a="1"/>
  <c r="DM626" i="6"/>
  <c r="DQ626" i="6"/>
  <c r="DP627" i="6"/>
  <c r="K627" i="6"/>
  <c r="N627" i="6"/>
  <c r="Q627" i="6"/>
  <c r="DK627" i="6" a="1"/>
  <c r="DL627" i="6" a="1"/>
  <c r="DM627" i="6"/>
  <c r="DQ627" i="6"/>
  <c r="DP628" i="6"/>
  <c r="K628" i="6"/>
  <c r="N628" i="6"/>
  <c r="Q628" i="6"/>
  <c r="DK628" i="6" a="1"/>
  <c r="DL628" i="6" a="1"/>
  <c r="DM628" i="6"/>
  <c r="DQ628" i="6"/>
  <c r="DP629" i="6"/>
  <c r="K629" i="6"/>
  <c r="N629" i="6"/>
  <c r="Q629" i="6"/>
  <c r="DK629" i="6" a="1"/>
  <c r="DL629" i="6" a="1"/>
  <c r="DM629" i="6"/>
  <c r="DQ629" i="6"/>
  <c r="DP630" i="6"/>
  <c r="K630" i="6"/>
  <c r="N630" i="6"/>
  <c r="Q630" i="6"/>
  <c r="DK630" i="6" a="1"/>
  <c r="DL630" i="6" a="1"/>
  <c r="DM630" i="6"/>
  <c r="DQ630" i="6"/>
  <c r="DP631" i="6"/>
  <c r="K631" i="6"/>
  <c r="N631" i="6"/>
  <c r="Q631" i="6"/>
  <c r="DK631" i="6" a="1"/>
  <c r="DL631" i="6" a="1"/>
  <c r="DM631" i="6"/>
  <c r="DQ631" i="6"/>
  <c r="DP632" i="6"/>
  <c r="K632" i="6"/>
  <c r="N632" i="6"/>
  <c r="Q632" i="6"/>
  <c r="DK632" i="6" a="1"/>
  <c r="DL632" i="6" a="1"/>
  <c r="DM632" i="6"/>
  <c r="DQ632" i="6"/>
  <c r="DP633" i="6"/>
  <c r="K633" i="6"/>
  <c r="N633" i="6"/>
  <c r="Q633" i="6"/>
  <c r="DK633" i="6" a="1"/>
  <c r="DL633" i="6" a="1"/>
  <c r="DM633" i="6"/>
  <c r="DQ633" i="6"/>
  <c r="DP634" i="6"/>
  <c r="K634" i="6"/>
  <c r="N634" i="6"/>
  <c r="Q634" i="6"/>
  <c r="DK634" i="6" a="1"/>
  <c r="DL634" i="6" a="1"/>
  <c r="DM634" i="6"/>
  <c r="DQ634" i="6"/>
  <c r="DP635" i="6"/>
  <c r="K635" i="6"/>
  <c r="N635" i="6"/>
  <c r="Q635" i="6"/>
  <c r="DK635" i="6" a="1"/>
  <c r="DL635" i="6" a="1"/>
  <c r="DM635" i="6"/>
  <c r="DQ635" i="6"/>
  <c r="DP636" i="6"/>
  <c r="K636" i="6"/>
  <c r="N636" i="6"/>
  <c r="Q636" i="6"/>
  <c r="DK636" i="6" a="1"/>
  <c r="DL636" i="6" a="1"/>
  <c r="DM636" i="6"/>
  <c r="DQ636" i="6"/>
  <c r="DP637" i="6"/>
  <c r="K637" i="6"/>
  <c r="N637" i="6"/>
  <c r="Q637" i="6"/>
  <c r="DK637" i="6" a="1"/>
  <c r="DL637" i="6" a="1"/>
  <c r="DM637" i="6"/>
  <c r="DQ637" i="6"/>
  <c r="DP638" i="6"/>
  <c r="K638" i="6"/>
  <c r="N638" i="6"/>
  <c r="Q638" i="6"/>
  <c r="DK638" i="6" a="1"/>
  <c r="DL638" i="6" a="1"/>
  <c r="DM638" i="6"/>
  <c r="DQ638" i="6"/>
  <c r="DP639" i="6"/>
  <c r="K639" i="6"/>
  <c r="N639" i="6"/>
  <c r="Q639" i="6"/>
  <c r="DK639" i="6" a="1"/>
  <c r="DL639" i="6" a="1"/>
  <c r="DM639" i="6"/>
  <c r="DQ639" i="6"/>
  <c r="DP640" i="6"/>
  <c r="K640" i="6"/>
  <c r="N640" i="6"/>
  <c r="Q640" i="6"/>
  <c r="DK640" i="6" a="1"/>
  <c r="DL640" i="6" a="1"/>
  <c r="DM640" i="6"/>
  <c r="DQ640" i="6"/>
  <c r="DP641" i="6"/>
  <c r="K641" i="6"/>
  <c r="N641" i="6"/>
  <c r="Q641" i="6"/>
  <c r="DK641" i="6" a="1"/>
  <c r="DL641" i="6" a="1"/>
  <c r="DM641" i="6"/>
  <c r="DQ641" i="6"/>
  <c r="DP642" i="6"/>
  <c r="K642" i="6"/>
  <c r="N642" i="6"/>
  <c r="Q642" i="6"/>
  <c r="DK642" i="6" a="1"/>
  <c r="DL642" i="6" a="1"/>
  <c r="DM642" i="6"/>
  <c r="DQ642" i="6"/>
  <c r="DP643" i="6"/>
  <c r="K643" i="6"/>
  <c r="N643" i="6"/>
  <c r="Q643" i="6"/>
  <c r="DK643" i="6" a="1"/>
  <c r="DL643" i="6" a="1"/>
  <c r="DM643" i="6"/>
  <c r="DQ643" i="6"/>
  <c r="DP644" i="6"/>
  <c r="K644" i="6"/>
  <c r="N644" i="6"/>
  <c r="Q644" i="6"/>
  <c r="DK644" i="6" a="1"/>
  <c r="DL644" i="6" a="1"/>
  <c r="DM644" i="6"/>
  <c r="DQ644" i="6"/>
  <c r="DP645" i="6"/>
  <c r="K645" i="6"/>
  <c r="N645" i="6"/>
  <c r="Q645" i="6"/>
  <c r="DK645" i="6" a="1"/>
  <c r="DL645" i="6" a="1"/>
  <c r="DM645" i="6"/>
  <c r="DQ645" i="6"/>
  <c r="DP646" i="6"/>
  <c r="K646" i="6"/>
  <c r="N646" i="6"/>
  <c r="Q646" i="6"/>
  <c r="DK646" i="6" a="1"/>
  <c r="DL646" i="6" a="1"/>
  <c r="DM646" i="6"/>
  <c r="DQ646" i="6"/>
  <c r="DP647" i="6"/>
  <c r="K647" i="6"/>
  <c r="N647" i="6"/>
  <c r="Q647" i="6"/>
  <c r="DK647" i="6" a="1"/>
  <c r="DL647" i="6" a="1"/>
  <c r="DM647" i="6"/>
  <c r="DQ647" i="6"/>
  <c r="DP648" i="6"/>
  <c r="K648" i="6"/>
  <c r="N648" i="6"/>
  <c r="Q648" i="6"/>
  <c r="DK648" i="6" a="1"/>
  <c r="DL648" i="6" a="1"/>
  <c r="DM648" i="6"/>
  <c r="DQ648" i="6"/>
  <c r="DP649" i="6"/>
  <c r="K649" i="6"/>
  <c r="N649" i="6"/>
  <c r="Q649" i="6"/>
  <c r="DK649" i="6" a="1"/>
  <c r="DL649" i="6" a="1"/>
  <c r="DM649" i="6"/>
  <c r="DQ649" i="6"/>
  <c r="DP650" i="6"/>
  <c r="K650" i="6"/>
  <c r="N650" i="6"/>
  <c r="Q650" i="6"/>
  <c r="DK650" i="6" a="1"/>
  <c r="DL650" i="6" a="1"/>
  <c r="DM650" i="6"/>
  <c r="DQ650" i="6"/>
  <c r="DP651" i="6"/>
  <c r="K651" i="6"/>
  <c r="N651" i="6"/>
  <c r="Q651" i="6"/>
  <c r="DK651" i="6" a="1"/>
  <c r="DL651" i="6" a="1"/>
  <c r="DM651" i="6"/>
  <c r="DQ651" i="6"/>
  <c r="DP652" i="6"/>
  <c r="K652" i="6"/>
  <c r="N652" i="6"/>
  <c r="Q652" i="6"/>
  <c r="DK652" i="6" a="1"/>
  <c r="DL652" i="6" a="1"/>
  <c r="DM652" i="6"/>
  <c r="DQ652" i="6"/>
  <c r="DP653" i="6"/>
  <c r="K653" i="6"/>
  <c r="N653" i="6"/>
  <c r="Q653" i="6"/>
  <c r="DK653" i="6" a="1"/>
  <c r="DL653" i="6" a="1"/>
  <c r="DM653" i="6"/>
  <c r="DQ653" i="6"/>
  <c r="DP654" i="6"/>
  <c r="K654" i="6"/>
  <c r="N654" i="6"/>
  <c r="Q654" i="6"/>
  <c r="DK654" i="6" a="1"/>
  <c r="DL654" i="6" a="1"/>
  <c r="DM654" i="6"/>
  <c r="DQ654" i="6"/>
  <c r="DP655" i="6"/>
  <c r="K655" i="6"/>
  <c r="N655" i="6"/>
  <c r="Q655" i="6"/>
  <c r="DK655" i="6" a="1"/>
  <c r="DL655" i="6" a="1"/>
  <c r="DM655" i="6"/>
  <c r="DQ655" i="6"/>
  <c r="DP656" i="6"/>
  <c r="K656" i="6"/>
  <c r="N656" i="6"/>
  <c r="Q656" i="6"/>
  <c r="DK656" i="6" a="1"/>
  <c r="DL656" i="6" a="1"/>
  <c r="DM656" i="6"/>
  <c r="DQ656" i="6"/>
  <c r="DP657" i="6"/>
  <c r="K657" i="6"/>
  <c r="N657" i="6"/>
  <c r="Q657" i="6"/>
  <c r="DK657" i="6" a="1"/>
  <c r="DL657" i="6" a="1"/>
  <c r="DM657" i="6"/>
  <c r="DQ657" i="6"/>
  <c r="DP658" i="6"/>
  <c r="K658" i="6"/>
  <c r="N658" i="6"/>
  <c r="Q658" i="6"/>
  <c r="DK658" i="6" a="1"/>
  <c r="DL658" i="6" a="1"/>
  <c r="DM658" i="6"/>
  <c r="DQ658" i="6"/>
  <c r="DP659" i="6"/>
  <c r="K659" i="6"/>
  <c r="N659" i="6"/>
  <c r="Q659" i="6"/>
  <c r="DK659" i="6" a="1"/>
  <c r="DL659" i="6" a="1"/>
  <c r="DM659" i="6"/>
  <c r="DQ659" i="6"/>
  <c r="DP660" i="6"/>
  <c r="K660" i="6"/>
  <c r="N660" i="6"/>
  <c r="Q660" i="6"/>
  <c r="DK660" i="6" a="1"/>
  <c r="DL660" i="6" a="1"/>
  <c r="DM660" i="6"/>
  <c r="DQ660" i="6"/>
  <c r="DP661" i="6"/>
  <c r="K661" i="6"/>
  <c r="N661" i="6"/>
  <c r="Q661" i="6"/>
  <c r="DK661" i="6" a="1"/>
  <c r="DL661" i="6" a="1"/>
  <c r="DM661" i="6"/>
  <c r="DQ661" i="6"/>
  <c r="DP662" i="6"/>
  <c r="K662" i="6"/>
  <c r="N662" i="6"/>
  <c r="Q662" i="6"/>
  <c r="DK662" i="6" a="1"/>
  <c r="DL662" i="6" a="1"/>
  <c r="DM662" i="6"/>
  <c r="DQ662" i="6"/>
  <c r="DP663" i="6"/>
  <c r="K663" i="6"/>
  <c r="N663" i="6"/>
  <c r="Q663" i="6"/>
  <c r="DK663" i="6" a="1"/>
  <c r="DL663" i="6" a="1"/>
  <c r="DM663" i="6"/>
  <c r="DQ663" i="6"/>
  <c r="DP664" i="6"/>
  <c r="K664" i="6"/>
  <c r="N664" i="6"/>
  <c r="Q664" i="6"/>
  <c r="DK664" i="6" a="1"/>
  <c r="DL664" i="6" a="1"/>
  <c r="DM664" i="6"/>
  <c r="DQ664" i="6"/>
  <c r="DP665" i="6"/>
  <c r="K665" i="6"/>
  <c r="N665" i="6"/>
  <c r="Q665" i="6"/>
  <c r="DK665" i="6" a="1"/>
  <c r="DL665" i="6" a="1"/>
  <c r="DM665" i="6"/>
  <c r="DQ665" i="6"/>
  <c r="DP666" i="6"/>
  <c r="K666" i="6"/>
  <c r="N666" i="6"/>
  <c r="Q666" i="6"/>
  <c r="DK666" i="6" a="1"/>
  <c r="DL666" i="6" a="1"/>
  <c r="DM666" i="6"/>
  <c r="DQ666" i="6"/>
  <c r="DP667" i="6"/>
  <c r="K667" i="6"/>
  <c r="N667" i="6"/>
  <c r="Q667" i="6"/>
  <c r="DK667" i="6" a="1"/>
  <c r="DL667" i="6" a="1"/>
  <c r="DM667" i="6"/>
  <c r="DQ667" i="6"/>
  <c r="DP668" i="6"/>
  <c r="K668" i="6"/>
  <c r="N668" i="6"/>
  <c r="Q668" i="6"/>
  <c r="DK668" i="6" a="1"/>
  <c r="DL668" i="6" a="1"/>
  <c r="DM668" i="6"/>
  <c r="DQ668" i="6"/>
  <c r="DP669" i="6"/>
  <c r="K669" i="6"/>
  <c r="N669" i="6"/>
  <c r="Q669" i="6"/>
  <c r="DK669" i="6" a="1"/>
  <c r="DL669" i="6" a="1"/>
  <c r="DM669" i="6"/>
  <c r="DQ669" i="6"/>
  <c r="DP670" i="6"/>
  <c r="K670" i="6"/>
  <c r="N670" i="6"/>
  <c r="Q670" i="6"/>
  <c r="DK670" i="6" a="1"/>
  <c r="DL670" i="6" a="1"/>
  <c r="DM670" i="6"/>
  <c r="DQ670" i="6"/>
  <c r="DP671" i="6"/>
  <c r="K671" i="6"/>
  <c r="N671" i="6"/>
  <c r="Q671" i="6"/>
  <c r="DK671" i="6" a="1"/>
  <c r="DL671" i="6" a="1"/>
  <c r="DM671" i="6"/>
  <c r="DQ671" i="6"/>
  <c r="DP672" i="6"/>
  <c r="K672" i="6"/>
  <c r="N672" i="6"/>
  <c r="Q672" i="6"/>
  <c r="DK672" i="6" a="1"/>
  <c r="DL672" i="6" a="1"/>
  <c r="DM672" i="6"/>
  <c r="DQ672" i="6"/>
  <c r="DP673" i="6"/>
  <c r="K673" i="6"/>
  <c r="N673" i="6"/>
  <c r="Q673" i="6"/>
  <c r="DK673" i="6" a="1"/>
  <c r="DL673" i="6" a="1"/>
  <c r="DM673" i="6"/>
  <c r="DQ673" i="6"/>
  <c r="DP674" i="6"/>
  <c r="K674" i="6"/>
  <c r="N674" i="6"/>
  <c r="Q674" i="6"/>
  <c r="DK674" i="6" a="1"/>
  <c r="DL674" i="6" a="1"/>
  <c r="DM674" i="6"/>
  <c r="DQ674" i="6"/>
  <c r="DP675" i="6"/>
  <c r="K675" i="6"/>
  <c r="N675" i="6"/>
  <c r="Q675" i="6"/>
  <c r="DK675" i="6" a="1"/>
  <c r="DL675" i="6" a="1"/>
  <c r="DM675" i="6"/>
  <c r="DQ675" i="6"/>
  <c r="DP676" i="6"/>
  <c r="K676" i="6"/>
  <c r="N676" i="6"/>
  <c r="Q676" i="6"/>
  <c r="DK676" i="6" a="1"/>
  <c r="DL676" i="6" a="1"/>
  <c r="DM676" i="6"/>
  <c r="DQ676" i="6"/>
  <c r="DP677" i="6"/>
  <c r="K677" i="6"/>
  <c r="N677" i="6"/>
  <c r="Q677" i="6"/>
  <c r="DK677" i="6" a="1"/>
  <c r="DL677" i="6" a="1"/>
  <c r="DM677" i="6"/>
  <c r="DQ677" i="6"/>
  <c r="DP678" i="6"/>
  <c r="K678" i="6"/>
  <c r="N678" i="6"/>
  <c r="Q678" i="6"/>
  <c r="DK678" i="6" a="1"/>
  <c r="DL678" i="6" a="1"/>
  <c r="DM678" i="6"/>
  <c r="DQ678" i="6"/>
  <c r="DP679" i="6"/>
  <c r="K679" i="6"/>
  <c r="N679" i="6"/>
  <c r="Q679" i="6"/>
  <c r="DK679" i="6" a="1"/>
  <c r="DL679" i="6" a="1"/>
  <c r="DM679" i="6"/>
  <c r="DQ679" i="6"/>
  <c r="DP680" i="6"/>
  <c r="K680" i="6"/>
  <c r="N680" i="6"/>
  <c r="Q680" i="6"/>
  <c r="DK680" i="6" a="1"/>
  <c r="DL680" i="6" a="1"/>
  <c r="DM680" i="6"/>
  <c r="DQ680" i="6"/>
  <c r="DP681" i="6"/>
  <c r="K681" i="6"/>
  <c r="N681" i="6"/>
  <c r="Q681" i="6"/>
  <c r="DK681" i="6" a="1"/>
  <c r="DL681" i="6" a="1"/>
  <c r="DM681" i="6"/>
  <c r="DQ681" i="6"/>
  <c r="DP682" i="6"/>
  <c r="K682" i="6"/>
  <c r="N682" i="6"/>
  <c r="Q682" i="6"/>
  <c r="DK682" i="6" a="1"/>
  <c r="DL682" i="6" a="1"/>
  <c r="DM682" i="6"/>
  <c r="DQ682" i="6"/>
  <c r="DP683" i="6"/>
  <c r="K683" i="6"/>
  <c r="N683" i="6"/>
  <c r="Q683" i="6"/>
  <c r="DK683" i="6" a="1"/>
  <c r="DL683" i="6" a="1"/>
  <c r="DM683" i="6"/>
  <c r="DQ683" i="6"/>
  <c r="DP684" i="6"/>
  <c r="K684" i="6"/>
  <c r="N684" i="6"/>
  <c r="Q684" i="6"/>
  <c r="DK684" i="6" a="1"/>
  <c r="DL684" i="6" a="1"/>
  <c r="DM684" i="6"/>
  <c r="DQ684" i="6"/>
  <c r="DP685" i="6"/>
  <c r="K685" i="6"/>
  <c r="N685" i="6"/>
  <c r="Q685" i="6"/>
  <c r="DK685" i="6" a="1"/>
  <c r="DL685" i="6" a="1"/>
  <c r="DM685" i="6"/>
  <c r="DQ685" i="6"/>
  <c r="DP686" i="6"/>
  <c r="K686" i="6"/>
  <c r="N686" i="6"/>
  <c r="Q686" i="6"/>
  <c r="DK686" i="6" a="1"/>
  <c r="DL686" i="6" a="1"/>
  <c r="DM686" i="6"/>
  <c r="DQ686" i="6"/>
  <c r="DP687" i="6"/>
  <c r="K687" i="6"/>
  <c r="N687" i="6"/>
  <c r="Q687" i="6"/>
  <c r="DK687" i="6" a="1"/>
  <c r="DL687" i="6" a="1"/>
  <c r="DM687" i="6"/>
  <c r="DQ687" i="6"/>
  <c r="DP688" i="6"/>
  <c r="K688" i="6"/>
  <c r="N688" i="6"/>
  <c r="Q688" i="6"/>
  <c r="DK688" i="6" a="1"/>
  <c r="DL688" i="6" a="1"/>
  <c r="DM688" i="6"/>
  <c r="DQ688" i="6"/>
  <c r="DP689" i="6"/>
  <c r="K689" i="6"/>
  <c r="N689" i="6"/>
  <c r="Q689" i="6"/>
  <c r="DK689" i="6" a="1"/>
  <c r="DL689" i="6" a="1"/>
  <c r="DM689" i="6"/>
  <c r="DQ689" i="6"/>
  <c r="DP690" i="6"/>
  <c r="K690" i="6"/>
  <c r="N690" i="6"/>
  <c r="Q690" i="6"/>
  <c r="DK690" i="6" a="1"/>
  <c r="DL690" i="6" a="1"/>
  <c r="DM690" i="6"/>
  <c r="DQ690" i="6"/>
  <c r="DP691" i="6"/>
  <c r="K691" i="6"/>
  <c r="N691" i="6"/>
  <c r="Q691" i="6"/>
  <c r="DK691" i="6" a="1"/>
  <c r="DL691" i="6" a="1"/>
  <c r="DM691" i="6"/>
  <c r="DQ691" i="6"/>
  <c r="DP692" i="6"/>
  <c r="K692" i="6"/>
  <c r="N692" i="6"/>
  <c r="Q692" i="6"/>
  <c r="DK692" i="6" a="1"/>
  <c r="DL692" i="6" a="1"/>
  <c r="DM692" i="6"/>
  <c r="DQ692" i="6"/>
  <c r="DP693" i="6"/>
  <c r="K693" i="6"/>
  <c r="N693" i="6"/>
  <c r="Q693" i="6"/>
  <c r="DK693" i="6" a="1"/>
  <c r="DL693" i="6" a="1"/>
  <c r="DM693" i="6"/>
  <c r="DQ693" i="6"/>
  <c r="DP694" i="6"/>
  <c r="K694" i="6"/>
  <c r="N694" i="6"/>
  <c r="Q694" i="6"/>
  <c r="DK694" i="6" a="1"/>
  <c r="DL694" i="6" a="1"/>
  <c r="DM694" i="6"/>
  <c r="DQ694" i="6"/>
  <c r="DP695" i="6"/>
  <c r="K695" i="6"/>
  <c r="N695" i="6"/>
  <c r="Q695" i="6"/>
  <c r="DK695" i="6" a="1"/>
  <c r="DL695" i="6" a="1"/>
  <c r="DM695" i="6"/>
  <c r="DQ695" i="6"/>
  <c r="DP696" i="6"/>
  <c r="K696" i="6"/>
  <c r="N696" i="6"/>
  <c r="Q696" i="6"/>
  <c r="DK696" i="6" a="1"/>
  <c r="DL696" i="6" a="1"/>
  <c r="DM696" i="6"/>
  <c r="DQ696" i="6"/>
  <c r="DP697" i="6"/>
  <c r="K697" i="6"/>
  <c r="N697" i="6"/>
  <c r="Q697" i="6"/>
  <c r="DK697" i="6" a="1"/>
  <c r="DL697" i="6" a="1"/>
  <c r="DM697" i="6"/>
  <c r="DQ697" i="6"/>
  <c r="DP698" i="6"/>
  <c r="K698" i="6"/>
  <c r="N698" i="6"/>
  <c r="Q698" i="6"/>
  <c r="DK698" i="6" a="1"/>
  <c r="DL698" i="6" a="1"/>
  <c r="DM698" i="6"/>
  <c r="DQ698" i="6"/>
  <c r="DP699" i="6"/>
  <c r="K699" i="6"/>
  <c r="N699" i="6"/>
  <c r="Q699" i="6"/>
  <c r="DK699" i="6" a="1"/>
  <c r="DL699" i="6" a="1"/>
  <c r="DM699" i="6"/>
  <c r="DQ699" i="6"/>
  <c r="DP700" i="6"/>
  <c r="K700" i="6"/>
  <c r="N700" i="6"/>
  <c r="Q700" i="6"/>
  <c r="DK700" i="6" a="1"/>
  <c r="DL700" i="6" a="1"/>
  <c r="DM700" i="6"/>
  <c r="DQ700" i="6"/>
  <c r="DP701" i="6"/>
  <c r="K701" i="6"/>
  <c r="N701" i="6"/>
  <c r="Q701" i="6"/>
  <c r="DK701" i="6" a="1"/>
  <c r="DL701" i="6" a="1"/>
  <c r="DM701" i="6"/>
  <c r="DQ701" i="6"/>
  <c r="DP702" i="6"/>
  <c r="K702" i="6"/>
  <c r="N702" i="6"/>
  <c r="Q702" i="6"/>
  <c r="DK702" i="6" a="1"/>
  <c r="DL702" i="6" a="1"/>
  <c r="DM702" i="6"/>
  <c r="DQ702" i="6"/>
  <c r="DP703" i="6"/>
  <c r="K703" i="6"/>
  <c r="N703" i="6"/>
  <c r="Q703" i="6"/>
  <c r="DK703" i="6" a="1"/>
  <c r="DL703" i="6" a="1"/>
  <c r="DM703" i="6"/>
  <c r="DQ703" i="6"/>
  <c r="DP704" i="6"/>
  <c r="K704" i="6"/>
  <c r="N704" i="6"/>
  <c r="Q704" i="6"/>
  <c r="DK704" i="6" a="1"/>
  <c r="DL704" i="6" a="1"/>
  <c r="DM704" i="6"/>
  <c r="DQ704" i="6"/>
  <c r="DP705" i="6"/>
  <c r="K705" i="6"/>
  <c r="N705" i="6"/>
  <c r="Q705" i="6"/>
  <c r="DK705" i="6" a="1"/>
  <c r="DL705" i="6" a="1"/>
  <c r="DM705" i="6"/>
  <c r="DQ705" i="6"/>
  <c r="DP706" i="6"/>
  <c r="K706" i="6"/>
  <c r="N706" i="6"/>
  <c r="Q706" i="6"/>
  <c r="DK706" i="6" a="1"/>
  <c r="DL706" i="6" a="1"/>
  <c r="DM706" i="6"/>
  <c r="DQ706" i="6"/>
  <c r="DP707" i="6"/>
  <c r="K707" i="6"/>
  <c r="N707" i="6"/>
  <c r="Q707" i="6"/>
  <c r="DK707" i="6" a="1"/>
  <c r="DL707" i="6" a="1"/>
  <c r="DM707" i="6"/>
  <c r="DQ707" i="6"/>
  <c r="DP708" i="6"/>
  <c r="K708" i="6"/>
  <c r="N708" i="6"/>
  <c r="Q708" i="6"/>
  <c r="DK708" i="6" a="1"/>
  <c r="DL708" i="6" a="1"/>
  <c r="DM708" i="6"/>
  <c r="DQ708" i="6"/>
  <c r="DP709" i="6"/>
  <c r="K709" i="6"/>
  <c r="N709" i="6"/>
  <c r="Q709" i="6"/>
  <c r="DK709" i="6" a="1"/>
  <c r="DL709" i="6" a="1"/>
  <c r="DM709" i="6"/>
  <c r="DQ709" i="6"/>
  <c r="DP710" i="6"/>
  <c r="K710" i="6"/>
  <c r="N710" i="6"/>
  <c r="Q710" i="6"/>
  <c r="DK710" i="6" a="1"/>
  <c r="DL710" i="6" a="1"/>
  <c r="DM710" i="6"/>
  <c r="DQ710" i="6"/>
  <c r="DP711" i="6"/>
  <c r="K711" i="6"/>
  <c r="N711" i="6"/>
  <c r="Q711" i="6"/>
  <c r="DK711" i="6" a="1"/>
  <c r="DL711" i="6" a="1"/>
  <c r="DM711" i="6"/>
  <c r="DQ711" i="6"/>
  <c r="DP712" i="6"/>
  <c r="K712" i="6"/>
  <c r="N712" i="6"/>
  <c r="Q712" i="6"/>
  <c r="DK712" i="6" a="1"/>
  <c r="DL712" i="6" a="1"/>
  <c r="DM712" i="6"/>
  <c r="DQ712" i="6"/>
  <c r="DP713" i="6"/>
  <c r="K713" i="6"/>
  <c r="N713" i="6"/>
  <c r="Q713" i="6"/>
  <c r="DK713" i="6" a="1"/>
  <c r="DL713" i="6" a="1"/>
  <c r="DM713" i="6"/>
  <c r="DQ713" i="6"/>
  <c r="DP714" i="6"/>
  <c r="K714" i="6"/>
  <c r="N714" i="6"/>
  <c r="Q714" i="6"/>
  <c r="DK714" i="6" a="1"/>
  <c r="DL714" i="6" a="1"/>
  <c r="DM714" i="6"/>
  <c r="DQ714" i="6"/>
  <c r="DP715" i="6"/>
  <c r="K715" i="6"/>
  <c r="N715" i="6"/>
  <c r="Q715" i="6"/>
  <c r="DK715" i="6" a="1"/>
  <c r="DL715" i="6" a="1"/>
  <c r="DM715" i="6"/>
  <c r="DQ715" i="6"/>
  <c r="DP716" i="6"/>
  <c r="K716" i="6"/>
  <c r="N716" i="6"/>
  <c r="Q716" i="6"/>
  <c r="DK716" i="6" a="1"/>
  <c r="DL716" i="6" a="1"/>
  <c r="DM716" i="6"/>
  <c r="DQ716" i="6"/>
  <c r="DP717" i="6"/>
  <c r="K717" i="6"/>
  <c r="N717" i="6"/>
  <c r="Q717" i="6"/>
  <c r="DK717" i="6" a="1"/>
  <c r="DL717" i="6" a="1"/>
  <c r="DM717" i="6"/>
  <c r="DQ717" i="6"/>
  <c r="DP718" i="6"/>
  <c r="K718" i="6"/>
  <c r="N718" i="6"/>
  <c r="Q718" i="6"/>
  <c r="DK718" i="6" a="1"/>
  <c r="DL718" i="6" a="1"/>
  <c r="DM718" i="6"/>
  <c r="DQ718" i="6"/>
  <c r="DP719" i="6"/>
  <c r="K719" i="6"/>
  <c r="N719" i="6"/>
  <c r="Q719" i="6"/>
  <c r="DK719" i="6" a="1"/>
  <c r="DL719" i="6" a="1"/>
  <c r="DM719" i="6"/>
  <c r="DQ719" i="6"/>
  <c r="DP720" i="6"/>
  <c r="K720" i="6"/>
  <c r="N720" i="6"/>
  <c r="Q720" i="6"/>
  <c r="DK720" i="6" a="1"/>
  <c r="DL720" i="6" a="1"/>
  <c r="DM720" i="6"/>
  <c r="DQ720" i="6"/>
  <c r="DP721" i="6"/>
  <c r="K721" i="6"/>
  <c r="N721" i="6"/>
  <c r="Q721" i="6"/>
  <c r="DK721" i="6" a="1"/>
  <c r="DL721" i="6" a="1"/>
  <c r="DM721" i="6"/>
  <c r="DQ721" i="6"/>
  <c r="DP722" i="6"/>
  <c r="K722" i="6"/>
  <c r="N722" i="6"/>
  <c r="Q722" i="6"/>
  <c r="DK722" i="6" a="1"/>
  <c r="DL722" i="6" a="1"/>
  <c r="DM722" i="6"/>
  <c r="DQ722" i="6"/>
  <c r="DP723" i="6"/>
  <c r="K723" i="6"/>
  <c r="N723" i="6"/>
  <c r="Q723" i="6"/>
  <c r="DK723" i="6" a="1"/>
  <c r="DL723" i="6" a="1"/>
  <c r="DM723" i="6"/>
  <c r="DQ723" i="6"/>
  <c r="DP724" i="6"/>
  <c r="K724" i="6"/>
  <c r="N724" i="6"/>
  <c r="Q724" i="6"/>
  <c r="DK724" i="6" a="1"/>
  <c r="DL724" i="6" a="1"/>
  <c r="DM724" i="6"/>
  <c r="DQ724" i="6"/>
  <c r="DP725" i="6"/>
  <c r="K725" i="6"/>
  <c r="N725" i="6"/>
  <c r="Q725" i="6"/>
  <c r="DK725" i="6" a="1"/>
  <c r="DL725" i="6" a="1"/>
  <c r="DM725" i="6"/>
  <c r="DQ725" i="6"/>
  <c r="DP726" i="6"/>
  <c r="K726" i="6"/>
  <c r="N726" i="6"/>
  <c r="Q726" i="6"/>
  <c r="DK726" i="6" a="1"/>
  <c r="DL726" i="6" a="1"/>
  <c r="DM726" i="6"/>
  <c r="DQ726" i="6"/>
  <c r="DP727" i="6"/>
  <c r="K727" i="6"/>
  <c r="N727" i="6"/>
  <c r="Q727" i="6"/>
  <c r="DK727" i="6" a="1"/>
  <c r="DL727" i="6" a="1"/>
  <c r="DM727" i="6"/>
  <c r="DQ727" i="6"/>
  <c r="DP728" i="6"/>
  <c r="K728" i="6"/>
  <c r="N728" i="6"/>
  <c r="Q728" i="6"/>
  <c r="DK728" i="6" a="1"/>
  <c r="DL728" i="6" a="1"/>
  <c r="DM728" i="6"/>
  <c r="DQ728" i="6"/>
  <c r="DP729" i="6"/>
  <c r="K729" i="6"/>
  <c r="N729" i="6"/>
  <c r="Q729" i="6"/>
  <c r="DK729" i="6" a="1"/>
  <c r="DL729" i="6" a="1"/>
  <c r="DM729" i="6"/>
  <c r="DQ729" i="6"/>
  <c r="DP730" i="6"/>
  <c r="K730" i="6"/>
  <c r="N730" i="6"/>
  <c r="Q730" i="6"/>
  <c r="DK730" i="6" a="1"/>
  <c r="DL730" i="6" a="1"/>
  <c r="DM730" i="6"/>
  <c r="DQ730" i="6"/>
  <c r="DP731" i="6"/>
  <c r="K731" i="6"/>
  <c r="N731" i="6"/>
  <c r="Q731" i="6"/>
  <c r="DK731" i="6" a="1"/>
  <c r="DL731" i="6" a="1"/>
  <c r="DM731" i="6"/>
  <c r="DQ731" i="6"/>
  <c r="DP732" i="6"/>
  <c r="K732" i="6"/>
  <c r="N732" i="6"/>
  <c r="Q732" i="6"/>
  <c r="DK732" i="6" a="1"/>
  <c r="DL732" i="6" a="1"/>
  <c r="DM732" i="6"/>
  <c r="DQ732" i="6"/>
  <c r="DP733" i="6"/>
  <c r="K733" i="6"/>
  <c r="N733" i="6"/>
  <c r="Q733" i="6"/>
  <c r="DK733" i="6" a="1"/>
  <c r="DL733" i="6" a="1"/>
  <c r="DM733" i="6"/>
  <c r="DQ733" i="6"/>
  <c r="DP734" i="6"/>
  <c r="K734" i="6"/>
  <c r="N734" i="6"/>
  <c r="Q734" i="6"/>
  <c r="DK734" i="6" a="1"/>
  <c r="DL734" i="6" a="1"/>
  <c r="DM734" i="6"/>
  <c r="DQ734" i="6"/>
  <c r="DP735" i="6"/>
  <c r="K735" i="6"/>
  <c r="N735" i="6"/>
  <c r="Q735" i="6"/>
  <c r="DK735" i="6" a="1"/>
  <c r="DL735" i="6" a="1"/>
  <c r="DM735" i="6"/>
  <c r="DQ735" i="6"/>
  <c r="DP736" i="6"/>
  <c r="K736" i="6"/>
  <c r="N736" i="6"/>
  <c r="Q736" i="6"/>
  <c r="DK736" i="6" a="1"/>
  <c r="DL736" i="6" a="1"/>
  <c r="DM736" i="6"/>
  <c r="DQ736" i="6"/>
  <c r="DP737" i="6"/>
  <c r="K737" i="6"/>
  <c r="N737" i="6"/>
  <c r="Q737" i="6"/>
  <c r="DK737" i="6" a="1"/>
  <c r="DL737" i="6" a="1"/>
  <c r="DM737" i="6"/>
  <c r="DQ737" i="6"/>
  <c r="DP738" i="6"/>
  <c r="K738" i="6"/>
  <c r="N738" i="6"/>
  <c r="Q738" i="6"/>
  <c r="DK738" i="6" a="1"/>
  <c r="DL738" i="6" a="1"/>
  <c r="DM738" i="6"/>
  <c r="DQ738" i="6"/>
  <c r="DP739" i="6"/>
  <c r="K739" i="6"/>
  <c r="N739" i="6"/>
  <c r="Q739" i="6"/>
  <c r="DK739" i="6" a="1"/>
  <c r="DL739" i="6" a="1"/>
  <c r="DM739" i="6"/>
  <c r="DQ739" i="6"/>
  <c r="DP740" i="6"/>
  <c r="K740" i="6"/>
  <c r="N740" i="6"/>
  <c r="Q740" i="6"/>
  <c r="DK740" i="6" a="1"/>
  <c r="DL740" i="6" a="1"/>
  <c r="DM740" i="6"/>
  <c r="DQ740" i="6"/>
  <c r="DP741" i="6"/>
  <c r="K741" i="6"/>
  <c r="N741" i="6"/>
  <c r="Q741" i="6"/>
  <c r="DK741" i="6" a="1"/>
  <c r="DL741" i="6" a="1"/>
  <c r="DM741" i="6"/>
  <c r="DQ741" i="6"/>
  <c r="DP742" i="6"/>
  <c r="K742" i="6"/>
  <c r="N742" i="6"/>
  <c r="Q742" i="6"/>
  <c r="DK742" i="6" a="1"/>
  <c r="DL742" i="6" a="1"/>
  <c r="DM742" i="6"/>
  <c r="DQ742" i="6"/>
  <c r="DP743" i="6"/>
  <c r="K743" i="6"/>
  <c r="N743" i="6"/>
  <c r="Q743" i="6"/>
  <c r="DK743" i="6" a="1"/>
  <c r="DL743" i="6" a="1"/>
  <c r="DM743" i="6"/>
  <c r="DQ743" i="6"/>
  <c r="DP744" i="6"/>
  <c r="K744" i="6"/>
  <c r="N744" i="6"/>
  <c r="Q744" i="6"/>
  <c r="DK744" i="6" a="1"/>
  <c r="DL744" i="6" a="1"/>
  <c r="DM744" i="6"/>
  <c r="DQ744" i="6"/>
  <c r="DP745" i="6"/>
  <c r="K745" i="6"/>
  <c r="N745" i="6"/>
  <c r="Q745" i="6"/>
  <c r="DK745" i="6" a="1"/>
  <c r="DL745" i="6" a="1"/>
  <c r="DM745" i="6"/>
  <c r="DQ745" i="6"/>
  <c r="DP746" i="6"/>
  <c r="K746" i="6"/>
  <c r="N746" i="6"/>
  <c r="Q746" i="6"/>
  <c r="DK746" i="6" a="1"/>
  <c r="DL746" i="6" a="1"/>
  <c r="DM746" i="6"/>
  <c r="DQ746" i="6"/>
  <c r="DP747" i="6"/>
  <c r="K747" i="6"/>
  <c r="N747" i="6"/>
  <c r="Q747" i="6"/>
  <c r="DK747" i="6" a="1"/>
  <c r="DL747" i="6" a="1"/>
  <c r="DM747" i="6"/>
  <c r="DQ747" i="6"/>
  <c r="DP748" i="6"/>
  <c r="K748" i="6"/>
  <c r="N748" i="6"/>
  <c r="Q748" i="6"/>
  <c r="DK748" i="6" a="1"/>
  <c r="DL748" i="6" a="1"/>
  <c r="DM748" i="6"/>
  <c r="DQ748" i="6"/>
  <c r="DP749" i="6"/>
  <c r="K749" i="6"/>
  <c r="N749" i="6"/>
  <c r="Q749" i="6"/>
  <c r="DK749" i="6" a="1"/>
  <c r="DL749" i="6" a="1"/>
  <c r="DM749" i="6"/>
  <c r="DQ749" i="6"/>
  <c r="DP750" i="6"/>
  <c r="K750" i="6"/>
  <c r="N750" i="6"/>
  <c r="Q750" i="6"/>
  <c r="DK750" i="6" a="1"/>
  <c r="DL750" i="6" a="1"/>
  <c r="DM750" i="6"/>
  <c r="DQ750" i="6"/>
  <c r="DP751" i="6"/>
  <c r="K751" i="6"/>
  <c r="N751" i="6"/>
  <c r="Q751" i="6"/>
  <c r="DK751" i="6" a="1"/>
  <c r="DL751" i="6" a="1"/>
  <c r="DM751" i="6"/>
  <c r="DQ751" i="6"/>
  <c r="DP752" i="6"/>
  <c r="K752" i="6"/>
  <c r="N752" i="6"/>
  <c r="Q752" i="6"/>
  <c r="DK752" i="6" a="1"/>
  <c r="DL752" i="6" a="1"/>
  <c r="DM752" i="6"/>
  <c r="DQ752" i="6"/>
  <c r="DP753" i="6"/>
  <c r="K753" i="6"/>
  <c r="N753" i="6"/>
  <c r="Q753" i="6"/>
  <c r="DK753" i="6" a="1"/>
  <c r="DL753" i="6" a="1"/>
  <c r="DM753" i="6"/>
  <c r="DQ753" i="6"/>
  <c r="DP754" i="6"/>
  <c r="K754" i="6"/>
  <c r="N754" i="6"/>
  <c r="Q754" i="6"/>
  <c r="DK754" i="6" a="1"/>
  <c r="DL754" i="6" a="1"/>
  <c r="DM754" i="6"/>
  <c r="DQ754" i="6"/>
  <c r="DP755" i="6"/>
  <c r="K755" i="6"/>
  <c r="N755" i="6"/>
  <c r="Q755" i="6"/>
  <c r="DK755" i="6" a="1"/>
  <c r="DL755" i="6" a="1"/>
  <c r="DM755" i="6"/>
  <c r="DQ755" i="6"/>
  <c r="DP756" i="6"/>
  <c r="K756" i="6"/>
  <c r="N756" i="6"/>
  <c r="Q756" i="6"/>
  <c r="DK756" i="6" a="1"/>
  <c r="DL756" i="6" a="1"/>
  <c r="DM756" i="6"/>
  <c r="DQ756" i="6"/>
  <c r="DP757" i="6"/>
  <c r="K757" i="6"/>
  <c r="N757" i="6"/>
  <c r="Q757" i="6"/>
  <c r="DK757" i="6" a="1"/>
  <c r="DL757" i="6" a="1"/>
  <c r="DM757" i="6"/>
  <c r="DQ757" i="6"/>
  <c r="DP758" i="6"/>
  <c r="K758" i="6"/>
  <c r="N758" i="6"/>
  <c r="Q758" i="6"/>
  <c r="DK758" i="6" a="1"/>
  <c r="DL758" i="6" a="1"/>
  <c r="DM758" i="6"/>
  <c r="DQ758" i="6"/>
  <c r="DP759" i="6"/>
  <c r="K759" i="6"/>
  <c r="N759" i="6"/>
  <c r="Q759" i="6"/>
  <c r="DK759" i="6" a="1"/>
  <c r="DL759" i="6" a="1"/>
  <c r="DM759" i="6"/>
  <c r="DQ759" i="6"/>
  <c r="DP760" i="6"/>
  <c r="K760" i="6"/>
  <c r="N760" i="6"/>
  <c r="Q760" i="6"/>
  <c r="DK760" i="6" a="1"/>
  <c r="DL760" i="6" a="1"/>
  <c r="DM760" i="6"/>
  <c r="DQ760" i="6"/>
  <c r="DP761" i="6"/>
  <c r="K761" i="6"/>
  <c r="N761" i="6"/>
  <c r="Q761" i="6"/>
  <c r="DK761" i="6" a="1"/>
  <c r="DL761" i="6" a="1"/>
  <c r="DM761" i="6"/>
  <c r="DQ761" i="6"/>
  <c r="DP762" i="6"/>
  <c r="K762" i="6"/>
  <c r="N762" i="6"/>
  <c r="Q762" i="6"/>
  <c r="DK762" i="6" a="1"/>
  <c r="DL762" i="6" a="1"/>
  <c r="DM762" i="6"/>
  <c r="DQ762" i="6"/>
  <c r="DP763" i="6"/>
  <c r="K763" i="6"/>
  <c r="N763" i="6"/>
  <c r="Q763" i="6"/>
  <c r="DK763" i="6" a="1"/>
  <c r="DL763" i="6" a="1"/>
  <c r="DM763" i="6"/>
  <c r="DQ763" i="6"/>
  <c r="DP764" i="6"/>
  <c r="K764" i="6"/>
  <c r="N764" i="6"/>
  <c r="Q764" i="6"/>
  <c r="DK764" i="6" a="1"/>
  <c r="DL764" i="6" a="1"/>
  <c r="DM764" i="6"/>
  <c r="DQ764" i="6"/>
  <c r="DP765" i="6"/>
  <c r="K765" i="6"/>
  <c r="N765" i="6"/>
  <c r="Q765" i="6"/>
  <c r="DK765" i="6" a="1"/>
  <c r="DL765" i="6" a="1"/>
  <c r="DM765" i="6"/>
  <c r="DQ765" i="6"/>
  <c r="DP766" i="6"/>
  <c r="K766" i="6"/>
  <c r="N766" i="6"/>
  <c r="Q766" i="6"/>
  <c r="DK766" i="6" a="1"/>
  <c r="DL766" i="6" a="1"/>
  <c r="DM766" i="6"/>
  <c r="DQ766" i="6"/>
  <c r="DP767" i="6"/>
  <c r="K767" i="6"/>
  <c r="N767" i="6"/>
  <c r="Q767" i="6"/>
  <c r="DK767" i="6" a="1"/>
  <c r="DL767" i="6" a="1"/>
  <c r="DM767" i="6"/>
  <c r="DQ767" i="6"/>
  <c r="DP768" i="6"/>
  <c r="K768" i="6"/>
  <c r="N768" i="6"/>
  <c r="Q768" i="6"/>
  <c r="DK768" i="6" a="1"/>
  <c r="DL768" i="6" a="1"/>
  <c r="DM768" i="6"/>
  <c r="DQ768" i="6"/>
  <c r="DP769" i="6"/>
  <c r="K769" i="6"/>
  <c r="N769" i="6"/>
  <c r="Q769" i="6"/>
  <c r="DK769" i="6" a="1"/>
  <c r="DL769" i="6" a="1"/>
  <c r="DM769" i="6"/>
  <c r="DQ769" i="6"/>
  <c r="DP770" i="6"/>
  <c r="K770" i="6"/>
  <c r="N770" i="6"/>
  <c r="Q770" i="6"/>
  <c r="DK770" i="6" a="1"/>
  <c r="DL770" i="6" a="1"/>
  <c r="DM770" i="6"/>
  <c r="DQ770" i="6"/>
  <c r="DP771" i="6"/>
  <c r="K771" i="6"/>
  <c r="N771" i="6"/>
  <c r="Q771" i="6"/>
  <c r="DK771" i="6" a="1"/>
  <c r="DL771" i="6" a="1"/>
  <c r="DM771" i="6"/>
  <c r="DQ771" i="6"/>
  <c r="DP772" i="6"/>
  <c r="K772" i="6"/>
  <c r="N772" i="6"/>
  <c r="Q772" i="6"/>
  <c r="DK772" i="6" a="1"/>
  <c r="DL772" i="6" a="1"/>
  <c r="DM772" i="6"/>
  <c r="DQ772" i="6"/>
  <c r="DP773" i="6"/>
  <c r="K773" i="6"/>
  <c r="N773" i="6"/>
  <c r="Q773" i="6"/>
  <c r="DK773" i="6" a="1"/>
  <c r="DL773" i="6" a="1"/>
  <c r="DM773" i="6"/>
  <c r="DQ773" i="6"/>
  <c r="DP774" i="6"/>
  <c r="K774" i="6"/>
  <c r="N774" i="6"/>
  <c r="Q774" i="6"/>
  <c r="DK774" i="6" a="1"/>
  <c r="DL774" i="6" a="1"/>
  <c r="DM774" i="6"/>
  <c r="DQ774" i="6"/>
  <c r="DP775" i="6"/>
  <c r="K775" i="6"/>
  <c r="N775" i="6"/>
  <c r="Q775" i="6"/>
  <c r="DK775" i="6" a="1"/>
  <c r="DL775" i="6" a="1"/>
  <c r="DM775" i="6"/>
  <c r="DQ775" i="6"/>
  <c r="DP776" i="6"/>
  <c r="K776" i="6"/>
  <c r="N776" i="6"/>
  <c r="Q776" i="6"/>
  <c r="DK776" i="6" a="1"/>
  <c r="DL776" i="6" a="1"/>
  <c r="DM776" i="6"/>
  <c r="DQ776" i="6"/>
  <c r="DP777" i="6"/>
  <c r="K777" i="6"/>
  <c r="N777" i="6"/>
  <c r="Q777" i="6"/>
  <c r="DK777" i="6" a="1"/>
  <c r="DL777" i="6" a="1"/>
  <c r="DM777" i="6"/>
  <c r="DQ777" i="6"/>
  <c r="DP778" i="6"/>
  <c r="K778" i="6"/>
  <c r="N778" i="6"/>
  <c r="Q778" i="6"/>
  <c r="DK778" i="6" a="1"/>
  <c r="DL778" i="6" a="1"/>
  <c r="DM778" i="6"/>
  <c r="DQ778" i="6"/>
  <c r="DP779" i="6"/>
  <c r="K779" i="6"/>
  <c r="N779" i="6"/>
  <c r="Q779" i="6"/>
  <c r="DK779" i="6" a="1"/>
  <c r="DL779" i="6" a="1"/>
  <c r="DM779" i="6"/>
  <c r="DQ779" i="6"/>
  <c r="DP780" i="6"/>
  <c r="K780" i="6"/>
  <c r="N780" i="6"/>
  <c r="Q780" i="6"/>
  <c r="DK780" i="6" a="1"/>
  <c r="DL780" i="6" a="1"/>
  <c r="DM780" i="6"/>
  <c r="DQ780" i="6"/>
  <c r="DP781" i="6"/>
  <c r="K781" i="6"/>
  <c r="N781" i="6"/>
  <c r="Q781" i="6"/>
  <c r="DK781" i="6" a="1"/>
  <c r="DL781" i="6" a="1"/>
  <c r="DM781" i="6"/>
  <c r="DQ781" i="6"/>
  <c r="DP782" i="6"/>
  <c r="K782" i="6"/>
  <c r="N782" i="6"/>
  <c r="Q782" i="6"/>
  <c r="DK782" i="6" a="1"/>
  <c r="DL782" i="6" a="1"/>
  <c r="DM782" i="6"/>
  <c r="DQ782" i="6"/>
  <c r="DP783" i="6"/>
  <c r="K783" i="6"/>
  <c r="N783" i="6"/>
  <c r="Q783" i="6"/>
  <c r="DK783" i="6" a="1"/>
  <c r="DL783" i="6" a="1"/>
  <c r="DM783" i="6"/>
  <c r="DQ783" i="6"/>
  <c r="DP784" i="6"/>
  <c r="K784" i="6"/>
  <c r="N784" i="6"/>
  <c r="Q784" i="6"/>
  <c r="DK784" i="6" a="1"/>
  <c r="DL784" i="6" a="1"/>
  <c r="DM784" i="6"/>
  <c r="DQ784" i="6"/>
  <c r="DP785" i="6"/>
  <c r="K785" i="6"/>
  <c r="N785" i="6"/>
  <c r="Q785" i="6"/>
  <c r="DK785" i="6" a="1"/>
  <c r="DL785" i="6" a="1"/>
  <c r="DM785" i="6"/>
  <c r="DQ785" i="6"/>
  <c r="DP786" i="6"/>
  <c r="K786" i="6"/>
  <c r="N786" i="6"/>
  <c r="Q786" i="6"/>
  <c r="DK786" i="6" a="1"/>
  <c r="DL786" i="6" a="1"/>
  <c r="DM786" i="6"/>
  <c r="DQ786" i="6"/>
  <c r="DP787" i="6"/>
  <c r="K787" i="6"/>
  <c r="N787" i="6"/>
  <c r="Q787" i="6"/>
  <c r="DK787" i="6" a="1"/>
  <c r="DL787" i="6" a="1"/>
  <c r="DM787" i="6"/>
  <c r="DQ787" i="6"/>
  <c r="DP788" i="6"/>
  <c r="K788" i="6"/>
  <c r="N788" i="6"/>
  <c r="Q788" i="6"/>
  <c r="DK788" i="6" a="1"/>
  <c r="DL788" i="6" a="1"/>
  <c r="DM788" i="6"/>
  <c r="DQ788" i="6"/>
  <c r="DP789" i="6"/>
  <c r="K789" i="6"/>
  <c r="N789" i="6"/>
  <c r="Q789" i="6"/>
  <c r="DK789" i="6" a="1"/>
  <c r="DL789" i="6" a="1"/>
  <c r="DM789" i="6"/>
  <c r="DQ789" i="6"/>
  <c r="DP790" i="6"/>
  <c r="K790" i="6"/>
  <c r="N790" i="6"/>
  <c r="Q790" i="6"/>
  <c r="DK790" i="6" a="1"/>
  <c r="DL790" i="6" a="1"/>
  <c r="DM790" i="6"/>
  <c r="DQ790" i="6"/>
  <c r="DP791" i="6"/>
  <c r="K791" i="6"/>
  <c r="N791" i="6"/>
  <c r="Q791" i="6"/>
  <c r="DK791" i="6" a="1"/>
  <c r="DL791" i="6" a="1"/>
  <c r="DM791" i="6"/>
  <c r="DQ791" i="6"/>
  <c r="DP792" i="6"/>
  <c r="K792" i="6"/>
  <c r="N792" i="6"/>
  <c r="Q792" i="6"/>
  <c r="DK792" i="6" a="1"/>
  <c r="DL792" i="6" a="1"/>
  <c r="DM792" i="6"/>
  <c r="DQ792" i="6"/>
  <c r="DP793" i="6"/>
  <c r="K793" i="6"/>
  <c r="N793" i="6"/>
  <c r="Q793" i="6"/>
  <c r="DK793" i="6" a="1"/>
  <c r="DL793" i="6" a="1"/>
  <c r="DM793" i="6"/>
  <c r="DQ793" i="6"/>
  <c r="DP794" i="6"/>
  <c r="K794" i="6"/>
  <c r="N794" i="6"/>
  <c r="Q794" i="6"/>
  <c r="DK794" i="6" a="1"/>
  <c r="DL794" i="6" a="1"/>
  <c r="DM794" i="6"/>
  <c r="DQ794" i="6"/>
  <c r="DP795" i="6"/>
  <c r="K795" i="6"/>
  <c r="N795" i="6"/>
  <c r="Q795" i="6"/>
  <c r="DK795" i="6" a="1"/>
  <c r="DL795" i="6" a="1"/>
  <c r="DM795" i="6"/>
  <c r="DQ795" i="6"/>
  <c r="DP796" i="6"/>
  <c r="K796" i="6"/>
  <c r="N796" i="6"/>
  <c r="Q796" i="6"/>
  <c r="DK796" i="6" a="1"/>
  <c r="DL796" i="6" a="1"/>
  <c r="DM796" i="6"/>
  <c r="DQ796" i="6"/>
  <c r="DP797" i="6"/>
  <c r="K797" i="6"/>
  <c r="N797" i="6"/>
  <c r="Q797" i="6"/>
  <c r="DK797" i="6" a="1"/>
  <c r="DL797" i="6" a="1"/>
  <c r="DM797" i="6"/>
  <c r="DQ797" i="6"/>
  <c r="DP798" i="6"/>
  <c r="K798" i="6"/>
  <c r="N798" i="6"/>
  <c r="Q798" i="6"/>
  <c r="DK798" i="6" a="1"/>
  <c r="DL798" i="6" a="1"/>
  <c r="DM798" i="6"/>
  <c r="DQ798" i="6"/>
  <c r="DP799" i="6"/>
  <c r="K799" i="6"/>
  <c r="N799" i="6"/>
  <c r="Q799" i="6"/>
  <c r="DK799" i="6" a="1"/>
  <c r="DL799" i="6" a="1"/>
  <c r="DM799" i="6"/>
  <c r="DQ799" i="6"/>
  <c r="DP800" i="6"/>
  <c r="K800" i="6"/>
  <c r="N800" i="6"/>
  <c r="Q800" i="6"/>
  <c r="DK800" i="6" a="1"/>
  <c r="DL800" i="6" a="1"/>
  <c r="DM800" i="6"/>
  <c r="DQ800" i="6"/>
  <c r="DP801" i="6"/>
  <c r="K801" i="6"/>
  <c r="N801" i="6"/>
  <c r="Q801" i="6"/>
  <c r="DK801" i="6" a="1"/>
  <c r="DL801" i="6" a="1"/>
  <c r="DM801" i="6"/>
  <c r="DQ801" i="6"/>
  <c r="DP802" i="6"/>
  <c r="K802" i="6"/>
  <c r="N802" i="6"/>
  <c r="Q802" i="6"/>
  <c r="DK802" i="6" a="1"/>
  <c r="DL802" i="6" a="1"/>
  <c r="DM802" i="6"/>
  <c r="DQ802" i="6"/>
  <c r="DP803" i="6"/>
  <c r="K803" i="6"/>
  <c r="N803" i="6"/>
  <c r="Q803" i="6"/>
  <c r="DK803" i="6" a="1"/>
  <c r="DL803" i="6" a="1"/>
  <c r="DM803" i="6"/>
  <c r="DQ803" i="6"/>
  <c r="DP804" i="6"/>
  <c r="K804" i="6"/>
  <c r="N804" i="6"/>
  <c r="Q804" i="6"/>
  <c r="DK804" i="6" a="1"/>
  <c r="DL804" i="6" a="1"/>
  <c r="DM804" i="6"/>
  <c r="DQ804" i="6"/>
  <c r="DP805" i="6"/>
  <c r="K805" i="6"/>
  <c r="N805" i="6"/>
  <c r="Q805" i="6"/>
  <c r="DK805" i="6" a="1"/>
  <c r="DL805" i="6" a="1"/>
  <c r="DM805" i="6"/>
  <c r="DQ805" i="6"/>
  <c r="DP806" i="6"/>
  <c r="K806" i="6"/>
  <c r="N806" i="6"/>
  <c r="Q806" i="6"/>
  <c r="DK806" i="6" a="1"/>
  <c r="DL806" i="6" a="1"/>
  <c r="DM806" i="6"/>
  <c r="DQ806" i="6"/>
  <c r="DP807" i="6"/>
  <c r="K807" i="6"/>
  <c r="N807" i="6"/>
  <c r="Q807" i="6"/>
  <c r="DK807" i="6" a="1"/>
  <c r="DL807" i="6" a="1"/>
  <c r="DM807" i="6"/>
  <c r="DQ807" i="6"/>
  <c r="DP808" i="6"/>
  <c r="K808" i="6"/>
  <c r="N808" i="6"/>
  <c r="Q808" i="6"/>
  <c r="DK808" i="6" a="1"/>
  <c r="DL808" i="6" a="1"/>
  <c r="DM808" i="6"/>
  <c r="DQ808" i="6"/>
  <c r="DP809" i="6"/>
  <c r="K809" i="6"/>
  <c r="N809" i="6"/>
  <c r="Q809" i="6"/>
  <c r="DK809" i="6" a="1"/>
  <c r="DL809" i="6" a="1"/>
  <c r="DM809" i="6"/>
  <c r="DQ809" i="6"/>
  <c r="DP810" i="6"/>
  <c r="K810" i="6"/>
  <c r="N810" i="6"/>
  <c r="Q810" i="6"/>
  <c r="DK810" i="6" a="1"/>
  <c r="DL810" i="6" a="1"/>
  <c r="DM810" i="6"/>
  <c r="DQ810" i="6"/>
  <c r="DP811" i="6"/>
  <c r="K811" i="6"/>
  <c r="N811" i="6"/>
  <c r="Q811" i="6"/>
  <c r="DK811" i="6" a="1"/>
  <c r="DL811" i="6" a="1"/>
  <c r="DM811" i="6"/>
  <c r="DQ811" i="6"/>
  <c r="DP812" i="6"/>
  <c r="K812" i="6"/>
  <c r="N812" i="6"/>
  <c r="Q812" i="6"/>
  <c r="DK812" i="6" a="1"/>
  <c r="DL812" i="6" a="1"/>
  <c r="DM812" i="6"/>
  <c r="DQ812" i="6"/>
  <c r="DP813" i="6"/>
  <c r="K813" i="6"/>
  <c r="N813" i="6"/>
  <c r="Q813" i="6"/>
  <c r="DK813" i="6" a="1"/>
  <c r="DL813" i="6" a="1"/>
  <c r="DM813" i="6"/>
  <c r="DQ813" i="6"/>
  <c r="DP814" i="6"/>
  <c r="K814" i="6"/>
  <c r="N814" i="6"/>
  <c r="Q814" i="6"/>
  <c r="DK814" i="6" a="1"/>
  <c r="DL814" i="6" a="1"/>
  <c r="DM814" i="6"/>
  <c r="DQ814" i="6"/>
  <c r="DP815" i="6"/>
  <c r="K815" i="6"/>
  <c r="N815" i="6"/>
  <c r="Q815" i="6"/>
  <c r="DK815" i="6" a="1"/>
  <c r="DL815" i="6" a="1"/>
  <c r="DM815" i="6"/>
  <c r="DQ815" i="6"/>
  <c r="DP816" i="6"/>
  <c r="K816" i="6"/>
  <c r="N816" i="6"/>
  <c r="Q816" i="6"/>
  <c r="DK816" i="6" a="1"/>
  <c r="DL816" i="6" a="1"/>
  <c r="DM816" i="6"/>
  <c r="DQ816" i="6"/>
  <c r="DP817" i="6"/>
  <c r="K817" i="6"/>
  <c r="N817" i="6"/>
  <c r="Q817" i="6"/>
  <c r="DK817" i="6" a="1"/>
  <c r="DL817" i="6" a="1"/>
  <c r="DM817" i="6"/>
  <c r="DQ817" i="6"/>
  <c r="DP818" i="6"/>
  <c r="K818" i="6"/>
  <c r="N818" i="6"/>
  <c r="Q818" i="6"/>
  <c r="DK818" i="6" a="1"/>
  <c r="DL818" i="6" a="1"/>
  <c r="DM818" i="6"/>
  <c r="DQ818" i="6"/>
  <c r="DP819" i="6"/>
  <c r="K819" i="6"/>
  <c r="N819" i="6"/>
  <c r="Q819" i="6"/>
  <c r="DK819" i="6" a="1"/>
  <c r="DL819" i="6" a="1"/>
  <c r="DM819" i="6"/>
  <c r="DQ819" i="6"/>
  <c r="DP820" i="6"/>
  <c r="K820" i="6"/>
  <c r="N820" i="6"/>
  <c r="Q820" i="6"/>
  <c r="DK820" i="6" a="1"/>
  <c r="DL820" i="6" a="1"/>
  <c r="DM820" i="6"/>
  <c r="DQ820" i="6"/>
  <c r="DP821" i="6"/>
  <c r="K821" i="6"/>
  <c r="N821" i="6"/>
  <c r="Q821" i="6"/>
  <c r="DK821" i="6" a="1"/>
  <c r="DL821" i="6" a="1"/>
  <c r="DM821" i="6"/>
  <c r="DQ821" i="6"/>
  <c r="DP822" i="6"/>
  <c r="K822" i="6"/>
  <c r="N822" i="6"/>
  <c r="Q822" i="6"/>
  <c r="DK822" i="6" a="1"/>
  <c r="DL822" i="6" a="1"/>
  <c r="DM822" i="6"/>
  <c r="DQ822" i="6"/>
  <c r="DP823" i="6"/>
  <c r="K823" i="6"/>
  <c r="N823" i="6"/>
  <c r="Q823" i="6"/>
  <c r="DK823" i="6" a="1"/>
  <c r="DL823" i="6" a="1"/>
  <c r="DM823" i="6"/>
  <c r="DQ823" i="6"/>
  <c r="DP824" i="6"/>
  <c r="K824" i="6"/>
  <c r="N824" i="6"/>
  <c r="Q824" i="6"/>
  <c r="DK824" i="6" a="1"/>
  <c r="DL824" i="6" a="1"/>
  <c r="DM824" i="6"/>
  <c r="DQ824" i="6"/>
  <c r="DP825" i="6"/>
  <c r="K825" i="6"/>
  <c r="N825" i="6"/>
  <c r="Q825" i="6"/>
  <c r="DK825" i="6" a="1"/>
  <c r="DL825" i="6" a="1"/>
  <c r="DM825" i="6"/>
  <c r="DQ825" i="6"/>
  <c r="DP826" i="6"/>
  <c r="K826" i="6"/>
  <c r="N826" i="6"/>
  <c r="Q826" i="6"/>
  <c r="DK826" i="6" a="1"/>
  <c r="DL826" i="6" a="1"/>
  <c r="DM826" i="6"/>
  <c r="DQ826" i="6"/>
  <c r="DP827" i="6"/>
  <c r="K827" i="6"/>
  <c r="N827" i="6"/>
  <c r="Q827" i="6"/>
  <c r="DK827" i="6" a="1"/>
  <c r="DL827" i="6" a="1"/>
  <c r="DM827" i="6"/>
  <c r="DQ827" i="6"/>
  <c r="DP828" i="6"/>
  <c r="K828" i="6"/>
  <c r="N828" i="6"/>
  <c r="Q828" i="6"/>
  <c r="DK828" i="6" a="1"/>
  <c r="DL828" i="6" a="1"/>
  <c r="DM828" i="6"/>
  <c r="DQ828" i="6"/>
  <c r="DP829" i="6"/>
  <c r="K829" i="6"/>
  <c r="N829" i="6"/>
  <c r="Q829" i="6"/>
  <c r="DK829" i="6" a="1"/>
  <c r="DL829" i="6" a="1"/>
  <c r="DM829" i="6"/>
  <c r="DQ829" i="6"/>
  <c r="DP830" i="6"/>
  <c r="K830" i="6"/>
  <c r="N830" i="6"/>
  <c r="Q830" i="6"/>
  <c r="DK830" i="6" a="1"/>
  <c r="DL830" i="6" a="1"/>
  <c r="DM830" i="6"/>
  <c r="DQ830" i="6"/>
  <c r="DP831" i="6"/>
  <c r="K831" i="6"/>
  <c r="N831" i="6"/>
  <c r="Q831" i="6"/>
  <c r="DK831" i="6" a="1"/>
  <c r="DL831" i="6" a="1"/>
  <c r="DM831" i="6"/>
  <c r="DQ831" i="6"/>
  <c r="DP832" i="6"/>
  <c r="K832" i="6"/>
  <c r="N832" i="6"/>
  <c r="Q832" i="6"/>
  <c r="DK832" i="6" a="1"/>
  <c r="DL832" i="6" a="1"/>
  <c r="DM832" i="6"/>
  <c r="DQ832" i="6"/>
  <c r="DP833" i="6"/>
  <c r="K833" i="6"/>
  <c r="N833" i="6"/>
  <c r="Q833" i="6"/>
  <c r="DK833" i="6" a="1"/>
  <c r="DL833" i="6" a="1"/>
  <c r="DM833" i="6"/>
  <c r="DQ833" i="6"/>
  <c r="DP834" i="6"/>
  <c r="K834" i="6"/>
  <c r="N834" i="6"/>
  <c r="Q834" i="6"/>
  <c r="DK834" i="6" a="1"/>
  <c r="DL834" i="6" a="1"/>
  <c r="DM834" i="6"/>
  <c r="DQ834" i="6"/>
  <c r="DP835" i="6"/>
  <c r="K835" i="6"/>
  <c r="N835" i="6"/>
  <c r="Q835" i="6"/>
  <c r="DK835" i="6" a="1"/>
  <c r="DL835" i="6" a="1"/>
  <c r="DM835" i="6"/>
  <c r="DQ835" i="6"/>
  <c r="DP836" i="6"/>
  <c r="K836" i="6"/>
  <c r="N836" i="6"/>
  <c r="Q836" i="6"/>
  <c r="DK836" i="6" a="1"/>
  <c r="DL836" i="6" a="1"/>
  <c r="DM836" i="6"/>
  <c r="DQ836" i="6"/>
  <c r="DP837" i="6"/>
  <c r="K837" i="6"/>
  <c r="N837" i="6"/>
  <c r="Q837" i="6"/>
  <c r="DK837" i="6" a="1"/>
  <c r="DL837" i="6" a="1"/>
  <c r="DM837" i="6"/>
  <c r="DQ837" i="6"/>
  <c r="DP838" i="6"/>
  <c r="K838" i="6"/>
  <c r="N838" i="6"/>
  <c r="Q838" i="6"/>
  <c r="DK838" i="6" a="1"/>
  <c r="DL838" i="6" a="1"/>
  <c r="DM838" i="6"/>
  <c r="DQ838" i="6"/>
  <c r="DP839" i="6"/>
  <c r="K839" i="6"/>
  <c r="N839" i="6"/>
  <c r="Q839" i="6"/>
  <c r="DK839" i="6" a="1"/>
  <c r="DL839" i="6" a="1"/>
  <c r="DM839" i="6"/>
  <c r="DQ839" i="6"/>
  <c r="DP840" i="6"/>
  <c r="K840" i="6"/>
  <c r="N840" i="6"/>
  <c r="Q840" i="6"/>
  <c r="DK840" i="6" a="1"/>
  <c r="DL840" i="6" a="1"/>
  <c r="DM840" i="6"/>
  <c r="DQ840" i="6"/>
  <c r="DP841" i="6"/>
  <c r="K841" i="6"/>
  <c r="N841" i="6"/>
  <c r="Q841" i="6"/>
  <c r="DK841" i="6" a="1"/>
  <c r="DL841" i="6" a="1"/>
  <c r="DM841" i="6"/>
  <c r="DQ841" i="6"/>
  <c r="DP842" i="6"/>
  <c r="K842" i="6"/>
  <c r="N842" i="6"/>
  <c r="Q842" i="6"/>
  <c r="DK842" i="6" a="1"/>
  <c r="DL842" i="6" a="1"/>
  <c r="DM842" i="6"/>
  <c r="DQ842" i="6"/>
  <c r="DP843" i="6"/>
  <c r="K843" i="6"/>
  <c r="N843" i="6"/>
  <c r="Q843" i="6"/>
  <c r="DK843" i="6" a="1"/>
  <c r="DL843" i="6" a="1"/>
  <c r="DM843" i="6"/>
  <c r="DQ843" i="6"/>
  <c r="DP844" i="6"/>
  <c r="K844" i="6"/>
  <c r="N844" i="6"/>
  <c r="Q844" i="6"/>
  <c r="DK844" i="6" a="1"/>
  <c r="DL844" i="6" a="1"/>
  <c r="DM844" i="6"/>
  <c r="DQ844" i="6"/>
  <c r="DP845" i="6"/>
  <c r="K845" i="6"/>
  <c r="N845" i="6"/>
  <c r="Q845" i="6"/>
  <c r="DK845" i="6" a="1"/>
  <c r="DL845" i="6" a="1"/>
  <c r="DM845" i="6"/>
  <c r="DQ845" i="6"/>
  <c r="DP846" i="6"/>
  <c r="K846" i="6"/>
  <c r="N846" i="6"/>
  <c r="Q846" i="6"/>
  <c r="DK846" i="6" a="1"/>
  <c r="DL846" i="6" a="1"/>
  <c r="DM846" i="6"/>
  <c r="DQ846" i="6"/>
  <c r="DP847" i="6"/>
  <c r="K847" i="6"/>
  <c r="N847" i="6"/>
  <c r="Q847" i="6"/>
  <c r="DK847" i="6" a="1"/>
  <c r="DL847" i="6" a="1"/>
  <c r="DM847" i="6"/>
  <c r="DQ847" i="6"/>
  <c r="DP848" i="6"/>
  <c r="K848" i="6"/>
  <c r="N848" i="6"/>
  <c r="Q848" i="6"/>
  <c r="DK848" i="6" a="1"/>
  <c r="DL848" i="6" a="1"/>
  <c r="DM848" i="6"/>
  <c r="DQ848" i="6"/>
  <c r="DP849" i="6"/>
  <c r="K849" i="6"/>
  <c r="N849" i="6"/>
  <c r="Q849" i="6"/>
  <c r="DK849" i="6" a="1"/>
  <c r="DL849" i="6" a="1"/>
  <c r="DM849" i="6"/>
  <c r="DQ849" i="6"/>
  <c r="DP850" i="6"/>
  <c r="K850" i="6"/>
  <c r="N850" i="6"/>
  <c r="Q850" i="6"/>
  <c r="DK850" i="6" a="1"/>
  <c r="DL850" i="6" a="1"/>
  <c r="DM850" i="6"/>
  <c r="DQ850" i="6"/>
  <c r="DP851" i="6"/>
  <c r="K851" i="6"/>
  <c r="N851" i="6"/>
  <c r="Q851" i="6"/>
  <c r="DK851" i="6" a="1"/>
  <c r="DL851" i="6" a="1"/>
  <c r="DM851" i="6"/>
  <c r="DQ851" i="6"/>
  <c r="DP852" i="6"/>
  <c r="K852" i="6"/>
  <c r="N852" i="6"/>
  <c r="Q852" i="6"/>
  <c r="DK852" i="6" a="1"/>
  <c r="DL852" i="6" a="1"/>
  <c r="DM852" i="6"/>
  <c r="DQ852" i="6"/>
  <c r="DP853" i="6"/>
  <c r="K853" i="6"/>
  <c r="N853" i="6"/>
  <c r="Q853" i="6"/>
  <c r="DK853" i="6" a="1"/>
  <c r="DL853" i="6" a="1"/>
  <c r="DM853" i="6"/>
  <c r="DQ853" i="6"/>
  <c r="DP854" i="6"/>
  <c r="K854" i="6"/>
  <c r="N854" i="6"/>
  <c r="Q854" i="6"/>
  <c r="DK854" i="6" a="1"/>
  <c r="DL854" i="6" a="1"/>
  <c r="DM854" i="6"/>
  <c r="DQ854" i="6"/>
  <c r="DP855" i="6"/>
  <c r="K855" i="6"/>
  <c r="N855" i="6"/>
  <c r="Q855" i="6"/>
  <c r="DK855" i="6" a="1"/>
  <c r="DL855" i="6" a="1"/>
  <c r="DM855" i="6"/>
  <c r="DQ855" i="6"/>
  <c r="DP856" i="6"/>
  <c r="K856" i="6"/>
  <c r="N856" i="6"/>
  <c r="Q856" i="6"/>
  <c r="DK856" i="6" a="1"/>
  <c r="DL856" i="6" a="1"/>
  <c r="DM856" i="6"/>
  <c r="DQ856" i="6"/>
  <c r="DP857" i="6"/>
  <c r="K857" i="6"/>
  <c r="N857" i="6"/>
  <c r="Q857" i="6"/>
  <c r="DK857" i="6" a="1"/>
  <c r="DL857" i="6" a="1"/>
  <c r="DM857" i="6"/>
  <c r="DQ857" i="6"/>
  <c r="DP858" i="6"/>
  <c r="K858" i="6"/>
  <c r="N858" i="6"/>
  <c r="Q858" i="6"/>
  <c r="DK858" i="6" a="1"/>
  <c r="DL858" i="6" a="1"/>
  <c r="DM858" i="6"/>
  <c r="DQ858" i="6"/>
  <c r="DP859" i="6"/>
  <c r="K859" i="6"/>
  <c r="N859" i="6"/>
  <c r="Q859" i="6"/>
  <c r="DK859" i="6" a="1"/>
  <c r="DL859" i="6" a="1"/>
  <c r="DM859" i="6"/>
  <c r="DQ859" i="6"/>
  <c r="DP860" i="6"/>
  <c r="K860" i="6"/>
  <c r="N860" i="6"/>
  <c r="Q860" i="6"/>
  <c r="DK860" i="6" a="1"/>
  <c r="DL860" i="6" a="1"/>
  <c r="DM860" i="6"/>
  <c r="DQ860" i="6"/>
  <c r="DP861" i="6"/>
  <c r="K861" i="6"/>
  <c r="N861" i="6"/>
  <c r="Q861" i="6"/>
  <c r="DK861" i="6" a="1"/>
  <c r="DL861" i="6" a="1"/>
  <c r="DM861" i="6"/>
  <c r="DQ861" i="6"/>
  <c r="DP862" i="6"/>
  <c r="K862" i="6"/>
  <c r="N862" i="6"/>
  <c r="Q862" i="6"/>
  <c r="DK862" i="6" a="1"/>
  <c r="DL862" i="6" a="1"/>
  <c r="DM862" i="6"/>
  <c r="DQ862" i="6"/>
  <c r="DP863" i="6"/>
  <c r="K863" i="6"/>
  <c r="N863" i="6"/>
  <c r="Q863" i="6"/>
  <c r="DK863" i="6" a="1"/>
  <c r="DL863" i="6" a="1"/>
  <c r="DM863" i="6"/>
  <c r="DQ863" i="6"/>
  <c r="DP864" i="6"/>
  <c r="K864" i="6"/>
  <c r="N864" i="6"/>
  <c r="Q864" i="6"/>
  <c r="DK864" i="6" a="1"/>
  <c r="DL864" i="6" a="1"/>
  <c r="DM864" i="6"/>
  <c r="DQ864" i="6"/>
  <c r="DP865" i="6"/>
  <c r="K865" i="6"/>
  <c r="N865" i="6"/>
  <c r="Q865" i="6"/>
  <c r="DK865" i="6" a="1"/>
  <c r="DL865" i="6" a="1"/>
  <c r="DM865" i="6"/>
  <c r="DQ865" i="6"/>
  <c r="DP866" i="6"/>
  <c r="K866" i="6"/>
  <c r="N866" i="6"/>
  <c r="Q866" i="6"/>
  <c r="DK866" i="6" a="1"/>
  <c r="DL866" i="6" a="1"/>
  <c r="DM866" i="6"/>
  <c r="DQ866" i="6"/>
  <c r="DP867" i="6"/>
  <c r="K867" i="6"/>
  <c r="N867" i="6"/>
  <c r="Q867" i="6"/>
  <c r="DK867" i="6" a="1"/>
  <c r="DL867" i="6" a="1"/>
  <c r="DM867" i="6"/>
  <c r="DQ867" i="6"/>
  <c r="DP868" i="6"/>
  <c r="K868" i="6"/>
  <c r="N868" i="6"/>
  <c r="Q868" i="6"/>
  <c r="DK868" i="6" a="1"/>
  <c r="DL868" i="6" a="1"/>
  <c r="DM868" i="6"/>
  <c r="DQ868" i="6"/>
  <c r="DP869" i="6"/>
  <c r="K869" i="6"/>
  <c r="N869" i="6"/>
  <c r="Q869" i="6"/>
  <c r="DK869" i="6" a="1"/>
  <c r="DL869" i="6" a="1"/>
  <c r="DM869" i="6"/>
  <c r="DQ869" i="6"/>
  <c r="DP870" i="6"/>
  <c r="K870" i="6"/>
  <c r="N870" i="6"/>
  <c r="Q870" i="6"/>
  <c r="DK870" i="6" a="1"/>
  <c r="DL870" i="6" a="1"/>
  <c r="DM870" i="6"/>
  <c r="DQ870" i="6"/>
  <c r="DP871" i="6"/>
  <c r="K871" i="6"/>
  <c r="N871" i="6"/>
  <c r="Q871" i="6"/>
  <c r="DK871" i="6" a="1"/>
  <c r="DL871" i="6" a="1"/>
  <c r="DM871" i="6"/>
  <c r="DQ871" i="6"/>
  <c r="DP872" i="6"/>
  <c r="K872" i="6"/>
  <c r="N872" i="6"/>
  <c r="Q872" i="6"/>
  <c r="DK872" i="6" a="1"/>
  <c r="DL872" i="6" a="1"/>
  <c r="DM872" i="6"/>
  <c r="DQ872" i="6"/>
  <c r="DP873" i="6"/>
  <c r="K873" i="6"/>
  <c r="N873" i="6"/>
  <c r="Q873" i="6"/>
  <c r="DK873" i="6" a="1"/>
  <c r="DL873" i="6" a="1"/>
  <c r="DM873" i="6"/>
  <c r="DQ873" i="6"/>
  <c r="DP874" i="6"/>
  <c r="K874" i="6"/>
  <c r="N874" i="6"/>
  <c r="Q874" i="6"/>
  <c r="DK874" i="6" a="1"/>
  <c r="DL874" i="6" a="1"/>
  <c r="DM874" i="6"/>
  <c r="DQ874" i="6"/>
  <c r="DP875" i="6"/>
  <c r="K875" i="6"/>
  <c r="N875" i="6"/>
  <c r="Q875" i="6"/>
  <c r="DK875" i="6" a="1"/>
  <c r="DL875" i="6" a="1"/>
  <c r="DM875" i="6"/>
  <c r="DQ875" i="6"/>
  <c r="DP876" i="6"/>
  <c r="K876" i="6"/>
  <c r="N876" i="6"/>
  <c r="Q876" i="6"/>
  <c r="DK876" i="6" a="1"/>
  <c r="DL876" i="6" a="1"/>
  <c r="DM876" i="6"/>
  <c r="DQ876" i="6"/>
  <c r="DP877" i="6"/>
  <c r="K877" i="6"/>
  <c r="N877" i="6"/>
  <c r="Q877" i="6"/>
  <c r="DK877" i="6" a="1"/>
  <c r="DL877" i="6" a="1"/>
  <c r="DM877" i="6"/>
  <c r="DQ877" i="6"/>
  <c r="DP878" i="6"/>
  <c r="K878" i="6"/>
  <c r="N878" i="6"/>
  <c r="Q878" i="6"/>
  <c r="DK878" i="6" a="1"/>
  <c r="DL878" i="6" a="1"/>
  <c r="DM878" i="6"/>
  <c r="DQ878" i="6"/>
  <c r="DP879" i="6"/>
  <c r="K879" i="6"/>
  <c r="N879" i="6"/>
  <c r="Q879" i="6"/>
  <c r="DK879" i="6" a="1"/>
  <c r="DL879" i="6" a="1"/>
  <c r="DM879" i="6"/>
  <c r="DQ879" i="6"/>
  <c r="DP880" i="6"/>
  <c r="K880" i="6"/>
  <c r="N880" i="6"/>
  <c r="Q880" i="6"/>
  <c r="DK880" i="6" a="1"/>
  <c r="DL880" i="6" a="1"/>
  <c r="DM880" i="6"/>
  <c r="DQ880" i="6"/>
  <c r="DP881" i="6"/>
  <c r="K881" i="6"/>
  <c r="N881" i="6"/>
  <c r="Q881" i="6"/>
  <c r="DK881" i="6" a="1"/>
  <c r="DL881" i="6" a="1"/>
  <c r="DM881" i="6"/>
  <c r="DQ881" i="6"/>
  <c r="DP882" i="6"/>
  <c r="K882" i="6"/>
  <c r="N882" i="6"/>
  <c r="Q882" i="6"/>
  <c r="DK882" i="6" a="1"/>
  <c r="DL882" i="6" a="1"/>
  <c r="DM882" i="6"/>
  <c r="DQ882" i="6"/>
  <c r="DP883" i="6"/>
  <c r="K883" i="6"/>
  <c r="N883" i="6"/>
  <c r="Q883" i="6"/>
  <c r="DK883" i="6" a="1"/>
  <c r="DL883" i="6" a="1"/>
  <c r="DM883" i="6"/>
  <c r="DQ883" i="6"/>
  <c r="DP884" i="6"/>
  <c r="K884" i="6"/>
  <c r="N884" i="6"/>
  <c r="Q884" i="6"/>
  <c r="DK884" i="6" a="1"/>
  <c r="DL884" i="6" a="1"/>
  <c r="DM884" i="6"/>
  <c r="DQ884" i="6"/>
  <c r="DP885" i="6"/>
  <c r="K885" i="6"/>
  <c r="N885" i="6"/>
  <c r="Q885" i="6"/>
  <c r="DK885" i="6" a="1"/>
  <c r="DL885" i="6" a="1"/>
  <c r="DM885" i="6"/>
  <c r="DQ885" i="6"/>
  <c r="DP886" i="6"/>
  <c r="K886" i="6"/>
  <c r="N886" i="6"/>
  <c r="Q886" i="6"/>
  <c r="DK886" i="6" a="1"/>
  <c r="DL886" i="6" a="1"/>
  <c r="DM886" i="6"/>
  <c r="DQ886" i="6"/>
  <c r="DP887" i="6"/>
  <c r="K887" i="6"/>
  <c r="N887" i="6"/>
  <c r="Q887" i="6"/>
  <c r="DK887" i="6" a="1"/>
  <c r="DL887" i="6" a="1"/>
  <c r="DM887" i="6"/>
  <c r="DQ887" i="6"/>
  <c r="DP888" i="6"/>
  <c r="K888" i="6"/>
  <c r="N888" i="6"/>
  <c r="Q888" i="6"/>
  <c r="DK888" i="6" a="1"/>
  <c r="DL888" i="6" a="1"/>
  <c r="DM888" i="6"/>
  <c r="DQ888" i="6"/>
  <c r="DP889" i="6"/>
  <c r="K889" i="6"/>
  <c r="N889" i="6"/>
  <c r="Q889" i="6"/>
  <c r="DK889" i="6" a="1"/>
  <c r="DL889" i="6" a="1"/>
  <c r="DM889" i="6"/>
  <c r="DQ889" i="6"/>
  <c r="DP890" i="6"/>
  <c r="K890" i="6"/>
  <c r="N890" i="6"/>
  <c r="Q890" i="6"/>
  <c r="DK890" i="6" a="1"/>
  <c r="DL890" i="6" a="1"/>
  <c r="DM890" i="6"/>
  <c r="DQ890" i="6"/>
  <c r="DP891" i="6"/>
  <c r="K891" i="6"/>
  <c r="N891" i="6"/>
  <c r="Q891" i="6"/>
  <c r="DK891" i="6" a="1"/>
  <c r="DL891" i="6" a="1"/>
  <c r="DM891" i="6"/>
  <c r="DQ891" i="6"/>
  <c r="DP892" i="6"/>
  <c r="K892" i="6"/>
  <c r="N892" i="6"/>
  <c r="Q892" i="6"/>
  <c r="DK892" i="6" a="1"/>
  <c r="DL892" i="6" a="1"/>
  <c r="DM892" i="6"/>
  <c r="DQ892" i="6"/>
  <c r="DP893" i="6"/>
  <c r="K893" i="6"/>
  <c r="N893" i="6"/>
  <c r="Q893" i="6"/>
  <c r="DK893" i="6" a="1"/>
  <c r="DL893" i="6" a="1"/>
  <c r="DM893" i="6"/>
  <c r="DQ893" i="6"/>
  <c r="DP894" i="6"/>
  <c r="K894" i="6"/>
  <c r="N894" i="6"/>
  <c r="Q894" i="6"/>
  <c r="DK894" i="6" a="1"/>
  <c r="DL894" i="6" a="1"/>
  <c r="DM894" i="6"/>
  <c r="DQ894" i="6"/>
  <c r="DP895" i="6"/>
  <c r="K895" i="6"/>
  <c r="N895" i="6"/>
  <c r="Q895" i="6"/>
  <c r="DK895" i="6" a="1"/>
  <c r="DL895" i="6" a="1"/>
  <c r="DM895" i="6"/>
  <c r="DQ895" i="6"/>
  <c r="DP896" i="6"/>
  <c r="K896" i="6"/>
  <c r="N896" i="6"/>
  <c r="Q896" i="6"/>
  <c r="DK896" i="6" a="1"/>
  <c r="DL896" i="6" a="1"/>
  <c r="DM896" i="6"/>
  <c r="DQ896" i="6"/>
  <c r="DP897" i="6"/>
  <c r="K897" i="6"/>
  <c r="N897" i="6"/>
  <c r="Q897" i="6"/>
  <c r="DK897" i="6" a="1"/>
  <c r="DL897" i="6" a="1"/>
  <c r="DM897" i="6"/>
  <c r="DQ897" i="6"/>
  <c r="DP898" i="6"/>
  <c r="K898" i="6"/>
  <c r="N898" i="6"/>
  <c r="Q898" i="6"/>
  <c r="DK898" i="6" a="1"/>
  <c r="DL898" i="6" a="1"/>
  <c r="DM898" i="6"/>
  <c r="DQ898" i="6"/>
  <c r="DP899" i="6"/>
  <c r="K899" i="6"/>
  <c r="N899" i="6"/>
  <c r="Q899" i="6"/>
  <c r="DK899" i="6" a="1"/>
  <c r="DL899" i="6" a="1"/>
  <c r="DM899" i="6"/>
  <c r="DQ899" i="6"/>
  <c r="DP900" i="6"/>
  <c r="K900" i="6"/>
  <c r="N900" i="6"/>
  <c r="Q900" i="6"/>
  <c r="DK900" i="6" a="1"/>
  <c r="DL900" i="6" a="1"/>
  <c r="DM900" i="6"/>
  <c r="DQ900" i="6"/>
  <c r="DP901" i="6"/>
  <c r="K901" i="6"/>
  <c r="N901" i="6"/>
  <c r="Q901" i="6"/>
  <c r="DK901" i="6" a="1"/>
  <c r="DL901" i="6" a="1"/>
  <c r="DM901" i="6"/>
  <c r="DQ901" i="6"/>
  <c r="DP902" i="6"/>
  <c r="K902" i="6"/>
  <c r="N902" i="6"/>
  <c r="Q902" i="6"/>
  <c r="DK902" i="6" a="1"/>
  <c r="DL902" i="6" a="1"/>
  <c r="DM902" i="6"/>
  <c r="DQ902" i="6"/>
  <c r="DP903" i="6"/>
  <c r="K903" i="6"/>
  <c r="N903" i="6"/>
  <c r="Q903" i="6"/>
  <c r="DK903" i="6" a="1"/>
  <c r="DL903" i="6" a="1"/>
  <c r="DM903" i="6"/>
  <c r="DQ903" i="6"/>
  <c r="DP904" i="6"/>
  <c r="K904" i="6"/>
  <c r="N904" i="6"/>
  <c r="Q904" i="6"/>
  <c r="DK904" i="6" a="1"/>
  <c r="DL904" i="6" a="1"/>
  <c r="DM904" i="6"/>
  <c r="DQ904" i="6"/>
  <c r="DP905" i="6"/>
  <c r="K905" i="6"/>
  <c r="N905" i="6"/>
  <c r="Q905" i="6"/>
  <c r="DK905" i="6" a="1"/>
  <c r="DL905" i="6" a="1"/>
  <c r="DM905" i="6"/>
  <c r="DQ905" i="6"/>
  <c r="DP906" i="6"/>
  <c r="K906" i="6"/>
  <c r="N906" i="6"/>
  <c r="Q906" i="6"/>
  <c r="DK906" i="6" a="1"/>
  <c r="DL906" i="6" a="1"/>
  <c r="DM906" i="6"/>
  <c r="DQ906" i="6"/>
  <c r="DP907" i="6"/>
  <c r="K907" i="6"/>
  <c r="N907" i="6"/>
  <c r="Q907" i="6"/>
  <c r="DK907" i="6" a="1"/>
  <c r="DL907" i="6" a="1"/>
  <c r="DM907" i="6"/>
  <c r="DQ907" i="6"/>
  <c r="DP908" i="6"/>
  <c r="K908" i="6"/>
  <c r="N908" i="6"/>
  <c r="Q908" i="6"/>
  <c r="DK908" i="6" a="1"/>
  <c r="DL908" i="6" a="1"/>
  <c r="DM908" i="6"/>
  <c r="DQ908" i="6"/>
  <c r="DP909" i="6"/>
  <c r="K909" i="6"/>
  <c r="N909" i="6"/>
  <c r="Q909" i="6"/>
  <c r="DK909" i="6" a="1"/>
  <c r="DL909" i="6" a="1"/>
  <c r="DM909" i="6"/>
  <c r="DQ909" i="6"/>
  <c r="DP910" i="6"/>
  <c r="K910" i="6"/>
  <c r="N910" i="6"/>
  <c r="Q910" i="6"/>
  <c r="DK910" i="6" a="1"/>
  <c r="DL910" i="6" a="1"/>
  <c r="DM910" i="6"/>
  <c r="DQ910" i="6"/>
  <c r="DP911" i="6"/>
  <c r="K911" i="6"/>
  <c r="N911" i="6"/>
  <c r="Q911" i="6"/>
  <c r="DK911" i="6" a="1"/>
  <c r="DL911" i="6" a="1"/>
  <c r="DM911" i="6"/>
  <c r="DQ911" i="6"/>
  <c r="DP912" i="6"/>
  <c r="K912" i="6"/>
  <c r="N912" i="6"/>
  <c r="Q912" i="6"/>
  <c r="DK912" i="6" a="1"/>
  <c r="DL912" i="6" a="1"/>
  <c r="DM912" i="6"/>
  <c r="DQ912" i="6"/>
  <c r="DP913" i="6"/>
  <c r="K913" i="6"/>
  <c r="N913" i="6"/>
  <c r="Q913" i="6"/>
  <c r="DK913" i="6" a="1"/>
  <c r="DL913" i="6" a="1"/>
  <c r="DM913" i="6"/>
  <c r="DQ913" i="6"/>
  <c r="DP914" i="6"/>
  <c r="K914" i="6"/>
  <c r="N914" i="6"/>
  <c r="Q914" i="6"/>
  <c r="DK914" i="6" a="1"/>
  <c r="DL914" i="6" a="1"/>
  <c r="DM914" i="6"/>
  <c r="DQ914" i="6"/>
  <c r="DP915" i="6"/>
  <c r="K915" i="6"/>
  <c r="N915" i="6"/>
  <c r="Q915" i="6"/>
  <c r="DK915" i="6" a="1"/>
  <c r="DL915" i="6" a="1"/>
  <c r="DM915" i="6"/>
  <c r="DQ915" i="6"/>
  <c r="DP916" i="6"/>
  <c r="K916" i="6"/>
  <c r="N916" i="6"/>
  <c r="Q916" i="6"/>
  <c r="DK916" i="6" a="1"/>
  <c r="DL916" i="6" a="1"/>
  <c r="DM916" i="6"/>
  <c r="DQ916" i="6"/>
  <c r="DP917" i="6"/>
  <c r="K917" i="6"/>
  <c r="N917" i="6"/>
  <c r="Q917" i="6"/>
  <c r="DK917" i="6" a="1"/>
  <c r="DL917" i="6" a="1"/>
  <c r="DM917" i="6"/>
  <c r="DQ917" i="6"/>
  <c r="DP918" i="6"/>
  <c r="K918" i="6"/>
  <c r="N918" i="6"/>
  <c r="Q918" i="6"/>
  <c r="DK918" i="6" a="1"/>
  <c r="DL918" i="6" a="1"/>
  <c r="DM918" i="6"/>
  <c r="DQ918" i="6"/>
  <c r="DP919" i="6"/>
  <c r="K919" i="6"/>
  <c r="N919" i="6"/>
  <c r="Q919" i="6"/>
  <c r="DK919" i="6" a="1"/>
  <c r="DL919" i="6" a="1"/>
  <c r="DM919" i="6"/>
  <c r="DQ919" i="6"/>
  <c r="DP920" i="6"/>
  <c r="K920" i="6"/>
  <c r="N920" i="6"/>
  <c r="Q920" i="6"/>
  <c r="DK920" i="6" a="1"/>
  <c r="DL920" i="6" a="1"/>
  <c r="DM920" i="6"/>
  <c r="DQ920" i="6"/>
  <c r="DP921" i="6"/>
  <c r="K921" i="6"/>
  <c r="N921" i="6"/>
  <c r="Q921" i="6"/>
  <c r="DK921" i="6" a="1"/>
  <c r="DL921" i="6" a="1"/>
  <c r="DM921" i="6"/>
  <c r="DQ921" i="6"/>
  <c r="DP922" i="6"/>
  <c r="K922" i="6"/>
  <c r="N922" i="6"/>
  <c r="Q922" i="6"/>
  <c r="DK922" i="6" a="1"/>
  <c r="DL922" i="6" a="1"/>
  <c r="DM922" i="6"/>
  <c r="DQ922" i="6"/>
  <c r="DP923" i="6"/>
  <c r="K923" i="6"/>
  <c r="N923" i="6"/>
  <c r="Q923" i="6"/>
  <c r="DK923" i="6" a="1"/>
  <c r="DL923" i="6" a="1"/>
  <c r="DM923" i="6"/>
  <c r="DQ923" i="6"/>
  <c r="DP924" i="6"/>
  <c r="K924" i="6"/>
  <c r="N924" i="6"/>
  <c r="Q924" i="6"/>
  <c r="DK924" i="6" a="1"/>
  <c r="DL924" i="6" a="1"/>
  <c r="DM924" i="6"/>
  <c r="DQ924" i="6"/>
  <c r="DP925" i="6"/>
  <c r="K925" i="6"/>
  <c r="N925" i="6"/>
  <c r="Q925" i="6"/>
  <c r="DK925" i="6" a="1"/>
  <c r="DL925" i="6" a="1"/>
  <c r="DM925" i="6"/>
  <c r="DQ925" i="6"/>
  <c r="DP926" i="6"/>
  <c r="K926" i="6"/>
  <c r="N926" i="6"/>
  <c r="Q926" i="6"/>
  <c r="DK926" i="6" a="1"/>
  <c r="DL926" i="6" a="1"/>
  <c r="DM926" i="6"/>
  <c r="DQ926" i="6"/>
  <c r="DP927" i="6"/>
  <c r="K927" i="6"/>
  <c r="N927" i="6"/>
  <c r="Q927" i="6"/>
  <c r="DK927" i="6" a="1"/>
  <c r="DL927" i="6" a="1"/>
  <c r="DM927" i="6"/>
  <c r="DQ927" i="6"/>
  <c r="DP928" i="6"/>
  <c r="K928" i="6"/>
  <c r="N928" i="6"/>
  <c r="Q928" i="6"/>
  <c r="DK928" i="6" a="1"/>
  <c r="DL928" i="6" a="1"/>
  <c r="DM928" i="6"/>
  <c r="DQ928" i="6"/>
  <c r="DP929" i="6"/>
  <c r="K929" i="6"/>
  <c r="N929" i="6"/>
  <c r="Q929" i="6"/>
  <c r="DK929" i="6" a="1"/>
  <c r="DL929" i="6" a="1"/>
  <c r="DM929" i="6"/>
  <c r="DQ929" i="6"/>
  <c r="DP930" i="6"/>
  <c r="K930" i="6"/>
  <c r="N930" i="6"/>
  <c r="Q930" i="6"/>
  <c r="DK930" i="6" a="1"/>
  <c r="DL930" i="6" a="1"/>
  <c r="DM930" i="6"/>
  <c r="DQ930" i="6"/>
  <c r="DP931" i="6"/>
  <c r="K931" i="6"/>
  <c r="N931" i="6"/>
  <c r="Q931" i="6"/>
  <c r="DK931" i="6" a="1"/>
  <c r="DL931" i="6" a="1"/>
  <c r="DM931" i="6"/>
  <c r="DQ931" i="6"/>
  <c r="DP932" i="6"/>
  <c r="K932" i="6"/>
  <c r="N932" i="6"/>
  <c r="Q932" i="6"/>
  <c r="DK932" i="6" a="1"/>
  <c r="DL932" i="6" a="1"/>
  <c r="DM932" i="6"/>
  <c r="DQ932" i="6"/>
  <c r="DP933" i="6"/>
  <c r="K933" i="6"/>
  <c r="N933" i="6"/>
  <c r="Q933" i="6"/>
  <c r="DK933" i="6" a="1"/>
  <c r="DL933" i="6" a="1"/>
  <c r="DM933" i="6"/>
  <c r="DQ933" i="6"/>
  <c r="DP934" i="6"/>
  <c r="K934" i="6"/>
  <c r="N934" i="6"/>
  <c r="Q934" i="6"/>
  <c r="DK934" i="6" a="1"/>
  <c r="DL934" i="6" a="1"/>
  <c r="DM934" i="6"/>
  <c r="DQ934" i="6"/>
  <c r="DP935" i="6"/>
  <c r="K935" i="6"/>
  <c r="N935" i="6"/>
  <c r="Q935" i="6"/>
  <c r="DK935" i="6" a="1"/>
  <c r="DL935" i="6" a="1"/>
  <c r="DM935" i="6"/>
  <c r="DQ935" i="6"/>
  <c r="DP936" i="6"/>
  <c r="K936" i="6"/>
  <c r="N936" i="6"/>
  <c r="Q936" i="6"/>
  <c r="DK936" i="6" a="1"/>
  <c r="DL936" i="6" a="1"/>
  <c r="DM936" i="6"/>
  <c r="DQ936" i="6"/>
  <c r="DP937" i="6"/>
  <c r="K937" i="6"/>
  <c r="N937" i="6"/>
  <c r="Q937" i="6"/>
  <c r="DK937" i="6" a="1"/>
  <c r="DL937" i="6" a="1"/>
  <c r="DM937" i="6"/>
  <c r="DQ937" i="6"/>
  <c r="DP938" i="6"/>
  <c r="K938" i="6"/>
  <c r="N938" i="6"/>
  <c r="Q938" i="6"/>
  <c r="DK938" i="6" a="1"/>
  <c r="DL938" i="6" a="1"/>
  <c r="DM938" i="6"/>
  <c r="DQ938" i="6"/>
  <c r="DP939" i="6"/>
  <c r="K939" i="6"/>
  <c r="N939" i="6"/>
  <c r="Q939" i="6"/>
  <c r="DK939" i="6" a="1"/>
  <c r="DL939" i="6" a="1"/>
  <c r="DM939" i="6"/>
  <c r="DQ939" i="6"/>
  <c r="DP940" i="6"/>
  <c r="K940" i="6"/>
  <c r="N940" i="6"/>
  <c r="Q940" i="6"/>
  <c r="DK940" i="6" a="1"/>
  <c r="DL940" i="6" a="1"/>
  <c r="DM940" i="6"/>
  <c r="DQ940" i="6"/>
  <c r="DP941" i="6"/>
  <c r="K941" i="6"/>
  <c r="N941" i="6"/>
  <c r="Q941" i="6"/>
  <c r="DK941" i="6" a="1"/>
  <c r="DL941" i="6" a="1"/>
  <c r="DM941" i="6"/>
  <c r="DQ941" i="6"/>
  <c r="DP942" i="6"/>
  <c r="K942" i="6"/>
  <c r="N942" i="6"/>
  <c r="Q942" i="6"/>
  <c r="DK942" i="6" a="1"/>
  <c r="DL942" i="6" a="1"/>
  <c r="DM942" i="6"/>
  <c r="DQ942" i="6"/>
  <c r="DP943" i="6"/>
  <c r="K943" i="6"/>
  <c r="N943" i="6"/>
  <c r="Q943" i="6"/>
  <c r="DK943" i="6" a="1"/>
  <c r="DL943" i="6" a="1"/>
  <c r="DM943" i="6"/>
  <c r="DQ943" i="6"/>
  <c r="DP944" i="6"/>
  <c r="K944" i="6"/>
  <c r="N944" i="6"/>
  <c r="Q944" i="6"/>
  <c r="DK944" i="6" a="1"/>
  <c r="DL944" i="6" a="1"/>
  <c r="DM944" i="6"/>
  <c r="DQ944" i="6"/>
  <c r="DP945" i="6"/>
  <c r="K945" i="6"/>
  <c r="N945" i="6"/>
  <c r="Q945" i="6"/>
  <c r="DK945" i="6" a="1"/>
  <c r="DL945" i="6" a="1"/>
  <c r="DM945" i="6"/>
  <c r="DQ945" i="6"/>
  <c r="DP946" i="6"/>
  <c r="K946" i="6"/>
  <c r="N946" i="6"/>
  <c r="Q946" i="6"/>
  <c r="DK946" i="6" a="1"/>
  <c r="DL946" i="6" a="1"/>
  <c r="DM946" i="6"/>
  <c r="DQ946" i="6"/>
  <c r="DP947" i="6"/>
  <c r="K947" i="6"/>
  <c r="N947" i="6"/>
  <c r="Q947" i="6"/>
  <c r="DK947" i="6" a="1"/>
  <c r="DL947" i="6" a="1"/>
  <c r="DM947" i="6"/>
  <c r="DQ947" i="6"/>
  <c r="DP948" i="6"/>
  <c r="K948" i="6"/>
  <c r="N948" i="6"/>
  <c r="Q948" i="6"/>
  <c r="DK948" i="6" a="1"/>
  <c r="DL948" i="6" a="1"/>
  <c r="DM948" i="6"/>
  <c r="DQ948" i="6"/>
  <c r="DP949" i="6"/>
  <c r="K949" i="6"/>
  <c r="N949" i="6"/>
  <c r="Q949" i="6"/>
  <c r="DK949" i="6" a="1"/>
  <c r="DL949" i="6" a="1"/>
  <c r="DM949" i="6"/>
  <c r="DQ949" i="6"/>
  <c r="DP950" i="6"/>
  <c r="K950" i="6"/>
  <c r="N950" i="6"/>
  <c r="Q950" i="6"/>
  <c r="DK950" i="6" a="1"/>
  <c r="DL950" i="6" a="1"/>
  <c r="DM950" i="6"/>
  <c r="DQ950" i="6"/>
  <c r="DP951" i="6"/>
  <c r="K951" i="6"/>
  <c r="N951" i="6"/>
  <c r="Q951" i="6"/>
  <c r="DK951" i="6" a="1"/>
  <c r="DL951" i="6" a="1"/>
  <c r="DM951" i="6"/>
  <c r="DQ951" i="6"/>
  <c r="DP952" i="6"/>
  <c r="K952" i="6"/>
  <c r="N952" i="6"/>
  <c r="Q952" i="6"/>
  <c r="DK952" i="6" a="1"/>
  <c r="DL952" i="6" a="1"/>
  <c r="DM952" i="6"/>
  <c r="DQ952" i="6"/>
  <c r="DP953" i="6"/>
  <c r="K953" i="6"/>
  <c r="N953" i="6"/>
  <c r="Q953" i="6"/>
  <c r="DK953" i="6" a="1"/>
  <c r="DL953" i="6" a="1"/>
  <c r="DM953" i="6"/>
  <c r="DQ953" i="6"/>
  <c r="DP954" i="6"/>
  <c r="K954" i="6"/>
  <c r="N954" i="6"/>
  <c r="Q954" i="6"/>
  <c r="DK954" i="6" a="1"/>
  <c r="DL954" i="6" a="1"/>
  <c r="DM954" i="6"/>
  <c r="DQ954" i="6"/>
  <c r="DP955" i="6"/>
  <c r="K955" i="6"/>
  <c r="N955" i="6"/>
  <c r="Q955" i="6"/>
  <c r="DK955" i="6" a="1"/>
  <c r="DL955" i="6" a="1"/>
  <c r="DM955" i="6"/>
  <c r="DQ955" i="6"/>
  <c r="DP956" i="6"/>
  <c r="K956" i="6"/>
  <c r="N956" i="6"/>
  <c r="Q956" i="6"/>
  <c r="DK956" i="6" a="1"/>
  <c r="DL956" i="6" a="1"/>
  <c r="DM956" i="6"/>
  <c r="DQ956" i="6"/>
  <c r="DP957" i="6"/>
  <c r="K957" i="6"/>
  <c r="N957" i="6"/>
  <c r="Q957" i="6"/>
  <c r="DK957" i="6" a="1"/>
  <c r="DL957" i="6" a="1"/>
  <c r="DM957" i="6"/>
  <c r="DQ957" i="6"/>
  <c r="DP958" i="6"/>
  <c r="K958" i="6"/>
  <c r="N958" i="6"/>
  <c r="Q958" i="6"/>
  <c r="DK958" i="6" a="1"/>
  <c r="DL958" i="6" a="1"/>
  <c r="DM958" i="6"/>
  <c r="DQ958" i="6"/>
  <c r="DP959" i="6"/>
  <c r="K959" i="6"/>
  <c r="N959" i="6"/>
  <c r="Q959" i="6"/>
  <c r="DK959" i="6" a="1"/>
  <c r="DL959" i="6" a="1"/>
  <c r="DM959" i="6"/>
  <c r="DQ959" i="6"/>
  <c r="DP960" i="6"/>
  <c r="K960" i="6"/>
  <c r="N960" i="6"/>
  <c r="Q960" i="6"/>
  <c r="DK960" i="6" a="1"/>
  <c r="DL960" i="6" a="1"/>
  <c r="DM960" i="6"/>
  <c r="DQ960" i="6"/>
  <c r="DP961" i="6"/>
  <c r="K961" i="6"/>
  <c r="N961" i="6"/>
  <c r="Q961" i="6"/>
  <c r="DK961" i="6" a="1"/>
  <c r="DL961" i="6" a="1"/>
  <c r="DM961" i="6"/>
  <c r="DQ961" i="6"/>
  <c r="DP962" i="6"/>
  <c r="K962" i="6"/>
  <c r="N962" i="6"/>
  <c r="Q962" i="6"/>
  <c r="DK962" i="6" a="1"/>
  <c r="DL962" i="6" a="1"/>
  <c r="DM962" i="6"/>
  <c r="DQ962" i="6"/>
  <c r="DP963" i="6"/>
  <c r="K963" i="6"/>
  <c r="N963" i="6"/>
  <c r="Q963" i="6"/>
  <c r="DK963" i="6" a="1"/>
  <c r="DL963" i="6" a="1"/>
  <c r="DM963" i="6"/>
  <c r="DQ963" i="6"/>
  <c r="DP964" i="6"/>
  <c r="K964" i="6"/>
  <c r="N964" i="6"/>
  <c r="Q964" i="6"/>
  <c r="DK964" i="6" a="1"/>
  <c r="DL964" i="6" a="1"/>
  <c r="DM964" i="6"/>
  <c r="DQ964" i="6"/>
  <c r="DP965" i="6"/>
  <c r="K965" i="6"/>
  <c r="N965" i="6"/>
  <c r="Q965" i="6"/>
  <c r="DK965" i="6" a="1"/>
  <c r="DL965" i="6" a="1"/>
  <c r="DM965" i="6"/>
  <c r="DQ965" i="6"/>
  <c r="DP966" i="6"/>
  <c r="K966" i="6"/>
  <c r="N966" i="6"/>
  <c r="Q966" i="6"/>
  <c r="DK966" i="6" a="1"/>
  <c r="DL966" i="6" a="1"/>
  <c r="DM966" i="6"/>
  <c r="DQ966" i="6"/>
  <c r="DP967" i="6"/>
  <c r="K967" i="6"/>
  <c r="N967" i="6"/>
  <c r="Q967" i="6"/>
  <c r="DK967" i="6" a="1"/>
  <c r="DL967" i="6" a="1"/>
  <c r="DM967" i="6"/>
  <c r="DQ967" i="6"/>
  <c r="DP968" i="6"/>
  <c r="K968" i="6"/>
  <c r="N968" i="6"/>
  <c r="Q968" i="6"/>
  <c r="DK968" i="6" a="1"/>
  <c r="DL968" i="6" a="1"/>
  <c r="DM968" i="6"/>
  <c r="DQ968" i="6"/>
  <c r="DP969" i="6"/>
  <c r="K969" i="6"/>
  <c r="N969" i="6"/>
  <c r="Q969" i="6"/>
  <c r="DK969" i="6" a="1"/>
  <c r="DL969" i="6" a="1"/>
  <c r="DM969" i="6"/>
  <c r="DQ969" i="6"/>
  <c r="DP970" i="6"/>
  <c r="K970" i="6"/>
  <c r="N970" i="6"/>
  <c r="Q970" i="6"/>
  <c r="DK970" i="6" a="1"/>
  <c r="DL970" i="6" a="1"/>
  <c r="DM970" i="6"/>
  <c r="DQ970" i="6"/>
  <c r="DP971" i="6"/>
  <c r="K971" i="6"/>
  <c r="N971" i="6"/>
  <c r="Q971" i="6"/>
  <c r="DK971" i="6" a="1"/>
  <c r="DL971" i="6" a="1"/>
  <c r="DM971" i="6"/>
  <c r="DQ971" i="6"/>
  <c r="DP972" i="6"/>
  <c r="K972" i="6"/>
  <c r="N972" i="6"/>
  <c r="Q972" i="6"/>
  <c r="DK972" i="6" a="1"/>
  <c r="DL972" i="6" a="1"/>
  <c r="DM972" i="6"/>
  <c r="DQ972" i="6"/>
  <c r="DP973" i="6"/>
  <c r="K973" i="6"/>
  <c r="N973" i="6"/>
  <c r="Q973" i="6"/>
  <c r="DK973" i="6" a="1"/>
  <c r="DL973" i="6" a="1"/>
  <c r="DM973" i="6"/>
  <c r="DQ973" i="6"/>
  <c r="DP974" i="6"/>
  <c r="K974" i="6"/>
  <c r="N974" i="6"/>
  <c r="Q974" i="6"/>
  <c r="DK974" i="6" a="1"/>
  <c r="DL974" i="6" a="1"/>
  <c r="DM974" i="6"/>
  <c r="DQ974" i="6"/>
  <c r="DP975" i="6"/>
  <c r="K975" i="6"/>
  <c r="N975" i="6"/>
  <c r="Q975" i="6"/>
  <c r="DK975" i="6" a="1"/>
  <c r="DL975" i="6" a="1"/>
  <c r="DM975" i="6"/>
  <c r="DQ975" i="6"/>
  <c r="DP976" i="6"/>
  <c r="K976" i="6"/>
  <c r="N976" i="6"/>
  <c r="Q976" i="6"/>
  <c r="DK976" i="6" a="1"/>
  <c r="DL976" i="6" a="1"/>
  <c r="DM976" i="6"/>
  <c r="DQ976" i="6"/>
  <c r="DP977" i="6"/>
  <c r="K977" i="6"/>
  <c r="N977" i="6"/>
  <c r="Q977" i="6"/>
  <c r="DK977" i="6" a="1"/>
  <c r="DL977" i="6" a="1"/>
  <c r="DM977" i="6"/>
  <c r="DQ977" i="6"/>
  <c r="DP978" i="6"/>
  <c r="K978" i="6"/>
  <c r="N978" i="6"/>
  <c r="Q978" i="6"/>
  <c r="DK978" i="6" a="1"/>
  <c r="DL978" i="6" a="1"/>
  <c r="DM978" i="6"/>
  <c r="DQ978" i="6"/>
  <c r="DP979" i="6"/>
  <c r="K979" i="6"/>
  <c r="N979" i="6"/>
  <c r="Q979" i="6"/>
  <c r="DK979" i="6" a="1"/>
  <c r="DL979" i="6" a="1"/>
  <c r="DM979" i="6"/>
  <c r="DQ979" i="6"/>
  <c r="DP980" i="6"/>
  <c r="K980" i="6"/>
  <c r="N980" i="6"/>
  <c r="Q980" i="6"/>
  <c r="DK980" i="6" a="1"/>
  <c r="DL980" i="6" a="1"/>
  <c r="DM980" i="6"/>
  <c r="DQ980" i="6"/>
  <c r="DP981" i="6"/>
  <c r="K981" i="6"/>
  <c r="N981" i="6"/>
  <c r="Q981" i="6"/>
  <c r="DK981" i="6" a="1"/>
  <c r="DL981" i="6" a="1"/>
  <c r="DM981" i="6"/>
  <c r="DQ981" i="6"/>
  <c r="DP982" i="6"/>
  <c r="K982" i="6"/>
  <c r="N982" i="6"/>
  <c r="Q982" i="6"/>
  <c r="DK982" i="6" a="1"/>
  <c r="DL982" i="6" a="1"/>
  <c r="DM982" i="6"/>
  <c r="DQ982" i="6"/>
  <c r="DP983" i="6"/>
  <c r="K983" i="6"/>
  <c r="N983" i="6"/>
  <c r="Q983" i="6"/>
  <c r="DK983" i="6" a="1"/>
  <c r="DL983" i="6" a="1"/>
  <c r="DM983" i="6"/>
  <c r="DQ983" i="6"/>
  <c r="DP984" i="6"/>
  <c r="K984" i="6"/>
  <c r="N984" i="6"/>
  <c r="Q984" i="6"/>
  <c r="DK984" i="6" a="1"/>
  <c r="DL984" i="6" a="1"/>
  <c r="DM984" i="6"/>
  <c r="DQ984" i="6"/>
  <c r="DP985" i="6"/>
  <c r="K985" i="6"/>
  <c r="N985" i="6"/>
  <c r="Q985" i="6"/>
  <c r="DK985" i="6" a="1"/>
  <c r="DL985" i="6" a="1"/>
  <c r="DM985" i="6"/>
  <c r="DQ985" i="6"/>
  <c r="DP986" i="6"/>
  <c r="K986" i="6"/>
  <c r="N986" i="6"/>
  <c r="Q986" i="6"/>
  <c r="DK986" i="6" a="1"/>
  <c r="DL986" i="6" a="1"/>
  <c r="DM986" i="6"/>
  <c r="DQ986" i="6"/>
  <c r="DP987" i="6"/>
  <c r="K987" i="6"/>
  <c r="N987" i="6"/>
  <c r="Q987" i="6"/>
  <c r="DK987" i="6" a="1"/>
  <c r="DL987" i="6" a="1"/>
  <c r="DM987" i="6"/>
  <c r="DQ987" i="6"/>
  <c r="DP988" i="6"/>
  <c r="K988" i="6"/>
  <c r="N988" i="6"/>
  <c r="Q988" i="6"/>
  <c r="DK988" i="6" a="1"/>
  <c r="DL988" i="6" a="1"/>
  <c r="DM988" i="6"/>
  <c r="DQ988" i="6"/>
  <c r="DP989" i="6"/>
  <c r="K989" i="6"/>
  <c r="N989" i="6"/>
  <c r="Q989" i="6"/>
  <c r="DK989" i="6" a="1"/>
  <c r="DL989" i="6" a="1"/>
  <c r="DM989" i="6"/>
  <c r="DQ989" i="6"/>
  <c r="DP990" i="6"/>
  <c r="K990" i="6"/>
  <c r="N990" i="6"/>
  <c r="Q990" i="6"/>
  <c r="DK990" i="6" a="1"/>
  <c r="DL990" i="6" a="1"/>
  <c r="DM990" i="6"/>
  <c r="DQ990" i="6"/>
  <c r="DP991" i="6"/>
  <c r="K991" i="6"/>
  <c r="N991" i="6"/>
  <c r="Q991" i="6"/>
  <c r="DK991" i="6" a="1"/>
  <c r="DL991" i="6" a="1"/>
  <c r="DM991" i="6"/>
  <c r="DQ991" i="6"/>
  <c r="DP992" i="6"/>
  <c r="K992" i="6"/>
  <c r="N992" i="6"/>
  <c r="Q992" i="6"/>
  <c r="DK992" i="6" a="1"/>
  <c r="DL992" i="6" a="1"/>
  <c r="DM992" i="6"/>
  <c r="DQ992" i="6"/>
  <c r="DP993" i="6"/>
  <c r="K993" i="6"/>
  <c r="N993" i="6"/>
  <c r="Q993" i="6"/>
  <c r="DK993" i="6" a="1"/>
  <c r="DL993" i="6" a="1"/>
  <c r="DM993" i="6"/>
  <c r="DQ993" i="6"/>
  <c r="DP994" i="6"/>
  <c r="K994" i="6"/>
  <c r="N994" i="6"/>
  <c r="Q994" i="6"/>
  <c r="DK994" i="6" a="1"/>
  <c r="DL994" i="6" a="1"/>
  <c r="DM994" i="6"/>
  <c r="DQ994" i="6"/>
  <c r="DP995" i="6"/>
  <c r="K995" i="6"/>
  <c r="N995" i="6"/>
  <c r="Q995" i="6"/>
  <c r="DK995" i="6" a="1"/>
  <c r="DL995" i="6" a="1"/>
  <c r="DM995" i="6"/>
  <c r="DQ995" i="6"/>
  <c r="DP996" i="6"/>
  <c r="K996" i="6"/>
  <c r="N996" i="6"/>
  <c r="Q996" i="6"/>
  <c r="DK996" i="6" a="1"/>
  <c r="DL996" i="6" a="1"/>
  <c r="DM996" i="6"/>
  <c r="DQ996" i="6"/>
  <c r="DP997" i="6"/>
  <c r="K997" i="6"/>
  <c r="N997" i="6"/>
  <c r="Q997" i="6"/>
  <c r="DK997" i="6" a="1"/>
  <c r="DL997" i="6" a="1"/>
  <c r="DM997" i="6"/>
  <c r="DQ997" i="6"/>
  <c r="DP998" i="6"/>
  <c r="K998" i="6"/>
  <c r="N998" i="6"/>
  <c r="Q998" i="6"/>
  <c r="DK998" i="6" a="1"/>
  <c r="DL998" i="6" a="1"/>
  <c r="DM998" i="6"/>
  <c r="DQ998" i="6"/>
  <c r="DP999" i="6"/>
  <c r="K999" i="6"/>
  <c r="N999" i="6"/>
  <c r="Q999" i="6"/>
  <c r="DK999" i="6" a="1"/>
  <c r="DL999" i="6" a="1"/>
  <c r="DM999" i="6"/>
  <c r="DQ999" i="6"/>
  <c r="DP1000" i="6"/>
  <c r="K1000" i="6"/>
  <c r="N1000" i="6"/>
  <c r="Q1000" i="6"/>
  <c r="DK1000" i="6" a="1"/>
  <c r="DL1000" i="6" a="1"/>
  <c r="DM1000" i="6"/>
  <c r="DQ1000" i="6"/>
  <c r="DP1001" i="6"/>
  <c r="K1001" i="6"/>
  <c r="N1001" i="6"/>
  <c r="Q1001" i="6"/>
  <c r="DK1001" i="6" a="1"/>
  <c r="DL1001" i="6" a="1"/>
  <c r="DM1001" i="6"/>
  <c r="DQ1001" i="6"/>
  <c r="DP1002" i="6"/>
  <c r="K1002" i="6"/>
  <c r="N1002" i="6"/>
  <c r="Q1002" i="6"/>
  <c r="DK1002" i="6" a="1"/>
  <c r="DL1002" i="6" a="1"/>
  <c r="DM1002" i="6"/>
  <c r="DQ1002" i="6"/>
  <c r="DP1003" i="6"/>
  <c r="K1003" i="6"/>
  <c r="N1003" i="6"/>
  <c r="Q1003" i="6"/>
  <c r="DK1003" i="6" a="1"/>
  <c r="DL1003" i="6" a="1"/>
  <c r="DM1003" i="6"/>
  <c r="DQ1003" i="6"/>
  <c r="DP1004" i="6"/>
  <c r="K1004" i="6"/>
  <c r="N1004" i="6"/>
  <c r="Q1004" i="6"/>
  <c r="DK1004" i="6" a="1"/>
  <c r="DL1004" i="6" a="1"/>
  <c r="DM1004" i="6"/>
  <c r="DQ1004" i="6"/>
  <c r="F1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DL6" i="6"/>
  <c r="DL7" i="6"/>
  <c r="DL8" i="6"/>
  <c r="DL9" i="6"/>
  <c r="DL10" i="6"/>
  <c r="DL11" i="6"/>
  <c r="DL12" i="6"/>
  <c r="DL13" i="6"/>
  <c r="DL14" i="6"/>
  <c r="DL15" i="6"/>
  <c r="DL16" i="6"/>
  <c r="DL17" i="6"/>
  <c r="DL18" i="6"/>
  <c r="DL19" i="6"/>
  <c r="DL20" i="6"/>
  <c r="DL21" i="6"/>
  <c r="DL22" i="6"/>
  <c r="DL23" i="6"/>
  <c r="DL24" i="6"/>
  <c r="DL25" i="6"/>
  <c r="DL26" i="6"/>
  <c r="DL27" i="6"/>
  <c r="DL28" i="6"/>
  <c r="DL29" i="6"/>
  <c r="DL30" i="6"/>
  <c r="DL31" i="6"/>
  <c r="DL32" i="6"/>
  <c r="DL33" i="6"/>
  <c r="DL34" i="6"/>
  <c r="DL35" i="6"/>
  <c r="DL36" i="6"/>
  <c r="DL37" i="6"/>
  <c r="DL38" i="6"/>
  <c r="DL39" i="6"/>
  <c r="DL40" i="6"/>
  <c r="DL41" i="6"/>
  <c r="DL42" i="6"/>
  <c r="DL43" i="6"/>
  <c r="DL44" i="6"/>
  <c r="DL45" i="6"/>
  <c r="DL46" i="6"/>
  <c r="DL47" i="6"/>
  <c r="DL48" i="6"/>
  <c r="DL49" i="6"/>
  <c r="DL50" i="6"/>
  <c r="DL51" i="6"/>
  <c r="DL52" i="6"/>
  <c r="DL53" i="6"/>
  <c r="DL54" i="6"/>
  <c r="DL55" i="6"/>
  <c r="DL56" i="6"/>
  <c r="DL57" i="6"/>
  <c r="DL58" i="6"/>
  <c r="DL59" i="6"/>
  <c r="DL60" i="6"/>
  <c r="DL61" i="6"/>
  <c r="DL62" i="6"/>
  <c r="DL63" i="6"/>
  <c r="DL64" i="6"/>
  <c r="DL65" i="6"/>
  <c r="DL66" i="6"/>
  <c r="DL67" i="6"/>
  <c r="DL68" i="6"/>
  <c r="DL69" i="6"/>
  <c r="DL70" i="6"/>
  <c r="DL71" i="6"/>
  <c r="DL72" i="6"/>
  <c r="DL73" i="6"/>
  <c r="DL74" i="6"/>
  <c r="DL75" i="6"/>
  <c r="DL76" i="6"/>
  <c r="DL77" i="6"/>
  <c r="DL78" i="6"/>
  <c r="DL79" i="6"/>
  <c r="DL80" i="6"/>
  <c r="DL81" i="6"/>
  <c r="DL82" i="6"/>
  <c r="DL83" i="6"/>
  <c r="DL84" i="6"/>
  <c r="DL85" i="6"/>
  <c r="DL86" i="6"/>
  <c r="DL87" i="6"/>
  <c r="DL88" i="6"/>
  <c r="DL89" i="6"/>
  <c r="DL90" i="6"/>
  <c r="DL91" i="6"/>
  <c r="DL92" i="6"/>
  <c r="DL93" i="6"/>
  <c r="DL94" i="6"/>
  <c r="DL95" i="6"/>
  <c r="DL96" i="6"/>
  <c r="DL97" i="6"/>
  <c r="DL98" i="6"/>
  <c r="DL99" i="6"/>
  <c r="DL100" i="6"/>
  <c r="DL101" i="6"/>
  <c r="DL102" i="6"/>
  <c r="DL103" i="6"/>
  <c r="DL104" i="6"/>
  <c r="DL105" i="6"/>
  <c r="DL106" i="6"/>
  <c r="DL107" i="6"/>
  <c r="DL108" i="6"/>
  <c r="DL109" i="6"/>
  <c r="DL110" i="6"/>
  <c r="DL111" i="6"/>
  <c r="DL112" i="6"/>
  <c r="DL113" i="6"/>
  <c r="DL114" i="6"/>
  <c r="DL115" i="6"/>
  <c r="DL116" i="6"/>
  <c r="DL117" i="6"/>
  <c r="DL118" i="6"/>
  <c r="DL119" i="6"/>
  <c r="DL120" i="6"/>
  <c r="DL121" i="6"/>
  <c r="DL122" i="6"/>
  <c r="DL123" i="6"/>
  <c r="DL124" i="6"/>
  <c r="DL125" i="6"/>
  <c r="DL126" i="6"/>
  <c r="DL127" i="6"/>
  <c r="DL128" i="6"/>
  <c r="DL129" i="6"/>
  <c r="DL130" i="6"/>
  <c r="DL131" i="6"/>
  <c r="DL132" i="6"/>
  <c r="DL133" i="6"/>
  <c r="DL134" i="6"/>
  <c r="DL135" i="6"/>
  <c r="DL136" i="6"/>
  <c r="DL137" i="6"/>
  <c r="DL138" i="6"/>
  <c r="DL139" i="6"/>
  <c r="DL140" i="6"/>
  <c r="DL141" i="6"/>
  <c r="DL142" i="6"/>
  <c r="DL143" i="6"/>
  <c r="DL144" i="6"/>
  <c r="DL145" i="6"/>
  <c r="DL146" i="6"/>
  <c r="DL147" i="6"/>
  <c r="DL148" i="6"/>
  <c r="DL149" i="6"/>
  <c r="DL150" i="6"/>
  <c r="DL151" i="6"/>
  <c r="DL152" i="6"/>
  <c r="DL153" i="6"/>
  <c r="DL154" i="6"/>
  <c r="DL155" i="6"/>
  <c r="DL156" i="6"/>
  <c r="DL157" i="6"/>
  <c r="DL158" i="6"/>
  <c r="DL159" i="6"/>
  <c r="DL160" i="6"/>
  <c r="DL161" i="6"/>
  <c r="DL162" i="6"/>
  <c r="DL163" i="6"/>
  <c r="DL164" i="6"/>
  <c r="DL165" i="6"/>
  <c r="DL166" i="6"/>
  <c r="DL167" i="6"/>
  <c r="DL168" i="6"/>
  <c r="DL169" i="6"/>
  <c r="DL170" i="6"/>
  <c r="DL171" i="6"/>
  <c r="DL172" i="6"/>
  <c r="DL173" i="6"/>
  <c r="DL174" i="6"/>
  <c r="DL175" i="6"/>
  <c r="DL176" i="6"/>
  <c r="DL177" i="6"/>
  <c r="DL178" i="6"/>
  <c r="DL179" i="6"/>
  <c r="DL180" i="6"/>
  <c r="DL181" i="6"/>
  <c r="DL182" i="6"/>
  <c r="DL183" i="6"/>
  <c r="DL184" i="6"/>
  <c r="DL185" i="6"/>
  <c r="DL186" i="6"/>
  <c r="DL187" i="6"/>
  <c r="DL188" i="6"/>
  <c r="DL189" i="6"/>
  <c r="DL190" i="6"/>
  <c r="DL191" i="6"/>
  <c r="DL192" i="6"/>
  <c r="DL193" i="6"/>
  <c r="DL194" i="6"/>
  <c r="DL195" i="6"/>
  <c r="DL196" i="6"/>
  <c r="DL197" i="6"/>
  <c r="DL198" i="6"/>
  <c r="DL199" i="6"/>
  <c r="DL200" i="6"/>
  <c r="DL201" i="6"/>
  <c r="DL202" i="6"/>
  <c r="DL203" i="6"/>
  <c r="DL204" i="6"/>
  <c r="DL205" i="6"/>
  <c r="DL206" i="6"/>
  <c r="DL207" i="6"/>
  <c r="DL208" i="6"/>
  <c r="DL209" i="6"/>
  <c r="DL210" i="6"/>
  <c r="DL211" i="6"/>
  <c r="DL212" i="6"/>
  <c r="DL213" i="6"/>
  <c r="DL214" i="6"/>
  <c r="DL215" i="6"/>
  <c r="DL216" i="6"/>
  <c r="DL217" i="6"/>
  <c r="DL218" i="6"/>
  <c r="DL219" i="6"/>
  <c r="DL220" i="6"/>
  <c r="DL221" i="6"/>
  <c r="DL222" i="6"/>
  <c r="DL223" i="6"/>
  <c r="DL224" i="6"/>
  <c r="DL225" i="6"/>
  <c r="DL226" i="6"/>
  <c r="DL227" i="6"/>
  <c r="DL228" i="6"/>
  <c r="DL229" i="6"/>
  <c r="DL230" i="6"/>
  <c r="DL231" i="6"/>
  <c r="DL232" i="6"/>
  <c r="DL233" i="6"/>
  <c r="DL234" i="6"/>
  <c r="DL235" i="6"/>
  <c r="DL236" i="6"/>
  <c r="DL237" i="6"/>
  <c r="DL238" i="6"/>
  <c r="DL239" i="6"/>
  <c r="DL240" i="6"/>
  <c r="DL241" i="6"/>
  <c r="DL242" i="6"/>
  <c r="DL243" i="6"/>
  <c r="DL244" i="6"/>
  <c r="DL245" i="6"/>
  <c r="DL246" i="6"/>
  <c r="DL247" i="6"/>
  <c r="DL248" i="6"/>
  <c r="DL249" i="6"/>
  <c r="DL250" i="6"/>
  <c r="DL251" i="6"/>
  <c r="DL252" i="6"/>
  <c r="DL253" i="6"/>
  <c r="DL254" i="6"/>
  <c r="DL255" i="6"/>
  <c r="DL256" i="6"/>
  <c r="DL257" i="6"/>
  <c r="DL258" i="6"/>
  <c r="DL259" i="6"/>
  <c r="DL260" i="6"/>
  <c r="DL261" i="6"/>
  <c r="DL262" i="6"/>
  <c r="DL263" i="6"/>
  <c r="DL264" i="6"/>
  <c r="DL265" i="6"/>
  <c r="DL266" i="6"/>
  <c r="DL267" i="6"/>
  <c r="DL268" i="6"/>
  <c r="DL269" i="6"/>
  <c r="DL270" i="6"/>
  <c r="DL271" i="6"/>
  <c r="DL272" i="6"/>
  <c r="DL273" i="6"/>
  <c r="DL274" i="6"/>
  <c r="DL275" i="6"/>
  <c r="DL276" i="6"/>
  <c r="DL277" i="6"/>
  <c r="DL278" i="6"/>
  <c r="DL279" i="6"/>
  <c r="DL280" i="6"/>
  <c r="DL281" i="6"/>
  <c r="DL282" i="6"/>
  <c r="DL283" i="6"/>
  <c r="DL284" i="6"/>
  <c r="DL285" i="6"/>
  <c r="DL286" i="6"/>
  <c r="DL287" i="6"/>
  <c r="DL288" i="6"/>
  <c r="DL289" i="6"/>
  <c r="DL290" i="6"/>
  <c r="DL291" i="6"/>
  <c r="DL292" i="6"/>
  <c r="DL293" i="6"/>
  <c r="DL294" i="6"/>
  <c r="DL295" i="6"/>
  <c r="DL296" i="6"/>
  <c r="DL297" i="6"/>
  <c r="DL298" i="6"/>
  <c r="DL299" i="6"/>
  <c r="DL300" i="6"/>
  <c r="DL301" i="6"/>
  <c r="DL302" i="6"/>
  <c r="DL303" i="6"/>
  <c r="DL304" i="6"/>
  <c r="DL305" i="6"/>
  <c r="DL306" i="6"/>
  <c r="DL307" i="6"/>
  <c r="DL308" i="6"/>
  <c r="DL309" i="6"/>
  <c r="DL310" i="6"/>
  <c r="DL311" i="6"/>
  <c r="DL312" i="6"/>
  <c r="DL313" i="6"/>
  <c r="DL314" i="6"/>
  <c r="DL315" i="6"/>
  <c r="DL316" i="6"/>
  <c r="DL317" i="6"/>
  <c r="DL318" i="6"/>
  <c r="DL319" i="6"/>
  <c r="DL320" i="6"/>
  <c r="DL321" i="6"/>
  <c r="DL322" i="6"/>
  <c r="DL323" i="6"/>
  <c r="DL324" i="6"/>
  <c r="DL325" i="6"/>
  <c r="DL326" i="6"/>
  <c r="DL327" i="6"/>
  <c r="DL328" i="6"/>
  <c r="DL329" i="6"/>
  <c r="DL330" i="6"/>
  <c r="DL331" i="6"/>
  <c r="DL332" i="6"/>
  <c r="DL333" i="6"/>
  <c r="DL334" i="6"/>
  <c r="DL335" i="6"/>
  <c r="DL336" i="6"/>
  <c r="DL337" i="6"/>
  <c r="DL338" i="6"/>
  <c r="DL339" i="6"/>
  <c r="DL340" i="6"/>
  <c r="DL341" i="6"/>
  <c r="DL342" i="6"/>
  <c r="DL343" i="6"/>
  <c r="DL344" i="6"/>
  <c r="DL345" i="6"/>
  <c r="DL346" i="6"/>
  <c r="DL347" i="6"/>
  <c r="DL348" i="6"/>
  <c r="DL349" i="6"/>
  <c r="DL350" i="6"/>
  <c r="DL351" i="6"/>
  <c r="DL352" i="6"/>
  <c r="DL353" i="6"/>
  <c r="DL354" i="6"/>
  <c r="DL355" i="6"/>
  <c r="DL356" i="6"/>
  <c r="DL357" i="6"/>
  <c r="DL358" i="6"/>
  <c r="DL359" i="6"/>
  <c r="DL360" i="6"/>
  <c r="DL361" i="6"/>
  <c r="DL362" i="6"/>
  <c r="DL363" i="6"/>
  <c r="DL364" i="6"/>
  <c r="DL365" i="6"/>
  <c r="DL366" i="6"/>
  <c r="DL367" i="6"/>
  <c r="DL368" i="6"/>
  <c r="DL369" i="6"/>
  <c r="DL370" i="6"/>
  <c r="DL371" i="6"/>
  <c r="DL372" i="6"/>
  <c r="DL373" i="6"/>
  <c r="DL374" i="6"/>
  <c r="DL375" i="6"/>
  <c r="DL376" i="6"/>
  <c r="DL377" i="6"/>
  <c r="DL378" i="6"/>
  <c r="DL379" i="6"/>
  <c r="DL380" i="6"/>
  <c r="DL381" i="6"/>
  <c r="DL382" i="6"/>
  <c r="DL383" i="6"/>
  <c r="DL384" i="6"/>
  <c r="DL385" i="6"/>
  <c r="DL386" i="6"/>
  <c r="DL387" i="6"/>
  <c r="DL388" i="6"/>
  <c r="DL389" i="6"/>
  <c r="DL390" i="6"/>
  <c r="DL391" i="6"/>
  <c r="DL392" i="6"/>
  <c r="DL393" i="6"/>
  <c r="DL394" i="6"/>
  <c r="DL395" i="6"/>
  <c r="DL396" i="6"/>
  <c r="DL397" i="6"/>
  <c r="DL398" i="6"/>
  <c r="DL399" i="6"/>
  <c r="DL400" i="6"/>
  <c r="DL401" i="6"/>
  <c r="DL402" i="6"/>
  <c r="DL403" i="6"/>
  <c r="DL404" i="6"/>
  <c r="DL405" i="6"/>
  <c r="DL406" i="6"/>
  <c r="DL407" i="6"/>
  <c r="DL408" i="6"/>
  <c r="DL409" i="6"/>
  <c r="DL410" i="6"/>
  <c r="DL411" i="6"/>
  <c r="DL412" i="6"/>
  <c r="DL413" i="6"/>
  <c r="DL414" i="6"/>
  <c r="DL415" i="6"/>
  <c r="DL416" i="6"/>
  <c r="DL417" i="6"/>
  <c r="DL418" i="6"/>
  <c r="DL419" i="6"/>
  <c r="DL420" i="6"/>
  <c r="DL421" i="6"/>
  <c r="DL422" i="6"/>
  <c r="DL423" i="6"/>
  <c r="DL424" i="6"/>
  <c r="DL425" i="6"/>
  <c r="DL426" i="6"/>
  <c r="DL427" i="6"/>
  <c r="DL428" i="6"/>
  <c r="DL429" i="6"/>
  <c r="DL430" i="6"/>
  <c r="DL431" i="6"/>
  <c r="DL432" i="6"/>
  <c r="DL433" i="6"/>
  <c r="DL434" i="6"/>
  <c r="DL435" i="6"/>
  <c r="DL436" i="6"/>
  <c r="DL437" i="6"/>
  <c r="DL438" i="6"/>
  <c r="DL439" i="6"/>
  <c r="DL440" i="6"/>
  <c r="DL441" i="6"/>
  <c r="DL442" i="6"/>
  <c r="DL443" i="6"/>
  <c r="DL444" i="6"/>
  <c r="DL445" i="6"/>
  <c r="DL446" i="6"/>
  <c r="DL447" i="6"/>
  <c r="DL448" i="6"/>
  <c r="DL449" i="6"/>
  <c r="DL450" i="6"/>
  <c r="DL451" i="6"/>
  <c r="DL452" i="6"/>
  <c r="DL453" i="6"/>
  <c r="DL454" i="6"/>
  <c r="DL455" i="6"/>
  <c r="DL456" i="6"/>
  <c r="DL457" i="6"/>
  <c r="DL458" i="6"/>
  <c r="DL459" i="6"/>
  <c r="DL460" i="6"/>
  <c r="DL461" i="6"/>
  <c r="DL462" i="6"/>
  <c r="DL463" i="6"/>
  <c r="DL464" i="6"/>
  <c r="DL465" i="6"/>
  <c r="DL466" i="6"/>
  <c r="DL467" i="6"/>
  <c r="DL468" i="6"/>
  <c r="DL469" i="6"/>
  <c r="DL470" i="6"/>
  <c r="DL471" i="6"/>
  <c r="DL472" i="6"/>
  <c r="DL473" i="6"/>
  <c r="DL474" i="6"/>
  <c r="DL475" i="6"/>
  <c r="DL476" i="6"/>
  <c r="DL477" i="6"/>
  <c r="DL478" i="6"/>
  <c r="DL479" i="6"/>
  <c r="DL480" i="6"/>
  <c r="DL481" i="6"/>
  <c r="DL482" i="6"/>
  <c r="DL483" i="6"/>
  <c r="DL484" i="6"/>
  <c r="DL485" i="6"/>
  <c r="DL486" i="6"/>
  <c r="DL487" i="6"/>
  <c r="DL488" i="6"/>
  <c r="DL489" i="6"/>
  <c r="DL490" i="6"/>
  <c r="DL491" i="6"/>
  <c r="DL492" i="6"/>
  <c r="DL493" i="6"/>
  <c r="DL494" i="6"/>
  <c r="DL495" i="6"/>
  <c r="DL496" i="6"/>
  <c r="DL497" i="6"/>
  <c r="DL498" i="6"/>
  <c r="DL499" i="6"/>
  <c r="DL500" i="6"/>
  <c r="DL501" i="6"/>
  <c r="DL502" i="6"/>
  <c r="DL503" i="6"/>
  <c r="DL504" i="6"/>
  <c r="DL505" i="6"/>
  <c r="DL506" i="6"/>
  <c r="DL507" i="6"/>
  <c r="DL508" i="6"/>
  <c r="DL509" i="6"/>
  <c r="DL510" i="6"/>
  <c r="DL511" i="6"/>
  <c r="DL512" i="6"/>
  <c r="DL513" i="6"/>
  <c r="DL514" i="6"/>
  <c r="DL515" i="6"/>
  <c r="DL516" i="6"/>
  <c r="DL517" i="6"/>
  <c r="DL518" i="6"/>
  <c r="DL519" i="6"/>
  <c r="DL520" i="6"/>
  <c r="DL521" i="6"/>
  <c r="DL522" i="6"/>
  <c r="DL523" i="6"/>
  <c r="DL524" i="6"/>
  <c r="DL525" i="6"/>
  <c r="DL526" i="6"/>
  <c r="DL527" i="6"/>
  <c r="DL528" i="6"/>
  <c r="DL529" i="6"/>
  <c r="DL530" i="6"/>
  <c r="DL531" i="6"/>
  <c r="DL532" i="6"/>
  <c r="DL533" i="6"/>
  <c r="DL534" i="6"/>
  <c r="DL535" i="6"/>
  <c r="DL536" i="6"/>
  <c r="DL537" i="6"/>
  <c r="DL538" i="6"/>
  <c r="DL539" i="6"/>
  <c r="DL540" i="6"/>
  <c r="DL541" i="6"/>
  <c r="DL542" i="6"/>
  <c r="DL543" i="6"/>
  <c r="DL544" i="6"/>
  <c r="DL545" i="6"/>
  <c r="DL546" i="6"/>
  <c r="DL547" i="6"/>
  <c r="DL548" i="6"/>
  <c r="DL549" i="6"/>
  <c r="DL550" i="6"/>
  <c r="DL551" i="6"/>
  <c r="DL552" i="6"/>
  <c r="DL553" i="6"/>
  <c r="DL554" i="6"/>
  <c r="DL555" i="6"/>
  <c r="DL556" i="6"/>
  <c r="DL557" i="6"/>
  <c r="DL558" i="6"/>
  <c r="DL559" i="6"/>
  <c r="DL560" i="6"/>
  <c r="DL561" i="6"/>
  <c r="DL562" i="6"/>
  <c r="DL563" i="6"/>
  <c r="DL564" i="6"/>
  <c r="DL565" i="6"/>
  <c r="DL566" i="6"/>
  <c r="DL567" i="6"/>
  <c r="DL568" i="6"/>
  <c r="DL569" i="6"/>
  <c r="DL570" i="6"/>
  <c r="DL571" i="6"/>
  <c r="DL572" i="6"/>
  <c r="DL573" i="6"/>
  <c r="DL574" i="6"/>
  <c r="DL575" i="6"/>
  <c r="DL576" i="6"/>
  <c r="DL577" i="6"/>
  <c r="DL578" i="6"/>
  <c r="DL579" i="6"/>
  <c r="DL580" i="6"/>
  <c r="DL581" i="6"/>
  <c r="DL582" i="6"/>
  <c r="DL583" i="6"/>
  <c r="DL584" i="6"/>
  <c r="DL585" i="6"/>
  <c r="DL586" i="6"/>
  <c r="DL587" i="6"/>
  <c r="DL588" i="6"/>
  <c r="DL589" i="6"/>
  <c r="DL590" i="6"/>
  <c r="DL591" i="6"/>
  <c r="DL592" i="6"/>
  <c r="DL593" i="6"/>
  <c r="DL594" i="6"/>
  <c r="DL595" i="6"/>
  <c r="DL596" i="6"/>
  <c r="DL597" i="6"/>
  <c r="DL598" i="6"/>
  <c r="DL599" i="6"/>
  <c r="DL600" i="6"/>
  <c r="DL601" i="6"/>
  <c r="DL602" i="6"/>
  <c r="DL603" i="6"/>
  <c r="DL604" i="6"/>
  <c r="DL605" i="6"/>
  <c r="DL606" i="6"/>
  <c r="DL607" i="6"/>
  <c r="DL608" i="6"/>
  <c r="DL609" i="6"/>
  <c r="DL610" i="6"/>
  <c r="DL611" i="6"/>
  <c r="DL612" i="6"/>
  <c r="DL613" i="6"/>
  <c r="DL614" i="6"/>
  <c r="DL615" i="6"/>
  <c r="DL616" i="6"/>
  <c r="DL617" i="6"/>
  <c r="DL618" i="6"/>
  <c r="DL619" i="6"/>
  <c r="DL620" i="6"/>
  <c r="DL621" i="6"/>
  <c r="DL622" i="6"/>
  <c r="DL623" i="6"/>
  <c r="DL624" i="6"/>
  <c r="DL625" i="6"/>
  <c r="DL626" i="6"/>
  <c r="DL627" i="6"/>
  <c r="DL628" i="6"/>
  <c r="DL629" i="6"/>
  <c r="DL630" i="6"/>
  <c r="DL631" i="6"/>
  <c r="DL632" i="6"/>
  <c r="DL633" i="6"/>
  <c r="DL634" i="6"/>
  <c r="DL635" i="6"/>
  <c r="DL636" i="6"/>
  <c r="DL637" i="6"/>
  <c r="DL638" i="6"/>
  <c r="DL639" i="6"/>
  <c r="DL640" i="6"/>
  <c r="DL641" i="6"/>
  <c r="DL642" i="6"/>
  <c r="DL643" i="6"/>
  <c r="DL644" i="6"/>
  <c r="DL645" i="6"/>
  <c r="DL646" i="6"/>
  <c r="DL647" i="6"/>
  <c r="DL648" i="6"/>
  <c r="DL649" i="6"/>
  <c r="DL650" i="6"/>
  <c r="DL651" i="6"/>
  <c r="DL652" i="6"/>
  <c r="DL653" i="6"/>
  <c r="DL654" i="6"/>
  <c r="DL655" i="6"/>
  <c r="DL656" i="6"/>
  <c r="DL657" i="6"/>
  <c r="DL658" i="6"/>
  <c r="DL659" i="6"/>
  <c r="DL660" i="6"/>
  <c r="DL661" i="6"/>
  <c r="DL662" i="6"/>
  <c r="DL663" i="6"/>
  <c r="DL664" i="6"/>
  <c r="DL665" i="6"/>
  <c r="DL666" i="6"/>
  <c r="DL667" i="6"/>
  <c r="DL668" i="6"/>
  <c r="DL669" i="6"/>
  <c r="DL670" i="6"/>
  <c r="DL671" i="6"/>
  <c r="DL672" i="6"/>
  <c r="DL673" i="6"/>
  <c r="DL674" i="6"/>
  <c r="DL675" i="6"/>
  <c r="DL676" i="6"/>
  <c r="DL677" i="6"/>
  <c r="DL678" i="6"/>
  <c r="DL679" i="6"/>
  <c r="DL680" i="6"/>
  <c r="DL681" i="6"/>
  <c r="DL682" i="6"/>
  <c r="DL683" i="6"/>
  <c r="DL684" i="6"/>
  <c r="DL685" i="6"/>
  <c r="DL686" i="6"/>
  <c r="DL687" i="6"/>
  <c r="DL688" i="6"/>
  <c r="DL689" i="6"/>
  <c r="DL690" i="6"/>
  <c r="DL691" i="6"/>
  <c r="DL692" i="6"/>
  <c r="DL693" i="6"/>
  <c r="DL694" i="6"/>
  <c r="DL695" i="6"/>
  <c r="DL696" i="6"/>
  <c r="DL697" i="6"/>
  <c r="DL698" i="6"/>
  <c r="DL699" i="6"/>
  <c r="DL700" i="6"/>
  <c r="DL701" i="6"/>
  <c r="DL702" i="6"/>
  <c r="DL703" i="6"/>
  <c r="DL704" i="6"/>
  <c r="DL705" i="6"/>
  <c r="DL706" i="6"/>
  <c r="DL707" i="6"/>
  <c r="DL708" i="6"/>
  <c r="DL709" i="6"/>
  <c r="DL710" i="6"/>
  <c r="DL711" i="6"/>
  <c r="DL712" i="6"/>
  <c r="DL713" i="6"/>
  <c r="DL714" i="6"/>
  <c r="DL715" i="6"/>
  <c r="DL716" i="6"/>
  <c r="DL717" i="6"/>
  <c r="DL718" i="6"/>
  <c r="DL719" i="6"/>
  <c r="DL720" i="6"/>
  <c r="DL721" i="6"/>
  <c r="DL722" i="6"/>
  <c r="DL723" i="6"/>
  <c r="DL724" i="6"/>
  <c r="DL725" i="6"/>
  <c r="DL726" i="6"/>
  <c r="DL727" i="6"/>
  <c r="DL728" i="6"/>
  <c r="DL729" i="6"/>
  <c r="DL730" i="6"/>
  <c r="DL731" i="6"/>
  <c r="DL732" i="6"/>
  <c r="DL733" i="6"/>
  <c r="DL734" i="6"/>
  <c r="DL735" i="6"/>
  <c r="DL736" i="6"/>
  <c r="DL737" i="6"/>
  <c r="DL738" i="6"/>
  <c r="DL739" i="6"/>
  <c r="DL740" i="6"/>
  <c r="DL741" i="6"/>
  <c r="DL742" i="6"/>
  <c r="DL743" i="6"/>
  <c r="DL744" i="6"/>
  <c r="DL745" i="6"/>
  <c r="DL746" i="6"/>
  <c r="DL747" i="6"/>
  <c r="DL748" i="6"/>
  <c r="DL749" i="6"/>
  <c r="DL750" i="6"/>
  <c r="DL751" i="6"/>
  <c r="DL752" i="6"/>
  <c r="DL753" i="6"/>
  <c r="DL754" i="6"/>
  <c r="DL755" i="6"/>
  <c r="DL756" i="6"/>
  <c r="DL757" i="6"/>
  <c r="DL758" i="6"/>
  <c r="DL759" i="6"/>
  <c r="DL760" i="6"/>
  <c r="DL761" i="6"/>
  <c r="DL762" i="6"/>
  <c r="DL763" i="6"/>
  <c r="DL764" i="6"/>
  <c r="DL765" i="6"/>
  <c r="DL766" i="6"/>
  <c r="DL767" i="6"/>
  <c r="DL768" i="6"/>
  <c r="DL769" i="6"/>
  <c r="DL770" i="6"/>
  <c r="DL771" i="6"/>
  <c r="DL772" i="6"/>
  <c r="DL773" i="6"/>
  <c r="DL774" i="6"/>
  <c r="DL775" i="6"/>
  <c r="DL776" i="6"/>
  <c r="DL777" i="6"/>
  <c r="DL778" i="6"/>
  <c r="DL779" i="6"/>
  <c r="DL780" i="6"/>
  <c r="DL781" i="6"/>
  <c r="DL782" i="6"/>
  <c r="DL783" i="6"/>
  <c r="DL784" i="6"/>
  <c r="DL785" i="6"/>
  <c r="DL786" i="6"/>
  <c r="DL787" i="6"/>
  <c r="DL788" i="6"/>
  <c r="DL789" i="6"/>
  <c r="DL790" i="6"/>
  <c r="DL791" i="6"/>
  <c r="DL792" i="6"/>
  <c r="DL793" i="6"/>
  <c r="DL794" i="6"/>
  <c r="DL795" i="6"/>
  <c r="DL796" i="6"/>
  <c r="DL797" i="6"/>
  <c r="DL798" i="6"/>
  <c r="DL799" i="6"/>
  <c r="DL800" i="6"/>
  <c r="DL801" i="6"/>
  <c r="DL802" i="6"/>
  <c r="DL803" i="6"/>
  <c r="DL804" i="6"/>
  <c r="DL805" i="6"/>
  <c r="DL806" i="6"/>
  <c r="DL807" i="6"/>
  <c r="DL808" i="6"/>
  <c r="DL809" i="6"/>
  <c r="DL810" i="6"/>
  <c r="DL811" i="6"/>
  <c r="DL812" i="6"/>
  <c r="DL813" i="6"/>
  <c r="DL814" i="6"/>
  <c r="DL815" i="6"/>
  <c r="DL816" i="6"/>
  <c r="DL817" i="6"/>
  <c r="DL818" i="6"/>
  <c r="DL819" i="6"/>
  <c r="DL820" i="6"/>
  <c r="DL821" i="6"/>
  <c r="DL822" i="6"/>
  <c r="DL823" i="6"/>
  <c r="DL824" i="6"/>
  <c r="DL825" i="6"/>
  <c r="DL826" i="6"/>
  <c r="DL827" i="6"/>
  <c r="DL828" i="6"/>
  <c r="DL829" i="6"/>
  <c r="DL830" i="6"/>
  <c r="DL831" i="6"/>
  <c r="DL832" i="6"/>
  <c r="DL833" i="6"/>
  <c r="DL834" i="6"/>
  <c r="DL835" i="6"/>
  <c r="DL836" i="6"/>
  <c r="DL837" i="6"/>
  <c r="DL838" i="6"/>
  <c r="DL839" i="6"/>
  <c r="DL840" i="6"/>
  <c r="DL841" i="6"/>
  <c r="DL842" i="6"/>
  <c r="DL843" i="6"/>
  <c r="DL844" i="6"/>
  <c r="DL845" i="6"/>
  <c r="DL846" i="6"/>
  <c r="DL847" i="6"/>
  <c r="DL848" i="6"/>
  <c r="DL849" i="6"/>
  <c r="DL850" i="6"/>
  <c r="DL851" i="6"/>
  <c r="DL852" i="6"/>
  <c r="DL853" i="6"/>
  <c r="DL854" i="6"/>
  <c r="DL855" i="6"/>
  <c r="DL856" i="6"/>
  <c r="DL857" i="6"/>
  <c r="DL858" i="6"/>
  <c r="DL859" i="6"/>
  <c r="DL860" i="6"/>
  <c r="DL861" i="6"/>
  <c r="DL862" i="6"/>
  <c r="DL863" i="6"/>
  <c r="DL864" i="6"/>
  <c r="DL865" i="6"/>
  <c r="DL866" i="6"/>
  <c r="DL867" i="6"/>
  <c r="DL868" i="6"/>
  <c r="DL869" i="6"/>
  <c r="DL870" i="6"/>
  <c r="DL871" i="6"/>
  <c r="DL872" i="6"/>
  <c r="DL873" i="6"/>
  <c r="DL874" i="6"/>
  <c r="DL875" i="6"/>
  <c r="DL876" i="6"/>
  <c r="DL877" i="6"/>
  <c r="DL878" i="6"/>
  <c r="DL879" i="6"/>
  <c r="DL880" i="6"/>
  <c r="DL881" i="6"/>
  <c r="DL882" i="6"/>
  <c r="DL883" i="6"/>
  <c r="DL884" i="6"/>
  <c r="DL885" i="6"/>
  <c r="DL886" i="6"/>
  <c r="DL887" i="6"/>
  <c r="DL888" i="6"/>
  <c r="DL889" i="6"/>
  <c r="DL890" i="6"/>
  <c r="DL891" i="6"/>
  <c r="DL892" i="6"/>
  <c r="DL893" i="6"/>
  <c r="DL894" i="6"/>
  <c r="DL895" i="6"/>
  <c r="DL896" i="6"/>
  <c r="DL897" i="6"/>
  <c r="DL898" i="6"/>
  <c r="DL899" i="6"/>
  <c r="DL900" i="6"/>
  <c r="DL901" i="6"/>
  <c r="DL902" i="6"/>
  <c r="DL903" i="6"/>
  <c r="DL904" i="6"/>
  <c r="DL905" i="6"/>
  <c r="DL906" i="6"/>
  <c r="DL907" i="6"/>
  <c r="DL908" i="6"/>
  <c r="DL909" i="6"/>
  <c r="DL910" i="6"/>
  <c r="DL911" i="6"/>
  <c r="DL912" i="6"/>
  <c r="DL913" i="6"/>
  <c r="DL914" i="6"/>
  <c r="DL915" i="6"/>
  <c r="DL916" i="6"/>
  <c r="DL917" i="6"/>
  <c r="DL918" i="6"/>
  <c r="DL919" i="6"/>
  <c r="DL920" i="6"/>
  <c r="DL921" i="6"/>
  <c r="DL922" i="6"/>
  <c r="DL923" i="6"/>
  <c r="DL924" i="6"/>
  <c r="DL925" i="6"/>
  <c r="DL926" i="6"/>
  <c r="DL927" i="6"/>
  <c r="DL928" i="6"/>
  <c r="DL929" i="6"/>
  <c r="DL930" i="6"/>
  <c r="DL931" i="6"/>
  <c r="DL932" i="6"/>
  <c r="DL933" i="6"/>
  <c r="DL934" i="6"/>
  <c r="DL935" i="6"/>
  <c r="DL936" i="6"/>
  <c r="DL937" i="6"/>
  <c r="DL938" i="6"/>
  <c r="DL939" i="6"/>
  <c r="DL940" i="6"/>
  <c r="DL941" i="6"/>
  <c r="DL942" i="6"/>
  <c r="DL943" i="6"/>
  <c r="DL944" i="6"/>
  <c r="DL945" i="6"/>
  <c r="DL946" i="6"/>
  <c r="DL947" i="6"/>
  <c r="DL948" i="6"/>
  <c r="DL949" i="6"/>
  <c r="DL950" i="6"/>
  <c r="DL951" i="6"/>
  <c r="DL952" i="6"/>
  <c r="DL953" i="6"/>
  <c r="DL954" i="6"/>
  <c r="DL955" i="6"/>
  <c r="DL956" i="6"/>
  <c r="DL957" i="6"/>
  <c r="DL958" i="6"/>
  <c r="DL959" i="6"/>
  <c r="DL960" i="6"/>
  <c r="DL961" i="6"/>
  <c r="DL962" i="6"/>
  <c r="DL963" i="6"/>
  <c r="DL964" i="6"/>
  <c r="DL965" i="6"/>
  <c r="DL966" i="6"/>
  <c r="DL967" i="6"/>
  <c r="DL968" i="6"/>
  <c r="DL969" i="6"/>
  <c r="DL970" i="6"/>
  <c r="DL971" i="6"/>
  <c r="DL972" i="6"/>
  <c r="DL973" i="6"/>
  <c r="DL974" i="6"/>
  <c r="DL975" i="6"/>
  <c r="DL976" i="6"/>
  <c r="DL977" i="6"/>
  <c r="DL978" i="6"/>
  <c r="DL979" i="6"/>
  <c r="DL980" i="6"/>
  <c r="DL981" i="6"/>
  <c r="DL982" i="6"/>
  <c r="DL983" i="6"/>
  <c r="DL984" i="6"/>
  <c r="DL985" i="6"/>
  <c r="DL986" i="6"/>
  <c r="DL987" i="6"/>
  <c r="DL988" i="6"/>
  <c r="DL989" i="6"/>
  <c r="DL990" i="6"/>
  <c r="DL991" i="6"/>
  <c r="DL992" i="6"/>
  <c r="DL993" i="6"/>
  <c r="DL994" i="6"/>
  <c r="DL995" i="6"/>
  <c r="DL996" i="6"/>
  <c r="DL997" i="6"/>
  <c r="DL998" i="6"/>
  <c r="DL999" i="6"/>
  <c r="DL1000" i="6"/>
  <c r="DL1001" i="6"/>
  <c r="DL1002" i="6"/>
  <c r="DL1003" i="6"/>
  <c r="DL1004" i="6"/>
  <c r="DL5" i="6"/>
  <c r="DK19" i="6"/>
  <c r="DK20" i="6"/>
  <c r="DK21" i="6"/>
  <c r="DK22" i="6"/>
  <c r="DK23" i="6"/>
  <c r="DK24" i="6"/>
  <c r="DK25" i="6"/>
  <c r="DK26" i="6"/>
  <c r="DK27" i="6"/>
  <c r="DK28" i="6"/>
  <c r="DK29" i="6"/>
  <c r="DK30" i="6"/>
  <c r="DK31" i="6"/>
  <c r="DK32" i="6"/>
  <c r="DK33" i="6"/>
  <c r="DK34" i="6"/>
  <c r="DK35" i="6"/>
  <c r="DK36" i="6"/>
  <c r="DK37" i="6"/>
  <c r="DK38" i="6"/>
  <c r="DK39" i="6"/>
  <c r="DK40" i="6"/>
  <c r="DK41" i="6"/>
  <c r="DK42" i="6"/>
  <c r="DK43" i="6"/>
  <c r="DK44" i="6"/>
  <c r="DK45" i="6"/>
  <c r="DK46" i="6"/>
  <c r="DK47" i="6"/>
  <c r="DK48" i="6"/>
  <c r="DK49" i="6"/>
  <c r="DK50" i="6"/>
  <c r="DK51" i="6"/>
  <c r="DK52" i="6"/>
  <c r="DK53" i="6"/>
  <c r="DK54" i="6"/>
  <c r="DK55" i="6"/>
  <c r="DK56" i="6"/>
  <c r="DK57" i="6"/>
  <c r="DK58" i="6"/>
  <c r="DK59" i="6"/>
  <c r="DK60" i="6"/>
  <c r="DK61" i="6"/>
  <c r="DK62" i="6"/>
  <c r="DK63" i="6"/>
  <c r="DK64" i="6"/>
  <c r="DK65" i="6"/>
  <c r="DK66" i="6"/>
  <c r="DK67" i="6"/>
  <c r="DK68" i="6"/>
  <c r="DK69" i="6"/>
  <c r="DK70" i="6"/>
  <c r="DK71" i="6"/>
  <c r="DK72" i="6"/>
  <c r="DK73" i="6"/>
  <c r="DK74" i="6"/>
  <c r="DK75" i="6"/>
  <c r="DK76" i="6"/>
  <c r="DK77" i="6"/>
  <c r="DK78" i="6"/>
  <c r="DK79" i="6"/>
  <c r="DK80" i="6"/>
  <c r="DK81" i="6"/>
  <c r="DK82" i="6"/>
  <c r="DK83" i="6"/>
  <c r="DK84" i="6"/>
  <c r="DK85" i="6"/>
  <c r="DK86" i="6"/>
  <c r="DK87" i="6"/>
  <c r="DK88" i="6"/>
  <c r="DK89" i="6"/>
  <c r="DK90" i="6"/>
  <c r="DK91" i="6"/>
  <c r="DK92" i="6"/>
  <c r="DK93" i="6"/>
  <c r="DK94" i="6"/>
  <c r="DK95" i="6"/>
  <c r="DK96" i="6"/>
  <c r="DK97" i="6"/>
  <c r="DK98" i="6"/>
  <c r="DK99" i="6"/>
  <c r="DK100" i="6"/>
  <c r="DK101" i="6"/>
  <c r="DK102" i="6"/>
  <c r="DK103" i="6"/>
  <c r="DK104" i="6"/>
  <c r="DK105" i="6"/>
  <c r="DK106" i="6"/>
  <c r="DK107" i="6"/>
  <c r="DK108" i="6"/>
  <c r="DK109" i="6"/>
  <c r="DK110" i="6"/>
  <c r="DK111" i="6"/>
  <c r="DK112" i="6"/>
  <c r="DK113" i="6"/>
  <c r="DK114" i="6"/>
  <c r="DK115" i="6"/>
  <c r="DK116" i="6"/>
  <c r="DK117" i="6"/>
  <c r="DK118" i="6"/>
  <c r="DK119" i="6"/>
  <c r="DK120" i="6"/>
  <c r="DK121" i="6"/>
  <c r="DK122" i="6"/>
  <c r="DK123" i="6"/>
  <c r="DK124" i="6"/>
  <c r="DK125" i="6"/>
  <c r="DK126" i="6"/>
  <c r="DK127" i="6"/>
  <c r="DK128" i="6"/>
  <c r="DK129" i="6"/>
  <c r="DK130" i="6"/>
  <c r="DK131" i="6"/>
  <c r="DK132" i="6"/>
  <c r="DK133" i="6"/>
  <c r="DK134" i="6"/>
  <c r="DK135" i="6"/>
  <c r="DK136" i="6"/>
  <c r="DK137" i="6"/>
  <c r="DK138" i="6"/>
  <c r="DK139" i="6"/>
  <c r="DK140" i="6"/>
  <c r="DK141" i="6"/>
  <c r="DK142" i="6"/>
  <c r="DK143" i="6"/>
  <c r="DK144" i="6"/>
  <c r="DK145" i="6"/>
  <c r="DK146" i="6"/>
  <c r="DK147" i="6"/>
  <c r="DK148" i="6"/>
  <c r="DK149" i="6"/>
  <c r="DK150" i="6"/>
  <c r="DK151" i="6"/>
  <c r="DK152" i="6"/>
  <c r="DK153" i="6"/>
  <c r="DK154" i="6"/>
  <c r="DK155" i="6"/>
  <c r="DK156" i="6"/>
  <c r="DK157" i="6"/>
  <c r="DK158" i="6"/>
  <c r="DK159" i="6"/>
  <c r="DK160" i="6"/>
  <c r="DK161" i="6"/>
  <c r="DK162" i="6"/>
  <c r="DK163" i="6"/>
  <c r="DK164" i="6"/>
  <c r="DK165" i="6"/>
  <c r="DK166" i="6"/>
  <c r="DK167" i="6"/>
  <c r="DK168" i="6"/>
  <c r="DK169" i="6"/>
  <c r="DK170" i="6"/>
  <c r="DK171" i="6"/>
  <c r="DK172" i="6"/>
  <c r="DK173" i="6"/>
  <c r="DK174" i="6"/>
  <c r="DK175" i="6"/>
  <c r="DK176" i="6"/>
  <c r="DK177" i="6"/>
  <c r="DK178" i="6"/>
  <c r="DK179" i="6"/>
  <c r="DK180" i="6"/>
  <c r="DK181" i="6"/>
  <c r="DK182" i="6"/>
  <c r="DK183" i="6"/>
  <c r="DK184" i="6"/>
  <c r="DK185" i="6"/>
  <c r="DK186" i="6"/>
  <c r="DK187" i="6"/>
  <c r="DK188" i="6"/>
  <c r="DK189" i="6"/>
  <c r="DK190" i="6"/>
  <c r="DK191" i="6"/>
  <c r="DK192" i="6"/>
  <c r="DK193" i="6"/>
  <c r="DK194" i="6"/>
  <c r="DK195" i="6"/>
  <c r="DK196" i="6"/>
  <c r="DK197" i="6"/>
  <c r="DK198" i="6"/>
  <c r="DK199" i="6"/>
  <c r="DK200" i="6"/>
  <c r="DK201" i="6"/>
  <c r="DK202" i="6"/>
  <c r="DK203" i="6"/>
  <c r="DK204" i="6"/>
  <c r="DK205" i="6"/>
  <c r="DK206" i="6"/>
  <c r="DK207" i="6"/>
  <c r="DK208" i="6"/>
  <c r="DK209" i="6"/>
  <c r="DK210" i="6"/>
  <c r="DK211" i="6"/>
  <c r="DK212" i="6"/>
  <c r="DK213" i="6"/>
  <c r="DK214" i="6"/>
  <c r="DK215" i="6"/>
  <c r="DK216" i="6"/>
  <c r="DK217" i="6"/>
  <c r="DK218" i="6"/>
  <c r="DK219" i="6"/>
  <c r="DK220" i="6"/>
  <c r="DK221" i="6"/>
  <c r="DK222" i="6"/>
  <c r="DK223" i="6"/>
  <c r="DK224" i="6"/>
  <c r="DK225" i="6"/>
  <c r="DK226" i="6"/>
  <c r="DK227" i="6"/>
  <c r="DK228" i="6"/>
  <c r="DK229" i="6"/>
  <c r="DK230" i="6"/>
  <c r="DK231" i="6"/>
  <c r="DK232" i="6"/>
  <c r="DK233" i="6"/>
  <c r="DK234" i="6"/>
  <c r="DK235" i="6"/>
  <c r="DK236" i="6"/>
  <c r="DK237" i="6"/>
  <c r="DK238" i="6"/>
  <c r="DK239" i="6"/>
  <c r="DK240" i="6"/>
  <c r="DK241" i="6"/>
  <c r="DK242" i="6"/>
  <c r="DK243" i="6"/>
  <c r="DK244" i="6"/>
  <c r="DK245" i="6"/>
  <c r="DK246" i="6"/>
  <c r="DK247" i="6"/>
  <c r="DK248" i="6"/>
  <c r="DK249" i="6"/>
  <c r="DK250" i="6"/>
  <c r="DK251" i="6"/>
  <c r="DK252" i="6"/>
  <c r="DK253" i="6"/>
  <c r="DK254" i="6"/>
  <c r="DK255" i="6"/>
  <c r="DK256" i="6"/>
  <c r="DK257" i="6"/>
  <c r="DK258" i="6"/>
  <c r="DK259" i="6"/>
  <c r="DK260" i="6"/>
  <c r="DK261" i="6"/>
  <c r="DK262" i="6"/>
  <c r="DK263" i="6"/>
  <c r="DK264" i="6"/>
  <c r="DK265" i="6"/>
  <c r="DK266" i="6"/>
  <c r="DK267" i="6"/>
  <c r="DK268" i="6"/>
  <c r="DK269" i="6"/>
  <c r="DK270" i="6"/>
  <c r="DK271" i="6"/>
  <c r="DK272" i="6"/>
  <c r="DK273" i="6"/>
  <c r="DK274" i="6"/>
  <c r="DK275" i="6"/>
  <c r="DK276" i="6"/>
  <c r="DK277" i="6"/>
  <c r="DK278" i="6"/>
  <c r="DK279" i="6"/>
  <c r="DK280" i="6"/>
  <c r="DK281" i="6"/>
  <c r="DK282" i="6"/>
  <c r="DK283" i="6"/>
  <c r="DK284" i="6"/>
  <c r="DK285" i="6"/>
  <c r="DK286" i="6"/>
  <c r="DK287" i="6"/>
  <c r="DK288" i="6"/>
  <c r="DK289" i="6"/>
  <c r="DK290" i="6"/>
  <c r="DK291" i="6"/>
  <c r="DK292" i="6"/>
  <c r="DK293" i="6"/>
  <c r="DK294" i="6"/>
  <c r="DK295" i="6"/>
  <c r="DK296" i="6"/>
  <c r="DK297" i="6"/>
  <c r="DK298" i="6"/>
  <c r="DK299" i="6"/>
  <c r="DK300" i="6"/>
  <c r="DK301" i="6"/>
  <c r="DK302" i="6"/>
  <c r="DK303" i="6"/>
  <c r="DK304" i="6"/>
  <c r="DK305" i="6"/>
  <c r="DK306" i="6"/>
  <c r="DK307" i="6"/>
  <c r="DK308" i="6"/>
  <c r="DK309" i="6"/>
  <c r="DK310" i="6"/>
  <c r="DK311" i="6"/>
  <c r="DK312" i="6"/>
  <c r="DK313" i="6"/>
  <c r="DK314" i="6"/>
  <c r="DK315" i="6"/>
  <c r="DK316" i="6"/>
  <c r="DK317" i="6"/>
  <c r="DK318" i="6"/>
  <c r="DK319" i="6"/>
  <c r="DK320" i="6"/>
  <c r="DK321" i="6"/>
  <c r="DK322" i="6"/>
  <c r="DK323" i="6"/>
  <c r="DK324" i="6"/>
  <c r="DK325" i="6"/>
  <c r="DK326" i="6"/>
  <c r="DK327" i="6"/>
  <c r="DK328" i="6"/>
  <c r="DK329" i="6"/>
  <c r="DK330" i="6"/>
  <c r="DK331" i="6"/>
  <c r="DK332" i="6"/>
  <c r="DK333" i="6"/>
  <c r="DK334" i="6"/>
  <c r="DK335" i="6"/>
  <c r="DK336" i="6"/>
  <c r="DK337" i="6"/>
  <c r="DK338" i="6"/>
  <c r="DK339" i="6"/>
  <c r="DK340" i="6"/>
  <c r="DK341" i="6"/>
  <c r="DK342" i="6"/>
  <c r="DK343" i="6"/>
  <c r="DK344" i="6"/>
  <c r="DK345" i="6"/>
  <c r="DK346" i="6"/>
  <c r="DK347" i="6"/>
  <c r="DK348" i="6"/>
  <c r="DK349" i="6"/>
  <c r="DK350" i="6"/>
  <c r="DK351" i="6"/>
  <c r="DK352" i="6"/>
  <c r="DK353" i="6"/>
  <c r="DK354" i="6"/>
  <c r="DK355" i="6"/>
  <c r="DK356" i="6"/>
  <c r="DK357" i="6"/>
  <c r="DK358" i="6"/>
  <c r="DK359" i="6"/>
  <c r="DK360" i="6"/>
  <c r="DK361" i="6"/>
  <c r="DK362" i="6"/>
  <c r="DK363" i="6"/>
  <c r="DK364" i="6"/>
  <c r="DK365" i="6"/>
  <c r="DK366" i="6"/>
  <c r="DK367" i="6"/>
  <c r="DK368" i="6"/>
  <c r="DK369" i="6"/>
  <c r="DK370" i="6"/>
  <c r="DK371" i="6"/>
  <c r="DK372" i="6"/>
  <c r="DK373" i="6"/>
  <c r="DK374" i="6"/>
  <c r="DK375" i="6"/>
  <c r="DK376" i="6"/>
  <c r="DK377" i="6"/>
  <c r="DK378" i="6"/>
  <c r="DK379" i="6"/>
  <c r="DK380" i="6"/>
  <c r="DK381" i="6"/>
  <c r="DK382" i="6"/>
  <c r="DK383" i="6"/>
  <c r="DK384" i="6"/>
  <c r="DK385" i="6"/>
  <c r="DK386" i="6"/>
  <c r="DK387" i="6"/>
  <c r="DK388" i="6"/>
  <c r="DK389" i="6"/>
  <c r="DK390" i="6"/>
  <c r="DK391" i="6"/>
  <c r="DK392" i="6"/>
  <c r="DK393" i="6"/>
  <c r="DK394" i="6"/>
  <c r="DK395" i="6"/>
  <c r="DK396" i="6"/>
  <c r="DK397" i="6"/>
  <c r="DK398" i="6"/>
  <c r="DK399" i="6"/>
  <c r="DK400" i="6"/>
  <c r="DK401" i="6"/>
  <c r="DK402" i="6"/>
  <c r="DK403" i="6"/>
  <c r="DK404" i="6"/>
  <c r="DK405" i="6"/>
  <c r="DK406" i="6"/>
  <c r="DK407" i="6"/>
  <c r="DK408" i="6"/>
  <c r="DK409" i="6"/>
  <c r="DK410" i="6"/>
  <c r="DK411" i="6"/>
  <c r="DK412" i="6"/>
  <c r="DK413" i="6"/>
  <c r="DK414" i="6"/>
  <c r="DK415" i="6"/>
  <c r="DK416" i="6"/>
  <c r="DK417" i="6"/>
  <c r="DK418" i="6"/>
  <c r="DK419" i="6"/>
  <c r="DK420" i="6"/>
  <c r="DK421" i="6"/>
  <c r="DK422" i="6"/>
  <c r="DK423" i="6"/>
  <c r="DK424" i="6"/>
  <c r="DK425" i="6"/>
  <c r="DK426" i="6"/>
  <c r="DK427" i="6"/>
  <c r="DK428" i="6"/>
  <c r="DK429" i="6"/>
  <c r="DK430" i="6"/>
  <c r="DK431" i="6"/>
  <c r="DK432" i="6"/>
  <c r="DK433" i="6"/>
  <c r="DK434" i="6"/>
  <c r="DK435" i="6"/>
  <c r="DK436" i="6"/>
  <c r="DK437" i="6"/>
  <c r="DK438" i="6"/>
  <c r="DK439" i="6"/>
  <c r="DK440" i="6"/>
  <c r="DK441" i="6"/>
  <c r="DK442" i="6"/>
  <c r="DK443" i="6"/>
  <c r="DK444" i="6"/>
  <c r="DK445" i="6"/>
  <c r="DK446" i="6"/>
  <c r="DK447" i="6"/>
  <c r="DK448" i="6"/>
  <c r="DK449" i="6"/>
  <c r="DK450" i="6"/>
  <c r="DK451" i="6"/>
  <c r="DK452" i="6"/>
  <c r="DK453" i="6"/>
  <c r="DK454" i="6"/>
  <c r="DK455" i="6"/>
  <c r="DK456" i="6"/>
  <c r="DK457" i="6"/>
  <c r="DK458" i="6"/>
  <c r="DK459" i="6"/>
  <c r="DK460" i="6"/>
  <c r="DK461" i="6"/>
  <c r="DK462" i="6"/>
  <c r="DK463" i="6"/>
  <c r="DK464" i="6"/>
  <c r="DK465" i="6"/>
  <c r="DK466" i="6"/>
  <c r="DK467" i="6"/>
  <c r="DK468" i="6"/>
  <c r="DK469" i="6"/>
  <c r="DK470" i="6"/>
  <c r="DK471" i="6"/>
  <c r="DK472" i="6"/>
  <c r="DK473" i="6"/>
  <c r="DK474" i="6"/>
  <c r="DK475" i="6"/>
  <c r="DK476" i="6"/>
  <c r="DK477" i="6"/>
  <c r="DK478" i="6"/>
  <c r="DK479" i="6"/>
  <c r="DK480" i="6"/>
  <c r="DK481" i="6"/>
  <c r="DK482" i="6"/>
  <c r="DK483" i="6"/>
  <c r="DK484" i="6"/>
  <c r="DK485" i="6"/>
  <c r="DK486" i="6"/>
  <c r="DK487" i="6"/>
  <c r="DK488" i="6"/>
  <c r="DK489" i="6"/>
  <c r="DK490" i="6"/>
  <c r="DK491" i="6"/>
  <c r="DK492" i="6"/>
  <c r="DK493" i="6"/>
  <c r="DK494" i="6"/>
  <c r="DK495" i="6"/>
  <c r="DK496" i="6"/>
  <c r="DK497" i="6"/>
  <c r="DK498" i="6"/>
  <c r="DK499" i="6"/>
  <c r="DK500" i="6"/>
  <c r="DK501" i="6"/>
  <c r="DK502" i="6"/>
  <c r="DK503" i="6"/>
  <c r="DK504" i="6"/>
  <c r="DK505" i="6"/>
  <c r="DK506" i="6"/>
  <c r="DK507" i="6"/>
  <c r="DK508" i="6"/>
  <c r="DK509" i="6"/>
  <c r="DK510" i="6"/>
  <c r="DK511" i="6"/>
  <c r="DK512" i="6"/>
  <c r="DK513" i="6"/>
  <c r="DK514" i="6"/>
  <c r="DK515" i="6"/>
  <c r="DK516" i="6"/>
  <c r="DK517" i="6"/>
  <c r="DK518" i="6"/>
  <c r="DK519" i="6"/>
  <c r="DK520" i="6"/>
  <c r="DK521" i="6"/>
  <c r="DK522" i="6"/>
  <c r="DK523" i="6"/>
  <c r="DK524" i="6"/>
  <c r="DK525" i="6"/>
  <c r="DK526" i="6"/>
  <c r="DK527" i="6"/>
  <c r="DK528" i="6"/>
  <c r="DK529" i="6"/>
  <c r="DK530" i="6"/>
  <c r="DK531" i="6"/>
  <c r="DK532" i="6"/>
  <c r="DK533" i="6"/>
  <c r="DK534" i="6"/>
  <c r="DK535" i="6"/>
  <c r="DK536" i="6"/>
  <c r="DK537" i="6"/>
  <c r="DK538" i="6"/>
  <c r="DK539" i="6"/>
  <c r="DK540" i="6"/>
  <c r="DK541" i="6"/>
  <c r="DK542" i="6"/>
  <c r="DK543" i="6"/>
  <c r="DK544" i="6"/>
  <c r="DK545" i="6"/>
  <c r="DK546" i="6"/>
  <c r="DK547" i="6"/>
  <c r="DK548" i="6"/>
  <c r="DK549" i="6"/>
  <c r="DK550" i="6"/>
  <c r="DK551" i="6"/>
  <c r="DK552" i="6"/>
  <c r="DK553" i="6"/>
  <c r="DK554" i="6"/>
  <c r="DK555" i="6"/>
  <c r="DK556" i="6"/>
  <c r="DK557" i="6"/>
  <c r="DK558" i="6"/>
  <c r="DK559" i="6"/>
  <c r="DK560" i="6"/>
  <c r="DK561" i="6"/>
  <c r="DK562" i="6"/>
  <c r="DK563" i="6"/>
  <c r="DK564" i="6"/>
  <c r="DK565" i="6"/>
  <c r="DK566" i="6"/>
  <c r="DK567" i="6"/>
  <c r="DK568" i="6"/>
  <c r="DK569" i="6"/>
  <c r="DK570" i="6"/>
  <c r="DK571" i="6"/>
  <c r="DK572" i="6"/>
  <c r="DK573" i="6"/>
  <c r="DK574" i="6"/>
  <c r="DK575" i="6"/>
  <c r="DK576" i="6"/>
  <c r="DK577" i="6"/>
  <c r="DK578" i="6"/>
  <c r="DK579" i="6"/>
  <c r="DK580" i="6"/>
  <c r="DK581" i="6"/>
  <c r="DK582" i="6"/>
  <c r="DK583" i="6"/>
  <c r="DK584" i="6"/>
  <c r="DK585" i="6"/>
  <c r="DK586" i="6"/>
  <c r="DK587" i="6"/>
  <c r="DK588" i="6"/>
  <c r="DK589" i="6"/>
  <c r="DK590" i="6"/>
  <c r="DK591" i="6"/>
  <c r="DK592" i="6"/>
  <c r="DK593" i="6"/>
  <c r="DK594" i="6"/>
  <c r="DK595" i="6"/>
  <c r="DK596" i="6"/>
  <c r="DK597" i="6"/>
  <c r="DK598" i="6"/>
  <c r="DK599" i="6"/>
  <c r="DK600" i="6"/>
  <c r="DK601" i="6"/>
  <c r="DK602" i="6"/>
  <c r="DK603" i="6"/>
  <c r="DK604" i="6"/>
  <c r="DK605" i="6"/>
  <c r="DK606" i="6"/>
  <c r="DK607" i="6"/>
  <c r="DK608" i="6"/>
  <c r="DK609" i="6"/>
  <c r="DK610" i="6"/>
  <c r="DK611" i="6"/>
  <c r="DK612" i="6"/>
  <c r="DK613" i="6"/>
  <c r="DK614" i="6"/>
  <c r="DK615" i="6"/>
  <c r="DK616" i="6"/>
  <c r="DK617" i="6"/>
  <c r="DK618" i="6"/>
  <c r="DK619" i="6"/>
  <c r="DK620" i="6"/>
  <c r="DK621" i="6"/>
  <c r="DK622" i="6"/>
  <c r="DK623" i="6"/>
  <c r="DK624" i="6"/>
  <c r="DK625" i="6"/>
  <c r="DK626" i="6"/>
  <c r="DK627" i="6"/>
  <c r="DK628" i="6"/>
  <c r="DK629" i="6"/>
  <c r="DK630" i="6"/>
  <c r="DK631" i="6"/>
  <c r="DK632" i="6"/>
  <c r="DK633" i="6"/>
  <c r="DK634" i="6"/>
  <c r="DK635" i="6"/>
  <c r="DK636" i="6"/>
  <c r="DK637" i="6"/>
  <c r="DK638" i="6"/>
  <c r="DK639" i="6"/>
  <c r="DK640" i="6"/>
  <c r="DK641" i="6"/>
  <c r="DK642" i="6"/>
  <c r="DK643" i="6"/>
  <c r="DK644" i="6"/>
  <c r="DK645" i="6"/>
  <c r="DK646" i="6"/>
  <c r="DK647" i="6"/>
  <c r="DK648" i="6"/>
  <c r="DK649" i="6"/>
  <c r="DK650" i="6"/>
  <c r="DK651" i="6"/>
  <c r="DK652" i="6"/>
  <c r="DK653" i="6"/>
  <c r="DK654" i="6"/>
  <c r="DK655" i="6"/>
  <c r="DK656" i="6"/>
  <c r="DK657" i="6"/>
  <c r="DK658" i="6"/>
  <c r="DK659" i="6"/>
  <c r="DK660" i="6"/>
  <c r="DK661" i="6"/>
  <c r="DK662" i="6"/>
  <c r="DK663" i="6"/>
  <c r="DK664" i="6"/>
  <c r="DK665" i="6"/>
  <c r="DK666" i="6"/>
  <c r="DK667" i="6"/>
  <c r="DK668" i="6"/>
  <c r="DK669" i="6"/>
  <c r="DK670" i="6"/>
  <c r="DK671" i="6"/>
  <c r="DK672" i="6"/>
  <c r="DK673" i="6"/>
  <c r="DK674" i="6"/>
  <c r="DK675" i="6"/>
  <c r="DK676" i="6"/>
  <c r="DK677" i="6"/>
  <c r="DK678" i="6"/>
  <c r="DK679" i="6"/>
  <c r="DK680" i="6"/>
  <c r="DK681" i="6"/>
  <c r="DK682" i="6"/>
  <c r="DK683" i="6"/>
  <c r="DK684" i="6"/>
  <c r="DK685" i="6"/>
  <c r="DK686" i="6"/>
  <c r="DK687" i="6"/>
  <c r="DK688" i="6"/>
  <c r="DK689" i="6"/>
  <c r="DK690" i="6"/>
  <c r="DK691" i="6"/>
  <c r="DK692" i="6"/>
  <c r="DK693" i="6"/>
  <c r="DK694" i="6"/>
  <c r="DK695" i="6"/>
  <c r="DK696" i="6"/>
  <c r="DK697" i="6"/>
  <c r="DK698" i="6"/>
  <c r="DK699" i="6"/>
  <c r="DK700" i="6"/>
  <c r="DK701" i="6"/>
  <c r="DK702" i="6"/>
  <c r="DK703" i="6"/>
  <c r="DK704" i="6"/>
  <c r="DK705" i="6"/>
  <c r="DK706" i="6"/>
  <c r="DK707" i="6"/>
  <c r="DK708" i="6"/>
  <c r="DK709" i="6"/>
  <c r="DK710" i="6"/>
  <c r="DK711" i="6"/>
  <c r="DK712" i="6"/>
  <c r="DK713" i="6"/>
  <c r="DK714" i="6"/>
  <c r="DK715" i="6"/>
  <c r="DK716" i="6"/>
  <c r="DK717" i="6"/>
  <c r="DK718" i="6"/>
  <c r="DK719" i="6"/>
  <c r="DK720" i="6"/>
  <c r="DK721" i="6"/>
  <c r="DK722" i="6"/>
  <c r="DK723" i="6"/>
  <c r="DK724" i="6"/>
  <c r="DK725" i="6"/>
  <c r="DK726" i="6"/>
  <c r="DK727" i="6"/>
  <c r="DK728" i="6"/>
  <c r="DK729" i="6"/>
  <c r="DK730" i="6"/>
  <c r="DK731" i="6"/>
  <c r="DK732" i="6"/>
  <c r="DK733" i="6"/>
  <c r="DK734" i="6"/>
  <c r="DK735" i="6"/>
  <c r="DK736" i="6"/>
  <c r="DK737" i="6"/>
  <c r="DK738" i="6"/>
  <c r="DK739" i="6"/>
  <c r="DK740" i="6"/>
  <c r="DK741" i="6"/>
  <c r="DK742" i="6"/>
  <c r="DK743" i="6"/>
  <c r="DK744" i="6"/>
  <c r="DK745" i="6"/>
  <c r="DK746" i="6"/>
  <c r="DK747" i="6"/>
  <c r="DK748" i="6"/>
  <c r="DK749" i="6"/>
  <c r="DK750" i="6"/>
  <c r="DK751" i="6"/>
  <c r="DK752" i="6"/>
  <c r="DK753" i="6"/>
  <c r="DK754" i="6"/>
  <c r="DK755" i="6"/>
  <c r="DK756" i="6"/>
  <c r="DK757" i="6"/>
  <c r="DK758" i="6"/>
  <c r="DK759" i="6"/>
  <c r="DK760" i="6"/>
  <c r="DK761" i="6"/>
  <c r="DK762" i="6"/>
  <c r="DK763" i="6"/>
  <c r="DK764" i="6"/>
  <c r="DK765" i="6"/>
  <c r="DK766" i="6"/>
  <c r="DK767" i="6"/>
  <c r="DK768" i="6"/>
  <c r="DK769" i="6"/>
  <c r="DK770" i="6"/>
  <c r="DK771" i="6"/>
  <c r="DK772" i="6"/>
  <c r="DK773" i="6"/>
  <c r="DK774" i="6"/>
  <c r="DK775" i="6"/>
  <c r="DK776" i="6"/>
  <c r="DK777" i="6"/>
  <c r="DK778" i="6"/>
  <c r="DK779" i="6"/>
  <c r="DK780" i="6"/>
  <c r="DK781" i="6"/>
  <c r="DK782" i="6"/>
  <c r="DK783" i="6"/>
  <c r="DK784" i="6"/>
  <c r="DK785" i="6"/>
  <c r="DK786" i="6"/>
  <c r="DK787" i="6"/>
  <c r="DK788" i="6"/>
  <c r="DK789" i="6"/>
  <c r="DK790" i="6"/>
  <c r="DK791" i="6"/>
  <c r="DK792" i="6"/>
  <c r="DK793" i="6"/>
  <c r="DK794" i="6"/>
  <c r="DK795" i="6"/>
  <c r="DK796" i="6"/>
  <c r="DK797" i="6"/>
  <c r="DK798" i="6"/>
  <c r="DK799" i="6"/>
  <c r="DK800" i="6"/>
  <c r="DK801" i="6"/>
  <c r="DK802" i="6"/>
  <c r="DK803" i="6"/>
  <c r="DK804" i="6"/>
  <c r="DK805" i="6"/>
  <c r="DK806" i="6"/>
  <c r="DK807" i="6"/>
  <c r="DK808" i="6"/>
  <c r="DK809" i="6"/>
  <c r="DK810" i="6"/>
  <c r="DK811" i="6"/>
  <c r="DK812" i="6"/>
  <c r="DK813" i="6"/>
  <c r="DK814" i="6"/>
  <c r="DK815" i="6"/>
  <c r="DK816" i="6"/>
  <c r="DK817" i="6"/>
  <c r="DK818" i="6"/>
  <c r="DK819" i="6"/>
  <c r="DK820" i="6"/>
  <c r="DK821" i="6"/>
  <c r="DK822" i="6"/>
  <c r="DK823" i="6"/>
  <c r="DK824" i="6"/>
  <c r="DK825" i="6"/>
  <c r="DK826" i="6"/>
  <c r="DK827" i="6"/>
  <c r="DK828" i="6"/>
  <c r="DK829" i="6"/>
  <c r="DK830" i="6"/>
  <c r="DK831" i="6"/>
  <c r="DK832" i="6"/>
  <c r="DK833" i="6"/>
  <c r="DK834" i="6"/>
  <c r="DK835" i="6"/>
  <c r="DK836" i="6"/>
  <c r="DK837" i="6"/>
  <c r="DK838" i="6"/>
  <c r="DK839" i="6"/>
  <c r="DK840" i="6"/>
  <c r="DK841" i="6"/>
  <c r="DK842" i="6"/>
  <c r="DK843" i="6"/>
  <c r="DK844" i="6"/>
  <c r="DK845" i="6"/>
  <c r="DK846" i="6"/>
  <c r="DK847" i="6"/>
  <c r="DK848" i="6"/>
  <c r="DK849" i="6"/>
  <c r="DK850" i="6"/>
  <c r="DK851" i="6"/>
  <c r="DK852" i="6"/>
  <c r="DK853" i="6"/>
  <c r="DK854" i="6"/>
  <c r="DK855" i="6"/>
  <c r="DK856" i="6"/>
  <c r="DK857" i="6"/>
  <c r="DK858" i="6"/>
  <c r="DK859" i="6"/>
  <c r="DK860" i="6"/>
  <c r="DK861" i="6"/>
  <c r="DK862" i="6"/>
  <c r="DK863" i="6"/>
  <c r="DK864" i="6"/>
  <c r="DK865" i="6"/>
  <c r="DK866" i="6"/>
  <c r="DK867" i="6"/>
  <c r="DK868" i="6"/>
  <c r="DK869" i="6"/>
  <c r="DK870" i="6"/>
  <c r="DK871" i="6"/>
  <c r="DK872" i="6"/>
  <c r="DK873" i="6"/>
  <c r="DK874" i="6"/>
  <c r="DK875" i="6"/>
  <c r="DK876" i="6"/>
  <c r="DK877" i="6"/>
  <c r="DK878" i="6"/>
  <c r="DK879" i="6"/>
  <c r="DK880" i="6"/>
  <c r="DK881" i="6"/>
  <c r="DK882" i="6"/>
  <c r="DK883" i="6"/>
  <c r="DK884" i="6"/>
  <c r="DK885" i="6"/>
  <c r="DK886" i="6"/>
  <c r="DK887" i="6"/>
  <c r="DK888" i="6"/>
  <c r="DK889" i="6"/>
  <c r="DK890" i="6"/>
  <c r="DK891" i="6"/>
  <c r="DK892" i="6"/>
  <c r="DK893" i="6"/>
  <c r="DK894" i="6"/>
  <c r="DK895" i="6"/>
  <c r="DK896" i="6"/>
  <c r="DK897" i="6"/>
  <c r="DK898" i="6"/>
  <c r="DK899" i="6"/>
  <c r="DK900" i="6"/>
  <c r="DK901" i="6"/>
  <c r="DK902" i="6"/>
  <c r="DK903" i="6"/>
  <c r="DK904" i="6"/>
  <c r="DK905" i="6"/>
  <c r="DK906" i="6"/>
  <c r="DK907" i="6"/>
  <c r="DK908" i="6"/>
  <c r="DK909" i="6"/>
  <c r="DK910" i="6"/>
  <c r="DK911" i="6"/>
  <c r="DK912" i="6"/>
  <c r="DK913" i="6"/>
  <c r="DK914" i="6"/>
  <c r="DK915" i="6"/>
  <c r="DK916" i="6"/>
  <c r="DK917" i="6"/>
  <c r="DK918" i="6"/>
  <c r="DK919" i="6"/>
  <c r="DK920" i="6"/>
  <c r="DK921" i="6"/>
  <c r="DK922" i="6"/>
  <c r="DK923" i="6"/>
  <c r="DK924" i="6"/>
  <c r="DK925" i="6"/>
  <c r="DK926" i="6"/>
  <c r="DK927" i="6"/>
  <c r="DK928" i="6"/>
  <c r="DK929" i="6"/>
  <c r="DK930" i="6"/>
  <c r="DK931" i="6"/>
  <c r="DK932" i="6"/>
  <c r="DK933" i="6"/>
  <c r="DK934" i="6"/>
  <c r="DK935" i="6"/>
  <c r="DK936" i="6"/>
  <c r="DK937" i="6"/>
  <c r="DK938" i="6"/>
  <c r="DK939" i="6"/>
  <c r="DK940" i="6"/>
  <c r="DK941" i="6"/>
  <c r="DK942" i="6"/>
  <c r="DK943" i="6"/>
  <c r="DK944" i="6"/>
  <c r="DK945" i="6"/>
  <c r="DK946" i="6"/>
  <c r="DK947" i="6"/>
  <c r="DK948" i="6"/>
  <c r="DK949" i="6"/>
  <c r="DK950" i="6"/>
  <c r="DK951" i="6"/>
  <c r="DK952" i="6"/>
  <c r="DK953" i="6"/>
  <c r="DK954" i="6"/>
  <c r="DK955" i="6"/>
  <c r="DK956" i="6"/>
  <c r="DK957" i="6"/>
  <c r="DK958" i="6"/>
  <c r="DK959" i="6"/>
  <c r="DK960" i="6"/>
  <c r="DK961" i="6"/>
  <c r="DK962" i="6"/>
  <c r="DK963" i="6"/>
  <c r="DK964" i="6"/>
  <c r="DK965" i="6"/>
  <c r="DK966" i="6"/>
  <c r="DK967" i="6"/>
  <c r="DK968" i="6"/>
  <c r="DK969" i="6"/>
  <c r="DK970" i="6"/>
  <c r="DK971" i="6"/>
  <c r="DK972" i="6"/>
  <c r="DK973" i="6"/>
  <c r="DK974" i="6"/>
  <c r="DK975" i="6"/>
  <c r="DK976" i="6"/>
  <c r="DK977" i="6"/>
  <c r="DK978" i="6"/>
  <c r="DK979" i="6"/>
  <c r="DK980" i="6"/>
  <c r="DK981" i="6"/>
  <c r="DK982" i="6"/>
  <c r="DK983" i="6"/>
  <c r="DK984" i="6"/>
  <c r="DK985" i="6"/>
  <c r="DK986" i="6"/>
  <c r="DK987" i="6"/>
  <c r="DK988" i="6"/>
  <c r="DK989" i="6"/>
  <c r="DK990" i="6"/>
  <c r="DK991" i="6"/>
  <c r="DK992" i="6"/>
  <c r="DK993" i="6"/>
  <c r="DK994" i="6"/>
  <c r="DK995" i="6"/>
  <c r="DK996" i="6"/>
  <c r="DK997" i="6"/>
  <c r="DK998" i="6"/>
  <c r="DK999" i="6"/>
  <c r="DK1000" i="6"/>
  <c r="DK1001" i="6"/>
  <c r="DK1002" i="6"/>
  <c r="DK1003" i="6"/>
  <c r="DK1004" i="6"/>
  <c r="DK6" i="6"/>
  <c r="DK7" i="6"/>
  <c r="DK8" i="6"/>
  <c r="DK9" i="6"/>
  <c r="DK10" i="6"/>
  <c r="DK11" i="6"/>
  <c r="DK12" i="6"/>
  <c r="DK13" i="6"/>
  <c r="DK14" i="6"/>
  <c r="DK15" i="6"/>
  <c r="DK16" i="6"/>
  <c r="DK17" i="6"/>
  <c r="DK18" i="6"/>
  <c r="DK5" i="6"/>
  <c r="DP1005" i="6"/>
  <c r="B14" i="6"/>
  <c r="B13" i="6"/>
  <c r="B12" i="6"/>
  <c r="B11" i="6"/>
  <c r="B10" i="6"/>
  <c r="B9" i="6"/>
  <c r="B8" i="6"/>
  <c r="B7" i="6"/>
  <c r="B6" i="6"/>
  <c r="B5" i="6"/>
  <c r="DQ1005" i="6"/>
  <c r="N1005" i="6"/>
  <c r="Q1005" i="6"/>
  <c r="DK1005" i="6" a="1"/>
  <c r="DK1005" i="6"/>
  <c r="DL1005" i="6" a="1"/>
  <c r="DL1005" i="6"/>
  <c r="O4" i="6"/>
  <c r="N4" i="6"/>
  <c r="R4" i="6"/>
  <c r="Q4" i="6"/>
  <c r="CJ4" i="6"/>
  <c r="CI4" i="6"/>
</calcChain>
</file>

<file path=xl/sharedStrings.xml><?xml version="1.0" encoding="utf-8"?>
<sst xmlns="http://schemas.openxmlformats.org/spreadsheetml/2006/main" count="197" uniqueCount="56">
  <si>
    <t>序号</t>
  </si>
  <si>
    <t>物品名称</t>
  </si>
  <si>
    <t>规格型号</t>
  </si>
  <si>
    <t>单位</t>
  </si>
  <si>
    <t>单价分析</t>
  </si>
  <si>
    <t>备注</t>
  </si>
  <si>
    <t>数量-入</t>
  </si>
  <si>
    <t>单价</t>
  </si>
  <si>
    <t>金额-入</t>
  </si>
  <si>
    <t>数量</t>
  </si>
  <si>
    <t>金额</t>
  </si>
  <si>
    <t>数量-出</t>
  </si>
  <si>
    <t>金额-出</t>
  </si>
  <si>
    <t>领用部门</t>
  </si>
  <si>
    <t>领用人</t>
  </si>
  <si>
    <t>最低价</t>
  </si>
  <si>
    <t>最高价</t>
  </si>
  <si>
    <t>均价</t>
  </si>
  <si>
    <t>数量校验</t>
  </si>
  <si>
    <t>金额校验</t>
  </si>
  <si>
    <t>维护部</t>
  </si>
  <si>
    <t>环境部</t>
  </si>
  <si>
    <t>客服部</t>
  </si>
  <si>
    <t>人事行政</t>
  </si>
  <si>
    <t>日常药品</t>
  </si>
  <si>
    <t>绿化用品</t>
  </si>
  <si>
    <t>电子电器</t>
  </si>
  <si>
    <t>其他材料</t>
  </si>
  <si>
    <t>工程部</t>
  </si>
  <si>
    <t>财务部</t>
  </si>
  <si>
    <r>
      <rPr>
        <b/>
        <sz val="10"/>
        <color theme="1"/>
        <rFont val="微软雅黑"/>
        <family val="2"/>
        <charset val="134"/>
      </rPr>
      <t>期末库存（</t>
    </r>
    <r>
      <rPr>
        <b/>
        <sz val="10"/>
        <color rgb="FFFF0000"/>
        <rFont val="微软雅黑"/>
        <family val="2"/>
        <charset val="134"/>
      </rPr>
      <t>实时</t>
    </r>
    <r>
      <rPr>
        <b/>
        <sz val="10"/>
        <color theme="1"/>
        <rFont val="微软雅黑"/>
        <family val="2"/>
        <charset val="134"/>
      </rPr>
      <t>）</t>
    </r>
    <phoneticPr fontId="8" type="noConversion"/>
  </si>
  <si>
    <t>单价</t>
    <phoneticPr fontId="8" type="noConversion"/>
  </si>
  <si>
    <t>数量-入</t>
    <phoneticPr fontId="8" type="noConversion"/>
  </si>
  <si>
    <r>
      <t>本年</t>
    </r>
    <r>
      <rPr>
        <b/>
        <sz val="10"/>
        <color rgb="FFFF0000"/>
        <rFont val="微软雅黑"/>
        <family val="2"/>
        <charset val="134"/>
      </rPr>
      <t>入</t>
    </r>
    <r>
      <rPr>
        <b/>
        <sz val="10"/>
        <color theme="1"/>
        <rFont val="微软雅黑"/>
        <family val="2"/>
        <charset val="134"/>
      </rPr>
      <t>库</t>
    </r>
    <phoneticPr fontId="8" type="noConversion"/>
  </si>
  <si>
    <r>
      <t>本年</t>
    </r>
    <r>
      <rPr>
        <b/>
        <sz val="10"/>
        <color rgb="FFFF0000"/>
        <rFont val="微软雅黑"/>
        <family val="2"/>
        <charset val="134"/>
      </rPr>
      <t>出</t>
    </r>
    <r>
      <rPr>
        <b/>
        <sz val="10"/>
        <color theme="1"/>
        <rFont val="微软雅黑"/>
        <family val="2"/>
        <charset val="134"/>
      </rPr>
      <t>库</t>
    </r>
    <phoneticPr fontId="8" type="noConversion"/>
  </si>
  <si>
    <t>金额</t>
    <phoneticPr fontId="8" type="noConversion"/>
  </si>
  <si>
    <t>数量</t>
    <phoneticPr fontId="8" type="noConversion"/>
  </si>
  <si>
    <t>金额</t>
    <phoneticPr fontId="8" type="noConversion"/>
  </si>
  <si>
    <t>公式</t>
    <phoneticPr fontId="8" type="noConversion"/>
  </si>
  <si>
    <t>财务须定期库存盘点和出库核查</t>
    <phoneticPr fontId="8" type="noConversion"/>
  </si>
  <si>
    <t>办公用品</t>
    <phoneticPr fontId="8" type="noConversion"/>
  </si>
  <si>
    <t>保洁用品</t>
    <phoneticPr fontId="8" type="noConversion"/>
  </si>
  <si>
    <t>XXXX公司物料出入库台账</t>
    <phoneticPr fontId="8" type="noConversion"/>
  </si>
  <si>
    <t>物料种类</t>
    <phoneticPr fontId="8" type="noConversion"/>
  </si>
  <si>
    <t>合计</t>
    <phoneticPr fontId="8" type="noConversion"/>
  </si>
  <si>
    <t>2021年</t>
    <phoneticPr fontId="8" type="noConversion"/>
  </si>
  <si>
    <t>最后修改版本V2：2021年04月23日</t>
    <phoneticPr fontId="8" type="noConversion"/>
  </si>
  <si>
    <t>物料种类</t>
    <phoneticPr fontId="8" type="noConversion"/>
  </si>
  <si>
    <t>领用部门</t>
    <phoneticPr fontId="8" type="noConversion"/>
  </si>
  <si>
    <t>领用部门</t>
    <phoneticPr fontId="8" type="noConversion"/>
  </si>
  <si>
    <t>维修材料</t>
    <phoneticPr fontId="8" type="noConversion"/>
  </si>
  <si>
    <t>备注</t>
    <phoneticPr fontId="8" type="noConversion"/>
  </si>
  <si>
    <t>一、物料出库单位成本按照“移动加权平均成本”单价自动计算；</t>
    <phoneticPr fontId="8" type="noConversion"/>
  </si>
  <si>
    <t>二、“物品种类”、“领用部门”可自行修改或增加；</t>
    <phoneticPr fontId="8" type="noConversion"/>
  </si>
  <si>
    <t>三、设置公式的单元格不得修改或删除；行数不够的，可以增加行次；</t>
    <phoneticPr fontId="8" type="noConversion"/>
  </si>
  <si>
    <r>
      <rPr>
        <b/>
        <sz val="10"/>
        <color rgb="FFFF0000"/>
        <rFont val="微软雅黑"/>
        <family val="2"/>
        <charset val="134"/>
      </rPr>
      <t>期初</t>
    </r>
    <r>
      <rPr>
        <b/>
        <sz val="10"/>
        <color theme="1"/>
        <rFont val="微软雅黑"/>
        <family val="2"/>
        <charset val="134"/>
      </rPr>
      <t>库存</t>
    </r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</si>
</sst>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 * #,##0_ ;_ * \-#,##0_ ;_ * &quot;-&quot;_ ;_ @_ "/>
    <numFmt numFmtId="43" formatCode="_ * #,##0.00_ ;_ * \-#,##0.00_ ;_ * &quot;-&quot;??_ ;_ @_ "/>
    <numFmt numFmtId="176" formatCode="#,##0_ "/>
  </numFmts>
  <fonts count="16" x14ac:knownFonts="1">
    <font>
      <sz val="11"/>
      <color theme="1"/>
      <name val="宋体"/>
      <charset val="134"/>
      <scheme val="minor"/>
    </font>
    <font>
      <sz val="10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2"/>
    </font>
    <font>
      <sz val="10"/>
      <name val="微软雅黑"/>
      <family val="2"/>
      <charset val="134"/>
    </font>
    <font>
      <sz val="10"/>
      <color rgb="FFFF0000"/>
      <name val="微软雅黑"/>
      <family val="2"/>
      <charset val="134"/>
    </font>
    <font>
      <b/>
      <sz val="10"/>
      <color rgb="FFFF0000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9"/>
      <color rgb="FF7030A0"/>
      <name val="微软雅黑"/>
      <family val="2"/>
      <charset val="134"/>
    </font>
    <font>
      <b/>
      <i/>
      <sz val="9"/>
      <color rgb="FF7030A0"/>
      <name val="微软雅黑"/>
      <family val="2"/>
      <charset val="134"/>
    </font>
    <font>
      <b/>
      <sz val="10"/>
      <color theme="1"/>
      <name val="Arial"/>
      <family val="2"/>
    </font>
    <font>
      <b/>
      <sz val="11"/>
      <color rgb="FF00B050"/>
      <name val="微软雅黑"/>
      <family val="2"/>
      <charset val="134"/>
    </font>
    <font>
      <b/>
      <sz val="10"/>
      <name val="微软雅黑"/>
      <family val="2"/>
      <charset val="134"/>
    </font>
    <font>
      <b/>
      <sz val="9"/>
      <color rgb="FFFF0000"/>
      <name val="微软雅黑"/>
      <family val="2"/>
      <charset val="134"/>
    </font>
    <font>
      <b/>
      <i/>
      <sz val="10"/>
      <color theme="1"/>
      <name val="微软雅黑"/>
      <family val="2"/>
      <charset val="134"/>
    </font>
  </fonts>
  <fills count="10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7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ck">
        <color rgb="FFFF0000"/>
      </left>
      <right/>
      <top style="thick">
        <color rgb="FFFF0000"/>
      </top>
      <bottom style="thin">
        <color auto="1"/>
      </bottom>
      <diagonal/>
    </border>
    <border>
      <left/>
      <right/>
      <top style="thick">
        <color rgb="FFFF0000"/>
      </top>
      <bottom style="thin">
        <color auto="1"/>
      </bottom>
      <diagonal/>
    </border>
    <border>
      <left/>
      <right style="medium">
        <color auto="1"/>
      </right>
      <top style="thick">
        <color rgb="FFFF0000"/>
      </top>
      <bottom style="thin">
        <color auto="1"/>
      </bottom>
      <diagonal/>
    </border>
    <border>
      <left style="medium">
        <color auto="1"/>
      </left>
      <right/>
      <top style="thick">
        <color rgb="FFFF0000"/>
      </top>
      <bottom style="thin">
        <color auto="1"/>
      </bottom>
      <diagonal/>
    </border>
    <border>
      <left/>
      <right style="thick">
        <color rgb="FFFF0000"/>
      </right>
      <top style="thick">
        <color rgb="FFFF0000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rgb="FFFF0000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/>
      <top style="hair">
        <color auto="1"/>
      </top>
      <bottom style="thick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thick">
        <color auto="1"/>
      </bottom>
      <diagonal/>
    </border>
    <border>
      <left style="thick">
        <color rgb="FFFF0000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rgb="FFFF0000"/>
      </right>
      <top/>
      <bottom/>
      <diagonal/>
    </border>
    <border>
      <left style="thick">
        <color rgb="FFFF0000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ck">
        <color rgb="FFFF0000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ck">
        <color rgb="FFFF0000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ck">
        <color rgb="FFFF0000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ck">
        <color rgb="FFFF0000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ck">
        <color rgb="FFFF0000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thin">
        <color auto="1"/>
      </bottom>
      <diagonal/>
    </border>
    <border>
      <left style="thick">
        <color rgb="FFFF0000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ck">
        <color rgb="FFFF0000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</cellStyleXfs>
  <cellXfs count="146">
    <xf numFmtId="0" fontId="0" fillId="0" borderId="0" xfId="0">
      <alignment vertical="center"/>
    </xf>
    <xf numFmtId="0" fontId="0" fillId="0" borderId="0" xfId="0" applyProtection="1">
      <alignment vertical="center"/>
    </xf>
    <xf numFmtId="0" fontId="1" fillId="0" borderId="0" xfId="0" applyFont="1" applyProtection="1">
      <alignment vertical="center"/>
    </xf>
    <xf numFmtId="0" fontId="1" fillId="0" borderId="0" xfId="0" applyFont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4" fillId="4" borderId="17" xfId="0" applyFont="1" applyFill="1" applyBorder="1" applyAlignment="1" applyProtection="1">
      <alignment horizontal="center" vertical="center" shrinkToFit="1"/>
      <protection locked="0"/>
    </xf>
    <xf numFmtId="0" fontId="1" fillId="4" borderId="17" xfId="0" applyFont="1" applyFill="1" applyBorder="1" applyAlignment="1" applyProtection="1">
      <alignment horizontal="center" vertical="center" shrinkToFit="1"/>
      <protection locked="0"/>
    </xf>
    <xf numFmtId="0" fontId="1" fillId="4" borderId="18" xfId="0" applyFont="1" applyFill="1" applyBorder="1" applyAlignment="1" applyProtection="1">
      <alignment horizontal="center" vertical="center" shrinkToFit="1"/>
      <protection locked="0"/>
    </xf>
    <xf numFmtId="0" fontId="1" fillId="0" borderId="19" xfId="0" applyFont="1" applyBorder="1" applyAlignment="1" applyProtection="1">
      <alignment horizontal="center" vertical="center" shrinkToFit="1"/>
      <protection locked="0"/>
    </xf>
    <xf numFmtId="0" fontId="1" fillId="0" borderId="19" xfId="0" applyFont="1" applyFill="1" applyBorder="1" applyAlignment="1" applyProtection="1">
      <alignment horizontal="center" vertical="center" shrinkToFit="1"/>
      <protection locked="0"/>
    </xf>
    <xf numFmtId="0" fontId="5" fillId="4" borderId="17" xfId="0" applyFont="1" applyFill="1" applyBorder="1" applyAlignment="1" applyProtection="1">
      <alignment horizontal="center" vertical="center" shrinkToFit="1"/>
      <protection locked="0"/>
    </xf>
    <xf numFmtId="43" fontId="5" fillId="0" borderId="0" xfId="1" applyFont="1" applyProtection="1">
      <alignment vertical="center"/>
    </xf>
    <xf numFmtId="0" fontId="4" fillId="4" borderId="42" xfId="0" applyFont="1" applyFill="1" applyBorder="1" applyAlignment="1" applyProtection="1">
      <alignment horizontal="center" vertical="center" shrinkToFit="1"/>
      <protection locked="0"/>
    </xf>
    <xf numFmtId="0" fontId="1" fillId="4" borderId="42" xfId="0" applyFont="1" applyFill="1" applyBorder="1" applyAlignment="1" applyProtection="1">
      <alignment horizontal="center" vertical="center" shrinkToFit="1"/>
      <protection locked="0"/>
    </xf>
    <xf numFmtId="0" fontId="1" fillId="4" borderId="43" xfId="0" applyFont="1" applyFill="1" applyBorder="1" applyAlignment="1" applyProtection="1">
      <alignment horizontal="center" vertical="center" shrinkToFit="1"/>
      <protection locked="0"/>
    </xf>
    <xf numFmtId="0" fontId="1" fillId="0" borderId="44" xfId="0" applyFont="1" applyBorder="1" applyAlignment="1" applyProtection="1">
      <alignment horizontal="center" vertical="center" shrinkToFit="1"/>
      <protection locked="0"/>
    </xf>
    <xf numFmtId="0" fontId="4" fillId="4" borderId="21" xfId="0" applyFont="1" applyFill="1" applyBorder="1" applyAlignment="1" applyProtection="1">
      <alignment horizontal="center" vertical="center" shrinkToFit="1"/>
      <protection locked="0"/>
    </xf>
    <xf numFmtId="0" fontId="1" fillId="4" borderId="21" xfId="0" applyFont="1" applyFill="1" applyBorder="1" applyAlignment="1" applyProtection="1">
      <alignment horizontal="center" vertical="center" shrinkToFit="1"/>
      <protection locked="0"/>
    </xf>
    <xf numFmtId="0" fontId="1" fillId="4" borderId="22" xfId="0" applyFont="1" applyFill="1" applyBorder="1" applyAlignment="1" applyProtection="1">
      <alignment horizontal="center" vertical="center" shrinkToFit="1"/>
      <protection locked="0"/>
    </xf>
    <xf numFmtId="0" fontId="1" fillId="0" borderId="23" xfId="0" applyFont="1" applyBorder="1" applyAlignment="1" applyProtection="1">
      <alignment horizontal="center" vertical="center" shrinkToFit="1"/>
      <protection locked="0"/>
    </xf>
    <xf numFmtId="0" fontId="1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center" vertical="center"/>
    </xf>
    <xf numFmtId="0" fontId="10" fillId="0" borderId="0" xfId="0" applyFont="1" applyAlignment="1" applyProtection="1">
      <alignment horizontal="center" vertical="center"/>
    </xf>
    <xf numFmtId="0" fontId="2" fillId="7" borderId="13" xfId="0" applyFont="1" applyFill="1" applyBorder="1" applyAlignment="1" applyProtection="1">
      <alignment horizontal="center" vertical="center" shrinkToFit="1"/>
    </xf>
    <xf numFmtId="0" fontId="2" fillId="7" borderId="14" xfId="0" applyFont="1" applyFill="1" applyBorder="1" applyAlignment="1" applyProtection="1">
      <alignment horizontal="center" vertical="center" shrinkToFit="1"/>
    </xf>
    <xf numFmtId="0" fontId="2" fillId="7" borderId="15" xfId="0" applyFont="1" applyFill="1" applyBorder="1" applyAlignment="1" applyProtection="1">
      <alignment horizontal="center" vertical="center" shrinkToFit="1"/>
    </xf>
    <xf numFmtId="0" fontId="2" fillId="3" borderId="8" xfId="0" applyFont="1" applyFill="1" applyBorder="1" applyAlignment="1" applyProtection="1">
      <alignment horizontal="center" vertical="center" shrinkToFit="1"/>
    </xf>
    <xf numFmtId="0" fontId="2" fillId="3" borderId="9" xfId="0" applyFont="1" applyFill="1" applyBorder="1" applyAlignment="1" applyProtection="1">
      <alignment horizontal="center" vertical="center" shrinkToFit="1"/>
    </xf>
    <xf numFmtId="0" fontId="2" fillId="3" borderId="10" xfId="0" applyFont="1" applyFill="1" applyBorder="1" applyAlignment="1" applyProtection="1">
      <alignment horizontal="center" vertical="center" shrinkToFit="1"/>
    </xf>
    <xf numFmtId="0" fontId="2" fillId="3" borderId="11" xfId="0" applyFont="1" applyFill="1" applyBorder="1" applyAlignment="1" applyProtection="1">
      <alignment horizontal="center" vertical="center" shrinkToFit="1"/>
    </xf>
    <xf numFmtId="0" fontId="2" fillId="6" borderId="11" xfId="0" applyFont="1" applyFill="1" applyBorder="1" applyAlignment="1" applyProtection="1">
      <alignment horizontal="center" vertical="center" shrinkToFit="1"/>
    </xf>
    <xf numFmtId="0" fontId="2" fillId="6" borderId="9" xfId="0" applyFont="1" applyFill="1" applyBorder="1" applyAlignment="1" applyProtection="1">
      <alignment horizontal="center" vertical="center" shrinkToFit="1"/>
    </xf>
    <xf numFmtId="0" fontId="2" fillId="6" borderId="12" xfId="0" applyFont="1" applyFill="1" applyBorder="1" applyAlignment="1" applyProtection="1">
      <alignment horizontal="center" vertical="center" shrinkToFit="1"/>
    </xf>
    <xf numFmtId="0" fontId="2" fillId="5" borderId="2" xfId="0" applyFont="1" applyFill="1" applyBorder="1" applyAlignment="1" applyProtection="1">
      <alignment horizontal="center" vertical="center" shrinkToFit="1"/>
    </xf>
    <xf numFmtId="0" fontId="2" fillId="5" borderId="4" xfId="0" applyFont="1" applyFill="1" applyBorder="1" applyAlignment="1" applyProtection="1">
      <alignment horizontal="center" vertical="center" shrinkToFit="1"/>
    </xf>
    <xf numFmtId="0" fontId="2" fillId="5" borderId="5" xfId="0" applyFont="1" applyFill="1" applyBorder="1" applyAlignment="1" applyProtection="1">
      <alignment horizontal="center" vertical="center" shrinkToFit="1"/>
    </xf>
    <xf numFmtId="0" fontId="2" fillId="5" borderId="3" xfId="0" applyFont="1" applyFill="1" applyBorder="1" applyAlignment="1" applyProtection="1">
      <alignment horizontal="center" vertical="center" shrinkToFit="1"/>
    </xf>
    <xf numFmtId="0" fontId="2" fillId="5" borderId="1" xfId="0" applyFont="1" applyFill="1" applyBorder="1" applyAlignment="1" applyProtection="1">
      <alignment horizontal="center" vertical="center" shrinkToFit="1"/>
    </xf>
    <xf numFmtId="0" fontId="2" fillId="7" borderId="1" xfId="0" applyFont="1" applyFill="1" applyBorder="1" applyAlignment="1" applyProtection="1">
      <alignment horizontal="center" vertical="center" shrinkToFit="1"/>
    </xf>
    <xf numFmtId="0" fontId="2" fillId="7" borderId="2" xfId="0" applyFont="1" applyFill="1" applyBorder="1" applyAlignment="1" applyProtection="1">
      <alignment horizontal="center" vertical="center" shrinkToFit="1"/>
    </xf>
    <xf numFmtId="0" fontId="2" fillId="7" borderId="4" xfId="0" applyFont="1" applyFill="1" applyBorder="1" applyAlignment="1" applyProtection="1">
      <alignment horizontal="center" vertical="center" shrinkToFit="1"/>
    </xf>
    <xf numFmtId="0" fontId="2" fillId="7" borderId="6" xfId="0" applyFont="1" applyFill="1" applyBorder="1" applyAlignment="1" applyProtection="1">
      <alignment horizontal="center" vertical="center"/>
    </xf>
    <xf numFmtId="0" fontId="2" fillId="7" borderId="31" xfId="0" applyFont="1" applyFill="1" applyBorder="1" applyAlignment="1" applyProtection="1">
      <alignment horizontal="center" vertical="center" shrinkToFit="1"/>
    </xf>
    <xf numFmtId="0" fontId="2" fillId="7" borderId="32" xfId="0" applyFont="1" applyFill="1" applyBorder="1" applyAlignment="1" applyProtection="1">
      <alignment horizontal="center" vertical="center" shrinkToFit="1"/>
    </xf>
    <xf numFmtId="0" fontId="2" fillId="7" borderId="33" xfId="0" applyFont="1" applyFill="1" applyBorder="1" applyAlignment="1" applyProtection="1">
      <alignment horizontal="center" vertical="center" shrinkToFit="1"/>
    </xf>
    <xf numFmtId="0" fontId="1" fillId="4" borderId="36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2" fillId="4" borderId="59" xfId="0" applyFont="1" applyFill="1" applyBorder="1" applyAlignment="1" applyProtection="1">
      <alignment horizontal="center" vertical="center" shrinkToFit="1"/>
    </xf>
    <xf numFmtId="0" fontId="13" fillId="4" borderId="60" xfId="0" applyFont="1" applyFill="1" applyBorder="1" applyAlignment="1" applyProtection="1">
      <alignment horizontal="center" vertical="center" shrinkToFit="1"/>
    </xf>
    <xf numFmtId="0" fontId="2" fillId="4" borderId="60" xfId="0" applyFont="1" applyFill="1" applyBorder="1" applyAlignment="1" applyProtection="1">
      <alignment horizontal="center" vertical="center" shrinkToFit="1"/>
    </xf>
    <xf numFmtId="0" fontId="2" fillId="4" borderId="61" xfId="0" applyFont="1" applyFill="1" applyBorder="1" applyAlignment="1" applyProtection="1">
      <alignment horizontal="center" vertical="center" shrinkToFit="1"/>
    </xf>
    <xf numFmtId="0" fontId="2" fillId="4" borderId="62" xfId="0" applyFont="1" applyFill="1" applyBorder="1" applyAlignment="1" applyProtection="1">
      <alignment horizontal="center" vertical="center" shrinkToFit="1"/>
    </xf>
    <xf numFmtId="0" fontId="1" fillId="0" borderId="41" xfId="0" applyFont="1" applyBorder="1" applyAlignment="1" applyProtection="1">
      <alignment horizontal="center" vertical="center" shrinkToFit="1"/>
    </xf>
    <xf numFmtId="0" fontId="1" fillId="0" borderId="16" xfId="0" applyFont="1" applyBorder="1" applyAlignment="1" applyProtection="1">
      <alignment horizontal="center" vertical="center" shrinkToFit="1"/>
    </xf>
    <xf numFmtId="0" fontId="1" fillId="0" borderId="0" xfId="0" applyFont="1" applyFill="1" applyProtection="1">
      <alignment vertical="center"/>
    </xf>
    <xf numFmtId="43" fontId="5" fillId="0" borderId="0" xfId="1" applyFont="1" applyFill="1" applyProtection="1">
      <alignment vertical="center"/>
    </xf>
    <xf numFmtId="0" fontId="0" fillId="0" borderId="0" xfId="0" applyFill="1" applyProtection="1">
      <alignment vertical="center"/>
    </xf>
    <xf numFmtId="0" fontId="0" fillId="2" borderId="0" xfId="0" applyFill="1" applyProtection="1">
      <alignment vertical="center"/>
    </xf>
    <xf numFmtId="0" fontId="1" fillId="0" borderId="20" xfId="0" applyFont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 shrinkToFit="1"/>
    </xf>
    <xf numFmtId="0" fontId="5" fillId="0" borderId="0" xfId="0" applyFont="1" applyProtection="1">
      <alignment vertical="center"/>
    </xf>
    <xf numFmtId="0" fontId="6" fillId="0" borderId="0" xfId="0" applyFont="1" applyProtection="1">
      <alignment vertical="center"/>
    </xf>
    <xf numFmtId="43" fontId="1" fillId="0" borderId="0" xfId="0" applyNumberFormat="1" applyFont="1" applyProtection="1">
      <alignment vertical="center"/>
    </xf>
    <xf numFmtId="0" fontId="5" fillId="0" borderId="0" xfId="0" applyFont="1" applyAlignment="1" applyProtection="1">
      <alignment horizontal="left" vertical="center"/>
    </xf>
    <xf numFmtId="0" fontId="1" fillId="4" borderId="17" xfId="0" applyFont="1" applyFill="1" applyBorder="1" applyAlignment="1" applyProtection="1">
      <alignment horizontal="center" vertical="center"/>
      <protection locked="0"/>
    </xf>
    <xf numFmtId="0" fontId="4" fillId="4" borderId="17" xfId="0" applyFont="1" applyFill="1" applyBorder="1" applyAlignment="1" applyProtection="1">
      <alignment horizontal="center" vertical="center"/>
      <protection locked="0"/>
    </xf>
    <xf numFmtId="0" fontId="4" fillId="4" borderId="17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right" vertical="center"/>
    </xf>
    <xf numFmtId="0" fontId="1" fillId="8" borderId="34" xfId="0" applyFont="1" applyFill="1" applyBorder="1" applyAlignment="1" applyProtection="1">
      <alignment horizontal="center" vertical="center"/>
    </xf>
    <xf numFmtId="0" fontId="1" fillId="8" borderId="35" xfId="0" applyFont="1" applyFill="1" applyBorder="1" applyAlignment="1" applyProtection="1">
      <alignment horizontal="center" vertical="center"/>
    </xf>
    <xf numFmtId="0" fontId="1" fillId="4" borderId="37" xfId="0" applyFont="1" applyFill="1" applyBorder="1" applyAlignment="1" applyProtection="1">
      <alignment horizontal="center" vertical="center"/>
    </xf>
    <xf numFmtId="0" fontId="1" fillId="4" borderId="35" xfId="0" applyFont="1" applyFill="1" applyBorder="1" applyAlignment="1" applyProtection="1">
      <alignment horizontal="center" vertical="center"/>
    </xf>
    <xf numFmtId="0" fontId="1" fillId="4" borderId="38" xfId="0" applyFont="1" applyFill="1" applyBorder="1" applyAlignment="1" applyProtection="1">
      <alignment horizontal="center" vertical="center"/>
    </xf>
    <xf numFmtId="0" fontId="1" fillId="4" borderId="39" xfId="0" applyFont="1" applyFill="1" applyBorder="1" applyAlignment="1" applyProtection="1">
      <alignment horizontal="center" vertical="center"/>
    </xf>
    <xf numFmtId="0" fontId="1" fillId="9" borderId="40" xfId="0" applyFont="1" applyFill="1" applyBorder="1" applyAlignment="1" applyProtection="1">
      <alignment horizontal="center" vertical="center"/>
    </xf>
    <xf numFmtId="0" fontId="1" fillId="6" borderId="35" xfId="0" applyFont="1" applyFill="1" applyBorder="1" applyAlignment="1" applyProtection="1">
      <alignment horizontal="center" vertical="center"/>
    </xf>
    <xf numFmtId="0" fontId="1" fillId="6" borderId="36" xfId="0" applyFont="1" applyFill="1" applyBorder="1" applyAlignment="1" applyProtection="1">
      <alignment horizontal="center" vertical="center"/>
    </xf>
    <xf numFmtId="0" fontId="1" fillId="8" borderId="37" xfId="0" applyFont="1" applyFill="1" applyBorder="1" applyAlignment="1" applyProtection="1">
      <alignment horizontal="center" vertical="center"/>
    </xf>
    <xf numFmtId="176" fontId="11" fillId="4" borderId="63" xfId="1" applyNumberFormat="1" applyFont="1" applyFill="1" applyBorder="1" applyAlignment="1" applyProtection="1">
      <alignment horizontal="center" vertical="center"/>
    </xf>
    <xf numFmtId="43" fontId="11" fillId="4" borderId="64" xfId="1" applyFont="1" applyFill="1" applyBorder="1" applyAlignment="1" applyProtection="1">
      <alignment vertical="center"/>
    </xf>
    <xf numFmtId="43" fontId="11" fillId="4" borderId="65" xfId="1" applyFont="1" applyFill="1" applyBorder="1" applyAlignment="1" applyProtection="1">
      <alignment vertical="center"/>
    </xf>
    <xf numFmtId="41" fontId="11" fillId="4" borderId="66" xfId="1" applyNumberFormat="1" applyFont="1" applyFill="1" applyBorder="1" applyAlignment="1" applyProtection="1">
      <alignment horizontal="center" vertical="center"/>
    </xf>
    <xf numFmtId="43" fontId="11" fillId="4" borderId="67" xfId="1" applyFont="1" applyFill="1" applyBorder="1" applyAlignment="1" applyProtection="1">
      <alignment vertical="center"/>
    </xf>
    <xf numFmtId="43" fontId="11" fillId="4" borderId="68" xfId="1" applyFont="1" applyFill="1" applyBorder="1" applyAlignment="1" applyProtection="1">
      <alignment vertical="center"/>
    </xf>
    <xf numFmtId="176" fontId="11" fillId="4" borderId="69" xfId="1" applyNumberFormat="1" applyFont="1" applyFill="1" applyBorder="1" applyAlignment="1" applyProtection="1">
      <alignment horizontal="center" vertical="center"/>
    </xf>
    <xf numFmtId="43" fontId="2" fillId="4" borderId="64" xfId="1" applyFont="1" applyFill="1" applyBorder="1" applyAlignment="1" applyProtection="1">
      <alignment horizontal="center" vertical="center"/>
    </xf>
    <xf numFmtId="43" fontId="2" fillId="4" borderId="65" xfId="1" applyFont="1" applyFill="1" applyBorder="1" applyAlignment="1" applyProtection="1">
      <alignment horizontal="center" vertical="center"/>
    </xf>
    <xf numFmtId="176" fontId="11" fillId="4" borderId="66" xfId="1" applyNumberFormat="1" applyFont="1" applyFill="1" applyBorder="1" applyAlignment="1" applyProtection="1">
      <alignment horizontal="center" vertical="center"/>
    </xf>
    <xf numFmtId="43" fontId="11" fillId="4" borderId="66" xfId="1" applyFont="1" applyFill="1" applyBorder="1" applyAlignment="1" applyProtection="1">
      <alignment vertical="center"/>
    </xf>
    <xf numFmtId="0" fontId="11" fillId="4" borderId="65" xfId="0" applyFont="1" applyFill="1" applyBorder="1" applyAlignment="1" applyProtection="1">
      <alignment vertical="center"/>
    </xf>
    <xf numFmtId="176" fontId="3" fillId="8" borderId="45" xfId="1" applyNumberFormat="1" applyFont="1" applyFill="1" applyBorder="1" applyAlignment="1" applyProtection="1">
      <alignment horizontal="center" vertical="center"/>
      <protection locked="0"/>
    </xf>
    <xf numFmtId="43" fontId="3" fillId="8" borderId="46" xfId="1" applyFont="1" applyFill="1" applyBorder="1" applyAlignment="1" applyProtection="1">
      <alignment vertical="center"/>
      <protection locked="0"/>
    </xf>
    <xf numFmtId="43" fontId="3" fillId="0" borderId="47" xfId="1" applyFont="1" applyFill="1" applyBorder="1" applyAlignment="1" applyProtection="1">
      <alignment vertical="center"/>
    </xf>
    <xf numFmtId="41" fontId="3" fillId="0" borderId="48" xfId="1" applyNumberFormat="1" applyFont="1" applyFill="1" applyBorder="1" applyAlignment="1" applyProtection="1">
      <alignment horizontal="center" vertical="center"/>
    </xf>
    <xf numFmtId="43" fontId="3" fillId="0" borderId="46" xfId="1" applyFont="1" applyFill="1" applyBorder="1" applyAlignment="1" applyProtection="1">
      <alignment vertical="center"/>
    </xf>
    <xf numFmtId="41" fontId="11" fillId="0" borderId="48" xfId="1" applyNumberFormat="1" applyFont="1" applyFill="1" applyBorder="1" applyAlignment="1" applyProtection="1">
      <alignment horizontal="center" vertical="center"/>
    </xf>
    <xf numFmtId="43" fontId="11" fillId="0" borderId="46" xfId="1" applyFont="1" applyFill="1" applyBorder="1" applyAlignment="1" applyProtection="1">
      <alignment vertical="center"/>
    </xf>
    <xf numFmtId="43" fontId="11" fillId="0" borderId="49" xfId="1" applyFont="1" applyFill="1" applyBorder="1" applyAlignment="1" applyProtection="1">
      <alignment vertical="center"/>
    </xf>
    <xf numFmtId="43" fontId="3" fillId="0" borderId="50" xfId="1" applyFont="1" applyFill="1" applyBorder="1" applyAlignment="1" applyProtection="1">
      <alignment vertical="center"/>
    </xf>
    <xf numFmtId="176" fontId="3" fillId="9" borderId="51" xfId="1" applyNumberFormat="1" applyFont="1" applyFill="1" applyBorder="1" applyAlignment="1" applyProtection="1">
      <alignment horizontal="center" vertical="center"/>
    </xf>
    <xf numFmtId="43" fontId="1" fillId="0" borderId="46" xfId="1" applyFont="1" applyFill="1" applyBorder="1" applyAlignment="1" applyProtection="1">
      <alignment horizontal="center" vertical="center"/>
    </xf>
    <xf numFmtId="43" fontId="1" fillId="0" borderId="47" xfId="1" applyFont="1" applyFill="1" applyBorder="1" applyAlignment="1" applyProtection="1">
      <alignment horizontal="center" vertical="center"/>
    </xf>
    <xf numFmtId="176" fontId="3" fillId="8" borderId="48" xfId="1" applyNumberFormat="1" applyFont="1" applyFill="1" applyBorder="1" applyAlignment="1" applyProtection="1">
      <alignment horizontal="center" vertical="center"/>
      <protection locked="0"/>
    </xf>
    <xf numFmtId="176" fontId="3" fillId="9" borderId="51" xfId="1" applyNumberFormat="1" applyFont="1" applyFill="1" applyBorder="1" applyAlignment="1" applyProtection="1">
      <alignment horizontal="center" vertical="center"/>
      <protection locked="0"/>
    </xf>
    <xf numFmtId="43" fontId="1" fillId="0" borderId="46" xfId="1" applyFont="1" applyFill="1" applyBorder="1" applyAlignment="1" applyProtection="1">
      <alignment horizontal="center" vertical="center"/>
      <protection locked="0"/>
    </xf>
    <xf numFmtId="43" fontId="1" fillId="0" borderId="47" xfId="1" applyFont="1" applyFill="1" applyBorder="1" applyAlignment="1" applyProtection="1">
      <alignment horizontal="center" vertical="center"/>
      <protection locked="0"/>
    </xf>
    <xf numFmtId="43" fontId="3" fillId="0" borderId="48" xfId="1" applyFont="1" applyFill="1" applyBorder="1" applyAlignment="1" applyProtection="1">
      <alignment vertical="center"/>
    </xf>
    <xf numFmtId="0" fontId="3" fillId="0" borderId="47" xfId="0" applyFont="1" applyFill="1" applyBorder="1" applyAlignment="1" applyProtection="1">
      <alignment vertical="center"/>
      <protection locked="0"/>
    </xf>
    <xf numFmtId="176" fontId="3" fillId="8" borderId="24" xfId="1" applyNumberFormat="1" applyFont="1" applyFill="1" applyBorder="1" applyAlignment="1" applyProtection="1">
      <alignment horizontal="center" vertical="center"/>
      <protection locked="0"/>
    </xf>
    <xf numFmtId="43" fontId="3" fillId="8" borderId="25" xfId="1" applyFont="1" applyFill="1" applyBorder="1" applyAlignment="1" applyProtection="1">
      <alignment vertical="center"/>
      <protection locked="0"/>
    </xf>
    <xf numFmtId="43" fontId="3" fillId="0" borderId="26" xfId="1" applyFont="1" applyFill="1" applyBorder="1" applyAlignment="1" applyProtection="1">
      <alignment vertical="center"/>
    </xf>
    <xf numFmtId="41" fontId="3" fillId="0" borderId="27" xfId="1" applyNumberFormat="1" applyFont="1" applyFill="1" applyBorder="1" applyAlignment="1" applyProtection="1">
      <alignment horizontal="center" vertical="center"/>
    </xf>
    <xf numFmtId="43" fontId="3" fillId="0" borderId="25" xfId="1" applyFont="1" applyFill="1" applyBorder="1" applyAlignment="1" applyProtection="1">
      <alignment vertical="center"/>
    </xf>
    <xf numFmtId="41" fontId="11" fillId="0" borderId="27" xfId="1" applyNumberFormat="1" applyFont="1" applyFill="1" applyBorder="1" applyAlignment="1" applyProtection="1">
      <alignment horizontal="center" vertical="center"/>
    </xf>
    <xf numFmtId="43" fontId="11" fillId="0" borderId="25" xfId="1" applyFont="1" applyFill="1" applyBorder="1" applyAlignment="1" applyProtection="1">
      <alignment vertical="center"/>
    </xf>
    <xf numFmtId="43" fontId="11" fillId="0" borderId="28" xfId="1" applyFont="1" applyFill="1" applyBorder="1" applyAlignment="1" applyProtection="1">
      <alignment vertical="center"/>
    </xf>
    <xf numFmtId="43" fontId="3" fillId="0" borderId="29" xfId="1" applyFont="1" applyFill="1" applyBorder="1" applyAlignment="1" applyProtection="1">
      <alignment vertical="center"/>
    </xf>
    <xf numFmtId="176" fontId="3" fillId="9" borderId="30" xfId="1" applyNumberFormat="1" applyFont="1" applyFill="1" applyBorder="1" applyAlignment="1" applyProtection="1">
      <alignment horizontal="center" vertical="center"/>
    </xf>
    <xf numFmtId="43" fontId="1" fillId="0" borderId="25" xfId="1" applyFont="1" applyFill="1" applyBorder="1" applyAlignment="1" applyProtection="1">
      <alignment horizontal="center" vertical="center"/>
    </xf>
    <xf numFmtId="43" fontId="1" fillId="0" borderId="26" xfId="1" applyFont="1" applyFill="1" applyBorder="1" applyAlignment="1" applyProtection="1">
      <alignment horizontal="center" vertical="center"/>
    </xf>
    <xf numFmtId="176" fontId="3" fillId="8" borderId="27" xfId="1" applyNumberFormat="1" applyFont="1" applyFill="1" applyBorder="1" applyAlignment="1" applyProtection="1">
      <alignment horizontal="center" vertical="center"/>
      <protection locked="0"/>
    </xf>
    <xf numFmtId="176" fontId="3" fillId="9" borderId="30" xfId="1" applyNumberFormat="1" applyFont="1" applyFill="1" applyBorder="1" applyAlignment="1" applyProtection="1">
      <alignment horizontal="center" vertical="center"/>
      <protection locked="0"/>
    </xf>
    <xf numFmtId="43" fontId="1" fillId="0" borderId="25" xfId="1" applyFont="1" applyFill="1" applyBorder="1" applyAlignment="1" applyProtection="1">
      <alignment horizontal="center" vertical="center"/>
      <protection locked="0"/>
    </xf>
    <xf numFmtId="43" fontId="1" fillId="0" borderId="26" xfId="1" applyFont="1" applyFill="1" applyBorder="1" applyAlignment="1" applyProtection="1">
      <alignment horizontal="center" vertical="center"/>
      <protection locked="0"/>
    </xf>
    <xf numFmtId="0" fontId="3" fillId="0" borderId="26" xfId="0" applyFont="1" applyFill="1" applyBorder="1" applyAlignment="1" applyProtection="1">
      <alignment vertical="center"/>
      <protection locked="0"/>
    </xf>
    <xf numFmtId="176" fontId="3" fillId="8" borderId="52" xfId="1" applyNumberFormat="1" applyFont="1" applyFill="1" applyBorder="1" applyAlignment="1" applyProtection="1">
      <alignment horizontal="center" vertical="center"/>
      <protection locked="0"/>
    </xf>
    <xf numFmtId="43" fontId="3" fillId="8" borderId="53" xfId="1" applyFont="1" applyFill="1" applyBorder="1" applyAlignment="1" applyProtection="1">
      <alignment vertical="center"/>
      <protection locked="0"/>
    </xf>
    <xf numFmtId="43" fontId="3" fillId="0" borderId="54" xfId="1" applyFont="1" applyFill="1" applyBorder="1" applyAlignment="1" applyProtection="1">
      <alignment vertical="center"/>
    </xf>
    <xf numFmtId="41" fontId="3" fillId="0" borderId="55" xfId="1" applyNumberFormat="1" applyFont="1" applyFill="1" applyBorder="1" applyAlignment="1" applyProtection="1">
      <alignment horizontal="center" vertical="center"/>
    </xf>
    <xf numFmtId="43" fontId="3" fillId="0" borderId="53" xfId="1" applyFont="1" applyFill="1" applyBorder="1" applyAlignment="1" applyProtection="1">
      <alignment vertical="center"/>
    </xf>
    <xf numFmtId="41" fontId="11" fillId="0" borderId="55" xfId="1" applyNumberFormat="1" applyFont="1" applyFill="1" applyBorder="1" applyAlignment="1" applyProtection="1">
      <alignment horizontal="center" vertical="center"/>
    </xf>
    <xf numFmtId="43" fontId="11" fillId="0" borderId="53" xfId="1" applyFont="1" applyFill="1" applyBorder="1" applyAlignment="1" applyProtection="1">
      <alignment vertical="center"/>
    </xf>
    <xf numFmtId="43" fontId="11" fillId="0" borderId="56" xfId="1" applyFont="1" applyFill="1" applyBorder="1" applyAlignment="1" applyProtection="1">
      <alignment vertical="center"/>
    </xf>
    <xf numFmtId="43" fontId="3" fillId="0" borderId="57" xfId="1" applyFont="1" applyFill="1" applyBorder="1" applyAlignment="1" applyProtection="1">
      <alignment vertical="center"/>
    </xf>
    <xf numFmtId="176" fontId="3" fillId="9" borderId="58" xfId="1" applyNumberFormat="1" applyFont="1" applyFill="1" applyBorder="1" applyAlignment="1" applyProtection="1">
      <alignment horizontal="center" vertical="center"/>
    </xf>
    <xf numFmtId="43" fontId="1" fillId="0" borderId="53" xfId="1" applyFont="1" applyFill="1" applyBorder="1" applyAlignment="1" applyProtection="1">
      <alignment horizontal="center" vertical="center"/>
    </xf>
    <xf numFmtId="43" fontId="1" fillId="0" borderId="54" xfId="1" applyFont="1" applyFill="1" applyBorder="1" applyAlignment="1" applyProtection="1">
      <alignment horizontal="center" vertical="center"/>
    </xf>
    <xf numFmtId="176" fontId="3" fillId="8" borderId="55" xfId="1" applyNumberFormat="1" applyFont="1" applyFill="1" applyBorder="1" applyAlignment="1" applyProtection="1">
      <alignment horizontal="center" vertical="center"/>
      <protection locked="0"/>
    </xf>
    <xf numFmtId="176" fontId="3" fillId="9" borderId="58" xfId="1" applyNumberFormat="1" applyFont="1" applyFill="1" applyBorder="1" applyAlignment="1" applyProtection="1">
      <alignment horizontal="center" vertical="center"/>
      <protection locked="0"/>
    </xf>
    <xf numFmtId="43" fontId="1" fillId="0" borderId="53" xfId="1" applyFont="1" applyFill="1" applyBorder="1" applyAlignment="1" applyProtection="1">
      <alignment horizontal="center" vertical="center"/>
      <protection locked="0"/>
    </xf>
    <xf numFmtId="43" fontId="1" fillId="0" borderId="54" xfId="1" applyFont="1" applyFill="1" applyBorder="1" applyAlignment="1" applyProtection="1">
      <alignment horizontal="center" vertical="center"/>
      <protection locked="0"/>
    </xf>
    <xf numFmtId="43" fontId="3" fillId="0" borderId="55" xfId="1" applyFont="1" applyFill="1" applyBorder="1" applyAlignment="1" applyProtection="1">
      <alignment vertical="center"/>
    </xf>
    <xf numFmtId="0" fontId="3" fillId="0" borderId="54" xfId="0" applyFont="1" applyFill="1" applyBorder="1" applyAlignment="1" applyProtection="1">
      <alignment vertical="center"/>
      <protection locked="0"/>
    </xf>
  </cellXfs>
  <cellStyles count="2">
    <cellStyle name="常规" xfId="0" builtinId="0"/>
    <cellStyle name="千位分隔" xfId="1" builtinId="3"/>
  </cellStyles>
  <dxfs count="25"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</dxfs>
  <tableStyles count="0" defaultTableStyle="TableStyleMedium9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S1286"/>
  <sheetViews>
    <sheetView showGridLines="0" tabSelected="1" zoomScale="95" zoomScaleNormal="95"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C6" sqref="C6"/>
    </sheetView>
  </sheetViews>
  <sheetFormatPr defaultColWidth="9" defaultRowHeight="13.5" outlineLevelRow="1" x14ac:dyDescent="0.15"/>
  <cols>
    <col min="1" max="1" width="1.5" style="1" customWidth="1"/>
    <col min="2" max="2" width="5.75" style="59" customWidth="1"/>
    <col min="3" max="3" width="23" style="59" customWidth="1"/>
    <col min="4" max="4" width="11" style="59" customWidth="1"/>
    <col min="5" max="5" width="7.375" style="59" customWidth="1"/>
    <col min="6" max="6" width="11.75" style="59" customWidth="1"/>
    <col min="7" max="7" width="8.625" style="1" customWidth="1"/>
    <col min="8" max="8" width="10.625" style="1" customWidth="1"/>
    <col min="9" max="9" width="12.625" style="1" customWidth="1"/>
    <col min="10" max="10" width="8.625" style="1" customWidth="1"/>
    <col min="11" max="11" width="10.625" style="1" customWidth="1"/>
    <col min="12" max="12" width="12.625" style="1" customWidth="1"/>
    <col min="13" max="13" width="8.625" style="1" customWidth="1"/>
    <col min="14" max="14" width="10.625" style="1" customWidth="1"/>
    <col min="15" max="15" width="12.625" style="1" customWidth="1"/>
    <col min="16" max="16" width="8.625" style="1" customWidth="1"/>
    <col min="17" max="17" width="10.625" style="1" customWidth="1"/>
    <col min="18" max="18" width="12.625" style="1" customWidth="1"/>
    <col min="19" max="19" width="8.625" style="1" customWidth="1"/>
    <col min="20" max="20" width="10.625" style="1" customWidth="1"/>
    <col min="21" max="21" width="12.625" style="1" customWidth="1"/>
    <col min="22" max="22" width="8.625" style="1" customWidth="1"/>
    <col min="23" max="23" width="10.625" style="1" customWidth="1"/>
    <col min="24" max="24" width="12.625" style="1" customWidth="1"/>
    <col min="25" max="26" width="10.75" style="1" customWidth="1"/>
    <col min="27" max="27" width="8.625" style="1" customWidth="1"/>
    <col min="28" max="28" width="10.625" style="1" customWidth="1"/>
    <col min="29" max="29" width="12.625" style="1" customWidth="1"/>
    <col min="30" max="30" width="8.625" style="1" customWidth="1"/>
    <col min="31" max="31" width="10.625" style="1" customWidth="1"/>
    <col min="32" max="32" width="12.625" style="1" customWidth="1"/>
    <col min="33" max="34" width="10.75" style="1" customWidth="1"/>
    <col min="35" max="35" width="8.625" style="1" customWidth="1"/>
    <col min="36" max="36" width="10.625" style="1" customWidth="1"/>
    <col min="37" max="37" width="12.625" style="1" customWidth="1"/>
    <col min="38" max="38" width="8.625" style="1" customWidth="1"/>
    <col min="39" max="39" width="10.625" style="1" customWidth="1"/>
    <col min="40" max="40" width="12.625" style="1" customWidth="1"/>
    <col min="41" max="42" width="10.75" style="1" customWidth="1"/>
    <col min="43" max="43" width="8.625" style="1" customWidth="1"/>
    <col min="44" max="44" width="10.625" style="1" customWidth="1"/>
    <col min="45" max="45" width="12.625" style="1" customWidth="1"/>
    <col min="46" max="46" width="8.625" style="1" customWidth="1"/>
    <col min="47" max="47" width="10.625" style="1" customWidth="1"/>
    <col min="48" max="48" width="12.625" style="1" customWidth="1"/>
    <col min="49" max="50" width="10.75" style="1" customWidth="1"/>
    <col min="51" max="51" width="8.625" style="1" customWidth="1"/>
    <col min="52" max="52" width="10.625" style="1" customWidth="1"/>
    <col min="53" max="53" width="12.625" style="1" customWidth="1"/>
    <col min="54" max="54" width="8.625" style="1" customWidth="1"/>
    <col min="55" max="55" width="10.625" style="1" customWidth="1"/>
    <col min="56" max="56" width="12.625" style="1" customWidth="1"/>
    <col min="57" max="58" width="10.75" style="1" customWidth="1"/>
    <col min="59" max="59" width="8.625" style="1" customWidth="1"/>
    <col min="60" max="60" width="10.625" style="1" customWidth="1"/>
    <col min="61" max="61" width="12.625" style="1" customWidth="1"/>
    <col min="62" max="62" width="8.625" style="1" customWidth="1"/>
    <col min="63" max="63" width="10.625" style="1" customWidth="1"/>
    <col min="64" max="64" width="12.625" style="1" customWidth="1"/>
    <col min="65" max="66" width="10.75" style="1" customWidth="1"/>
    <col min="67" max="67" width="8.625" style="1" customWidth="1"/>
    <col min="68" max="68" width="10.625" style="1" customWidth="1"/>
    <col min="69" max="69" width="12.625" style="1" customWidth="1"/>
    <col min="70" max="70" width="8.625" style="1" customWidth="1"/>
    <col min="71" max="71" width="10.625" style="1" customWidth="1"/>
    <col min="72" max="72" width="12.625" style="1" customWidth="1"/>
    <col min="73" max="74" width="10.75" style="1" customWidth="1"/>
    <col min="75" max="75" width="8.625" style="1" customWidth="1"/>
    <col min="76" max="76" width="10.625" style="1" customWidth="1"/>
    <col min="77" max="77" width="12.625" style="1" customWidth="1"/>
    <col min="78" max="78" width="8.625" style="1" customWidth="1"/>
    <col min="79" max="79" width="10.625" style="1" customWidth="1"/>
    <col min="80" max="80" width="12.625" style="1" customWidth="1"/>
    <col min="81" max="82" width="10.75" style="1" customWidth="1"/>
    <col min="83" max="83" width="8.625" style="1" customWidth="1"/>
    <col min="84" max="84" width="10.625" style="1" customWidth="1"/>
    <col min="85" max="85" width="12.625" style="1" customWidth="1"/>
    <col min="86" max="86" width="8.625" style="1" customWidth="1"/>
    <col min="87" max="87" width="10.625" style="1" customWidth="1"/>
    <col min="88" max="88" width="12.625" style="1" customWidth="1"/>
    <col min="89" max="90" width="10.75" style="1" customWidth="1"/>
    <col min="91" max="91" width="8.625" style="1" customWidth="1"/>
    <col min="92" max="92" width="10.625" style="1" customWidth="1"/>
    <col min="93" max="93" width="12.625" style="1" customWidth="1"/>
    <col min="94" max="94" width="8.625" style="1" customWidth="1"/>
    <col min="95" max="95" width="10.625" style="1" customWidth="1"/>
    <col min="96" max="96" width="12.625" style="1" customWidth="1"/>
    <col min="97" max="98" width="10.75" style="1" customWidth="1"/>
    <col min="99" max="99" width="8.625" style="1" customWidth="1"/>
    <col min="100" max="100" width="10.625" style="1" customWidth="1"/>
    <col min="101" max="101" width="12.625" style="1" customWidth="1"/>
    <col min="102" max="102" width="8.625" style="1" customWidth="1"/>
    <col min="103" max="103" width="10.625" style="1" customWidth="1"/>
    <col min="104" max="104" width="12.625" style="1" customWidth="1"/>
    <col min="105" max="106" width="10.75" style="1" customWidth="1"/>
    <col min="107" max="107" width="8.625" style="1" customWidth="1"/>
    <col min="108" max="108" width="10.625" style="1" customWidth="1"/>
    <col min="109" max="109" width="12.625" style="1" customWidth="1"/>
    <col min="110" max="110" width="8.625" style="1" customWidth="1"/>
    <col min="111" max="111" width="10.625" style="1" customWidth="1"/>
    <col min="112" max="112" width="12.625" style="1" customWidth="1"/>
    <col min="113" max="114" width="10.75" style="1" customWidth="1"/>
    <col min="115" max="117" width="10.625" style="1" customWidth="1"/>
    <col min="118" max="118" width="15.5" style="1" customWidth="1"/>
    <col min="119" max="119" width="5.5" style="1" customWidth="1"/>
    <col min="120" max="121" width="8.375" style="1" bestFit="1" customWidth="1"/>
    <col min="122" max="16384" width="9" style="1"/>
  </cols>
  <sheetData>
    <row r="1" spans="1:129" ht="22.15" customHeight="1" thickBot="1" x14ac:dyDescent="0.2">
      <c r="A1" s="20"/>
      <c r="B1" s="68" t="s">
        <v>42</v>
      </c>
      <c r="C1" s="3"/>
      <c r="D1" s="3"/>
      <c r="E1" s="3"/>
      <c r="F1" s="22" t="str">
        <f>IF(SUM(DP5:DU1004)=0,"数据正确","数据错误")</f>
        <v>数据正确</v>
      </c>
      <c r="G1" s="21"/>
      <c r="H1" s="21"/>
      <c r="I1" s="22" t="s">
        <v>38</v>
      </c>
      <c r="J1" s="22" t="s">
        <v>38</v>
      </c>
      <c r="K1" s="22" t="s">
        <v>38</v>
      </c>
      <c r="L1" s="22" t="s">
        <v>38</v>
      </c>
      <c r="M1" s="22" t="s">
        <v>38</v>
      </c>
      <c r="N1" s="22" t="s">
        <v>38</v>
      </c>
      <c r="O1" s="22" t="s">
        <v>38</v>
      </c>
      <c r="P1" s="22" t="s">
        <v>38</v>
      </c>
      <c r="Q1" s="22" t="s">
        <v>38</v>
      </c>
      <c r="R1" s="22" t="s">
        <v>38</v>
      </c>
      <c r="S1" s="69" t="s">
        <v>45</v>
      </c>
      <c r="T1" s="21"/>
      <c r="U1" s="22" t="s">
        <v>38</v>
      </c>
      <c r="V1" s="22"/>
      <c r="W1" s="22" t="s">
        <v>38</v>
      </c>
      <c r="X1" s="22" t="s">
        <v>38</v>
      </c>
      <c r="Y1" s="21"/>
      <c r="Z1" s="21"/>
      <c r="AA1" s="21"/>
      <c r="AB1" s="21"/>
      <c r="AC1" s="22" t="s">
        <v>38</v>
      </c>
      <c r="AD1" s="21"/>
      <c r="AE1" s="22" t="s">
        <v>38</v>
      </c>
      <c r="AF1" s="22" t="s">
        <v>38</v>
      </c>
      <c r="AG1" s="21"/>
      <c r="AH1" s="21"/>
      <c r="AI1" s="21"/>
      <c r="AJ1" s="21"/>
      <c r="AK1" s="22" t="s">
        <v>38</v>
      </c>
      <c r="AL1" s="21"/>
      <c r="AM1" s="22" t="s">
        <v>38</v>
      </c>
      <c r="AN1" s="22" t="s">
        <v>38</v>
      </c>
      <c r="AO1" s="21"/>
      <c r="AP1" s="21"/>
      <c r="AQ1" s="21"/>
      <c r="AR1" s="21"/>
      <c r="AS1" s="22" t="s">
        <v>38</v>
      </c>
      <c r="AT1" s="21"/>
      <c r="AU1" s="22" t="s">
        <v>38</v>
      </c>
      <c r="AV1" s="22" t="s">
        <v>38</v>
      </c>
      <c r="AW1" s="21"/>
      <c r="AX1" s="21"/>
      <c r="AY1" s="21"/>
      <c r="AZ1" s="21"/>
      <c r="BA1" s="22" t="s">
        <v>38</v>
      </c>
      <c r="BB1" s="21"/>
      <c r="BC1" s="22" t="s">
        <v>38</v>
      </c>
      <c r="BD1" s="22" t="s">
        <v>38</v>
      </c>
      <c r="BE1" s="21"/>
      <c r="BF1" s="21"/>
      <c r="BG1" s="21"/>
      <c r="BH1" s="21"/>
      <c r="BI1" s="22" t="s">
        <v>38</v>
      </c>
      <c r="BJ1" s="21"/>
      <c r="BK1" s="22" t="s">
        <v>38</v>
      </c>
      <c r="BL1" s="22" t="s">
        <v>38</v>
      </c>
      <c r="BM1" s="21"/>
      <c r="BN1" s="21"/>
      <c r="BO1" s="21"/>
      <c r="BP1" s="21"/>
      <c r="BQ1" s="22" t="s">
        <v>38</v>
      </c>
      <c r="BR1" s="21"/>
      <c r="BS1" s="22" t="s">
        <v>38</v>
      </c>
      <c r="BT1" s="22" t="s">
        <v>38</v>
      </c>
      <c r="BU1" s="21"/>
      <c r="BV1" s="21"/>
      <c r="BW1" s="21"/>
      <c r="BX1" s="21"/>
      <c r="BY1" s="22" t="s">
        <v>38</v>
      </c>
      <c r="BZ1" s="21"/>
      <c r="CA1" s="22" t="s">
        <v>38</v>
      </c>
      <c r="CB1" s="22" t="s">
        <v>38</v>
      </c>
      <c r="CC1" s="21"/>
      <c r="CD1" s="21"/>
      <c r="CE1" s="21"/>
      <c r="CF1" s="21"/>
      <c r="CG1" s="22" t="s">
        <v>38</v>
      </c>
      <c r="CH1" s="21"/>
      <c r="CI1" s="22" t="s">
        <v>38</v>
      </c>
      <c r="CJ1" s="22" t="s">
        <v>38</v>
      </c>
      <c r="CK1" s="21"/>
      <c r="CL1" s="21"/>
      <c r="CM1" s="21"/>
      <c r="CN1" s="21"/>
      <c r="CO1" s="22" t="s">
        <v>38</v>
      </c>
      <c r="CP1" s="21"/>
      <c r="CQ1" s="22" t="s">
        <v>38</v>
      </c>
      <c r="CR1" s="22" t="s">
        <v>38</v>
      </c>
      <c r="CS1" s="21"/>
      <c r="CT1" s="21"/>
      <c r="CU1" s="21"/>
      <c r="CV1" s="21"/>
      <c r="CW1" s="22" t="s">
        <v>38</v>
      </c>
      <c r="CX1" s="21"/>
      <c r="CY1" s="22" t="s">
        <v>38</v>
      </c>
      <c r="CZ1" s="22" t="s">
        <v>38</v>
      </c>
      <c r="DA1" s="21"/>
      <c r="DB1" s="21"/>
      <c r="DC1" s="21"/>
      <c r="DD1" s="21"/>
      <c r="DE1" s="22" t="s">
        <v>38</v>
      </c>
      <c r="DF1" s="21"/>
      <c r="DG1" s="22" t="s">
        <v>38</v>
      </c>
      <c r="DH1" s="22" t="s">
        <v>38</v>
      </c>
      <c r="DI1" s="21"/>
      <c r="DJ1" s="21"/>
      <c r="DK1" s="22" t="s">
        <v>38</v>
      </c>
      <c r="DL1" s="22" t="s">
        <v>38</v>
      </c>
      <c r="DM1" s="22" t="s">
        <v>38</v>
      </c>
      <c r="DN1" s="2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</row>
    <row r="2" spans="1:129" ht="18" customHeight="1" thickTop="1" x14ac:dyDescent="0.15">
      <c r="A2" s="2"/>
      <c r="B2" s="23" t="s">
        <v>0</v>
      </c>
      <c r="C2" s="24" t="s">
        <v>1</v>
      </c>
      <c r="D2" s="24" t="s">
        <v>2</v>
      </c>
      <c r="E2" s="24" t="s">
        <v>3</v>
      </c>
      <c r="F2" s="25" t="s">
        <v>43</v>
      </c>
      <c r="G2" s="26" t="s">
        <v>55</v>
      </c>
      <c r="H2" s="27"/>
      <c r="I2" s="28"/>
      <c r="J2" s="29" t="s">
        <v>33</v>
      </c>
      <c r="K2" s="27"/>
      <c r="L2" s="28"/>
      <c r="M2" s="29" t="s">
        <v>34</v>
      </c>
      <c r="N2" s="27"/>
      <c r="O2" s="28"/>
      <c r="P2" s="30" t="s">
        <v>30</v>
      </c>
      <c r="Q2" s="31"/>
      <c r="R2" s="32"/>
      <c r="S2" s="33" t="str">
        <f>LEFT(S1,4)&amp;".01入库数"</f>
        <v>2021.01入库数</v>
      </c>
      <c r="T2" s="33"/>
      <c r="U2" s="34"/>
      <c r="V2" s="35" t="str">
        <f>LEFT(S1,4)&amp;".01出库数"</f>
        <v>2021.01出库数</v>
      </c>
      <c r="W2" s="33"/>
      <c r="X2" s="33"/>
      <c r="Y2" s="33"/>
      <c r="Z2" s="36"/>
      <c r="AA2" s="37" t="str">
        <f>LEFT(S1,4)&amp;".02入库数"</f>
        <v>2021.02入库数</v>
      </c>
      <c r="AB2" s="33"/>
      <c r="AC2" s="34"/>
      <c r="AD2" s="35" t="str">
        <f>LEFT(S1,4)&amp;".02出库数"</f>
        <v>2021.02出库数</v>
      </c>
      <c r="AE2" s="33"/>
      <c r="AF2" s="33"/>
      <c r="AG2" s="33"/>
      <c r="AH2" s="36"/>
      <c r="AI2" s="37" t="str">
        <f>LEFT(S1,4)&amp;".03入库数"</f>
        <v>2021.03入库数</v>
      </c>
      <c r="AJ2" s="33"/>
      <c r="AK2" s="34"/>
      <c r="AL2" s="35" t="str">
        <f>LEFT(S1,4)&amp;".03出库数"</f>
        <v>2021.03出库数</v>
      </c>
      <c r="AM2" s="33"/>
      <c r="AN2" s="33"/>
      <c r="AO2" s="33"/>
      <c r="AP2" s="36"/>
      <c r="AQ2" s="37" t="str">
        <f>LEFT(S1,4)&amp;".04入库数"</f>
        <v>2021.04入库数</v>
      </c>
      <c r="AR2" s="33"/>
      <c r="AS2" s="34"/>
      <c r="AT2" s="35" t="str">
        <f>LEFT(S1,4)&amp;".04出库数"</f>
        <v>2021.04出库数</v>
      </c>
      <c r="AU2" s="33"/>
      <c r="AV2" s="33"/>
      <c r="AW2" s="33"/>
      <c r="AX2" s="36"/>
      <c r="AY2" s="37" t="str">
        <f>LEFT(S1,4)&amp;".05入库数"</f>
        <v>2021.05入库数</v>
      </c>
      <c r="AZ2" s="33"/>
      <c r="BA2" s="34"/>
      <c r="BB2" s="35" t="str">
        <f>LEFT(S1,4)&amp;".05出库数"</f>
        <v>2021.05出库数</v>
      </c>
      <c r="BC2" s="33"/>
      <c r="BD2" s="33"/>
      <c r="BE2" s="33"/>
      <c r="BF2" s="36"/>
      <c r="BG2" s="37" t="str">
        <f>LEFT(S1,4)&amp;".06入库数"</f>
        <v>2021.06入库数</v>
      </c>
      <c r="BH2" s="33"/>
      <c r="BI2" s="34"/>
      <c r="BJ2" s="35" t="str">
        <f>LEFT(S1,4)&amp;".06出库数"</f>
        <v>2021.06出库数</v>
      </c>
      <c r="BK2" s="33"/>
      <c r="BL2" s="33"/>
      <c r="BM2" s="33"/>
      <c r="BN2" s="36"/>
      <c r="BO2" s="37" t="str">
        <f>LEFT(S1,4)&amp;".07入库数"</f>
        <v>2021.07入库数</v>
      </c>
      <c r="BP2" s="33"/>
      <c r="BQ2" s="34"/>
      <c r="BR2" s="35" t="str">
        <f>LEFT(S1,4)&amp;".07出库数"</f>
        <v>2021.07出库数</v>
      </c>
      <c r="BS2" s="33"/>
      <c r="BT2" s="33"/>
      <c r="BU2" s="33"/>
      <c r="BV2" s="36"/>
      <c r="BW2" s="37" t="str">
        <f>LEFT(S1,4)&amp;".08入库数"</f>
        <v>2021.08入库数</v>
      </c>
      <c r="BX2" s="33"/>
      <c r="BY2" s="34"/>
      <c r="BZ2" s="35" t="str">
        <f>LEFT(S1,4)&amp;".08出库数"</f>
        <v>2021.08出库数</v>
      </c>
      <c r="CA2" s="33"/>
      <c r="CB2" s="33"/>
      <c r="CC2" s="33"/>
      <c r="CD2" s="36"/>
      <c r="CE2" s="37" t="str">
        <f>LEFT(S1,4)&amp;".09入库数"</f>
        <v>2021.09入库数</v>
      </c>
      <c r="CF2" s="33"/>
      <c r="CG2" s="34"/>
      <c r="CH2" s="35" t="str">
        <f>LEFT(S1,4)&amp;".09出库数"</f>
        <v>2021.09出库数</v>
      </c>
      <c r="CI2" s="33"/>
      <c r="CJ2" s="33"/>
      <c r="CK2" s="33"/>
      <c r="CL2" s="36"/>
      <c r="CM2" s="37" t="str">
        <f>LEFT(S1,4)&amp;".10入库数"</f>
        <v>2021.10入库数</v>
      </c>
      <c r="CN2" s="33"/>
      <c r="CO2" s="34"/>
      <c r="CP2" s="35" t="str">
        <f>LEFT(S1,4)&amp;".10出库数"</f>
        <v>2021.10出库数</v>
      </c>
      <c r="CQ2" s="33"/>
      <c r="CR2" s="33"/>
      <c r="CS2" s="33"/>
      <c r="CT2" s="36"/>
      <c r="CU2" s="37" t="str">
        <f>LEFT(S1,4)&amp;".11入库数"</f>
        <v>2021.11入库数</v>
      </c>
      <c r="CV2" s="33"/>
      <c r="CW2" s="34"/>
      <c r="CX2" s="35" t="str">
        <f>LEFT(S1,4)&amp;".11出库数"</f>
        <v>2021.11出库数</v>
      </c>
      <c r="CY2" s="33"/>
      <c r="CZ2" s="33"/>
      <c r="DA2" s="33"/>
      <c r="DB2" s="36"/>
      <c r="DC2" s="37" t="str">
        <f>LEFT(S1,4)&amp;".12入库数"</f>
        <v>2021.12入库数</v>
      </c>
      <c r="DD2" s="33"/>
      <c r="DE2" s="34"/>
      <c r="DF2" s="35" t="str">
        <f>LEFT(S1,4)&amp;".12出库数"</f>
        <v>2021.12出库数</v>
      </c>
      <c r="DG2" s="33"/>
      <c r="DH2" s="33"/>
      <c r="DI2" s="33"/>
      <c r="DJ2" s="36"/>
      <c r="DK2" s="38" t="s">
        <v>4</v>
      </c>
      <c r="DL2" s="39"/>
      <c r="DM2" s="40"/>
      <c r="DN2" s="41" t="s">
        <v>5</v>
      </c>
      <c r="DO2" s="3"/>
      <c r="DP2" s="2"/>
      <c r="DQ2" s="2"/>
      <c r="DR2" s="2"/>
      <c r="DS2" s="2"/>
      <c r="DT2" s="2"/>
      <c r="DU2" s="2"/>
      <c r="DV2" s="2"/>
      <c r="DW2" s="2"/>
      <c r="DX2" s="2"/>
      <c r="DY2" s="2"/>
    </row>
    <row r="3" spans="1:129" ht="18" customHeight="1" x14ac:dyDescent="0.15">
      <c r="A3" s="2"/>
      <c r="B3" s="42"/>
      <c r="C3" s="43"/>
      <c r="D3" s="43"/>
      <c r="E3" s="43"/>
      <c r="F3" s="44"/>
      <c r="G3" s="71" t="s">
        <v>6</v>
      </c>
      <c r="H3" s="72" t="s">
        <v>7</v>
      </c>
      <c r="I3" s="45" t="s">
        <v>8</v>
      </c>
      <c r="J3" s="73" t="s">
        <v>36</v>
      </c>
      <c r="K3" s="74" t="s">
        <v>7</v>
      </c>
      <c r="L3" s="45" t="s">
        <v>37</v>
      </c>
      <c r="M3" s="73" t="s">
        <v>36</v>
      </c>
      <c r="N3" s="74" t="s">
        <v>7</v>
      </c>
      <c r="O3" s="45" t="s">
        <v>35</v>
      </c>
      <c r="P3" s="73" t="s">
        <v>9</v>
      </c>
      <c r="Q3" s="74" t="s">
        <v>7</v>
      </c>
      <c r="R3" s="75" t="s">
        <v>10</v>
      </c>
      <c r="S3" s="71" t="s">
        <v>32</v>
      </c>
      <c r="T3" s="72" t="s">
        <v>31</v>
      </c>
      <c r="U3" s="76" t="s">
        <v>8</v>
      </c>
      <c r="V3" s="77" t="s">
        <v>11</v>
      </c>
      <c r="W3" s="74" t="s">
        <v>7</v>
      </c>
      <c r="X3" s="74" t="s">
        <v>12</v>
      </c>
      <c r="Y3" s="78" t="s">
        <v>48</v>
      </c>
      <c r="Z3" s="79" t="s">
        <v>14</v>
      </c>
      <c r="AA3" s="71" t="s">
        <v>32</v>
      </c>
      <c r="AB3" s="72" t="s">
        <v>31</v>
      </c>
      <c r="AC3" s="76" t="s">
        <v>8</v>
      </c>
      <c r="AD3" s="77" t="s">
        <v>11</v>
      </c>
      <c r="AE3" s="74" t="s">
        <v>7</v>
      </c>
      <c r="AF3" s="74" t="s">
        <v>12</v>
      </c>
      <c r="AG3" s="78" t="s">
        <v>13</v>
      </c>
      <c r="AH3" s="79" t="s">
        <v>14</v>
      </c>
      <c r="AI3" s="80" t="s">
        <v>6</v>
      </c>
      <c r="AJ3" s="72" t="s">
        <v>7</v>
      </c>
      <c r="AK3" s="76" t="s">
        <v>8</v>
      </c>
      <c r="AL3" s="77" t="s">
        <v>11</v>
      </c>
      <c r="AM3" s="74" t="s">
        <v>7</v>
      </c>
      <c r="AN3" s="74" t="s">
        <v>12</v>
      </c>
      <c r="AO3" s="78" t="s">
        <v>13</v>
      </c>
      <c r="AP3" s="79" t="s">
        <v>14</v>
      </c>
      <c r="AQ3" s="80" t="s">
        <v>6</v>
      </c>
      <c r="AR3" s="72" t="s">
        <v>7</v>
      </c>
      <c r="AS3" s="76" t="s">
        <v>8</v>
      </c>
      <c r="AT3" s="77" t="s">
        <v>11</v>
      </c>
      <c r="AU3" s="74" t="s">
        <v>7</v>
      </c>
      <c r="AV3" s="74" t="s">
        <v>12</v>
      </c>
      <c r="AW3" s="78" t="s">
        <v>13</v>
      </c>
      <c r="AX3" s="79" t="s">
        <v>14</v>
      </c>
      <c r="AY3" s="80" t="s">
        <v>6</v>
      </c>
      <c r="AZ3" s="72" t="s">
        <v>7</v>
      </c>
      <c r="BA3" s="76" t="s">
        <v>8</v>
      </c>
      <c r="BB3" s="77" t="s">
        <v>11</v>
      </c>
      <c r="BC3" s="74" t="s">
        <v>7</v>
      </c>
      <c r="BD3" s="74" t="s">
        <v>12</v>
      </c>
      <c r="BE3" s="78" t="s">
        <v>13</v>
      </c>
      <c r="BF3" s="79" t="s">
        <v>14</v>
      </c>
      <c r="BG3" s="80" t="s">
        <v>6</v>
      </c>
      <c r="BH3" s="72" t="s">
        <v>7</v>
      </c>
      <c r="BI3" s="76" t="s">
        <v>8</v>
      </c>
      <c r="BJ3" s="77" t="s">
        <v>11</v>
      </c>
      <c r="BK3" s="74" t="s">
        <v>7</v>
      </c>
      <c r="BL3" s="74" t="s">
        <v>12</v>
      </c>
      <c r="BM3" s="78" t="s">
        <v>13</v>
      </c>
      <c r="BN3" s="79" t="s">
        <v>14</v>
      </c>
      <c r="BO3" s="80" t="s">
        <v>6</v>
      </c>
      <c r="BP3" s="72" t="s">
        <v>7</v>
      </c>
      <c r="BQ3" s="76" t="s">
        <v>8</v>
      </c>
      <c r="BR3" s="77" t="s">
        <v>11</v>
      </c>
      <c r="BS3" s="74" t="s">
        <v>7</v>
      </c>
      <c r="BT3" s="74" t="s">
        <v>12</v>
      </c>
      <c r="BU3" s="78" t="s">
        <v>13</v>
      </c>
      <c r="BV3" s="79" t="s">
        <v>14</v>
      </c>
      <c r="BW3" s="80" t="s">
        <v>6</v>
      </c>
      <c r="BX3" s="72" t="s">
        <v>7</v>
      </c>
      <c r="BY3" s="76" t="s">
        <v>8</v>
      </c>
      <c r="BZ3" s="77" t="s">
        <v>11</v>
      </c>
      <c r="CA3" s="74" t="s">
        <v>7</v>
      </c>
      <c r="CB3" s="74" t="s">
        <v>12</v>
      </c>
      <c r="CC3" s="78" t="s">
        <v>13</v>
      </c>
      <c r="CD3" s="79" t="s">
        <v>14</v>
      </c>
      <c r="CE3" s="80" t="s">
        <v>6</v>
      </c>
      <c r="CF3" s="72" t="s">
        <v>7</v>
      </c>
      <c r="CG3" s="76" t="s">
        <v>8</v>
      </c>
      <c r="CH3" s="77" t="s">
        <v>11</v>
      </c>
      <c r="CI3" s="74" t="s">
        <v>7</v>
      </c>
      <c r="CJ3" s="74" t="s">
        <v>12</v>
      </c>
      <c r="CK3" s="78" t="s">
        <v>13</v>
      </c>
      <c r="CL3" s="79" t="s">
        <v>14</v>
      </c>
      <c r="CM3" s="80" t="s">
        <v>6</v>
      </c>
      <c r="CN3" s="72" t="s">
        <v>7</v>
      </c>
      <c r="CO3" s="76" t="s">
        <v>8</v>
      </c>
      <c r="CP3" s="77" t="s">
        <v>11</v>
      </c>
      <c r="CQ3" s="74" t="s">
        <v>7</v>
      </c>
      <c r="CR3" s="74" t="s">
        <v>12</v>
      </c>
      <c r="CS3" s="78" t="s">
        <v>13</v>
      </c>
      <c r="CT3" s="79" t="s">
        <v>14</v>
      </c>
      <c r="CU3" s="80" t="s">
        <v>6</v>
      </c>
      <c r="CV3" s="72" t="s">
        <v>7</v>
      </c>
      <c r="CW3" s="76" t="s">
        <v>8</v>
      </c>
      <c r="CX3" s="77" t="s">
        <v>11</v>
      </c>
      <c r="CY3" s="74" t="s">
        <v>7</v>
      </c>
      <c r="CZ3" s="74" t="s">
        <v>12</v>
      </c>
      <c r="DA3" s="78" t="s">
        <v>13</v>
      </c>
      <c r="DB3" s="79" t="s">
        <v>14</v>
      </c>
      <c r="DC3" s="80" t="s">
        <v>6</v>
      </c>
      <c r="DD3" s="72" t="s">
        <v>7</v>
      </c>
      <c r="DE3" s="76" t="s">
        <v>8</v>
      </c>
      <c r="DF3" s="77" t="s">
        <v>11</v>
      </c>
      <c r="DG3" s="74" t="s">
        <v>7</v>
      </c>
      <c r="DH3" s="74" t="s">
        <v>12</v>
      </c>
      <c r="DI3" s="78" t="s">
        <v>13</v>
      </c>
      <c r="DJ3" s="79" t="s">
        <v>14</v>
      </c>
      <c r="DK3" s="73" t="s">
        <v>15</v>
      </c>
      <c r="DL3" s="74" t="s">
        <v>16</v>
      </c>
      <c r="DM3" s="74" t="s">
        <v>17</v>
      </c>
      <c r="DN3" s="45"/>
      <c r="DO3" s="3"/>
      <c r="DP3" s="46" t="s">
        <v>18</v>
      </c>
      <c r="DQ3" s="46" t="s">
        <v>19</v>
      </c>
      <c r="DR3" s="46"/>
      <c r="DS3" s="46"/>
      <c r="DT3" s="46"/>
      <c r="DU3" s="2"/>
      <c r="DV3" s="2"/>
      <c r="DW3" s="2"/>
      <c r="DX3" s="2"/>
      <c r="DY3" s="2"/>
    </row>
    <row r="4" spans="1:129" ht="18" customHeight="1" x14ac:dyDescent="0.15">
      <c r="A4" s="2"/>
      <c r="B4" s="47"/>
      <c r="C4" s="48" t="s">
        <v>44</v>
      </c>
      <c r="D4" s="49"/>
      <c r="E4" s="50"/>
      <c r="F4" s="51"/>
      <c r="G4" s="81">
        <f>SUM(G5:G1006)</f>
        <v>0</v>
      </c>
      <c r="H4" s="82">
        <f>IFERROR(I4/G4,0)</f>
        <v>0</v>
      </c>
      <c r="I4" s="83">
        <f>SUM(I5:I1006)</f>
        <v>0</v>
      </c>
      <c r="J4" s="84">
        <f>SUM(J5:J1006)</f>
        <v>0</v>
      </c>
      <c r="K4" s="82">
        <f>IFERROR(L4/J4,0)</f>
        <v>0</v>
      </c>
      <c r="L4" s="83">
        <f>SUM(L5:L1006)</f>
        <v>0</v>
      </c>
      <c r="M4" s="84">
        <f>SUM(M5:M1006)</f>
        <v>0</v>
      </c>
      <c r="N4" s="82">
        <f>IFERROR(O4/M4,0)</f>
        <v>0</v>
      </c>
      <c r="O4" s="83">
        <f>SUM(O5:O1006)</f>
        <v>0</v>
      </c>
      <c r="P4" s="84">
        <f>SUM(P5:P1006)</f>
        <v>0</v>
      </c>
      <c r="Q4" s="82">
        <f>IFERROR(R4/P4,0)</f>
        <v>0</v>
      </c>
      <c r="R4" s="85">
        <f>SUM(R5:R1006)</f>
        <v>0</v>
      </c>
      <c r="S4" s="81">
        <f>SUM(S5:S1006)</f>
        <v>0</v>
      </c>
      <c r="T4" s="82">
        <f>IFERROR(U4/S4,0)</f>
        <v>0</v>
      </c>
      <c r="U4" s="86">
        <f>SUM(U5:U1006)</f>
        <v>0</v>
      </c>
      <c r="V4" s="87">
        <f>SUM(V5:V1006)</f>
        <v>0</v>
      </c>
      <c r="W4" s="82">
        <f>IFERROR(X4/V4,0)</f>
        <v>0</v>
      </c>
      <c r="X4" s="82">
        <f>SUM(X5:X1006)</f>
        <v>0</v>
      </c>
      <c r="Y4" s="88"/>
      <c r="Z4" s="89"/>
      <c r="AA4" s="81">
        <f>SUM(AA5:AA1006)</f>
        <v>0</v>
      </c>
      <c r="AB4" s="82">
        <f>IFERROR(AC4/AA4,0)</f>
        <v>0</v>
      </c>
      <c r="AC4" s="86">
        <f>SUM(AC5:AC1006)</f>
        <v>0</v>
      </c>
      <c r="AD4" s="87">
        <f>SUM(AD5:AD1006)</f>
        <v>0</v>
      </c>
      <c r="AE4" s="82">
        <f>IFERROR(AF4/AD4,0)</f>
        <v>0</v>
      </c>
      <c r="AF4" s="82">
        <f>SUM(AF5:AF1006)</f>
        <v>0</v>
      </c>
      <c r="AG4" s="88"/>
      <c r="AH4" s="89"/>
      <c r="AI4" s="90">
        <f>SUM(AI5:AI1006)</f>
        <v>0</v>
      </c>
      <c r="AJ4" s="82">
        <f>IFERROR(AK4/AI4,0)</f>
        <v>0</v>
      </c>
      <c r="AK4" s="86">
        <f>SUM(AK5:AK1006)</f>
        <v>0</v>
      </c>
      <c r="AL4" s="87">
        <f>SUM(AL5:AL1006)</f>
        <v>0</v>
      </c>
      <c r="AM4" s="82">
        <f>IFERROR(AN4/AL4,0)</f>
        <v>0</v>
      </c>
      <c r="AN4" s="82">
        <f>SUM(AN5:AN1006)</f>
        <v>0</v>
      </c>
      <c r="AO4" s="88"/>
      <c r="AP4" s="89"/>
      <c r="AQ4" s="90">
        <f>SUM(AQ5:AQ1006)</f>
        <v>0</v>
      </c>
      <c r="AR4" s="82">
        <f>IFERROR(AS4/AQ4,0)</f>
        <v>0</v>
      </c>
      <c r="AS4" s="86">
        <f>SUM(AS5:AS1006)</f>
        <v>0</v>
      </c>
      <c r="AT4" s="87">
        <f>SUM(AT5:AT1006)</f>
        <v>0</v>
      </c>
      <c r="AU4" s="82">
        <f>IFERROR(AV4/AT4,0)</f>
        <v>0</v>
      </c>
      <c r="AV4" s="82">
        <f>SUM(AV5:AV1006)</f>
        <v>0</v>
      </c>
      <c r="AW4" s="88"/>
      <c r="AX4" s="89"/>
      <c r="AY4" s="90">
        <f>SUM(AY5:AY1006)</f>
        <v>0</v>
      </c>
      <c r="AZ4" s="82">
        <f>IFERROR(BA4/AY4,0)</f>
        <v>0</v>
      </c>
      <c r="BA4" s="86">
        <f>SUM(BA5:BA1006)</f>
        <v>0</v>
      </c>
      <c r="BB4" s="87">
        <f>SUM(BB5:BB1006)</f>
        <v>0</v>
      </c>
      <c r="BC4" s="82">
        <f>IFERROR(BD4/BB4,0)</f>
        <v>0</v>
      </c>
      <c r="BD4" s="82">
        <f>SUM(BD5:BD1006)</f>
        <v>0</v>
      </c>
      <c r="BE4" s="88"/>
      <c r="BF4" s="89"/>
      <c r="BG4" s="90">
        <f>SUM(BG5:BG1006)</f>
        <v>0</v>
      </c>
      <c r="BH4" s="82">
        <f>IFERROR(BI4/BG4,0)</f>
        <v>0</v>
      </c>
      <c r="BI4" s="86">
        <f>SUM(BI5:BI1006)</f>
        <v>0</v>
      </c>
      <c r="BJ4" s="87">
        <f>SUM(BJ5:BJ1006)</f>
        <v>0</v>
      </c>
      <c r="BK4" s="82">
        <f>IFERROR(BL4/BJ4,0)</f>
        <v>0</v>
      </c>
      <c r="BL4" s="82">
        <f>SUM(BL5:BL1006)</f>
        <v>0</v>
      </c>
      <c r="BM4" s="88"/>
      <c r="BN4" s="89"/>
      <c r="BO4" s="90">
        <f>SUM(BO5:BO1006)</f>
        <v>0</v>
      </c>
      <c r="BP4" s="82">
        <f>IFERROR(BQ4/BO4,0)</f>
        <v>0</v>
      </c>
      <c r="BQ4" s="86">
        <f>SUM(BQ5:BQ1006)</f>
        <v>0</v>
      </c>
      <c r="BR4" s="87">
        <f>SUM(BR5:BR1006)</f>
        <v>0</v>
      </c>
      <c r="BS4" s="82">
        <f>IFERROR(BT4/BR4,0)</f>
        <v>0</v>
      </c>
      <c r="BT4" s="82">
        <f>SUM(BT5:BT1006)</f>
        <v>0</v>
      </c>
      <c r="BU4" s="88"/>
      <c r="BV4" s="89"/>
      <c r="BW4" s="90">
        <f>SUM(BW5:BW1006)</f>
        <v>0</v>
      </c>
      <c r="BX4" s="82">
        <f>IFERROR(BY4/BW4,0)</f>
        <v>0</v>
      </c>
      <c r="BY4" s="86">
        <f>SUM(BY5:BY1006)</f>
        <v>0</v>
      </c>
      <c r="BZ4" s="87">
        <f>SUM(BZ5:BZ1006)</f>
        <v>0</v>
      </c>
      <c r="CA4" s="82">
        <f>IFERROR(CB4/BZ4,0)</f>
        <v>0</v>
      </c>
      <c r="CB4" s="82">
        <f>SUM(CB5:CB1006)</f>
        <v>0</v>
      </c>
      <c r="CC4" s="88"/>
      <c r="CD4" s="89"/>
      <c r="CE4" s="90">
        <f>SUM(CE5:CE1006)</f>
        <v>0</v>
      </c>
      <c r="CF4" s="82">
        <f>IFERROR(CG4/CE4,0)</f>
        <v>0</v>
      </c>
      <c r="CG4" s="86">
        <f>SUM(CG5:CG1006)</f>
        <v>0</v>
      </c>
      <c r="CH4" s="87">
        <f>SUM(CH5:CH1006)</f>
        <v>0</v>
      </c>
      <c r="CI4" s="82">
        <f>IFERROR(CJ4/CH4,0)</f>
        <v>0</v>
      </c>
      <c r="CJ4" s="82">
        <f>SUM(CJ5:CJ1006)</f>
        <v>0</v>
      </c>
      <c r="CK4" s="88"/>
      <c r="CL4" s="89"/>
      <c r="CM4" s="90">
        <f>SUM(CM5:CM1006)</f>
        <v>0</v>
      </c>
      <c r="CN4" s="82">
        <f>IFERROR(CO4/CM4,0)</f>
        <v>0</v>
      </c>
      <c r="CO4" s="86">
        <f>SUM(CO5:CO1006)</f>
        <v>0</v>
      </c>
      <c r="CP4" s="87">
        <f>SUM(CP5:CP1006)</f>
        <v>0</v>
      </c>
      <c r="CQ4" s="82">
        <f>IFERROR(CR4/CP4,0)</f>
        <v>0</v>
      </c>
      <c r="CR4" s="82">
        <f>SUM(CR5:CR1006)</f>
        <v>0</v>
      </c>
      <c r="CS4" s="88"/>
      <c r="CT4" s="89"/>
      <c r="CU4" s="90">
        <f>SUM(CU5:CU1006)</f>
        <v>0</v>
      </c>
      <c r="CV4" s="82">
        <f>IFERROR(CW4/CU4,0)</f>
        <v>0</v>
      </c>
      <c r="CW4" s="86">
        <f>SUM(CW5:CW1006)</f>
        <v>0</v>
      </c>
      <c r="CX4" s="87">
        <f>SUM(CX5:CX1006)</f>
        <v>0</v>
      </c>
      <c r="CY4" s="82">
        <f>IFERROR(CZ4/CX4,0)</f>
        <v>0</v>
      </c>
      <c r="CZ4" s="82">
        <f>SUM(CZ5:CZ1006)</f>
        <v>0</v>
      </c>
      <c r="DA4" s="88"/>
      <c r="DB4" s="89"/>
      <c r="DC4" s="90">
        <f>SUM(DC5:DC1006)</f>
        <v>0</v>
      </c>
      <c r="DD4" s="82">
        <f>IFERROR(DE4/DC4,0)</f>
        <v>0</v>
      </c>
      <c r="DE4" s="86">
        <f>SUM(DE5:DE1006)</f>
        <v>0</v>
      </c>
      <c r="DF4" s="87">
        <f>SUM(DF5:DF1006)</f>
        <v>0</v>
      </c>
      <c r="DG4" s="82">
        <f>IFERROR(DH4/DF4,0)</f>
        <v>0</v>
      </c>
      <c r="DH4" s="82">
        <f>SUM(DH5:DH1006)</f>
        <v>0</v>
      </c>
      <c r="DI4" s="88"/>
      <c r="DJ4" s="89"/>
      <c r="DK4" s="91"/>
      <c r="DL4" s="82"/>
      <c r="DM4" s="82"/>
      <c r="DN4" s="92"/>
      <c r="DO4" s="2"/>
      <c r="DP4" s="11"/>
      <c r="DQ4" s="11"/>
      <c r="DR4" s="11"/>
      <c r="DS4" s="11"/>
      <c r="DT4" s="11"/>
      <c r="DU4" s="2"/>
      <c r="DV4" s="2"/>
      <c r="DW4" s="2"/>
      <c r="DX4" s="2"/>
      <c r="DY4" s="2"/>
    </row>
    <row r="5" spans="1:129" ht="18" customHeight="1" x14ac:dyDescent="0.15">
      <c r="A5" s="2"/>
      <c r="B5" s="52">
        <f>ROW()-4</f>
        <v>1</v>
      </c>
      <c r="C5" s="12"/>
      <c r="D5" s="13"/>
      <c r="E5" s="14"/>
      <c r="F5" s="15"/>
      <c r="G5" s="93"/>
      <c r="H5" s="94"/>
      <c r="I5" s="95">
        <f>G5*H5</f>
        <v>0</v>
      </c>
      <c r="J5" s="96">
        <f>+SUMIF($S$3:$DJ$3,"数量-入",S5:DJ5)</f>
        <v>0</v>
      </c>
      <c r="K5" s="97">
        <f>IFERROR(L5/J5,0)</f>
        <v>0</v>
      </c>
      <c r="L5" s="95">
        <f>+SUMIF($S$3:$DJ$3,"金额-入",S5:DJ5)</f>
        <v>0</v>
      </c>
      <c r="M5" s="96">
        <f>SUMIF($S$3:$DJ$3,"数量-出",S5:DJ5)</f>
        <v>0</v>
      </c>
      <c r="N5" s="97">
        <f>IFERROR(O5/M5,0)</f>
        <v>0</v>
      </c>
      <c r="O5" s="95">
        <f>+SUMIF($S$3:$DJ$3,"金额-出",S5:DJ5)</f>
        <v>0</v>
      </c>
      <c r="P5" s="98">
        <f>G5+J5-M5</f>
        <v>0</v>
      </c>
      <c r="Q5" s="99">
        <f>IFERROR(R5/P5,0)</f>
        <v>0</v>
      </c>
      <c r="R5" s="100">
        <f>I5+L5-O5</f>
        <v>0</v>
      </c>
      <c r="S5" s="93"/>
      <c r="T5" s="94"/>
      <c r="U5" s="101">
        <f>S5*T5</f>
        <v>0</v>
      </c>
      <c r="V5" s="102"/>
      <c r="W5" s="97">
        <f>IFERROR(IF(V5="",0,(SUMIF($G$3:U$3,"金额-入",$G5:U5)-SUMIF($G$3:U$3,"金额-出",$G5:U5))/(SUMIF($G$3:U$3,"数量-入",$G5:U5)-SUMIF($G$3:U$3,"数量-出",$G5:U5))),0)</f>
        <v>0</v>
      </c>
      <c r="X5" s="97">
        <f>V5*W5</f>
        <v>0</v>
      </c>
      <c r="Y5" s="103"/>
      <c r="Z5" s="104"/>
      <c r="AA5" s="93"/>
      <c r="AB5" s="94"/>
      <c r="AC5" s="101">
        <f>AA5*AB5</f>
        <v>0</v>
      </c>
      <c r="AD5" s="102"/>
      <c r="AE5" s="97">
        <f>IFERROR(IF(AD5="",0,(SUMIF($G$3:AC$3,"金额-入",$G5:AC5)-SUMIF($G$3:AC$3,"金额-出",$G5:AC5))/(SUMIF($G$3:AC$3,"数量-入",$G5:AC5)-SUMIF($G$3:AC$3,"数量-出",$G5:AC5))),0)</f>
        <v>0</v>
      </c>
      <c r="AF5" s="97">
        <f>AD5*AE5</f>
        <v>0</v>
      </c>
      <c r="AG5" s="103"/>
      <c r="AH5" s="104"/>
      <c r="AI5" s="105"/>
      <c r="AJ5" s="94"/>
      <c r="AK5" s="101">
        <f>AI5*AJ5</f>
        <v>0</v>
      </c>
      <c r="AL5" s="106"/>
      <c r="AM5" s="97">
        <f>IFERROR(IF(AL5="",0,(SUMIF($G$3:AK$3,"金额-入",$G5:AK5)-SUMIF($G$3:AK$3,"金额-出",$G5:AK5))/(SUMIF($G$3:AK$3,"数量-入",$G5:AK5)-SUMIF($G$3:AK$3,"数量-出",$G5:AK5))),0)</f>
        <v>0</v>
      </c>
      <c r="AN5" s="97">
        <f>AL5*AM5</f>
        <v>0</v>
      </c>
      <c r="AO5" s="107"/>
      <c r="AP5" s="108"/>
      <c r="AQ5" s="105"/>
      <c r="AR5" s="94"/>
      <c r="AS5" s="101">
        <f>AQ5*AR5</f>
        <v>0</v>
      </c>
      <c r="AT5" s="106"/>
      <c r="AU5" s="97">
        <f>IFERROR(IF(AT5="",0,(SUMIF($G$3:AS$3,"金额-入",$G5:AS5)-SUMIF($G$3:AS$3,"金额-出",$G5:AS5))/(SUMIF($G$3:AS$3,"数量-入",$G5:AS5)-SUMIF($G$3:AS$3,"数量-出",$G5:AS5))),0)</f>
        <v>0</v>
      </c>
      <c r="AV5" s="97">
        <f>AT5*AU5</f>
        <v>0</v>
      </c>
      <c r="AW5" s="107"/>
      <c r="AX5" s="108"/>
      <c r="AY5" s="105"/>
      <c r="AZ5" s="94"/>
      <c r="BA5" s="101">
        <f>AY5*AZ5</f>
        <v>0</v>
      </c>
      <c r="BB5" s="106"/>
      <c r="BC5" s="97">
        <f>IFERROR(IF(BB5="",0,(SUMIF($G$3:BA$3,"金额-入",$G5:BA5)-SUMIF($G$3:BA$3,"金额-出",$G5:BA5))/(SUMIF($G$3:BA$3,"数量-入",$G5:BA5)-SUMIF($G$3:BA$3,"数量-出",$G5:BA5))),0)</f>
        <v>0</v>
      </c>
      <c r="BD5" s="97">
        <f>BB5*BC5</f>
        <v>0</v>
      </c>
      <c r="BE5" s="107"/>
      <c r="BF5" s="108"/>
      <c r="BG5" s="105"/>
      <c r="BH5" s="94"/>
      <c r="BI5" s="101">
        <f>BG5*BH5</f>
        <v>0</v>
      </c>
      <c r="BJ5" s="106"/>
      <c r="BK5" s="97">
        <f>IFERROR(IF(BJ5="",0,(SUMIF($G$3:BI$3,"金额-入",$G5:BI5)-SUMIF($G$3:BI$3,"金额-出",$G5:BI5))/(SUMIF($G$3:BI$3,"数量-入",$G5:BI5)-SUMIF($G$3:BI$3,"数量-出",$G5:BI5))),0)</f>
        <v>0</v>
      </c>
      <c r="BL5" s="97">
        <f>BJ5*BK5</f>
        <v>0</v>
      </c>
      <c r="BM5" s="107"/>
      <c r="BN5" s="108"/>
      <c r="BO5" s="105"/>
      <c r="BP5" s="94"/>
      <c r="BQ5" s="101">
        <f>BO5*BP5</f>
        <v>0</v>
      </c>
      <c r="BR5" s="106"/>
      <c r="BS5" s="97">
        <f>IFERROR(IF(BR5="",0,(SUMIF($G$3:BQ$3,"金额-入",$G5:BQ5)-SUMIF($G$3:BQ$3,"金额-出",$G5:BQ5))/(SUMIF($G$3:BQ$3,"数量-入",$G5:BQ5)-SUMIF($G$3:BQ$3,"数量-出",$G5:BQ5))),0)</f>
        <v>0</v>
      </c>
      <c r="BT5" s="97">
        <f>BR5*BS5</f>
        <v>0</v>
      </c>
      <c r="BU5" s="107"/>
      <c r="BV5" s="108"/>
      <c r="BW5" s="105"/>
      <c r="BX5" s="94"/>
      <c r="BY5" s="101">
        <f>BW5*BX5</f>
        <v>0</v>
      </c>
      <c r="BZ5" s="106"/>
      <c r="CA5" s="97">
        <f>IFERROR(IF(BZ5="",0,(SUMIF($G$3:BY$3,"金额-入",$G5:BY5)-SUMIF($G$3:BY$3,"金额-出",$G5:BY5))/(SUMIF($G$3:BY$3,"数量-入",$G5:BY5)-SUMIF($G$3:BY$3,"数量-出",$G5:BY5))),0)</f>
        <v>0</v>
      </c>
      <c r="CB5" s="97">
        <f>BZ5*CA5</f>
        <v>0</v>
      </c>
      <c r="CC5" s="107"/>
      <c r="CD5" s="108"/>
      <c r="CE5" s="105"/>
      <c r="CF5" s="94"/>
      <c r="CG5" s="101">
        <f>CE5*CF5</f>
        <v>0</v>
      </c>
      <c r="CH5" s="106"/>
      <c r="CI5" s="97">
        <f>IFERROR(IF(CH5="",0,(SUMIF($G$3:CG$3,"金额-入",$G5:CG5)-SUMIF($G$3:CG$3,"金额-出",$G5:CG5))/(SUMIF($G$3:CG$3,"数量-入",$G5:CG5)-SUMIF($G$3:CG$3,"数量-出",$G5:CG5))),0)</f>
        <v>0</v>
      </c>
      <c r="CJ5" s="97">
        <f>CH5*CI5</f>
        <v>0</v>
      </c>
      <c r="CK5" s="107"/>
      <c r="CL5" s="108"/>
      <c r="CM5" s="105"/>
      <c r="CN5" s="94"/>
      <c r="CO5" s="101">
        <f>CM5*CN5</f>
        <v>0</v>
      </c>
      <c r="CP5" s="106"/>
      <c r="CQ5" s="97">
        <f>IFERROR(IF(CP5="",0,(SUMIF($G$3:CO$3,"金额-入",$G5:CO5)-SUMIF($G$3:CO$3,"金额-出",$G5:CO5))/(SUMIF($G$3:CO$3,"数量-入",$G5:CO5)-SUMIF($G$3:CO$3,"数量-出",$G5:CO5))),0)</f>
        <v>0</v>
      </c>
      <c r="CR5" s="97">
        <f>CP5*CQ5</f>
        <v>0</v>
      </c>
      <c r="CS5" s="107"/>
      <c r="CT5" s="108"/>
      <c r="CU5" s="105"/>
      <c r="CV5" s="94"/>
      <c r="CW5" s="101">
        <f>CU5*CV5</f>
        <v>0</v>
      </c>
      <c r="CX5" s="106"/>
      <c r="CY5" s="97">
        <f>IFERROR(IF(CX5="",0,(SUMIF($G$3:CW$3,"金额-入",$G5:CW5)-SUMIF($G$3:CW$3,"金额-出",$G5:CW5))/(SUMIF($G$3:CW$3,"数量-入",$G5:CW5)-SUMIF($G$3:CW$3,"数量-出",$G5:CW5))),0)</f>
        <v>0</v>
      </c>
      <c r="CZ5" s="97">
        <f>CX5*CY5</f>
        <v>0</v>
      </c>
      <c r="DA5" s="107"/>
      <c r="DB5" s="108"/>
      <c r="DC5" s="105"/>
      <c r="DD5" s="94"/>
      <c r="DE5" s="101">
        <f>DC5*DD5</f>
        <v>0</v>
      </c>
      <c r="DF5" s="106"/>
      <c r="DG5" s="97">
        <f>IFERROR(IF(DF5="",0,(SUMIF($G$3:DE$3,"金额-入",$G5:DE5)-SUMIF($G$3:DE$3,"金额-出",$G5:DE5))/(SUMIF($G$3:DE$3,"数量-入",$G5:DE5)-SUMIF($G$3:DE$3,"数量-出",$G5:DE5))),0)</f>
        <v>0</v>
      </c>
      <c r="DH5" s="97">
        <f>DF5*DG5</f>
        <v>0</v>
      </c>
      <c r="DI5" s="107"/>
      <c r="DJ5" s="108"/>
      <c r="DK5" s="109">
        <f t="array" ref="DK5">MIN(IF(($G$3:$DJ$3="单价")*(G5:DJ5&lt;&gt;0),G5:DJ5))</f>
        <v>0</v>
      </c>
      <c r="DL5" s="97">
        <f t="array" ref="DL5">MAX(IF($G$3:$DJ$3="单价",G5:DJ5))</f>
        <v>0</v>
      </c>
      <c r="DM5" s="97">
        <f>IFERROR(SUMIF($G$3:$DJ$3,"金额-入",G5:DJ5)/SUMIF($G$3:$DJ$3,"数量-入",G5:DJ5),0)</f>
        <v>0</v>
      </c>
      <c r="DN5" s="110"/>
      <c r="DO5" s="2"/>
      <c r="DP5" s="11">
        <f>ROUND(SUMIF($G$3:$DN$3,"数量-入",G5:DN5)-SUMIF($G$3:$DN$3,"数量-出",G5:DN5)-P5,0)</f>
        <v>0</v>
      </c>
      <c r="DQ5" s="11">
        <f>ROUND(SUMIF($G$3:$DN$3,"金额-入",G5:DN5)-SUMIF($G$3:$DN$3,"金额-出",G5:DN5)-R5,0)</f>
        <v>0</v>
      </c>
      <c r="DR5" s="11"/>
      <c r="DS5" s="11"/>
      <c r="DT5" s="11"/>
      <c r="DU5" s="2"/>
      <c r="DV5" s="2"/>
      <c r="DW5" s="2"/>
      <c r="DX5" s="2"/>
      <c r="DY5" s="2"/>
    </row>
    <row r="6" spans="1:129" ht="18" customHeight="1" x14ac:dyDescent="0.15">
      <c r="A6" s="2"/>
      <c r="B6" s="53">
        <f t="shared" ref="B6:B205" si="0">ROW()-4</f>
        <v>2</v>
      </c>
      <c r="C6" s="5"/>
      <c r="D6" s="6"/>
      <c r="E6" s="7"/>
      <c r="F6" s="8"/>
      <c r="G6" s="111"/>
      <c r="H6" s="112"/>
      <c r="I6" s="113">
        <f t="shared" ref="I6:I18" si="1">G6*H6</f>
        <v>0</v>
      </c>
      <c r="J6" s="114">
        <f t="shared" ref="J6:J18" si="2">+SUMIF($S$3:$DJ$3,"数量-入",S6:DJ6)</f>
        <v>0</v>
      </c>
      <c r="K6" s="115">
        <f t="shared" ref="K6:K209" si="3">IFERROR(L6/J6,0)</f>
        <v>0</v>
      </c>
      <c r="L6" s="113">
        <f t="shared" ref="L6:L18" si="4">+SUMIF($S$3:$DJ$3,"金额-入",S6:DJ6)</f>
        <v>0</v>
      </c>
      <c r="M6" s="114">
        <f t="shared" ref="M6:M18" si="5">SUMIF($S$3:$DJ$3,"数量-出",S6:DJ6)</f>
        <v>0</v>
      </c>
      <c r="N6" s="115">
        <f t="shared" ref="N6:N209" si="6">IFERROR(O6/M6,0)</f>
        <v>0</v>
      </c>
      <c r="O6" s="113">
        <f t="shared" ref="O6:O18" si="7">+SUMIF($S$3:$DJ$3,"金额-出",S6:DJ6)</f>
        <v>0</v>
      </c>
      <c r="P6" s="116">
        <f t="shared" ref="P6:P18" si="8">G6+J6-M6</f>
        <v>0</v>
      </c>
      <c r="Q6" s="117">
        <f>IFERROR(R6/P6,0)</f>
        <v>0</v>
      </c>
      <c r="R6" s="118">
        <f t="shared" ref="R6:R18" si="9">I6+L6-O6</f>
        <v>0</v>
      </c>
      <c r="S6" s="111"/>
      <c r="T6" s="112"/>
      <c r="U6" s="119">
        <f t="shared" ref="U6:U18" si="10">S6*T6</f>
        <v>0</v>
      </c>
      <c r="V6" s="120"/>
      <c r="W6" s="115">
        <f>IFERROR(IF(V6="",0,(SUMIF($G$3:U$3,"金额-入",$G6:U6)-SUMIF($G$3:U$3,"金额-出",$G6:U6))/(SUMIF($G$3:U$3,"数量-入",$G6:U6)-SUMIF($G$3:U$3,"数量-出",$G6:U6))),0)</f>
        <v>0</v>
      </c>
      <c r="X6" s="115">
        <f t="shared" ref="X6:X18" si="11">V6*W6</f>
        <v>0</v>
      </c>
      <c r="Y6" s="121"/>
      <c r="Z6" s="122"/>
      <c r="AA6" s="111"/>
      <c r="AB6" s="112"/>
      <c r="AC6" s="119">
        <f t="shared" ref="AC6:AC18" si="12">AA6*AB6</f>
        <v>0</v>
      </c>
      <c r="AD6" s="120"/>
      <c r="AE6" s="115">
        <f>IFERROR(IF(AD6="",0,(SUMIF($G$3:AC$3,"金额-入",$G6:AC6)-SUMIF($G$3:AC$3,"金额-出",$G6:AC6))/(SUMIF($G$3:AC$3,"数量-入",$G6:AC6)-SUMIF($G$3:AC$3,"数量-出",$G6:AC6))),0)</f>
        <v>0</v>
      </c>
      <c r="AF6" s="115">
        <f t="shared" ref="AF6:AF18" si="13">AD6*AE6</f>
        <v>0</v>
      </c>
      <c r="AG6" s="121"/>
      <c r="AH6" s="122"/>
      <c r="AI6" s="123"/>
      <c r="AJ6" s="112"/>
      <c r="AK6" s="119">
        <f t="shared" ref="AK6:AK18" si="14">AI6*AJ6</f>
        <v>0</v>
      </c>
      <c r="AL6" s="124"/>
      <c r="AM6" s="115">
        <f>IFERROR(IF(AL6="",0,(SUMIF($G$3:AK$3,"金额-入",$G6:AK6)-SUMIF($G$3:AK$3,"金额-出",$G6:AK6))/(SUMIF($G$3:AK$3,"数量-入",$G6:AK6)-SUMIF($G$3:AK$3,"数量-出",$G6:AK6))),0)</f>
        <v>0</v>
      </c>
      <c r="AN6" s="115">
        <f t="shared" ref="AN6:AN18" si="15">AL6*AM6</f>
        <v>0</v>
      </c>
      <c r="AO6" s="125"/>
      <c r="AP6" s="126"/>
      <c r="AQ6" s="123"/>
      <c r="AR6" s="112"/>
      <c r="AS6" s="119">
        <f t="shared" ref="AS6:AS18" si="16">AQ6*AR6</f>
        <v>0</v>
      </c>
      <c r="AT6" s="124"/>
      <c r="AU6" s="115">
        <f>IFERROR(IF(AT6="",0,(SUMIF($G$3:AS$3,"金额-入",$G6:AS6)-SUMIF($G$3:AS$3,"金额-出",$G6:AS6))/(SUMIF($G$3:AS$3,"数量-入",$G6:AS6)-SUMIF($G$3:AS$3,"数量-出",$G6:AS6))),0)</f>
        <v>0</v>
      </c>
      <c r="AV6" s="115">
        <f t="shared" ref="AV6:AV18" si="17">AT6*AU6</f>
        <v>0</v>
      </c>
      <c r="AW6" s="125"/>
      <c r="AX6" s="126"/>
      <c r="AY6" s="123"/>
      <c r="AZ6" s="112"/>
      <c r="BA6" s="119">
        <f t="shared" ref="BA6:BA18" si="18">AY6*AZ6</f>
        <v>0</v>
      </c>
      <c r="BB6" s="124"/>
      <c r="BC6" s="115">
        <f>IFERROR(IF(BB6="",0,(SUMIF($G$3:BA$3,"金额-入",$G6:BA6)-SUMIF($G$3:BA$3,"金额-出",$G6:BA6))/(SUMIF($G$3:BA$3,"数量-入",$G6:BA6)-SUMIF($G$3:BA$3,"数量-出",$G6:BA6))),0)</f>
        <v>0</v>
      </c>
      <c r="BD6" s="115">
        <f t="shared" ref="BD6:BD18" si="19">BB6*BC6</f>
        <v>0</v>
      </c>
      <c r="BE6" s="125"/>
      <c r="BF6" s="126"/>
      <c r="BG6" s="123"/>
      <c r="BH6" s="112"/>
      <c r="BI6" s="119">
        <f t="shared" ref="BI6:BI18" si="20">BG6*BH6</f>
        <v>0</v>
      </c>
      <c r="BJ6" s="124"/>
      <c r="BK6" s="115">
        <f>IFERROR(IF(BJ6="",0,(SUMIF($G$3:BI$3,"金额-入",$G6:BI6)-SUMIF($G$3:BI$3,"金额-出",$G6:BI6))/(SUMIF($G$3:BI$3,"数量-入",$G6:BI6)-SUMIF($G$3:BI$3,"数量-出",$G6:BI6))),0)</f>
        <v>0</v>
      </c>
      <c r="BL6" s="115">
        <f t="shared" ref="BL6:BL18" si="21">BJ6*BK6</f>
        <v>0</v>
      </c>
      <c r="BM6" s="125"/>
      <c r="BN6" s="126"/>
      <c r="BO6" s="123"/>
      <c r="BP6" s="112"/>
      <c r="BQ6" s="119">
        <f t="shared" ref="BQ6:BQ18" si="22">BO6*BP6</f>
        <v>0</v>
      </c>
      <c r="BR6" s="124"/>
      <c r="BS6" s="115">
        <f>IFERROR(IF(BR6="",0,(SUMIF($G$3:BQ$3,"金额-入",$G6:BQ6)-SUMIF($G$3:BQ$3,"金额-出",$G6:BQ6))/(SUMIF($G$3:BQ$3,"数量-入",$G6:BQ6)-SUMIF($G$3:BQ$3,"数量-出",$G6:BQ6))),0)</f>
        <v>0</v>
      </c>
      <c r="BT6" s="115">
        <f t="shared" ref="BT6:BT18" si="23">BR6*BS6</f>
        <v>0</v>
      </c>
      <c r="BU6" s="125"/>
      <c r="BV6" s="126"/>
      <c r="BW6" s="123"/>
      <c r="BX6" s="112"/>
      <c r="BY6" s="119">
        <f t="shared" ref="BY6:BY18" si="24">BW6*BX6</f>
        <v>0</v>
      </c>
      <c r="BZ6" s="124"/>
      <c r="CA6" s="115">
        <f>IFERROR(IF(BZ6="",0,(SUMIF($G$3:BY$3,"金额-入",$G6:BY6)-SUMIF($G$3:BY$3,"金额-出",$G6:BY6))/(SUMIF($G$3:BY$3,"数量-入",$G6:BY6)-SUMIF($G$3:BY$3,"数量-出",$G6:BY6))),0)</f>
        <v>0</v>
      </c>
      <c r="CB6" s="115">
        <f t="shared" ref="CB6:CB18" si="25">BZ6*CA6</f>
        <v>0</v>
      </c>
      <c r="CC6" s="125"/>
      <c r="CD6" s="126"/>
      <c r="CE6" s="123"/>
      <c r="CF6" s="112"/>
      <c r="CG6" s="119">
        <f t="shared" ref="CG6:CG18" si="26">CE6*CF6</f>
        <v>0</v>
      </c>
      <c r="CH6" s="124"/>
      <c r="CI6" s="115">
        <f>IFERROR(IF(CH6="",0,(SUMIF($G$3:CG$3,"金额-入",$G6:CG6)-SUMIF($G$3:CG$3,"金额-出",$G6:CG6))/(SUMIF($G$3:CG$3,"数量-入",$G6:CG6)-SUMIF($G$3:CG$3,"数量-出",$G6:CG6))),0)</f>
        <v>0</v>
      </c>
      <c r="CJ6" s="115">
        <f t="shared" ref="CJ6:CJ18" si="27">CH6*CI6</f>
        <v>0</v>
      </c>
      <c r="CK6" s="125"/>
      <c r="CL6" s="126"/>
      <c r="CM6" s="123"/>
      <c r="CN6" s="112"/>
      <c r="CO6" s="119">
        <f t="shared" ref="CO6:CO18" si="28">CM6*CN6</f>
        <v>0</v>
      </c>
      <c r="CP6" s="124"/>
      <c r="CQ6" s="115">
        <f>IFERROR(IF(CP6="",0,(SUMIF($G$3:CO$3,"金额-入",$G6:CO6)-SUMIF($G$3:CO$3,"金额-出",$G6:CO6))/(SUMIF($G$3:CO$3,"数量-入",$G6:CO6)-SUMIF($G$3:CO$3,"数量-出",$G6:CO6))),0)</f>
        <v>0</v>
      </c>
      <c r="CR6" s="115">
        <f t="shared" ref="CR6:CR18" si="29">CP6*CQ6</f>
        <v>0</v>
      </c>
      <c r="CS6" s="125"/>
      <c r="CT6" s="126"/>
      <c r="CU6" s="123"/>
      <c r="CV6" s="112"/>
      <c r="CW6" s="119">
        <f t="shared" ref="CW6:CW18" si="30">CU6*CV6</f>
        <v>0</v>
      </c>
      <c r="CX6" s="124"/>
      <c r="CY6" s="115">
        <f>IFERROR(IF(CX6="",0,(SUMIF($G$3:CW$3,"金额-入",$G6:CW6)-SUMIF($G$3:CW$3,"金额-出",$G6:CW6))/(SUMIF($G$3:CW$3,"数量-入",$G6:CW6)-SUMIF($G$3:CW$3,"数量-出",$G6:CW6))),0)</f>
        <v>0</v>
      </c>
      <c r="CZ6" s="115">
        <f t="shared" ref="CZ6:CZ18" si="31">CX6*CY6</f>
        <v>0</v>
      </c>
      <c r="DA6" s="125"/>
      <c r="DB6" s="126"/>
      <c r="DC6" s="123"/>
      <c r="DD6" s="112"/>
      <c r="DE6" s="119">
        <f t="shared" ref="DE6:DE18" si="32">DC6*DD6</f>
        <v>0</v>
      </c>
      <c r="DF6" s="124"/>
      <c r="DG6" s="115">
        <f>IFERROR(IF(DF6="",0,(SUMIF($G$3:DE$3,"金额-入",$G6:DE6)-SUMIF($G$3:DE$3,"金额-出",$G6:DE6))/(SUMIF($G$3:DE$3,"数量-入",$G6:DE6)-SUMIF($G$3:DE$3,"数量-出",$G6:DE6))),0)</f>
        <v>0</v>
      </c>
      <c r="DH6" s="115">
        <f t="shared" ref="DH6:DH18" si="33">DF6*DG6</f>
        <v>0</v>
      </c>
      <c r="DI6" s="125"/>
      <c r="DJ6" s="126"/>
      <c r="DK6" s="109">
        <f t="array" ref="DK6">MIN(IF(($G$3:$DJ$3="单价")*(G6:DJ6&lt;&gt;0),G6:DJ6))</f>
        <v>0</v>
      </c>
      <c r="DL6" s="97">
        <f t="array" ref="DL6">MAX(IF($G$3:$DJ$3="单价",G6:DJ6))</f>
        <v>0</v>
      </c>
      <c r="DM6" s="115">
        <f t="shared" ref="DM6:DM18" si="34">IFERROR(SUMIF($G$3:$DJ$3,"金额-入",G6:DJ6)/SUMIF($G$3:$DJ$3,"数量-入",G6:DJ6),0)</f>
        <v>0</v>
      </c>
      <c r="DN6" s="127"/>
      <c r="DO6" s="2"/>
      <c r="DP6" s="11">
        <f t="shared" ref="DP6:DP18" si="35">ROUND(SUMIF($G$3:$DN$3,"数量-入",G6:DN6)-SUMIF($G$3:$DN$3,"数量-出",G6:DN6)-P6,0)</f>
        <v>0</v>
      </c>
      <c r="DQ6" s="11">
        <f t="shared" ref="DQ6:DQ18" si="36">ROUND(SUMIF($G$3:$DN$3,"金额-入",G6:DN6)-SUMIF($G$3:$DN$3,"金额-出",G6:DN6)-R6,0)</f>
        <v>0</v>
      </c>
      <c r="DR6" s="11"/>
      <c r="DS6" s="11"/>
      <c r="DT6" s="11"/>
      <c r="DU6" s="2"/>
      <c r="DV6" s="2"/>
      <c r="DW6" s="2"/>
      <c r="DX6" s="2"/>
      <c r="DY6" s="2"/>
    </row>
    <row r="7" spans="1:129" ht="18" customHeight="1" x14ac:dyDescent="0.15">
      <c r="A7" s="2"/>
      <c r="B7" s="53">
        <f t="shared" si="0"/>
        <v>3</v>
      </c>
      <c r="C7" s="5"/>
      <c r="D7" s="6"/>
      <c r="E7" s="7"/>
      <c r="F7" s="8"/>
      <c r="G7" s="111"/>
      <c r="H7" s="112"/>
      <c r="I7" s="113">
        <f t="shared" si="1"/>
        <v>0</v>
      </c>
      <c r="J7" s="114">
        <f t="shared" si="2"/>
        <v>0</v>
      </c>
      <c r="K7" s="115">
        <f t="shared" si="3"/>
        <v>0</v>
      </c>
      <c r="L7" s="113">
        <f t="shared" si="4"/>
        <v>0</v>
      </c>
      <c r="M7" s="114">
        <f t="shared" si="5"/>
        <v>0</v>
      </c>
      <c r="N7" s="115">
        <f t="shared" si="6"/>
        <v>0</v>
      </c>
      <c r="O7" s="113">
        <f t="shared" si="7"/>
        <v>0</v>
      </c>
      <c r="P7" s="116">
        <f t="shared" si="8"/>
        <v>0</v>
      </c>
      <c r="Q7" s="117">
        <f t="shared" ref="Q7:Q210" si="37">IFERROR(R7/P7,0)</f>
        <v>0</v>
      </c>
      <c r="R7" s="118">
        <f t="shared" si="9"/>
        <v>0</v>
      </c>
      <c r="S7" s="111"/>
      <c r="T7" s="112"/>
      <c r="U7" s="119">
        <f t="shared" si="10"/>
        <v>0</v>
      </c>
      <c r="V7" s="120"/>
      <c r="W7" s="115">
        <f>IFERROR(IF(V7="",0,(SUMIF($G$3:U$3,"金额-入",$G7:U7)-SUMIF($G$3:U$3,"金额-出",$G7:U7))/(SUMIF($G$3:U$3,"数量-入",$G7:U7)-SUMIF($G$3:U$3,"数量-出",$G7:U7))),0)</f>
        <v>0</v>
      </c>
      <c r="X7" s="115">
        <f t="shared" si="11"/>
        <v>0</v>
      </c>
      <c r="Y7" s="121"/>
      <c r="Z7" s="122"/>
      <c r="AA7" s="111"/>
      <c r="AB7" s="112"/>
      <c r="AC7" s="119">
        <f t="shared" si="12"/>
        <v>0</v>
      </c>
      <c r="AD7" s="120"/>
      <c r="AE7" s="115">
        <f>IFERROR(IF(AD7="",0,(SUMIF($G$3:AC$3,"金额-入",$G7:AC7)-SUMIF($G$3:AC$3,"金额-出",$G7:AC7))/(SUMIF($G$3:AC$3,"数量-入",$G7:AC7)-SUMIF($G$3:AC$3,"数量-出",$G7:AC7))),0)</f>
        <v>0</v>
      </c>
      <c r="AF7" s="115">
        <f t="shared" si="13"/>
        <v>0</v>
      </c>
      <c r="AG7" s="121"/>
      <c r="AH7" s="122"/>
      <c r="AI7" s="123"/>
      <c r="AJ7" s="112"/>
      <c r="AK7" s="119">
        <f t="shared" si="14"/>
        <v>0</v>
      </c>
      <c r="AL7" s="124"/>
      <c r="AM7" s="115">
        <f>IFERROR(IF(AL7="",0,(SUMIF($G$3:AK$3,"金额-入",$G7:AK7)-SUMIF($G$3:AK$3,"金额-出",$G7:AK7))/(SUMIF($G$3:AK$3,"数量-入",$G7:AK7)-SUMIF($G$3:AK$3,"数量-出",$G7:AK7))),0)</f>
        <v>0</v>
      </c>
      <c r="AN7" s="115">
        <f t="shared" si="15"/>
        <v>0</v>
      </c>
      <c r="AO7" s="125"/>
      <c r="AP7" s="126"/>
      <c r="AQ7" s="123"/>
      <c r="AR7" s="112"/>
      <c r="AS7" s="119">
        <f t="shared" si="16"/>
        <v>0</v>
      </c>
      <c r="AT7" s="124"/>
      <c r="AU7" s="115">
        <f>IFERROR(IF(AT7="",0,(SUMIF($G$3:AS$3,"金额-入",$G7:AS7)-SUMIF($G$3:AS$3,"金额-出",$G7:AS7))/(SUMIF($G$3:AS$3,"数量-入",$G7:AS7)-SUMIF($G$3:AS$3,"数量-出",$G7:AS7))),0)</f>
        <v>0</v>
      </c>
      <c r="AV7" s="115">
        <f t="shared" si="17"/>
        <v>0</v>
      </c>
      <c r="AW7" s="125"/>
      <c r="AX7" s="126"/>
      <c r="AY7" s="123"/>
      <c r="AZ7" s="112"/>
      <c r="BA7" s="119">
        <f t="shared" si="18"/>
        <v>0</v>
      </c>
      <c r="BB7" s="124"/>
      <c r="BC7" s="115">
        <f>IFERROR(IF(BB7="",0,(SUMIF($G$3:BA$3,"金额-入",$G7:BA7)-SUMIF($G$3:BA$3,"金额-出",$G7:BA7))/(SUMIF($G$3:BA$3,"数量-入",$G7:BA7)-SUMIF($G$3:BA$3,"数量-出",$G7:BA7))),0)</f>
        <v>0</v>
      </c>
      <c r="BD7" s="115">
        <f t="shared" si="19"/>
        <v>0</v>
      </c>
      <c r="BE7" s="125"/>
      <c r="BF7" s="126"/>
      <c r="BG7" s="123"/>
      <c r="BH7" s="112"/>
      <c r="BI7" s="119">
        <f t="shared" si="20"/>
        <v>0</v>
      </c>
      <c r="BJ7" s="124"/>
      <c r="BK7" s="115">
        <f>IFERROR(IF(BJ7="",0,(SUMIF($G$3:BI$3,"金额-入",$G7:BI7)-SUMIF($G$3:BI$3,"金额-出",$G7:BI7))/(SUMIF($G$3:BI$3,"数量-入",$G7:BI7)-SUMIF($G$3:BI$3,"数量-出",$G7:BI7))),0)</f>
        <v>0</v>
      </c>
      <c r="BL7" s="115">
        <f t="shared" si="21"/>
        <v>0</v>
      </c>
      <c r="BM7" s="125"/>
      <c r="BN7" s="126"/>
      <c r="BO7" s="123"/>
      <c r="BP7" s="112"/>
      <c r="BQ7" s="119">
        <f t="shared" si="22"/>
        <v>0</v>
      </c>
      <c r="BR7" s="124"/>
      <c r="BS7" s="115">
        <f>IFERROR(IF(BR7="",0,(SUMIF($G$3:BQ$3,"金额-入",$G7:BQ7)-SUMIF($G$3:BQ$3,"金额-出",$G7:BQ7))/(SUMIF($G$3:BQ$3,"数量-入",$G7:BQ7)-SUMIF($G$3:BQ$3,"数量-出",$G7:BQ7))),0)</f>
        <v>0</v>
      </c>
      <c r="BT7" s="115">
        <f t="shared" si="23"/>
        <v>0</v>
      </c>
      <c r="BU7" s="125"/>
      <c r="BV7" s="126"/>
      <c r="BW7" s="123"/>
      <c r="BX7" s="112"/>
      <c r="BY7" s="119">
        <f t="shared" si="24"/>
        <v>0</v>
      </c>
      <c r="BZ7" s="124"/>
      <c r="CA7" s="115">
        <f>IFERROR(IF(BZ7="",0,(SUMIF($G$3:BY$3,"金额-入",$G7:BY7)-SUMIF($G$3:BY$3,"金额-出",$G7:BY7))/(SUMIF($G$3:BY$3,"数量-入",$G7:BY7)-SUMIF($G$3:BY$3,"数量-出",$G7:BY7))),0)</f>
        <v>0</v>
      </c>
      <c r="CB7" s="115">
        <f t="shared" si="25"/>
        <v>0</v>
      </c>
      <c r="CC7" s="125"/>
      <c r="CD7" s="126"/>
      <c r="CE7" s="123"/>
      <c r="CF7" s="112"/>
      <c r="CG7" s="119">
        <f t="shared" si="26"/>
        <v>0</v>
      </c>
      <c r="CH7" s="124"/>
      <c r="CI7" s="115">
        <f>IFERROR(IF(CH7="",0,(SUMIF($G$3:CG$3,"金额-入",$G7:CG7)-SUMIF($G$3:CG$3,"金额-出",$G7:CG7))/(SUMIF($G$3:CG$3,"数量-入",$G7:CG7)-SUMIF($G$3:CG$3,"数量-出",$G7:CG7))),0)</f>
        <v>0</v>
      </c>
      <c r="CJ7" s="115">
        <f t="shared" si="27"/>
        <v>0</v>
      </c>
      <c r="CK7" s="125"/>
      <c r="CL7" s="126"/>
      <c r="CM7" s="123"/>
      <c r="CN7" s="112"/>
      <c r="CO7" s="119">
        <f t="shared" si="28"/>
        <v>0</v>
      </c>
      <c r="CP7" s="124"/>
      <c r="CQ7" s="115">
        <f>IFERROR(IF(CP7="",0,(SUMIF($G$3:CO$3,"金额-入",$G7:CO7)-SUMIF($G$3:CO$3,"金额-出",$G7:CO7))/(SUMIF($G$3:CO$3,"数量-入",$G7:CO7)-SUMIF($G$3:CO$3,"数量-出",$G7:CO7))),0)</f>
        <v>0</v>
      </c>
      <c r="CR7" s="115">
        <f t="shared" si="29"/>
        <v>0</v>
      </c>
      <c r="CS7" s="125"/>
      <c r="CT7" s="126"/>
      <c r="CU7" s="123"/>
      <c r="CV7" s="112"/>
      <c r="CW7" s="119">
        <f t="shared" si="30"/>
        <v>0</v>
      </c>
      <c r="CX7" s="124"/>
      <c r="CY7" s="115">
        <f>IFERROR(IF(CX7="",0,(SUMIF($G$3:CW$3,"金额-入",$G7:CW7)-SUMIF($G$3:CW$3,"金额-出",$G7:CW7))/(SUMIF($G$3:CW$3,"数量-入",$G7:CW7)-SUMIF($G$3:CW$3,"数量-出",$G7:CW7))),0)</f>
        <v>0</v>
      </c>
      <c r="CZ7" s="115">
        <f t="shared" si="31"/>
        <v>0</v>
      </c>
      <c r="DA7" s="125"/>
      <c r="DB7" s="126"/>
      <c r="DC7" s="123"/>
      <c r="DD7" s="112"/>
      <c r="DE7" s="119">
        <f t="shared" si="32"/>
        <v>0</v>
      </c>
      <c r="DF7" s="124"/>
      <c r="DG7" s="115">
        <f>IFERROR(IF(DF7="",0,(SUMIF($G$3:DE$3,"金额-入",$G7:DE7)-SUMIF($G$3:DE$3,"金额-出",$G7:DE7))/(SUMIF($G$3:DE$3,"数量-入",$G7:DE7)-SUMIF($G$3:DE$3,"数量-出",$G7:DE7))),0)</f>
        <v>0</v>
      </c>
      <c r="DH7" s="115">
        <f t="shared" si="33"/>
        <v>0</v>
      </c>
      <c r="DI7" s="125"/>
      <c r="DJ7" s="126"/>
      <c r="DK7" s="109">
        <f t="array" ref="DK7">MIN(IF(($G$3:$DJ$3="单价")*(G7:DJ7&lt;&gt;0),G7:DJ7))</f>
        <v>0</v>
      </c>
      <c r="DL7" s="97">
        <f t="array" ref="DL7">MAX(IF($G$3:$DJ$3="单价",G7:DJ7))</f>
        <v>0</v>
      </c>
      <c r="DM7" s="115">
        <f t="shared" si="34"/>
        <v>0</v>
      </c>
      <c r="DN7" s="127"/>
      <c r="DO7" s="2"/>
      <c r="DP7" s="11">
        <f t="shared" si="35"/>
        <v>0</v>
      </c>
      <c r="DQ7" s="11">
        <f t="shared" si="36"/>
        <v>0</v>
      </c>
      <c r="DR7" s="11"/>
      <c r="DS7" s="11"/>
      <c r="DT7" s="11"/>
      <c r="DU7" s="2"/>
      <c r="DV7" s="2"/>
      <c r="DW7" s="2"/>
      <c r="DX7" s="2"/>
      <c r="DY7" s="2"/>
    </row>
    <row r="8" spans="1:129" ht="18" customHeight="1" x14ac:dyDescent="0.15">
      <c r="A8" s="2"/>
      <c r="B8" s="53">
        <f t="shared" si="0"/>
        <v>4</v>
      </c>
      <c r="C8" s="5"/>
      <c r="D8" s="6"/>
      <c r="E8" s="7"/>
      <c r="F8" s="8"/>
      <c r="G8" s="111"/>
      <c r="H8" s="112"/>
      <c r="I8" s="113">
        <f t="shared" si="1"/>
        <v>0</v>
      </c>
      <c r="J8" s="114">
        <f t="shared" si="2"/>
        <v>0</v>
      </c>
      <c r="K8" s="115">
        <f t="shared" si="3"/>
        <v>0</v>
      </c>
      <c r="L8" s="113">
        <f t="shared" si="4"/>
        <v>0</v>
      </c>
      <c r="M8" s="114">
        <f t="shared" si="5"/>
        <v>0</v>
      </c>
      <c r="N8" s="115">
        <f t="shared" si="6"/>
        <v>0</v>
      </c>
      <c r="O8" s="113">
        <f t="shared" si="7"/>
        <v>0</v>
      </c>
      <c r="P8" s="116">
        <f t="shared" si="8"/>
        <v>0</v>
      </c>
      <c r="Q8" s="117">
        <f t="shared" si="37"/>
        <v>0</v>
      </c>
      <c r="R8" s="118">
        <f t="shared" si="9"/>
        <v>0</v>
      </c>
      <c r="S8" s="111"/>
      <c r="T8" s="112"/>
      <c r="U8" s="119">
        <f t="shared" si="10"/>
        <v>0</v>
      </c>
      <c r="V8" s="120"/>
      <c r="W8" s="115">
        <f>IFERROR(IF(V8="",0,(SUMIF($G$3:U$3,"金额-入",$G8:U8)-SUMIF($G$3:U$3,"金额-出",$G8:U8))/(SUMIF($G$3:U$3,"数量-入",$G8:U8)-SUMIF($G$3:U$3,"数量-出",$G8:U8))),0)</f>
        <v>0</v>
      </c>
      <c r="X8" s="115">
        <f t="shared" si="11"/>
        <v>0</v>
      </c>
      <c r="Y8" s="121"/>
      <c r="Z8" s="122"/>
      <c r="AA8" s="111"/>
      <c r="AB8" s="112"/>
      <c r="AC8" s="119">
        <f t="shared" si="12"/>
        <v>0</v>
      </c>
      <c r="AD8" s="120"/>
      <c r="AE8" s="115">
        <f>IFERROR(IF(AD8="",0,(SUMIF($G$3:AC$3,"金额-入",$G8:AC8)-SUMIF($G$3:AC$3,"金额-出",$G8:AC8))/(SUMIF($G$3:AC$3,"数量-入",$G8:AC8)-SUMIF($G$3:AC$3,"数量-出",$G8:AC8))),0)</f>
        <v>0</v>
      </c>
      <c r="AF8" s="115">
        <f t="shared" si="13"/>
        <v>0</v>
      </c>
      <c r="AG8" s="121"/>
      <c r="AH8" s="122"/>
      <c r="AI8" s="123"/>
      <c r="AJ8" s="112"/>
      <c r="AK8" s="119">
        <f t="shared" si="14"/>
        <v>0</v>
      </c>
      <c r="AL8" s="124"/>
      <c r="AM8" s="115">
        <f>IFERROR(IF(AL8="",0,(SUMIF($G$3:AK$3,"金额-入",$G8:AK8)-SUMIF($G$3:AK$3,"金额-出",$G8:AK8))/(SUMIF($G$3:AK$3,"数量-入",$G8:AK8)-SUMIF($G$3:AK$3,"数量-出",$G8:AK8))),0)</f>
        <v>0</v>
      </c>
      <c r="AN8" s="115">
        <f t="shared" si="15"/>
        <v>0</v>
      </c>
      <c r="AO8" s="125"/>
      <c r="AP8" s="126"/>
      <c r="AQ8" s="123"/>
      <c r="AR8" s="112"/>
      <c r="AS8" s="119">
        <f t="shared" si="16"/>
        <v>0</v>
      </c>
      <c r="AT8" s="124"/>
      <c r="AU8" s="115">
        <f>IFERROR(IF(AT8="",0,(SUMIF($G$3:AS$3,"金额-入",$G8:AS8)-SUMIF($G$3:AS$3,"金额-出",$G8:AS8))/(SUMIF($G$3:AS$3,"数量-入",$G8:AS8)-SUMIF($G$3:AS$3,"数量-出",$G8:AS8))),0)</f>
        <v>0</v>
      </c>
      <c r="AV8" s="115">
        <f t="shared" si="17"/>
        <v>0</v>
      </c>
      <c r="AW8" s="125"/>
      <c r="AX8" s="126"/>
      <c r="AY8" s="123"/>
      <c r="AZ8" s="112"/>
      <c r="BA8" s="119">
        <f t="shared" si="18"/>
        <v>0</v>
      </c>
      <c r="BB8" s="124"/>
      <c r="BC8" s="115">
        <f>IFERROR(IF(BB8="",0,(SUMIF($G$3:BA$3,"金额-入",$G8:BA8)-SUMIF($G$3:BA$3,"金额-出",$G8:BA8))/(SUMIF($G$3:BA$3,"数量-入",$G8:BA8)-SUMIF($G$3:BA$3,"数量-出",$G8:BA8))),0)</f>
        <v>0</v>
      </c>
      <c r="BD8" s="115">
        <f t="shared" si="19"/>
        <v>0</v>
      </c>
      <c r="BE8" s="125"/>
      <c r="BF8" s="126"/>
      <c r="BG8" s="123"/>
      <c r="BH8" s="112"/>
      <c r="BI8" s="119">
        <f t="shared" si="20"/>
        <v>0</v>
      </c>
      <c r="BJ8" s="124"/>
      <c r="BK8" s="115">
        <f>IFERROR(IF(BJ8="",0,(SUMIF($G$3:BI$3,"金额-入",$G8:BI8)-SUMIF($G$3:BI$3,"金额-出",$G8:BI8))/(SUMIF($G$3:BI$3,"数量-入",$G8:BI8)-SUMIF($G$3:BI$3,"数量-出",$G8:BI8))),0)</f>
        <v>0</v>
      </c>
      <c r="BL8" s="115">
        <f t="shared" si="21"/>
        <v>0</v>
      </c>
      <c r="BM8" s="125"/>
      <c r="BN8" s="126"/>
      <c r="BO8" s="123"/>
      <c r="BP8" s="112"/>
      <c r="BQ8" s="119">
        <f t="shared" si="22"/>
        <v>0</v>
      </c>
      <c r="BR8" s="124"/>
      <c r="BS8" s="115">
        <f>IFERROR(IF(BR8="",0,(SUMIF($G$3:BQ$3,"金额-入",$G8:BQ8)-SUMIF($G$3:BQ$3,"金额-出",$G8:BQ8))/(SUMIF($G$3:BQ$3,"数量-入",$G8:BQ8)-SUMIF($G$3:BQ$3,"数量-出",$G8:BQ8))),0)</f>
        <v>0</v>
      </c>
      <c r="BT8" s="115">
        <f t="shared" si="23"/>
        <v>0</v>
      </c>
      <c r="BU8" s="125"/>
      <c r="BV8" s="126"/>
      <c r="BW8" s="123"/>
      <c r="BX8" s="112"/>
      <c r="BY8" s="119">
        <f t="shared" si="24"/>
        <v>0</v>
      </c>
      <c r="BZ8" s="124"/>
      <c r="CA8" s="115">
        <f>IFERROR(IF(BZ8="",0,(SUMIF($G$3:BY$3,"金额-入",$G8:BY8)-SUMIF($G$3:BY$3,"金额-出",$G8:BY8))/(SUMIF($G$3:BY$3,"数量-入",$G8:BY8)-SUMIF($G$3:BY$3,"数量-出",$G8:BY8))),0)</f>
        <v>0</v>
      </c>
      <c r="CB8" s="115">
        <f t="shared" si="25"/>
        <v>0</v>
      </c>
      <c r="CC8" s="125"/>
      <c r="CD8" s="126"/>
      <c r="CE8" s="123"/>
      <c r="CF8" s="112"/>
      <c r="CG8" s="119">
        <f t="shared" si="26"/>
        <v>0</v>
      </c>
      <c r="CH8" s="124"/>
      <c r="CI8" s="115">
        <f>IFERROR(IF(CH8="",0,(SUMIF($G$3:CG$3,"金额-入",$G8:CG8)-SUMIF($G$3:CG$3,"金额-出",$G8:CG8))/(SUMIF($G$3:CG$3,"数量-入",$G8:CG8)-SUMIF($G$3:CG$3,"数量-出",$G8:CG8))),0)</f>
        <v>0</v>
      </c>
      <c r="CJ8" s="115">
        <f t="shared" si="27"/>
        <v>0</v>
      </c>
      <c r="CK8" s="125"/>
      <c r="CL8" s="126"/>
      <c r="CM8" s="123"/>
      <c r="CN8" s="112"/>
      <c r="CO8" s="119">
        <f t="shared" si="28"/>
        <v>0</v>
      </c>
      <c r="CP8" s="124"/>
      <c r="CQ8" s="115">
        <f>IFERROR(IF(CP8="",0,(SUMIF($G$3:CO$3,"金额-入",$G8:CO8)-SUMIF($G$3:CO$3,"金额-出",$G8:CO8))/(SUMIF($G$3:CO$3,"数量-入",$G8:CO8)-SUMIF($G$3:CO$3,"数量-出",$G8:CO8))),0)</f>
        <v>0</v>
      </c>
      <c r="CR8" s="115">
        <f t="shared" si="29"/>
        <v>0</v>
      </c>
      <c r="CS8" s="125"/>
      <c r="CT8" s="126"/>
      <c r="CU8" s="123"/>
      <c r="CV8" s="112"/>
      <c r="CW8" s="119">
        <f t="shared" si="30"/>
        <v>0</v>
      </c>
      <c r="CX8" s="124"/>
      <c r="CY8" s="115">
        <f>IFERROR(IF(CX8="",0,(SUMIF($G$3:CW$3,"金额-入",$G8:CW8)-SUMIF($G$3:CW$3,"金额-出",$G8:CW8))/(SUMIF($G$3:CW$3,"数量-入",$G8:CW8)-SUMIF($G$3:CW$3,"数量-出",$G8:CW8))),0)</f>
        <v>0</v>
      </c>
      <c r="CZ8" s="115">
        <f t="shared" si="31"/>
        <v>0</v>
      </c>
      <c r="DA8" s="125"/>
      <c r="DB8" s="126"/>
      <c r="DC8" s="123"/>
      <c r="DD8" s="112"/>
      <c r="DE8" s="119">
        <f t="shared" si="32"/>
        <v>0</v>
      </c>
      <c r="DF8" s="124"/>
      <c r="DG8" s="115">
        <f>IFERROR(IF(DF8="",0,(SUMIF($G$3:DE$3,"金额-入",$G8:DE8)-SUMIF($G$3:DE$3,"金额-出",$G8:DE8))/(SUMIF($G$3:DE$3,"数量-入",$G8:DE8)-SUMIF($G$3:DE$3,"数量-出",$G8:DE8))),0)</f>
        <v>0</v>
      </c>
      <c r="DH8" s="115">
        <f>DF8*DG8</f>
        <v>0</v>
      </c>
      <c r="DI8" s="125"/>
      <c r="DJ8" s="126"/>
      <c r="DK8" s="109">
        <f t="array" ref="DK8">MIN(IF(($G$3:$DJ$3="单价")*(G8:DJ8&lt;&gt;0),G8:DJ8))</f>
        <v>0</v>
      </c>
      <c r="DL8" s="97">
        <f t="array" ref="DL8">MAX(IF($G$3:$DJ$3="单价",G8:DJ8))</f>
        <v>0</v>
      </c>
      <c r="DM8" s="115">
        <f t="shared" si="34"/>
        <v>0</v>
      </c>
      <c r="DN8" s="127"/>
      <c r="DO8" s="2"/>
      <c r="DP8" s="11">
        <f t="shared" si="35"/>
        <v>0</v>
      </c>
      <c r="DQ8" s="11">
        <f t="shared" si="36"/>
        <v>0</v>
      </c>
      <c r="DR8" s="11"/>
      <c r="DS8" s="11"/>
      <c r="DT8" s="11"/>
      <c r="DU8" s="2"/>
      <c r="DV8" s="2"/>
      <c r="DW8" s="2"/>
      <c r="DX8" s="2"/>
      <c r="DY8" s="2"/>
    </row>
    <row r="9" spans="1:129" ht="18" customHeight="1" x14ac:dyDescent="0.15">
      <c r="A9" s="2"/>
      <c r="B9" s="53">
        <f t="shared" si="0"/>
        <v>5</v>
      </c>
      <c r="C9" s="5"/>
      <c r="D9" s="6"/>
      <c r="E9" s="7"/>
      <c r="F9" s="8"/>
      <c r="G9" s="111"/>
      <c r="H9" s="112"/>
      <c r="I9" s="113">
        <f t="shared" si="1"/>
        <v>0</v>
      </c>
      <c r="J9" s="114">
        <f t="shared" si="2"/>
        <v>0</v>
      </c>
      <c r="K9" s="115">
        <f t="shared" si="3"/>
        <v>0</v>
      </c>
      <c r="L9" s="113">
        <f t="shared" si="4"/>
        <v>0</v>
      </c>
      <c r="M9" s="114">
        <f t="shared" si="5"/>
        <v>0</v>
      </c>
      <c r="N9" s="115">
        <f t="shared" si="6"/>
        <v>0</v>
      </c>
      <c r="O9" s="113">
        <f t="shared" si="7"/>
        <v>0</v>
      </c>
      <c r="P9" s="116">
        <f t="shared" si="8"/>
        <v>0</v>
      </c>
      <c r="Q9" s="117">
        <f t="shared" si="37"/>
        <v>0</v>
      </c>
      <c r="R9" s="118">
        <f t="shared" si="9"/>
        <v>0</v>
      </c>
      <c r="S9" s="111"/>
      <c r="T9" s="112"/>
      <c r="U9" s="119">
        <f t="shared" si="10"/>
        <v>0</v>
      </c>
      <c r="V9" s="120"/>
      <c r="W9" s="115">
        <f>IFERROR(IF(V9="",0,(SUMIF($G$3:U$3,"金额-入",$G9:U9)-SUMIF($G$3:U$3,"金额-出",$G9:U9))/(SUMIF($G$3:U$3,"数量-入",$G9:U9)-SUMIF($G$3:U$3,"数量-出",$G9:U9))),0)</f>
        <v>0</v>
      </c>
      <c r="X9" s="115">
        <f t="shared" si="11"/>
        <v>0</v>
      </c>
      <c r="Y9" s="121"/>
      <c r="Z9" s="122"/>
      <c r="AA9" s="111"/>
      <c r="AB9" s="112"/>
      <c r="AC9" s="119">
        <f t="shared" si="12"/>
        <v>0</v>
      </c>
      <c r="AD9" s="120"/>
      <c r="AE9" s="115">
        <f>IFERROR(IF(AD9="",0,(SUMIF($G$3:AC$3,"金额-入",$G9:AC9)-SUMIF($G$3:AC$3,"金额-出",$G9:AC9))/(SUMIF($G$3:AC$3,"数量-入",$G9:AC9)-SUMIF($G$3:AC$3,"数量-出",$G9:AC9))),0)</f>
        <v>0</v>
      </c>
      <c r="AF9" s="115">
        <f t="shared" si="13"/>
        <v>0</v>
      </c>
      <c r="AG9" s="121"/>
      <c r="AH9" s="122"/>
      <c r="AI9" s="123"/>
      <c r="AJ9" s="112"/>
      <c r="AK9" s="119">
        <f t="shared" si="14"/>
        <v>0</v>
      </c>
      <c r="AL9" s="124"/>
      <c r="AM9" s="115">
        <f>IFERROR(IF(AL9="",0,(SUMIF($G$3:AK$3,"金额-入",$G9:AK9)-SUMIF($G$3:AK$3,"金额-出",$G9:AK9))/(SUMIF($G$3:AK$3,"数量-入",$G9:AK9)-SUMIF($G$3:AK$3,"数量-出",$G9:AK9))),0)</f>
        <v>0</v>
      </c>
      <c r="AN9" s="115">
        <f t="shared" si="15"/>
        <v>0</v>
      </c>
      <c r="AO9" s="125"/>
      <c r="AP9" s="126"/>
      <c r="AQ9" s="123"/>
      <c r="AR9" s="112"/>
      <c r="AS9" s="119">
        <f t="shared" si="16"/>
        <v>0</v>
      </c>
      <c r="AT9" s="124"/>
      <c r="AU9" s="115">
        <f>IFERROR(IF(AT9="",0,(SUMIF($G$3:AS$3,"金额-入",$G9:AS9)-SUMIF($G$3:AS$3,"金额-出",$G9:AS9))/(SUMIF($G$3:AS$3,"数量-入",$G9:AS9)-SUMIF($G$3:AS$3,"数量-出",$G9:AS9))),0)</f>
        <v>0</v>
      </c>
      <c r="AV9" s="115">
        <f t="shared" si="17"/>
        <v>0</v>
      </c>
      <c r="AW9" s="125"/>
      <c r="AX9" s="126"/>
      <c r="AY9" s="123"/>
      <c r="AZ9" s="112"/>
      <c r="BA9" s="119">
        <f t="shared" si="18"/>
        <v>0</v>
      </c>
      <c r="BB9" s="124"/>
      <c r="BC9" s="115">
        <f>IFERROR(IF(BB9="",0,(SUMIF($G$3:BA$3,"金额-入",$G9:BA9)-SUMIF($G$3:BA$3,"金额-出",$G9:BA9))/(SUMIF($G$3:BA$3,"数量-入",$G9:BA9)-SUMIF($G$3:BA$3,"数量-出",$G9:BA9))),0)</f>
        <v>0</v>
      </c>
      <c r="BD9" s="115">
        <f t="shared" si="19"/>
        <v>0</v>
      </c>
      <c r="BE9" s="125"/>
      <c r="BF9" s="126"/>
      <c r="BG9" s="123"/>
      <c r="BH9" s="112"/>
      <c r="BI9" s="119">
        <f t="shared" si="20"/>
        <v>0</v>
      </c>
      <c r="BJ9" s="124"/>
      <c r="BK9" s="115">
        <f>IFERROR(IF(BJ9="",0,(SUMIF($G$3:BI$3,"金额-入",$G9:BI9)-SUMIF($G$3:BI$3,"金额-出",$G9:BI9))/(SUMIF($G$3:BI$3,"数量-入",$G9:BI9)-SUMIF($G$3:BI$3,"数量-出",$G9:BI9))),0)</f>
        <v>0</v>
      </c>
      <c r="BL9" s="115">
        <f t="shared" si="21"/>
        <v>0</v>
      </c>
      <c r="BM9" s="125"/>
      <c r="BN9" s="126"/>
      <c r="BO9" s="123"/>
      <c r="BP9" s="112"/>
      <c r="BQ9" s="119">
        <f t="shared" si="22"/>
        <v>0</v>
      </c>
      <c r="BR9" s="124"/>
      <c r="BS9" s="115">
        <f>IFERROR(IF(BR9="",0,(SUMIF($G$3:BQ$3,"金额-入",$G9:BQ9)-SUMIF($G$3:BQ$3,"金额-出",$G9:BQ9))/(SUMIF($G$3:BQ$3,"数量-入",$G9:BQ9)-SUMIF($G$3:BQ$3,"数量-出",$G9:BQ9))),0)</f>
        <v>0</v>
      </c>
      <c r="BT9" s="115">
        <f t="shared" si="23"/>
        <v>0</v>
      </c>
      <c r="BU9" s="125"/>
      <c r="BV9" s="126"/>
      <c r="BW9" s="123"/>
      <c r="BX9" s="112"/>
      <c r="BY9" s="119">
        <f t="shared" si="24"/>
        <v>0</v>
      </c>
      <c r="BZ9" s="124"/>
      <c r="CA9" s="115">
        <f>IFERROR(IF(BZ9="",0,(SUMIF($G$3:BY$3,"金额-入",$G9:BY9)-SUMIF($G$3:BY$3,"金额-出",$G9:BY9))/(SUMIF($G$3:BY$3,"数量-入",$G9:BY9)-SUMIF($G$3:BY$3,"数量-出",$G9:BY9))),0)</f>
        <v>0</v>
      </c>
      <c r="CB9" s="115">
        <f t="shared" si="25"/>
        <v>0</v>
      </c>
      <c r="CC9" s="125"/>
      <c r="CD9" s="126"/>
      <c r="CE9" s="123"/>
      <c r="CF9" s="112"/>
      <c r="CG9" s="119">
        <f t="shared" si="26"/>
        <v>0</v>
      </c>
      <c r="CH9" s="124"/>
      <c r="CI9" s="115">
        <f>IFERROR(IF(CH9="",0,(SUMIF($G$3:CG$3,"金额-入",$G9:CG9)-SUMIF($G$3:CG$3,"金额-出",$G9:CG9))/(SUMIF($G$3:CG$3,"数量-入",$G9:CG9)-SUMIF($G$3:CG$3,"数量-出",$G9:CG9))),0)</f>
        <v>0</v>
      </c>
      <c r="CJ9" s="115">
        <f t="shared" si="27"/>
        <v>0</v>
      </c>
      <c r="CK9" s="125"/>
      <c r="CL9" s="126"/>
      <c r="CM9" s="123"/>
      <c r="CN9" s="112"/>
      <c r="CO9" s="119">
        <f t="shared" si="28"/>
        <v>0</v>
      </c>
      <c r="CP9" s="124"/>
      <c r="CQ9" s="115">
        <f>IFERROR(IF(CP9="",0,(SUMIF($G$3:CO$3,"金额-入",$G9:CO9)-SUMIF($G$3:CO$3,"金额-出",$G9:CO9))/(SUMIF($G$3:CO$3,"数量-入",$G9:CO9)-SUMIF($G$3:CO$3,"数量-出",$G9:CO9))),0)</f>
        <v>0</v>
      </c>
      <c r="CR9" s="115">
        <f t="shared" si="29"/>
        <v>0</v>
      </c>
      <c r="CS9" s="125"/>
      <c r="CT9" s="126"/>
      <c r="CU9" s="123"/>
      <c r="CV9" s="112"/>
      <c r="CW9" s="119">
        <f t="shared" si="30"/>
        <v>0</v>
      </c>
      <c r="CX9" s="124"/>
      <c r="CY9" s="115">
        <f>IFERROR(IF(CX9="",0,(SUMIF($G$3:CW$3,"金额-入",$G9:CW9)-SUMIF($G$3:CW$3,"金额-出",$G9:CW9))/(SUMIF($G$3:CW$3,"数量-入",$G9:CW9)-SUMIF($G$3:CW$3,"数量-出",$G9:CW9))),0)</f>
        <v>0</v>
      </c>
      <c r="CZ9" s="115">
        <f t="shared" si="31"/>
        <v>0</v>
      </c>
      <c r="DA9" s="125"/>
      <c r="DB9" s="126"/>
      <c r="DC9" s="123"/>
      <c r="DD9" s="112"/>
      <c r="DE9" s="119">
        <f t="shared" si="32"/>
        <v>0</v>
      </c>
      <c r="DF9" s="124"/>
      <c r="DG9" s="115">
        <f>IFERROR(IF(DF9="",0,(SUMIF($G$3:DE$3,"金额-入",$G9:DE9)-SUMIF($G$3:DE$3,"金额-出",$G9:DE9))/(SUMIF($G$3:DE$3,"数量-入",$G9:DE9)-SUMIF($G$3:DE$3,"数量-出",$G9:DE9))),0)</f>
        <v>0</v>
      </c>
      <c r="DH9" s="115">
        <f t="shared" si="33"/>
        <v>0</v>
      </c>
      <c r="DI9" s="125"/>
      <c r="DJ9" s="126"/>
      <c r="DK9" s="109">
        <f t="array" ref="DK9">MIN(IF(($G$3:$DJ$3="单价")*(G9:DJ9&lt;&gt;0),G9:DJ9))</f>
        <v>0</v>
      </c>
      <c r="DL9" s="97">
        <f t="array" ref="DL9">MAX(IF($G$3:$DJ$3="单价",G9:DJ9))</f>
        <v>0</v>
      </c>
      <c r="DM9" s="115">
        <f>IFERROR(SUMIF($G$3:$DJ$3,"金额-入",G9:DJ9)/SUMIF($G$3:$DJ$3,"数量-入",G9:DJ9),0)</f>
        <v>0</v>
      </c>
      <c r="DN9" s="127"/>
      <c r="DO9" s="2"/>
      <c r="DP9" s="11">
        <f t="shared" si="35"/>
        <v>0</v>
      </c>
      <c r="DQ9" s="11">
        <f t="shared" si="36"/>
        <v>0</v>
      </c>
      <c r="DR9" s="11"/>
      <c r="DS9" s="11"/>
      <c r="DT9" s="11"/>
      <c r="DU9" s="2"/>
      <c r="DV9" s="2"/>
      <c r="DW9" s="2"/>
      <c r="DX9" s="2"/>
      <c r="DY9" s="2"/>
    </row>
    <row r="10" spans="1:129" ht="18" customHeight="1" x14ac:dyDescent="0.15">
      <c r="A10" s="2"/>
      <c r="B10" s="53">
        <f t="shared" si="0"/>
        <v>6</v>
      </c>
      <c r="C10" s="5"/>
      <c r="D10" s="6"/>
      <c r="E10" s="7"/>
      <c r="F10" s="8"/>
      <c r="G10" s="111"/>
      <c r="H10" s="112"/>
      <c r="I10" s="113">
        <f t="shared" si="1"/>
        <v>0</v>
      </c>
      <c r="J10" s="114">
        <f t="shared" si="2"/>
        <v>0</v>
      </c>
      <c r="K10" s="115">
        <f t="shared" si="3"/>
        <v>0</v>
      </c>
      <c r="L10" s="113">
        <f t="shared" si="4"/>
        <v>0</v>
      </c>
      <c r="M10" s="114">
        <f t="shared" si="5"/>
        <v>0</v>
      </c>
      <c r="N10" s="115">
        <f t="shared" si="6"/>
        <v>0</v>
      </c>
      <c r="O10" s="113">
        <f t="shared" si="7"/>
        <v>0</v>
      </c>
      <c r="P10" s="116">
        <f t="shared" si="8"/>
        <v>0</v>
      </c>
      <c r="Q10" s="117">
        <f t="shared" si="37"/>
        <v>0</v>
      </c>
      <c r="R10" s="118">
        <f t="shared" si="9"/>
        <v>0</v>
      </c>
      <c r="S10" s="111"/>
      <c r="T10" s="112"/>
      <c r="U10" s="119">
        <f t="shared" si="10"/>
        <v>0</v>
      </c>
      <c r="V10" s="120"/>
      <c r="W10" s="115">
        <f>IFERROR(IF(V10="",0,(SUMIF($G$3:U$3,"金额-入",$G10:U10)-SUMIF($G$3:U$3,"金额-出",$G10:U10))/(SUMIF($G$3:U$3,"数量-入",$G10:U10)-SUMIF($G$3:U$3,"数量-出",$G10:U10))),0)</f>
        <v>0</v>
      </c>
      <c r="X10" s="115">
        <f t="shared" si="11"/>
        <v>0</v>
      </c>
      <c r="Y10" s="121"/>
      <c r="Z10" s="122"/>
      <c r="AA10" s="111"/>
      <c r="AB10" s="112"/>
      <c r="AC10" s="119">
        <f t="shared" si="12"/>
        <v>0</v>
      </c>
      <c r="AD10" s="120"/>
      <c r="AE10" s="115">
        <f>IFERROR(IF(AD10="",0,(SUMIF($G$3:AC$3,"金额-入",$G10:AC10)-SUMIF($G$3:AC$3,"金额-出",$G10:AC10))/(SUMIF($G$3:AC$3,"数量-入",$G10:AC10)-SUMIF($G$3:AC$3,"数量-出",$G10:AC10))),0)</f>
        <v>0</v>
      </c>
      <c r="AF10" s="115">
        <f t="shared" si="13"/>
        <v>0</v>
      </c>
      <c r="AG10" s="121"/>
      <c r="AH10" s="122"/>
      <c r="AI10" s="123"/>
      <c r="AJ10" s="112"/>
      <c r="AK10" s="119">
        <f t="shared" si="14"/>
        <v>0</v>
      </c>
      <c r="AL10" s="124"/>
      <c r="AM10" s="115">
        <f>IFERROR(IF(AL10="",0,(SUMIF($G$3:AK$3,"金额-入",$G10:AK10)-SUMIF($G$3:AK$3,"金额-出",$G10:AK10))/(SUMIF($G$3:AK$3,"数量-入",$G10:AK10)-SUMIF($G$3:AK$3,"数量-出",$G10:AK10))),0)</f>
        <v>0</v>
      </c>
      <c r="AN10" s="115">
        <f t="shared" si="15"/>
        <v>0</v>
      </c>
      <c r="AO10" s="125"/>
      <c r="AP10" s="126"/>
      <c r="AQ10" s="123"/>
      <c r="AR10" s="112"/>
      <c r="AS10" s="119">
        <f t="shared" si="16"/>
        <v>0</v>
      </c>
      <c r="AT10" s="124"/>
      <c r="AU10" s="115">
        <f>IFERROR(IF(AT10="",0,(SUMIF($G$3:AS$3,"金额-入",$G10:AS10)-SUMIF($G$3:AS$3,"金额-出",$G10:AS10))/(SUMIF($G$3:AS$3,"数量-入",$G10:AS10)-SUMIF($G$3:AS$3,"数量-出",$G10:AS10))),0)</f>
        <v>0</v>
      </c>
      <c r="AV10" s="115">
        <f t="shared" si="17"/>
        <v>0</v>
      </c>
      <c r="AW10" s="125"/>
      <c r="AX10" s="126"/>
      <c r="AY10" s="123"/>
      <c r="AZ10" s="112"/>
      <c r="BA10" s="119">
        <f t="shared" si="18"/>
        <v>0</v>
      </c>
      <c r="BB10" s="124"/>
      <c r="BC10" s="115">
        <f>IFERROR(IF(BB10="",0,(SUMIF($G$3:BA$3,"金额-入",$G10:BA10)-SUMIF($G$3:BA$3,"金额-出",$G10:BA10))/(SUMIF($G$3:BA$3,"数量-入",$G10:BA10)-SUMIF($G$3:BA$3,"数量-出",$G10:BA10))),0)</f>
        <v>0</v>
      </c>
      <c r="BD10" s="115">
        <f t="shared" si="19"/>
        <v>0</v>
      </c>
      <c r="BE10" s="125"/>
      <c r="BF10" s="126"/>
      <c r="BG10" s="123"/>
      <c r="BH10" s="112"/>
      <c r="BI10" s="119">
        <f t="shared" si="20"/>
        <v>0</v>
      </c>
      <c r="BJ10" s="124"/>
      <c r="BK10" s="115">
        <f>IFERROR(IF(BJ10="",0,(SUMIF($G$3:BI$3,"金额-入",$G10:BI10)-SUMIF($G$3:BI$3,"金额-出",$G10:BI10))/(SUMIF($G$3:BI$3,"数量-入",$G10:BI10)-SUMIF($G$3:BI$3,"数量-出",$G10:BI10))),0)</f>
        <v>0</v>
      </c>
      <c r="BL10" s="115">
        <f t="shared" si="21"/>
        <v>0</v>
      </c>
      <c r="BM10" s="125"/>
      <c r="BN10" s="126"/>
      <c r="BO10" s="123"/>
      <c r="BP10" s="112"/>
      <c r="BQ10" s="119">
        <f t="shared" si="22"/>
        <v>0</v>
      </c>
      <c r="BR10" s="124"/>
      <c r="BS10" s="115">
        <f>IFERROR(IF(BR10="",0,(SUMIF($G$3:BQ$3,"金额-入",$G10:BQ10)-SUMIF($G$3:BQ$3,"金额-出",$G10:BQ10))/(SUMIF($G$3:BQ$3,"数量-入",$G10:BQ10)-SUMIF($G$3:BQ$3,"数量-出",$G10:BQ10))),0)</f>
        <v>0</v>
      </c>
      <c r="BT10" s="115">
        <f t="shared" si="23"/>
        <v>0</v>
      </c>
      <c r="BU10" s="125"/>
      <c r="BV10" s="126"/>
      <c r="BW10" s="123"/>
      <c r="BX10" s="112"/>
      <c r="BY10" s="119">
        <f t="shared" si="24"/>
        <v>0</v>
      </c>
      <c r="BZ10" s="124"/>
      <c r="CA10" s="115">
        <f>IFERROR(IF(BZ10="",0,(SUMIF($G$3:BY$3,"金额-入",$G10:BY10)-SUMIF($G$3:BY$3,"金额-出",$G10:BY10))/(SUMIF($G$3:BY$3,"数量-入",$G10:BY10)-SUMIF($G$3:BY$3,"数量-出",$G10:BY10))),0)</f>
        <v>0</v>
      </c>
      <c r="CB10" s="115">
        <f t="shared" si="25"/>
        <v>0</v>
      </c>
      <c r="CC10" s="125"/>
      <c r="CD10" s="126"/>
      <c r="CE10" s="123"/>
      <c r="CF10" s="112"/>
      <c r="CG10" s="119">
        <f t="shared" si="26"/>
        <v>0</v>
      </c>
      <c r="CH10" s="124"/>
      <c r="CI10" s="115">
        <f>IFERROR(IF(CH10="",0,(SUMIF($G$3:CG$3,"金额-入",$G10:CG10)-SUMIF($G$3:CG$3,"金额-出",$G10:CG10))/(SUMIF($G$3:CG$3,"数量-入",$G10:CG10)-SUMIF($G$3:CG$3,"数量-出",$G10:CG10))),0)</f>
        <v>0</v>
      </c>
      <c r="CJ10" s="115">
        <f t="shared" si="27"/>
        <v>0</v>
      </c>
      <c r="CK10" s="125"/>
      <c r="CL10" s="126"/>
      <c r="CM10" s="123"/>
      <c r="CN10" s="112"/>
      <c r="CO10" s="119">
        <f t="shared" si="28"/>
        <v>0</v>
      </c>
      <c r="CP10" s="124"/>
      <c r="CQ10" s="115">
        <f>IFERROR(IF(CP10="",0,(SUMIF($G$3:CO$3,"金额-入",$G10:CO10)-SUMIF($G$3:CO$3,"金额-出",$G10:CO10))/(SUMIF($G$3:CO$3,"数量-入",$G10:CO10)-SUMIF($G$3:CO$3,"数量-出",$G10:CO10))),0)</f>
        <v>0</v>
      </c>
      <c r="CR10" s="115">
        <f t="shared" si="29"/>
        <v>0</v>
      </c>
      <c r="CS10" s="125"/>
      <c r="CT10" s="126"/>
      <c r="CU10" s="123"/>
      <c r="CV10" s="112"/>
      <c r="CW10" s="119">
        <f t="shared" si="30"/>
        <v>0</v>
      </c>
      <c r="CX10" s="124"/>
      <c r="CY10" s="115">
        <f>IFERROR(IF(CX10="",0,(SUMIF($G$3:CW$3,"金额-入",$G10:CW10)-SUMIF($G$3:CW$3,"金额-出",$G10:CW10))/(SUMIF($G$3:CW$3,"数量-入",$G10:CW10)-SUMIF($G$3:CW$3,"数量-出",$G10:CW10))),0)</f>
        <v>0</v>
      </c>
      <c r="CZ10" s="115">
        <f t="shared" si="31"/>
        <v>0</v>
      </c>
      <c r="DA10" s="125"/>
      <c r="DB10" s="126"/>
      <c r="DC10" s="123"/>
      <c r="DD10" s="112"/>
      <c r="DE10" s="119">
        <f t="shared" si="32"/>
        <v>0</v>
      </c>
      <c r="DF10" s="124"/>
      <c r="DG10" s="115">
        <f>IFERROR(IF(DF10="",0,(SUMIF($G$3:DE$3,"金额-入",$G10:DE10)-SUMIF($G$3:DE$3,"金额-出",$G10:DE10))/(SUMIF($G$3:DE$3,"数量-入",$G10:DE10)-SUMIF($G$3:DE$3,"数量-出",$G10:DE10))),0)</f>
        <v>0</v>
      </c>
      <c r="DH10" s="115">
        <f t="shared" si="33"/>
        <v>0</v>
      </c>
      <c r="DI10" s="125"/>
      <c r="DJ10" s="126"/>
      <c r="DK10" s="109">
        <f t="array" ref="DK10">MIN(IF(($G$3:$DJ$3="单价")*(G10:DJ10&lt;&gt;0),G10:DJ10))</f>
        <v>0</v>
      </c>
      <c r="DL10" s="97">
        <f t="array" ref="DL10">MAX(IF($G$3:$DJ$3="单价",G10:DJ10))</f>
        <v>0</v>
      </c>
      <c r="DM10" s="115">
        <f t="shared" si="34"/>
        <v>0</v>
      </c>
      <c r="DN10" s="127"/>
      <c r="DO10" s="2"/>
      <c r="DP10" s="11">
        <f t="shared" si="35"/>
        <v>0</v>
      </c>
      <c r="DQ10" s="11">
        <f t="shared" si="36"/>
        <v>0</v>
      </c>
      <c r="DR10" s="11"/>
      <c r="DS10" s="11"/>
      <c r="DT10" s="11"/>
      <c r="DU10" s="2"/>
      <c r="DV10" s="2"/>
      <c r="DW10" s="2"/>
      <c r="DX10" s="2"/>
      <c r="DY10" s="2"/>
    </row>
    <row r="11" spans="1:129" ht="18" customHeight="1" x14ac:dyDescent="0.15">
      <c r="A11" s="2"/>
      <c r="B11" s="53">
        <f t="shared" si="0"/>
        <v>7</v>
      </c>
      <c r="C11" s="5"/>
      <c r="D11" s="6"/>
      <c r="E11" s="7"/>
      <c r="F11" s="8"/>
      <c r="G11" s="111"/>
      <c r="H11" s="112"/>
      <c r="I11" s="113">
        <f t="shared" si="1"/>
        <v>0</v>
      </c>
      <c r="J11" s="114">
        <f t="shared" si="2"/>
        <v>0</v>
      </c>
      <c r="K11" s="115">
        <f t="shared" si="3"/>
        <v>0</v>
      </c>
      <c r="L11" s="113">
        <f t="shared" si="4"/>
        <v>0</v>
      </c>
      <c r="M11" s="114">
        <f t="shared" si="5"/>
        <v>0</v>
      </c>
      <c r="N11" s="115">
        <f t="shared" si="6"/>
        <v>0</v>
      </c>
      <c r="O11" s="113">
        <f t="shared" si="7"/>
        <v>0</v>
      </c>
      <c r="P11" s="116">
        <f t="shared" si="8"/>
        <v>0</v>
      </c>
      <c r="Q11" s="117">
        <f t="shared" si="37"/>
        <v>0</v>
      </c>
      <c r="R11" s="118">
        <f t="shared" si="9"/>
        <v>0</v>
      </c>
      <c r="S11" s="111"/>
      <c r="T11" s="112"/>
      <c r="U11" s="119">
        <f t="shared" si="10"/>
        <v>0</v>
      </c>
      <c r="V11" s="120"/>
      <c r="W11" s="115">
        <f>IFERROR(IF(V11="",0,(SUMIF($G$3:U$3,"金额-入",$G11:U11)-SUMIF($G$3:U$3,"金额-出",$G11:U11))/(SUMIF($G$3:U$3,"数量-入",$G11:U11)-SUMIF($G$3:U$3,"数量-出",$G11:U11))),0)</f>
        <v>0</v>
      </c>
      <c r="X11" s="115">
        <f t="shared" si="11"/>
        <v>0</v>
      </c>
      <c r="Y11" s="121"/>
      <c r="Z11" s="122"/>
      <c r="AA11" s="111"/>
      <c r="AB11" s="112"/>
      <c r="AC11" s="119">
        <f t="shared" si="12"/>
        <v>0</v>
      </c>
      <c r="AD11" s="120"/>
      <c r="AE11" s="115">
        <f>IFERROR(IF(AD11="",0,(SUMIF($G$3:AC$3,"金额-入",$G11:AC11)-SUMIF($G$3:AC$3,"金额-出",$G11:AC11))/(SUMIF($G$3:AC$3,"数量-入",$G11:AC11)-SUMIF($G$3:AC$3,"数量-出",$G11:AC11))),0)</f>
        <v>0</v>
      </c>
      <c r="AF11" s="115">
        <f t="shared" si="13"/>
        <v>0</v>
      </c>
      <c r="AG11" s="121"/>
      <c r="AH11" s="122"/>
      <c r="AI11" s="123"/>
      <c r="AJ11" s="112"/>
      <c r="AK11" s="119">
        <f t="shared" si="14"/>
        <v>0</v>
      </c>
      <c r="AL11" s="124"/>
      <c r="AM11" s="115">
        <f>IFERROR(IF(AL11="",0,(SUMIF($G$3:AK$3,"金额-入",$G11:AK11)-SUMIF($G$3:AK$3,"金额-出",$G11:AK11))/(SUMIF($G$3:AK$3,"数量-入",$G11:AK11)-SUMIF($G$3:AK$3,"数量-出",$G11:AK11))),0)</f>
        <v>0</v>
      </c>
      <c r="AN11" s="115">
        <f t="shared" si="15"/>
        <v>0</v>
      </c>
      <c r="AO11" s="125"/>
      <c r="AP11" s="126"/>
      <c r="AQ11" s="123"/>
      <c r="AR11" s="112"/>
      <c r="AS11" s="119">
        <f t="shared" si="16"/>
        <v>0</v>
      </c>
      <c r="AT11" s="124"/>
      <c r="AU11" s="115">
        <f>IFERROR(IF(AT11="",0,(SUMIF($G$3:AS$3,"金额-入",$G11:AS11)-SUMIF($G$3:AS$3,"金额-出",$G11:AS11))/(SUMIF($G$3:AS$3,"数量-入",$G11:AS11)-SUMIF($G$3:AS$3,"数量-出",$G11:AS11))),0)</f>
        <v>0</v>
      </c>
      <c r="AV11" s="115">
        <f t="shared" si="17"/>
        <v>0</v>
      </c>
      <c r="AW11" s="125"/>
      <c r="AX11" s="126"/>
      <c r="AY11" s="123"/>
      <c r="AZ11" s="112"/>
      <c r="BA11" s="119">
        <f t="shared" si="18"/>
        <v>0</v>
      </c>
      <c r="BB11" s="124"/>
      <c r="BC11" s="115">
        <f>IFERROR(IF(BB11="",0,(SUMIF($G$3:BA$3,"金额-入",$G11:BA11)-SUMIF($G$3:BA$3,"金额-出",$G11:BA11))/(SUMIF($G$3:BA$3,"数量-入",$G11:BA11)-SUMIF($G$3:BA$3,"数量-出",$G11:BA11))),0)</f>
        <v>0</v>
      </c>
      <c r="BD11" s="115">
        <f t="shared" si="19"/>
        <v>0</v>
      </c>
      <c r="BE11" s="125"/>
      <c r="BF11" s="126"/>
      <c r="BG11" s="123"/>
      <c r="BH11" s="112"/>
      <c r="BI11" s="119">
        <f t="shared" si="20"/>
        <v>0</v>
      </c>
      <c r="BJ11" s="124"/>
      <c r="BK11" s="115">
        <f>IFERROR(IF(BJ11="",0,(SUMIF($G$3:BI$3,"金额-入",$G11:BI11)-SUMIF($G$3:BI$3,"金额-出",$G11:BI11))/(SUMIF($G$3:BI$3,"数量-入",$G11:BI11)-SUMIF($G$3:BI$3,"数量-出",$G11:BI11))),0)</f>
        <v>0</v>
      </c>
      <c r="BL11" s="115">
        <f t="shared" si="21"/>
        <v>0</v>
      </c>
      <c r="BM11" s="125"/>
      <c r="BN11" s="126"/>
      <c r="BO11" s="123"/>
      <c r="BP11" s="112"/>
      <c r="BQ11" s="119">
        <f t="shared" si="22"/>
        <v>0</v>
      </c>
      <c r="BR11" s="124"/>
      <c r="BS11" s="115">
        <f>IFERROR(IF(BR11="",0,(SUMIF($G$3:BQ$3,"金额-入",$G11:BQ11)-SUMIF($G$3:BQ$3,"金额-出",$G11:BQ11))/(SUMIF($G$3:BQ$3,"数量-入",$G11:BQ11)-SUMIF($G$3:BQ$3,"数量-出",$G11:BQ11))),0)</f>
        <v>0</v>
      </c>
      <c r="BT11" s="115">
        <f t="shared" si="23"/>
        <v>0</v>
      </c>
      <c r="BU11" s="125"/>
      <c r="BV11" s="126"/>
      <c r="BW11" s="123"/>
      <c r="BX11" s="112"/>
      <c r="BY11" s="119">
        <f t="shared" si="24"/>
        <v>0</v>
      </c>
      <c r="BZ11" s="124"/>
      <c r="CA11" s="115">
        <f>IFERROR(IF(BZ11="",0,(SUMIF($G$3:BY$3,"金额-入",$G11:BY11)-SUMIF($G$3:BY$3,"金额-出",$G11:BY11))/(SUMIF($G$3:BY$3,"数量-入",$G11:BY11)-SUMIF($G$3:BY$3,"数量-出",$G11:BY11))),0)</f>
        <v>0</v>
      </c>
      <c r="CB11" s="115">
        <f t="shared" si="25"/>
        <v>0</v>
      </c>
      <c r="CC11" s="125"/>
      <c r="CD11" s="126"/>
      <c r="CE11" s="123"/>
      <c r="CF11" s="112"/>
      <c r="CG11" s="119">
        <f t="shared" si="26"/>
        <v>0</v>
      </c>
      <c r="CH11" s="124"/>
      <c r="CI11" s="115">
        <f>IFERROR(IF(CH11="",0,(SUMIF($G$3:CG$3,"金额-入",$G11:CG11)-SUMIF($G$3:CG$3,"金额-出",$G11:CG11))/(SUMIF($G$3:CG$3,"数量-入",$G11:CG11)-SUMIF($G$3:CG$3,"数量-出",$G11:CG11))),0)</f>
        <v>0</v>
      </c>
      <c r="CJ11" s="115">
        <f t="shared" si="27"/>
        <v>0</v>
      </c>
      <c r="CK11" s="125"/>
      <c r="CL11" s="126"/>
      <c r="CM11" s="123"/>
      <c r="CN11" s="112"/>
      <c r="CO11" s="119">
        <f t="shared" si="28"/>
        <v>0</v>
      </c>
      <c r="CP11" s="124"/>
      <c r="CQ11" s="115">
        <f>IFERROR(IF(CP11="",0,(SUMIF($G$3:CO$3,"金额-入",$G11:CO11)-SUMIF($G$3:CO$3,"金额-出",$G11:CO11))/(SUMIF($G$3:CO$3,"数量-入",$G11:CO11)-SUMIF($G$3:CO$3,"数量-出",$G11:CO11))),0)</f>
        <v>0</v>
      </c>
      <c r="CR11" s="115">
        <f t="shared" si="29"/>
        <v>0</v>
      </c>
      <c r="CS11" s="125"/>
      <c r="CT11" s="126"/>
      <c r="CU11" s="123"/>
      <c r="CV11" s="112"/>
      <c r="CW11" s="119">
        <f t="shared" si="30"/>
        <v>0</v>
      </c>
      <c r="CX11" s="124"/>
      <c r="CY11" s="115">
        <f>IFERROR(IF(CX11="",0,(SUMIF($G$3:CW$3,"金额-入",$G11:CW11)-SUMIF($G$3:CW$3,"金额-出",$G11:CW11))/(SUMIF($G$3:CW$3,"数量-入",$G11:CW11)-SUMIF($G$3:CW$3,"数量-出",$G11:CW11))),0)</f>
        <v>0</v>
      </c>
      <c r="CZ11" s="115">
        <f t="shared" si="31"/>
        <v>0</v>
      </c>
      <c r="DA11" s="125"/>
      <c r="DB11" s="126"/>
      <c r="DC11" s="123"/>
      <c r="DD11" s="112"/>
      <c r="DE11" s="119">
        <f t="shared" si="32"/>
        <v>0</v>
      </c>
      <c r="DF11" s="124"/>
      <c r="DG11" s="115">
        <f>IFERROR(IF(DF11="",0,(SUMIF($G$3:DE$3,"金额-入",$G11:DE11)-SUMIF($G$3:DE$3,"金额-出",$G11:DE11))/(SUMIF($G$3:DE$3,"数量-入",$G11:DE11)-SUMIF($G$3:DE$3,"数量-出",$G11:DE11))),0)</f>
        <v>0</v>
      </c>
      <c r="DH11" s="115">
        <f t="shared" si="33"/>
        <v>0</v>
      </c>
      <c r="DI11" s="125"/>
      <c r="DJ11" s="126"/>
      <c r="DK11" s="109">
        <f t="array" ref="DK11">MIN(IF(($G$3:$DJ$3="单价")*(G11:DJ11&lt;&gt;0),G11:DJ11))</f>
        <v>0</v>
      </c>
      <c r="DL11" s="97">
        <f t="array" ref="DL11">MAX(IF($G$3:$DJ$3="单价",G11:DJ11))</f>
        <v>0</v>
      </c>
      <c r="DM11" s="115">
        <f t="shared" si="34"/>
        <v>0</v>
      </c>
      <c r="DN11" s="127"/>
      <c r="DO11" s="2"/>
      <c r="DP11" s="11">
        <f t="shared" si="35"/>
        <v>0</v>
      </c>
      <c r="DQ11" s="11">
        <f t="shared" si="36"/>
        <v>0</v>
      </c>
      <c r="DR11" s="11"/>
      <c r="DS11" s="11"/>
      <c r="DT11" s="11"/>
      <c r="DU11" s="2"/>
      <c r="DV11" s="2"/>
      <c r="DW11" s="2"/>
      <c r="DX11" s="2"/>
      <c r="DY11" s="2"/>
    </row>
    <row r="12" spans="1:129" ht="18" customHeight="1" x14ac:dyDescent="0.15">
      <c r="A12" s="2"/>
      <c r="B12" s="53">
        <f t="shared" si="0"/>
        <v>8</v>
      </c>
      <c r="C12" s="5"/>
      <c r="D12" s="6"/>
      <c r="E12" s="7"/>
      <c r="F12" s="8"/>
      <c r="G12" s="111"/>
      <c r="H12" s="112"/>
      <c r="I12" s="113">
        <f t="shared" si="1"/>
        <v>0</v>
      </c>
      <c r="J12" s="114">
        <f t="shared" si="2"/>
        <v>0</v>
      </c>
      <c r="K12" s="115">
        <f t="shared" si="3"/>
        <v>0</v>
      </c>
      <c r="L12" s="113">
        <f t="shared" si="4"/>
        <v>0</v>
      </c>
      <c r="M12" s="114">
        <f t="shared" si="5"/>
        <v>0</v>
      </c>
      <c r="N12" s="115">
        <f t="shared" si="6"/>
        <v>0</v>
      </c>
      <c r="O12" s="113">
        <f t="shared" si="7"/>
        <v>0</v>
      </c>
      <c r="P12" s="116">
        <f t="shared" si="8"/>
        <v>0</v>
      </c>
      <c r="Q12" s="117">
        <f t="shared" si="37"/>
        <v>0</v>
      </c>
      <c r="R12" s="118">
        <f t="shared" si="9"/>
        <v>0</v>
      </c>
      <c r="S12" s="111"/>
      <c r="T12" s="112"/>
      <c r="U12" s="119">
        <f t="shared" si="10"/>
        <v>0</v>
      </c>
      <c r="V12" s="120"/>
      <c r="W12" s="115">
        <f>IFERROR(IF(V12="",0,(SUMIF($G$3:U$3,"金额-入",$G12:U12)-SUMIF($G$3:U$3,"金额-出",$G12:U12))/(SUMIF($G$3:U$3,"数量-入",$G12:U12)-SUMIF($G$3:U$3,"数量-出",$G12:U12))),0)</f>
        <v>0</v>
      </c>
      <c r="X12" s="115">
        <f t="shared" si="11"/>
        <v>0</v>
      </c>
      <c r="Y12" s="121"/>
      <c r="Z12" s="122"/>
      <c r="AA12" s="111"/>
      <c r="AB12" s="112"/>
      <c r="AC12" s="119">
        <f t="shared" si="12"/>
        <v>0</v>
      </c>
      <c r="AD12" s="120"/>
      <c r="AE12" s="115">
        <f>IFERROR(IF(AD12="",0,(SUMIF($G$3:AC$3,"金额-入",$G12:AC12)-SUMIF($G$3:AC$3,"金额-出",$G12:AC12))/(SUMIF($G$3:AC$3,"数量-入",$G12:AC12)-SUMIF($G$3:AC$3,"数量-出",$G12:AC12))),0)</f>
        <v>0</v>
      </c>
      <c r="AF12" s="115">
        <f t="shared" si="13"/>
        <v>0</v>
      </c>
      <c r="AG12" s="121"/>
      <c r="AH12" s="122"/>
      <c r="AI12" s="123"/>
      <c r="AJ12" s="112"/>
      <c r="AK12" s="119">
        <f t="shared" si="14"/>
        <v>0</v>
      </c>
      <c r="AL12" s="124"/>
      <c r="AM12" s="115">
        <f>IFERROR(IF(AL12="",0,(SUMIF($G$3:AK$3,"金额-入",$G12:AK12)-SUMIF($G$3:AK$3,"金额-出",$G12:AK12))/(SUMIF($G$3:AK$3,"数量-入",$G12:AK12)-SUMIF($G$3:AK$3,"数量-出",$G12:AK12))),0)</f>
        <v>0</v>
      </c>
      <c r="AN12" s="115">
        <f t="shared" si="15"/>
        <v>0</v>
      </c>
      <c r="AO12" s="125"/>
      <c r="AP12" s="126"/>
      <c r="AQ12" s="123"/>
      <c r="AR12" s="112"/>
      <c r="AS12" s="119">
        <f t="shared" si="16"/>
        <v>0</v>
      </c>
      <c r="AT12" s="124"/>
      <c r="AU12" s="115">
        <f>IFERROR(IF(AT12="",0,(SUMIF($G$3:AS$3,"金额-入",$G12:AS12)-SUMIF($G$3:AS$3,"金额-出",$G12:AS12))/(SUMIF($G$3:AS$3,"数量-入",$G12:AS12)-SUMIF($G$3:AS$3,"数量-出",$G12:AS12))),0)</f>
        <v>0</v>
      </c>
      <c r="AV12" s="115">
        <f t="shared" si="17"/>
        <v>0</v>
      </c>
      <c r="AW12" s="125"/>
      <c r="AX12" s="126"/>
      <c r="AY12" s="123"/>
      <c r="AZ12" s="112"/>
      <c r="BA12" s="119">
        <f t="shared" si="18"/>
        <v>0</v>
      </c>
      <c r="BB12" s="124"/>
      <c r="BC12" s="115">
        <f>IFERROR(IF(BB12="",0,(SUMIF($G$3:BA$3,"金额-入",$G12:BA12)-SUMIF($G$3:BA$3,"金额-出",$G12:BA12))/(SUMIF($G$3:BA$3,"数量-入",$G12:BA12)-SUMIF($G$3:BA$3,"数量-出",$G12:BA12))),0)</f>
        <v>0</v>
      </c>
      <c r="BD12" s="115">
        <f t="shared" si="19"/>
        <v>0</v>
      </c>
      <c r="BE12" s="125"/>
      <c r="BF12" s="126"/>
      <c r="BG12" s="123"/>
      <c r="BH12" s="112"/>
      <c r="BI12" s="119">
        <f t="shared" si="20"/>
        <v>0</v>
      </c>
      <c r="BJ12" s="124"/>
      <c r="BK12" s="115">
        <f>IFERROR(IF(BJ12="",0,(SUMIF($G$3:BI$3,"金额-入",$G12:BI12)-SUMIF($G$3:BI$3,"金额-出",$G12:BI12))/(SUMIF($G$3:BI$3,"数量-入",$G12:BI12)-SUMIF($G$3:BI$3,"数量-出",$G12:BI12))),0)</f>
        <v>0</v>
      </c>
      <c r="BL12" s="115">
        <f t="shared" si="21"/>
        <v>0</v>
      </c>
      <c r="BM12" s="125"/>
      <c r="BN12" s="126"/>
      <c r="BO12" s="123"/>
      <c r="BP12" s="112"/>
      <c r="BQ12" s="119">
        <f t="shared" si="22"/>
        <v>0</v>
      </c>
      <c r="BR12" s="124"/>
      <c r="BS12" s="115">
        <f>IFERROR(IF(BR12="",0,(SUMIF($G$3:BQ$3,"金额-入",$G12:BQ12)-SUMIF($G$3:BQ$3,"金额-出",$G12:BQ12))/(SUMIF($G$3:BQ$3,"数量-入",$G12:BQ12)-SUMIF($G$3:BQ$3,"数量-出",$G12:BQ12))),0)</f>
        <v>0</v>
      </c>
      <c r="BT12" s="115">
        <f t="shared" si="23"/>
        <v>0</v>
      </c>
      <c r="BU12" s="125"/>
      <c r="BV12" s="126"/>
      <c r="BW12" s="123"/>
      <c r="BX12" s="112"/>
      <c r="BY12" s="119">
        <f t="shared" si="24"/>
        <v>0</v>
      </c>
      <c r="BZ12" s="124"/>
      <c r="CA12" s="115">
        <f>IFERROR(IF(BZ12="",0,(SUMIF($G$3:BY$3,"金额-入",$G12:BY12)-SUMIF($G$3:BY$3,"金额-出",$G12:BY12))/(SUMIF($G$3:BY$3,"数量-入",$G12:BY12)-SUMIF($G$3:BY$3,"数量-出",$G12:BY12))),0)</f>
        <v>0</v>
      </c>
      <c r="CB12" s="115">
        <f t="shared" si="25"/>
        <v>0</v>
      </c>
      <c r="CC12" s="125"/>
      <c r="CD12" s="126"/>
      <c r="CE12" s="123"/>
      <c r="CF12" s="112"/>
      <c r="CG12" s="119">
        <f t="shared" si="26"/>
        <v>0</v>
      </c>
      <c r="CH12" s="124"/>
      <c r="CI12" s="115">
        <f>IFERROR(IF(CH12="",0,(SUMIF($G$3:CG$3,"金额-入",$G12:CG12)-SUMIF($G$3:CG$3,"金额-出",$G12:CG12))/(SUMIF($G$3:CG$3,"数量-入",$G12:CG12)-SUMIF($G$3:CG$3,"数量-出",$G12:CG12))),0)</f>
        <v>0</v>
      </c>
      <c r="CJ12" s="115">
        <f t="shared" si="27"/>
        <v>0</v>
      </c>
      <c r="CK12" s="125"/>
      <c r="CL12" s="126"/>
      <c r="CM12" s="123"/>
      <c r="CN12" s="112"/>
      <c r="CO12" s="119">
        <f t="shared" si="28"/>
        <v>0</v>
      </c>
      <c r="CP12" s="124"/>
      <c r="CQ12" s="115">
        <f>IFERROR(IF(CP12="",0,(SUMIF($G$3:CO$3,"金额-入",$G12:CO12)-SUMIF($G$3:CO$3,"金额-出",$G12:CO12))/(SUMIF($G$3:CO$3,"数量-入",$G12:CO12)-SUMIF($G$3:CO$3,"数量-出",$G12:CO12))),0)</f>
        <v>0</v>
      </c>
      <c r="CR12" s="115">
        <f t="shared" si="29"/>
        <v>0</v>
      </c>
      <c r="CS12" s="125"/>
      <c r="CT12" s="126"/>
      <c r="CU12" s="123"/>
      <c r="CV12" s="112"/>
      <c r="CW12" s="119">
        <f t="shared" si="30"/>
        <v>0</v>
      </c>
      <c r="CX12" s="124"/>
      <c r="CY12" s="115">
        <f>IFERROR(IF(CX12="",0,(SUMIF($G$3:CW$3,"金额-入",$G12:CW12)-SUMIF($G$3:CW$3,"金额-出",$G12:CW12))/(SUMIF($G$3:CW$3,"数量-入",$G12:CW12)-SUMIF($G$3:CW$3,"数量-出",$G12:CW12))),0)</f>
        <v>0</v>
      </c>
      <c r="CZ12" s="115">
        <f t="shared" si="31"/>
        <v>0</v>
      </c>
      <c r="DA12" s="125"/>
      <c r="DB12" s="126"/>
      <c r="DC12" s="123"/>
      <c r="DD12" s="112"/>
      <c r="DE12" s="119">
        <f t="shared" si="32"/>
        <v>0</v>
      </c>
      <c r="DF12" s="124"/>
      <c r="DG12" s="115">
        <f>IFERROR(IF(DF12="",0,(SUMIF($G$3:DE$3,"金额-入",$G12:DE12)-SUMIF($G$3:DE$3,"金额-出",$G12:DE12))/(SUMIF($G$3:DE$3,"数量-入",$G12:DE12)-SUMIF($G$3:DE$3,"数量-出",$G12:DE12))),0)</f>
        <v>0</v>
      </c>
      <c r="DH12" s="115">
        <f t="shared" si="33"/>
        <v>0</v>
      </c>
      <c r="DI12" s="125"/>
      <c r="DJ12" s="126"/>
      <c r="DK12" s="109">
        <f t="array" ref="DK12">MIN(IF(($G$3:$DJ$3="单价")*(G12:DJ12&lt;&gt;0),G12:DJ12))</f>
        <v>0</v>
      </c>
      <c r="DL12" s="97">
        <f t="array" ref="DL12">MAX(IF($G$3:$DJ$3="单价",G12:DJ12))</f>
        <v>0</v>
      </c>
      <c r="DM12" s="115">
        <f t="shared" si="34"/>
        <v>0</v>
      </c>
      <c r="DN12" s="127"/>
      <c r="DO12" s="2"/>
      <c r="DP12" s="11">
        <f t="shared" si="35"/>
        <v>0</v>
      </c>
      <c r="DQ12" s="11">
        <f t="shared" si="36"/>
        <v>0</v>
      </c>
      <c r="DR12" s="11"/>
      <c r="DS12" s="11"/>
      <c r="DT12" s="11"/>
      <c r="DU12" s="2"/>
      <c r="DV12" s="2"/>
      <c r="DW12" s="2"/>
      <c r="DX12" s="2"/>
      <c r="DY12" s="2"/>
    </row>
    <row r="13" spans="1:129" ht="18" customHeight="1" x14ac:dyDescent="0.15">
      <c r="A13" s="2"/>
      <c r="B13" s="53">
        <f t="shared" si="0"/>
        <v>9</v>
      </c>
      <c r="C13" s="5"/>
      <c r="D13" s="6"/>
      <c r="E13" s="7"/>
      <c r="F13" s="8"/>
      <c r="G13" s="111"/>
      <c r="H13" s="112"/>
      <c r="I13" s="113">
        <f t="shared" si="1"/>
        <v>0</v>
      </c>
      <c r="J13" s="114">
        <f t="shared" si="2"/>
        <v>0</v>
      </c>
      <c r="K13" s="115">
        <f t="shared" si="3"/>
        <v>0</v>
      </c>
      <c r="L13" s="113">
        <f t="shared" si="4"/>
        <v>0</v>
      </c>
      <c r="M13" s="114">
        <f t="shared" si="5"/>
        <v>0</v>
      </c>
      <c r="N13" s="115">
        <f t="shared" si="6"/>
        <v>0</v>
      </c>
      <c r="O13" s="113">
        <f t="shared" si="7"/>
        <v>0</v>
      </c>
      <c r="P13" s="116">
        <f t="shared" si="8"/>
        <v>0</v>
      </c>
      <c r="Q13" s="117">
        <f t="shared" si="37"/>
        <v>0</v>
      </c>
      <c r="R13" s="118">
        <f t="shared" si="9"/>
        <v>0</v>
      </c>
      <c r="S13" s="111"/>
      <c r="T13" s="112"/>
      <c r="U13" s="119">
        <f t="shared" si="10"/>
        <v>0</v>
      </c>
      <c r="V13" s="120"/>
      <c r="W13" s="115">
        <f>IFERROR(IF(V13="",0,(SUMIF($G$3:U$3,"金额-入",$G13:U13)-SUMIF($G$3:U$3,"金额-出",$G13:U13))/(SUMIF($G$3:U$3,"数量-入",$G13:U13)-SUMIF($G$3:U$3,"数量-出",$G13:U13))),0)</f>
        <v>0</v>
      </c>
      <c r="X13" s="115">
        <f t="shared" si="11"/>
        <v>0</v>
      </c>
      <c r="Y13" s="121"/>
      <c r="Z13" s="122"/>
      <c r="AA13" s="111"/>
      <c r="AB13" s="112"/>
      <c r="AC13" s="119">
        <f t="shared" si="12"/>
        <v>0</v>
      </c>
      <c r="AD13" s="120"/>
      <c r="AE13" s="115">
        <f>IFERROR(IF(AD13="",0,(SUMIF($G$3:AC$3,"金额-入",$G13:AC13)-SUMIF($G$3:AC$3,"金额-出",$G13:AC13))/(SUMIF($G$3:AC$3,"数量-入",$G13:AC13)-SUMIF($G$3:AC$3,"数量-出",$G13:AC13))),0)</f>
        <v>0</v>
      </c>
      <c r="AF13" s="115">
        <f t="shared" si="13"/>
        <v>0</v>
      </c>
      <c r="AG13" s="121"/>
      <c r="AH13" s="122"/>
      <c r="AI13" s="123"/>
      <c r="AJ13" s="112"/>
      <c r="AK13" s="119">
        <f t="shared" si="14"/>
        <v>0</v>
      </c>
      <c r="AL13" s="124"/>
      <c r="AM13" s="115">
        <f>IFERROR(IF(AL13="",0,(SUMIF($G$3:AK$3,"金额-入",$G13:AK13)-SUMIF($G$3:AK$3,"金额-出",$G13:AK13))/(SUMIF($G$3:AK$3,"数量-入",$G13:AK13)-SUMIF($G$3:AK$3,"数量-出",$G13:AK13))),0)</f>
        <v>0</v>
      </c>
      <c r="AN13" s="115">
        <f t="shared" si="15"/>
        <v>0</v>
      </c>
      <c r="AO13" s="125"/>
      <c r="AP13" s="126"/>
      <c r="AQ13" s="123"/>
      <c r="AR13" s="112"/>
      <c r="AS13" s="119">
        <f t="shared" si="16"/>
        <v>0</v>
      </c>
      <c r="AT13" s="124"/>
      <c r="AU13" s="115">
        <f>IFERROR(IF(AT13="",0,(SUMIF($G$3:AS$3,"金额-入",$G13:AS13)-SUMIF($G$3:AS$3,"金额-出",$G13:AS13))/(SUMIF($G$3:AS$3,"数量-入",$G13:AS13)-SUMIF($G$3:AS$3,"数量-出",$G13:AS13))),0)</f>
        <v>0</v>
      </c>
      <c r="AV13" s="115">
        <f t="shared" si="17"/>
        <v>0</v>
      </c>
      <c r="AW13" s="125"/>
      <c r="AX13" s="126"/>
      <c r="AY13" s="123"/>
      <c r="AZ13" s="112"/>
      <c r="BA13" s="119">
        <f t="shared" si="18"/>
        <v>0</v>
      </c>
      <c r="BB13" s="124"/>
      <c r="BC13" s="115">
        <f>IFERROR(IF(BB13="",0,(SUMIF($G$3:BA$3,"金额-入",$G13:BA13)-SUMIF($G$3:BA$3,"金额-出",$G13:BA13))/(SUMIF($G$3:BA$3,"数量-入",$G13:BA13)-SUMIF($G$3:BA$3,"数量-出",$G13:BA13))),0)</f>
        <v>0</v>
      </c>
      <c r="BD13" s="115">
        <f t="shared" si="19"/>
        <v>0</v>
      </c>
      <c r="BE13" s="125"/>
      <c r="BF13" s="126"/>
      <c r="BG13" s="123"/>
      <c r="BH13" s="112"/>
      <c r="BI13" s="119">
        <f t="shared" si="20"/>
        <v>0</v>
      </c>
      <c r="BJ13" s="124"/>
      <c r="BK13" s="115">
        <f>IFERROR(IF(BJ13="",0,(SUMIF($G$3:BI$3,"金额-入",$G13:BI13)-SUMIF($G$3:BI$3,"金额-出",$G13:BI13))/(SUMIF($G$3:BI$3,"数量-入",$G13:BI13)-SUMIF($G$3:BI$3,"数量-出",$G13:BI13))),0)</f>
        <v>0</v>
      </c>
      <c r="BL13" s="115">
        <f t="shared" si="21"/>
        <v>0</v>
      </c>
      <c r="BM13" s="125"/>
      <c r="BN13" s="126"/>
      <c r="BO13" s="123"/>
      <c r="BP13" s="112"/>
      <c r="BQ13" s="119">
        <f t="shared" si="22"/>
        <v>0</v>
      </c>
      <c r="BR13" s="124"/>
      <c r="BS13" s="115">
        <f>IFERROR(IF(BR13="",0,(SUMIF($G$3:BQ$3,"金额-入",$G13:BQ13)-SUMIF($G$3:BQ$3,"金额-出",$G13:BQ13))/(SUMIF($G$3:BQ$3,"数量-入",$G13:BQ13)-SUMIF($G$3:BQ$3,"数量-出",$G13:BQ13))),0)</f>
        <v>0</v>
      </c>
      <c r="BT13" s="115">
        <f t="shared" si="23"/>
        <v>0</v>
      </c>
      <c r="BU13" s="125"/>
      <c r="BV13" s="126"/>
      <c r="BW13" s="123"/>
      <c r="BX13" s="112"/>
      <c r="BY13" s="119">
        <f t="shared" si="24"/>
        <v>0</v>
      </c>
      <c r="BZ13" s="124"/>
      <c r="CA13" s="115">
        <f>IFERROR(IF(BZ13="",0,(SUMIF($G$3:BY$3,"金额-入",$G13:BY13)-SUMIF($G$3:BY$3,"金额-出",$G13:BY13))/(SUMIF($G$3:BY$3,"数量-入",$G13:BY13)-SUMIF($G$3:BY$3,"数量-出",$G13:BY13))),0)</f>
        <v>0</v>
      </c>
      <c r="CB13" s="115">
        <f t="shared" si="25"/>
        <v>0</v>
      </c>
      <c r="CC13" s="125"/>
      <c r="CD13" s="126"/>
      <c r="CE13" s="123"/>
      <c r="CF13" s="112"/>
      <c r="CG13" s="119">
        <f t="shared" si="26"/>
        <v>0</v>
      </c>
      <c r="CH13" s="124"/>
      <c r="CI13" s="115">
        <f>IFERROR(IF(CH13="",0,(SUMIF($G$3:CG$3,"金额-入",$G13:CG13)-SUMIF($G$3:CG$3,"金额-出",$G13:CG13))/(SUMIF($G$3:CG$3,"数量-入",$G13:CG13)-SUMIF($G$3:CG$3,"数量-出",$G13:CG13))),0)</f>
        <v>0</v>
      </c>
      <c r="CJ13" s="115">
        <f t="shared" si="27"/>
        <v>0</v>
      </c>
      <c r="CK13" s="125"/>
      <c r="CL13" s="126"/>
      <c r="CM13" s="123"/>
      <c r="CN13" s="112"/>
      <c r="CO13" s="119">
        <f t="shared" si="28"/>
        <v>0</v>
      </c>
      <c r="CP13" s="124"/>
      <c r="CQ13" s="115">
        <f>IFERROR(IF(CP13="",0,(SUMIF($G$3:CO$3,"金额-入",$G13:CO13)-SUMIF($G$3:CO$3,"金额-出",$G13:CO13))/(SUMIF($G$3:CO$3,"数量-入",$G13:CO13)-SUMIF($G$3:CO$3,"数量-出",$G13:CO13))),0)</f>
        <v>0</v>
      </c>
      <c r="CR13" s="115">
        <f t="shared" si="29"/>
        <v>0</v>
      </c>
      <c r="CS13" s="125"/>
      <c r="CT13" s="126"/>
      <c r="CU13" s="123"/>
      <c r="CV13" s="112"/>
      <c r="CW13" s="119">
        <f t="shared" si="30"/>
        <v>0</v>
      </c>
      <c r="CX13" s="124"/>
      <c r="CY13" s="115">
        <f>IFERROR(IF(CX13="",0,(SUMIF($G$3:CW$3,"金额-入",$G13:CW13)-SUMIF($G$3:CW$3,"金额-出",$G13:CW13))/(SUMIF($G$3:CW$3,"数量-入",$G13:CW13)-SUMIF($G$3:CW$3,"数量-出",$G13:CW13))),0)</f>
        <v>0</v>
      </c>
      <c r="CZ13" s="115">
        <f t="shared" si="31"/>
        <v>0</v>
      </c>
      <c r="DA13" s="125"/>
      <c r="DB13" s="126"/>
      <c r="DC13" s="123"/>
      <c r="DD13" s="112"/>
      <c r="DE13" s="119">
        <f t="shared" si="32"/>
        <v>0</v>
      </c>
      <c r="DF13" s="124"/>
      <c r="DG13" s="115">
        <f>IFERROR(IF(DF13="",0,(SUMIF($G$3:DE$3,"金额-入",$G13:DE13)-SUMIF($G$3:DE$3,"金额-出",$G13:DE13))/(SUMIF($G$3:DE$3,"数量-入",$G13:DE13)-SUMIF($G$3:DE$3,"数量-出",$G13:DE13))),0)</f>
        <v>0</v>
      </c>
      <c r="DH13" s="115">
        <f t="shared" si="33"/>
        <v>0</v>
      </c>
      <c r="DI13" s="125"/>
      <c r="DJ13" s="126"/>
      <c r="DK13" s="109">
        <f t="array" ref="DK13">MIN(IF(($G$3:$DJ$3="单价")*(G13:DJ13&lt;&gt;0),G13:DJ13))</f>
        <v>0</v>
      </c>
      <c r="DL13" s="97">
        <f t="array" ref="DL13">MAX(IF($G$3:$DJ$3="单价",G13:DJ13))</f>
        <v>0</v>
      </c>
      <c r="DM13" s="115">
        <f t="shared" si="34"/>
        <v>0</v>
      </c>
      <c r="DN13" s="127"/>
      <c r="DO13" s="2"/>
      <c r="DP13" s="11">
        <f t="shared" si="35"/>
        <v>0</v>
      </c>
      <c r="DQ13" s="11">
        <f t="shared" si="36"/>
        <v>0</v>
      </c>
      <c r="DR13" s="11"/>
      <c r="DS13" s="11"/>
      <c r="DT13" s="11"/>
      <c r="DU13" s="2"/>
      <c r="DV13" s="2"/>
      <c r="DW13" s="2"/>
      <c r="DX13" s="2"/>
      <c r="DY13" s="2"/>
    </row>
    <row r="14" spans="1:129" ht="18" customHeight="1" x14ac:dyDescent="0.15">
      <c r="A14" s="2"/>
      <c r="B14" s="53">
        <f t="shared" si="0"/>
        <v>10</v>
      </c>
      <c r="C14" s="5"/>
      <c r="D14" s="6"/>
      <c r="E14" s="7"/>
      <c r="F14" s="8"/>
      <c r="G14" s="111"/>
      <c r="H14" s="112"/>
      <c r="I14" s="113">
        <f t="shared" si="1"/>
        <v>0</v>
      </c>
      <c r="J14" s="114">
        <f t="shared" si="2"/>
        <v>0</v>
      </c>
      <c r="K14" s="115">
        <f t="shared" si="3"/>
        <v>0</v>
      </c>
      <c r="L14" s="113">
        <f t="shared" si="4"/>
        <v>0</v>
      </c>
      <c r="M14" s="114">
        <f t="shared" si="5"/>
        <v>0</v>
      </c>
      <c r="N14" s="115">
        <f t="shared" si="6"/>
        <v>0</v>
      </c>
      <c r="O14" s="113">
        <f t="shared" si="7"/>
        <v>0</v>
      </c>
      <c r="P14" s="116">
        <f t="shared" si="8"/>
        <v>0</v>
      </c>
      <c r="Q14" s="117">
        <f t="shared" si="37"/>
        <v>0</v>
      </c>
      <c r="R14" s="118">
        <f t="shared" si="9"/>
        <v>0</v>
      </c>
      <c r="S14" s="111"/>
      <c r="T14" s="112"/>
      <c r="U14" s="119">
        <f t="shared" si="10"/>
        <v>0</v>
      </c>
      <c r="V14" s="120"/>
      <c r="W14" s="115">
        <f>IFERROR(IF(V14="",0,(SUMIF($G$3:U$3,"金额-入",$G14:U14)-SUMIF($G$3:U$3,"金额-出",$G14:U14))/(SUMIF($G$3:U$3,"数量-入",$G14:U14)-SUMIF($G$3:U$3,"数量-出",$G14:U14))),0)</f>
        <v>0</v>
      </c>
      <c r="X14" s="115">
        <f t="shared" si="11"/>
        <v>0</v>
      </c>
      <c r="Y14" s="121"/>
      <c r="Z14" s="122"/>
      <c r="AA14" s="111"/>
      <c r="AB14" s="112"/>
      <c r="AC14" s="119">
        <f t="shared" si="12"/>
        <v>0</v>
      </c>
      <c r="AD14" s="120"/>
      <c r="AE14" s="115">
        <f>IFERROR(IF(AD14="",0,(SUMIF($G$3:AC$3,"金额-入",$G14:AC14)-SUMIF($G$3:AC$3,"金额-出",$G14:AC14))/(SUMIF($G$3:AC$3,"数量-入",$G14:AC14)-SUMIF($G$3:AC$3,"数量-出",$G14:AC14))),0)</f>
        <v>0</v>
      </c>
      <c r="AF14" s="115">
        <f t="shared" si="13"/>
        <v>0</v>
      </c>
      <c r="AG14" s="121"/>
      <c r="AH14" s="122"/>
      <c r="AI14" s="123"/>
      <c r="AJ14" s="112"/>
      <c r="AK14" s="119">
        <f t="shared" si="14"/>
        <v>0</v>
      </c>
      <c r="AL14" s="124"/>
      <c r="AM14" s="115">
        <f>IFERROR(IF(AL14="",0,(SUMIF($G$3:AK$3,"金额-入",$G14:AK14)-SUMIF($G$3:AK$3,"金额-出",$G14:AK14))/(SUMIF($G$3:AK$3,"数量-入",$G14:AK14)-SUMIF($G$3:AK$3,"数量-出",$G14:AK14))),0)</f>
        <v>0</v>
      </c>
      <c r="AN14" s="115">
        <f t="shared" si="15"/>
        <v>0</v>
      </c>
      <c r="AO14" s="125"/>
      <c r="AP14" s="126"/>
      <c r="AQ14" s="123"/>
      <c r="AR14" s="112"/>
      <c r="AS14" s="119">
        <f t="shared" si="16"/>
        <v>0</v>
      </c>
      <c r="AT14" s="124"/>
      <c r="AU14" s="115">
        <f>IFERROR(IF(AT14="",0,(SUMIF($G$3:AS$3,"金额-入",$G14:AS14)-SUMIF($G$3:AS$3,"金额-出",$G14:AS14))/(SUMIF($G$3:AS$3,"数量-入",$G14:AS14)-SUMIF($G$3:AS$3,"数量-出",$G14:AS14))),0)</f>
        <v>0</v>
      </c>
      <c r="AV14" s="115">
        <f t="shared" si="17"/>
        <v>0</v>
      </c>
      <c r="AW14" s="125"/>
      <c r="AX14" s="126"/>
      <c r="AY14" s="123"/>
      <c r="AZ14" s="112"/>
      <c r="BA14" s="119">
        <f t="shared" si="18"/>
        <v>0</v>
      </c>
      <c r="BB14" s="124"/>
      <c r="BC14" s="115">
        <f>IFERROR(IF(BB14="",0,(SUMIF($G$3:BA$3,"金额-入",$G14:BA14)-SUMIF($G$3:BA$3,"金额-出",$G14:BA14))/(SUMIF($G$3:BA$3,"数量-入",$G14:BA14)-SUMIF($G$3:BA$3,"数量-出",$G14:BA14))),0)</f>
        <v>0</v>
      </c>
      <c r="BD14" s="115">
        <f t="shared" si="19"/>
        <v>0</v>
      </c>
      <c r="BE14" s="125"/>
      <c r="BF14" s="126"/>
      <c r="BG14" s="123"/>
      <c r="BH14" s="112"/>
      <c r="BI14" s="119">
        <f t="shared" si="20"/>
        <v>0</v>
      </c>
      <c r="BJ14" s="124"/>
      <c r="BK14" s="115">
        <f>IFERROR(IF(BJ14="",0,(SUMIF($G$3:BI$3,"金额-入",$G14:BI14)-SUMIF($G$3:BI$3,"金额-出",$G14:BI14))/(SUMIF($G$3:BI$3,"数量-入",$G14:BI14)-SUMIF($G$3:BI$3,"数量-出",$G14:BI14))),0)</f>
        <v>0</v>
      </c>
      <c r="BL14" s="115">
        <f t="shared" si="21"/>
        <v>0</v>
      </c>
      <c r="BM14" s="125"/>
      <c r="BN14" s="126"/>
      <c r="BO14" s="123"/>
      <c r="BP14" s="112"/>
      <c r="BQ14" s="119">
        <f t="shared" si="22"/>
        <v>0</v>
      </c>
      <c r="BR14" s="124"/>
      <c r="BS14" s="115">
        <f>IFERROR(IF(BR14="",0,(SUMIF($G$3:BQ$3,"金额-入",$G14:BQ14)-SUMIF($G$3:BQ$3,"金额-出",$G14:BQ14))/(SUMIF($G$3:BQ$3,"数量-入",$G14:BQ14)-SUMIF($G$3:BQ$3,"数量-出",$G14:BQ14))),0)</f>
        <v>0</v>
      </c>
      <c r="BT14" s="115">
        <f t="shared" si="23"/>
        <v>0</v>
      </c>
      <c r="BU14" s="125"/>
      <c r="BV14" s="126"/>
      <c r="BW14" s="123"/>
      <c r="BX14" s="112"/>
      <c r="BY14" s="119">
        <f t="shared" si="24"/>
        <v>0</v>
      </c>
      <c r="BZ14" s="124"/>
      <c r="CA14" s="115">
        <f>IFERROR(IF(BZ14="",0,(SUMIF($G$3:BY$3,"金额-入",$G14:BY14)-SUMIF($G$3:BY$3,"金额-出",$G14:BY14))/(SUMIF($G$3:BY$3,"数量-入",$G14:BY14)-SUMIF($G$3:BY$3,"数量-出",$G14:BY14))),0)</f>
        <v>0</v>
      </c>
      <c r="CB14" s="115">
        <f t="shared" si="25"/>
        <v>0</v>
      </c>
      <c r="CC14" s="125"/>
      <c r="CD14" s="126"/>
      <c r="CE14" s="123"/>
      <c r="CF14" s="112"/>
      <c r="CG14" s="119">
        <f t="shared" si="26"/>
        <v>0</v>
      </c>
      <c r="CH14" s="124"/>
      <c r="CI14" s="115">
        <f>IFERROR(IF(CH14="",0,(SUMIF($G$3:CG$3,"金额-入",$G14:CG14)-SUMIF($G$3:CG$3,"金额-出",$G14:CG14))/(SUMIF($G$3:CG$3,"数量-入",$G14:CG14)-SUMIF($G$3:CG$3,"数量-出",$G14:CG14))),0)</f>
        <v>0</v>
      </c>
      <c r="CJ14" s="115">
        <f t="shared" si="27"/>
        <v>0</v>
      </c>
      <c r="CK14" s="125"/>
      <c r="CL14" s="126"/>
      <c r="CM14" s="123"/>
      <c r="CN14" s="112"/>
      <c r="CO14" s="119">
        <f t="shared" si="28"/>
        <v>0</v>
      </c>
      <c r="CP14" s="124"/>
      <c r="CQ14" s="115">
        <f>IFERROR(IF(CP14="",0,(SUMIF($G$3:CO$3,"金额-入",$G14:CO14)-SUMIF($G$3:CO$3,"金额-出",$G14:CO14))/(SUMIF($G$3:CO$3,"数量-入",$G14:CO14)-SUMIF($G$3:CO$3,"数量-出",$G14:CO14))),0)</f>
        <v>0</v>
      </c>
      <c r="CR14" s="115">
        <f t="shared" si="29"/>
        <v>0</v>
      </c>
      <c r="CS14" s="125"/>
      <c r="CT14" s="126"/>
      <c r="CU14" s="123"/>
      <c r="CV14" s="112"/>
      <c r="CW14" s="119">
        <f t="shared" si="30"/>
        <v>0</v>
      </c>
      <c r="CX14" s="124"/>
      <c r="CY14" s="115">
        <f>IFERROR(IF(CX14="",0,(SUMIF($G$3:CW$3,"金额-入",$G14:CW14)-SUMIF($G$3:CW$3,"金额-出",$G14:CW14))/(SUMIF($G$3:CW$3,"数量-入",$G14:CW14)-SUMIF($G$3:CW$3,"数量-出",$G14:CW14))),0)</f>
        <v>0</v>
      </c>
      <c r="CZ14" s="115">
        <f t="shared" si="31"/>
        <v>0</v>
      </c>
      <c r="DA14" s="125"/>
      <c r="DB14" s="126"/>
      <c r="DC14" s="123"/>
      <c r="DD14" s="112"/>
      <c r="DE14" s="119">
        <f t="shared" si="32"/>
        <v>0</v>
      </c>
      <c r="DF14" s="124"/>
      <c r="DG14" s="115">
        <f>IFERROR(IF(DF14="",0,(SUMIF($G$3:DE$3,"金额-入",$G14:DE14)-SUMIF($G$3:DE$3,"金额-出",$G14:DE14))/(SUMIF($G$3:DE$3,"数量-入",$G14:DE14)-SUMIF($G$3:DE$3,"数量-出",$G14:DE14))),0)</f>
        <v>0</v>
      </c>
      <c r="DH14" s="115">
        <f t="shared" si="33"/>
        <v>0</v>
      </c>
      <c r="DI14" s="125"/>
      <c r="DJ14" s="126"/>
      <c r="DK14" s="109">
        <f t="array" ref="DK14">MIN(IF(($G$3:$DJ$3="单价")*(G14:DJ14&lt;&gt;0),G14:DJ14))</f>
        <v>0</v>
      </c>
      <c r="DL14" s="97">
        <f t="array" ref="DL14">MAX(IF($G$3:$DJ$3="单价",G14:DJ14))</f>
        <v>0</v>
      </c>
      <c r="DM14" s="115">
        <f t="shared" si="34"/>
        <v>0</v>
      </c>
      <c r="DN14" s="127"/>
      <c r="DO14" s="2"/>
      <c r="DP14" s="11">
        <f t="shared" si="35"/>
        <v>0</v>
      </c>
      <c r="DQ14" s="11">
        <f t="shared" si="36"/>
        <v>0</v>
      </c>
      <c r="DR14" s="11"/>
      <c r="DS14" s="11"/>
      <c r="DT14" s="11"/>
      <c r="DU14" s="2"/>
      <c r="DV14" s="2"/>
      <c r="DW14" s="2"/>
      <c r="DX14" s="2"/>
      <c r="DY14" s="2"/>
    </row>
    <row r="15" spans="1:129" ht="18" customHeight="1" x14ac:dyDescent="0.15">
      <c r="A15" s="2"/>
      <c r="B15" s="53">
        <f t="shared" si="0"/>
        <v>11</v>
      </c>
      <c r="C15" s="5"/>
      <c r="D15" s="6"/>
      <c r="E15" s="7"/>
      <c r="F15" s="8"/>
      <c r="G15" s="111"/>
      <c r="H15" s="112"/>
      <c r="I15" s="113">
        <f t="shared" si="1"/>
        <v>0</v>
      </c>
      <c r="J15" s="114">
        <f t="shared" si="2"/>
        <v>0</v>
      </c>
      <c r="K15" s="115">
        <f t="shared" si="3"/>
        <v>0</v>
      </c>
      <c r="L15" s="113">
        <f t="shared" si="4"/>
        <v>0</v>
      </c>
      <c r="M15" s="114">
        <f t="shared" si="5"/>
        <v>0</v>
      </c>
      <c r="N15" s="115">
        <f t="shared" si="6"/>
        <v>0</v>
      </c>
      <c r="O15" s="113">
        <f t="shared" si="7"/>
        <v>0</v>
      </c>
      <c r="P15" s="116">
        <f t="shared" si="8"/>
        <v>0</v>
      </c>
      <c r="Q15" s="117">
        <f t="shared" si="37"/>
        <v>0</v>
      </c>
      <c r="R15" s="118">
        <f t="shared" si="9"/>
        <v>0</v>
      </c>
      <c r="S15" s="111"/>
      <c r="T15" s="112"/>
      <c r="U15" s="119">
        <f t="shared" si="10"/>
        <v>0</v>
      </c>
      <c r="V15" s="120"/>
      <c r="W15" s="115">
        <f>IFERROR(IF(V15="",0,(SUMIF($G$3:U$3,"金额-入",$G15:U15)-SUMIF($G$3:U$3,"金额-出",$G15:U15))/(SUMIF($G$3:U$3,"数量-入",$G15:U15)-SUMIF($G$3:U$3,"数量-出",$G15:U15))),0)</f>
        <v>0</v>
      </c>
      <c r="X15" s="115">
        <f t="shared" si="11"/>
        <v>0</v>
      </c>
      <c r="Y15" s="121"/>
      <c r="Z15" s="122"/>
      <c r="AA15" s="111"/>
      <c r="AB15" s="112"/>
      <c r="AC15" s="119">
        <f t="shared" si="12"/>
        <v>0</v>
      </c>
      <c r="AD15" s="120"/>
      <c r="AE15" s="115">
        <f>IFERROR(IF(AD15="",0,(SUMIF($G$3:AC$3,"金额-入",$G15:AC15)-SUMIF($G$3:AC$3,"金额-出",$G15:AC15))/(SUMIF($G$3:AC$3,"数量-入",$G15:AC15)-SUMIF($G$3:AC$3,"数量-出",$G15:AC15))),0)</f>
        <v>0</v>
      </c>
      <c r="AF15" s="115">
        <f t="shared" si="13"/>
        <v>0</v>
      </c>
      <c r="AG15" s="121"/>
      <c r="AH15" s="122"/>
      <c r="AI15" s="123"/>
      <c r="AJ15" s="112"/>
      <c r="AK15" s="119">
        <f t="shared" si="14"/>
        <v>0</v>
      </c>
      <c r="AL15" s="124"/>
      <c r="AM15" s="115">
        <f>IFERROR(IF(AL15="",0,(SUMIF($G$3:AK$3,"金额-入",$G15:AK15)-SUMIF($G$3:AK$3,"金额-出",$G15:AK15))/(SUMIF($G$3:AK$3,"数量-入",$G15:AK15)-SUMIF($G$3:AK$3,"数量-出",$G15:AK15))),0)</f>
        <v>0</v>
      </c>
      <c r="AN15" s="115">
        <f t="shared" si="15"/>
        <v>0</v>
      </c>
      <c r="AO15" s="125"/>
      <c r="AP15" s="126"/>
      <c r="AQ15" s="123"/>
      <c r="AR15" s="112"/>
      <c r="AS15" s="119">
        <f t="shared" si="16"/>
        <v>0</v>
      </c>
      <c r="AT15" s="124"/>
      <c r="AU15" s="115">
        <f>IFERROR(IF(AT15="",0,(SUMIF($G$3:AS$3,"金额-入",$G15:AS15)-SUMIF($G$3:AS$3,"金额-出",$G15:AS15))/(SUMIF($G$3:AS$3,"数量-入",$G15:AS15)-SUMIF($G$3:AS$3,"数量-出",$G15:AS15))),0)</f>
        <v>0</v>
      </c>
      <c r="AV15" s="115">
        <f t="shared" si="17"/>
        <v>0</v>
      </c>
      <c r="AW15" s="125"/>
      <c r="AX15" s="126"/>
      <c r="AY15" s="123"/>
      <c r="AZ15" s="112"/>
      <c r="BA15" s="119">
        <f t="shared" si="18"/>
        <v>0</v>
      </c>
      <c r="BB15" s="124"/>
      <c r="BC15" s="115">
        <f>IFERROR(IF(BB15="",0,(SUMIF($G$3:BA$3,"金额-入",$G15:BA15)-SUMIF($G$3:BA$3,"金额-出",$G15:BA15))/(SUMIF($G$3:BA$3,"数量-入",$G15:BA15)-SUMIF($G$3:BA$3,"数量-出",$G15:BA15))),0)</f>
        <v>0</v>
      </c>
      <c r="BD15" s="115">
        <f t="shared" si="19"/>
        <v>0</v>
      </c>
      <c r="BE15" s="125"/>
      <c r="BF15" s="126"/>
      <c r="BG15" s="123"/>
      <c r="BH15" s="112"/>
      <c r="BI15" s="119">
        <f t="shared" si="20"/>
        <v>0</v>
      </c>
      <c r="BJ15" s="124"/>
      <c r="BK15" s="115">
        <f>IFERROR(IF(BJ15="",0,(SUMIF($G$3:BI$3,"金额-入",$G15:BI15)-SUMIF($G$3:BI$3,"金额-出",$G15:BI15))/(SUMIF($G$3:BI$3,"数量-入",$G15:BI15)-SUMIF($G$3:BI$3,"数量-出",$G15:BI15))),0)</f>
        <v>0</v>
      </c>
      <c r="BL15" s="115">
        <f t="shared" si="21"/>
        <v>0</v>
      </c>
      <c r="BM15" s="125"/>
      <c r="BN15" s="126"/>
      <c r="BO15" s="123"/>
      <c r="BP15" s="112"/>
      <c r="BQ15" s="119">
        <f t="shared" si="22"/>
        <v>0</v>
      </c>
      <c r="BR15" s="124"/>
      <c r="BS15" s="115">
        <f>IFERROR(IF(BR15="",0,(SUMIF($G$3:BQ$3,"金额-入",$G15:BQ15)-SUMIF($G$3:BQ$3,"金额-出",$G15:BQ15))/(SUMIF($G$3:BQ$3,"数量-入",$G15:BQ15)-SUMIF($G$3:BQ$3,"数量-出",$G15:BQ15))),0)</f>
        <v>0</v>
      </c>
      <c r="BT15" s="115">
        <f t="shared" si="23"/>
        <v>0</v>
      </c>
      <c r="BU15" s="125"/>
      <c r="BV15" s="126"/>
      <c r="BW15" s="123"/>
      <c r="BX15" s="112"/>
      <c r="BY15" s="119">
        <f t="shared" si="24"/>
        <v>0</v>
      </c>
      <c r="BZ15" s="124"/>
      <c r="CA15" s="115">
        <f>IFERROR(IF(BZ15="",0,(SUMIF($G$3:BY$3,"金额-入",$G15:BY15)-SUMIF($G$3:BY$3,"金额-出",$G15:BY15))/(SUMIF($G$3:BY$3,"数量-入",$G15:BY15)-SUMIF($G$3:BY$3,"数量-出",$G15:BY15))),0)</f>
        <v>0</v>
      </c>
      <c r="CB15" s="115">
        <f t="shared" si="25"/>
        <v>0</v>
      </c>
      <c r="CC15" s="125"/>
      <c r="CD15" s="126"/>
      <c r="CE15" s="123"/>
      <c r="CF15" s="112"/>
      <c r="CG15" s="119">
        <f t="shared" si="26"/>
        <v>0</v>
      </c>
      <c r="CH15" s="124"/>
      <c r="CI15" s="115">
        <f>IFERROR(IF(CH15="",0,(SUMIF($G$3:CG$3,"金额-入",$G15:CG15)-SUMIF($G$3:CG$3,"金额-出",$G15:CG15))/(SUMIF($G$3:CG$3,"数量-入",$G15:CG15)-SUMIF($G$3:CG$3,"数量-出",$G15:CG15))),0)</f>
        <v>0</v>
      </c>
      <c r="CJ15" s="115">
        <f t="shared" si="27"/>
        <v>0</v>
      </c>
      <c r="CK15" s="125"/>
      <c r="CL15" s="126"/>
      <c r="CM15" s="123"/>
      <c r="CN15" s="112"/>
      <c r="CO15" s="119">
        <f t="shared" si="28"/>
        <v>0</v>
      </c>
      <c r="CP15" s="124"/>
      <c r="CQ15" s="115">
        <f>IFERROR(IF(CP15="",0,(SUMIF($G$3:CO$3,"金额-入",$G15:CO15)-SUMIF($G$3:CO$3,"金额-出",$G15:CO15))/(SUMIF($G$3:CO$3,"数量-入",$G15:CO15)-SUMIF($G$3:CO$3,"数量-出",$G15:CO15))),0)</f>
        <v>0</v>
      </c>
      <c r="CR15" s="115">
        <f t="shared" si="29"/>
        <v>0</v>
      </c>
      <c r="CS15" s="125"/>
      <c r="CT15" s="126"/>
      <c r="CU15" s="123"/>
      <c r="CV15" s="112"/>
      <c r="CW15" s="119">
        <f t="shared" si="30"/>
        <v>0</v>
      </c>
      <c r="CX15" s="124"/>
      <c r="CY15" s="115">
        <f>IFERROR(IF(CX15="",0,(SUMIF($G$3:CW$3,"金额-入",$G15:CW15)-SUMIF($G$3:CW$3,"金额-出",$G15:CW15))/(SUMIF($G$3:CW$3,"数量-入",$G15:CW15)-SUMIF($G$3:CW$3,"数量-出",$G15:CW15))),0)</f>
        <v>0</v>
      </c>
      <c r="CZ15" s="115">
        <f t="shared" si="31"/>
        <v>0</v>
      </c>
      <c r="DA15" s="125"/>
      <c r="DB15" s="126"/>
      <c r="DC15" s="123"/>
      <c r="DD15" s="112"/>
      <c r="DE15" s="119">
        <f t="shared" si="32"/>
        <v>0</v>
      </c>
      <c r="DF15" s="124"/>
      <c r="DG15" s="115">
        <f>IFERROR(IF(DF15="",0,(SUMIF($G$3:DE$3,"金额-入",$G15:DE15)-SUMIF($G$3:DE$3,"金额-出",$G15:DE15))/(SUMIF($G$3:DE$3,"数量-入",$G15:DE15)-SUMIF($G$3:DE$3,"数量-出",$G15:DE15))),0)</f>
        <v>0</v>
      </c>
      <c r="DH15" s="115">
        <f t="shared" si="33"/>
        <v>0</v>
      </c>
      <c r="DI15" s="125"/>
      <c r="DJ15" s="126"/>
      <c r="DK15" s="109">
        <f t="array" ref="DK15">MIN(IF(($G$3:$DJ$3="单价")*(G15:DJ15&lt;&gt;0),G15:DJ15))</f>
        <v>0</v>
      </c>
      <c r="DL15" s="97">
        <f t="array" ref="DL15">MAX(IF($G$3:$DJ$3="单价",G15:DJ15))</f>
        <v>0</v>
      </c>
      <c r="DM15" s="115">
        <f t="shared" si="34"/>
        <v>0</v>
      </c>
      <c r="DN15" s="127"/>
      <c r="DO15" s="2"/>
      <c r="DP15" s="11">
        <f t="shared" si="35"/>
        <v>0</v>
      </c>
      <c r="DQ15" s="11">
        <f t="shared" si="36"/>
        <v>0</v>
      </c>
      <c r="DR15" s="11"/>
      <c r="DS15" s="11"/>
      <c r="DT15" s="11"/>
      <c r="DU15" s="2"/>
      <c r="DV15" s="2"/>
      <c r="DW15" s="2"/>
      <c r="DX15" s="2"/>
      <c r="DY15" s="2"/>
    </row>
    <row r="16" spans="1:129" ht="18" customHeight="1" x14ac:dyDescent="0.15">
      <c r="A16" s="2"/>
      <c r="B16" s="53">
        <f t="shared" si="0"/>
        <v>12</v>
      </c>
      <c r="C16" s="5"/>
      <c r="D16" s="6"/>
      <c r="E16" s="7"/>
      <c r="F16" s="8"/>
      <c r="G16" s="111"/>
      <c r="H16" s="112"/>
      <c r="I16" s="113">
        <f t="shared" si="1"/>
        <v>0</v>
      </c>
      <c r="J16" s="114">
        <f t="shared" si="2"/>
        <v>0</v>
      </c>
      <c r="K16" s="115">
        <f t="shared" si="3"/>
        <v>0</v>
      </c>
      <c r="L16" s="113">
        <f t="shared" si="4"/>
        <v>0</v>
      </c>
      <c r="M16" s="114">
        <f t="shared" si="5"/>
        <v>0</v>
      </c>
      <c r="N16" s="115">
        <f t="shared" si="6"/>
        <v>0</v>
      </c>
      <c r="O16" s="113">
        <f t="shared" si="7"/>
        <v>0</v>
      </c>
      <c r="P16" s="116">
        <f t="shared" si="8"/>
        <v>0</v>
      </c>
      <c r="Q16" s="117">
        <f t="shared" si="37"/>
        <v>0</v>
      </c>
      <c r="R16" s="118">
        <f t="shared" si="9"/>
        <v>0</v>
      </c>
      <c r="S16" s="111"/>
      <c r="T16" s="112"/>
      <c r="U16" s="119">
        <f t="shared" si="10"/>
        <v>0</v>
      </c>
      <c r="V16" s="120"/>
      <c r="W16" s="115">
        <f>IFERROR(IF(V16="",0,(SUMIF($G$3:U$3,"金额-入",$G16:U16)-SUMIF($G$3:U$3,"金额-出",$G16:U16))/(SUMIF($G$3:U$3,"数量-入",$G16:U16)-SUMIF($G$3:U$3,"数量-出",$G16:U16))),0)</f>
        <v>0</v>
      </c>
      <c r="X16" s="115">
        <f t="shared" si="11"/>
        <v>0</v>
      </c>
      <c r="Y16" s="121"/>
      <c r="Z16" s="122"/>
      <c r="AA16" s="111"/>
      <c r="AB16" s="112"/>
      <c r="AC16" s="119">
        <f t="shared" si="12"/>
        <v>0</v>
      </c>
      <c r="AD16" s="120"/>
      <c r="AE16" s="115">
        <f>IFERROR(IF(AD16="",0,(SUMIF($G$3:AC$3,"金额-入",$G16:AC16)-SUMIF($G$3:AC$3,"金额-出",$G16:AC16))/(SUMIF($G$3:AC$3,"数量-入",$G16:AC16)-SUMIF($G$3:AC$3,"数量-出",$G16:AC16))),0)</f>
        <v>0</v>
      </c>
      <c r="AF16" s="115">
        <f t="shared" si="13"/>
        <v>0</v>
      </c>
      <c r="AG16" s="121"/>
      <c r="AH16" s="122"/>
      <c r="AI16" s="123"/>
      <c r="AJ16" s="112"/>
      <c r="AK16" s="119">
        <f t="shared" si="14"/>
        <v>0</v>
      </c>
      <c r="AL16" s="124"/>
      <c r="AM16" s="115">
        <f>IFERROR(IF(AL16="",0,(SUMIF($G$3:AK$3,"金额-入",$G16:AK16)-SUMIF($G$3:AK$3,"金额-出",$G16:AK16))/(SUMIF($G$3:AK$3,"数量-入",$G16:AK16)-SUMIF($G$3:AK$3,"数量-出",$G16:AK16))),0)</f>
        <v>0</v>
      </c>
      <c r="AN16" s="115">
        <f t="shared" si="15"/>
        <v>0</v>
      </c>
      <c r="AO16" s="125"/>
      <c r="AP16" s="126"/>
      <c r="AQ16" s="123"/>
      <c r="AR16" s="112"/>
      <c r="AS16" s="119">
        <f t="shared" si="16"/>
        <v>0</v>
      </c>
      <c r="AT16" s="124"/>
      <c r="AU16" s="115">
        <f>IFERROR(IF(AT16="",0,(SUMIF($G$3:AS$3,"金额-入",$G16:AS16)-SUMIF($G$3:AS$3,"金额-出",$G16:AS16))/(SUMIF($G$3:AS$3,"数量-入",$G16:AS16)-SUMIF($G$3:AS$3,"数量-出",$G16:AS16))),0)</f>
        <v>0</v>
      </c>
      <c r="AV16" s="115">
        <f t="shared" si="17"/>
        <v>0</v>
      </c>
      <c r="AW16" s="125"/>
      <c r="AX16" s="126"/>
      <c r="AY16" s="123"/>
      <c r="AZ16" s="112"/>
      <c r="BA16" s="119">
        <f t="shared" si="18"/>
        <v>0</v>
      </c>
      <c r="BB16" s="124"/>
      <c r="BC16" s="115">
        <f>IFERROR(IF(BB16="",0,(SUMIF($G$3:BA$3,"金额-入",$G16:BA16)-SUMIF($G$3:BA$3,"金额-出",$G16:BA16))/(SUMIF($G$3:BA$3,"数量-入",$G16:BA16)-SUMIF($G$3:BA$3,"数量-出",$G16:BA16))),0)</f>
        <v>0</v>
      </c>
      <c r="BD16" s="115">
        <f t="shared" si="19"/>
        <v>0</v>
      </c>
      <c r="BE16" s="125"/>
      <c r="BF16" s="126"/>
      <c r="BG16" s="123"/>
      <c r="BH16" s="112"/>
      <c r="BI16" s="119">
        <f t="shared" si="20"/>
        <v>0</v>
      </c>
      <c r="BJ16" s="124"/>
      <c r="BK16" s="115">
        <f>IFERROR(IF(BJ16="",0,(SUMIF($G$3:BI$3,"金额-入",$G16:BI16)-SUMIF($G$3:BI$3,"金额-出",$G16:BI16))/(SUMIF($G$3:BI$3,"数量-入",$G16:BI16)-SUMIF($G$3:BI$3,"数量-出",$G16:BI16))),0)</f>
        <v>0</v>
      </c>
      <c r="BL16" s="115">
        <f t="shared" si="21"/>
        <v>0</v>
      </c>
      <c r="BM16" s="125"/>
      <c r="BN16" s="126"/>
      <c r="BO16" s="123"/>
      <c r="BP16" s="112"/>
      <c r="BQ16" s="119">
        <f t="shared" si="22"/>
        <v>0</v>
      </c>
      <c r="BR16" s="124"/>
      <c r="BS16" s="115">
        <f>IFERROR(IF(BR16="",0,(SUMIF($G$3:BQ$3,"金额-入",$G16:BQ16)-SUMIF($G$3:BQ$3,"金额-出",$G16:BQ16))/(SUMIF($G$3:BQ$3,"数量-入",$G16:BQ16)-SUMIF($G$3:BQ$3,"数量-出",$G16:BQ16))),0)</f>
        <v>0</v>
      </c>
      <c r="BT16" s="115">
        <f t="shared" si="23"/>
        <v>0</v>
      </c>
      <c r="BU16" s="125"/>
      <c r="BV16" s="126"/>
      <c r="BW16" s="123"/>
      <c r="BX16" s="112"/>
      <c r="BY16" s="119">
        <f t="shared" si="24"/>
        <v>0</v>
      </c>
      <c r="BZ16" s="124"/>
      <c r="CA16" s="115">
        <f>IFERROR(IF(BZ16="",0,(SUMIF($G$3:BY$3,"金额-入",$G16:BY16)-SUMIF($G$3:BY$3,"金额-出",$G16:BY16))/(SUMIF($G$3:BY$3,"数量-入",$G16:BY16)-SUMIF($G$3:BY$3,"数量-出",$G16:BY16))),0)</f>
        <v>0</v>
      </c>
      <c r="CB16" s="115">
        <f t="shared" si="25"/>
        <v>0</v>
      </c>
      <c r="CC16" s="125"/>
      <c r="CD16" s="126"/>
      <c r="CE16" s="123"/>
      <c r="CF16" s="112"/>
      <c r="CG16" s="119">
        <f t="shared" si="26"/>
        <v>0</v>
      </c>
      <c r="CH16" s="124"/>
      <c r="CI16" s="115">
        <f>IFERROR(IF(CH16="",0,(SUMIF($G$3:CG$3,"金额-入",$G16:CG16)-SUMIF($G$3:CG$3,"金额-出",$G16:CG16))/(SUMIF($G$3:CG$3,"数量-入",$G16:CG16)-SUMIF($G$3:CG$3,"数量-出",$G16:CG16))),0)</f>
        <v>0</v>
      </c>
      <c r="CJ16" s="115">
        <f t="shared" si="27"/>
        <v>0</v>
      </c>
      <c r="CK16" s="125"/>
      <c r="CL16" s="126"/>
      <c r="CM16" s="123"/>
      <c r="CN16" s="112"/>
      <c r="CO16" s="119">
        <f t="shared" si="28"/>
        <v>0</v>
      </c>
      <c r="CP16" s="124"/>
      <c r="CQ16" s="115">
        <f>IFERROR(IF(CP16="",0,(SUMIF($G$3:CO$3,"金额-入",$G16:CO16)-SUMIF($G$3:CO$3,"金额-出",$G16:CO16))/(SUMIF($G$3:CO$3,"数量-入",$G16:CO16)-SUMIF($G$3:CO$3,"数量-出",$G16:CO16))),0)</f>
        <v>0</v>
      </c>
      <c r="CR16" s="115">
        <f t="shared" si="29"/>
        <v>0</v>
      </c>
      <c r="CS16" s="125"/>
      <c r="CT16" s="126"/>
      <c r="CU16" s="123"/>
      <c r="CV16" s="112"/>
      <c r="CW16" s="119">
        <f t="shared" si="30"/>
        <v>0</v>
      </c>
      <c r="CX16" s="124"/>
      <c r="CY16" s="115">
        <f>IFERROR(IF(CX16="",0,(SUMIF($G$3:CW$3,"金额-入",$G16:CW16)-SUMIF($G$3:CW$3,"金额-出",$G16:CW16))/(SUMIF($G$3:CW$3,"数量-入",$G16:CW16)-SUMIF($G$3:CW$3,"数量-出",$G16:CW16))),0)</f>
        <v>0</v>
      </c>
      <c r="CZ16" s="115">
        <f t="shared" si="31"/>
        <v>0</v>
      </c>
      <c r="DA16" s="125"/>
      <c r="DB16" s="126"/>
      <c r="DC16" s="123"/>
      <c r="DD16" s="112"/>
      <c r="DE16" s="119">
        <f t="shared" si="32"/>
        <v>0</v>
      </c>
      <c r="DF16" s="124"/>
      <c r="DG16" s="115">
        <f>IFERROR(IF(DF16="",0,(SUMIF($G$3:DE$3,"金额-入",$G16:DE16)-SUMIF($G$3:DE$3,"金额-出",$G16:DE16))/(SUMIF($G$3:DE$3,"数量-入",$G16:DE16)-SUMIF($G$3:DE$3,"数量-出",$G16:DE16))),0)</f>
        <v>0</v>
      </c>
      <c r="DH16" s="115">
        <f t="shared" si="33"/>
        <v>0</v>
      </c>
      <c r="DI16" s="125"/>
      <c r="DJ16" s="126"/>
      <c r="DK16" s="109">
        <f t="array" ref="DK16">MIN(IF(($G$3:$DJ$3="单价")*(G16:DJ16&lt;&gt;0),G16:DJ16))</f>
        <v>0</v>
      </c>
      <c r="DL16" s="97">
        <f t="array" ref="DL16">MAX(IF($G$3:$DJ$3="单价",G16:DJ16))</f>
        <v>0</v>
      </c>
      <c r="DM16" s="115">
        <f t="shared" si="34"/>
        <v>0</v>
      </c>
      <c r="DN16" s="127"/>
      <c r="DO16" s="2"/>
      <c r="DP16" s="11">
        <f t="shared" si="35"/>
        <v>0</v>
      </c>
      <c r="DQ16" s="11">
        <f t="shared" si="36"/>
        <v>0</v>
      </c>
      <c r="DR16" s="11"/>
      <c r="DS16" s="11"/>
      <c r="DT16" s="11"/>
      <c r="DU16" s="2"/>
      <c r="DV16" s="2"/>
      <c r="DW16" s="2"/>
      <c r="DX16" s="2"/>
      <c r="DY16" s="2"/>
    </row>
    <row r="17" spans="1:129" ht="18" customHeight="1" x14ac:dyDescent="0.15">
      <c r="A17" s="2"/>
      <c r="B17" s="53">
        <f t="shared" si="0"/>
        <v>13</v>
      </c>
      <c r="C17" s="5"/>
      <c r="D17" s="6"/>
      <c r="E17" s="7"/>
      <c r="F17" s="8"/>
      <c r="G17" s="111"/>
      <c r="H17" s="112"/>
      <c r="I17" s="113">
        <f t="shared" si="1"/>
        <v>0</v>
      </c>
      <c r="J17" s="114">
        <f t="shared" si="2"/>
        <v>0</v>
      </c>
      <c r="K17" s="115">
        <f t="shared" si="3"/>
        <v>0</v>
      </c>
      <c r="L17" s="113">
        <f t="shared" si="4"/>
        <v>0</v>
      </c>
      <c r="M17" s="114">
        <f t="shared" si="5"/>
        <v>0</v>
      </c>
      <c r="N17" s="115">
        <f t="shared" si="6"/>
        <v>0</v>
      </c>
      <c r="O17" s="113">
        <f t="shared" si="7"/>
        <v>0</v>
      </c>
      <c r="P17" s="116">
        <f t="shared" si="8"/>
        <v>0</v>
      </c>
      <c r="Q17" s="117">
        <f t="shared" si="37"/>
        <v>0</v>
      </c>
      <c r="R17" s="118">
        <f t="shared" si="9"/>
        <v>0</v>
      </c>
      <c r="S17" s="111"/>
      <c r="T17" s="112"/>
      <c r="U17" s="119">
        <f t="shared" si="10"/>
        <v>0</v>
      </c>
      <c r="V17" s="120"/>
      <c r="W17" s="115">
        <f>IFERROR(IF(V17="",0,(SUMIF($G$3:U$3,"金额-入",$G17:U17)-SUMIF($G$3:U$3,"金额-出",$G17:U17))/(SUMIF($G$3:U$3,"数量-入",$G17:U17)-SUMIF($G$3:U$3,"数量-出",$G17:U17))),0)</f>
        <v>0</v>
      </c>
      <c r="X17" s="115">
        <f t="shared" si="11"/>
        <v>0</v>
      </c>
      <c r="Y17" s="121"/>
      <c r="Z17" s="122"/>
      <c r="AA17" s="111"/>
      <c r="AB17" s="112"/>
      <c r="AC17" s="119">
        <f t="shared" si="12"/>
        <v>0</v>
      </c>
      <c r="AD17" s="120"/>
      <c r="AE17" s="115">
        <f>IFERROR(IF(AD17="",0,(SUMIF($G$3:AC$3,"金额-入",$G17:AC17)-SUMIF($G$3:AC$3,"金额-出",$G17:AC17))/(SUMIF($G$3:AC$3,"数量-入",$G17:AC17)-SUMIF($G$3:AC$3,"数量-出",$G17:AC17))),0)</f>
        <v>0</v>
      </c>
      <c r="AF17" s="115">
        <f t="shared" si="13"/>
        <v>0</v>
      </c>
      <c r="AG17" s="121"/>
      <c r="AH17" s="122"/>
      <c r="AI17" s="123"/>
      <c r="AJ17" s="112"/>
      <c r="AK17" s="119">
        <f t="shared" si="14"/>
        <v>0</v>
      </c>
      <c r="AL17" s="124"/>
      <c r="AM17" s="115">
        <f>IFERROR(IF(AL17="",0,(SUMIF($G$3:AK$3,"金额-入",$G17:AK17)-SUMIF($G$3:AK$3,"金额-出",$G17:AK17))/(SUMIF($G$3:AK$3,"数量-入",$G17:AK17)-SUMIF($G$3:AK$3,"数量-出",$G17:AK17))),0)</f>
        <v>0</v>
      </c>
      <c r="AN17" s="115">
        <f t="shared" si="15"/>
        <v>0</v>
      </c>
      <c r="AO17" s="125"/>
      <c r="AP17" s="126"/>
      <c r="AQ17" s="123"/>
      <c r="AR17" s="112"/>
      <c r="AS17" s="119">
        <f t="shared" si="16"/>
        <v>0</v>
      </c>
      <c r="AT17" s="124"/>
      <c r="AU17" s="115">
        <f>IFERROR(IF(AT17="",0,(SUMIF($G$3:AS$3,"金额-入",$G17:AS17)-SUMIF($G$3:AS$3,"金额-出",$G17:AS17))/(SUMIF($G$3:AS$3,"数量-入",$G17:AS17)-SUMIF($G$3:AS$3,"数量-出",$G17:AS17))),0)</f>
        <v>0</v>
      </c>
      <c r="AV17" s="115">
        <f t="shared" si="17"/>
        <v>0</v>
      </c>
      <c r="AW17" s="125"/>
      <c r="AX17" s="126"/>
      <c r="AY17" s="123"/>
      <c r="AZ17" s="112"/>
      <c r="BA17" s="119">
        <f t="shared" si="18"/>
        <v>0</v>
      </c>
      <c r="BB17" s="124"/>
      <c r="BC17" s="115">
        <f>IFERROR(IF(BB17="",0,(SUMIF($G$3:BA$3,"金额-入",$G17:BA17)-SUMIF($G$3:BA$3,"金额-出",$G17:BA17))/(SUMIF($G$3:BA$3,"数量-入",$G17:BA17)-SUMIF($G$3:BA$3,"数量-出",$G17:BA17))),0)</f>
        <v>0</v>
      </c>
      <c r="BD17" s="115">
        <f t="shared" si="19"/>
        <v>0</v>
      </c>
      <c r="BE17" s="125"/>
      <c r="BF17" s="126"/>
      <c r="BG17" s="123"/>
      <c r="BH17" s="112"/>
      <c r="BI17" s="119">
        <f t="shared" si="20"/>
        <v>0</v>
      </c>
      <c r="BJ17" s="124"/>
      <c r="BK17" s="115">
        <f>IFERROR(IF(BJ17="",0,(SUMIF($G$3:BI$3,"金额-入",$G17:BI17)-SUMIF($G$3:BI$3,"金额-出",$G17:BI17))/(SUMIF($G$3:BI$3,"数量-入",$G17:BI17)-SUMIF($G$3:BI$3,"数量-出",$G17:BI17))),0)</f>
        <v>0</v>
      </c>
      <c r="BL17" s="115">
        <f t="shared" si="21"/>
        <v>0</v>
      </c>
      <c r="BM17" s="125"/>
      <c r="BN17" s="126"/>
      <c r="BO17" s="123"/>
      <c r="BP17" s="112"/>
      <c r="BQ17" s="119">
        <f t="shared" si="22"/>
        <v>0</v>
      </c>
      <c r="BR17" s="124"/>
      <c r="BS17" s="115">
        <f>IFERROR(IF(BR17="",0,(SUMIF($G$3:BQ$3,"金额-入",$G17:BQ17)-SUMIF($G$3:BQ$3,"金额-出",$G17:BQ17))/(SUMIF($G$3:BQ$3,"数量-入",$G17:BQ17)-SUMIF($G$3:BQ$3,"数量-出",$G17:BQ17))),0)</f>
        <v>0</v>
      </c>
      <c r="BT17" s="115">
        <f t="shared" si="23"/>
        <v>0</v>
      </c>
      <c r="BU17" s="125"/>
      <c r="BV17" s="126"/>
      <c r="BW17" s="123"/>
      <c r="BX17" s="112"/>
      <c r="BY17" s="119">
        <f t="shared" si="24"/>
        <v>0</v>
      </c>
      <c r="BZ17" s="124"/>
      <c r="CA17" s="115">
        <f>IFERROR(IF(BZ17="",0,(SUMIF($G$3:BY$3,"金额-入",$G17:BY17)-SUMIF($G$3:BY$3,"金额-出",$G17:BY17))/(SUMIF($G$3:BY$3,"数量-入",$G17:BY17)-SUMIF($G$3:BY$3,"数量-出",$G17:BY17))),0)</f>
        <v>0</v>
      </c>
      <c r="CB17" s="115">
        <f t="shared" si="25"/>
        <v>0</v>
      </c>
      <c r="CC17" s="125"/>
      <c r="CD17" s="126"/>
      <c r="CE17" s="123"/>
      <c r="CF17" s="112"/>
      <c r="CG17" s="119">
        <f t="shared" si="26"/>
        <v>0</v>
      </c>
      <c r="CH17" s="124"/>
      <c r="CI17" s="115">
        <f>IFERROR(IF(CH17="",0,(SUMIF($G$3:CG$3,"金额-入",$G17:CG17)-SUMIF($G$3:CG$3,"金额-出",$G17:CG17))/(SUMIF($G$3:CG$3,"数量-入",$G17:CG17)-SUMIF($G$3:CG$3,"数量-出",$G17:CG17))),0)</f>
        <v>0</v>
      </c>
      <c r="CJ17" s="115">
        <f t="shared" si="27"/>
        <v>0</v>
      </c>
      <c r="CK17" s="125"/>
      <c r="CL17" s="126"/>
      <c r="CM17" s="123"/>
      <c r="CN17" s="112"/>
      <c r="CO17" s="119">
        <f t="shared" si="28"/>
        <v>0</v>
      </c>
      <c r="CP17" s="124"/>
      <c r="CQ17" s="115">
        <f>IFERROR(IF(CP17="",0,(SUMIF($G$3:CO$3,"金额-入",$G17:CO17)-SUMIF($G$3:CO$3,"金额-出",$G17:CO17))/(SUMIF($G$3:CO$3,"数量-入",$G17:CO17)-SUMIF($G$3:CO$3,"数量-出",$G17:CO17))),0)</f>
        <v>0</v>
      </c>
      <c r="CR17" s="115">
        <f t="shared" si="29"/>
        <v>0</v>
      </c>
      <c r="CS17" s="125"/>
      <c r="CT17" s="126"/>
      <c r="CU17" s="123"/>
      <c r="CV17" s="112"/>
      <c r="CW17" s="119">
        <f t="shared" si="30"/>
        <v>0</v>
      </c>
      <c r="CX17" s="124"/>
      <c r="CY17" s="115">
        <f>IFERROR(IF(CX17="",0,(SUMIF($G$3:CW$3,"金额-入",$G17:CW17)-SUMIF($G$3:CW$3,"金额-出",$G17:CW17))/(SUMIF($G$3:CW$3,"数量-入",$G17:CW17)-SUMIF($G$3:CW$3,"数量-出",$G17:CW17))),0)</f>
        <v>0</v>
      </c>
      <c r="CZ17" s="115">
        <f t="shared" si="31"/>
        <v>0</v>
      </c>
      <c r="DA17" s="125"/>
      <c r="DB17" s="126"/>
      <c r="DC17" s="123"/>
      <c r="DD17" s="112"/>
      <c r="DE17" s="119">
        <f t="shared" si="32"/>
        <v>0</v>
      </c>
      <c r="DF17" s="124"/>
      <c r="DG17" s="115">
        <f>IFERROR(IF(DF17="",0,(SUMIF($G$3:DE$3,"金额-入",$G17:DE17)-SUMIF($G$3:DE$3,"金额-出",$G17:DE17))/(SUMIF($G$3:DE$3,"数量-入",$G17:DE17)-SUMIF($G$3:DE$3,"数量-出",$G17:DE17))),0)</f>
        <v>0</v>
      </c>
      <c r="DH17" s="115">
        <f t="shared" si="33"/>
        <v>0</v>
      </c>
      <c r="DI17" s="125"/>
      <c r="DJ17" s="126"/>
      <c r="DK17" s="109">
        <f t="array" ref="DK17">MIN(IF(($G$3:$DJ$3="单价")*(G17:DJ17&lt;&gt;0),G17:DJ17))</f>
        <v>0</v>
      </c>
      <c r="DL17" s="97">
        <f t="array" ref="DL17">MAX(IF($G$3:$DJ$3="单价",G17:DJ17))</f>
        <v>0</v>
      </c>
      <c r="DM17" s="115">
        <f t="shared" si="34"/>
        <v>0</v>
      </c>
      <c r="DN17" s="127"/>
      <c r="DO17" s="2"/>
      <c r="DP17" s="11">
        <f t="shared" si="35"/>
        <v>0</v>
      </c>
      <c r="DQ17" s="11">
        <f t="shared" si="36"/>
        <v>0</v>
      </c>
      <c r="DR17" s="11"/>
      <c r="DS17" s="11"/>
      <c r="DT17" s="11"/>
      <c r="DU17" s="2"/>
      <c r="DV17" s="2"/>
      <c r="DW17" s="2"/>
      <c r="DX17" s="2"/>
      <c r="DY17" s="2"/>
    </row>
    <row r="18" spans="1:129" ht="18" customHeight="1" x14ac:dyDescent="0.15">
      <c r="A18" s="2"/>
      <c r="B18" s="53">
        <f t="shared" si="0"/>
        <v>14</v>
      </c>
      <c r="C18" s="5"/>
      <c r="D18" s="6"/>
      <c r="E18" s="7"/>
      <c r="F18" s="8"/>
      <c r="G18" s="111"/>
      <c r="H18" s="112"/>
      <c r="I18" s="113">
        <f t="shared" si="1"/>
        <v>0</v>
      </c>
      <c r="J18" s="114">
        <f t="shared" si="2"/>
        <v>0</v>
      </c>
      <c r="K18" s="115">
        <f t="shared" si="3"/>
        <v>0</v>
      </c>
      <c r="L18" s="113">
        <f t="shared" si="4"/>
        <v>0</v>
      </c>
      <c r="M18" s="114">
        <f t="shared" si="5"/>
        <v>0</v>
      </c>
      <c r="N18" s="115">
        <f t="shared" si="6"/>
        <v>0</v>
      </c>
      <c r="O18" s="113">
        <f t="shared" si="7"/>
        <v>0</v>
      </c>
      <c r="P18" s="116">
        <f t="shared" si="8"/>
        <v>0</v>
      </c>
      <c r="Q18" s="117">
        <f t="shared" si="37"/>
        <v>0</v>
      </c>
      <c r="R18" s="118">
        <f t="shared" si="9"/>
        <v>0</v>
      </c>
      <c r="S18" s="111"/>
      <c r="T18" s="112"/>
      <c r="U18" s="119">
        <f t="shared" si="10"/>
        <v>0</v>
      </c>
      <c r="V18" s="120"/>
      <c r="W18" s="115">
        <f>IFERROR(IF(V18="",0,(SUMIF($G$3:U$3,"金额-入",$G18:U18)-SUMIF($G$3:U$3,"金额-出",$G18:U18))/(SUMIF($G$3:U$3,"数量-入",$G18:U18)-SUMIF($G$3:U$3,"数量-出",$G18:U18))),0)</f>
        <v>0</v>
      </c>
      <c r="X18" s="115">
        <f t="shared" si="11"/>
        <v>0</v>
      </c>
      <c r="Y18" s="121"/>
      <c r="Z18" s="122"/>
      <c r="AA18" s="111"/>
      <c r="AB18" s="112"/>
      <c r="AC18" s="119">
        <f t="shared" si="12"/>
        <v>0</v>
      </c>
      <c r="AD18" s="120"/>
      <c r="AE18" s="115">
        <f>IFERROR(IF(AD18="",0,(SUMIF($G$3:AC$3,"金额-入",$G18:AC18)-SUMIF($G$3:AC$3,"金额-出",$G18:AC18))/(SUMIF($G$3:AC$3,"数量-入",$G18:AC18)-SUMIF($G$3:AC$3,"数量-出",$G18:AC18))),0)</f>
        <v>0</v>
      </c>
      <c r="AF18" s="115">
        <f t="shared" si="13"/>
        <v>0</v>
      </c>
      <c r="AG18" s="121"/>
      <c r="AH18" s="122"/>
      <c r="AI18" s="123"/>
      <c r="AJ18" s="112"/>
      <c r="AK18" s="119">
        <f t="shared" si="14"/>
        <v>0</v>
      </c>
      <c r="AL18" s="124"/>
      <c r="AM18" s="115">
        <f>IFERROR(IF(AL18="",0,(SUMIF($G$3:AK$3,"金额-入",$G18:AK18)-SUMIF($G$3:AK$3,"金额-出",$G18:AK18))/(SUMIF($G$3:AK$3,"数量-入",$G18:AK18)-SUMIF($G$3:AK$3,"数量-出",$G18:AK18))),0)</f>
        <v>0</v>
      </c>
      <c r="AN18" s="115">
        <f t="shared" si="15"/>
        <v>0</v>
      </c>
      <c r="AO18" s="125"/>
      <c r="AP18" s="126"/>
      <c r="AQ18" s="123"/>
      <c r="AR18" s="112"/>
      <c r="AS18" s="119">
        <f t="shared" si="16"/>
        <v>0</v>
      </c>
      <c r="AT18" s="124"/>
      <c r="AU18" s="115">
        <f>IFERROR(IF(AT18="",0,(SUMIF($G$3:AS$3,"金额-入",$G18:AS18)-SUMIF($G$3:AS$3,"金额-出",$G18:AS18))/(SUMIF($G$3:AS$3,"数量-入",$G18:AS18)-SUMIF($G$3:AS$3,"数量-出",$G18:AS18))),0)</f>
        <v>0</v>
      </c>
      <c r="AV18" s="115">
        <f t="shared" si="17"/>
        <v>0</v>
      </c>
      <c r="AW18" s="125"/>
      <c r="AX18" s="126"/>
      <c r="AY18" s="123"/>
      <c r="AZ18" s="112"/>
      <c r="BA18" s="119">
        <f t="shared" si="18"/>
        <v>0</v>
      </c>
      <c r="BB18" s="124"/>
      <c r="BC18" s="115">
        <f>IFERROR(IF(BB18="",0,(SUMIF($G$3:BA$3,"金额-入",$G18:BA18)-SUMIF($G$3:BA$3,"金额-出",$G18:BA18))/(SUMIF($G$3:BA$3,"数量-入",$G18:BA18)-SUMIF($G$3:BA$3,"数量-出",$G18:BA18))),0)</f>
        <v>0</v>
      </c>
      <c r="BD18" s="115">
        <f t="shared" si="19"/>
        <v>0</v>
      </c>
      <c r="BE18" s="125"/>
      <c r="BF18" s="126"/>
      <c r="BG18" s="123"/>
      <c r="BH18" s="112"/>
      <c r="BI18" s="119">
        <f t="shared" si="20"/>
        <v>0</v>
      </c>
      <c r="BJ18" s="124"/>
      <c r="BK18" s="115">
        <f>IFERROR(IF(BJ18="",0,(SUMIF($G$3:BI$3,"金额-入",$G18:BI18)-SUMIF($G$3:BI$3,"金额-出",$G18:BI18))/(SUMIF($G$3:BI$3,"数量-入",$G18:BI18)-SUMIF($G$3:BI$3,"数量-出",$G18:BI18))),0)</f>
        <v>0</v>
      </c>
      <c r="BL18" s="115">
        <f t="shared" si="21"/>
        <v>0</v>
      </c>
      <c r="BM18" s="125"/>
      <c r="BN18" s="126"/>
      <c r="BO18" s="123"/>
      <c r="BP18" s="112"/>
      <c r="BQ18" s="119">
        <f t="shared" si="22"/>
        <v>0</v>
      </c>
      <c r="BR18" s="124"/>
      <c r="BS18" s="115">
        <f>IFERROR(IF(BR18="",0,(SUMIF($G$3:BQ$3,"金额-入",$G18:BQ18)-SUMIF($G$3:BQ$3,"金额-出",$G18:BQ18))/(SUMIF($G$3:BQ$3,"数量-入",$G18:BQ18)-SUMIF($G$3:BQ$3,"数量-出",$G18:BQ18))),0)</f>
        <v>0</v>
      </c>
      <c r="BT18" s="115">
        <f t="shared" si="23"/>
        <v>0</v>
      </c>
      <c r="BU18" s="125"/>
      <c r="BV18" s="126"/>
      <c r="BW18" s="123"/>
      <c r="BX18" s="112"/>
      <c r="BY18" s="119">
        <f t="shared" si="24"/>
        <v>0</v>
      </c>
      <c r="BZ18" s="124"/>
      <c r="CA18" s="115">
        <f>IFERROR(IF(BZ18="",0,(SUMIF($G$3:BY$3,"金额-入",$G18:BY18)-SUMIF($G$3:BY$3,"金额-出",$G18:BY18))/(SUMIF($G$3:BY$3,"数量-入",$G18:BY18)-SUMIF($G$3:BY$3,"数量-出",$G18:BY18))),0)</f>
        <v>0</v>
      </c>
      <c r="CB18" s="115">
        <f t="shared" si="25"/>
        <v>0</v>
      </c>
      <c r="CC18" s="125"/>
      <c r="CD18" s="126"/>
      <c r="CE18" s="123"/>
      <c r="CF18" s="112"/>
      <c r="CG18" s="119">
        <f t="shared" si="26"/>
        <v>0</v>
      </c>
      <c r="CH18" s="124"/>
      <c r="CI18" s="115">
        <f>IFERROR(IF(CH18="",0,(SUMIF($G$3:CG$3,"金额-入",$G18:CG18)-SUMIF($G$3:CG$3,"金额-出",$G18:CG18))/(SUMIF($G$3:CG$3,"数量-入",$G18:CG18)-SUMIF($G$3:CG$3,"数量-出",$G18:CG18))),0)</f>
        <v>0</v>
      </c>
      <c r="CJ18" s="115">
        <f t="shared" si="27"/>
        <v>0</v>
      </c>
      <c r="CK18" s="125"/>
      <c r="CL18" s="126"/>
      <c r="CM18" s="123"/>
      <c r="CN18" s="112"/>
      <c r="CO18" s="119">
        <f t="shared" si="28"/>
        <v>0</v>
      </c>
      <c r="CP18" s="124"/>
      <c r="CQ18" s="115">
        <f>IFERROR(IF(CP18="",0,(SUMIF($G$3:CO$3,"金额-入",$G18:CO18)-SUMIF($G$3:CO$3,"金额-出",$G18:CO18))/(SUMIF($G$3:CO$3,"数量-入",$G18:CO18)-SUMIF($G$3:CO$3,"数量-出",$G18:CO18))),0)</f>
        <v>0</v>
      </c>
      <c r="CR18" s="115">
        <f t="shared" si="29"/>
        <v>0</v>
      </c>
      <c r="CS18" s="125"/>
      <c r="CT18" s="126"/>
      <c r="CU18" s="123"/>
      <c r="CV18" s="112"/>
      <c r="CW18" s="119">
        <f t="shared" si="30"/>
        <v>0</v>
      </c>
      <c r="CX18" s="124"/>
      <c r="CY18" s="115">
        <f>IFERROR(IF(CX18="",0,(SUMIF($G$3:CW$3,"金额-入",$G18:CW18)-SUMIF($G$3:CW$3,"金额-出",$G18:CW18))/(SUMIF($G$3:CW$3,"数量-入",$G18:CW18)-SUMIF($G$3:CW$3,"数量-出",$G18:CW18))),0)</f>
        <v>0</v>
      </c>
      <c r="CZ18" s="115">
        <f t="shared" si="31"/>
        <v>0</v>
      </c>
      <c r="DA18" s="125"/>
      <c r="DB18" s="126"/>
      <c r="DC18" s="123"/>
      <c r="DD18" s="112"/>
      <c r="DE18" s="119">
        <f t="shared" si="32"/>
        <v>0</v>
      </c>
      <c r="DF18" s="124"/>
      <c r="DG18" s="115">
        <f>IFERROR(IF(DF18="",0,(SUMIF($G$3:DE$3,"金额-入",$G18:DE18)-SUMIF($G$3:DE$3,"金额-出",$G18:DE18))/(SUMIF($G$3:DE$3,"数量-入",$G18:DE18)-SUMIF($G$3:DE$3,"数量-出",$G18:DE18))),0)</f>
        <v>0</v>
      </c>
      <c r="DH18" s="115">
        <f t="shared" si="33"/>
        <v>0</v>
      </c>
      <c r="DI18" s="125"/>
      <c r="DJ18" s="126"/>
      <c r="DK18" s="109">
        <f t="array" ref="DK18">MIN(IF(($G$3:$DJ$3="单价")*(G18:DJ18&lt;&gt;0),G18:DJ18))</f>
        <v>0</v>
      </c>
      <c r="DL18" s="97">
        <f t="array" ref="DL18">MAX(IF($G$3:$DJ$3="单价",G18:DJ18))</f>
        <v>0</v>
      </c>
      <c r="DM18" s="115">
        <f t="shared" si="34"/>
        <v>0</v>
      </c>
      <c r="DN18" s="127"/>
      <c r="DO18" s="2"/>
      <c r="DP18" s="11">
        <f t="shared" si="35"/>
        <v>0</v>
      </c>
      <c r="DQ18" s="11">
        <f t="shared" si="36"/>
        <v>0</v>
      </c>
      <c r="DR18" s="11"/>
      <c r="DS18" s="11"/>
      <c r="DT18" s="11"/>
      <c r="DU18" s="2"/>
      <c r="DV18" s="2"/>
      <c r="DW18" s="2"/>
      <c r="DX18" s="2"/>
      <c r="DY18" s="2"/>
    </row>
    <row r="19" spans="1:129" ht="18" customHeight="1" x14ac:dyDescent="0.15">
      <c r="A19" s="2"/>
      <c r="B19" s="53">
        <f t="shared" si="0"/>
        <v>15</v>
      </c>
      <c r="C19" s="5"/>
      <c r="D19" s="6"/>
      <c r="E19" s="7"/>
      <c r="F19" s="8"/>
      <c r="G19" s="111"/>
      <c r="H19" s="112"/>
      <c r="I19" s="113">
        <f t="shared" ref="I19:I82" si="38">G19*H19</f>
        <v>0</v>
      </c>
      <c r="J19" s="114">
        <f t="shared" ref="J19:J82" si="39">+SUMIF($S$3:$DJ$3,"数量-入",S19:DJ19)</f>
        <v>0</v>
      </c>
      <c r="K19" s="115">
        <f t="shared" si="3"/>
        <v>0</v>
      </c>
      <c r="L19" s="113">
        <f t="shared" ref="L19:L82" si="40">+SUMIF($S$3:$DJ$3,"金额-入",S19:DJ19)</f>
        <v>0</v>
      </c>
      <c r="M19" s="114">
        <f t="shared" ref="M19:M82" si="41">SUMIF($S$3:$DJ$3,"数量-出",S19:DJ19)</f>
        <v>0</v>
      </c>
      <c r="N19" s="115">
        <f t="shared" si="6"/>
        <v>0</v>
      </c>
      <c r="O19" s="113">
        <f t="shared" ref="O19:O82" si="42">+SUMIF($S$3:$DJ$3,"金额-出",S19:DJ19)</f>
        <v>0</v>
      </c>
      <c r="P19" s="116">
        <f t="shared" ref="P19:P82" si="43">G19+J19-M19</f>
        <v>0</v>
      </c>
      <c r="Q19" s="117">
        <f t="shared" si="37"/>
        <v>0</v>
      </c>
      <c r="R19" s="118">
        <f t="shared" ref="R19:R82" si="44">I19+L19-O19</f>
        <v>0</v>
      </c>
      <c r="S19" s="111"/>
      <c r="T19" s="112"/>
      <c r="U19" s="119">
        <f t="shared" ref="U19:U82" si="45">S19*T19</f>
        <v>0</v>
      </c>
      <c r="V19" s="120"/>
      <c r="W19" s="115">
        <f>IFERROR(IF(V19="",0,(SUMIF($G$3:U$3,"金额-入",$G19:U19)-SUMIF($G$3:U$3,"金额-出",$G19:U19))/(SUMIF($G$3:U$3,"数量-入",$G19:U19)-SUMIF($G$3:U$3,"数量-出",$G19:U19))),0)</f>
        <v>0</v>
      </c>
      <c r="X19" s="115">
        <f t="shared" ref="X19:X82" si="46">V19*W19</f>
        <v>0</v>
      </c>
      <c r="Y19" s="121"/>
      <c r="Z19" s="122"/>
      <c r="AA19" s="111"/>
      <c r="AB19" s="112"/>
      <c r="AC19" s="119">
        <f t="shared" ref="AC19:AC82" si="47">AA19*AB19</f>
        <v>0</v>
      </c>
      <c r="AD19" s="120"/>
      <c r="AE19" s="115">
        <f>IFERROR(IF(AD19="",0,(SUMIF($G$3:AC$3,"金额-入",$G19:AC19)-SUMIF($G$3:AC$3,"金额-出",$G19:AC19))/(SUMIF($G$3:AC$3,"数量-入",$G19:AC19)-SUMIF($G$3:AC$3,"数量-出",$G19:AC19))),0)</f>
        <v>0</v>
      </c>
      <c r="AF19" s="115">
        <f t="shared" ref="AF19:AF82" si="48">AD19*AE19</f>
        <v>0</v>
      </c>
      <c r="AG19" s="121"/>
      <c r="AH19" s="122"/>
      <c r="AI19" s="123"/>
      <c r="AJ19" s="112"/>
      <c r="AK19" s="119">
        <f t="shared" ref="AK19:AK82" si="49">AI19*AJ19</f>
        <v>0</v>
      </c>
      <c r="AL19" s="124"/>
      <c r="AM19" s="115">
        <f>IFERROR(IF(AL19="",0,(SUMIF($G$3:AK$3,"金额-入",$G19:AK19)-SUMIF($G$3:AK$3,"金额-出",$G19:AK19))/(SUMIF($G$3:AK$3,"数量-入",$G19:AK19)-SUMIF($G$3:AK$3,"数量-出",$G19:AK19))),0)</f>
        <v>0</v>
      </c>
      <c r="AN19" s="115">
        <f t="shared" ref="AN19:AN82" si="50">AL19*AM19</f>
        <v>0</v>
      </c>
      <c r="AO19" s="125"/>
      <c r="AP19" s="126"/>
      <c r="AQ19" s="123"/>
      <c r="AR19" s="112"/>
      <c r="AS19" s="119">
        <f t="shared" ref="AS19:AS82" si="51">AQ19*AR19</f>
        <v>0</v>
      </c>
      <c r="AT19" s="124"/>
      <c r="AU19" s="115">
        <f>IFERROR(IF(AT19="",0,(SUMIF($G$3:AS$3,"金额-入",$G19:AS19)-SUMIF($G$3:AS$3,"金额-出",$G19:AS19))/(SUMIF($G$3:AS$3,"数量-入",$G19:AS19)-SUMIF($G$3:AS$3,"数量-出",$G19:AS19))),0)</f>
        <v>0</v>
      </c>
      <c r="AV19" s="115">
        <f t="shared" ref="AV19:AV82" si="52">AT19*AU19</f>
        <v>0</v>
      </c>
      <c r="AW19" s="125"/>
      <c r="AX19" s="126"/>
      <c r="AY19" s="123"/>
      <c r="AZ19" s="112"/>
      <c r="BA19" s="119">
        <f t="shared" ref="BA19:BA82" si="53">AY19*AZ19</f>
        <v>0</v>
      </c>
      <c r="BB19" s="124"/>
      <c r="BC19" s="115">
        <f>IFERROR(IF(BB19="",0,(SUMIF($G$3:BA$3,"金额-入",$G19:BA19)-SUMIF($G$3:BA$3,"金额-出",$G19:BA19))/(SUMIF($G$3:BA$3,"数量-入",$G19:BA19)-SUMIF($G$3:BA$3,"数量-出",$G19:BA19))),0)</f>
        <v>0</v>
      </c>
      <c r="BD19" s="115">
        <f t="shared" ref="BD19:BD82" si="54">BB19*BC19</f>
        <v>0</v>
      </c>
      <c r="BE19" s="125"/>
      <c r="BF19" s="126"/>
      <c r="BG19" s="123"/>
      <c r="BH19" s="112"/>
      <c r="BI19" s="119">
        <f t="shared" ref="BI19:BI82" si="55">BG19*BH19</f>
        <v>0</v>
      </c>
      <c r="BJ19" s="124"/>
      <c r="BK19" s="115">
        <f>IFERROR(IF(BJ19="",0,(SUMIF($G$3:BI$3,"金额-入",$G19:BI19)-SUMIF($G$3:BI$3,"金额-出",$G19:BI19))/(SUMIF($G$3:BI$3,"数量-入",$G19:BI19)-SUMIF($G$3:BI$3,"数量-出",$G19:BI19))),0)</f>
        <v>0</v>
      </c>
      <c r="BL19" s="115">
        <f t="shared" ref="BL19:BL82" si="56">BJ19*BK19</f>
        <v>0</v>
      </c>
      <c r="BM19" s="125"/>
      <c r="BN19" s="126"/>
      <c r="BO19" s="123"/>
      <c r="BP19" s="112"/>
      <c r="BQ19" s="119">
        <f t="shared" ref="BQ19:BQ82" si="57">BO19*BP19</f>
        <v>0</v>
      </c>
      <c r="BR19" s="124"/>
      <c r="BS19" s="115">
        <f>IFERROR(IF(BR19="",0,(SUMIF($G$3:BQ$3,"金额-入",$G19:BQ19)-SUMIF($G$3:BQ$3,"金额-出",$G19:BQ19))/(SUMIF($G$3:BQ$3,"数量-入",$G19:BQ19)-SUMIF($G$3:BQ$3,"数量-出",$G19:BQ19))),0)</f>
        <v>0</v>
      </c>
      <c r="BT19" s="115">
        <f t="shared" ref="BT19:BT82" si="58">BR19*BS19</f>
        <v>0</v>
      </c>
      <c r="BU19" s="125"/>
      <c r="BV19" s="126"/>
      <c r="BW19" s="123"/>
      <c r="BX19" s="112"/>
      <c r="BY19" s="119">
        <f t="shared" ref="BY19:BY82" si="59">BW19*BX19</f>
        <v>0</v>
      </c>
      <c r="BZ19" s="124"/>
      <c r="CA19" s="115">
        <f>IFERROR(IF(BZ19="",0,(SUMIF($G$3:BY$3,"金额-入",$G19:BY19)-SUMIF($G$3:BY$3,"金额-出",$G19:BY19))/(SUMIF($G$3:BY$3,"数量-入",$G19:BY19)-SUMIF($G$3:BY$3,"数量-出",$G19:BY19))),0)</f>
        <v>0</v>
      </c>
      <c r="CB19" s="115">
        <f t="shared" ref="CB19:CB82" si="60">BZ19*CA19</f>
        <v>0</v>
      </c>
      <c r="CC19" s="125"/>
      <c r="CD19" s="126"/>
      <c r="CE19" s="123"/>
      <c r="CF19" s="112"/>
      <c r="CG19" s="119">
        <f t="shared" ref="CG19:CG82" si="61">CE19*CF19</f>
        <v>0</v>
      </c>
      <c r="CH19" s="124"/>
      <c r="CI19" s="115">
        <f>IFERROR(IF(CH19="",0,(SUMIF($G$3:CG$3,"金额-入",$G19:CG19)-SUMIF($G$3:CG$3,"金额-出",$G19:CG19))/(SUMIF($G$3:CG$3,"数量-入",$G19:CG19)-SUMIF($G$3:CG$3,"数量-出",$G19:CG19))),0)</f>
        <v>0</v>
      </c>
      <c r="CJ19" s="115">
        <f t="shared" ref="CJ19:CJ82" si="62">CH19*CI19</f>
        <v>0</v>
      </c>
      <c r="CK19" s="125"/>
      <c r="CL19" s="126"/>
      <c r="CM19" s="123"/>
      <c r="CN19" s="112"/>
      <c r="CO19" s="119">
        <f t="shared" ref="CO19:CO82" si="63">CM19*CN19</f>
        <v>0</v>
      </c>
      <c r="CP19" s="124"/>
      <c r="CQ19" s="115">
        <f>IFERROR(IF(CP19="",0,(SUMIF($G$3:CO$3,"金额-入",$G19:CO19)-SUMIF($G$3:CO$3,"金额-出",$G19:CO19))/(SUMIF($G$3:CO$3,"数量-入",$G19:CO19)-SUMIF($G$3:CO$3,"数量-出",$G19:CO19))),0)</f>
        <v>0</v>
      </c>
      <c r="CR19" s="115">
        <f t="shared" ref="CR19:CR82" si="64">CP19*CQ19</f>
        <v>0</v>
      </c>
      <c r="CS19" s="125"/>
      <c r="CT19" s="126"/>
      <c r="CU19" s="123"/>
      <c r="CV19" s="112"/>
      <c r="CW19" s="119">
        <f t="shared" ref="CW19:CW82" si="65">CU19*CV19</f>
        <v>0</v>
      </c>
      <c r="CX19" s="124"/>
      <c r="CY19" s="115">
        <f>IFERROR(IF(CX19="",0,(SUMIF($G$3:CW$3,"金额-入",$G19:CW19)-SUMIF($G$3:CW$3,"金额-出",$G19:CW19))/(SUMIF($G$3:CW$3,"数量-入",$G19:CW19)-SUMIF($G$3:CW$3,"数量-出",$G19:CW19))),0)</f>
        <v>0</v>
      </c>
      <c r="CZ19" s="115">
        <f t="shared" ref="CZ19:CZ82" si="66">CX19*CY19</f>
        <v>0</v>
      </c>
      <c r="DA19" s="125"/>
      <c r="DB19" s="126"/>
      <c r="DC19" s="123"/>
      <c r="DD19" s="112"/>
      <c r="DE19" s="119">
        <f t="shared" ref="DE19:DE82" si="67">DC19*DD19</f>
        <v>0</v>
      </c>
      <c r="DF19" s="124"/>
      <c r="DG19" s="115">
        <f>IFERROR(IF(DF19="",0,(SUMIF($G$3:DE$3,"金额-入",$G19:DE19)-SUMIF($G$3:DE$3,"金额-出",$G19:DE19))/(SUMIF($G$3:DE$3,"数量-入",$G19:DE19)-SUMIF($G$3:DE$3,"数量-出",$G19:DE19))),0)</f>
        <v>0</v>
      </c>
      <c r="DH19" s="115">
        <f t="shared" ref="DH19:DH82" si="68">DF19*DG19</f>
        <v>0</v>
      </c>
      <c r="DI19" s="125"/>
      <c r="DJ19" s="126"/>
      <c r="DK19" s="109">
        <f t="array" ref="DK19">MIN(IF(($G$3:$DJ$3="单价")*(G19:DJ19&lt;&gt;0),G19:DJ19))</f>
        <v>0</v>
      </c>
      <c r="DL19" s="97">
        <f t="array" ref="DL19">MAX(IF($G$3:$DJ$3="单价",G19:DJ19))</f>
        <v>0</v>
      </c>
      <c r="DM19" s="115">
        <f t="shared" ref="DM19:DM82" si="69">IFERROR(SUMIF($G$3:$DJ$3,"金额-入",G19:DJ19)/SUMIF($G$3:$DJ$3,"数量-入",G19:DJ19),0)</f>
        <v>0</v>
      </c>
      <c r="DN19" s="127"/>
      <c r="DO19" s="2"/>
      <c r="DP19" s="11">
        <f t="shared" ref="DP19:DP82" si="70">ROUND(SUMIF($G$3:$DN$3,"数量-入",G19:DN19)-SUMIF($G$3:$DN$3,"数量-出",G19:DN19)-P19,0)</f>
        <v>0</v>
      </c>
      <c r="DQ19" s="11">
        <f t="shared" ref="DQ19:DQ82" si="71">ROUND(SUMIF($G$3:$DN$3,"金额-入",G19:DN19)-SUMIF($G$3:$DN$3,"金额-出",G19:DN19)-R19,0)</f>
        <v>0</v>
      </c>
      <c r="DR19" s="11"/>
      <c r="DS19" s="11"/>
      <c r="DT19" s="11"/>
      <c r="DU19" s="2"/>
      <c r="DV19" s="2"/>
      <c r="DW19" s="2"/>
      <c r="DX19" s="2"/>
      <c r="DY19" s="2"/>
    </row>
    <row r="20" spans="1:129" ht="18" customHeight="1" x14ac:dyDescent="0.15">
      <c r="A20" s="2"/>
      <c r="B20" s="53">
        <f t="shared" si="0"/>
        <v>16</v>
      </c>
      <c r="C20" s="5"/>
      <c r="D20" s="6"/>
      <c r="E20" s="7"/>
      <c r="F20" s="8"/>
      <c r="G20" s="111"/>
      <c r="H20" s="112"/>
      <c r="I20" s="113">
        <f t="shared" si="38"/>
        <v>0</v>
      </c>
      <c r="J20" s="114">
        <f t="shared" si="39"/>
        <v>0</v>
      </c>
      <c r="K20" s="115">
        <f t="shared" si="3"/>
        <v>0</v>
      </c>
      <c r="L20" s="113">
        <f t="shared" si="40"/>
        <v>0</v>
      </c>
      <c r="M20" s="114">
        <f t="shared" si="41"/>
        <v>0</v>
      </c>
      <c r="N20" s="115">
        <f t="shared" si="6"/>
        <v>0</v>
      </c>
      <c r="O20" s="113">
        <f t="shared" si="42"/>
        <v>0</v>
      </c>
      <c r="P20" s="116">
        <f t="shared" si="43"/>
        <v>0</v>
      </c>
      <c r="Q20" s="117">
        <f>IFERROR(R20/P20,0)</f>
        <v>0</v>
      </c>
      <c r="R20" s="118">
        <f t="shared" si="44"/>
        <v>0</v>
      </c>
      <c r="S20" s="111"/>
      <c r="T20" s="112"/>
      <c r="U20" s="119">
        <f t="shared" si="45"/>
        <v>0</v>
      </c>
      <c r="V20" s="120"/>
      <c r="W20" s="115">
        <f>IFERROR(IF(V20="",0,(SUMIF($G$3:U$3,"金额-入",$G20:U20)-SUMIF($G$3:U$3,"金额-出",$G20:U20))/(SUMIF($G$3:U$3,"数量-入",$G20:U20)-SUMIF($G$3:U$3,"数量-出",$G20:U20))),0)</f>
        <v>0</v>
      </c>
      <c r="X20" s="115">
        <f t="shared" si="46"/>
        <v>0</v>
      </c>
      <c r="Y20" s="121"/>
      <c r="Z20" s="122"/>
      <c r="AA20" s="111"/>
      <c r="AB20" s="112"/>
      <c r="AC20" s="119">
        <f t="shared" si="47"/>
        <v>0</v>
      </c>
      <c r="AD20" s="120"/>
      <c r="AE20" s="115">
        <f>IFERROR(IF(AD20="",0,(SUMIF($G$3:AC$3,"金额-入",$G20:AC20)-SUMIF($G$3:AC$3,"金额-出",$G20:AC20))/(SUMIF($G$3:AC$3,"数量-入",$G20:AC20)-SUMIF($G$3:AC$3,"数量-出",$G20:AC20))),0)</f>
        <v>0</v>
      </c>
      <c r="AF20" s="115">
        <f t="shared" si="48"/>
        <v>0</v>
      </c>
      <c r="AG20" s="121"/>
      <c r="AH20" s="122"/>
      <c r="AI20" s="123"/>
      <c r="AJ20" s="112"/>
      <c r="AK20" s="119">
        <f t="shared" si="49"/>
        <v>0</v>
      </c>
      <c r="AL20" s="124"/>
      <c r="AM20" s="115">
        <f>IFERROR(IF(AL20="",0,(SUMIF($G$3:AK$3,"金额-入",$G20:AK20)-SUMIF($G$3:AK$3,"金额-出",$G20:AK20))/(SUMIF($G$3:AK$3,"数量-入",$G20:AK20)-SUMIF($G$3:AK$3,"数量-出",$G20:AK20))),0)</f>
        <v>0</v>
      </c>
      <c r="AN20" s="115">
        <f t="shared" si="50"/>
        <v>0</v>
      </c>
      <c r="AO20" s="125"/>
      <c r="AP20" s="126"/>
      <c r="AQ20" s="123"/>
      <c r="AR20" s="112"/>
      <c r="AS20" s="119">
        <f t="shared" si="51"/>
        <v>0</v>
      </c>
      <c r="AT20" s="124"/>
      <c r="AU20" s="115">
        <f>IFERROR(IF(AT20="",0,(SUMIF($G$3:AS$3,"金额-入",$G20:AS20)-SUMIF($G$3:AS$3,"金额-出",$G20:AS20))/(SUMIF($G$3:AS$3,"数量-入",$G20:AS20)-SUMIF($G$3:AS$3,"数量-出",$G20:AS20))),0)</f>
        <v>0</v>
      </c>
      <c r="AV20" s="115">
        <f t="shared" si="52"/>
        <v>0</v>
      </c>
      <c r="AW20" s="125"/>
      <c r="AX20" s="126"/>
      <c r="AY20" s="123"/>
      <c r="AZ20" s="112"/>
      <c r="BA20" s="119">
        <f t="shared" si="53"/>
        <v>0</v>
      </c>
      <c r="BB20" s="124"/>
      <c r="BC20" s="115">
        <f>IFERROR(IF(BB20="",0,(SUMIF($G$3:BA$3,"金额-入",$G20:BA20)-SUMIF($G$3:BA$3,"金额-出",$G20:BA20))/(SUMIF($G$3:BA$3,"数量-入",$G20:BA20)-SUMIF($G$3:BA$3,"数量-出",$G20:BA20))),0)</f>
        <v>0</v>
      </c>
      <c r="BD20" s="115">
        <f t="shared" si="54"/>
        <v>0</v>
      </c>
      <c r="BE20" s="125"/>
      <c r="BF20" s="126"/>
      <c r="BG20" s="123"/>
      <c r="BH20" s="112"/>
      <c r="BI20" s="119">
        <f t="shared" si="55"/>
        <v>0</v>
      </c>
      <c r="BJ20" s="124"/>
      <c r="BK20" s="115">
        <f>IFERROR(IF(BJ20="",0,(SUMIF($G$3:BI$3,"金额-入",$G20:BI20)-SUMIF($G$3:BI$3,"金额-出",$G20:BI20))/(SUMIF($G$3:BI$3,"数量-入",$G20:BI20)-SUMIF($G$3:BI$3,"数量-出",$G20:BI20))),0)</f>
        <v>0</v>
      </c>
      <c r="BL20" s="115">
        <f t="shared" si="56"/>
        <v>0</v>
      </c>
      <c r="BM20" s="125"/>
      <c r="BN20" s="126"/>
      <c r="BO20" s="123"/>
      <c r="BP20" s="112"/>
      <c r="BQ20" s="119">
        <f t="shared" si="57"/>
        <v>0</v>
      </c>
      <c r="BR20" s="124"/>
      <c r="BS20" s="115">
        <f>IFERROR(IF(BR20="",0,(SUMIF($G$3:BQ$3,"金额-入",$G20:BQ20)-SUMIF($G$3:BQ$3,"金额-出",$G20:BQ20))/(SUMIF($G$3:BQ$3,"数量-入",$G20:BQ20)-SUMIF($G$3:BQ$3,"数量-出",$G20:BQ20))),0)</f>
        <v>0</v>
      </c>
      <c r="BT20" s="115">
        <f t="shared" si="58"/>
        <v>0</v>
      </c>
      <c r="BU20" s="125"/>
      <c r="BV20" s="126"/>
      <c r="BW20" s="123"/>
      <c r="BX20" s="112"/>
      <c r="BY20" s="119">
        <f t="shared" si="59"/>
        <v>0</v>
      </c>
      <c r="BZ20" s="124"/>
      <c r="CA20" s="115">
        <f>IFERROR(IF(BZ20="",0,(SUMIF($G$3:BY$3,"金额-入",$G20:BY20)-SUMIF($G$3:BY$3,"金额-出",$G20:BY20))/(SUMIF($G$3:BY$3,"数量-入",$G20:BY20)-SUMIF($G$3:BY$3,"数量-出",$G20:BY20))),0)</f>
        <v>0</v>
      </c>
      <c r="CB20" s="115">
        <f t="shared" si="60"/>
        <v>0</v>
      </c>
      <c r="CC20" s="125"/>
      <c r="CD20" s="126"/>
      <c r="CE20" s="123"/>
      <c r="CF20" s="112"/>
      <c r="CG20" s="119">
        <f t="shared" si="61"/>
        <v>0</v>
      </c>
      <c r="CH20" s="124"/>
      <c r="CI20" s="115">
        <f>IFERROR(IF(CH20="",0,(SUMIF($G$3:CG$3,"金额-入",$G20:CG20)-SUMIF($G$3:CG$3,"金额-出",$G20:CG20))/(SUMIF($G$3:CG$3,"数量-入",$G20:CG20)-SUMIF($G$3:CG$3,"数量-出",$G20:CG20))),0)</f>
        <v>0</v>
      </c>
      <c r="CJ20" s="115">
        <f t="shared" si="62"/>
        <v>0</v>
      </c>
      <c r="CK20" s="125"/>
      <c r="CL20" s="126"/>
      <c r="CM20" s="123"/>
      <c r="CN20" s="112"/>
      <c r="CO20" s="119">
        <f t="shared" si="63"/>
        <v>0</v>
      </c>
      <c r="CP20" s="124"/>
      <c r="CQ20" s="115">
        <f>IFERROR(IF(CP20="",0,(SUMIF($G$3:CO$3,"金额-入",$G20:CO20)-SUMIF($G$3:CO$3,"金额-出",$G20:CO20))/(SUMIF($G$3:CO$3,"数量-入",$G20:CO20)-SUMIF($G$3:CO$3,"数量-出",$G20:CO20))),0)</f>
        <v>0</v>
      </c>
      <c r="CR20" s="115">
        <f t="shared" si="64"/>
        <v>0</v>
      </c>
      <c r="CS20" s="125"/>
      <c r="CT20" s="126"/>
      <c r="CU20" s="123"/>
      <c r="CV20" s="112"/>
      <c r="CW20" s="119">
        <f t="shared" si="65"/>
        <v>0</v>
      </c>
      <c r="CX20" s="124"/>
      <c r="CY20" s="115">
        <f>IFERROR(IF(CX20="",0,(SUMIF($G$3:CW$3,"金额-入",$G20:CW20)-SUMIF($G$3:CW$3,"金额-出",$G20:CW20))/(SUMIF($G$3:CW$3,"数量-入",$G20:CW20)-SUMIF($G$3:CW$3,"数量-出",$G20:CW20))),0)</f>
        <v>0</v>
      </c>
      <c r="CZ20" s="115">
        <f t="shared" si="66"/>
        <v>0</v>
      </c>
      <c r="DA20" s="125"/>
      <c r="DB20" s="126"/>
      <c r="DC20" s="123"/>
      <c r="DD20" s="112"/>
      <c r="DE20" s="119">
        <f t="shared" si="67"/>
        <v>0</v>
      </c>
      <c r="DF20" s="124"/>
      <c r="DG20" s="115">
        <f>IFERROR(IF(DF20="",0,(SUMIF($G$3:DE$3,"金额-入",$G20:DE20)-SUMIF($G$3:DE$3,"金额-出",$G20:DE20))/(SUMIF($G$3:DE$3,"数量-入",$G20:DE20)-SUMIF($G$3:DE$3,"数量-出",$G20:DE20))),0)</f>
        <v>0</v>
      </c>
      <c r="DH20" s="115">
        <f t="shared" si="68"/>
        <v>0</v>
      </c>
      <c r="DI20" s="125"/>
      <c r="DJ20" s="126"/>
      <c r="DK20" s="109">
        <f t="array" ref="DK20">MIN(IF(($G$3:$DJ$3="单价")*(G20:DJ20&lt;&gt;0),G20:DJ20))</f>
        <v>0</v>
      </c>
      <c r="DL20" s="97">
        <f t="array" ref="DL20">MAX(IF($G$3:$DJ$3="单价",G20:DJ20))</f>
        <v>0</v>
      </c>
      <c r="DM20" s="115">
        <f t="shared" si="69"/>
        <v>0</v>
      </c>
      <c r="DN20" s="127"/>
      <c r="DO20" s="2"/>
      <c r="DP20" s="11">
        <f t="shared" si="70"/>
        <v>0</v>
      </c>
      <c r="DQ20" s="11">
        <f t="shared" si="71"/>
        <v>0</v>
      </c>
      <c r="DR20" s="11"/>
      <c r="DS20" s="11"/>
      <c r="DT20" s="11"/>
      <c r="DU20" s="2"/>
      <c r="DV20" s="2"/>
      <c r="DW20" s="2"/>
      <c r="DX20" s="2"/>
      <c r="DY20" s="2"/>
    </row>
    <row r="21" spans="1:129" ht="18" customHeight="1" x14ac:dyDescent="0.15">
      <c r="A21" s="2"/>
      <c r="B21" s="53">
        <f t="shared" si="0"/>
        <v>17</v>
      </c>
      <c r="C21" s="5"/>
      <c r="D21" s="6"/>
      <c r="E21" s="7"/>
      <c r="F21" s="8"/>
      <c r="G21" s="111"/>
      <c r="H21" s="112"/>
      <c r="I21" s="113">
        <f t="shared" si="38"/>
        <v>0</v>
      </c>
      <c r="J21" s="114">
        <f t="shared" si="39"/>
        <v>0</v>
      </c>
      <c r="K21" s="115">
        <f t="shared" si="3"/>
        <v>0</v>
      </c>
      <c r="L21" s="113">
        <f t="shared" si="40"/>
        <v>0</v>
      </c>
      <c r="M21" s="114">
        <f t="shared" si="41"/>
        <v>0</v>
      </c>
      <c r="N21" s="115">
        <f t="shared" si="6"/>
        <v>0</v>
      </c>
      <c r="O21" s="113">
        <f t="shared" si="42"/>
        <v>0</v>
      </c>
      <c r="P21" s="116">
        <f t="shared" si="43"/>
        <v>0</v>
      </c>
      <c r="Q21" s="117">
        <f t="shared" si="37"/>
        <v>0</v>
      </c>
      <c r="R21" s="118">
        <f t="shared" si="44"/>
        <v>0</v>
      </c>
      <c r="S21" s="111"/>
      <c r="T21" s="112"/>
      <c r="U21" s="119">
        <f t="shared" si="45"/>
        <v>0</v>
      </c>
      <c r="V21" s="120"/>
      <c r="W21" s="115">
        <f>IFERROR(IF(V21="",0,(SUMIF($G$3:U$3,"金额-入",$G21:U21)-SUMIF($G$3:U$3,"金额-出",$G21:U21))/(SUMIF($G$3:U$3,"数量-入",$G21:U21)-SUMIF($G$3:U$3,"数量-出",$G21:U21))),0)</f>
        <v>0</v>
      </c>
      <c r="X21" s="115">
        <f t="shared" si="46"/>
        <v>0</v>
      </c>
      <c r="Y21" s="121"/>
      <c r="Z21" s="122"/>
      <c r="AA21" s="111"/>
      <c r="AB21" s="112"/>
      <c r="AC21" s="119">
        <f t="shared" si="47"/>
        <v>0</v>
      </c>
      <c r="AD21" s="120"/>
      <c r="AE21" s="115">
        <f>IFERROR(IF(AD21="",0,(SUMIF($G$3:AC$3,"金额-入",$G21:AC21)-SUMIF($G$3:AC$3,"金额-出",$G21:AC21))/(SUMIF($G$3:AC$3,"数量-入",$G21:AC21)-SUMIF($G$3:AC$3,"数量-出",$G21:AC21))),0)</f>
        <v>0</v>
      </c>
      <c r="AF21" s="115">
        <f t="shared" si="48"/>
        <v>0</v>
      </c>
      <c r="AG21" s="121"/>
      <c r="AH21" s="122"/>
      <c r="AI21" s="123"/>
      <c r="AJ21" s="112"/>
      <c r="AK21" s="119">
        <f t="shared" si="49"/>
        <v>0</v>
      </c>
      <c r="AL21" s="124"/>
      <c r="AM21" s="115">
        <f>IFERROR(IF(AL21="",0,(SUMIF($G$3:AK$3,"金额-入",$G21:AK21)-SUMIF($G$3:AK$3,"金额-出",$G21:AK21))/(SUMIF($G$3:AK$3,"数量-入",$G21:AK21)-SUMIF($G$3:AK$3,"数量-出",$G21:AK21))),0)</f>
        <v>0</v>
      </c>
      <c r="AN21" s="115">
        <f t="shared" si="50"/>
        <v>0</v>
      </c>
      <c r="AO21" s="125"/>
      <c r="AP21" s="126"/>
      <c r="AQ21" s="123"/>
      <c r="AR21" s="112"/>
      <c r="AS21" s="119">
        <f t="shared" si="51"/>
        <v>0</v>
      </c>
      <c r="AT21" s="124"/>
      <c r="AU21" s="115">
        <f>IFERROR(IF(AT21="",0,(SUMIF($G$3:AS$3,"金额-入",$G21:AS21)-SUMIF($G$3:AS$3,"金额-出",$G21:AS21))/(SUMIF($G$3:AS$3,"数量-入",$G21:AS21)-SUMIF($G$3:AS$3,"数量-出",$G21:AS21))),0)</f>
        <v>0</v>
      </c>
      <c r="AV21" s="115">
        <f t="shared" si="52"/>
        <v>0</v>
      </c>
      <c r="AW21" s="125"/>
      <c r="AX21" s="126"/>
      <c r="AY21" s="123"/>
      <c r="AZ21" s="112"/>
      <c r="BA21" s="119">
        <f t="shared" si="53"/>
        <v>0</v>
      </c>
      <c r="BB21" s="124"/>
      <c r="BC21" s="115">
        <f>IFERROR(IF(BB21="",0,(SUMIF($G$3:BA$3,"金额-入",$G21:BA21)-SUMIF($G$3:BA$3,"金额-出",$G21:BA21))/(SUMIF($G$3:BA$3,"数量-入",$G21:BA21)-SUMIF($G$3:BA$3,"数量-出",$G21:BA21))),0)</f>
        <v>0</v>
      </c>
      <c r="BD21" s="115">
        <f t="shared" si="54"/>
        <v>0</v>
      </c>
      <c r="BE21" s="125"/>
      <c r="BF21" s="126"/>
      <c r="BG21" s="123"/>
      <c r="BH21" s="112"/>
      <c r="BI21" s="119">
        <f t="shared" si="55"/>
        <v>0</v>
      </c>
      <c r="BJ21" s="124"/>
      <c r="BK21" s="115">
        <f>IFERROR(IF(BJ21="",0,(SUMIF($G$3:BI$3,"金额-入",$G21:BI21)-SUMIF($G$3:BI$3,"金额-出",$G21:BI21))/(SUMIF($G$3:BI$3,"数量-入",$G21:BI21)-SUMIF($G$3:BI$3,"数量-出",$G21:BI21))),0)</f>
        <v>0</v>
      </c>
      <c r="BL21" s="115">
        <f t="shared" si="56"/>
        <v>0</v>
      </c>
      <c r="BM21" s="125"/>
      <c r="BN21" s="126"/>
      <c r="BO21" s="123"/>
      <c r="BP21" s="112"/>
      <c r="BQ21" s="119">
        <f t="shared" si="57"/>
        <v>0</v>
      </c>
      <c r="BR21" s="124"/>
      <c r="BS21" s="115">
        <f>IFERROR(IF(BR21="",0,(SUMIF($G$3:BQ$3,"金额-入",$G21:BQ21)-SUMIF($G$3:BQ$3,"金额-出",$G21:BQ21))/(SUMIF($G$3:BQ$3,"数量-入",$G21:BQ21)-SUMIF($G$3:BQ$3,"数量-出",$G21:BQ21))),0)</f>
        <v>0</v>
      </c>
      <c r="BT21" s="115">
        <f t="shared" si="58"/>
        <v>0</v>
      </c>
      <c r="BU21" s="125"/>
      <c r="BV21" s="126"/>
      <c r="BW21" s="123"/>
      <c r="BX21" s="112"/>
      <c r="BY21" s="119">
        <f t="shared" si="59"/>
        <v>0</v>
      </c>
      <c r="BZ21" s="124"/>
      <c r="CA21" s="115">
        <f>IFERROR(IF(BZ21="",0,(SUMIF($G$3:BY$3,"金额-入",$G21:BY21)-SUMIF($G$3:BY$3,"金额-出",$G21:BY21))/(SUMIF($G$3:BY$3,"数量-入",$G21:BY21)-SUMIF($G$3:BY$3,"数量-出",$G21:BY21))),0)</f>
        <v>0</v>
      </c>
      <c r="CB21" s="115">
        <f t="shared" si="60"/>
        <v>0</v>
      </c>
      <c r="CC21" s="125"/>
      <c r="CD21" s="126"/>
      <c r="CE21" s="123"/>
      <c r="CF21" s="112"/>
      <c r="CG21" s="119">
        <f t="shared" si="61"/>
        <v>0</v>
      </c>
      <c r="CH21" s="124"/>
      <c r="CI21" s="115">
        <f>IFERROR(IF(CH21="",0,(SUMIF($G$3:CG$3,"金额-入",$G21:CG21)-SUMIF($G$3:CG$3,"金额-出",$G21:CG21))/(SUMIF($G$3:CG$3,"数量-入",$G21:CG21)-SUMIF($G$3:CG$3,"数量-出",$G21:CG21))),0)</f>
        <v>0</v>
      </c>
      <c r="CJ21" s="115">
        <f t="shared" si="62"/>
        <v>0</v>
      </c>
      <c r="CK21" s="125"/>
      <c r="CL21" s="126"/>
      <c r="CM21" s="123"/>
      <c r="CN21" s="112"/>
      <c r="CO21" s="119">
        <f t="shared" si="63"/>
        <v>0</v>
      </c>
      <c r="CP21" s="124"/>
      <c r="CQ21" s="115">
        <f>IFERROR(IF(CP21="",0,(SUMIF($G$3:CO$3,"金额-入",$G21:CO21)-SUMIF($G$3:CO$3,"金额-出",$G21:CO21))/(SUMIF($G$3:CO$3,"数量-入",$G21:CO21)-SUMIF($G$3:CO$3,"数量-出",$G21:CO21))),0)</f>
        <v>0</v>
      </c>
      <c r="CR21" s="115">
        <f t="shared" si="64"/>
        <v>0</v>
      </c>
      <c r="CS21" s="125"/>
      <c r="CT21" s="126"/>
      <c r="CU21" s="123"/>
      <c r="CV21" s="112"/>
      <c r="CW21" s="119">
        <f t="shared" si="65"/>
        <v>0</v>
      </c>
      <c r="CX21" s="124"/>
      <c r="CY21" s="115">
        <f>IFERROR(IF(CX21="",0,(SUMIF($G$3:CW$3,"金额-入",$G21:CW21)-SUMIF($G$3:CW$3,"金额-出",$G21:CW21))/(SUMIF($G$3:CW$3,"数量-入",$G21:CW21)-SUMIF($G$3:CW$3,"数量-出",$G21:CW21))),0)</f>
        <v>0</v>
      </c>
      <c r="CZ21" s="115">
        <f t="shared" si="66"/>
        <v>0</v>
      </c>
      <c r="DA21" s="125"/>
      <c r="DB21" s="126"/>
      <c r="DC21" s="123"/>
      <c r="DD21" s="112"/>
      <c r="DE21" s="119">
        <f t="shared" si="67"/>
        <v>0</v>
      </c>
      <c r="DF21" s="124"/>
      <c r="DG21" s="115">
        <f>IFERROR(IF(DF21="",0,(SUMIF($G$3:DE$3,"金额-入",$G21:DE21)-SUMIF($G$3:DE$3,"金额-出",$G21:DE21))/(SUMIF($G$3:DE$3,"数量-入",$G21:DE21)-SUMIF($G$3:DE$3,"数量-出",$G21:DE21))),0)</f>
        <v>0</v>
      </c>
      <c r="DH21" s="115">
        <f t="shared" si="68"/>
        <v>0</v>
      </c>
      <c r="DI21" s="125"/>
      <c r="DJ21" s="126"/>
      <c r="DK21" s="109">
        <f t="array" ref="DK21">MIN(IF(($G$3:$DJ$3="单价")*(G21:DJ21&lt;&gt;0),G21:DJ21))</f>
        <v>0</v>
      </c>
      <c r="DL21" s="97">
        <f t="array" ref="DL21">MAX(IF($G$3:$DJ$3="单价",G21:DJ21))</f>
        <v>0</v>
      </c>
      <c r="DM21" s="115">
        <f t="shared" si="69"/>
        <v>0</v>
      </c>
      <c r="DN21" s="127"/>
      <c r="DO21" s="2"/>
      <c r="DP21" s="11">
        <f t="shared" si="70"/>
        <v>0</v>
      </c>
      <c r="DQ21" s="11">
        <f t="shared" si="71"/>
        <v>0</v>
      </c>
      <c r="DR21" s="11"/>
      <c r="DS21" s="11"/>
      <c r="DT21" s="11"/>
      <c r="DU21" s="2"/>
      <c r="DV21" s="2"/>
      <c r="DW21" s="2"/>
      <c r="DX21" s="2"/>
      <c r="DY21" s="2"/>
    </row>
    <row r="22" spans="1:129" ht="18" customHeight="1" x14ac:dyDescent="0.15">
      <c r="A22" s="2"/>
      <c r="B22" s="53">
        <f t="shared" si="0"/>
        <v>18</v>
      </c>
      <c r="C22" s="5"/>
      <c r="D22" s="6"/>
      <c r="E22" s="7"/>
      <c r="F22" s="8"/>
      <c r="G22" s="111"/>
      <c r="H22" s="112"/>
      <c r="I22" s="113">
        <f t="shared" si="38"/>
        <v>0</v>
      </c>
      <c r="J22" s="114">
        <f t="shared" si="39"/>
        <v>0</v>
      </c>
      <c r="K22" s="115">
        <f t="shared" si="3"/>
        <v>0</v>
      </c>
      <c r="L22" s="113">
        <f t="shared" si="40"/>
        <v>0</v>
      </c>
      <c r="M22" s="114">
        <f t="shared" si="41"/>
        <v>0</v>
      </c>
      <c r="N22" s="115">
        <f t="shared" si="6"/>
        <v>0</v>
      </c>
      <c r="O22" s="113">
        <f t="shared" si="42"/>
        <v>0</v>
      </c>
      <c r="P22" s="116">
        <f t="shared" si="43"/>
        <v>0</v>
      </c>
      <c r="Q22" s="117">
        <f t="shared" si="37"/>
        <v>0</v>
      </c>
      <c r="R22" s="118">
        <f t="shared" si="44"/>
        <v>0</v>
      </c>
      <c r="S22" s="111"/>
      <c r="T22" s="112"/>
      <c r="U22" s="119">
        <f t="shared" si="45"/>
        <v>0</v>
      </c>
      <c r="V22" s="120"/>
      <c r="W22" s="115">
        <f>IFERROR(IF(V22="",0,(SUMIF($G$3:U$3,"金额-入",$G22:U22)-SUMIF($G$3:U$3,"金额-出",$G22:U22))/(SUMIF($G$3:U$3,"数量-入",$G22:U22)-SUMIF($G$3:U$3,"数量-出",$G22:U22))),0)</f>
        <v>0</v>
      </c>
      <c r="X22" s="115">
        <f t="shared" si="46"/>
        <v>0</v>
      </c>
      <c r="Y22" s="121"/>
      <c r="Z22" s="122"/>
      <c r="AA22" s="111"/>
      <c r="AB22" s="112"/>
      <c r="AC22" s="119">
        <f t="shared" si="47"/>
        <v>0</v>
      </c>
      <c r="AD22" s="120"/>
      <c r="AE22" s="115">
        <f>IFERROR(IF(AD22="",0,(SUMIF($G$3:AC$3,"金额-入",$G22:AC22)-SUMIF($G$3:AC$3,"金额-出",$G22:AC22))/(SUMIF($G$3:AC$3,"数量-入",$G22:AC22)-SUMIF($G$3:AC$3,"数量-出",$G22:AC22))),0)</f>
        <v>0</v>
      </c>
      <c r="AF22" s="115">
        <f t="shared" si="48"/>
        <v>0</v>
      </c>
      <c r="AG22" s="121"/>
      <c r="AH22" s="122"/>
      <c r="AI22" s="123"/>
      <c r="AJ22" s="112"/>
      <c r="AK22" s="119">
        <f t="shared" si="49"/>
        <v>0</v>
      </c>
      <c r="AL22" s="124"/>
      <c r="AM22" s="115">
        <f>IFERROR(IF(AL22="",0,(SUMIF($G$3:AK$3,"金额-入",$G22:AK22)-SUMIF($G$3:AK$3,"金额-出",$G22:AK22))/(SUMIF($G$3:AK$3,"数量-入",$G22:AK22)-SUMIF($G$3:AK$3,"数量-出",$G22:AK22))),0)</f>
        <v>0</v>
      </c>
      <c r="AN22" s="115">
        <f t="shared" si="50"/>
        <v>0</v>
      </c>
      <c r="AO22" s="125"/>
      <c r="AP22" s="126"/>
      <c r="AQ22" s="123"/>
      <c r="AR22" s="112"/>
      <c r="AS22" s="119">
        <f t="shared" si="51"/>
        <v>0</v>
      </c>
      <c r="AT22" s="124"/>
      <c r="AU22" s="115">
        <f>IFERROR(IF(AT22="",0,(SUMIF($G$3:AS$3,"金额-入",$G22:AS22)-SUMIF($G$3:AS$3,"金额-出",$G22:AS22))/(SUMIF($G$3:AS$3,"数量-入",$G22:AS22)-SUMIF($G$3:AS$3,"数量-出",$G22:AS22))),0)</f>
        <v>0</v>
      </c>
      <c r="AV22" s="115">
        <f t="shared" si="52"/>
        <v>0</v>
      </c>
      <c r="AW22" s="125"/>
      <c r="AX22" s="126"/>
      <c r="AY22" s="123"/>
      <c r="AZ22" s="112"/>
      <c r="BA22" s="119">
        <f t="shared" si="53"/>
        <v>0</v>
      </c>
      <c r="BB22" s="124"/>
      <c r="BC22" s="115">
        <f>IFERROR(IF(BB22="",0,(SUMIF($G$3:BA$3,"金额-入",$G22:BA22)-SUMIF($G$3:BA$3,"金额-出",$G22:BA22))/(SUMIF($G$3:BA$3,"数量-入",$G22:BA22)-SUMIF($G$3:BA$3,"数量-出",$G22:BA22))),0)</f>
        <v>0</v>
      </c>
      <c r="BD22" s="115">
        <f t="shared" si="54"/>
        <v>0</v>
      </c>
      <c r="BE22" s="125"/>
      <c r="BF22" s="126"/>
      <c r="BG22" s="123"/>
      <c r="BH22" s="112"/>
      <c r="BI22" s="119">
        <f t="shared" si="55"/>
        <v>0</v>
      </c>
      <c r="BJ22" s="124"/>
      <c r="BK22" s="115">
        <f>IFERROR(IF(BJ22="",0,(SUMIF($G$3:BI$3,"金额-入",$G22:BI22)-SUMIF($G$3:BI$3,"金额-出",$G22:BI22))/(SUMIF($G$3:BI$3,"数量-入",$G22:BI22)-SUMIF($G$3:BI$3,"数量-出",$G22:BI22))),0)</f>
        <v>0</v>
      </c>
      <c r="BL22" s="115">
        <f t="shared" si="56"/>
        <v>0</v>
      </c>
      <c r="BM22" s="125"/>
      <c r="BN22" s="126"/>
      <c r="BO22" s="123"/>
      <c r="BP22" s="112"/>
      <c r="BQ22" s="119">
        <f t="shared" si="57"/>
        <v>0</v>
      </c>
      <c r="BR22" s="124"/>
      <c r="BS22" s="115">
        <f>IFERROR(IF(BR22="",0,(SUMIF($G$3:BQ$3,"金额-入",$G22:BQ22)-SUMIF($G$3:BQ$3,"金额-出",$G22:BQ22))/(SUMIF($G$3:BQ$3,"数量-入",$G22:BQ22)-SUMIF($G$3:BQ$3,"数量-出",$G22:BQ22))),0)</f>
        <v>0</v>
      </c>
      <c r="BT22" s="115">
        <f t="shared" si="58"/>
        <v>0</v>
      </c>
      <c r="BU22" s="125"/>
      <c r="BV22" s="126"/>
      <c r="BW22" s="123"/>
      <c r="BX22" s="112"/>
      <c r="BY22" s="119">
        <f t="shared" si="59"/>
        <v>0</v>
      </c>
      <c r="BZ22" s="124"/>
      <c r="CA22" s="115">
        <f>IFERROR(IF(BZ22="",0,(SUMIF($G$3:BY$3,"金额-入",$G22:BY22)-SUMIF($G$3:BY$3,"金额-出",$G22:BY22))/(SUMIF($G$3:BY$3,"数量-入",$G22:BY22)-SUMIF($G$3:BY$3,"数量-出",$G22:BY22))),0)</f>
        <v>0</v>
      </c>
      <c r="CB22" s="115">
        <f t="shared" si="60"/>
        <v>0</v>
      </c>
      <c r="CC22" s="125"/>
      <c r="CD22" s="126"/>
      <c r="CE22" s="123"/>
      <c r="CF22" s="112"/>
      <c r="CG22" s="119">
        <f t="shared" si="61"/>
        <v>0</v>
      </c>
      <c r="CH22" s="124"/>
      <c r="CI22" s="115">
        <f>IFERROR(IF(CH22="",0,(SUMIF($G$3:CG$3,"金额-入",$G22:CG22)-SUMIF($G$3:CG$3,"金额-出",$G22:CG22))/(SUMIF($G$3:CG$3,"数量-入",$G22:CG22)-SUMIF($G$3:CG$3,"数量-出",$G22:CG22))),0)</f>
        <v>0</v>
      </c>
      <c r="CJ22" s="115">
        <f t="shared" si="62"/>
        <v>0</v>
      </c>
      <c r="CK22" s="125"/>
      <c r="CL22" s="126"/>
      <c r="CM22" s="123"/>
      <c r="CN22" s="112"/>
      <c r="CO22" s="119">
        <f t="shared" si="63"/>
        <v>0</v>
      </c>
      <c r="CP22" s="124"/>
      <c r="CQ22" s="115">
        <f>IFERROR(IF(CP22="",0,(SUMIF($G$3:CO$3,"金额-入",$G22:CO22)-SUMIF($G$3:CO$3,"金额-出",$G22:CO22))/(SUMIF($G$3:CO$3,"数量-入",$G22:CO22)-SUMIF($G$3:CO$3,"数量-出",$G22:CO22))),0)</f>
        <v>0</v>
      </c>
      <c r="CR22" s="115">
        <f t="shared" si="64"/>
        <v>0</v>
      </c>
      <c r="CS22" s="125"/>
      <c r="CT22" s="126"/>
      <c r="CU22" s="123"/>
      <c r="CV22" s="112"/>
      <c r="CW22" s="119">
        <f t="shared" si="65"/>
        <v>0</v>
      </c>
      <c r="CX22" s="124"/>
      <c r="CY22" s="115">
        <f>IFERROR(IF(CX22="",0,(SUMIF($G$3:CW$3,"金额-入",$G22:CW22)-SUMIF($G$3:CW$3,"金额-出",$G22:CW22))/(SUMIF($G$3:CW$3,"数量-入",$G22:CW22)-SUMIF($G$3:CW$3,"数量-出",$G22:CW22))),0)</f>
        <v>0</v>
      </c>
      <c r="CZ22" s="115">
        <f t="shared" si="66"/>
        <v>0</v>
      </c>
      <c r="DA22" s="125"/>
      <c r="DB22" s="126"/>
      <c r="DC22" s="123"/>
      <c r="DD22" s="112"/>
      <c r="DE22" s="119">
        <f t="shared" si="67"/>
        <v>0</v>
      </c>
      <c r="DF22" s="124"/>
      <c r="DG22" s="115">
        <f>IFERROR(IF(DF22="",0,(SUMIF($G$3:DE$3,"金额-入",$G22:DE22)-SUMIF($G$3:DE$3,"金额-出",$G22:DE22))/(SUMIF($G$3:DE$3,"数量-入",$G22:DE22)-SUMIF($G$3:DE$3,"数量-出",$G22:DE22))),0)</f>
        <v>0</v>
      </c>
      <c r="DH22" s="115">
        <f t="shared" si="68"/>
        <v>0</v>
      </c>
      <c r="DI22" s="125"/>
      <c r="DJ22" s="126"/>
      <c r="DK22" s="109">
        <f t="array" ref="DK22">MIN(IF(($G$3:$DJ$3="单价")*(G22:DJ22&lt;&gt;0),G22:DJ22))</f>
        <v>0</v>
      </c>
      <c r="DL22" s="97">
        <f t="array" ref="DL22">MAX(IF($G$3:$DJ$3="单价",G22:DJ22))</f>
        <v>0</v>
      </c>
      <c r="DM22" s="115">
        <f t="shared" si="69"/>
        <v>0</v>
      </c>
      <c r="DN22" s="127"/>
      <c r="DO22" s="2"/>
      <c r="DP22" s="11">
        <f t="shared" si="70"/>
        <v>0</v>
      </c>
      <c r="DQ22" s="11">
        <f t="shared" si="71"/>
        <v>0</v>
      </c>
      <c r="DR22" s="11"/>
      <c r="DS22" s="11"/>
      <c r="DT22" s="11"/>
      <c r="DU22" s="2"/>
      <c r="DV22" s="2"/>
      <c r="DW22" s="2"/>
      <c r="DX22" s="2"/>
      <c r="DY22" s="2"/>
    </row>
    <row r="23" spans="1:129" ht="18" customHeight="1" x14ac:dyDescent="0.15">
      <c r="A23" s="2"/>
      <c r="B23" s="53">
        <f t="shared" si="0"/>
        <v>19</v>
      </c>
      <c r="C23" s="5"/>
      <c r="D23" s="6"/>
      <c r="E23" s="7"/>
      <c r="F23" s="8"/>
      <c r="G23" s="111"/>
      <c r="H23" s="112"/>
      <c r="I23" s="113">
        <f t="shared" si="38"/>
        <v>0</v>
      </c>
      <c r="J23" s="114">
        <f t="shared" si="39"/>
        <v>0</v>
      </c>
      <c r="K23" s="115">
        <f t="shared" si="3"/>
        <v>0</v>
      </c>
      <c r="L23" s="113">
        <f t="shared" si="40"/>
        <v>0</v>
      </c>
      <c r="M23" s="114">
        <f t="shared" si="41"/>
        <v>0</v>
      </c>
      <c r="N23" s="115">
        <f t="shared" si="6"/>
        <v>0</v>
      </c>
      <c r="O23" s="113">
        <f t="shared" si="42"/>
        <v>0</v>
      </c>
      <c r="P23" s="116">
        <f t="shared" si="43"/>
        <v>0</v>
      </c>
      <c r="Q23" s="117">
        <f t="shared" si="37"/>
        <v>0</v>
      </c>
      <c r="R23" s="118">
        <f t="shared" si="44"/>
        <v>0</v>
      </c>
      <c r="S23" s="111"/>
      <c r="T23" s="112"/>
      <c r="U23" s="119">
        <f t="shared" si="45"/>
        <v>0</v>
      </c>
      <c r="V23" s="120"/>
      <c r="W23" s="115">
        <f>IFERROR(IF(V23="",0,(SUMIF($G$3:U$3,"金额-入",$G23:U23)-SUMIF($G$3:U$3,"金额-出",$G23:U23))/(SUMIF($G$3:U$3,"数量-入",$G23:U23)-SUMIF($G$3:U$3,"数量-出",$G23:U23))),0)</f>
        <v>0</v>
      </c>
      <c r="X23" s="115">
        <f t="shared" si="46"/>
        <v>0</v>
      </c>
      <c r="Y23" s="121"/>
      <c r="Z23" s="122"/>
      <c r="AA23" s="111"/>
      <c r="AB23" s="112"/>
      <c r="AC23" s="119">
        <f t="shared" si="47"/>
        <v>0</v>
      </c>
      <c r="AD23" s="120"/>
      <c r="AE23" s="115">
        <f>IFERROR(IF(AD23="",0,(SUMIF($G$3:AC$3,"金额-入",$G23:AC23)-SUMIF($G$3:AC$3,"金额-出",$G23:AC23))/(SUMIF($G$3:AC$3,"数量-入",$G23:AC23)-SUMIF($G$3:AC$3,"数量-出",$G23:AC23))),0)</f>
        <v>0</v>
      </c>
      <c r="AF23" s="115">
        <f t="shared" si="48"/>
        <v>0</v>
      </c>
      <c r="AG23" s="121"/>
      <c r="AH23" s="122"/>
      <c r="AI23" s="123"/>
      <c r="AJ23" s="112"/>
      <c r="AK23" s="119">
        <f t="shared" si="49"/>
        <v>0</v>
      </c>
      <c r="AL23" s="124"/>
      <c r="AM23" s="115">
        <f>IFERROR(IF(AL23="",0,(SUMIF($G$3:AK$3,"金额-入",$G23:AK23)-SUMIF($G$3:AK$3,"金额-出",$G23:AK23))/(SUMIF($G$3:AK$3,"数量-入",$G23:AK23)-SUMIF($G$3:AK$3,"数量-出",$G23:AK23))),0)</f>
        <v>0</v>
      </c>
      <c r="AN23" s="115">
        <f t="shared" si="50"/>
        <v>0</v>
      </c>
      <c r="AO23" s="125"/>
      <c r="AP23" s="126"/>
      <c r="AQ23" s="123"/>
      <c r="AR23" s="112"/>
      <c r="AS23" s="119">
        <f t="shared" si="51"/>
        <v>0</v>
      </c>
      <c r="AT23" s="124"/>
      <c r="AU23" s="115">
        <f>IFERROR(IF(AT23="",0,(SUMIF($G$3:AS$3,"金额-入",$G23:AS23)-SUMIF($G$3:AS$3,"金额-出",$G23:AS23))/(SUMIF($G$3:AS$3,"数量-入",$G23:AS23)-SUMIF($G$3:AS$3,"数量-出",$G23:AS23))),0)</f>
        <v>0</v>
      </c>
      <c r="AV23" s="115">
        <f t="shared" si="52"/>
        <v>0</v>
      </c>
      <c r="AW23" s="125"/>
      <c r="AX23" s="126"/>
      <c r="AY23" s="123"/>
      <c r="AZ23" s="112"/>
      <c r="BA23" s="119">
        <f t="shared" si="53"/>
        <v>0</v>
      </c>
      <c r="BB23" s="124"/>
      <c r="BC23" s="115">
        <f>IFERROR(IF(BB23="",0,(SUMIF($G$3:BA$3,"金额-入",$G23:BA23)-SUMIF($G$3:BA$3,"金额-出",$G23:BA23))/(SUMIF($G$3:BA$3,"数量-入",$G23:BA23)-SUMIF($G$3:BA$3,"数量-出",$G23:BA23))),0)</f>
        <v>0</v>
      </c>
      <c r="BD23" s="115">
        <f t="shared" si="54"/>
        <v>0</v>
      </c>
      <c r="BE23" s="125"/>
      <c r="BF23" s="126"/>
      <c r="BG23" s="123"/>
      <c r="BH23" s="112"/>
      <c r="BI23" s="119">
        <f t="shared" si="55"/>
        <v>0</v>
      </c>
      <c r="BJ23" s="124"/>
      <c r="BK23" s="115">
        <f>IFERROR(IF(BJ23="",0,(SUMIF($G$3:BI$3,"金额-入",$G23:BI23)-SUMIF($G$3:BI$3,"金额-出",$G23:BI23))/(SUMIF($G$3:BI$3,"数量-入",$G23:BI23)-SUMIF($G$3:BI$3,"数量-出",$G23:BI23))),0)</f>
        <v>0</v>
      </c>
      <c r="BL23" s="115">
        <f t="shared" si="56"/>
        <v>0</v>
      </c>
      <c r="BM23" s="125"/>
      <c r="BN23" s="126"/>
      <c r="BO23" s="123"/>
      <c r="BP23" s="112"/>
      <c r="BQ23" s="119">
        <f t="shared" si="57"/>
        <v>0</v>
      </c>
      <c r="BR23" s="124"/>
      <c r="BS23" s="115">
        <f>IFERROR(IF(BR23="",0,(SUMIF($G$3:BQ$3,"金额-入",$G23:BQ23)-SUMIF($G$3:BQ$3,"金额-出",$G23:BQ23))/(SUMIF($G$3:BQ$3,"数量-入",$G23:BQ23)-SUMIF($G$3:BQ$3,"数量-出",$G23:BQ23))),0)</f>
        <v>0</v>
      </c>
      <c r="BT23" s="115">
        <f t="shared" si="58"/>
        <v>0</v>
      </c>
      <c r="BU23" s="125"/>
      <c r="BV23" s="126"/>
      <c r="BW23" s="123"/>
      <c r="BX23" s="112"/>
      <c r="BY23" s="119">
        <f t="shared" si="59"/>
        <v>0</v>
      </c>
      <c r="BZ23" s="124"/>
      <c r="CA23" s="115">
        <f>IFERROR(IF(BZ23="",0,(SUMIF($G$3:BY$3,"金额-入",$G23:BY23)-SUMIF($G$3:BY$3,"金额-出",$G23:BY23))/(SUMIF($G$3:BY$3,"数量-入",$G23:BY23)-SUMIF($G$3:BY$3,"数量-出",$G23:BY23))),0)</f>
        <v>0</v>
      </c>
      <c r="CB23" s="115">
        <f t="shared" si="60"/>
        <v>0</v>
      </c>
      <c r="CC23" s="125"/>
      <c r="CD23" s="126"/>
      <c r="CE23" s="123"/>
      <c r="CF23" s="112"/>
      <c r="CG23" s="119">
        <f t="shared" si="61"/>
        <v>0</v>
      </c>
      <c r="CH23" s="124"/>
      <c r="CI23" s="115">
        <f>IFERROR(IF(CH23="",0,(SUMIF($G$3:CG$3,"金额-入",$G23:CG23)-SUMIF($G$3:CG$3,"金额-出",$G23:CG23))/(SUMIF($G$3:CG$3,"数量-入",$G23:CG23)-SUMIF($G$3:CG$3,"数量-出",$G23:CG23))),0)</f>
        <v>0</v>
      </c>
      <c r="CJ23" s="115">
        <f t="shared" si="62"/>
        <v>0</v>
      </c>
      <c r="CK23" s="125"/>
      <c r="CL23" s="126"/>
      <c r="CM23" s="123"/>
      <c r="CN23" s="112"/>
      <c r="CO23" s="119">
        <f t="shared" si="63"/>
        <v>0</v>
      </c>
      <c r="CP23" s="124"/>
      <c r="CQ23" s="115">
        <f>IFERROR(IF(CP23="",0,(SUMIF($G$3:CO$3,"金额-入",$G23:CO23)-SUMIF($G$3:CO$3,"金额-出",$G23:CO23))/(SUMIF($G$3:CO$3,"数量-入",$G23:CO23)-SUMIF($G$3:CO$3,"数量-出",$G23:CO23))),0)</f>
        <v>0</v>
      </c>
      <c r="CR23" s="115">
        <f t="shared" si="64"/>
        <v>0</v>
      </c>
      <c r="CS23" s="125"/>
      <c r="CT23" s="126"/>
      <c r="CU23" s="123"/>
      <c r="CV23" s="112"/>
      <c r="CW23" s="119">
        <f t="shared" si="65"/>
        <v>0</v>
      </c>
      <c r="CX23" s="124"/>
      <c r="CY23" s="115">
        <f>IFERROR(IF(CX23="",0,(SUMIF($G$3:CW$3,"金额-入",$G23:CW23)-SUMIF($G$3:CW$3,"金额-出",$G23:CW23))/(SUMIF($G$3:CW$3,"数量-入",$G23:CW23)-SUMIF($G$3:CW$3,"数量-出",$G23:CW23))),0)</f>
        <v>0</v>
      </c>
      <c r="CZ23" s="115">
        <f t="shared" si="66"/>
        <v>0</v>
      </c>
      <c r="DA23" s="125"/>
      <c r="DB23" s="126"/>
      <c r="DC23" s="123"/>
      <c r="DD23" s="112"/>
      <c r="DE23" s="119">
        <f t="shared" si="67"/>
        <v>0</v>
      </c>
      <c r="DF23" s="124"/>
      <c r="DG23" s="115">
        <f>IFERROR(IF(DF23="",0,(SUMIF($G$3:DE$3,"金额-入",$G23:DE23)-SUMIF($G$3:DE$3,"金额-出",$G23:DE23))/(SUMIF($G$3:DE$3,"数量-入",$G23:DE23)-SUMIF($G$3:DE$3,"数量-出",$G23:DE23))),0)</f>
        <v>0</v>
      </c>
      <c r="DH23" s="115">
        <f t="shared" si="68"/>
        <v>0</v>
      </c>
      <c r="DI23" s="125"/>
      <c r="DJ23" s="126"/>
      <c r="DK23" s="109">
        <f t="array" ref="DK23">MIN(IF(($G$3:$DJ$3="单价")*(G23:DJ23&lt;&gt;0),G23:DJ23))</f>
        <v>0</v>
      </c>
      <c r="DL23" s="97">
        <f t="array" ref="DL23">MAX(IF($G$3:$DJ$3="单价",G23:DJ23))</f>
        <v>0</v>
      </c>
      <c r="DM23" s="115">
        <f t="shared" si="69"/>
        <v>0</v>
      </c>
      <c r="DN23" s="127"/>
      <c r="DO23" s="2"/>
      <c r="DP23" s="11">
        <f t="shared" si="70"/>
        <v>0</v>
      </c>
      <c r="DQ23" s="11">
        <f t="shared" si="71"/>
        <v>0</v>
      </c>
      <c r="DR23" s="11"/>
      <c r="DS23" s="11"/>
      <c r="DT23" s="11"/>
      <c r="DU23" s="2"/>
      <c r="DV23" s="2"/>
      <c r="DW23" s="2"/>
      <c r="DX23" s="2"/>
      <c r="DY23" s="2"/>
    </row>
    <row r="24" spans="1:129" ht="18" customHeight="1" x14ac:dyDescent="0.15">
      <c r="A24" s="2"/>
      <c r="B24" s="53">
        <f t="shared" si="0"/>
        <v>20</v>
      </c>
      <c r="C24" s="5"/>
      <c r="D24" s="6"/>
      <c r="E24" s="7"/>
      <c r="F24" s="8"/>
      <c r="G24" s="111"/>
      <c r="H24" s="112"/>
      <c r="I24" s="113">
        <f t="shared" si="38"/>
        <v>0</v>
      </c>
      <c r="J24" s="114">
        <f t="shared" si="39"/>
        <v>0</v>
      </c>
      <c r="K24" s="115">
        <f t="shared" si="3"/>
        <v>0</v>
      </c>
      <c r="L24" s="113">
        <f t="shared" si="40"/>
        <v>0</v>
      </c>
      <c r="M24" s="114">
        <f t="shared" si="41"/>
        <v>0</v>
      </c>
      <c r="N24" s="115">
        <f t="shared" si="6"/>
        <v>0</v>
      </c>
      <c r="O24" s="113">
        <f t="shared" si="42"/>
        <v>0</v>
      </c>
      <c r="P24" s="116">
        <f t="shared" si="43"/>
        <v>0</v>
      </c>
      <c r="Q24" s="117">
        <f t="shared" si="37"/>
        <v>0</v>
      </c>
      <c r="R24" s="118">
        <f t="shared" si="44"/>
        <v>0</v>
      </c>
      <c r="S24" s="111"/>
      <c r="T24" s="112"/>
      <c r="U24" s="119">
        <f t="shared" si="45"/>
        <v>0</v>
      </c>
      <c r="V24" s="120"/>
      <c r="W24" s="115">
        <f>IFERROR(IF(V24="",0,(SUMIF($G$3:U$3,"金额-入",$G24:U24)-SUMIF($G$3:U$3,"金额-出",$G24:U24))/(SUMIF($G$3:U$3,"数量-入",$G24:U24)-SUMIF($G$3:U$3,"数量-出",$G24:U24))),0)</f>
        <v>0</v>
      </c>
      <c r="X24" s="115">
        <f t="shared" si="46"/>
        <v>0</v>
      </c>
      <c r="Y24" s="121"/>
      <c r="Z24" s="122"/>
      <c r="AA24" s="111"/>
      <c r="AB24" s="112"/>
      <c r="AC24" s="119">
        <f t="shared" si="47"/>
        <v>0</v>
      </c>
      <c r="AD24" s="120"/>
      <c r="AE24" s="115">
        <f>IFERROR(IF(AD24="",0,(SUMIF($G$3:AC$3,"金额-入",$G24:AC24)-SUMIF($G$3:AC$3,"金额-出",$G24:AC24))/(SUMIF($G$3:AC$3,"数量-入",$G24:AC24)-SUMIF($G$3:AC$3,"数量-出",$G24:AC24))),0)</f>
        <v>0</v>
      </c>
      <c r="AF24" s="115">
        <f t="shared" si="48"/>
        <v>0</v>
      </c>
      <c r="AG24" s="121"/>
      <c r="AH24" s="122"/>
      <c r="AI24" s="123"/>
      <c r="AJ24" s="112"/>
      <c r="AK24" s="119">
        <f t="shared" si="49"/>
        <v>0</v>
      </c>
      <c r="AL24" s="124"/>
      <c r="AM24" s="115">
        <f>IFERROR(IF(AL24="",0,(SUMIF($G$3:AK$3,"金额-入",$G24:AK24)-SUMIF($G$3:AK$3,"金额-出",$G24:AK24))/(SUMIF($G$3:AK$3,"数量-入",$G24:AK24)-SUMIF($G$3:AK$3,"数量-出",$G24:AK24))),0)</f>
        <v>0</v>
      </c>
      <c r="AN24" s="115">
        <f t="shared" si="50"/>
        <v>0</v>
      </c>
      <c r="AO24" s="125"/>
      <c r="AP24" s="126"/>
      <c r="AQ24" s="123"/>
      <c r="AR24" s="112"/>
      <c r="AS24" s="119">
        <f t="shared" si="51"/>
        <v>0</v>
      </c>
      <c r="AT24" s="124"/>
      <c r="AU24" s="115">
        <f>IFERROR(IF(AT24="",0,(SUMIF($G$3:AS$3,"金额-入",$G24:AS24)-SUMIF($G$3:AS$3,"金额-出",$G24:AS24))/(SUMIF($G$3:AS$3,"数量-入",$G24:AS24)-SUMIF($G$3:AS$3,"数量-出",$G24:AS24))),0)</f>
        <v>0</v>
      </c>
      <c r="AV24" s="115">
        <f t="shared" si="52"/>
        <v>0</v>
      </c>
      <c r="AW24" s="125"/>
      <c r="AX24" s="126"/>
      <c r="AY24" s="123"/>
      <c r="AZ24" s="112"/>
      <c r="BA24" s="119">
        <f t="shared" si="53"/>
        <v>0</v>
      </c>
      <c r="BB24" s="124"/>
      <c r="BC24" s="115">
        <f>IFERROR(IF(BB24="",0,(SUMIF($G$3:BA$3,"金额-入",$G24:BA24)-SUMIF($G$3:BA$3,"金额-出",$G24:BA24))/(SUMIF($G$3:BA$3,"数量-入",$G24:BA24)-SUMIF($G$3:BA$3,"数量-出",$G24:BA24))),0)</f>
        <v>0</v>
      </c>
      <c r="BD24" s="115">
        <f t="shared" si="54"/>
        <v>0</v>
      </c>
      <c r="BE24" s="125"/>
      <c r="BF24" s="126"/>
      <c r="BG24" s="123"/>
      <c r="BH24" s="112"/>
      <c r="BI24" s="119">
        <f t="shared" si="55"/>
        <v>0</v>
      </c>
      <c r="BJ24" s="124"/>
      <c r="BK24" s="115">
        <f>IFERROR(IF(BJ24="",0,(SUMIF($G$3:BI$3,"金额-入",$G24:BI24)-SUMIF($G$3:BI$3,"金额-出",$G24:BI24))/(SUMIF($G$3:BI$3,"数量-入",$G24:BI24)-SUMIF($G$3:BI$3,"数量-出",$G24:BI24))),0)</f>
        <v>0</v>
      </c>
      <c r="BL24" s="115">
        <f t="shared" si="56"/>
        <v>0</v>
      </c>
      <c r="BM24" s="125"/>
      <c r="BN24" s="126"/>
      <c r="BO24" s="123"/>
      <c r="BP24" s="112"/>
      <c r="BQ24" s="119">
        <f t="shared" si="57"/>
        <v>0</v>
      </c>
      <c r="BR24" s="124"/>
      <c r="BS24" s="115">
        <f>IFERROR(IF(BR24="",0,(SUMIF($G$3:BQ$3,"金额-入",$G24:BQ24)-SUMIF($G$3:BQ$3,"金额-出",$G24:BQ24))/(SUMIF($G$3:BQ$3,"数量-入",$G24:BQ24)-SUMIF($G$3:BQ$3,"数量-出",$G24:BQ24))),0)</f>
        <v>0</v>
      </c>
      <c r="BT24" s="115">
        <f t="shared" si="58"/>
        <v>0</v>
      </c>
      <c r="BU24" s="125"/>
      <c r="BV24" s="126"/>
      <c r="BW24" s="123"/>
      <c r="BX24" s="112"/>
      <c r="BY24" s="119">
        <f t="shared" si="59"/>
        <v>0</v>
      </c>
      <c r="BZ24" s="124"/>
      <c r="CA24" s="115">
        <f>IFERROR(IF(BZ24="",0,(SUMIF($G$3:BY$3,"金额-入",$G24:BY24)-SUMIF($G$3:BY$3,"金额-出",$G24:BY24))/(SUMIF($G$3:BY$3,"数量-入",$G24:BY24)-SUMIF($G$3:BY$3,"数量-出",$G24:BY24))),0)</f>
        <v>0</v>
      </c>
      <c r="CB24" s="115">
        <f t="shared" si="60"/>
        <v>0</v>
      </c>
      <c r="CC24" s="125"/>
      <c r="CD24" s="126"/>
      <c r="CE24" s="123"/>
      <c r="CF24" s="112"/>
      <c r="CG24" s="119">
        <f t="shared" si="61"/>
        <v>0</v>
      </c>
      <c r="CH24" s="124"/>
      <c r="CI24" s="115">
        <f>IFERROR(IF(CH24="",0,(SUMIF($G$3:CG$3,"金额-入",$G24:CG24)-SUMIF($G$3:CG$3,"金额-出",$G24:CG24))/(SUMIF($G$3:CG$3,"数量-入",$G24:CG24)-SUMIF($G$3:CG$3,"数量-出",$G24:CG24))),0)</f>
        <v>0</v>
      </c>
      <c r="CJ24" s="115">
        <f t="shared" si="62"/>
        <v>0</v>
      </c>
      <c r="CK24" s="125"/>
      <c r="CL24" s="126"/>
      <c r="CM24" s="123"/>
      <c r="CN24" s="112"/>
      <c r="CO24" s="119">
        <f t="shared" si="63"/>
        <v>0</v>
      </c>
      <c r="CP24" s="124"/>
      <c r="CQ24" s="115">
        <f>IFERROR(IF(CP24="",0,(SUMIF($G$3:CO$3,"金额-入",$G24:CO24)-SUMIF($G$3:CO$3,"金额-出",$G24:CO24))/(SUMIF($G$3:CO$3,"数量-入",$G24:CO24)-SUMIF($G$3:CO$3,"数量-出",$G24:CO24))),0)</f>
        <v>0</v>
      </c>
      <c r="CR24" s="115">
        <f t="shared" si="64"/>
        <v>0</v>
      </c>
      <c r="CS24" s="125"/>
      <c r="CT24" s="126"/>
      <c r="CU24" s="123"/>
      <c r="CV24" s="112"/>
      <c r="CW24" s="119">
        <f t="shared" si="65"/>
        <v>0</v>
      </c>
      <c r="CX24" s="124"/>
      <c r="CY24" s="115">
        <f>IFERROR(IF(CX24="",0,(SUMIF($G$3:CW$3,"金额-入",$G24:CW24)-SUMIF($G$3:CW$3,"金额-出",$G24:CW24))/(SUMIF($G$3:CW$3,"数量-入",$G24:CW24)-SUMIF($G$3:CW$3,"数量-出",$G24:CW24))),0)</f>
        <v>0</v>
      </c>
      <c r="CZ24" s="115">
        <f t="shared" si="66"/>
        <v>0</v>
      </c>
      <c r="DA24" s="125"/>
      <c r="DB24" s="126"/>
      <c r="DC24" s="123"/>
      <c r="DD24" s="112"/>
      <c r="DE24" s="119">
        <f t="shared" si="67"/>
        <v>0</v>
      </c>
      <c r="DF24" s="124"/>
      <c r="DG24" s="115">
        <f>IFERROR(IF(DF24="",0,(SUMIF($G$3:DE$3,"金额-入",$G24:DE24)-SUMIF($G$3:DE$3,"金额-出",$G24:DE24))/(SUMIF($G$3:DE$3,"数量-入",$G24:DE24)-SUMIF($G$3:DE$3,"数量-出",$G24:DE24))),0)</f>
        <v>0</v>
      </c>
      <c r="DH24" s="115">
        <f t="shared" si="68"/>
        <v>0</v>
      </c>
      <c r="DI24" s="125"/>
      <c r="DJ24" s="126"/>
      <c r="DK24" s="109">
        <f t="array" ref="DK24">MIN(IF(($G$3:$DJ$3="单价")*(G24:DJ24&lt;&gt;0),G24:DJ24))</f>
        <v>0</v>
      </c>
      <c r="DL24" s="97">
        <f t="array" ref="DL24">MAX(IF($G$3:$DJ$3="单价",G24:DJ24))</f>
        <v>0</v>
      </c>
      <c r="DM24" s="115">
        <f t="shared" si="69"/>
        <v>0</v>
      </c>
      <c r="DN24" s="127"/>
      <c r="DO24" s="2"/>
      <c r="DP24" s="11">
        <f t="shared" si="70"/>
        <v>0</v>
      </c>
      <c r="DQ24" s="11">
        <f t="shared" si="71"/>
        <v>0</v>
      </c>
      <c r="DR24" s="11"/>
      <c r="DS24" s="11"/>
      <c r="DT24" s="11"/>
      <c r="DU24" s="2"/>
      <c r="DV24" s="2"/>
      <c r="DW24" s="2"/>
      <c r="DX24" s="2"/>
      <c r="DY24" s="2"/>
    </row>
    <row r="25" spans="1:129" ht="18" customHeight="1" x14ac:dyDescent="0.15">
      <c r="A25" s="2"/>
      <c r="B25" s="53">
        <f t="shared" si="0"/>
        <v>21</v>
      </c>
      <c r="C25" s="5"/>
      <c r="D25" s="6"/>
      <c r="E25" s="7"/>
      <c r="F25" s="8"/>
      <c r="G25" s="111"/>
      <c r="H25" s="112"/>
      <c r="I25" s="113">
        <f t="shared" si="38"/>
        <v>0</v>
      </c>
      <c r="J25" s="114">
        <f t="shared" si="39"/>
        <v>0</v>
      </c>
      <c r="K25" s="115">
        <f t="shared" si="3"/>
        <v>0</v>
      </c>
      <c r="L25" s="113">
        <f t="shared" si="40"/>
        <v>0</v>
      </c>
      <c r="M25" s="114">
        <f t="shared" si="41"/>
        <v>0</v>
      </c>
      <c r="N25" s="115">
        <f t="shared" si="6"/>
        <v>0</v>
      </c>
      <c r="O25" s="113">
        <f t="shared" si="42"/>
        <v>0</v>
      </c>
      <c r="P25" s="116">
        <f t="shared" si="43"/>
        <v>0</v>
      </c>
      <c r="Q25" s="117">
        <f t="shared" si="37"/>
        <v>0</v>
      </c>
      <c r="R25" s="118">
        <f t="shared" si="44"/>
        <v>0</v>
      </c>
      <c r="S25" s="111"/>
      <c r="T25" s="112"/>
      <c r="U25" s="119">
        <f t="shared" si="45"/>
        <v>0</v>
      </c>
      <c r="V25" s="120"/>
      <c r="W25" s="115">
        <f>IFERROR(IF(V25="",0,(SUMIF($G$3:U$3,"金额-入",$G25:U25)-SUMIF($G$3:U$3,"金额-出",$G25:U25))/(SUMIF($G$3:U$3,"数量-入",$G25:U25)-SUMIF($G$3:U$3,"数量-出",$G25:U25))),0)</f>
        <v>0</v>
      </c>
      <c r="X25" s="115">
        <f t="shared" si="46"/>
        <v>0</v>
      </c>
      <c r="Y25" s="121"/>
      <c r="Z25" s="122"/>
      <c r="AA25" s="111"/>
      <c r="AB25" s="112"/>
      <c r="AC25" s="119">
        <f t="shared" si="47"/>
        <v>0</v>
      </c>
      <c r="AD25" s="120"/>
      <c r="AE25" s="115">
        <f>IFERROR(IF(AD25="",0,(SUMIF($G$3:AC$3,"金额-入",$G25:AC25)-SUMIF($G$3:AC$3,"金额-出",$G25:AC25))/(SUMIF($G$3:AC$3,"数量-入",$G25:AC25)-SUMIF($G$3:AC$3,"数量-出",$G25:AC25))),0)</f>
        <v>0</v>
      </c>
      <c r="AF25" s="115">
        <f t="shared" si="48"/>
        <v>0</v>
      </c>
      <c r="AG25" s="121"/>
      <c r="AH25" s="122"/>
      <c r="AI25" s="123"/>
      <c r="AJ25" s="112"/>
      <c r="AK25" s="119">
        <f t="shared" si="49"/>
        <v>0</v>
      </c>
      <c r="AL25" s="124"/>
      <c r="AM25" s="115">
        <f>IFERROR(IF(AL25="",0,(SUMIF($G$3:AK$3,"金额-入",$G25:AK25)-SUMIF($G$3:AK$3,"金额-出",$G25:AK25))/(SUMIF($G$3:AK$3,"数量-入",$G25:AK25)-SUMIF($G$3:AK$3,"数量-出",$G25:AK25))),0)</f>
        <v>0</v>
      </c>
      <c r="AN25" s="115">
        <f t="shared" si="50"/>
        <v>0</v>
      </c>
      <c r="AO25" s="125"/>
      <c r="AP25" s="126"/>
      <c r="AQ25" s="123"/>
      <c r="AR25" s="112"/>
      <c r="AS25" s="119">
        <f t="shared" si="51"/>
        <v>0</v>
      </c>
      <c r="AT25" s="124"/>
      <c r="AU25" s="115">
        <f>IFERROR(IF(AT25="",0,(SUMIF($G$3:AS$3,"金额-入",$G25:AS25)-SUMIF($G$3:AS$3,"金额-出",$G25:AS25))/(SUMIF($G$3:AS$3,"数量-入",$G25:AS25)-SUMIF($G$3:AS$3,"数量-出",$G25:AS25))),0)</f>
        <v>0</v>
      </c>
      <c r="AV25" s="115">
        <f t="shared" si="52"/>
        <v>0</v>
      </c>
      <c r="AW25" s="125"/>
      <c r="AX25" s="126"/>
      <c r="AY25" s="123"/>
      <c r="AZ25" s="112"/>
      <c r="BA25" s="119">
        <f t="shared" si="53"/>
        <v>0</v>
      </c>
      <c r="BB25" s="124"/>
      <c r="BC25" s="115">
        <f>IFERROR(IF(BB25="",0,(SUMIF($G$3:BA$3,"金额-入",$G25:BA25)-SUMIF($G$3:BA$3,"金额-出",$G25:BA25))/(SUMIF($G$3:BA$3,"数量-入",$G25:BA25)-SUMIF($G$3:BA$3,"数量-出",$G25:BA25))),0)</f>
        <v>0</v>
      </c>
      <c r="BD25" s="115">
        <f t="shared" si="54"/>
        <v>0</v>
      </c>
      <c r="BE25" s="125"/>
      <c r="BF25" s="126"/>
      <c r="BG25" s="123"/>
      <c r="BH25" s="112"/>
      <c r="BI25" s="119">
        <f t="shared" si="55"/>
        <v>0</v>
      </c>
      <c r="BJ25" s="124"/>
      <c r="BK25" s="115">
        <f>IFERROR(IF(BJ25="",0,(SUMIF($G$3:BI$3,"金额-入",$G25:BI25)-SUMIF($G$3:BI$3,"金额-出",$G25:BI25))/(SUMIF($G$3:BI$3,"数量-入",$G25:BI25)-SUMIF($G$3:BI$3,"数量-出",$G25:BI25))),0)</f>
        <v>0</v>
      </c>
      <c r="BL25" s="115">
        <f t="shared" si="56"/>
        <v>0</v>
      </c>
      <c r="BM25" s="125"/>
      <c r="BN25" s="126"/>
      <c r="BO25" s="123"/>
      <c r="BP25" s="112"/>
      <c r="BQ25" s="119">
        <f t="shared" si="57"/>
        <v>0</v>
      </c>
      <c r="BR25" s="124"/>
      <c r="BS25" s="115">
        <f>IFERROR(IF(BR25="",0,(SUMIF($G$3:BQ$3,"金额-入",$G25:BQ25)-SUMIF($G$3:BQ$3,"金额-出",$G25:BQ25))/(SUMIF($G$3:BQ$3,"数量-入",$G25:BQ25)-SUMIF($G$3:BQ$3,"数量-出",$G25:BQ25))),0)</f>
        <v>0</v>
      </c>
      <c r="BT25" s="115">
        <f t="shared" si="58"/>
        <v>0</v>
      </c>
      <c r="BU25" s="125"/>
      <c r="BV25" s="126"/>
      <c r="BW25" s="123"/>
      <c r="BX25" s="112"/>
      <c r="BY25" s="119">
        <f t="shared" si="59"/>
        <v>0</v>
      </c>
      <c r="BZ25" s="124"/>
      <c r="CA25" s="115">
        <f>IFERROR(IF(BZ25="",0,(SUMIF($G$3:BY$3,"金额-入",$G25:BY25)-SUMIF($G$3:BY$3,"金额-出",$G25:BY25))/(SUMIF($G$3:BY$3,"数量-入",$G25:BY25)-SUMIF($G$3:BY$3,"数量-出",$G25:BY25))),0)</f>
        <v>0</v>
      </c>
      <c r="CB25" s="115">
        <f t="shared" si="60"/>
        <v>0</v>
      </c>
      <c r="CC25" s="125"/>
      <c r="CD25" s="126"/>
      <c r="CE25" s="123"/>
      <c r="CF25" s="112"/>
      <c r="CG25" s="119">
        <f t="shared" si="61"/>
        <v>0</v>
      </c>
      <c r="CH25" s="124"/>
      <c r="CI25" s="115">
        <f>IFERROR(IF(CH25="",0,(SUMIF($G$3:CG$3,"金额-入",$G25:CG25)-SUMIF($G$3:CG$3,"金额-出",$G25:CG25))/(SUMIF($G$3:CG$3,"数量-入",$G25:CG25)-SUMIF($G$3:CG$3,"数量-出",$G25:CG25))),0)</f>
        <v>0</v>
      </c>
      <c r="CJ25" s="115">
        <f t="shared" si="62"/>
        <v>0</v>
      </c>
      <c r="CK25" s="125"/>
      <c r="CL25" s="126"/>
      <c r="CM25" s="123"/>
      <c r="CN25" s="112"/>
      <c r="CO25" s="119">
        <f t="shared" si="63"/>
        <v>0</v>
      </c>
      <c r="CP25" s="124"/>
      <c r="CQ25" s="115">
        <f>IFERROR(IF(CP25="",0,(SUMIF($G$3:CO$3,"金额-入",$G25:CO25)-SUMIF($G$3:CO$3,"金额-出",$G25:CO25))/(SUMIF($G$3:CO$3,"数量-入",$G25:CO25)-SUMIF($G$3:CO$3,"数量-出",$G25:CO25))),0)</f>
        <v>0</v>
      </c>
      <c r="CR25" s="115">
        <f t="shared" si="64"/>
        <v>0</v>
      </c>
      <c r="CS25" s="125"/>
      <c r="CT25" s="126"/>
      <c r="CU25" s="123"/>
      <c r="CV25" s="112"/>
      <c r="CW25" s="119">
        <f t="shared" si="65"/>
        <v>0</v>
      </c>
      <c r="CX25" s="124"/>
      <c r="CY25" s="115">
        <f>IFERROR(IF(CX25="",0,(SUMIF($G$3:CW$3,"金额-入",$G25:CW25)-SUMIF($G$3:CW$3,"金额-出",$G25:CW25))/(SUMIF($G$3:CW$3,"数量-入",$G25:CW25)-SUMIF($G$3:CW$3,"数量-出",$G25:CW25))),0)</f>
        <v>0</v>
      </c>
      <c r="CZ25" s="115">
        <f t="shared" si="66"/>
        <v>0</v>
      </c>
      <c r="DA25" s="125"/>
      <c r="DB25" s="126"/>
      <c r="DC25" s="123"/>
      <c r="DD25" s="112"/>
      <c r="DE25" s="119">
        <f t="shared" si="67"/>
        <v>0</v>
      </c>
      <c r="DF25" s="124"/>
      <c r="DG25" s="115">
        <f>IFERROR(IF(DF25="",0,(SUMIF($G$3:DE$3,"金额-入",$G25:DE25)-SUMIF($G$3:DE$3,"金额-出",$G25:DE25))/(SUMIF($G$3:DE$3,"数量-入",$G25:DE25)-SUMIF($G$3:DE$3,"数量-出",$G25:DE25))),0)</f>
        <v>0</v>
      </c>
      <c r="DH25" s="115">
        <f t="shared" si="68"/>
        <v>0</v>
      </c>
      <c r="DI25" s="125"/>
      <c r="DJ25" s="126"/>
      <c r="DK25" s="109">
        <f t="array" ref="DK25">MIN(IF(($G$3:$DJ$3="单价")*(G25:DJ25&lt;&gt;0),G25:DJ25))</f>
        <v>0</v>
      </c>
      <c r="DL25" s="97">
        <f t="array" ref="DL25">MAX(IF($G$3:$DJ$3="单价",G25:DJ25))</f>
        <v>0</v>
      </c>
      <c r="DM25" s="115">
        <f t="shared" si="69"/>
        <v>0</v>
      </c>
      <c r="DN25" s="127"/>
      <c r="DO25" s="2"/>
      <c r="DP25" s="11">
        <f t="shared" si="70"/>
        <v>0</v>
      </c>
      <c r="DQ25" s="11">
        <f t="shared" si="71"/>
        <v>0</v>
      </c>
      <c r="DR25" s="11"/>
      <c r="DS25" s="11"/>
      <c r="DT25" s="11"/>
      <c r="DU25" s="2"/>
      <c r="DV25" s="2"/>
      <c r="DW25" s="2"/>
      <c r="DX25" s="2"/>
      <c r="DY25" s="2"/>
    </row>
    <row r="26" spans="1:129" ht="18" customHeight="1" x14ac:dyDescent="0.15">
      <c r="A26" s="2"/>
      <c r="B26" s="53">
        <f t="shared" si="0"/>
        <v>22</v>
      </c>
      <c r="C26" s="5"/>
      <c r="D26" s="6"/>
      <c r="E26" s="7"/>
      <c r="F26" s="8"/>
      <c r="G26" s="111"/>
      <c r="H26" s="112"/>
      <c r="I26" s="113">
        <f t="shared" si="38"/>
        <v>0</v>
      </c>
      <c r="J26" s="114">
        <f t="shared" si="39"/>
        <v>0</v>
      </c>
      <c r="K26" s="115">
        <f t="shared" si="3"/>
        <v>0</v>
      </c>
      <c r="L26" s="113">
        <f t="shared" si="40"/>
        <v>0</v>
      </c>
      <c r="M26" s="114">
        <f t="shared" si="41"/>
        <v>0</v>
      </c>
      <c r="N26" s="115">
        <f t="shared" si="6"/>
        <v>0</v>
      </c>
      <c r="O26" s="113">
        <f t="shared" si="42"/>
        <v>0</v>
      </c>
      <c r="P26" s="116">
        <f t="shared" si="43"/>
        <v>0</v>
      </c>
      <c r="Q26" s="117">
        <f t="shared" si="37"/>
        <v>0</v>
      </c>
      <c r="R26" s="118">
        <f t="shared" si="44"/>
        <v>0</v>
      </c>
      <c r="S26" s="111"/>
      <c r="T26" s="112"/>
      <c r="U26" s="119">
        <f t="shared" si="45"/>
        <v>0</v>
      </c>
      <c r="V26" s="120"/>
      <c r="W26" s="115">
        <f>IFERROR(IF(V26="",0,(SUMIF($G$3:U$3,"金额-入",$G26:U26)-SUMIF($G$3:U$3,"金额-出",$G26:U26))/(SUMIF($G$3:U$3,"数量-入",$G26:U26)-SUMIF($G$3:U$3,"数量-出",$G26:U26))),0)</f>
        <v>0</v>
      </c>
      <c r="X26" s="115">
        <f t="shared" si="46"/>
        <v>0</v>
      </c>
      <c r="Y26" s="121"/>
      <c r="Z26" s="122"/>
      <c r="AA26" s="111"/>
      <c r="AB26" s="112"/>
      <c r="AC26" s="119">
        <f t="shared" si="47"/>
        <v>0</v>
      </c>
      <c r="AD26" s="120"/>
      <c r="AE26" s="115">
        <f>IFERROR(IF(AD26="",0,(SUMIF($G$3:AC$3,"金额-入",$G26:AC26)-SUMIF($G$3:AC$3,"金额-出",$G26:AC26))/(SUMIF($G$3:AC$3,"数量-入",$G26:AC26)-SUMIF($G$3:AC$3,"数量-出",$G26:AC26))),0)</f>
        <v>0</v>
      </c>
      <c r="AF26" s="115">
        <f t="shared" si="48"/>
        <v>0</v>
      </c>
      <c r="AG26" s="121"/>
      <c r="AH26" s="122"/>
      <c r="AI26" s="123"/>
      <c r="AJ26" s="112"/>
      <c r="AK26" s="119">
        <f t="shared" si="49"/>
        <v>0</v>
      </c>
      <c r="AL26" s="124"/>
      <c r="AM26" s="115">
        <f>IFERROR(IF(AL26="",0,(SUMIF($G$3:AK$3,"金额-入",$G26:AK26)-SUMIF($G$3:AK$3,"金额-出",$G26:AK26))/(SUMIF($G$3:AK$3,"数量-入",$G26:AK26)-SUMIF($G$3:AK$3,"数量-出",$G26:AK26))),0)</f>
        <v>0</v>
      </c>
      <c r="AN26" s="115">
        <f t="shared" si="50"/>
        <v>0</v>
      </c>
      <c r="AO26" s="125"/>
      <c r="AP26" s="126"/>
      <c r="AQ26" s="123"/>
      <c r="AR26" s="112"/>
      <c r="AS26" s="119">
        <f t="shared" si="51"/>
        <v>0</v>
      </c>
      <c r="AT26" s="124"/>
      <c r="AU26" s="115">
        <f>IFERROR(IF(AT26="",0,(SUMIF($G$3:AS$3,"金额-入",$G26:AS26)-SUMIF($G$3:AS$3,"金额-出",$G26:AS26))/(SUMIF($G$3:AS$3,"数量-入",$G26:AS26)-SUMIF($G$3:AS$3,"数量-出",$G26:AS26))),0)</f>
        <v>0</v>
      </c>
      <c r="AV26" s="115">
        <f t="shared" si="52"/>
        <v>0</v>
      </c>
      <c r="AW26" s="125"/>
      <c r="AX26" s="126"/>
      <c r="AY26" s="123"/>
      <c r="AZ26" s="112"/>
      <c r="BA26" s="119">
        <f t="shared" si="53"/>
        <v>0</v>
      </c>
      <c r="BB26" s="124"/>
      <c r="BC26" s="115">
        <f>IFERROR(IF(BB26="",0,(SUMIF($G$3:BA$3,"金额-入",$G26:BA26)-SUMIF($G$3:BA$3,"金额-出",$G26:BA26))/(SUMIF($G$3:BA$3,"数量-入",$G26:BA26)-SUMIF($G$3:BA$3,"数量-出",$G26:BA26))),0)</f>
        <v>0</v>
      </c>
      <c r="BD26" s="115">
        <f t="shared" si="54"/>
        <v>0</v>
      </c>
      <c r="BE26" s="125"/>
      <c r="BF26" s="126"/>
      <c r="BG26" s="123"/>
      <c r="BH26" s="112"/>
      <c r="BI26" s="119">
        <f t="shared" si="55"/>
        <v>0</v>
      </c>
      <c r="BJ26" s="124"/>
      <c r="BK26" s="115">
        <f>IFERROR(IF(BJ26="",0,(SUMIF($G$3:BI$3,"金额-入",$G26:BI26)-SUMIF($G$3:BI$3,"金额-出",$G26:BI26))/(SUMIF($G$3:BI$3,"数量-入",$G26:BI26)-SUMIF($G$3:BI$3,"数量-出",$G26:BI26))),0)</f>
        <v>0</v>
      </c>
      <c r="BL26" s="115">
        <f t="shared" si="56"/>
        <v>0</v>
      </c>
      <c r="BM26" s="125"/>
      <c r="BN26" s="126"/>
      <c r="BO26" s="123"/>
      <c r="BP26" s="112"/>
      <c r="BQ26" s="119">
        <f t="shared" si="57"/>
        <v>0</v>
      </c>
      <c r="BR26" s="124"/>
      <c r="BS26" s="115">
        <f>IFERROR(IF(BR26="",0,(SUMIF($G$3:BQ$3,"金额-入",$G26:BQ26)-SUMIF($G$3:BQ$3,"金额-出",$G26:BQ26))/(SUMIF($G$3:BQ$3,"数量-入",$G26:BQ26)-SUMIF($G$3:BQ$3,"数量-出",$G26:BQ26))),0)</f>
        <v>0</v>
      </c>
      <c r="BT26" s="115">
        <f t="shared" si="58"/>
        <v>0</v>
      </c>
      <c r="BU26" s="125"/>
      <c r="BV26" s="126"/>
      <c r="BW26" s="123"/>
      <c r="BX26" s="112"/>
      <c r="BY26" s="119">
        <f t="shared" si="59"/>
        <v>0</v>
      </c>
      <c r="BZ26" s="124"/>
      <c r="CA26" s="115">
        <f>IFERROR(IF(BZ26="",0,(SUMIF($G$3:BY$3,"金额-入",$G26:BY26)-SUMIF($G$3:BY$3,"金额-出",$G26:BY26))/(SUMIF($G$3:BY$3,"数量-入",$G26:BY26)-SUMIF($G$3:BY$3,"数量-出",$G26:BY26))),0)</f>
        <v>0</v>
      </c>
      <c r="CB26" s="115">
        <f t="shared" si="60"/>
        <v>0</v>
      </c>
      <c r="CC26" s="125"/>
      <c r="CD26" s="126"/>
      <c r="CE26" s="123"/>
      <c r="CF26" s="112"/>
      <c r="CG26" s="119">
        <f t="shared" si="61"/>
        <v>0</v>
      </c>
      <c r="CH26" s="124"/>
      <c r="CI26" s="115">
        <f>IFERROR(IF(CH26="",0,(SUMIF($G$3:CG$3,"金额-入",$G26:CG26)-SUMIF($G$3:CG$3,"金额-出",$G26:CG26))/(SUMIF($G$3:CG$3,"数量-入",$G26:CG26)-SUMIF($G$3:CG$3,"数量-出",$G26:CG26))),0)</f>
        <v>0</v>
      </c>
      <c r="CJ26" s="115">
        <f t="shared" si="62"/>
        <v>0</v>
      </c>
      <c r="CK26" s="125"/>
      <c r="CL26" s="126"/>
      <c r="CM26" s="123"/>
      <c r="CN26" s="112"/>
      <c r="CO26" s="119">
        <f t="shared" si="63"/>
        <v>0</v>
      </c>
      <c r="CP26" s="124"/>
      <c r="CQ26" s="115">
        <f>IFERROR(IF(CP26="",0,(SUMIF($G$3:CO$3,"金额-入",$G26:CO26)-SUMIF($G$3:CO$3,"金额-出",$G26:CO26))/(SUMIF($G$3:CO$3,"数量-入",$G26:CO26)-SUMIF($G$3:CO$3,"数量-出",$G26:CO26))),0)</f>
        <v>0</v>
      </c>
      <c r="CR26" s="115">
        <f t="shared" si="64"/>
        <v>0</v>
      </c>
      <c r="CS26" s="125"/>
      <c r="CT26" s="126"/>
      <c r="CU26" s="123"/>
      <c r="CV26" s="112"/>
      <c r="CW26" s="119">
        <f t="shared" si="65"/>
        <v>0</v>
      </c>
      <c r="CX26" s="124"/>
      <c r="CY26" s="115">
        <f>IFERROR(IF(CX26="",0,(SUMIF($G$3:CW$3,"金额-入",$G26:CW26)-SUMIF($G$3:CW$3,"金额-出",$G26:CW26))/(SUMIF($G$3:CW$3,"数量-入",$G26:CW26)-SUMIF($G$3:CW$3,"数量-出",$G26:CW26))),0)</f>
        <v>0</v>
      </c>
      <c r="CZ26" s="115">
        <f t="shared" si="66"/>
        <v>0</v>
      </c>
      <c r="DA26" s="125"/>
      <c r="DB26" s="126"/>
      <c r="DC26" s="123"/>
      <c r="DD26" s="112"/>
      <c r="DE26" s="119">
        <f t="shared" si="67"/>
        <v>0</v>
      </c>
      <c r="DF26" s="124"/>
      <c r="DG26" s="115">
        <f>IFERROR(IF(DF26="",0,(SUMIF($G$3:DE$3,"金额-入",$G26:DE26)-SUMIF($G$3:DE$3,"金额-出",$G26:DE26))/(SUMIF($G$3:DE$3,"数量-入",$G26:DE26)-SUMIF($G$3:DE$3,"数量-出",$G26:DE26))),0)</f>
        <v>0</v>
      </c>
      <c r="DH26" s="115">
        <f t="shared" si="68"/>
        <v>0</v>
      </c>
      <c r="DI26" s="125"/>
      <c r="DJ26" s="126"/>
      <c r="DK26" s="109">
        <f t="array" ref="DK26">MIN(IF(($G$3:$DJ$3="单价")*(G26:DJ26&lt;&gt;0),G26:DJ26))</f>
        <v>0</v>
      </c>
      <c r="DL26" s="97">
        <f t="array" ref="DL26">MAX(IF($G$3:$DJ$3="单价",G26:DJ26))</f>
        <v>0</v>
      </c>
      <c r="DM26" s="115">
        <f t="shared" si="69"/>
        <v>0</v>
      </c>
      <c r="DN26" s="127"/>
      <c r="DO26" s="2"/>
      <c r="DP26" s="11">
        <f t="shared" si="70"/>
        <v>0</v>
      </c>
      <c r="DQ26" s="11">
        <f t="shared" si="71"/>
        <v>0</v>
      </c>
      <c r="DR26" s="11"/>
      <c r="DS26" s="11"/>
      <c r="DT26" s="11"/>
      <c r="DU26" s="2"/>
      <c r="DV26" s="2"/>
      <c r="DW26" s="2"/>
      <c r="DX26" s="2"/>
      <c r="DY26" s="2"/>
    </row>
    <row r="27" spans="1:129" ht="18" customHeight="1" x14ac:dyDescent="0.15">
      <c r="A27" s="2"/>
      <c r="B27" s="53">
        <f t="shared" si="0"/>
        <v>23</v>
      </c>
      <c r="C27" s="5"/>
      <c r="D27" s="6"/>
      <c r="E27" s="7"/>
      <c r="F27" s="8"/>
      <c r="G27" s="111"/>
      <c r="H27" s="112"/>
      <c r="I27" s="113">
        <f t="shared" si="38"/>
        <v>0</v>
      </c>
      <c r="J27" s="114">
        <f t="shared" si="39"/>
        <v>0</v>
      </c>
      <c r="K27" s="115">
        <f t="shared" si="3"/>
        <v>0</v>
      </c>
      <c r="L27" s="113">
        <f t="shared" si="40"/>
        <v>0</v>
      </c>
      <c r="M27" s="114">
        <f t="shared" si="41"/>
        <v>0</v>
      </c>
      <c r="N27" s="115">
        <f t="shared" si="6"/>
        <v>0</v>
      </c>
      <c r="O27" s="113">
        <f t="shared" si="42"/>
        <v>0</v>
      </c>
      <c r="P27" s="116">
        <f t="shared" si="43"/>
        <v>0</v>
      </c>
      <c r="Q27" s="117">
        <f t="shared" si="37"/>
        <v>0</v>
      </c>
      <c r="R27" s="118">
        <f t="shared" si="44"/>
        <v>0</v>
      </c>
      <c r="S27" s="111"/>
      <c r="T27" s="112"/>
      <c r="U27" s="119">
        <f t="shared" si="45"/>
        <v>0</v>
      </c>
      <c r="V27" s="120"/>
      <c r="W27" s="115">
        <f>IFERROR(IF(V27="",0,(SUMIF($G$3:U$3,"金额-入",$G27:U27)-SUMIF($G$3:U$3,"金额-出",$G27:U27))/(SUMIF($G$3:U$3,"数量-入",$G27:U27)-SUMIF($G$3:U$3,"数量-出",$G27:U27))),0)</f>
        <v>0</v>
      </c>
      <c r="X27" s="115">
        <f t="shared" si="46"/>
        <v>0</v>
      </c>
      <c r="Y27" s="121"/>
      <c r="Z27" s="122"/>
      <c r="AA27" s="111"/>
      <c r="AB27" s="112"/>
      <c r="AC27" s="119">
        <f t="shared" si="47"/>
        <v>0</v>
      </c>
      <c r="AD27" s="120"/>
      <c r="AE27" s="115">
        <f>IFERROR(IF(AD27="",0,(SUMIF($G$3:AC$3,"金额-入",$G27:AC27)-SUMIF($G$3:AC$3,"金额-出",$G27:AC27))/(SUMIF($G$3:AC$3,"数量-入",$G27:AC27)-SUMIF($G$3:AC$3,"数量-出",$G27:AC27))),0)</f>
        <v>0</v>
      </c>
      <c r="AF27" s="115">
        <f t="shared" si="48"/>
        <v>0</v>
      </c>
      <c r="AG27" s="121"/>
      <c r="AH27" s="122"/>
      <c r="AI27" s="123"/>
      <c r="AJ27" s="112"/>
      <c r="AK27" s="119">
        <f t="shared" si="49"/>
        <v>0</v>
      </c>
      <c r="AL27" s="124"/>
      <c r="AM27" s="115">
        <f>IFERROR(IF(AL27="",0,(SUMIF($G$3:AK$3,"金额-入",$G27:AK27)-SUMIF($G$3:AK$3,"金额-出",$G27:AK27))/(SUMIF($G$3:AK$3,"数量-入",$G27:AK27)-SUMIF($G$3:AK$3,"数量-出",$G27:AK27))),0)</f>
        <v>0</v>
      </c>
      <c r="AN27" s="115">
        <f t="shared" si="50"/>
        <v>0</v>
      </c>
      <c r="AO27" s="125"/>
      <c r="AP27" s="126"/>
      <c r="AQ27" s="123"/>
      <c r="AR27" s="112"/>
      <c r="AS27" s="119">
        <f t="shared" si="51"/>
        <v>0</v>
      </c>
      <c r="AT27" s="124"/>
      <c r="AU27" s="115">
        <f>IFERROR(IF(AT27="",0,(SUMIF($G$3:AS$3,"金额-入",$G27:AS27)-SUMIF($G$3:AS$3,"金额-出",$G27:AS27))/(SUMIF($G$3:AS$3,"数量-入",$G27:AS27)-SUMIF($G$3:AS$3,"数量-出",$G27:AS27))),0)</f>
        <v>0</v>
      </c>
      <c r="AV27" s="115">
        <f t="shared" si="52"/>
        <v>0</v>
      </c>
      <c r="AW27" s="125"/>
      <c r="AX27" s="126"/>
      <c r="AY27" s="123"/>
      <c r="AZ27" s="112"/>
      <c r="BA27" s="119">
        <f t="shared" si="53"/>
        <v>0</v>
      </c>
      <c r="BB27" s="124"/>
      <c r="BC27" s="115">
        <f>IFERROR(IF(BB27="",0,(SUMIF($G$3:BA$3,"金额-入",$G27:BA27)-SUMIF($G$3:BA$3,"金额-出",$G27:BA27))/(SUMIF($G$3:BA$3,"数量-入",$G27:BA27)-SUMIF($G$3:BA$3,"数量-出",$G27:BA27))),0)</f>
        <v>0</v>
      </c>
      <c r="BD27" s="115">
        <f t="shared" si="54"/>
        <v>0</v>
      </c>
      <c r="BE27" s="125"/>
      <c r="BF27" s="126"/>
      <c r="BG27" s="123"/>
      <c r="BH27" s="112"/>
      <c r="BI27" s="119">
        <f t="shared" si="55"/>
        <v>0</v>
      </c>
      <c r="BJ27" s="124"/>
      <c r="BK27" s="115">
        <f>IFERROR(IF(BJ27="",0,(SUMIF($G$3:BI$3,"金额-入",$G27:BI27)-SUMIF($G$3:BI$3,"金额-出",$G27:BI27))/(SUMIF($G$3:BI$3,"数量-入",$G27:BI27)-SUMIF($G$3:BI$3,"数量-出",$G27:BI27))),0)</f>
        <v>0</v>
      </c>
      <c r="BL27" s="115">
        <f t="shared" si="56"/>
        <v>0</v>
      </c>
      <c r="BM27" s="125"/>
      <c r="BN27" s="126"/>
      <c r="BO27" s="123"/>
      <c r="BP27" s="112"/>
      <c r="BQ27" s="119">
        <f t="shared" si="57"/>
        <v>0</v>
      </c>
      <c r="BR27" s="124"/>
      <c r="BS27" s="115">
        <f>IFERROR(IF(BR27="",0,(SUMIF($G$3:BQ$3,"金额-入",$G27:BQ27)-SUMIF($G$3:BQ$3,"金额-出",$G27:BQ27))/(SUMIF($G$3:BQ$3,"数量-入",$G27:BQ27)-SUMIF($G$3:BQ$3,"数量-出",$G27:BQ27))),0)</f>
        <v>0</v>
      </c>
      <c r="BT27" s="115">
        <f t="shared" si="58"/>
        <v>0</v>
      </c>
      <c r="BU27" s="125"/>
      <c r="BV27" s="126"/>
      <c r="BW27" s="123"/>
      <c r="BX27" s="112"/>
      <c r="BY27" s="119">
        <f t="shared" si="59"/>
        <v>0</v>
      </c>
      <c r="BZ27" s="124"/>
      <c r="CA27" s="115">
        <f>IFERROR(IF(BZ27="",0,(SUMIF($G$3:BY$3,"金额-入",$G27:BY27)-SUMIF($G$3:BY$3,"金额-出",$G27:BY27))/(SUMIF($G$3:BY$3,"数量-入",$G27:BY27)-SUMIF($G$3:BY$3,"数量-出",$G27:BY27))),0)</f>
        <v>0</v>
      </c>
      <c r="CB27" s="115">
        <f t="shared" si="60"/>
        <v>0</v>
      </c>
      <c r="CC27" s="125"/>
      <c r="CD27" s="126"/>
      <c r="CE27" s="123"/>
      <c r="CF27" s="112"/>
      <c r="CG27" s="119">
        <f t="shared" si="61"/>
        <v>0</v>
      </c>
      <c r="CH27" s="124"/>
      <c r="CI27" s="115">
        <f>IFERROR(IF(CH27="",0,(SUMIF($G$3:CG$3,"金额-入",$G27:CG27)-SUMIF($G$3:CG$3,"金额-出",$G27:CG27))/(SUMIF($G$3:CG$3,"数量-入",$G27:CG27)-SUMIF($G$3:CG$3,"数量-出",$G27:CG27))),0)</f>
        <v>0</v>
      </c>
      <c r="CJ27" s="115">
        <f t="shared" si="62"/>
        <v>0</v>
      </c>
      <c r="CK27" s="125"/>
      <c r="CL27" s="126"/>
      <c r="CM27" s="123"/>
      <c r="CN27" s="112"/>
      <c r="CO27" s="119">
        <f t="shared" si="63"/>
        <v>0</v>
      </c>
      <c r="CP27" s="124"/>
      <c r="CQ27" s="115">
        <f>IFERROR(IF(CP27="",0,(SUMIF($G$3:CO$3,"金额-入",$G27:CO27)-SUMIF($G$3:CO$3,"金额-出",$G27:CO27))/(SUMIF($G$3:CO$3,"数量-入",$G27:CO27)-SUMIF($G$3:CO$3,"数量-出",$G27:CO27))),0)</f>
        <v>0</v>
      </c>
      <c r="CR27" s="115">
        <f t="shared" si="64"/>
        <v>0</v>
      </c>
      <c r="CS27" s="125"/>
      <c r="CT27" s="126"/>
      <c r="CU27" s="123"/>
      <c r="CV27" s="112"/>
      <c r="CW27" s="119">
        <f t="shared" si="65"/>
        <v>0</v>
      </c>
      <c r="CX27" s="124"/>
      <c r="CY27" s="115">
        <f>IFERROR(IF(CX27="",0,(SUMIF($G$3:CW$3,"金额-入",$G27:CW27)-SUMIF($G$3:CW$3,"金额-出",$G27:CW27))/(SUMIF($G$3:CW$3,"数量-入",$G27:CW27)-SUMIF($G$3:CW$3,"数量-出",$G27:CW27))),0)</f>
        <v>0</v>
      </c>
      <c r="CZ27" s="115">
        <f t="shared" si="66"/>
        <v>0</v>
      </c>
      <c r="DA27" s="125"/>
      <c r="DB27" s="126"/>
      <c r="DC27" s="123"/>
      <c r="DD27" s="112"/>
      <c r="DE27" s="119">
        <f t="shared" si="67"/>
        <v>0</v>
      </c>
      <c r="DF27" s="124"/>
      <c r="DG27" s="115">
        <f>IFERROR(IF(DF27="",0,(SUMIF($G$3:DE$3,"金额-入",$G27:DE27)-SUMIF($G$3:DE$3,"金额-出",$G27:DE27))/(SUMIF($G$3:DE$3,"数量-入",$G27:DE27)-SUMIF($G$3:DE$3,"数量-出",$G27:DE27))),0)</f>
        <v>0</v>
      </c>
      <c r="DH27" s="115">
        <f t="shared" si="68"/>
        <v>0</v>
      </c>
      <c r="DI27" s="125"/>
      <c r="DJ27" s="126"/>
      <c r="DK27" s="109">
        <f t="array" ref="DK27">MIN(IF(($G$3:$DJ$3="单价")*(G27:DJ27&lt;&gt;0),G27:DJ27))</f>
        <v>0</v>
      </c>
      <c r="DL27" s="97">
        <f t="array" ref="DL27">MAX(IF($G$3:$DJ$3="单价",G27:DJ27))</f>
        <v>0</v>
      </c>
      <c r="DM27" s="115">
        <f t="shared" si="69"/>
        <v>0</v>
      </c>
      <c r="DN27" s="127"/>
      <c r="DO27" s="2"/>
      <c r="DP27" s="11">
        <f t="shared" si="70"/>
        <v>0</v>
      </c>
      <c r="DQ27" s="11">
        <f t="shared" si="71"/>
        <v>0</v>
      </c>
      <c r="DR27" s="11"/>
      <c r="DS27" s="11"/>
      <c r="DT27" s="11"/>
      <c r="DU27" s="2"/>
      <c r="DV27" s="2"/>
      <c r="DW27" s="2"/>
      <c r="DX27" s="2"/>
      <c r="DY27" s="2"/>
    </row>
    <row r="28" spans="1:129" ht="18" customHeight="1" x14ac:dyDescent="0.15">
      <c r="A28" s="2"/>
      <c r="B28" s="53">
        <f t="shared" si="0"/>
        <v>24</v>
      </c>
      <c r="C28" s="5"/>
      <c r="D28" s="6"/>
      <c r="E28" s="7"/>
      <c r="F28" s="8"/>
      <c r="G28" s="111"/>
      <c r="H28" s="112"/>
      <c r="I28" s="113">
        <f t="shared" si="38"/>
        <v>0</v>
      </c>
      <c r="J28" s="114">
        <f t="shared" si="39"/>
        <v>0</v>
      </c>
      <c r="K28" s="115">
        <f t="shared" si="3"/>
        <v>0</v>
      </c>
      <c r="L28" s="113">
        <f t="shared" si="40"/>
        <v>0</v>
      </c>
      <c r="M28" s="114">
        <f t="shared" si="41"/>
        <v>0</v>
      </c>
      <c r="N28" s="115">
        <f t="shared" si="6"/>
        <v>0</v>
      </c>
      <c r="O28" s="113">
        <f t="shared" si="42"/>
        <v>0</v>
      </c>
      <c r="P28" s="116">
        <f t="shared" si="43"/>
        <v>0</v>
      </c>
      <c r="Q28" s="117">
        <f t="shared" si="37"/>
        <v>0</v>
      </c>
      <c r="R28" s="118">
        <f t="shared" si="44"/>
        <v>0</v>
      </c>
      <c r="S28" s="111"/>
      <c r="T28" s="112"/>
      <c r="U28" s="119">
        <f t="shared" si="45"/>
        <v>0</v>
      </c>
      <c r="V28" s="120"/>
      <c r="W28" s="115">
        <f>IFERROR(IF(V28="",0,(SUMIF($G$3:U$3,"金额-入",$G28:U28)-SUMIF($G$3:U$3,"金额-出",$G28:U28))/(SUMIF($G$3:U$3,"数量-入",$G28:U28)-SUMIF($G$3:U$3,"数量-出",$G28:U28))),0)</f>
        <v>0</v>
      </c>
      <c r="X28" s="115">
        <f t="shared" si="46"/>
        <v>0</v>
      </c>
      <c r="Y28" s="121"/>
      <c r="Z28" s="122"/>
      <c r="AA28" s="111"/>
      <c r="AB28" s="112"/>
      <c r="AC28" s="119">
        <f t="shared" si="47"/>
        <v>0</v>
      </c>
      <c r="AD28" s="120"/>
      <c r="AE28" s="115">
        <f>IFERROR(IF(AD28="",0,(SUMIF($G$3:AC$3,"金额-入",$G28:AC28)-SUMIF($G$3:AC$3,"金额-出",$G28:AC28))/(SUMIF($G$3:AC$3,"数量-入",$G28:AC28)-SUMIF($G$3:AC$3,"数量-出",$G28:AC28))),0)</f>
        <v>0</v>
      </c>
      <c r="AF28" s="115">
        <f t="shared" si="48"/>
        <v>0</v>
      </c>
      <c r="AG28" s="121"/>
      <c r="AH28" s="122"/>
      <c r="AI28" s="123"/>
      <c r="AJ28" s="112"/>
      <c r="AK28" s="119">
        <f t="shared" si="49"/>
        <v>0</v>
      </c>
      <c r="AL28" s="124"/>
      <c r="AM28" s="115">
        <f>IFERROR(IF(AL28="",0,(SUMIF($G$3:AK$3,"金额-入",$G28:AK28)-SUMIF($G$3:AK$3,"金额-出",$G28:AK28))/(SUMIF($G$3:AK$3,"数量-入",$G28:AK28)-SUMIF($G$3:AK$3,"数量-出",$G28:AK28))),0)</f>
        <v>0</v>
      </c>
      <c r="AN28" s="115">
        <f t="shared" si="50"/>
        <v>0</v>
      </c>
      <c r="AO28" s="125"/>
      <c r="AP28" s="126"/>
      <c r="AQ28" s="123"/>
      <c r="AR28" s="112"/>
      <c r="AS28" s="119">
        <f t="shared" si="51"/>
        <v>0</v>
      </c>
      <c r="AT28" s="124"/>
      <c r="AU28" s="115">
        <f>IFERROR(IF(AT28="",0,(SUMIF($G$3:AS$3,"金额-入",$G28:AS28)-SUMIF($G$3:AS$3,"金额-出",$G28:AS28))/(SUMIF($G$3:AS$3,"数量-入",$G28:AS28)-SUMIF($G$3:AS$3,"数量-出",$G28:AS28))),0)</f>
        <v>0</v>
      </c>
      <c r="AV28" s="115">
        <f t="shared" si="52"/>
        <v>0</v>
      </c>
      <c r="AW28" s="125"/>
      <c r="AX28" s="126"/>
      <c r="AY28" s="123"/>
      <c r="AZ28" s="112"/>
      <c r="BA28" s="119">
        <f t="shared" si="53"/>
        <v>0</v>
      </c>
      <c r="BB28" s="124"/>
      <c r="BC28" s="115">
        <f>IFERROR(IF(BB28="",0,(SUMIF($G$3:BA$3,"金额-入",$G28:BA28)-SUMIF($G$3:BA$3,"金额-出",$G28:BA28))/(SUMIF($G$3:BA$3,"数量-入",$G28:BA28)-SUMIF($G$3:BA$3,"数量-出",$G28:BA28))),0)</f>
        <v>0</v>
      </c>
      <c r="BD28" s="115">
        <f t="shared" si="54"/>
        <v>0</v>
      </c>
      <c r="BE28" s="125"/>
      <c r="BF28" s="126"/>
      <c r="BG28" s="123"/>
      <c r="BH28" s="112"/>
      <c r="BI28" s="119">
        <f t="shared" si="55"/>
        <v>0</v>
      </c>
      <c r="BJ28" s="124"/>
      <c r="BK28" s="115">
        <f>IFERROR(IF(BJ28="",0,(SUMIF($G$3:BI$3,"金额-入",$G28:BI28)-SUMIF($G$3:BI$3,"金额-出",$G28:BI28))/(SUMIF($G$3:BI$3,"数量-入",$G28:BI28)-SUMIF($G$3:BI$3,"数量-出",$G28:BI28))),0)</f>
        <v>0</v>
      </c>
      <c r="BL28" s="115">
        <f t="shared" si="56"/>
        <v>0</v>
      </c>
      <c r="BM28" s="125"/>
      <c r="BN28" s="126"/>
      <c r="BO28" s="123"/>
      <c r="BP28" s="112"/>
      <c r="BQ28" s="119">
        <f t="shared" si="57"/>
        <v>0</v>
      </c>
      <c r="BR28" s="124"/>
      <c r="BS28" s="115">
        <f>IFERROR(IF(BR28="",0,(SUMIF($G$3:BQ$3,"金额-入",$G28:BQ28)-SUMIF($G$3:BQ$3,"金额-出",$G28:BQ28))/(SUMIF($G$3:BQ$3,"数量-入",$G28:BQ28)-SUMIF($G$3:BQ$3,"数量-出",$G28:BQ28))),0)</f>
        <v>0</v>
      </c>
      <c r="BT28" s="115">
        <f t="shared" si="58"/>
        <v>0</v>
      </c>
      <c r="BU28" s="125"/>
      <c r="BV28" s="126"/>
      <c r="BW28" s="123"/>
      <c r="BX28" s="112"/>
      <c r="BY28" s="119">
        <f t="shared" si="59"/>
        <v>0</v>
      </c>
      <c r="BZ28" s="124"/>
      <c r="CA28" s="115">
        <f>IFERROR(IF(BZ28="",0,(SUMIF($G$3:BY$3,"金额-入",$G28:BY28)-SUMIF($G$3:BY$3,"金额-出",$G28:BY28))/(SUMIF($G$3:BY$3,"数量-入",$G28:BY28)-SUMIF($G$3:BY$3,"数量-出",$G28:BY28))),0)</f>
        <v>0</v>
      </c>
      <c r="CB28" s="115">
        <f t="shared" si="60"/>
        <v>0</v>
      </c>
      <c r="CC28" s="125"/>
      <c r="CD28" s="126"/>
      <c r="CE28" s="123"/>
      <c r="CF28" s="112"/>
      <c r="CG28" s="119">
        <f t="shared" si="61"/>
        <v>0</v>
      </c>
      <c r="CH28" s="124"/>
      <c r="CI28" s="115">
        <f>IFERROR(IF(CH28="",0,(SUMIF($G$3:CG$3,"金额-入",$G28:CG28)-SUMIF($G$3:CG$3,"金额-出",$G28:CG28))/(SUMIF($G$3:CG$3,"数量-入",$G28:CG28)-SUMIF($G$3:CG$3,"数量-出",$G28:CG28))),0)</f>
        <v>0</v>
      </c>
      <c r="CJ28" s="115">
        <f t="shared" si="62"/>
        <v>0</v>
      </c>
      <c r="CK28" s="125"/>
      <c r="CL28" s="126"/>
      <c r="CM28" s="123"/>
      <c r="CN28" s="112"/>
      <c r="CO28" s="119">
        <f t="shared" si="63"/>
        <v>0</v>
      </c>
      <c r="CP28" s="124"/>
      <c r="CQ28" s="115">
        <f>IFERROR(IF(CP28="",0,(SUMIF($G$3:CO$3,"金额-入",$G28:CO28)-SUMIF($G$3:CO$3,"金额-出",$G28:CO28))/(SUMIF($G$3:CO$3,"数量-入",$G28:CO28)-SUMIF($G$3:CO$3,"数量-出",$G28:CO28))),0)</f>
        <v>0</v>
      </c>
      <c r="CR28" s="115">
        <f t="shared" si="64"/>
        <v>0</v>
      </c>
      <c r="CS28" s="125"/>
      <c r="CT28" s="126"/>
      <c r="CU28" s="123"/>
      <c r="CV28" s="112"/>
      <c r="CW28" s="119">
        <f t="shared" si="65"/>
        <v>0</v>
      </c>
      <c r="CX28" s="124"/>
      <c r="CY28" s="115">
        <f>IFERROR(IF(CX28="",0,(SUMIF($G$3:CW$3,"金额-入",$G28:CW28)-SUMIF($G$3:CW$3,"金额-出",$G28:CW28))/(SUMIF($G$3:CW$3,"数量-入",$G28:CW28)-SUMIF($G$3:CW$3,"数量-出",$G28:CW28))),0)</f>
        <v>0</v>
      </c>
      <c r="CZ28" s="115">
        <f t="shared" si="66"/>
        <v>0</v>
      </c>
      <c r="DA28" s="125"/>
      <c r="DB28" s="126"/>
      <c r="DC28" s="123"/>
      <c r="DD28" s="112"/>
      <c r="DE28" s="119">
        <f t="shared" si="67"/>
        <v>0</v>
      </c>
      <c r="DF28" s="124"/>
      <c r="DG28" s="115">
        <f>IFERROR(IF(DF28="",0,(SUMIF($G$3:DE$3,"金额-入",$G28:DE28)-SUMIF($G$3:DE$3,"金额-出",$G28:DE28))/(SUMIF($G$3:DE$3,"数量-入",$G28:DE28)-SUMIF($G$3:DE$3,"数量-出",$G28:DE28))),0)</f>
        <v>0</v>
      </c>
      <c r="DH28" s="115">
        <f t="shared" si="68"/>
        <v>0</v>
      </c>
      <c r="DI28" s="125"/>
      <c r="DJ28" s="126"/>
      <c r="DK28" s="109">
        <f t="array" ref="DK28">MIN(IF(($G$3:$DJ$3="单价")*(G28:DJ28&lt;&gt;0),G28:DJ28))</f>
        <v>0</v>
      </c>
      <c r="DL28" s="97">
        <f t="array" ref="DL28">MAX(IF($G$3:$DJ$3="单价",G28:DJ28))</f>
        <v>0</v>
      </c>
      <c r="DM28" s="115">
        <f t="shared" si="69"/>
        <v>0</v>
      </c>
      <c r="DN28" s="127"/>
      <c r="DO28" s="2"/>
      <c r="DP28" s="11">
        <f t="shared" si="70"/>
        <v>0</v>
      </c>
      <c r="DQ28" s="11">
        <f t="shared" si="71"/>
        <v>0</v>
      </c>
      <c r="DR28" s="11"/>
      <c r="DS28" s="11"/>
      <c r="DT28" s="11"/>
      <c r="DU28" s="2"/>
      <c r="DV28" s="2"/>
      <c r="DW28" s="2"/>
      <c r="DX28" s="2"/>
      <c r="DY28" s="2"/>
    </row>
    <row r="29" spans="1:129" ht="18" customHeight="1" x14ac:dyDescent="0.15">
      <c r="A29" s="2"/>
      <c r="B29" s="53">
        <f t="shared" si="0"/>
        <v>25</v>
      </c>
      <c r="C29" s="5"/>
      <c r="D29" s="6"/>
      <c r="E29" s="7"/>
      <c r="F29" s="8"/>
      <c r="G29" s="111"/>
      <c r="H29" s="112"/>
      <c r="I29" s="113">
        <f t="shared" si="38"/>
        <v>0</v>
      </c>
      <c r="J29" s="114">
        <f t="shared" si="39"/>
        <v>0</v>
      </c>
      <c r="K29" s="115">
        <f t="shared" si="3"/>
        <v>0</v>
      </c>
      <c r="L29" s="113">
        <f t="shared" si="40"/>
        <v>0</v>
      </c>
      <c r="M29" s="114">
        <f t="shared" si="41"/>
        <v>0</v>
      </c>
      <c r="N29" s="115">
        <f t="shared" si="6"/>
        <v>0</v>
      </c>
      <c r="O29" s="113">
        <f t="shared" si="42"/>
        <v>0</v>
      </c>
      <c r="P29" s="116">
        <f t="shared" si="43"/>
        <v>0</v>
      </c>
      <c r="Q29" s="117">
        <f t="shared" si="37"/>
        <v>0</v>
      </c>
      <c r="R29" s="118">
        <f t="shared" si="44"/>
        <v>0</v>
      </c>
      <c r="S29" s="111"/>
      <c r="T29" s="112"/>
      <c r="U29" s="119">
        <f t="shared" si="45"/>
        <v>0</v>
      </c>
      <c r="V29" s="120"/>
      <c r="W29" s="115">
        <f>IFERROR(IF(V29="",0,(SUMIF($G$3:U$3,"金额-入",$G29:U29)-SUMIF($G$3:U$3,"金额-出",$G29:U29))/(SUMIF($G$3:U$3,"数量-入",$G29:U29)-SUMIF($G$3:U$3,"数量-出",$G29:U29))),0)</f>
        <v>0</v>
      </c>
      <c r="X29" s="115">
        <f t="shared" si="46"/>
        <v>0</v>
      </c>
      <c r="Y29" s="121"/>
      <c r="Z29" s="122"/>
      <c r="AA29" s="111"/>
      <c r="AB29" s="112"/>
      <c r="AC29" s="119">
        <f t="shared" si="47"/>
        <v>0</v>
      </c>
      <c r="AD29" s="120"/>
      <c r="AE29" s="115">
        <f>IFERROR(IF(AD29="",0,(SUMIF($G$3:AC$3,"金额-入",$G29:AC29)-SUMIF($G$3:AC$3,"金额-出",$G29:AC29))/(SUMIF($G$3:AC$3,"数量-入",$G29:AC29)-SUMIF($G$3:AC$3,"数量-出",$G29:AC29))),0)</f>
        <v>0</v>
      </c>
      <c r="AF29" s="115">
        <f t="shared" si="48"/>
        <v>0</v>
      </c>
      <c r="AG29" s="121"/>
      <c r="AH29" s="122"/>
      <c r="AI29" s="123"/>
      <c r="AJ29" s="112"/>
      <c r="AK29" s="119">
        <f t="shared" si="49"/>
        <v>0</v>
      </c>
      <c r="AL29" s="124"/>
      <c r="AM29" s="115">
        <f>IFERROR(IF(AL29="",0,(SUMIF($G$3:AK$3,"金额-入",$G29:AK29)-SUMIF($G$3:AK$3,"金额-出",$G29:AK29))/(SUMIF($G$3:AK$3,"数量-入",$G29:AK29)-SUMIF($G$3:AK$3,"数量-出",$G29:AK29))),0)</f>
        <v>0</v>
      </c>
      <c r="AN29" s="115">
        <f t="shared" si="50"/>
        <v>0</v>
      </c>
      <c r="AO29" s="125"/>
      <c r="AP29" s="126"/>
      <c r="AQ29" s="123"/>
      <c r="AR29" s="112"/>
      <c r="AS29" s="119">
        <f t="shared" si="51"/>
        <v>0</v>
      </c>
      <c r="AT29" s="124"/>
      <c r="AU29" s="115">
        <f>IFERROR(IF(AT29="",0,(SUMIF($G$3:AS$3,"金额-入",$G29:AS29)-SUMIF($G$3:AS$3,"金额-出",$G29:AS29))/(SUMIF($G$3:AS$3,"数量-入",$G29:AS29)-SUMIF($G$3:AS$3,"数量-出",$G29:AS29))),0)</f>
        <v>0</v>
      </c>
      <c r="AV29" s="115">
        <f t="shared" si="52"/>
        <v>0</v>
      </c>
      <c r="AW29" s="125"/>
      <c r="AX29" s="126"/>
      <c r="AY29" s="123"/>
      <c r="AZ29" s="112"/>
      <c r="BA29" s="119">
        <f t="shared" si="53"/>
        <v>0</v>
      </c>
      <c r="BB29" s="124"/>
      <c r="BC29" s="115">
        <f>IFERROR(IF(BB29="",0,(SUMIF($G$3:BA$3,"金额-入",$G29:BA29)-SUMIF($G$3:BA$3,"金额-出",$G29:BA29))/(SUMIF($G$3:BA$3,"数量-入",$G29:BA29)-SUMIF($G$3:BA$3,"数量-出",$G29:BA29))),0)</f>
        <v>0</v>
      </c>
      <c r="BD29" s="115">
        <f t="shared" si="54"/>
        <v>0</v>
      </c>
      <c r="BE29" s="125"/>
      <c r="BF29" s="126"/>
      <c r="BG29" s="123"/>
      <c r="BH29" s="112"/>
      <c r="BI29" s="119">
        <f t="shared" si="55"/>
        <v>0</v>
      </c>
      <c r="BJ29" s="124"/>
      <c r="BK29" s="115">
        <f>IFERROR(IF(BJ29="",0,(SUMIF($G$3:BI$3,"金额-入",$G29:BI29)-SUMIF($G$3:BI$3,"金额-出",$G29:BI29))/(SUMIF($G$3:BI$3,"数量-入",$G29:BI29)-SUMIF($G$3:BI$3,"数量-出",$G29:BI29))),0)</f>
        <v>0</v>
      </c>
      <c r="BL29" s="115">
        <f t="shared" si="56"/>
        <v>0</v>
      </c>
      <c r="BM29" s="125"/>
      <c r="BN29" s="126"/>
      <c r="BO29" s="123"/>
      <c r="BP29" s="112"/>
      <c r="BQ29" s="119">
        <f t="shared" si="57"/>
        <v>0</v>
      </c>
      <c r="BR29" s="124"/>
      <c r="BS29" s="115">
        <f>IFERROR(IF(BR29="",0,(SUMIF($G$3:BQ$3,"金额-入",$G29:BQ29)-SUMIF($G$3:BQ$3,"金额-出",$G29:BQ29))/(SUMIF($G$3:BQ$3,"数量-入",$G29:BQ29)-SUMIF($G$3:BQ$3,"数量-出",$G29:BQ29))),0)</f>
        <v>0</v>
      </c>
      <c r="BT29" s="115">
        <f t="shared" si="58"/>
        <v>0</v>
      </c>
      <c r="BU29" s="125"/>
      <c r="BV29" s="126"/>
      <c r="BW29" s="123"/>
      <c r="BX29" s="112"/>
      <c r="BY29" s="119">
        <f t="shared" si="59"/>
        <v>0</v>
      </c>
      <c r="BZ29" s="124"/>
      <c r="CA29" s="115">
        <f>IFERROR(IF(BZ29="",0,(SUMIF($G$3:BY$3,"金额-入",$G29:BY29)-SUMIF($G$3:BY$3,"金额-出",$G29:BY29))/(SUMIF($G$3:BY$3,"数量-入",$G29:BY29)-SUMIF($G$3:BY$3,"数量-出",$G29:BY29))),0)</f>
        <v>0</v>
      </c>
      <c r="CB29" s="115">
        <f t="shared" si="60"/>
        <v>0</v>
      </c>
      <c r="CC29" s="125"/>
      <c r="CD29" s="126"/>
      <c r="CE29" s="123"/>
      <c r="CF29" s="112"/>
      <c r="CG29" s="119">
        <f t="shared" si="61"/>
        <v>0</v>
      </c>
      <c r="CH29" s="124"/>
      <c r="CI29" s="115">
        <f>IFERROR(IF(CH29="",0,(SUMIF($G$3:CG$3,"金额-入",$G29:CG29)-SUMIF($G$3:CG$3,"金额-出",$G29:CG29))/(SUMIF($G$3:CG$3,"数量-入",$G29:CG29)-SUMIF($G$3:CG$3,"数量-出",$G29:CG29))),0)</f>
        <v>0</v>
      </c>
      <c r="CJ29" s="115">
        <f t="shared" si="62"/>
        <v>0</v>
      </c>
      <c r="CK29" s="125"/>
      <c r="CL29" s="126"/>
      <c r="CM29" s="123"/>
      <c r="CN29" s="112"/>
      <c r="CO29" s="119">
        <f t="shared" si="63"/>
        <v>0</v>
      </c>
      <c r="CP29" s="124"/>
      <c r="CQ29" s="115">
        <f>IFERROR(IF(CP29="",0,(SUMIF($G$3:CO$3,"金额-入",$G29:CO29)-SUMIF($G$3:CO$3,"金额-出",$G29:CO29))/(SUMIF($G$3:CO$3,"数量-入",$G29:CO29)-SUMIF($G$3:CO$3,"数量-出",$G29:CO29))),0)</f>
        <v>0</v>
      </c>
      <c r="CR29" s="115">
        <f t="shared" si="64"/>
        <v>0</v>
      </c>
      <c r="CS29" s="125"/>
      <c r="CT29" s="126"/>
      <c r="CU29" s="123"/>
      <c r="CV29" s="112"/>
      <c r="CW29" s="119">
        <f t="shared" si="65"/>
        <v>0</v>
      </c>
      <c r="CX29" s="124"/>
      <c r="CY29" s="115">
        <f>IFERROR(IF(CX29="",0,(SUMIF($G$3:CW$3,"金额-入",$G29:CW29)-SUMIF($G$3:CW$3,"金额-出",$G29:CW29))/(SUMIF($G$3:CW$3,"数量-入",$G29:CW29)-SUMIF($G$3:CW$3,"数量-出",$G29:CW29))),0)</f>
        <v>0</v>
      </c>
      <c r="CZ29" s="115">
        <f t="shared" si="66"/>
        <v>0</v>
      </c>
      <c r="DA29" s="125"/>
      <c r="DB29" s="126"/>
      <c r="DC29" s="123"/>
      <c r="DD29" s="112"/>
      <c r="DE29" s="119">
        <f t="shared" si="67"/>
        <v>0</v>
      </c>
      <c r="DF29" s="124"/>
      <c r="DG29" s="115">
        <f>IFERROR(IF(DF29="",0,(SUMIF($G$3:DE$3,"金额-入",$G29:DE29)-SUMIF($G$3:DE$3,"金额-出",$G29:DE29))/(SUMIF($G$3:DE$3,"数量-入",$G29:DE29)-SUMIF($G$3:DE$3,"数量-出",$G29:DE29))),0)</f>
        <v>0</v>
      </c>
      <c r="DH29" s="115">
        <f t="shared" si="68"/>
        <v>0</v>
      </c>
      <c r="DI29" s="125"/>
      <c r="DJ29" s="126"/>
      <c r="DK29" s="109">
        <f t="array" ref="DK29">MIN(IF(($G$3:$DJ$3="单价")*(G29:DJ29&lt;&gt;0),G29:DJ29))</f>
        <v>0</v>
      </c>
      <c r="DL29" s="97">
        <f t="array" ref="DL29">MAX(IF($G$3:$DJ$3="单价",G29:DJ29))</f>
        <v>0</v>
      </c>
      <c r="DM29" s="115">
        <f t="shared" si="69"/>
        <v>0</v>
      </c>
      <c r="DN29" s="127"/>
      <c r="DO29" s="2"/>
      <c r="DP29" s="11">
        <f t="shared" si="70"/>
        <v>0</v>
      </c>
      <c r="DQ29" s="11">
        <f t="shared" si="71"/>
        <v>0</v>
      </c>
      <c r="DR29" s="11"/>
      <c r="DS29" s="11"/>
      <c r="DT29" s="11"/>
      <c r="DU29" s="2"/>
      <c r="DV29" s="2"/>
      <c r="DW29" s="2"/>
      <c r="DX29" s="2"/>
      <c r="DY29" s="2"/>
    </row>
    <row r="30" spans="1:129" ht="18" customHeight="1" x14ac:dyDescent="0.15">
      <c r="A30" s="2"/>
      <c r="B30" s="53">
        <f t="shared" si="0"/>
        <v>26</v>
      </c>
      <c r="C30" s="5"/>
      <c r="D30" s="6"/>
      <c r="E30" s="7"/>
      <c r="F30" s="8"/>
      <c r="G30" s="111"/>
      <c r="H30" s="112"/>
      <c r="I30" s="113">
        <f t="shared" si="38"/>
        <v>0</v>
      </c>
      <c r="J30" s="114">
        <f t="shared" si="39"/>
        <v>0</v>
      </c>
      <c r="K30" s="115">
        <f t="shared" si="3"/>
        <v>0</v>
      </c>
      <c r="L30" s="113">
        <f t="shared" si="40"/>
        <v>0</v>
      </c>
      <c r="M30" s="114">
        <f t="shared" si="41"/>
        <v>0</v>
      </c>
      <c r="N30" s="115">
        <f t="shared" si="6"/>
        <v>0</v>
      </c>
      <c r="O30" s="113">
        <f t="shared" si="42"/>
        <v>0</v>
      </c>
      <c r="P30" s="116">
        <f t="shared" si="43"/>
        <v>0</v>
      </c>
      <c r="Q30" s="117">
        <f t="shared" si="37"/>
        <v>0</v>
      </c>
      <c r="R30" s="118">
        <f t="shared" si="44"/>
        <v>0</v>
      </c>
      <c r="S30" s="111"/>
      <c r="T30" s="112"/>
      <c r="U30" s="119">
        <f t="shared" si="45"/>
        <v>0</v>
      </c>
      <c r="V30" s="120"/>
      <c r="W30" s="115">
        <f>IFERROR(IF(V30="",0,(SUMIF($G$3:U$3,"金额-入",$G30:U30)-SUMIF($G$3:U$3,"金额-出",$G30:U30))/(SUMIF($G$3:U$3,"数量-入",$G30:U30)-SUMIF($G$3:U$3,"数量-出",$G30:U30))),0)</f>
        <v>0</v>
      </c>
      <c r="X30" s="115">
        <f t="shared" si="46"/>
        <v>0</v>
      </c>
      <c r="Y30" s="121"/>
      <c r="Z30" s="122"/>
      <c r="AA30" s="111"/>
      <c r="AB30" s="112"/>
      <c r="AC30" s="119">
        <f t="shared" si="47"/>
        <v>0</v>
      </c>
      <c r="AD30" s="120"/>
      <c r="AE30" s="115">
        <f>IFERROR(IF(AD30="",0,(SUMIF($G$3:AC$3,"金额-入",$G30:AC30)-SUMIF($G$3:AC$3,"金额-出",$G30:AC30))/(SUMIF($G$3:AC$3,"数量-入",$G30:AC30)-SUMIF($G$3:AC$3,"数量-出",$G30:AC30))),0)</f>
        <v>0</v>
      </c>
      <c r="AF30" s="115">
        <f t="shared" si="48"/>
        <v>0</v>
      </c>
      <c r="AG30" s="121"/>
      <c r="AH30" s="122"/>
      <c r="AI30" s="123"/>
      <c r="AJ30" s="112"/>
      <c r="AK30" s="119">
        <f t="shared" si="49"/>
        <v>0</v>
      </c>
      <c r="AL30" s="124"/>
      <c r="AM30" s="115">
        <f>IFERROR(IF(AL30="",0,(SUMIF($G$3:AK$3,"金额-入",$G30:AK30)-SUMIF($G$3:AK$3,"金额-出",$G30:AK30))/(SUMIF($G$3:AK$3,"数量-入",$G30:AK30)-SUMIF($G$3:AK$3,"数量-出",$G30:AK30))),0)</f>
        <v>0</v>
      </c>
      <c r="AN30" s="115">
        <f t="shared" si="50"/>
        <v>0</v>
      </c>
      <c r="AO30" s="125"/>
      <c r="AP30" s="126"/>
      <c r="AQ30" s="123"/>
      <c r="AR30" s="112"/>
      <c r="AS30" s="119">
        <f t="shared" si="51"/>
        <v>0</v>
      </c>
      <c r="AT30" s="124"/>
      <c r="AU30" s="115">
        <f>IFERROR(IF(AT30="",0,(SUMIF($G$3:AS$3,"金额-入",$G30:AS30)-SUMIF($G$3:AS$3,"金额-出",$G30:AS30))/(SUMIF($G$3:AS$3,"数量-入",$G30:AS30)-SUMIF($G$3:AS$3,"数量-出",$G30:AS30))),0)</f>
        <v>0</v>
      </c>
      <c r="AV30" s="115">
        <f t="shared" si="52"/>
        <v>0</v>
      </c>
      <c r="AW30" s="125"/>
      <c r="AX30" s="126"/>
      <c r="AY30" s="123"/>
      <c r="AZ30" s="112"/>
      <c r="BA30" s="119">
        <f t="shared" si="53"/>
        <v>0</v>
      </c>
      <c r="BB30" s="124"/>
      <c r="BC30" s="115">
        <f>IFERROR(IF(BB30="",0,(SUMIF($G$3:BA$3,"金额-入",$G30:BA30)-SUMIF($G$3:BA$3,"金额-出",$G30:BA30))/(SUMIF($G$3:BA$3,"数量-入",$G30:BA30)-SUMIF($G$3:BA$3,"数量-出",$G30:BA30))),0)</f>
        <v>0</v>
      </c>
      <c r="BD30" s="115">
        <f t="shared" si="54"/>
        <v>0</v>
      </c>
      <c r="BE30" s="125"/>
      <c r="BF30" s="126"/>
      <c r="BG30" s="123"/>
      <c r="BH30" s="112"/>
      <c r="BI30" s="119">
        <f t="shared" si="55"/>
        <v>0</v>
      </c>
      <c r="BJ30" s="124"/>
      <c r="BK30" s="115">
        <f>IFERROR(IF(BJ30="",0,(SUMIF($G$3:BI$3,"金额-入",$G30:BI30)-SUMIF($G$3:BI$3,"金额-出",$G30:BI30))/(SUMIF($G$3:BI$3,"数量-入",$G30:BI30)-SUMIF($G$3:BI$3,"数量-出",$G30:BI30))),0)</f>
        <v>0</v>
      </c>
      <c r="BL30" s="115">
        <f t="shared" si="56"/>
        <v>0</v>
      </c>
      <c r="BM30" s="125"/>
      <c r="BN30" s="126"/>
      <c r="BO30" s="123"/>
      <c r="BP30" s="112"/>
      <c r="BQ30" s="119">
        <f t="shared" si="57"/>
        <v>0</v>
      </c>
      <c r="BR30" s="124"/>
      <c r="BS30" s="115">
        <f>IFERROR(IF(BR30="",0,(SUMIF($G$3:BQ$3,"金额-入",$G30:BQ30)-SUMIF($G$3:BQ$3,"金额-出",$G30:BQ30))/(SUMIF($G$3:BQ$3,"数量-入",$G30:BQ30)-SUMIF($G$3:BQ$3,"数量-出",$G30:BQ30))),0)</f>
        <v>0</v>
      </c>
      <c r="BT30" s="115">
        <f t="shared" si="58"/>
        <v>0</v>
      </c>
      <c r="BU30" s="125"/>
      <c r="BV30" s="126"/>
      <c r="BW30" s="123"/>
      <c r="BX30" s="112"/>
      <c r="BY30" s="119">
        <f t="shared" si="59"/>
        <v>0</v>
      </c>
      <c r="BZ30" s="124"/>
      <c r="CA30" s="115">
        <f>IFERROR(IF(BZ30="",0,(SUMIF($G$3:BY$3,"金额-入",$G30:BY30)-SUMIF($G$3:BY$3,"金额-出",$G30:BY30))/(SUMIF($G$3:BY$3,"数量-入",$G30:BY30)-SUMIF($G$3:BY$3,"数量-出",$G30:BY30))),0)</f>
        <v>0</v>
      </c>
      <c r="CB30" s="115">
        <f t="shared" si="60"/>
        <v>0</v>
      </c>
      <c r="CC30" s="125"/>
      <c r="CD30" s="126"/>
      <c r="CE30" s="123"/>
      <c r="CF30" s="112"/>
      <c r="CG30" s="119">
        <f t="shared" si="61"/>
        <v>0</v>
      </c>
      <c r="CH30" s="124"/>
      <c r="CI30" s="115">
        <f>IFERROR(IF(CH30="",0,(SUMIF($G$3:CG$3,"金额-入",$G30:CG30)-SUMIF($G$3:CG$3,"金额-出",$G30:CG30))/(SUMIF($G$3:CG$3,"数量-入",$G30:CG30)-SUMIF($G$3:CG$3,"数量-出",$G30:CG30))),0)</f>
        <v>0</v>
      </c>
      <c r="CJ30" s="115">
        <f t="shared" si="62"/>
        <v>0</v>
      </c>
      <c r="CK30" s="125"/>
      <c r="CL30" s="126"/>
      <c r="CM30" s="123"/>
      <c r="CN30" s="112"/>
      <c r="CO30" s="119">
        <f t="shared" si="63"/>
        <v>0</v>
      </c>
      <c r="CP30" s="124"/>
      <c r="CQ30" s="115">
        <f>IFERROR(IF(CP30="",0,(SUMIF($G$3:CO$3,"金额-入",$G30:CO30)-SUMIF($G$3:CO$3,"金额-出",$G30:CO30))/(SUMIF($G$3:CO$3,"数量-入",$G30:CO30)-SUMIF($G$3:CO$3,"数量-出",$G30:CO30))),0)</f>
        <v>0</v>
      </c>
      <c r="CR30" s="115">
        <f t="shared" si="64"/>
        <v>0</v>
      </c>
      <c r="CS30" s="125"/>
      <c r="CT30" s="126"/>
      <c r="CU30" s="123"/>
      <c r="CV30" s="112"/>
      <c r="CW30" s="119">
        <f t="shared" si="65"/>
        <v>0</v>
      </c>
      <c r="CX30" s="124"/>
      <c r="CY30" s="115">
        <f>IFERROR(IF(CX30="",0,(SUMIF($G$3:CW$3,"金额-入",$G30:CW30)-SUMIF($G$3:CW$3,"金额-出",$G30:CW30))/(SUMIF($G$3:CW$3,"数量-入",$G30:CW30)-SUMIF($G$3:CW$3,"数量-出",$G30:CW30))),0)</f>
        <v>0</v>
      </c>
      <c r="CZ30" s="115">
        <f t="shared" si="66"/>
        <v>0</v>
      </c>
      <c r="DA30" s="125"/>
      <c r="DB30" s="126"/>
      <c r="DC30" s="123"/>
      <c r="DD30" s="112"/>
      <c r="DE30" s="119">
        <f t="shared" si="67"/>
        <v>0</v>
      </c>
      <c r="DF30" s="124"/>
      <c r="DG30" s="115">
        <f>IFERROR(IF(DF30="",0,(SUMIF($G$3:DE$3,"金额-入",$G30:DE30)-SUMIF($G$3:DE$3,"金额-出",$G30:DE30))/(SUMIF($G$3:DE$3,"数量-入",$G30:DE30)-SUMIF($G$3:DE$3,"数量-出",$G30:DE30))),0)</f>
        <v>0</v>
      </c>
      <c r="DH30" s="115">
        <f t="shared" si="68"/>
        <v>0</v>
      </c>
      <c r="DI30" s="125"/>
      <c r="DJ30" s="126"/>
      <c r="DK30" s="109">
        <f t="array" ref="DK30">MIN(IF(($G$3:$DJ$3="单价")*(G30:DJ30&lt;&gt;0),G30:DJ30))</f>
        <v>0</v>
      </c>
      <c r="DL30" s="97">
        <f t="array" ref="DL30">MAX(IF($G$3:$DJ$3="单价",G30:DJ30))</f>
        <v>0</v>
      </c>
      <c r="DM30" s="115">
        <f t="shared" si="69"/>
        <v>0</v>
      </c>
      <c r="DN30" s="127"/>
      <c r="DO30" s="2"/>
      <c r="DP30" s="11">
        <f t="shared" si="70"/>
        <v>0</v>
      </c>
      <c r="DQ30" s="11">
        <f t="shared" si="71"/>
        <v>0</v>
      </c>
      <c r="DR30" s="11"/>
      <c r="DS30" s="11"/>
      <c r="DT30" s="11"/>
      <c r="DU30" s="2"/>
      <c r="DV30" s="2"/>
      <c r="DW30" s="2"/>
      <c r="DX30" s="2"/>
      <c r="DY30" s="2"/>
    </row>
    <row r="31" spans="1:129" ht="18" customHeight="1" x14ac:dyDescent="0.15">
      <c r="A31" s="2"/>
      <c r="B31" s="53">
        <f t="shared" si="0"/>
        <v>27</v>
      </c>
      <c r="C31" s="5"/>
      <c r="D31" s="6"/>
      <c r="E31" s="7"/>
      <c r="F31" s="8"/>
      <c r="G31" s="111"/>
      <c r="H31" s="112"/>
      <c r="I31" s="113">
        <f t="shared" si="38"/>
        <v>0</v>
      </c>
      <c r="J31" s="114">
        <f t="shared" si="39"/>
        <v>0</v>
      </c>
      <c r="K31" s="115">
        <f t="shared" si="3"/>
        <v>0</v>
      </c>
      <c r="L31" s="113">
        <f t="shared" si="40"/>
        <v>0</v>
      </c>
      <c r="M31" s="114">
        <f t="shared" si="41"/>
        <v>0</v>
      </c>
      <c r="N31" s="115">
        <f t="shared" si="6"/>
        <v>0</v>
      </c>
      <c r="O31" s="113">
        <f t="shared" si="42"/>
        <v>0</v>
      </c>
      <c r="P31" s="116">
        <f t="shared" si="43"/>
        <v>0</v>
      </c>
      <c r="Q31" s="117">
        <f t="shared" si="37"/>
        <v>0</v>
      </c>
      <c r="R31" s="118">
        <f t="shared" si="44"/>
        <v>0</v>
      </c>
      <c r="S31" s="111"/>
      <c r="T31" s="112"/>
      <c r="U31" s="119">
        <f t="shared" si="45"/>
        <v>0</v>
      </c>
      <c r="V31" s="120"/>
      <c r="W31" s="115">
        <f>IFERROR(IF(V31="",0,(SUMIF($G$3:U$3,"金额-入",$G31:U31)-SUMIF($G$3:U$3,"金额-出",$G31:U31))/(SUMIF($G$3:U$3,"数量-入",$G31:U31)-SUMIF($G$3:U$3,"数量-出",$G31:U31))),0)</f>
        <v>0</v>
      </c>
      <c r="X31" s="115">
        <f t="shared" si="46"/>
        <v>0</v>
      </c>
      <c r="Y31" s="121"/>
      <c r="Z31" s="122"/>
      <c r="AA31" s="111"/>
      <c r="AB31" s="112"/>
      <c r="AC31" s="119">
        <f t="shared" si="47"/>
        <v>0</v>
      </c>
      <c r="AD31" s="120"/>
      <c r="AE31" s="115">
        <f>IFERROR(IF(AD31="",0,(SUMIF($G$3:AC$3,"金额-入",$G31:AC31)-SUMIF($G$3:AC$3,"金额-出",$G31:AC31))/(SUMIF($G$3:AC$3,"数量-入",$G31:AC31)-SUMIF($G$3:AC$3,"数量-出",$G31:AC31))),0)</f>
        <v>0</v>
      </c>
      <c r="AF31" s="115">
        <f t="shared" si="48"/>
        <v>0</v>
      </c>
      <c r="AG31" s="121"/>
      <c r="AH31" s="122"/>
      <c r="AI31" s="123"/>
      <c r="AJ31" s="112"/>
      <c r="AK31" s="119">
        <f t="shared" si="49"/>
        <v>0</v>
      </c>
      <c r="AL31" s="124"/>
      <c r="AM31" s="115">
        <f>IFERROR(IF(AL31="",0,(SUMIF($G$3:AK$3,"金额-入",$G31:AK31)-SUMIF($G$3:AK$3,"金额-出",$G31:AK31))/(SUMIF($G$3:AK$3,"数量-入",$G31:AK31)-SUMIF($G$3:AK$3,"数量-出",$G31:AK31))),0)</f>
        <v>0</v>
      </c>
      <c r="AN31" s="115">
        <f t="shared" si="50"/>
        <v>0</v>
      </c>
      <c r="AO31" s="125"/>
      <c r="AP31" s="126"/>
      <c r="AQ31" s="123"/>
      <c r="AR31" s="112"/>
      <c r="AS31" s="119">
        <f t="shared" si="51"/>
        <v>0</v>
      </c>
      <c r="AT31" s="124"/>
      <c r="AU31" s="115">
        <f>IFERROR(IF(AT31="",0,(SUMIF($G$3:AS$3,"金额-入",$G31:AS31)-SUMIF($G$3:AS$3,"金额-出",$G31:AS31))/(SUMIF($G$3:AS$3,"数量-入",$G31:AS31)-SUMIF($G$3:AS$3,"数量-出",$G31:AS31))),0)</f>
        <v>0</v>
      </c>
      <c r="AV31" s="115">
        <f t="shared" si="52"/>
        <v>0</v>
      </c>
      <c r="AW31" s="125"/>
      <c r="AX31" s="126"/>
      <c r="AY31" s="123"/>
      <c r="AZ31" s="112"/>
      <c r="BA31" s="119">
        <f t="shared" si="53"/>
        <v>0</v>
      </c>
      <c r="BB31" s="124"/>
      <c r="BC31" s="115">
        <f>IFERROR(IF(BB31="",0,(SUMIF($G$3:BA$3,"金额-入",$G31:BA31)-SUMIF($G$3:BA$3,"金额-出",$G31:BA31))/(SUMIF($G$3:BA$3,"数量-入",$G31:BA31)-SUMIF($G$3:BA$3,"数量-出",$G31:BA31))),0)</f>
        <v>0</v>
      </c>
      <c r="BD31" s="115">
        <f t="shared" si="54"/>
        <v>0</v>
      </c>
      <c r="BE31" s="125"/>
      <c r="BF31" s="126"/>
      <c r="BG31" s="123"/>
      <c r="BH31" s="112"/>
      <c r="BI31" s="119">
        <f t="shared" si="55"/>
        <v>0</v>
      </c>
      <c r="BJ31" s="124"/>
      <c r="BK31" s="115">
        <f>IFERROR(IF(BJ31="",0,(SUMIF($G$3:BI$3,"金额-入",$G31:BI31)-SUMIF($G$3:BI$3,"金额-出",$G31:BI31))/(SUMIF($G$3:BI$3,"数量-入",$G31:BI31)-SUMIF($G$3:BI$3,"数量-出",$G31:BI31))),0)</f>
        <v>0</v>
      </c>
      <c r="BL31" s="115">
        <f t="shared" si="56"/>
        <v>0</v>
      </c>
      <c r="BM31" s="125"/>
      <c r="BN31" s="126"/>
      <c r="BO31" s="123"/>
      <c r="BP31" s="112"/>
      <c r="BQ31" s="119">
        <f t="shared" si="57"/>
        <v>0</v>
      </c>
      <c r="BR31" s="124"/>
      <c r="BS31" s="115">
        <f>IFERROR(IF(BR31="",0,(SUMIF($G$3:BQ$3,"金额-入",$G31:BQ31)-SUMIF($G$3:BQ$3,"金额-出",$G31:BQ31))/(SUMIF($G$3:BQ$3,"数量-入",$G31:BQ31)-SUMIF($G$3:BQ$3,"数量-出",$G31:BQ31))),0)</f>
        <v>0</v>
      </c>
      <c r="BT31" s="115">
        <f t="shared" si="58"/>
        <v>0</v>
      </c>
      <c r="BU31" s="125"/>
      <c r="BV31" s="126"/>
      <c r="BW31" s="123"/>
      <c r="BX31" s="112"/>
      <c r="BY31" s="119">
        <f t="shared" si="59"/>
        <v>0</v>
      </c>
      <c r="BZ31" s="124"/>
      <c r="CA31" s="115">
        <f>IFERROR(IF(BZ31="",0,(SUMIF($G$3:BY$3,"金额-入",$G31:BY31)-SUMIF($G$3:BY$3,"金额-出",$G31:BY31))/(SUMIF($G$3:BY$3,"数量-入",$G31:BY31)-SUMIF($G$3:BY$3,"数量-出",$G31:BY31))),0)</f>
        <v>0</v>
      </c>
      <c r="CB31" s="115">
        <f t="shared" si="60"/>
        <v>0</v>
      </c>
      <c r="CC31" s="125"/>
      <c r="CD31" s="126"/>
      <c r="CE31" s="123"/>
      <c r="CF31" s="112"/>
      <c r="CG31" s="119">
        <f t="shared" si="61"/>
        <v>0</v>
      </c>
      <c r="CH31" s="124"/>
      <c r="CI31" s="115">
        <f>IFERROR(IF(CH31="",0,(SUMIF($G$3:CG$3,"金额-入",$G31:CG31)-SUMIF($G$3:CG$3,"金额-出",$G31:CG31))/(SUMIF($G$3:CG$3,"数量-入",$G31:CG31)-SUMIF($G$3:CG$3,"数量-出",$G31:CG31))),0)</f>
        <v>0</v>
      </c>
      <c r="CJ31" s="115">
        <f t="shared" si="62"/>
        <v>0</v>
      </c>
      <c r="CK31" s="125"/>
      <c r="CL31" s="126"/>
      <c r="CM31" s="123"/>
      <c r="CN31" s="112"/>
      <c r="CO31" s="119">
        <f t="shared" si="63"/>
        <v>0</v>
      </c>
      <c r="CP31" s="124"/>
      <c r="CQ31" s="115">
        <f>IFERROR(IF(CP31="",0,(SUMIF($G$3:CO$3,"金额-入",$G31:CO31)-SUMIF($G$3:CO$3,"金额-出",$G31:CO31))/(SUMIF($G$3:CO$3,"数量-入",$G31:CO31)-SUMIF($G$3:CO$3,"数量-出",$G31:CO31))),0)</f>
        <v>0</v>
      </c>
      <c r="CR31" s="115">
        <f t="shared" si="64"/>
        <v>0</v>
      </c>
      <c r="CS31" s="125"/>
      <c r="CT31" s="126"/>
      <c r="CU31" s="123"/>
      <c r="CV31" s="112"/>
      <c r="CW31" s="119">
        <f t="shared" si="65"/>
        <v>0</v>
      </c>
      <c r="CX31" s="124"/>
      <c r="CY31" s="115">
        <f>IFERROR(IF(CX31="",0,(SUMIF($G$3:CW$3,"金额-入",$G31:CW31)-SUMIF($G$3:CW$3,"金额-出",$G31:CW31))/(SUMIF($G$3:CW$3,"数量-入",$G31:CW31)-SUMIF($G$3:CW$3,"数量-出",$G31:CW31))),0)</f>
        <v>0</v>
      </c>
      <c r="CZ31" s="115">
        <f t="shared" si="66"/>
        <v>0</v>
      </c>
      <c r="DA31" s="125"/>
      <c r="DB31" s="126"/>
      <c r="DC31" s="123"/>
      <c r="DD31" s="112"/>
      <c r="DE31" s="119">
        <f t="shared" si="67"/>
        <v>0</v>
      </c>
      <c r="DF31" s="124"/>
      <c r="DG31" s="115">
        <f>IFERROR(IF(DF31="",0,(SUMIF($G$3:DE$3,"金额-入",$G31:DE31)-SUMIF($G$3:DE$3,"金额-出",$G31:DE31))/(SUMIF($G$3:DE$3,"数量-入",$G31:DE31)-SUMIF($G$3:DE$3,"数量-出",$G31:DE31))),0)</f>
        <v>0</v>
      </c>
      <c r="DH31" s="115">
        <f t="shared" si="68"/>
        <v>0</v>
      </c>
      <c r="DI31" s="125"/>
      <c r="DJ31" s="126"/>
      <c r="DK31" s="109">
        <f t="array" ref="DK31">MIN(IF(($G$3:$DJ$3="单价")*(G31:DJ31&lt;&gt;0),G31:DJ31))</f>
        <v>0</v>
      </c>
      <c r="DL31" s="97">
        <f t="array" ref="DL31">MAX(IF($G$3:$DJ$3="单价",G31:DJ31))</f>
        <v>0</v>
      </c>
      <c r="DM31" s="115">
        <f t="shared" si="69"/>
        <v>0</v>
      </c>
      <c r="DN31" s="127"/>
      <c r="DO31" s="2"/>
      <c r="DP31" s="11">
        <f t="shared" si="70"/>
        <v>0</v>
      </c>
      <c r="DQ31" s="11">
        <f t="shared" si="71"/>
        <v>0</v>
      </c>
      <c r="DR31" s="11"/>
      <c r="DS31" s="11"/>
      <c r="DT31" s="11"/>
      <c r="DU31" s="2"/>
      <c r="DV31" s="2"/>
      <c r="DW31" s="2"/>
      <c r="DX31" s="2"/>
      <c r="DY31" s="2"/>
    </row>
    <row r="32" spans="1:129" ht="18" customHeight="1" x14ac:dyDescent="0.15">
      <c r="A32" s="2"/>
      <c r="B32" s="53">
        <f t="shared" si="0"/>
        <v>28</v>
      </c>
      <c r="C32" s="5"/>
      <c r="D32" s="6"/>
      <c r="E32" s="7"/>
      <c r="F32" s="8"/>
      <c r="G32" s="111"/>
      <c r="H32" s="112"/>
      <c r="I32" s="113">
        <f t="shared" si="38"/>
        <v>0</v>
      </c>
      <c r="J32" s="114">
        <f t="shared" si="39"/>
        <v>0</v>
      </c>
      <c r="K32" s="115">
        <f t="shared" si="3"/>
        <v>0</v>
      </c>
      <c r="L32" s="113">
        <f t="shared" si="40"/>
        <v>0</v>
      </c>
      <c r="M32" s="114">
        <f t="shared" si="41"/>
        <v>0</v>
      </c>
      <c r="N32" s="115">
        <f t="shared" si="6"/>
        <v>0</v>
      </c>
      <c r="O32" s="113">
        <f t="shared" si="42"/>
        <v>0</v>
      </c>
      <c r="P32" s="116">
        <f t="shared" si="43"/>
        <v>0</v>
      </c>
      <c r="Q32" s="117">
        <f t="shared" si="37"/>
        <v>0</v>
      </c>
      <c r="R32" s="118">
        <f t="shared" si="44"/>
        <v>0</v>
      </c>
      <c r="S32" s="111"/>
      <c r="T32" s="112"/>
      <c r="U32" s="119">
        <f t="shared" si="45"/>
        <v>0</v>
      </c>
      <c r="V32" s="120"/>
      <c r="W32" s="115">
        <f>IFERROR(IF(V32="",0,(SUMIF($G$3:U$3,"金额-入",$G32:U32)-SUMIF($G$3:U$3,"金额-出",$G32:U32))/(SUMIF($G$3:U$3,"数量-入",$G32:U32)-SUMIF($G$3:U$3,"数量-出",$G32:U32))),0)</f>
        <v>0</v>
      </c>
      <c r="X32" s="115">
        <f t="shared" si="46"/>
        <v>0</v>
      </c>
      <c r="Y32" s="121"/>
      <c r="Z32" s="122"/>
      <c r="AA32" s="111"/>
      <c r="AB32" s="112"/>
      <c r="AC32" s="119">
        <f t="shared" si="47"/>
        <v>0</v>
      </c>
      <c r="AD32" s="120"/>
      <c r="AE32" s="115">
        <f>IFERROR(IF(AD32="",0,(SUMIF($G$3:AC$3,"金额-入",$G32:AC32)-SUMIF($G$3:AC$3,"金额-出",$G32:AC32))/(SUMIF($G$3:AC$3,"数量-入",$G32:AC32)-SUMIF($G$3:AC$3,"数量-出",$G32:AC32))),0)</f>
        <v>0</v>
      </c>
      <c r="AF32" s="115">
        <f t="shared" si="48"/>
        <v>0</v>
      </c>
      <c r="AG32" s="121"/>
      <c r="AH32" s="122"/>
      <c r="AI32" s="123"/>
      <c r="AJ32" s="112"/>
      <c r="AK32" s="119">
        <f t="shared" si="49"/>
        <v>0</v>
      </c>
      <c r="AL32" s="124"/>
      <c r="AM32" s="115">
        <f>IFERROR(IF(AL32="",0,(SUMIF($G$3:AK$3,"金额-入",$G32:AK32)-SUMIF($G$3:AK$3,"金额-出",$G32:AK32))/(SUMIF($G$3:AK$3,"数量-入",$G32:AK32)-SUMIF($G$3:AK$3,"数量-出",$G32:AK32))),0)</f>
        <v>0</v>
      </c>
      <c r="AN32" s="115">
        <f t="shared" si="50"/>
        <v>0</v>
      </c>
      <c r="AO32" s="125"/>
      <c r="AP32" s="126"/>
      <c r="AQ32" s="123"/>
      <c r="AR32" s="112"/>
      <c r="AS32" s="119">
        <f t="shared" si="51"/>
        <v>0</v>
      </c>
      <c r="AT32" s="124"/>
      <c r="AU32" s="115">
        <f>IFERROR(IF(AT32="",0,(SUMIF($G$3:AS$3,"金额-入",$G32:AS32)-SUMIF($G$3:AS$3,"金额-出",$G32:AS32))/(SUMIF($G$3:AS$3,"数量-入",$G32:AS32)-SUMIF($G$3:AS$3,"数量-出",$G32:AS32))),0)</f>
        <v>0</v>
      </c>
      <c r="AV32" s="115">
        <f t="shared" si="52"/>
        <v>0</v>
      </c>
      <c r="AW32" s="125"/>
      <c r="AX32" s="126"/>
      <c r="AY32" s="123"/>
      <c r="AZ32" s="112"/>
      <c r="BA32" s="119">
        <f t="shared" si="53"/>
        <v>0</v>
      </c>
      <c r="BB32" s="124"/>
      <c r="BC32" s="115">
        <f>IFERROR(IF(BB32="",0,(SUMIF($G$3:BA$3,"金额-入",$G32:BA32)-SUMIF($G$3:BA$3,"金额-出",$G32:BA32))/(SUMIF($G$3:BA$3,"数量-入",$G32:BA32)-SUMIF($G$3:BA$3,"数量-出",$G32:BA32))),0)</f>
        <v>0</v>
      </c>
      <c r="BD32" s="115">
        <f t="shared" si="54"/>
        <v>0</v>
      </c>
      <c r="BE32" s="125"/>
      <c r="BF32" s="126"/>
      <c r="BG32" s="123"/>
      <c r="BH32" s="112"/>
      <c r="BI32" s="119">
        <f t="shared" si="55"/>
        <v>0</v>
      </c>
      <c r="BJ32" s="124"/>
      <c r="BK32" s="115">
        <f>IFERROR(IF(BJ32="",0,(SUMIF($G$3:BI$3,"金额-入",$G32:BI32)-SUMIF($G$3:BI$3,"金额-出",$G32:BI32))/(SUMIF($G$3:BI$3,"数量-入",$G32:BI32)-SUMIF($G$3:BI$3,"数量-出",$G32:BI32))),0)</f>
        <v>0</v>
      </c>
      <c r="BL32" s="115">
        <f t="shared" si="56"/>
        <v>0</v>
      </c>
      <c r="BM32" s="125"/>
      <c r="BN32" s="126"/>
      <c r="BO32" s="123"/>
      <c r="BP32" s="112"/>
      <c r="BQ32" s="119">
        <f t="shared" si="57"/>
        <v>0</v>
      </c>
      <c r="BR32" s="124"/>
      <c r="BS32" s="115">
        <f>IFERROR(IF(BR32="",0,(SUMIF($G$3:BQ$3,"金额-入",$G32:BQ32)-SUMIF($G$3:BQ$3,"金额-出",$G32:BQ32))/(SUMIF($G$3:BQ$3,"数量-入",$G32:BQ32)-SUMIF($G$3:BQ$3,"数量-出",$G32:BQ32))),0)</f>
        <v>0</v>
      </c>
      <c r="BT32" s="115">
        <f t="shared" si="58"/>
        <v>0</v>
      </c>
      <c r="BU32" s="125"/>
      <c r="BV32" s="126"/>
      <c r="BW32" s="123"/>
      <c r="BX32" s="112"/>
      <c r="BY32" s="119">
        <f t="shared" si="59"/>
        <v>0</v>
      </c>
      <c r="BZ32" s="124"/>
      <c r="CA32" s="115">
        <f>IFERROR(IF(BZ32="",0,(SUMIF($G$3:BY$3,"金额-入",$G32:BY32)-SUMIF($G$3:BY$3,"金额-出",$G32:BY32))/(SUMIF($G$3:BY$3,"数量-入",$G32:BY32)-SUMIF($G$3:BY$3,"数量-出",$G32:BY32))),0)</f>
        <v>0</v>
      </c>
      <c r="CB32" s="115">
        <f t="shared" si="60"/>
        <v>0</v>
      </c>
      <c r="CC32" s="125"/>
      <c r="CD32" s="126"/>
      <c r="CE32" s="123"/>
      <c r="CF32" s="112"/>
      <c r="CG32" s="119">
        <f t="shared" si="61"/>
        <v>0</v>
      </c>
      <c r="CH32" s="124"/>
      <c r="CI32" s="115">
        <f>IFERROR(IF(CH32="",0,(SUMIF($G$3:CG$3,"金额-入",$G32:CG32)-SUMIF($G$3:CG$3,"金额-出",$G32:CG32))/(SUMIF($G$3:CG$3,"数量-入",$G32:CG32)-SUMIF($G$3:CG$3,"数量-出",$G32:CG32))),0)</f>
        <v>0</v>
      </c>
      <c r="CJ32" s="115">
        <f t="shared" si="62"/>
        <v>0</v>
      </c>
      <c r="CK32" s="125"/>
      <c r="CL32" s="126"/>
      <c r="CM32" s="123"/>
      <c r="CN32" s="112"/>
      <c r="CO32" s="119">
        <f t="shared" si="63"/>
        <v>0</v>
      </c>
      <c r="CP32" s="124"/>
      <c r="CQ32" s="115">
        <f>IFERROR(IF(CP32="",0,(SUMIF($G$3:CO$3,"金额-入",$G32:CO32)-SUMIF($G$3:CO$3,"金额-出",$G32:CO32))/(SUMIF($G$3:CO$3,"数量-入",$G32:CO32)-SUMIF($G$3:CO$3,"数量-出",$G32:CO32))),0)</f>
        <v>0</v>
      </c>
      <c r="CR32" s="115">
        <f t="shared" si="64"/>
        <v>0</v>
      </c>
      <c r="CS32" s="125"/>
      <c r="CT32" s="126"/>
      <c r="CU32" s="123"/>
      <c r="CV32" s="112"/>
      <c r="CW32" s="119">
        <f t="shared" si="65"/>
        <v>0</v>
      </c>
      <c r="CX32" s="124"/>
      <c r="CY32" s="115">
        <f>IFERROR(IF(CX32="",0,(SUMIF($G$3:CW$3,"金额-入",$G32:CW32)-SUMIF($G$3:CW$3,"金额-出",$G32:CW32))/(SUMIF($G$3:CW$3,"数量-入",$G32:CW32)-SUMIF($G$3:CW$3,"数量-出",$G32:CW32))),0)</f>
        <v>0</v>
      </c>
      <c r="CZ32" s="115">
        <f t="shared" si="66"/>
        <v>0</v>
      </c>
      <c r="DA32" s="125"/>
      <c r="DB32" s="126"/>
      <c r="DC32" s="123"/>
      <c r="DD32" s="112"/>
      <c r="DE32" s="119">
        <f t="shared" si="67"/>
        <v>0</v>
      </c>
      <c r="DF32" s="124"/>
      <c r="DG32" s="115">
        <f>IFERROR(IF(DF32="",0,(SUMIF($G$3:DE$3,"金额-入",$G32:DE32)-SUMIF($G$3:DE$3,"金额-出",$G32:DE32))/(SUMIF($G$3:DE$3,"数量-入",$G32:DE32)-SUMIF($G$3:DE$3,"数量-出",$G32:DE32))),0)</f>
        <v>0</v>
      </c>
      <c r="DH32" s="115">
        <f t="shared" si="68"/>
        <v>0</v>
      </c>
      <c r="DI32" s="125"/>
      <c r="DJ32" s="126"/>
      <c r="DK32" s="109">
        <f t="array" ref="DK32">MIN(IF(($G$3:$DJ$3="单价")*(G32:DJ32&lt;&gt;0),G32:DJ32))</f>
        <v>0</v>
      </c>
      <c r="DL32" s="97">
        <f t="array" ref="DL32">MAX(IF($G$3:$DJ$3="单价",G32:DJ32))</f>
        <v>0</v>
      </c>
      <c r="DM32" s="115">
        <f t="shared" si="69"/>
        <v>0</v>
      </c>
      <c r="DN32" s="127"/>
      <c r="DO32" s="2"/>
      <c r="DP32" s="11">
        <f t="shared" si="70"/>
        <v>0</v>
      </c>
      <c r="DQ32" s="11">
        <f t="shared" si="71"/>
        <v>0</v>
      </c>
      <c r="DR32" s="11"/>
      <c r="DS32" s="11"/>
      <c r="DT32" s="11"/>
      <c r="DU32" s="2"/>
      <c r="DV32" s="2"/>
      <c r="DW32" s="2"/>
      <c r="DX32" s="2"/>
      <c r="DY32" s="2"/>
    </row>
    <row r="33" spans="1:129" ht="18" customHeight="1" x14ac:dyDescent="0.15">
      <c r="A33" s="2"/>
      <c r="B33" s="53">
        <f t="shared" si="0"/>
        <v>29</v>
      </c>
      <c r="C33" s="5"/>
      <c r="D33" s="6"/>
      <c r="E33" s="7"/>
      <c r="F33" s="8"/>
      <c r="G33" s="111"/>
      <c r="H33" s="112"/>
      <c r="I33" s="113">
        <f t="shared" si="38"/>
        <v>0</v>
      </c>
      <c r="J33" s="114">
        <f t="shared" si="39"/>
        <v>0</v>
      </c>
      <c r="K33" s="115">
        <f t="shared" si="3"/>
        <v>0</v>
      </c>
      <c r="L33" s="113">
        <f t="shared" si="40"/>
        <v>0</v>
      </c>
      <c r="M33" s="114">
        <f t="shared" si="41"/>
        <v>0</v>
      </c>
      <c r="N33" s="115">
        <f t="shared" si="6"/>
        <v>0</v>
      </c>
      <c r="O33" s="113">
        <f t="shared" si="42"/>
        <v>0</v>
      </c>
      <c r="P33" s="116">
        <f t="shared" si="43"/>
        <v>0</v>
      </c>
      <c r="Q33" s="117">
        <f t="shared" si="37"/>
        <v>0</v>
      </c>
      <c r="R33" s="118">
        <f t="shared" si="44"/>
        <v>0</v>
      </c>
      <c r="S33" s="111"/>
      <c r="T33" s="112"/>
      <c r="U33" s="119">
        <f t="shared" si="45"/>
        <v>0</v>
      </c>
      <c r="V33" s="120"/>
      <c r="W33" s="115">
        <f>IFERROR(IF(V33="",0,(SUMIF($G$3:U$3,"金额-入",$G33:U33)-SUMIF($G$3:U$3,"金额-出",$G33:U33))/(SUMIF($G$3:U$3,"数量-入",$G33:U33)-SUMIF($G$3:U$3,"数量-出",$G33:U33))),0)</f>
        <v>0</v>
      </c>
      <c r="X33" s="115">
        <f t="shared" si="46"/>
        <v>0</v>
      </c>
      <c r="Y33" s="121"/>
      <c r="Z33" s="122"/>
      <c r="AA33" s="111"/>
      <c r="AB33" s="112"/>
      <c r="AC33" s="119">
        <f t="shared" si="47"/>
        <v>0</v>
      </c>
      <c r="AD33" s="120"/>
      <c r="AE33" s="115">
        <f>IFERROR(IF(AD33="",0,(SUMIF($G$3:AC$3,"金额-入",$G33:AC33)-SUMIF($G$3:AC$3,"金额-出",$G33:AC33))/(SUMIF($G$3:AC$3,"数量-入",$G33:AC33)-SUMIF($G$3:AC$3,"数量-出",$G33:AC33))),0)</f>
        <v>0</v>
      </c>
      <c r="AF33" s="115">
        <f t="shared" si="48"/>
        <v>0</v>
      </c>
      <c r="AG33" s="121"/>
      <c r="AH33" s="122"/>
      <c r="AI33" s="123"/>
      <c r="AJ33" s="112"/>
      <c r="AK33" s="119">
        <f t="shared" si="49"/>
        <v>0</v>
      </c>
      <c r="AL33" s="124"/>
      <c r="AM33" s="115">
        <f>IFERROR(IF(AL33="",0,(SUMIF($G$3:AK$3,"金额-入",$G33:AK33)-SUMIF($G$3:AK$3,"金额-出",$G33:AK33))/(SUMIF($G$3:AK$3,"数量-入",$G33:AK33)-SUMIF($G$3:AK$3,"数量-出",$G33:AK33))),0)</f>
        <v>0</v>
      </c>
      <c r="AN33" s="115">
        <f t="shared" si="50"/>
        <v>0</v>
      </c>
      <c r="AO33" s="125"/>
      <c r="AP33" s="126"/>
      <c r="AQ33" s="123"/>
      <c r="AR33" s="112"/>
      <c r="AS33" s="119">
        <f t="shared" si="51"/>
        <v>0</v>
      </c>
      <c r="AT33" s="124"/>
      <c r="AU33" s="115">
        <f>IFERROR(IF(AT33="",0,(SUMIF($G$3:AS$3,"金额-入",$G33:AS33)-SUMIF($G$3:AS$3,"金额-出",$G33:AS33))/(SUMIF($G$3:AS$3,"数量-入",$G33:AS33)-SUMIF($G$3:AS$3,"数量-出",$G33:AS33))),0)</f>
        <v>0</v>
      </c>
      <c r="AV33" s="115">
        <f t="shared" si="52"/>
        <v>0</v>
      </c>
      <c r="AW33" s="125"/>
      <c r="AX33" s="126"/>
      <c r="AY33" s="123"/>
      <c r="AZ33" s="112"/>
      <c r="BA33" s="119">
        <f t="shared" si="53"/>
        <v>0</v>
      </c>
      <c r="BB33" s="124"/>
      <c r="BC33" s="115">
        <f>IFERROR(IF(BB33="",0,(SUMIF($G$3:BA$3,"金额-入",$G33:BA33)-SUMIF($G$3:BA$3,"金额-出",$G33:BA33))/(SUMIF($G$3:BA$3,"数量-入",$G33:BA33)-SUMIF($G$3:BA$3,"数量-出",$G33:BA33))),0)</f>
        <v>0</v>
      </c>
      <c r="BD33" s="115">
        <f t="shared" si="54"/>
        <v>0</v>
      </c>
      <c r="BE33" s="125"/>
      <c r="BF33" s="126"/>
      <c r="BG33" s="123"/>
      <c r="BH33" s="112"/>
      <c r="BI33" s="119">
        <f t="shared" si="55"/>
        <v>0</v>
      </c>
      <c r="BJ33" s="124"/>
      <c r="BK33" s="115">
        <f>IFERROR(IF(BJ33="",0,(SUMIF($G$3:BI$3,"金额-入",$G33:BI33)-SUMIF($G$3:BI$3,"金额-出",$G33:BI33))/(SUMIF($G$3:BI$3,"数量-入",$G33:BI33)-SUMIF($G$3:BI$3,"数量-出",$G33:BI33))),0)</f>
        <v>0</v>
      </c>
      <c r="BL33" s="115">
        <f t="shared" si="56"/>
        <v>0</v>
      </c>
      <c r="BM33" s="125"/>
      <c r="BN33" s="126"/>
      <c r="BO33" s="123"/>
      <c r="BP33" s="112"/>
      <c r="BQ33" s="119">
        <f t="shared" si="57"/>
        <v>0</v>
      </c>
      <c r="BR33" s="124"/>
      <c r="BS33" s="115">
        <f>IFERROR(IF(BR33="",0,(SUMIF($G$3:BQ$3,"金额-入",$G33:BQ33)-SUMIF($G$3:BQ$3,"金额-出",$G33:BQ33))/(SUMIF($G$3:BQ$3,"数量-入",$G33:BQ33)-SUMIF($G$3:BQ$3,"数量-出",$G33:BQ33))),0)</f>
        <v>0</v>
      </c>
      <c r="BT33" s="115">
        <f t="shared" si="58"/>
        <v>0</v>
      </c>
      <c r="BU33" s="125"/>
      <c r="BV33" s="126"/>
      <c r="BW33" s="123"/>
      <c r="BX33" s="112"/>
      <c r="BY33" s="119">
        <f t="shared" si="59"/>
        <v>0</v>
      </c>
      <c r="BZ33" s="124"/>
      <c r="CA33" s="115">
        <f>IFERROR(IF(BZ33="",0,(SUMIF($G$3:BY$3,"金额-入",$G33:BY33)-SUMIF($G$3:BY$3,"金额-出",$G33:BY33))/(SUMIF($G$3:BY$3,"数量-入",$G33:BY33)-SUMIF($G$3:BY$3,"数量-出",$G33:BY33))),0)</f>
        <v>0</v>
      </c>
      <c r="CB33" s="115">
        <f t="shared" si="60"/>
        <v>0</v>
      </c>
      <c r="CC33" s="125"/>
      <c r="CD33" s="126"/>
      <c r="CE33" s="123"/>
      <c r="CF33" s="112"/>
      <c r="CG33" s="119">
        <f t="shared" si="61"/>
        <v>0</v>
      </c>
      <c r="CH33" s="124"/>
      <c r="CI33" s="115">
        <f>IFERROR(IF(CH33="",0,(SUMIF($G$3:CG$3,"金额-入",$G33:CG33)-SUMIF($G$3:CG$3,"金额-出",$G33:CG33))/(SUMIF($G$3:CG$3,"数量-入",$G33:CG33)-SUMIF($G$3:CG$3,"数量-出",$G33:CG33))),0)</f>
        <v>0</v>
      </c>
      <c r="CJ33" s="115">
        <f t="shared" si="62"/>
        <v>0</v>
      </c>
      <c r="CK33" s="125"/>
      <c r="CL33" s="126"/>
      <c r="CM33" s="123"/>
      <c r="CN33" s="112"/>
      <c r="CO33" s="119">
        <f t="shared" si="63"/>
        <v>0</v>
      </c>
      <c r="CP33" s="124"/>
      <c r="CQ33" s="115">
        <f>IFERROR(IF(CP33="",0,(SUMIF($G$3:CO$3,"金额-入",$G33:CO33)-SUMIF($G$3:CO$3,"金额-出",$G33:CO33))/(SUMIF($G$3:CO$3,"数量-入",$G33:CO33)-SUMIF($G$3:CO$3,"数量-出",$G33:CO33))),0)</f>
        <v>0</v>
      </c>
      <c r="CR33" s="115">
        <f t="shared" si="64"/>
        <v>0</v>
      </c>
      <c r="CS33" s="125"/>
      <c r="CT33" s="126"/>
      <c r="CU33" s="123"/>
      <c r="CV33" s="112"/>
      <c r="CW33" s="119">
        <f t="shared" si="65"/>
        <v>0</v>
      </c>
      <c r="CX33" s="124"/>
      <c r="CY33" s="115">
        <f>IFERROR(IF(CX33="",0,(SUMIF($G$3:CW$3,"金额-入",$G33:CW33)-SUMIF($G$3:CW$3,"金额-出",$G33:CW33))/(SUMIF($G$3:CW$3,"数量-入",$G33:CW33)-SUMIF($G$3:CW$3,"数量-出",$G33:CW33))),0)</f>
        <v>0</v>
      </c>
      <c r="CZ33" s="115">
        <f t="shared" si="66"/>
        <v>0</v>
      </c>
      <c r="DA33" s="125"/>
      <c r="DB33" s="126"/>
      <c r="DC33" s="123"/>
      <c r="DD33" s="112"/>
      <c r="DE33" s="119">
        <f t="shared" si="67"/>
        <v>0</v>
      </c>
      <c r="DF33" s="124"/>
      <c r="DG33" s="115">
        <f>IFERROR(IF(DF33="",0,(SUMIF($G$3:DE$3,"金额-入",$G33:DE33)-SUMIF($G$3:DE$3,"金额-出",$G33:DE33))/(SUMIF($G$3:DE$3,"数量-入",$G33:DE33)-SUMIF($G$3:DE$3,"数量-出",$G33:DE33))),0)</f>
        <v>0</v>
      </c>
      <c r="DH33" s="115">
        <f t="shared" si="68"/>
        <v>0</v>
      </c>
      <c r="DI33" s="125"/>
      <c r="DJ33" s="126"/>
      <c r="DK33" s="109">
        <f t="array" ref="DK33">MIN(IF(($G$3:$DJ$3="单价")*(G33:DJ33&lt;&gt;0),G33:DJ33))</f>
        <v>0</v>
      </c>
      <c r="DL33" s="97">
        <f t="array" ref="DL33">MAX(IF($G$3:$DJ$3="单价",G33:DJ33))</f>
        <v>0</v>
      </c>
      <c r="DM33" s="115">
        <f t="shared" si="69"/>
        <v>0</v>
      </c>
      <c r="DN33" s="127"/>
      <c r="DO33" s="2"/>
      <c r="DP33" s="11">
        <f t="shared" si="70"/>
        <v>0</v>
      </c>
      <c r="DQ33" s="11">
        <f t="shared" si="71"/>
        <v>0</v>
      </c>
      <c r="DR33" s="11"/>
      <c r="DS33" s="11"/>
      <c r="DT33" s="11"/>
      <c r="DU33" s="2"/>
      <c r="DV33" s="2"/>
      <c r="DW33" s="2"/>
      <c r="DX33" s="2"/>
      <c r="DY33" s="2"/>
    </row>
    <row r="34" spans="1:129" ht="18" customHeight="1" x14ac:dyDescent="0.15">
      <c r="A34" s="2"/>
      <c r="B34" s="53">
        <f t="shared" si="0"/>
        <v>30</v>
      </c>
      <c r="C34" s="5"/>
      <c r="D34" s="6"/>
      <c r="E34" s="7"/>
      <c r="F34" s="8"/>
      <c r="G34" s="111"/>
      <c r="H34" s="112"/>
      <c r="I34" s="113">
        <f t="shared" si="38"/>
        <v>0</v>
      </c>
      <c r="J34" s="114">
        <f t="shared" si="39"/>
        <v>0</v>
      </c>
      <c r="K34" s="115">
        <f t="shared" si="3"/>
        <v>0</v>
      </c>
      <c r="L34" s="113">
        <f t="shared" si="40"/>
        <v>0</v>
      </c>
      <c r="M34" s="114">
        <f t="shared" si="41"/>
        <v>0</v>
      </c>
      <c r="N34" s="115">
        <f t="shared" si="6"/>
        <v>0</v>
      </c>
      <c r="O34" s="113">
        <f t="shared" si="42"/>
        <v>0</v>
      </c>
      <c r="P34" s="116">
        <f t="shared" si="43"/>
        <v>0</v>
      </c>
      <c r="Q34" s="117">
        <f t="shared" si="37"/>
        <v>0</v>
      </c>
      <c r="R34" s="118">
        <f t="shared" si="44"/>
        <v>0</v>
      </c>
      <c r="S34" s="111"/>
      <c r="T34" s="112"/>
      <c r="U34" s="119">
        <f t="shared" si="45"/>
        <v>0</v>
      </c>
      <c r="V34" s="120"/>
      <c r="W34" s="115">
        <f>IFERROR(IF(V34="",0,(SUMIF($G$3:U$3,"金额-入",$G34:U34)-SUMIF($G$3:U$3,"金额-出",$G34:U34))/(SUMIF($G$3:U$3,"数量-入",$G34:U34)-SUMIF($G$3:U$3,"数量-出",$G34:U34))),0)</f>
        <v>0</v>
      </c>
      <c r="X34" s="115">
        <f t="shared" si="46"/>
        <v>0</v>
      </c>
      <c r="Y34" s="121"/>
      <c r="Z34" s="122"/>
      <c r="AA34" s="111"/>
      <c r="AB34" s="112"/>
      <c r="AC34" s="119">
        <f t="shared" si="47"/>
        <v>0</v>
      </c>
      <c r="AD34" s="120"/>
      <c r="AE34" s="115">
        <f>IFERROR(IF(AD34="",0,(SUMIF($G$3:AC$3,"金额-入",$G34:AC34)-SUMIF($G$3:AC$3,"金额-出",$G34:AC34))/(SUMIF($G$3:AC$3,"数量-入",$G34:AC34)-SUMIF($G$3:AC$3,"数量-出",$G34:AC34))),0)</f>
        <v>0</v>
      </c>
      <c r="AF34" s="115">
        <f t="shared" si="48"/>
        <v>0</v>
      </c>
      <c r="AG34" s="121"/>
      <c r="AH34" s="122"/>
      <c r="AI34" s="123"/>
      <c r="AJ34" s="112"/>
      <c r="AK34" s="119">
        <f t="shared" si="49"/>
        <v>0</v>
      </c>
      <c r="AL34" s="124"/>
      <c r="AM34" s="115">
        <f>IFERROR(IF(AL34="",0,(SUMIF($G$3:AK$3,"金额-入",$G34:AK34)-SUMIF($G$3:AK$3,"金额-出",$G34:AK34))/(SUMIF($G$3:AK$3,"数量-入",$G34:AK34)-SUMIF($G$3:AK$3,"数量-出",$G34:AK34))),0)</f>
        <v>0</v>
      </c>
      <c r="AN34" s="115">
        <f t="shared" si="50"/>
        <v>0</v>
      </c>
      <c r="AO34" s="125"/>
      <c r="AP34" s="126"/>
      <c r="AQ34" s="123"/>
      <c r="AR34" s="112"/>
      <c r="AS34" s="119">
        <f t="shared" si="51"/>
        <v>0</v>
      </c>
      <c r="AT34" s="124"/>
      <c r="AU34" s="115">
        <f>IFERROR(IF(AT34="",0,(SUMIF($G$3:AS$3,"金额-入",$G34:AS34)-SUMIF($G$3:AS$3,"金额-出",$G34:AS34))/(SUMIF($G$3:AS$3,"数量-入",$G34:AS34)-SUMIF($G$3:AS$3,"数量-出",$G34:AS34))),0)</f>
        <v>0</v>
      </c>
      <c r="AV34" s="115">
        <f t="shared" si="52"/>
        <v>0</v>
      </c>
      <c r="AW34" s="125"/>
      <c r="AX34" s="126"/>
      <c r="AY34" s="123"/>
      <c r="AZ34" s="112"/>
      <c r="BA34" s="119">
        <f t="shared" si="53"/>
        <v>0</v>
      </c>
      <c r="BB34" s="124"/>
      <c r="BC34" s="115">
        <f>IFERROR(IF(BB34="",0,(SUMIF($G$3:BA$3,"金额-入",$G34:BA34)-SUMIF($G$3:BA$3,"金额-出",$G34:BA34))/(SUMIF($G$3:BA$3,"数量-入",$G34:BA34)-SUMIF($G$3:BA$3,"数量-出",$G34:BA34))),0)</f>
        <v>0</v>
      </c>
      <c r="BD34" s="115">
        <f t="shared" si="54"/>
        <v>0</v>
      </c>
      <c r="BE34" s="125"/>
      <c r="BF34" s="126"/>
      <c r="BG34" s="123"/>
      <c r="BH34" s="112"/>
      <c r="BI34" s="119">
        <f t="shared" si="55"/>
        <v>0</v>
      </c>
      <c r="BJ34" s="124"/>
      <c r="BK34" s="115">
        <f>IFERROR(IF(BJ34="",0,(SUMIF($G$3:BI$3,"金额-入",$G34:BI34)-SUMIF($G$3:BI$3,"金额-出",$G34:BI34))/(SUMIF($G$3:BI$3,"数量-入",$G34:BI34)-SUMIF($G$3:BI$3,"数量-出",$G34:BI34))),0)</f>
        <v>0</v>
      </c>
      <c r="BL34" s="115">
        <f t="shared" si="56"/>
        <v>0</v>
      </c>
      <c r="BM34" s="125"/>
      <c r="BN34" s="126"/>
      <c r="BO34" s="123"/>
      <c r="BP34" s="112"/>
      <c r="BQ34" s="119">
        <f t="shared" si="57"/>
        <v>0</v>
      </c>
      <c r="BR34" s="124"/>
      <c r="BS34" s="115">
        <f>IFERROR(IF(BR34="",0,(SUMIF($G$3:BQ$3,"金额-入",$G34:BQ34)-SUMIF($G$3:BQ$3,"金额-出",$G34:BQ34))/(SUMIF($G$3:BQ$3,"数量-入",$G34:BQ34)-SUMIF($G$3:BQ$3,"数量-出",$G34:BQ34))),0)</f>
        <v>0</v>
      </c>
      <c r="BT34" s="115">
        <f t="shared" si="58"/>
        <v>0</v>
      </c>
      <c r="BU34" s="125"/>
      <c r="BV34" s="126"/>
      <c r="BW34" s="123"/>
      <c r="BX34" s="112"/>
      <c r="BY34" s="119">
        <f t="shared" si="59"/>
        <v>0</v>
      </c>
      <c r="BZ34" s="124"/>
      <c r="CA34" s="115">
        <f>IFERROR(IF(BZ34="",0,(SUMIF($G$3:BY$3,"金额-入",$G34:BY34)-SUMIF($G$3:BY$3,"金额-出",$G34:BY34))/(SUMIF($G$3:BY$3,"数量-入",$G34:BY34)-SUMIF($G$3:BY$3,"数量-出",$G34:BY34))),0)</f>
        <v>0</v>
      </c>
      <c r="CB34" s="115">
        <f t="shared" si="60"/>
        <v>0</v>
      </c>
      <c r="CC34" s="125"/>
      <c r="CD34" s="126"/>
      <c r="CE34" s="123"/>
      <c r="CF34" s="112"/>
      <c r="CG34" s="119">
        <f t="shared" si="61"/>
        <v>0</v>
      </c>
      <c r="CH34" s="124"/>
      <c r="CI34" s="115">
        <f>IFERROR(IF(CH34="",0,(SUMIF($G$3:CG$3,"金额-入",$G34:CG34)-SUMIF($G$3:CG$3,"金额-出",$G34:CG34))/(SUMIF($G$3:CG$3,"数量-入",$G34:CG34)-SUMIF($G$3:CG$3,"数量-出",$G34:CG34))),0)</f>
        <v>0</v>
      </c>
      <c r="CJ34" s="115">
        <f t="shared" si="62"/>
        <v>0</v>
      </c>
      <c r="CK34" s="125"/>
      <c r="CL34" s="126"/>
      <c r="CM34" s="123"/>
      <c r="CN34" s="112"/>
      <c r="CO34" s="119">
        <f t="shared" si="63"/>
        <v>0</v>
      </c>
      <c r="CP34" s="124"/>
      <c r="CQ34" s="115">
        <f>IFERROR(IF(CP34="",0,(SUMIF($G$3:CO$3,"金额-入",$G34:CO34)-SUMIF($G$3:CO$3,"金额-出",$G34:CO34))/(SUMIF($G$3:CO$3,"数量-入",$G34:CO34)-SUMIF($G$3:CO$3,"数量-出",$G34:CO34))),0)</f>
        <v>0</v>
      </c>
      <c r="CR34" s="115">
        <f t="shared" si="64"/>
        <v>0</v>
      </c>
      <c r="CS34" s="125"/>
      <c r="CT34" s="126"/>
      <c r="CU34" s="123"/>
      <c r="CV34" s="112"/>
      <c r="CW34" s="119">
        <f t="shared" si="65"/>
        <v>0</v>
      </c>
      <c r="CX34" s="124"/>
      <c r="CY34" s="115">
        <f>IFERROR(IF(CX34="",0,(SUMIF($G$3:CW$3,"金额-入",$G34:CW34)-SUMIF($G$3:CW$3,"金额-出",$G34:CW34))/(SUMIF($G$3:CW$3,"数量-入",$G34:CW34)-SUMIF($G$3:CW$3,"数量-出",$G34:CW34))),0)</f>
        <v>0</v>
      </c>
      <c r="CZ34" s="115">
        <f t="shared" si="66"/>
        <v>0</v>
      </c>
      <c r="DA34" s="125"/>
      <c r="DB34" s="126"/>
      <c r="DC34" s="123"/>
      <c r="DD34" s="112"/>
      <c r="DE34" s="119">
        <f t="shared" si="67"/>
        <v>0</v>
      </c>
      <c r="DF34" s="124"/>
      <c r="DG34" s="115">
        <f>IFERROR(IF(DF34="",0,(SUMIF($G$3:DE$3,"金额-入",$G34:DE34)-SUMIF($G$3:DE$3,"金额-出",$G34:DE34))/(SUMIF($G$3:DE$3,"数量-入",$G34:DE34)-SUMIF($G$3:DE$3,"数量-出",$G34:DE34))),0)</f>
        <v>0</v>
      </c>
      <c r="DH34" s="115">
        <f t="shared" si="68"/>
        <v>0</v>
      </c>
      <c r="DI34" s="125"/>
      <c r="DJ34" s="126"/>
      <c r="DK34" s="109">
        <f t="array" ref="DK34">MIN(IF(($G$3:$DJ$3="单价")*(G34:DJ34&lt;&gt;0),G34:DJ34))</f>
        <v>0</v>
      </c>
      <c r="DL34" s="97">
        <f t="array" ref="DL34">MAX(IF($G$3:$DJ$3="单价",G34:DJ34))</f>
        <v>0</v>
      </c>
      <c r="DM34" s="115">
        <f t="shared" si="69"/>
        <v>0</v>
      </c>
      <c r="DN34" s="127"/>
      <c r="DO34" s="2"/>
      <c r="DP34" s="11">
        <f t="shared" si="70"/>
        <v>0</v>
      </c>
      <c r="DQ34" s="11">
        <f t="shared" si="71"/>
        <v>0</v>
      </c>
      <c r="DR34" s="11"/>
      <c r="DS34" s="11"/>
      <c r="DT34" s="11"/>
      <c r="DU34" s="2"/>
      <c r="DV34" s="2"/>
      <c r="DW34" s="2"/>
      <c r="DX34" s="2"/>
      <c r="DY34" s="2"/>
    </row>
    <row r="35" spans="1:129" ht="18" customHeight="1" x14ac:dyDescent="0.15">
      <c r="A35" s="2"/>
      <c r="B35" s="53">
        <f t="shared" si="0"/>
        <v>31</v>
      </c>
      <c r="C35" s="5"/>
      <c r="D35" s="6"/>
      <c r="E35" s="7"/>
      <c r="F35" s="8"/>
      <c r="G35" s="111"/>
      <c r="H35" s="112"/>
      <c r="I35" s="113">
        <f t="shared" si="38"/>
        <v>0</v>
      </c>
      <c r="J35" s="114">
        <f t="shared" si="39"/>
        <v>0</v>
      </c>
      <c r="K35" s="115">
        <f t="shared" si="3"/>
        <v>0</v>
      </c>
      <c r="L35" s="113">
        <f t="shared" si="40"/>
        <v>0</v>
      </c>
      <c r="M35" s="114">
        <f t="shared" si="41"/>
        <v>0</v>
      </c>
      <c r="N35" s="115">
        <f t="shared" si="6"/>
        <v>0</v>
      </c>
      <c r="O35" s="113">
        <f t="shared" si="42"/>
        <v>0</v>
      </c>
      <c r="P35" s="116">
        <f t="shared" si="43"/>
        <v>0</v>
      </c>
      <c r="Q35" s="117">
        <f t="shared" si="37"/>
        <v>0</v>
      </c>
      <c r="R35" s="118">
        <f t="shared" si="44"/>
        <v>0</v>
      </c>
      <c r="S35" s="111"/>
      <c r="T35" s="112"/>
      <c r="U35" s="119">
        <f t="shared" si="45"/>
        <v>0</v>
      </c>
      <c r="V35" s="120"/>
      <c r="W35" s="115">
        <f>IFERROR(IF(V35="",0,(SUMIF($G$3:U$3,"金额-入",$G35:U35)-SUMIF($G$3:U$3,"金额-出",$G35:U35))/(SUMIF($G$3:U$3,"数量-入",$G35:U35)-SUMIF($G$3:U$3,"数量-出",$G35:U35))),0)</f>
        <v>0</v>
      </c>
      <c r="X35" s="115">
        <f t="shared" si="46"/>
        <v>0</v>
      </c>
      <c r="Y35" s="121"/>
      <c r="Z35" s="122"/>
      <c r="AA35" s="111"/>
      <c r="AB35" s="112"/>
      <c r="AC35" s="119">
        <f t="shared" si="47"/>
        <v>0</v>
      </c>
      <c r="AD35" s="120"/>
      <c r="AE35" s="115">
        <f>IFERROR(IF(AD35="",0,(SUMIF($G$3:AC$3,"金额-入",$G35:AC35)-SUMIF($G$3:AC$3,"金额-出",$G35:AC35))/(SUMIF($G$3:AC$3,"数量-入",$G35:AC35)-SUMIF($G$3:AC$3,"数量-出",$G35:AC35))),0)</f>
        <v>0</v>
      </c>
      <c r="AF35" s="115">
        <f t="shared" si="48"/>
        <v>0</v>
      </c>
      <c r="AG35" s="121"/>
      <c r="AH35" s="122"/>
      <c r="AI35" s="123"/>
      <c r="AJ35" s="112"/>
      <c r="AK35" s="119">
        <f t="shared" si="49"/>
        <v>0</v>
      </c>
      <c r="AL35" s="124"/>
      <c r="AM35" s="115">
        <f>IFERROR(IF(AL35="",0,(SUMIF($G$3:AK$3,"金额-入",$G35:AK35)-SUMIF($G$3:AK$3,"金额-出",$G35:AK35))/(SUMIF($G$3:AK$3,"数量-入",$G35:AK35)-SUMIF($G$3:AK$3,"数量-出",$G35:AK35))),0)</f>
        <v>0</v>
      </c>
      <c r="AN35" s="115">
        <f t="shared" si="50"/>
        <v>0</v>
      </c>
      <c r="AO35" s="125"/>
      <c r="AP35" s="126"/>
      <c r="AQ35" s="123"/>
      <c r="AR35" s="112"/>
      <c r="AS35" s="119">
        <f t="shared" si="51"/>
        <v>0</v>
      </c>
      <c r="AT35" s="124"/>
      <c r="AU35" s="115">
        <f>IFERROR(IF(AT35="",0,(SUMIF($G$3:AS$3,"金额-入",$G35:AS35)-SUMIF($G$3:AS$3,"金额-出",$G35:AS35))/(SUMIF($G$3:AS$3,"数量-入",$G35:AS35)-SUMIF($G$3:AS$3,"数量-出",$G35:AS35))),0)</f>
        <v>0</v>
      </c>
      <c r="AV35" s="115">
        <f t="shared" si="52"/>
        <v>0</v>
      </c>
      <c r="AW35" s="125"/>
      <c r="AX35" s="126"/>
      <c r="AY35" s="123"/>
      <c r="AZ35" s="112"/>
      <c r="BA35" s="119">
        <f t="shared" si="53"/>
        <v>0</v>
      </c>
      <c r="BB35" s="124"/>
      <c r="BC35" s="115">
        <f>IFERROR(IF(BB35="",0,(SUMIF($G$3:BA$3,"金额-入",$G35:BA35)-SUMIF($G$3:BA$3,"金额-出",$G35:BA35))/(SUMIF($G$3:BA$3,"数量-入",$G35:BA35)-SUMIF($G$3:BA$3,"数量-出",$G35:BA35))),0)</f>
        <v>0</v>
      </c>
      <c r="BD35" s="115">
        <f t="shared" si="54"/>
        <v>0</v>
      </c>
      <c r="BE35" s="125"/>
      <c r="BF35" s="126"/>
      <c r="BG35" s="123"/>
      <c r="BH35" s="112"/>
      <c r="BI35" s="119">
        <f t="shared" si="55"/>
        <v>0</v>
      </c>
      <c r="BJ35" s="124"/>
      <c r="BK35" s="115">
        <f>IFERROR(IF(BJ35="",0,(SUMIF($G$3:BI$3,"金额-入",$G35:BI35)-SUMIF($G$3:BI$3,"金额-出",$G35:BI35))/(SUMIF($G$3:BI$3,"数量-入",$G35:BI35)-SUMIF($G$3:BI$3,"数量-出",$G35:BI35))),0)</f>
        <v>0</v>
      </c>
      <c r="BL35" s="115">
        <f t="shared" si="56"/>
        <v>0</v>
      </c>
      <c r="BM35" s="125"/>
      <c r="BN35" s="126"/>
      <c r="BO35" s="123"/>
      <c r="BP35" s="112"/>
      <c r="BQ35" s="119">
        <f t="shared" si="57"/>
        <v>0</v>
      </c>
      <c r="BR35" s="124"/>
      <c r="BS35" s="115">
        <f>IFERROR(IF(BR35="",0,(SUMIF($G$3:BQ$3,"金额-入",$G35:BQ35)-SUMIF($G$3:BQ$3,"金额-出",$G35:BQ35))/(SUMIF($G$3:BQ$3,"数量-入",$G35:BQ35)-SUMIF($G$3:BQ$3,"数量-出",$G35:BQ35))),0)</f>
        <v>0</v>
      </c>
      <c r="BT35" s="115">
        <f t="shared" si="58"/>
        <v>0</v>
      </c>
      <c r="BU35" s="125"/>
      <c r="BV35" s="126"/>
      <c r="BW35" s="123"/>
      <c r="BX35" s="112"/>
      <c r="BY35" s="119">
        <f t="shared" si="59"/>
        <v>0</v>
      </c>
      <c r="BZ35" s="124"/>
      <c r="CA35" s="115">
        <f>IFERROR(IF(BZ35="",0,(SUMIF($G$3:BY$3,"金额-入",$G35:BY35)-SUMIF($G$3:BY$3,"金额-出",$G35:BY35))/(SUMIF($G$3:BY$3,"数量-入",$G35:BY35)-SUMIF($G$3:BY$3,"数量-出",$G35:BY35))),0)</f>
        <v>0</v>
      </c>
      <c r="CB35" s="115">
        <f t="shared" si="60"/>
        <v>0</v>
      </c>
      <c r="CC35" s="125"/>
      <c r="CD35" s="126"/>
      <c r="CE35" s="123"/>
      <c r="CF35" s="112"/>
      <c r="CG35" s="119">
        <f t="shared" si="61"/>
        <v>0</v>
      </c>
      <c r="CH35" s="124"/>
      <c r="CI35" s="115">
        <f>IFERROR(IF(CH35="",0,(SUMIF($G$3:CG$3,"金额-入",$G35:CG35)-SUMIF($G$3:CG$3,"金额-出",$G35:CG35))/(SUMIF($G$3:CG$3,"数量-入",$G35:CG35)-SUMIF($G$3:CG$3,"数量-出",$G35:CG35))),0)</f>
        <v>0</v>
      </c>
      <c r="CJ35" s="115">
        <f t="shared" si="62"/>
        <v>0</v>
      </c>
      <c r="CK35" s="125"/>
      <c r="CL35" s="126"/>
      <c r="CM35" s="123"/>
      <c r="CN35" s="112"/>
      <c r="CO35" s="119">
        <f t="shared" si="63"/>
        <v>0</v>
      </c>
      <c r="CP35" s="124"/>
      <c r="CQ35" s="115">
        <f>IFERROR(IF(CP35="",0,(SUMIF($G$3:CO$3,"金额-入",$G35:CO35)-SUMIF($G$3:CO$3,"金额-出",$G35:CO35))/(SUMIF($G$3:CO$3,"数量-入",$G35:CO35)-SUMIF($G$3:CO$3,"数量-出",$G35:CO35))),0)</f>
        <v>0</v>
      </c>
      <c r="CR35" s="115">
        <f t="shared" si="64"/>
        <v>0</v>
      </c>
      <c r="CS35" s="125"/>
      <c r="CT35" s="126"/>
      <c r="CU35" s="123"/>
      <c r="CV35" s="112"/>
      <c r="CW35" s="119">
        <f t="shared" si="65"/>
        <v>0</v>
      </c>
      <c r="CX35" s="124"/>
      <c r="CY35" s="115">
        <f>IFERROR(IF(CX35="",0,(SUMIF($G$3:CW$3,"金额-入",$G35:CW35)-SUMIF($G$3:CW$3,"金额-出",$G35:CW35))/(SUMIF($G$3:CW$3,"数量-入",$G35:CW35)-SUMIF($G$3:CW$3,"数量-出",$G35:CW35))),0)</f>
        <v>0</v>
      </c>
      <c r="CZ35" s="115">
        <f t="shared" si="66"/>
        <v>0</v>
      </c>
      <c r="DA35" s="125"/>
      <c r="DB35" s="126"/>
      <c r="DC35" s="123"/>
      <c r="DD35" s="112"/>
      <c r="DE35" s="119">
        <f t="shared" si="67"/>
        <v>0</v>
      </c>
      <c r="DF35" s="124"/>
      <c r="DG35" s="115">
        <f>IFERROR(IF(DF35="",0,(SUMIF($G$3:DE$3,"金额-入",$G35:DE35)-SUMIF($G$3:DE$3,"金额-出",$G35:DE35))/(SUMIF($G$3:DE$3,"数量-入",$G35:DE35)-SUMIF($G$3:DE$3,"数量-出",$G35:DE35))),0)</f>
        <v>0</v>
      </c>
      <c r="DH35" s="115">
        <f t="shared" si="68"/>
        <v>0</v>
      </c>
      <c r="DI35" s="125"/>
      <c r="DJ35" s="126"/>
      <c r="DK35" s="109">
        <f t="array" ref="DK35">MIN(IF(($G$3:$DJ$3="单价")*(G35:DJ35&lt;&gt;0),G35:DJ35))</f>
        <v>0</v>
      </c>
      <c r="DL35" s="97">
        <f t="array" ref="DL35">MAX(IF($G$3:$DJ$3="单价",G35:DJ35))</f>
        <v>0</v>
      </c>
      <c r="DM35" s="115">
        <f t="shared" si="69"/>
        <v>0</v>
      </c>
      <c r="DN35" s="127"/>
      <c r="DO35" s="2"/>
      <c r="DP35" s="11">
        <f t="shared" si="70"/>
        <v>0</v>
      </c>
      <c r="DQ35" s="11">
        <f t="shared" si="71"/>
        <v>0</v>
      </c>
      <c r="DR35" s="11"/>
      <c r="DS35" s="11"/>
      <c r="DT35" s="11"/>
      <c r="DU35" s="2"/>
      <c r="DV35" s="2"/>
      <c r="DW35" s="2"/>
      <c r="DX35" s="2"/>
      <c r="DY35" s="2"/>
    </row>
    <row r="36" spans="1:129" ht="18" customHeight="1" x14ac:dyDescent="0.15">
      <c r="A36" s="2"/>
      <c r="B36" s="53">
        <f t="shared" si="0"/>
        <v>32</v>
      </c>
      <c r="C36" s="5"/>
      <c r="D36" s="6"/>
      <c r="E36" s="7"/>
      <c r="F36" s="8"/>
      <c r="G36" s="111"/>
      <c r="H36" s="112"/>
      <c r="I36" s="113">
        <f t="shared" si="38"/>
        <v>0</v>
      </c>
      <c r="J36" s="114">
        <f t="shared" si="39"/>
        <v>0</v>
      </c>
      <c r="K36" s="115">
        <f t="shared" si="3"/>
        <v>0</v>
      </c>
      <c r="L36" s="113">
        <f t="shared" si="40"/>
        <v>0</v>
      </c>
      <c r="M36" s="114">
        <f t="shared" si="41"/>
        <v>0</v>
      </c>
      <c r="N36" s="115">
        <f t="shared" si="6"/>
        <v>0</v>
      </c>
      <c r="O36" s="113">
        <f t="shared" si="42"/>
        <v>0</v>
      </c>
      <c r="P36" s="116">
        <f t="shared" si="43"/>
        <v>0</v>
      </c>
      <c r="Q36" s="117">
        <f t="shared" si="37"/>
        <v>0</v>
      </c>
      <c r="R36" s="118">
        <f t="shared" si="44"/>
        <v>0</v>
      </c>
      <c r="S36" s="111"/>
      <c r="T36" s="112"/>
      <c r="U36" s="119">
        <f t="shared" si="45"/>
        <v>0</v>
      </c>
      <c r="V36" s="120"/>
      <c r="W36" s="115">
        <f>IFERROR(IF(V36="",0,(SUMIF($G$3:U$3,"金额-入",$G36:U36)-SUMIF($G$3:U$3,"金额-出",$G36:U36))/(SUMIF($G$3:U$3,"数量-入",$G36:U36)-SUMIF($G$3:U$3,"数量-出",$G36:U36))),0)</f>
        <v>0</v>
      </c>
      <c r="X36" s="115">
        <f t="shared" si="46"/>
        <v>0</v>
      </c>
      <c r="Y36" s="121"/>
      <c r="Z36" s="122"/>
      <c r="AA36" s="111"/>
      <c r="AB36" s="112"/>
      <c r="AC36" s="119">
        <f t="shared" si="47"/>
        <v>0</v>
      </c>
      <c r="AD36" s="120"/>
      <c r="AE36" s="115">
        <f>IFERROR(IF(AD36="",0,(SUMIF($G$3:AC$3,"金额-入",$G36:AC36)-SUMIF($G$3:AC$3,"金额-出",$G36:AC36))/(SUMIF($G$3:AC$3,"数量-入",$G36:AC36)-SUMIF($G$3:AC$3,"数量-出",$G36:AC36))),0)</f>
        <v>0</v>
      </c>
      <c r="AF36" s="115">
        <f t="shared" si="48"/>
        <v>0</v>
      </c>
      <c r="AG36" s="121"/>
      <c r="AH36" s="122"/>
      <c r="AI36" s="123"/>
      <c r="AJ36" s="112"/>
      <c r="AK36" s="119">
        <f t="shared" si="49"/>
        <v>0</v>
      </c>
      <c r="AL36" s="124"/>
      <c r="AM36" s="115">
        <f>IFERROR(IF(AL36="",0,(SUMIF($G$3:AK$3,"金额-入",$G36:AK36)-SUMIF($G$3:AK$3,"金额-出",$G36:AK36))/(SUMIF($G$3:AK$3,"数量-入",$G36:AK36)-SUMIF($G$3:AK$3,"数量-出",$G36:AK36))),0)</f>
        <v>0</v>
      </c>
      <c r="AN36" s="115">
        <f t="shared" si="50"/>
        <v>0</v>
      </c>
      <c r="AO36" s="125"/>
      <c r="AP36" s="126"/>
      <c r="AQ36" s="123"/>
      <c r="AR36" s="112"/>
      <c r="AS36" s="119">
        <f t="shared" si="51"/>
        <v>0</v>
      </c>
      <c r="AT36" s="124"/>
      <c r="AU36" s="115">
        <f>IFERROR(IF(AT36="",0,(SUMIF($G$3:AS$3,"金额-入",$G36:AS36)-SUMIF($G$3:AS$3,"金额-出",$G36:AS36))/(SUMIF($G$3:AS$3,"数量-入",$G36:AS36)-SUMIF($G$3:AS$3,"数量-出",$G36:AS36))),0)</f>
        <v>0</v>
      </c>
      <c r="AV36" s="115">
        <f t="shared" si="52"/>
        <v>0</v>
      </c>
      <c r="AW36" s="125"/>
      <c r="AX36" s="126"/>
      <c r="AY36" s="123"/>
      <c r="AZ36" s="112"/>
      <c r="BA36" s="119">
        <f t="shared" si="53"/>
        <v>0</v>
      </c>
      <c r="BB36" s="124"/>
      <c r="BC36" s="115">
        <f>IFERROR(IF(BB36="",0,(SUMIF($G$3:BA$3,"金额-入",$G36:BA36)-SUMIF($G$3:BA$3,"金额-出",$G36:BA36))/(SUMIF($G$3:BA$3,"数量-入",$G36:BA36)-SUMIF($G$3:BA$3,"数量-出",$G36:BA36))),0)</f>
        <v>0</v>
      </c>
      <c r="BD36" s="115">
        <f t="shared" si="54"/>
        <v>0</v>
      </c>
      <c r="BE36" s="125"/>
      <c r="BF36" s="126"/>
      <c r="BG36" s="123"/>
      <c r="BH36" s="112"/>
      <c r="BI36" s="119">
        <f t="shared" si="55"/>
        <v>0</v>
      </c>
      <c r="BJ36" s="124"/>
      <c r="BK36" s="115">
        <f>IFERROR(IF(BJ36="",0,(SUMIF($G$3:BI$3,"金额-入",$G36:BI36)-SUMIF($G$3:BI$3,"金额-出",$G36:BI36))/(SUMIF($G$3:BI$3,"数量-入",$G36:BI36)-SUMIF($G$3:BI$3,"数量-出",$G36:BI36))),0)</f>
        <v>0</v>
      </c>
      <c r="BL36" s="115">
        <f t="shared" si="56"/>
        <v>0</v>
      </c>
      <c r="BM36" s="125"/>
      <c r="BN36" s="126"/>
      <c r="BO36" s="123"/>
      <c r="BP36" s="112"/>
      <c r="BQ36" s="119">
        <f t="shared" si="57"/>
        <v>0</v>
      </c>
      <c r="BR36" s="124"/>
      <c r="BS36" s="115">
        <f>IFERROR(IF(BR36="",0,(SUMIF($G$3:BQ$3,"金额-入",$G36:BQ36)-SUMIF($G$3:BQ$3,"金额-出",$G36:BQ36))/(SUMIF($G$3:BQ$3,"数量-入",$G36:BQ36)-SUMIF($G$3:BQ$3,"数量-出",$G36:BQ36))),0)</f>
        <v>0</v>
      </c>
      <c r="BT36" s="115">
        <f t="shared" si="58"/>
        <v>0</v>
      </c>
      <c r="BU36" s="125"/>
      <c r="BV36" s="126"/>
      <c r="BW36" s="123"/>
      <c r="BX36" s="112"/>
      <c r="BY36" s="119">
        <f t="shared" si="59"/>
        <v>0</v>
      </c>
      <c r="BZ36" s="124"/>
      <c r="CA36" s="115">
        <f>IFERROR(IF(BZ36="",0,(SUMIF($G$3:BY$3,"金额-入",$G36:BY36)-SUMIF($G$3:BY$3,"金额-出",$G36:BY36))/(SUMIF($G$3:BY$3,"数量-入",$G36:BY36)-SUMIF($G$3:BY$3,"数量-出",$G36:BY36))),0)</f>
        <v>0</v>
      </c>
      <c r="CB36" s="115">
        <f t="shared" si="60"/>
        <v>0</v>
      </c>
      <c r="CC36" s="125"/>
      <c r="CD36" s="126"/>
      <c r="CE36" s="123"/>
      <c r="CF36" s="112"/>
      <c r="CG36" s="119">
        <f t="shared" si="61"/>
        <v>0</v>
      </c>
      <c r="CH36" s="124"/>
      <c r="CI36" s="115">
        <f>IFERROR(IF(CH36="",0,(SUMIF($G$3:CG$3,"金额-入",$G36:CG36)-SUMIF($G$3:CG$3,"金额-出",$G36:CG36))/(SUMIF($G$3:CG$3,"数量-入",$G36:CG36)-SUMIF($G$3:CG$3,"数量-出",$G36:CG36))),0)</f>
        <v>0</v>
      </c>
      <c r="CJ36" s="115">
        <f t="shared" si="62"/>
        <v>0</v>
      </c>
      <c r="CK36" s="125"/>
      <c r="CL36" s="126"/>
      <c r="CM36" s="123"/>
      <c r="CN36" s="112"/>
      <c r="CO36" s="119">
        <f t="shared" si="63"/>
        <v>0</v>
      </c>
      <c r="CP36" s="124"/>
      <c r="CQ36" s="115">
        <f>IFERROR(IF(CP36="",0,(SUMIF($G$3:CO$3,"金额-入",$G36:CO36)-SUMIF($G$3:CO$3,"金额-出",$G36:CO36))/(SUMIF($G$3:CO$3,"数量-入",$G36:CO36)-SUMIF($G$3:CO$3,"数量-出",$G36:CO36))),0)</f>
        <v>0</v>
      </c>
      <c r="CR36" s="115">
        <f t="shared" si="64"/>
        <v>0</v>
      </c>
      <c r="CS36" s="125"/>
      <c r="CT36" s="126"/>
      <c r="CU36" s="123"/>
      <c r="CV36" s="112"/>
      <c r="CW36" s="119">
        <f t="shared" si="65"/>
        <v>0</v>
      </c>
      <c r="CX36" s="124"/>
      <c r="CY36" s="115">
        <f>IFERROR(IF(CX36="",0,(SUMIF($G$3:CW$3,"金额-入",$G36:CW36)-SUMIF($G$3:CW$3,"金额-出",$G36:CW36))/(SUMIF($G$3:CW$3,"数量-入",$G36:CW36)-SUMIF($G$3:CW$3,"数量-出",$G36:CW36))),0)</f>
        <v>0</v>
      </c>
      <c r="CZ36" s="115">
        <f t="shared" si="66"/>
        <v>0</v>
      </c>
      <c r="DA36" s="125"/>
      <c r="DB36" s="126"/>
      <c r="DC36" s="123"/>
      <c r="DD36" s="112"/>
      <c r="DE36" s="119">
        <f t="shared" si="67"/>
        <v>0</v>
      </c>
      <c r="DF36" s="124"/>
      <c r="DG36" s="115">
        <f>IFERROR(IF(DF36="",0,(SUMIF($G$3:DE$3,"金额-入",$G36:DE36)-SUMIF($G$3:DE$3,"金额-出",$G36:DE36))/(SUMIF($G$3:DE$3,"数量-入",$G36:DE36)-SUMIF($G$3:DE$3,"数量-出",$G36:DE36))),0)</f>
        <v>0</v>
      </c>
      <c r="DH36" s="115">
        <f t="shared" si="68"/>
        <v>0</v>
      </c>
      <c r="DI36" s="125"/>
      <c r="DJ36" s="126"/>
      <c r="DK36" s="109">
        <f t="array" ref="DK36">MIN(IF(($G$3:$DJ$3="单价")*(G36:DJ36&lt;&gt;0),G36:DJ36))</f>
        <v>0</v>
      </c>
      <c r="DL36" s="97">
        <f t="array" ref="DL36">MAX(IF($G$3:$DJ$3="单价",G36:DJ36))</f>
        <v>0</v>
      </c>
      <c r="DM36" s="115">
        <f t="shared" si="69"/>
        <v>0</v>
      </c>
      <c r="DN36" s="127"/>
      <c r="DO36" s="2"/>
      <c r="DP36" s="11">
        <f t="shared" si="70"/>
        <v>0</v>
      </c>
      <c r="DQ36" s="11">
        <f t="shared" si="71"/>
        <v>0</v>
      </c>
      <c r="DR36" s="11"/>
      <c r="DS36" s="11"/>
      <c r="DT36" s="11"/>
      <c r="DU36" s="2"/>
      <c r="DV36" s="2"/>
      <c r="DW36" s="2"/>
      <c r="DX36" s="2"/>
      <c r="DY36" s="2"/>
    </row>
    <row r="37" spans="1:129" ht="18" customHeight="1" x14ac:dyDescent="0.15">
      <c r="A37" s="2"/>
      <c r="B37" s="53">
        <f t="shared" si="0"/>
        <v>33</v>
      </c>
      <c r="C37" s="5"/>
      <c r="D37" s="6"/>
      <c r="E37" s="7"/>
      <c r="F37" s="8"/>
      <c r="G37" s="111"/>
      <c r="H37" s="112"/>
      <c r="I37" s="113">
        <f t="shared" si="38"/>
        <v>0</v>
      </c>
      <c r="J37" s="114">
        <f t="shared" si="39"/>
        <v>0</v>
      </c>
      <c r="K37" s="115">
        <f t="shared" si="3"/>
        <v>0</v>
      </c>
      <c r="L37" s="113">
        <f t="shared" si="40"/>
        <v>0</v>
      </c>
      <c r="M37" s="114">
        <f t="shared" si="41"/>
        <v>0</v>
      </c>
      <c r="N37" s="115">
        <f t="shared" si="6"/>
        <v>0</v>
      </c>
      <c r="O37" s="113">
        <f t="shared" si="42"/>
        <v>0</v>
      </c>
      <c r="P37" s="116">
        <f t="shared" si="43"/>
        <v>0</v>
      </c>
      <c r="Q37" s="117">
        <f t="shared" si="37"/>
        <v>0</v>
      </c>
      <c r="R37" s="118">
        <f t="shared" si="44"/>
        <v>0</v>
      </c>
      <c r="S37" s="111"/>
      <c r="T37" s="112"/>
      <c r="U37" s="119">
        <f t="shared" si="45"/>
        <v>0</v>
      </c>
      <c r="V37" s="120"/>
      <c r="W37" s="115">
        <f>IFERROR(IF(V37="",0,(SUMIF($G$3:U$3,"金额-入",$G37:U37)-SUMIF($G$3:U$3,"金额-出",$G37:U37))/(SUMIF($G$3:U$3,"数量-入",$G37:U37)-SUMIF($G$3:U$3,"数量-出",$G37:U37))),0)</f>
        <v>0</v>
      </c>
      <c r="X37" s="115">
        <f t="shared" si="46"/>
        <v>0</v>
      </c>
      <c r="Y37" s="121"/>
      <c r="Z37" s="122"/>
      <c r="AA37" s="111"/>
      <c r="AB37" s="112"/>
      <c r="AC37" s="119">
        <f t="shared" si="47"/>
        <v>0</v>
      </c>
      <c r="AD37" s="120"/>
      <c r="AE37" s="115">
        <f>IFERROR(IF(AD37="",0,(SUMIF($G$3:AC$3,"金额-入",$G37:AC37)-SUMIF($G$3:AC$3,"金额-出",$G37:AC37))/(SUMIF($G$3:AC$3,"数量-入",$G37:AC37)-SUMIF($G$3:AC$3,"数量-出",$G37:AC37))),0)</f>
        <v>0</v>
      </c>
      <c r="AF37" s="115">
        <f t="shared" si="48"/>
        <v>0</v>
      </c>
      <c r="AG37" s="121"/>
      <c r="AH37" s="122"/>
      <c r="AI37" s="123"/>
      <c r="AJ37" s="112"/>
      <c r="AK37" s="119">
        <f t="shared" si="49"/>
        <v>0</v>
      </c>
      <c r="AL37" s="124"/>
      <c r="AM37" s="115">
        <f>IFERROR(IF(AL37="",0,(SUMIF($G$3:AK$3,"金额-入",$G37:AK37)-SUMIF($G$3:AK$3,"金额-出",$G37:AK37))/(SUMIF($G$3:AK$3,"数量-入",$G37:AK37)-SUMIF($G$3:AK$3,"数量-出",$G37:AK37))),0)</f>
        <v>0</v>
      </c>
      <c r="AN37" s="115">
        <f t="shared" si="50"/>
        <v>0</v>
      </c>
      <c r="AO37" s="125"/>
      <c r="AP37" s="126"/>
      <c r="AQ37" s="123"/>
      <c r="AR37" s="112"/>
      <c r="AS37" s="119">
        <f t="shared" si="51"/>
        <v>0</v>
      </c>
      <c r="AT37" s="124"/>
      <c r="AU37" s="115">
        <f>IFERROR(IF(AT37="",0,(SUMIF($G$3:AS$3,"金额-入",$G37:AS37)-SUMIF($G$3:AS$3,"金额-出",$G37:AS37))/(SUMIF($G$3:AS$3,"数量-入",$G37:AS37)-SUMIF($G$3:AS$3,"数量-出",$G37:AS37))),0)</f>
        <v>0</v>
      </c>
      <c r="AV37" s="115">
        <f t="shared" si="52"/>
        <v>0</v>
      </c>
      <c r="AW37" s="125"/>
      <c r="AX37" s="126"/>
      <c r="AY37" s="123"/>
      <c r="AZ37" s="112"/>
      <c r="BA37" s="119">
        <f t="shared" si="53"/>
        <v>0</v>
      </c>
      <c r="BB37" s="124"/>
      <c r="BC37" s="115">
        <f>IFERROR(IF(BB37="",0,(SUMIF($G$3:BA$3,"金额-入",$G37:BA37)-SUMIF($G$3:BA$3,"金额-出",$G37:BA37))/(SUMIF($G$3:BA$3,"数量-入",$G37:BA37)-SUMIF($G$3:BA$3,"数量-出",$G37:BA37))),0)</f>
        <v>0</v>
      </c>
      <c r="BD37" s="115">
        <f t="shared" si="54"/>
        <v>0</v>
      </c>
      <c r="BE37" s="125"/>
      <c r="BF37" s="126"/>
      <c r="BG37" s="123"/>
      <c r="BH37" s="112"/>
      <c r="BI37" s="119">
        <f t="shared" si="55"/>
        <v>0</v>
      </c>
      <c r="BJ37" s="124"/>
      <c r="BK37" s="115">
        <f>IFERROR(IF(BJ37="",0,(SUMIF($G$3:BI$3,"金额-入",$G37:BI37)-SUMIF($G$3:BI$3,"金额-出",$G37:BI37))/(SUMIF($G$3:BI$3,"数量-入",$G37:BI37)-SUMIF($G$3:BI$3,"数量-出",$G37:BI37))),0)</f>
        <v>0</v>
      </c>
      <c r="BL37" s="115">
        <f t="shared" si="56"/>
        <v>0</v>
      </c>
      <c r="BM37" s="125"/>
      <c r="BN37" s="126"/>
      <c r="BO37" s="123"/>
      <c r="BP37" s="112"/>
      <c r="BQ37" s="119">
        <f t="shared" si="57"/>
        <v>0</v>
      </c>
      <c r="BR37" s="124"/>
      <c r="BS37" s="115">
        <f>IFERROR(IF(BR37="",0,(SUMIF($G$3:BQ$3,"金额-入",$G37:BQ37)-SUMIF($G$3:BQ$3,"金额-出",$G37:BQ37))/(SUMIF($G$3:BQ$3,"数量-入",$G37:BQ37)-SUMIF($G$3:BQ$3,"数量-出",$G37:BQ37))),0)</f>
        <v>0</v>
      </c>
      <c r="BT37" s="115">
        <f t="shared" si="58"/>
        <v>0</v>
      </c>
      <c r="BU37" s="125"/>
      <c r="BV37" s="126"/>
      <c r="BW37" s="123"/>
      <c r="BX37" s="112"/>
      <c r="BY37" s="119">
        <f t="shared" si="59"/>
        <v>0</v>
      </c>
      <c r="BZ37" s="124"/>
      <c r="CA37" s="115">
        <f>IFERROR(IF(BZ37="",0,(SUMIF($G$3:BY$3,"金额-入",$G37:BY37)-SUMIF($G$3:BY$3,"金额-出",$G37:BY37))/(SUMIF($G$3:BY$3,"数量-入",$G37:BY37)-SUMIF($G$3:BY$3,"数量-出",$G37:BY37))),0)</f>
        <v>0</v>
      </c>
      <c r="CB37" s="115">
        <f t="shared" si="60"/>
        <v>0</v>
      </c>
      <c r="CC37" s="125"/>
      <c r="CD37" s="126"/>
      <c r="CE37" s="123"/>
      <c r="CF37" s="112"/>
      <c r="CG37" s="119">
        <f t="shared" si="61"/>
        <v>0</v>
      </c>
      <c r="CH37" s="124"/>
      <c r="CI37" s="115">
        <f>IFERROR(IF(CH37="",0,(SUMIF($G$3:CG$3,"金额-入",$G37:CG37)-SUMIF($G$3:CG$3,"金额-出",$G37:CG37))/(SUMIF($G$3:CG$3,"数量-入",$G37:CG37)-SUMIF($G$3:CG$3,"数量-出",$G37:CG37))),0)</f>
        <v>0</v>
      </c>
      <c r="CJ37" s="115">
        <f t="shared" si="62"/>
        <v>0</v>
      </c>
      <c r="CK37" s="125"/>
      <c r="CL37" s="126"/>
      <c r="CM37" s="123"/>
      <c r="CN37" s="112"/>
      <c r="CO37" s="119">
        <f t="shared" si="63"/>
        <v>0</v>
      </c>
      <c r="CP37" s="124"/>
      <c r="CQ37" s="115">
        <f>IFERROR(IF(CP37="",0,(SUMIF($G$3:CO$3,"金额-入",$G37:CO37)-SUMIF($G$3:CO$3,"金额-出",$G37:CO37))/(SUMIF($G$3:CO$3,"数量-入",$G37:CO37)-SUMIF($G$3:CO$3,"数量-出",$G37:CO37))),0)</f>
        <v>0</v>
      </c>
      <c r="CR37" s="115">
        <f t="shared" si="64"/>
        <v>0</v>
      </c>
      <c r="CS37" s="125"/>
      <c r="CT37" s="126"/>
      <c r="CU37" s="123"/>
      <c r="CV37" s="112"/>
      <c r="CW37" s="119">
        <f t="shared" si="65"/>
        <v>0</v>
      </c>
      <c r="CX37" s="124"/>
      <c r="CY37" s="115">
        <f>IFERROR(IF(CX37="",0,(SUMIF($G$3:CW$3,"金额-入",$G37:CW37)-SUMIF($G$3:CW$3,"金额-出",$G37:CW37))/(SUMIF($G$3:CW$3,"数量-入",$G37:CW37)-SUMIF($G$3:CW$3,"数量-出",$G37:CW37))),0)</f>
        <v>0</v>
      </c>
      <c r="CZ37" s="115">
        <f t="shared" si="66"/>
        <v>0</v>
      </c>
      <c r="DA37" s="125"/>
      <c r="DB37" s="126"/>
      <c r="DC37" s="123"/>
      <c r="DD37" s="112"/>
      <c r="DE37" s="119">
        <f t="shared" si="67"/>
        <v>0</v>
      </c>
      <c r="DF37" s="124"/>
      <c r="DG37" s="115">
        <f>IFERROR(IF(DF37="",0,(SUMIF($G$3:DE$3,"金额-入",$G37:DE37)-SUMIF($G$3:DE$3,"金额-出",$G37:DE37))/(SUMIF($G$3:DE$3,"数量-入",$G37:DE37)-SUMIF($G$3:DE$3,"数量-出",$G37:DE37))),0)</f>
        <v>0</v>
      </c>
      <c r="DH37" s="115">
        <f t="shared" si="68"/>
        <v>0</v>
      </c>
      <c r="DI37" s="125"/>
      <c r="DJ37" s="126"/>
      <c r="DK37" s="109">
        <f t="array" ref="DK37">MIN(IF(($G$3:$DJ$3="单价")*(G37:DJ37&lt;&gt;0),G37:DJ37))</f>
        <v>0</v>
      </c>
      <c r="DL37" s="97">
        <f t="array" ref="DL37">MAX(IF($G$3:$DJ$3="单价",G37:DJ37))</f>
        <v>0</v>
      </c>
      <c r="DM37" s="115">
        <f t="shared" si="69"/>
        <v>0</v>
      </c>
      <c r="DN37" s="127"/>
      <c r="DO37" s="2"/>
      <c r="DP37" s="11">
        <f t="shared" si="70"/>
        <v>0</v>
      </c>
      <c r="DQ37" s="11">
        <f t="shared" si="71"/>
        <v>0</v>
      </c>
      <c r="DR37" s="11"/>
      <c r="DS37" s="11"/>
      <c r="DT37" s="11"/>
      <c r="DU37" s="2"/>
      <c r="DV37" s="2"/>
      <c r="DW37" s="2"/>
      <c r="DX37" s="2"/>
      <c r="DY37" s="2"/>
    </row>
    <row r="38" spans="1:129" ht="18" customHeight="1" x14ac:dyDescent="0.15">
      <c r="A38" s="2"/>
      <c r="B38" s="53">
        <f t="shared" si="0"/>
        <v>34</v>
      </c>
      <c r="C38" s="5"/>
      <c r="D38" s="6"/>
      <c r="E38" s="7"/>
      <c r="F38" s="8"/>
      <c r="G38" s="111"/>
      <c r="H38" s="112"/>
      <c r="I38" s="113">
        <f t="shared" si="38"/>
        <v>0</v>
      </c>
      <c r="J38" s="114">
        <f t="shared" si="39"/>
        <v>0</v>
      </c>
      <c r="K38" s="115">
        <f t="shared" si="3"/>
        <v>0</v>
      </c>
      <c r="L38" s="113">
        <f t="shared" si="40"/>
        <v>0</v>
      </c>
      <c r="M38" s="114">
        <f t="shared" si="41"/>
        <v>0</v>
      </c>
      <c r="N38" s="115">
        <f t="shared" si="6"/>
        <v>0</v>
      </c>
      <c r="O38" s="113">
        <f t="shared" si="42"/>
        <v>0</v>
      </c>
      <c r="P38" s="116">
        <f t="shared" si="43"/>
        <v>0</v>
      </c>
      <c r="Q38" s="117">
        <f t="shared" si="37"/>
        <v>0</v>
      </c>
      <c r="R38" s="118">
        <f t="shared" si="44"/>
        <v>0</v>
      </c>
      <c r="S38" s="111"/>
      <c r="T38" s="112"/>
      <c r="U38" s="119">
        <f t="shared" si="45"/>
        <v>0</v>
      </c>
      <c r="V38" s="120"/>
      <c r="W38" s="115">
        <f>IFERROR(IF(V38="",0,(SUMIF($G$3:U$3,"金额-入",$G38:U38)-SUMIF($G$3:U$3,"金额-出",$G38:U38))/(SUMIF($G$3:U$3,"数量-入",$G38:U38)-SUMIF($G$3:U$3,"数量-出",$G38:U38))),0)</f>
        <v>0</v>
      </c>
      <c r="X38" s="115">
        <f t="shared" si="46"/>
        <v>0</v>
      </c>
      <c r="Y38" s="121"/>
      <c r="Z38" s="122"/>
      <c r="AA38" s="111"/>
      <c r="AB38" s="112"/>
      <c r="AC38" s="119">
        <f t="shared" si="47"/>
        <v>0</v>
      </c>
      <c r="AD38" s="120"/>
      <c r="AE38" s="115">
        <f>IFERROR(IF(AD38="",0,(SUMIF($G$3:AC$3,"金额-入",$G38:AC38)-SUMIF($G$3:AC$3,"金额-出",$G38:AC38))/(SUMIF($G$3:AC$3,"数量-入",$G38:AC38)-SUMIF($G$3:AC$3,"数量-出",$G38:AC38))),0)</f>
        <v>0</v>
      </c>
      <c r="AF38" s="115">
        <f t="shared" si="48"/>
        <v>0</v>
      </c>
      <c r="AG38" s="121"/>
      <c r="AH38" s="122"/>
      <c r="AI38" s="123"/>
      <c r="AJ38" s="112"/>
      <c r="AK38" s="119">
        <f t="shared" si="49"/>
        <v>0</v>
      </c>
      <c r="AL38" s="124"/>
      <c r="AM38" s="115">
        <f>IFERROR(IF(AL38="",0,(SUMIF($G$3:AK$3,"金额-入",$G38:AK38)-SUMIF($G$3:AK$3,"金额-出",$G38:AK38))/(SUMIF($G$3:AK$3,"数量-入",$G38:AK38)-SUMIF($G$3:AK$3,"数量-出",$G38:AK38))),0)</f>
        <v>0</v>
      </c>
      <c r="AN38" s="115">
        <f t="shared" si="50"/>
        <v>0</v>
      </c>
      <c r="AO38" s="125"/>
      <c r="AP38" s="126"/>
      <c r="AQ38" s="123"/>
      <c r="AR38" s="112"/>
      <c r="AS38" s="119">
        <f t="shared" si="51"/>
        <v>0</v>
      </c>
      <c r="AT38" s="124"/>
      <c r="AU38" s="115">
        <f>IFERROR(IF(AT38="",0,(SUMIF($G$3:AS$3,"金额-入",$G38:AS38)-SUMIF($G$3:AS$3,"金额-出",$G38:AS38))/(SUMIF($G$3:AS$3,"数量-入",$G38:AS38)-SUMIF($G$3:AS$3,"数量-出",$G38:AS38))),0)</f>
        <v>0</v>
      </c>
      <c r="AV38" s="115">
        <f t="shared" si="52"/>
        <v>0</v>
      </c>
      <c r="AW38" s="125"/>
      <c r="AX38" s="126"/>
      <c r="AY38" s="123"/>
      <c r="AZ38" s="112"/>
      <c r="BA38" s="119">
        <f t="shared" si="53"/>
        <v>0</v>
      </c>
      <c r="BB38" s="124"/>
      <c r="BC38" s="115">
        <f>IFERROR(IF(BB38="",0,(SUMIF($G$3:BA$3,"金额-入",$G38:BA38)-SUMIF($G$3:BA$3,"金额-出",$G38:BA38))/(SUMIF($G$3:BA$3,"数量-入",$G38:BA38)-SUMIF($G$3:BA$3,"数量-出",$G38:BA38))),0)</f>
        <v>0</v>
      </c>
      <c r="BD38" s="115">
        <f t="shared" si="54"/>
        <v>0</v>
      </c>
      <c r="BE38" s="125"/>
      <c r="BF38" s="126"/>
      <c r="BG38" s="123"/>
      <c r="BH38" s="112"/>
      <c r="BI38" s="119">
        <f t="shared" si="55"/>
        <v>0</v>
      </c>
      <c r="BJ38" s="124"/>
      <c r="BK38" s="115">
        <f>IFERROR(IF(BJ38="",0,(SUMIF($G$3:BI$3,"金额-入",$G38:BI38)-SUMIF($G$3:BI$3,"金额-出",$G38:BI38))/(SUMIF($G$3:BI$3,"数量-入",$G38:BI38)-SUMIF($G$3:BI$3,"数量-出",$G38:BI38))),0)</f>
        <v>0</v>
      </c>
      <c r="BL38" s="115">
        <f t="shared" si="56"/>
        <v>0</v>
      </c>
      <c r="BM38" s="125"/>
      <c r="BN38" s="126"/>
      <c r="BO38" s="123"/>
      <c r="BP38" s="112"/>
      <c r="BQ38" s="119">
        <f t="shared" si="57"/>
        <v>0</v>
      </c>
      <c r="BR38" s="124"/>
      <c r="BS38" s="115">
        <f>IFERROR(IF(BR38="",0,(SUMIF($G$3:BQ$3,"金额-入",$G38:BQ38)-SUMIF($G$3:BQ$3,"金额-出",$G38:BQ38))/(SUMIF($G$3:BQ$3,"数量-入",$G38:BQ38)-SUMIF($G$3:BQ$3,"数量-出",$G38:BQ38))),0)</f>
        <v>0</v>
      </c>
      <c r="BT38" s="115">
        <f t="shared" si="58"/>
        <v>0</v>
      </c>
      <c r="BU38" s="125"/>
      <c r="BV38" s="126"/>
      <c r="BW38" s="123"/>
      <c r="BX38" s="112"/>
      <c r="BY38" s="119">
        <f t="shared" si="59"/>
        <v>0</v>
      </c>
      <c r="BZ38" s="124"/>
      <c r="CA38" s="115">
        <f>IFERROR(IF(BZ38="",0,(SUMIF($G$3:BY$3,"金额-入",$G38:BY38)-SUMIF($G$3:BY$3,"金额-出",$G38:BY38))/(SUMIF($G$3:BY$3,"数量-入",$G38:BY38)-SUMIF($G$3:BY$3,"数量-出",$G38:BY38))),0)</f>
        <v>0</v>
      </c>
      <c r="CB38" s="115">
        <f t="shared" si="60"/>
        <v>0</v>
      </c>
      <c r="CC38" s="125"/>
      <c r="CD38" s="126"/>
      <c r="CE38" s="123"/>
      <c r="CF38" s="112"/>
      <c r="CG38" s="119">
        <f t="shared" si="61"/>
        <v>0</v>
      </c>
      <c r="CH38" s="124"/>
      <c r="CI38" s="115">
        <f>IFERROR(IF(CH38="",0,(SUMIF($G$3:CG$3,"金额-入",$G38:CG38)-SUMIF($G$3:CG$3,"金额-出",$G38:CG38))/(SUMIF($G$3:CG$3,"数量-入",$G38:CG38)-SUMIF($G$3:CG$3,"数量-出",$G38:CG38))),0)</f>
        <v>0</v>
      </c>
      <c r="CJ38" s="115">
        <f t="shared" si="62"/>
        <v>0</v>
      </c>
      <c r="CK38" s="125"/>
      <c r="CL38" s="126"/>
      <c r="CM38" s="123"/>
      <c r="CN38" s="112"/>
      <c r="CO38" s="119">
        <f t="shared" si="63"/>
        <v>0</v>
      </c>
      <c r="CP38" s="124"/>
      <c r="CQ38" s="115">
        <f>IFERROR(IF(CP38="",0,(SUMIF($G$3:CO$3,"金额-入",$G38:CO38)-SUMIF($G$3:CO$3,"金额-出",$G38:CO38))/(SUMIF($G$3:CO$3,"数量-入",$G38:CO38)-SUMIF($G$3:CO$3,"数量-出",$G38:CO38))),0)</f>
        <v>0</v>
      </c>
      <c r="CR38" s="115">
        <f t="shared" si="64"/>
        <v>0</v>
      </c>
      <c r="CS38" s="125"/>
      <c r="CT38" s="126"/>
      <c r="CU38" s="123"/>
      <c r="CV38" s="112"/>
      <c r="CW38" s="119">
        <f t="shared" si="65"/>
        <v>0</v>
      </c>
      <c r="CX38" s="124"/>
      <c r="CY38" s="115">
        <f>IFERROR(IF(CX38="",0,(SUMIF($G$3:CW$3,"金额-入",$G38:CW38)-SUMIF($G$3:CW$3,"金额-出",$G38:CW38))/(SUMIF($G$3:CW$3,"数量-入",$G38:CW38)-SUMIF($G$3:CW$3,"数量-出",$G38:CW38))),0)</f>
        <v>0</v>
      </c>
      <c r="CZ38" s="115">
        <f t="shared" si="66"/>
        <v>0</v>
      </c>
      <c r="DA38" s="125"/>
      <c r="DB38" s="126"/>
      <c r="DC38" s="123"/>
      <c r="DD38" s="112"/>
      <c r="DE38" s="119">
        <f t="shared" si="67"/>
        <v>0</v>
      </c>
      <c r="DF38" s="124"/>
      <c r="DG38" s="115">
        <f>IFERROR(IF(DF38="",0,(SUMIF($G$3:DE$3,"金额-入",$G38:DE38)-SUMIF($G$3:DE$3,"金额-出",$G38:DE38))/(SUMIF($G$3:DE$3,"数量-入",$G38:DE38)-SUMIF($G$3:DE$3,"数量-出",$G38:DE38))),0)</f>
        <v>0</v>
      </c>
      <c r="DH38" s="115">
        <f t="shared" si="68"/>
        <v>0</v>
      </c>
      <c r="DI38" s="125"/>
      <c r="DJ38" s="126"/>
      <c r="DK38" s="109">
        <f t="array" ref="DK38">MIN(IF(($G$3:$DJ$3="单价")*(G38:DJ38&lt;&gt;0),G38:DJ38))</f>
        <v>0</v>
      </c>
      <c r="DL38" s="97">
        <f t="array" ref="DL38">MAX(IF($G$3:$DJ$3="单价",G38:DJ38))</f>
        <v>0</v>
      </c>
      <c r="DM38" s="115">
        <f t="shared" si="69"/>
        <v>0</v>
      </c>
      <c r="DN38" s="127"/>
      <c r="DO38" s="2"/>
      <c r="DP38" s="11">
        <f t="shared" si="70"/>
        <v>0</v>
      </c>
      <c r="DQ38" s="11">
        <f t="shared" si="71"/>
        <v>0</v>
      </c>
      <c r="DR38" s="11"/>
      <c r="DS38" s="11"/>
      <c r="DT38" s="11"/>
      <c r="DU38" s="2"/>
      <c r="DV38" s="2"/>
      <c r="DW38" s="2"/>
      <c r="DX38" s="2"/>
      <c r="DY38" s="2"/>
    </row>
    <row r="39" spans="1:129" ht="18" customHeight="1" x14ac:dyDescent="0.15">
      <c r="A39" s="2"/>
      <c r="B39" s="53">
        <f t="shared" si="0"/>
        <v>35</v>
      </c>
      <c r="C39" s="5"/>
      <c r="D39" s="6"/>
      <c r="E39" s="7"/>
      <c r="F39" s="8"/>
      <c r="G39" s="111"/>
      <c r="H39" s="112"/>
      <c r="I39" s="113">
        <f t="shared" si="38"/>
        <v>0</v>
      </c>
      <c r="J39" s="114">
        <f t="shared" si="39"/>
        <v>0</v>
      </c>
      <c r="K39" s="115">
        <f t="shared" si="3"/>
        <v>0</v>
      </c>
      <c r="L39" s="113">
        <f t="shared" si="40"/>
        <v>0</v>
      </c>
      <c r="M39" s="114">
        <f t="shared" si="41"/>
        <v>0</v>
      </c>
      <c r="N39" s="115">
        <f t="shared" si="6"/>
        <v>0</v>
      </c>
      <c r="O39" s="113">
        <f t="shared" si="42"/>
        <v>0</v>
      </c>
      <c r="P39" s="116">
        <f t="shared" si="43"/>
        <v>0</v>
      </c>
      <c r="Q39" s="117">
        <f t="shared" si="37"/>
        <v>0</v>
      </c>
      <c r="R39" s="118">
        <f t="shared" si="44"/>
        <v>0</v>
      </c>
      <c r="S39" s="111"/>
      <c r="T39" s="112"/>
      <c r="U39" s="119">
        <f t="shared" si="45"/>
        <v>0</v>
      </c>
      <c r="V39" s="120"/>
      <c r="W39" s="115">
        <f>IFERROR(IF(V39="",0,(SUMIF($G$3:U$3,"金额-入",$G39:U39)-SUMIF($G$3:U$3,"金额-出",$G39:U39))/(SUMIF($G$3:U$3,"数量-入",$G39:U39)-SUMIF($G$3:U$3,"数量-出",$G39:U39))),0)</f>
        <v>0</v>
      </c>
      <c r="X39" s="115">
        <f t="shared" si="46"/>
        <v>0</v>
      </c>
      <c r="Y39" s="121"/>
      <c r="Z39" s="122"/>
      <c r="AA39" s="111"/>
      <c r="AB39" s="112"/>
      <c r="AC39" s="119">
        <f t="shared" si="47"/>
        <v>0</v>
      </c>
      <c r="AD39" s="120"/>
      <c r="AE39" s="115">
        <f>IFERROR(IF(AD39="",0,(SUMIF($G$3:AC$3,"金额-入",$G39:AC39)-SUMIF($G$3:AC$3,"金额-出",$G39:AC39))/(SUMIF($G$3:AC$3,"数量-入",$G39:AC39)-SUMIF($G$3:AC$3,"数量-出",$G39:AC39))),0)</f>
        <v>0</v>
      </c>
      <c r="AF39" s="115">
        <f t="shared" si="48"/>
        <v>0</v>
      </c>
      <c r="AG39" s="121"/>
      <c r="AH39" s="122"/>
      <c r="AI39" s="123"/>
      <c r="AJ39" s="112"/>
      <c r="AK39" s="119">
        <f t="shared" si="49"/>
        <v>0</v>
      </c>
      <c r="AL39" s="124"/>
      <c r="AM39" s="115">
        <f>IFERROR(IF(AL39="",0,(SUMIF($G$3:AK$3,"金额-入",$G39:AK39)-SUMIF($G$3:AK$3,"金额-出",$G39:AK39))/(SUMIF($G$3:AK$3,"数量-入",$G39:AK39)-SUMIF($G$3:AK$3,"数量-出",$G39:AK39))),0)</f>
        <v>0</v>
      </c>
      <c r="AN39" s="115">
        <f t="shared" si="50"/>
        <v>0</v>
      </c>
      <c r="AO39" s="125"/>
      <c r="AP39" s="126"/>
      <c r="AQ39" s="123"/>
      <c r="AR39" s="112"/>
      <c r="AS39" s="119">
        <f t="shared" si="51"/>
        <v>0</v>
      </c>
      <c r="AT39" s="124"/>
      <c r="AU39" s="115">
        <f>IFERROR(IF(AT39="",0,(SUMIF($G$3:AS$3,"金额-入",$G39:AS39)-SUMIF($G$3:AS$3,"金额-出",$G39:AS39))/(SUMIF($G$3:AS$3,"数量-入",$G39:AS39)-SUMIF($G$3:AS$3,"数量-出",$G39:AS39))),0)</f>
        <v>0</v>
      </c>
      <c r="AV39" s="115">
        <f t="shared" si="52"/>
        <v>0</v>
      </c>
      <c r="AW39" s="125"/>
      <c r="AX39" s="126"/>
      <c r="AY39" s="123"/>
      <c r="AZ39" s="112"/>
      <c r="BA39" s="119">
        <f t="shared" si="53"/>
        <v>0</v>
      </c>
      <c r="BB39" s="124"/>
      <c r="BC39" s="115">
        <f>IFERROR(IF(BB39="",0,(SUMIF($G$3:BA$3,"金额-入",$G39:BA39)-SUMIF($G$3:BA$3,"金额-出",$G39:BA39))/(SUMIF($G$3:BA$3,"数量-入",$G39:BA39)-SUMIF($G$3:BA$3,"数量-出",$G39:BA39))),0)</f>
        <v>0</v>
      </c>
      <c r="BD39" s="115">
        <f t="shared" si="54"/>
        <v>0</v>
      </c>
      <c r="BE39" s="125"/>
      <c r="BF39" s="126"/>
      <c r="BG39" s="123"/>
      <c r="BH39" s="112"/>
      <c r="BI39" s="119">
        <f t="shared" si="55"/>
        <v>0</v>
      </c>
      <c r="BJ39" s="124"/>
      <c r="BK39" s="115">
        <f>IFERROR(IF(BJ39="",0,(SUMIF($G$3:BI$3,"金额-入",$G39:BI39)-SUMIF($G$3:BI$3,"金额-出",$G39:BI39))/(SUMIF($G$3:BI$3,"数量-入",$G39:BI39)-SUMIF($G$3:BI$3,"数量-出",$G39:BI39))),0)</f>
        <v>0</v>
      </c>
      <c r="BL39" s="115">
        <f t="shared" si="56"/>
        <v>0</v>
      </c>
      <c r="BM39" s="125"/>
      <c r="BN39" s="126"/>
      <c r="BO39" s="123"/>
      <c r="BP39" s="112"/>
      <c r="BQ39" s="119">
        <f t="shared" si="57"/>
        <v>0</v>
      </c>
      <c r="BR39" s="124"/>
      <c r="BS39" s="115">
        <f>IFERROR(IF(BR39="",0,(SUMIF($G$3:BQ$3,"金额-入",$G39:BQ39)-SUMIF($G$3:BQ$3,"金额-出",$G39:BQ39))/(SUMIF($G$3:BQ$3,"数量-入",$G39:BQ39)-SUMIF($G$3:BQ$3,"数量-出",$G39:BQ39))),0)</f>
        <v>0</v>
      </c>
      <c r="BT39" s="115">
        <f t="shared" si="58"/>
        <v>0</v>
      </c>
      <c r="BU39" s="125"/>
      <c r="BV39" s="126"/>
      <c r="BW39" s="123"/>
      <c r="BX39" s="112"/>
      <c r="BY39" s="119">
        <f t="shared" si="59"/>
        <v>0</v>
      </c>
      <c r="BZ39" s="124"/>
      <c r="CA39" s="115">
        <f>IFERROR(IF(BZ39="",0,(SUMIF($G$3:BY$3,"金额-入",$G39:BY39)-SUMIF($G$3:BY$3,"金额-出",$G39:BY39))/(SUMIF($G$3:BY$3,"数量-入",$G39:BY39)-SUMIF($G$3:BY$3,"数量-出",$G39:BY39))),0)</f>
        <v>0</v>
      </c>
      <c r="CB39" s="115">
        <f t="shared" si="60"/>
        <v>0</v>
      </c>
      <c r="CC39" s="125"/>
      <c r="CD39" s="126"/>
      <c r="CE39" s="123"/>
      <c r="CF39" s="112"/>
      <c r="CG39" s="119">
        <f t="shared" si="61"/>
        <v>0</v>
      </c>
      <c r="CH39" s="124"/>
      <c r="CI39" s="115">
        <f>IFERROR(IF(CH39="",0,(SUMIF($G$3:CG$3,"金额-入",$G39:CG39)-SUMIF($G$3:CG$3,"金额-出",$G39:CG39))/(SUMIF($G$3:CG$3,"数量-入",$G39:CG39)-SUMIF($G$3:CG$3,"数量-出",$G39:CG39))),0)</f>
        <v>0</v>
      </c>
      <c r="CJ39" s="115">
        <f t="shared" si="62"/>
        <v>0</v>
      </c>
      <c r="CK39" s="125"/>
      <c r="CL39" s="126"/>
      <c r="CM39" s="123"/>
      <c r="CN39" s="112"/>
      <c r="CO39" s="119">
        <f t="shared" si="63"/>
        <v>0</v>
      </c>
      <c r="CP39" s="124"/>
      <c r="CQ39" s="115">
        <f>IFERROR(IF(CP39="",0,(SUMIF($G$3:CO$3,"金额-入",$G39:CO39)-SUMIF($G$3:CO$3,"金额-出",$G39:CO39))/(SUMIF($G$3:CO$3,"数量-入",$G39:CO39)-SUMIF($G$3:CO$3,"数量-出",$G39:CO39))),0)</f>
        <v>0</v>
      </c>
      <c r="CR39" s="115">
        <f t="shared" si="64"/>
        <v>0</v>
      </c>
      <c r="CS39" s="125"/>
      <c r="CT39" s="126"/>
      <c r="CU39" s="123"/>
      <c r="CV39" s="112"/>
      <c r="CW39" s="119">
        <f t="shared" si="65"/>
        <v>0</v>
      </c>
      <c r="CX39" s="124"/>
      <c r="CY39" s="115">
        <f>IFERROR(IF(CX39="",0,(SUMIF($G$3:CW$3,"金额-入",$G39:CW39)-SUMIF($G$3:CW$3,"金额-出",$G39:CW39))/(SUMIF($G$3:CW$3,"数量-入",$G39:CW39)-SUMIF($G$3:CW$3,"数量-出",$G39:CW39))),0)</f>
        <v>0</v>
      </c>
      <c r="CZ39" s="115">
        <f t="shared" si="66"/>
        <v>0</v>
      </c>
      <c r="DA39" s="125"/>
      <c r="DB39" s="126"/>
      <c r="DC39" s="123"/>
      <c r="DD39" s="112"/>
      <c r="DE39" s="119">
        <f t="shared" si="67"/>
        <v>0</v>
      </c>
      <c r="DF39" s="124"/>
      <c r="DG39" s="115">
        <f>IFERROR(IF(DF39="",0,(SUMIF($G$3:DE$3,"金额-入",$G39:DE39)-SUMIF($G$3:DE$3,"金额-出",$G39:DE39))/(SUMIF($G$3:DE$3,"数量-入",$G39:DE39)-SUMIF($G$3:DE$3,"数量-出",$G39:DE39))),0)</f>
        <v>0</v>
      </c>
      <c r="DH39" s="115">
        <f t="shared" si="68"/>
        <v>0</v>
      </c>
      <c r="DI39" s="125"/>
      <c r="DJ39" s="126"/>
      <c r="DK39" s="109">
        <f t="array" ref="DK39">MIN(IF(($G$3:$DJ$3="单价")*(G39:DJ39&lt;&gt;0),G39:DJ39))</f>
        <v>0</v>
      </c>
      <c r="DL39" s="97">
        <f t="array" ref="DL39">MAX(IF($G$3:$DJ$3="单价",G39:DJ39))</f>
        <v>0</v>
      </c>
      <c r="DM39" s="115">
        <f t="shared" si="69"/>
        <v>0</v>
      </c>
      <c r="DN39" s="127"/>
      <c r="DO39" s="2"/>
      <c r="DP39" s="11">
        <f t="shared" si="70"/>
        <v>0</v>
      </c>
      <c r="DQ39" s="11">
        <f t="shared" si="71"/>
        <v>0</v>
      </c>
      <c r="DR39" s="11"/>
      <c r="DS39" s="11"/>
      <c r="DT39" s="11"/>
      <c r="DU39" s="2"/>
      <c r="DV39" s="2"/>
      <c r="DW39" s="2"/>
      <c r="DX39" s="2"/>
      <c r="DY39" s="2"/>
    </row>
    <row r="40" spans="1:129" ht="18" customHeight="1" x14ac:dyDescent="0.15">
      <c r="A40" s="2"/>
      <c r="B40" s="53">
        <f t="shared" si="0"/>
        <v>36</v>
      </c>
      <c r="C40" s="5"/>
      <c r="D40" s="6"/>
      <c r="E40" s="7"/>
      <c r="F40" s="8"/>
      <c r="G40" s="111"/>
      <c r="H40" s="112"/>
      <c r="I40" s="113">
        <f t="shared" si="38"/>
        <v>0</v>
      </c>
      <c r="J40" s="114">
        <f t="shared" si="39"/>
        <v>0</v>
      </c>
      <c r="K40" s="115">
        <f t="shared" si="3"/>
        <v>0</v>
      </c>
      <c r="L40" s="113">
        <f t="shared" si="40"/>
        <v>0</v>
      </c>
      <c r="M40" s="114">
        <f t="shared" si="41"/>
        <v>0</v>
      </c>
      <c r="N40" s="115">
        <f t="shared" si="6"/>
        <v>0</v>
      </c>
      <c r="O40" s="113">
        <f t="shared" si="42"/>
        <v>0</v>
      </c>
      <c r="P40" s="116">
        <f t="shared" si="43"/>
        <v>0</v>
      </c>
      <c r="Q40" s="117">
        <f t="shared" si="37"/>
        <v>0</v>
      </c>
      <c r="R40" s="118">
        <f t="shared" si="44"/>
        <v>0</v>
      </c>
      <c r="S40" s="111"/>
      <c r="T40" s="112"/>
      <c r="U40" s="119">
        <f t="shared" si="45"/>
        <v>0</v>
      </c>
      <c r="V40" s="120"/>
      <c r="W40" s="115">
        <f>IFERROR(IF(V40="",0,(SUMIF($G$3:U$3,"金额-入",$G40:U40)-SUMIF($G$3:U$3,"金额-出",$G40:U40))/(SUMIF($G$3:U$3,"数量-入",$G40:U40)-SUMIF($G$3:U$3,"数量-出",$G40:U40))),0)</f>
        <v>0</v>
      </c>
      <c r="X40" s="115">
        <f t="shared" si="46"/>
        <v>0</v>
      </c>
      <c r="Y40" s="121"/>
      <c r="Z40" s="122"/>
      <c r="AA40" s="111"/>
      <c r="AB40" s="112"/>
      <c r="AC40" s="119">
        <f t="shared" si="47"/>
        <v>0</v>
      </c>
      <c r="AD40" s="120"/>
      <c r="AE40" s="115">
        <f>IFERROR(IF(AD40="",0,(SUMIF($G$3:AC$3,"金额-入",$G40:AC40)-SUMIF($G$3:AC$3,"金额-出",$G40:AC40))/(SUMIF($G$3:AC$3,"数量-入",$G40:AC40)-SUMIF($G$3:AC$3,"数量-出",$G40:AC40))),0)</f>
        <v>0</v>
      </c>
      <c r="AF40" s="115">
        <f t="shared" si="48"/>
        <v>0</v>
      </c>
      <c r="AG40" s="121"/>
      <c r="AH40" s="122"/>
      <c r="AI40" s="123"/>
      <c r="AJ40" s="112"/>
      <c r="AK40" s="119">
        <f t="shared" si="49"/>
        <v>0</v>
      </c>
      <c r="AL40" s="124"/>
      <c r="AM40" s="115">
        <f>IFERROR(IF(AL40="",0,(SUMIF($G$3:AK$3,"金额-入",$G40:AK40)-SUMIF($G$3:AK$3,"金额-出",$G40:AK40))/(SUMIF($G$3:AK$3,"数量-入",$G40:AK40)-SUMIF($G$3:AK$3,"数量-出",$G40:AK40))),0)</f>
        <v>0</v>
      </c>
      <c r="AN40" s="115">
        <f t="shared" si="50"/>
        <v>0</v>
      </c>
      <c r="AO40" s="125"/>
      <c r="AP40" s="126"/>
      <c r="AQ40" s="123"/>
      <c r="AR40" s="112"/>
      <c r="AS40" s="119">
        <f t="shared" si="51"/>
        <v>0</v>
      </c>
      <c r="AT40" s="124"/>
      <c r="AU40" s="115">
        <f>IFERROR(IF(AT40="",0,(SUMIF($G$3:AS$3,"金额-入",$G40:AS40)-SUMIF($G$3:AS$3,"金额-出",$G40:AS40))/(SUMIF($G$3:AS$3,"数量-入",$G40:AS40)-SUMIF($G$3:AS$3,"数量-出",$G40:AS40))),0)</f>
        <v>0</v>
      </c>
      <c r="AV40" s="115">
        <f t="shared" si="52"/>
        <v>0</v>
      </c>
      <c r="AW40" s="125"/>
      <c r="AX40" s="126"/>
      <c r="AY40" s="123"/>
      <c r="AZ40" s="112"/>
      <c r="BA40" s="119">
        <f t="shared" si="53"/>
        <v>0</v>
      </c>
      <c r="BB40" s="124"/>
      <c r="BC40" s="115">
        <f>IFERROR(IF(BB40="",0,(SUMIF($G$3:BA$3,"金额-入",$G40:BA40)-SUMIF($G$3:BA$3,"金额-出",$G40:BA40))/(SUMIF($G$3:BA$3,"数量-入",$G40:BA40)-SUMIF($G$3:BA$3,"数量-出",$G40:BA40))),0)</f>
        <v>0</v>
      </c>
      <c r="BD40" s="115">
        <f t="shared" si="54"/>
        <v>0</v>
      </c>
      <c r="BE40" s="125"/>
      <c r="BF40" s="126"/>
      <c r="BG40" s="123"/>
      <c r="BH40" s="112"/>
      <c r="BI40" s="119">
        <f t="shared" si="55"/>
        <v>0</v>
      </c>
      <c r="BJ40" s="124"/>
      <c r="BK40" s="115">
        <f>IFERROR(IF(BJ40="",0,(SUMIF($G$3:BI$3,"金额-入",$G40:BI40)-SUMIF($G$3:BI$3,"金额-出",$G40:BI40))/(SUMIF($G$3:BI$3,"数量-入",$G40:BI40)-SUMIF($G$3:BI$3,"数量-出",$G40:BI40))),0)</f>
        <v>0</v>
      </c>
      <c r="BL40" s="115">
        <f t="shared" si="56"/>
        <v>0</v>
      </c>
      <c r="BM40" s="125"/>
      <c r="BN40" s="126"/>
      <c r="BO40" s="123"/>
      <c r="BP40" s="112"/>
      <c r="BQ40" s="119">
        <f t="shared" si="57"/>
        <v>0</v>
      </c>
      <c r="BR40" s="124"/>
      <c r="BS40" s="115">
        <f>IFERROR(IF(BR40="",0,(SUMIF($G$3:BQ$3,"金额-入",$G40:BQ40)-SUMIF($G$3:BQ$3,"金额-出",$G40:BQ40))/(SUMIF($G$3:BQ$3,"数量-入",$G40:BQ40)-SUMIF($G$3:BQ$3,"数量-出",$G40:BQ40))),0)</f>
        <v>0</v>
      </c>
      <c r="BT40" s="115">
        <f t="shared" si="58"/>
        <v>0</v>
      </c>
      <c r="BU40" s="125"/>
      <c r="BV40" s="126"/>
      <c r="BW40" s="123"/>
      <c r="BX40" s="112"/>
      <c r="BY40" s="119">
        <f t="shared" si="59"/>
        <v>0</v>
      </c>
      <c r="BZ40" s="124"/>
      <c r="CA40" s="115">
        <f>IFERROR(IF(BZ40="",0,(SUMIF($G$3:BY$3,"金额-入",$G40:BY40)-SUMIF($G$3:BY$3,"金额-出",$G40:BY40))/(SUMIF($G$3:BY$3,"数量-入",$G40:BY40)-SUMIF($G$3:BY$3,"数量-出",$G40:BY40))),0)</f>
        <v>0</v>
      </c>
      <c r="CB40" s="115">
        <f t="shared" si="60"/>
        <v>0</v>
      </c>
      <c r="CC40" s="125"/>
      <c r="CD40" s="126"/>
      <c r="CE40" s="123"/>
      <c r="CF40" s="112"/>
      <c r="CG40" s="119">
        <f t="shared" si="61"/>
        <v>0</v>
      </c>
      <c r="CH40" s="124"/>
      <c r="CI40" s="115">
        <f>IFERROR(IF(CH40="",0,(SUMIF($G$3:CG$3,"金额-入",$G40:CG40)-SUMIF($G$3:CG$3,"金额-出",$G40:CG40))/(SUMIF($G$3:CG$3,"数量-入",$G40:CG40)-SUMIF($G$3:CG$3,"数量-出",$G40:CG40))),0)</f>
        <v>0</v>
      </c>
      <c r="CJ40" s="115">
        <f t="shared" si="62"/>
        <v>0</v>
      </c>
      <c r="CK40" s="125"/>
      <c r="CL40" s="126"/>
      <c r="CM40" s="123"/>
      <c r="CN40" s="112"/>
      <c r="CO40" s="119">
        <f t="shared" si="63"/>
        <v>0</v>
      </c>
      <c r="CP40" s="124"/>
      <c r="CQ40" s="115">
        <f>IFERROR(IF(CP40="",0,(SUMIF($G$3:CO$3,"金额-入",$G40:CO40)-SUMIF($G$3:CO$3,"金额-出",$G40:CO40))/(SUMIF($G$3:CO$3,"数量-入",$G40:CO40)-SUMIF($G$3:CO$3,"数量-出",$G40:CO40))),0)</f>
        <v>0</v>
      </c>
      <c r="CR40" s="115">
        <f t="shared" si="64"/>
        <v>0</v>
      </c>
      <c r="CS40" s="125"/>
      <c r="CT40" s="126"/>
      <c r="CU40" s="123"/>
      <c r="CV40" s="112"/>
      <c r="CW40" s="119">
        <f t="shared" si="65"/>
        <v>0</v>
      </c>
      <c r="CX40" s="124"/>
      <c r="CY40" s="115">
        <f>IFERROR(IF(CX40="",0,(SUMIF($G$3:CW$3,"金额-入",$G40:CW40)-SUMIF($G$3:CW$3,"金额-出",$G40:CW40))/(SUMIF($G$3:CW$3,"数量-入",$G40:CW40)-SUMIF($G$3:CW$3,"数量-出",$G40:CW40))),0)</f>
        <v>0</v>
      </c>
      <c r="CZ40" s="115">
        <f t="shared" si="66"/>
        <v>0</v>
      </c>
      <c r="DA40" s="125"/>
      <c r="DB40" s="126"/>
      <c r="DC40" s="123"/>
      <c r="DD40" s="112"/>
      <c r="DE40" s="119">
        <f t="shared" si="67"/>
        <v>0</v>
      </c>
      <c r="DF40" s="124"/>
      <c r="DG40" s="115">
        <f>IFERROR(IF(DF40="",0,(SUMIF($G$3:DE$3,"金额-入",$G40:DE40)-SUMIF($G$3:DE$3,"金额-出",$G40:DE40))/(SUMIF($G$3:DE$3,"数量-入",$G40:DE40)-SUMIF($G$3:DE$3,"数量-出",$G40:DE40))),0)</f>
        <v>0</v>
      </c>
      <c r="DH40" s="115">
        <f t="shared" si="68"/>
        <v>0</v>
      </c>
      <c r="DI40" s="125"/>
      <c r="DJ40" s="126"/>
      <c r="DK40" s="109">
        <f t="array" ref="DK40">MIN(IF(($G$3:$DJ$3="单价")*(G40:DJ40&lt;&gt;0),G40:DJ40))</f>
        <v>0</v>
      </c>
      <c r="DL40" s="97">
        <f t="array" ref="DL40">MAX(IF($G$3:$DJ$3="单价",G40:DJ40))</f>
        <v>0</v>
      </c>
      <c r="DM40" s="115">
        <f t="shared" si="69"/>
        <v>0</v>
      </c>
      <c r="DN40" s="127"/>
      <c r="DO40" s="2"/>
      <c r="DP40" s="11">
        <f t="shared" si="70"/>
        <v>0</v>
      </c>
      <c r="DQ40" s="11">
        <f t="shared" si="71"/>
        <v>0</v>
      </c>
      <c r="DR40" s="11"/>
      <c r="DS40" s="11"/>
      <c r="DT40" s="11"/>
      <c r="DU40" s="2"/>
      <c r="DV40" s="2"/>
      <c r="DW40" s="2"/>
      <c r="DX40" s="2"/>
      <c r="DY40" s="2"/>
    </row>
    <row r="41" spans="1:129" ht="18" customHeight="1" x14ac:dyDescent="0.15">
      <c r="A41" s="2"/>
      <c r="B41" s="53">
        <f t="shared" si="0"/>
        <v>37</v>
      </c>
      <c r="C41" s="5"/>
      <c r="D41" s="6"/>
      <c r="E41" s="7"/>
      <c r="F41" s="8"/>
      <c r="G41" s="111"/>
      <c r="H41" s="112"/>
      <c r="I41" s="113">
        <f t="shared" si="38"/>
        <v>0</v>
      </c>
      <c r="J41" s="114">
        <f t="shared" si="39"/>
        <v>0</v>
      </c>
      <c r="K41" s="115">
        <f t="shared" si="3"/>
        <v>0</v>
      </c>
      <c r="L41" s="113">
        <f t="shared" si="40"/>
        <v>0</v>
      </c>
      <c r="M41" s="114">
        <f t="shared" si="41"/>
        <v>0</v>
      </c>
      <c r="N41" s="115">
        <f t="shared" si="6"/>
        <v>0</v>
      </c>
      <c r="O41" s="113">
        <f t="shared" si="42"/>
        <v>0</v>
      </c>
      <c r="P41" s="116">
        <f t="shared" si="43"/>
        <v>0</v>
      </c>
      <c r="Q41" s="117">
        <f t="shared" si="37"/>
        <v>0</v>
      </c>
      <c r="R41" s="118">
        <f t="shared" si="44"/>
        <v>0</v>
      </c>
      <c r="S41" s="111"/>
      <c r="T41" s="112"/>
      <c r="U41" s="119">
        <f t="shared" si="45"/>
        <v>0</v>
      </c>
      <c r="V41" s="120"/>
      <c r="W41" s="115">
        <f>IFERROR(IF(V41="",0,(SUMIF($G$3:U$3,"金额-入",$G41:U41)-SUMIF($G$3:U$3,"金额-出",$G41:U41))/(SUMIF($G$3:U$3,"数量-入",$G41:U41)-SUMIF($G$3:U$3,"数量-出",$G41:U41))),0)</f>
        <v>0</v>
      </c>
      <c r="X41" s="115">
        <f t="shared" si="46"/>
        <v>0</v>
      </c>
      <c r="Y41" s="121"/>
      <c r="Z41" s="122"/>
      <c r="AA41" s="111"/>
      <c r="AB41" s="112"/>
      <c r="AC41" s="119">
        <f t="shared" si="47"/>
        <v>0</v>
      </c>
      <c r="AD41" s="120"/>
      <c r="AE41" s="115">
        <f>IFERROR(IF(AD41="",0,(SUMIF($G$3:AC$3,"金额-入",$G41:AC41)-SUMIF($G$3:AC$3,"金额-出",$G41:AC41))/(SUMIF($G$3:AC$3,"数量-入",$G41:AC41)-SUMIF($G$3:AC$3,"数量-出",$G41:AC41))),0)</f>
        <v>0</v>
      </c>
      <c r="AF41" s="115">
        <f t="shared" si="48"/>
        <v>0</v>
      </c>
      <c r="AG41" s="121"/>
      <c r="AH41" s="122"/>
      <c r="AI41" s="123"/>
      <c r="AJ41" s="112"/>
      <c r="AK41" s="119">
        <f t="shared" si="49"/>
        <v>0</v>
      </c>
      <c r="AL41" s="124"/>
      <c r="AM41" s="115">
        <f>IFERROR(IF(AL41="",0,(SUMIF($G$3:AK$3,"金额-入",$G41:AK41)-SUMIF($G$3:AK$3,"金额-出",$G41:AK41))/(SUMIF($G$3:AK$3,"数量-入",$G41:AK41)-SUMIF($G$3:AK$3,"数量-出",$G41:AK41))),0)</f>
        <v>0</v>
      </c>
      <c r="AN41" s="115">
        <f t="shared" si="50"/>
        <v>0</v>
      </c>
      <c r="AO41" s="125"/>
      <c r="AP41" s="126"/>
      <c r="AQ41" s="123"/>
      <c r="AR41" s="112"/>
      <c r="AS41" s="119">
        <f t="shared" si="51"/>
        <v>0</v>
      </c>
      <c r="AT41" s="124"/>
      <c r="AU41" s="115">
        <f>IFERROR(IF(AT41="",0,(SUMIF($G$3:AS$3,"金额-入",$G41:AS41)-SUMIF($G$3:AS$3,"金额-出",$G41:AS41))/(SUMIF($G$3:AS$3,"数量-入",$G41:AS41)-SUMIF($G$3:AS$3,"数量-出",$G41:AS41))),0)</f>
        <v>0</v>
      </c>
      <c r="AV41" s="115">
        <f t="shared" si="52"/>
        <v>0</v>
      </c>
      <c r="AW41" s="125"/>
      <c r="AX41" s="126"/>
      <c r="AY41" s="123"/>
      <c r="AZ41" s="112"/>
      <c r="BA41" s="119">
        <f t="shared" si="53"/>
        <v>0</v>
      </c>
      <c r="BB41" s="124"/>
      <c r="BC41" s="115">
        <f>IFERROR(IF(BB41="",0,(SUMIF($G$3:BA$3,"金额-入",$G41:BA41)-SUMIF($G$3:BA$3,"金额-出",$G41:BA41))/(SUMIF($G$3:BA$3,"数量-入",$G41:BA41)-SUMIF($G$3:BA$3,"数量-出",$G41:BA41))),0)</f>
        <v>0</v>
      </c>
      <c r="BD41" s="115">
        <f t="shared" si="54"/>
        <v>0</v>
      </c>
      <c r="BE41" s="125"/>
      <c r="BF41" s="126"/>
      <c r="BG41" s="123"/>
      <c r="BH41" s="112"/>
      <c r="BI41" s="119">
        <f t="shared" si="55"/>
        <v>0</v>
      </c>
      <c r="BJ41" s="124"/>
      <c r="BK41" s="115">
        <f>IFERROR(IF(BJ41="",0,(SUMIF($G$3:BI$3,"金额-入",$G41:BI41)-SUMIF($G$3:BI$3,"金额-出",$G41:BI41))/(SUMIF($G$3:BI$3,"数量-入",$G41:BI41)-SUMIF($G$3:BI$3,"数量-出",$G41:BI41))),0)</f>
        <v>0</v>
      </c>
      <c r="BL41" s="115">
        <f t="shared" si="56"/>
        <v>0</v>
      </c>
      <c r="BM41" s="125"/>
      <c r="BN41" s="126"/>
      <c r="BO41" s="123"/>
      <c r="BP41" s="112"/>
      <c r="BQ41" s="119">
        <f t="shared" si="57"/>
        <v>0</v>
      </c>
      <c r="BR41" s="124"/>
      <c r="BS41" s="115">
        <f>IFERROR(IF(BR41="",0,(SUMIF($G$3:BQ$3,"金额-入",$G41:BQ41)-SUMIF($G$3:BQ$3,"金额-出",$G41:BQ41))/(SUMIF($G$3:BQ$3,"数量-入",$G41:BQ41)-SUMIF($G$3:BQ$3,"数量-出",$G41:BQ41))),0)</f>
        <v>0</v>
      </c>
      <c r="BT41" s="115">
        <f t="shared" si="58"/>
        <v>0</v>
      </c>
      <c r="BU41" s="125"/>
      <c r="BV41" s="126"/>
      <c r="BW41" s="123"/>
      <c r="BX41" s="112"/>
      <c r="BY41" s="119">
        <f t="shared" si="59"/>
        <v>0</v>
      </c>
      <c r="BZ41" s="124"/>
      <c r="CA41" s="115">
        <f>IFERROR(IF(BZ41="",0,(SUMIF($G$3:BY$3,"金额-入",$G41:BY41)-SUMIF($G$3:BY$3,"金额-出",$G41:BY41))/(SUMIF($G$3:BY$3,"数量-入",$G41:BY41)-SUMIF($G$3:BY$3,"数量-出",$G41:BY41))),0)</f>
        <v>0</v>
      </c>
      <c r="CB41" s="115">
        <f t="shared" si="60"/>
        <v>0</v>
      </c>
      <c r="CC41" s="125"/>
      <c r="CD41" s="126"/>
      <c r="CE41" s="123"/>
      <c r="CF41" s="112"/>
      <c r="CG41" s="119">
        <f t="shared" si="61"/>
        <v>0</v>
      </c>
      <c r="CH41" s="124"/>
      <c r="CI41" s="115">
        <f>IFERROR(IF(CH41="",0,(SUMIF($G$3:CG$3,"金额-入",$G41:CG41)-SUMIF($G$3:CG$3,"金额-出",$G41:CG41))/(SUMIF($G$3:CG$3,"数量-入",$G41:CG41)-SUMIF($G$3:CG$3,"数量-出",$G41:CG41))),0)</f>
        <v>0</v>
      </c>
      <c r="CJ41" s="115">
        <f t="shared" si="62"/>
        <v>0</v>
      </c>
      <c r="CK41" s="125"/>
      <c r="CL41" s="126"/>
      <c r="CM41" s="123"/>
      <c r="CN41" s="112"/>
      <c r="CO41" s="119">
        <f t="shared" si="63"/>
        <v>0</v>
      </c>
      <c r="CP41" s="124"/>
      <c r="CQ41" s="115">
        <f>IFERROR(IF(CP41="",0,(SUMIF($G$3:CO$3,"金额-入",$G41:CO41)-SUMIF($G$3:CO$3,"金额-出",$G41:CO41))/(SUMIF($G$3:CO$3,"数量-入",$G41:CO41)-SUMIF($G$3:CO$3,"数量-出",$G41:CO41))),0)</f>
        <v>0</v>
      </c>
      <c r="CR41" s="115">
        <f t="shared" si="64"/>
        <v>0</v>
      </c>
      <c r="CS41" s="125"/>
      <c r="CT41" s="126"/>
      <c r="CU41" s="123"/>
      <c r="CV41" s="112"/>
      <c r="CW41" s="119">
        <f t="shared" si="65"/>
        <v>0</v>
      </c>
      <c r="CX41" s="124"/>
      <c r="CY41" s="115">
        <f>IFERROR(IF(CX41="",0,(SUMIF($G$3:CW$3,"金额-入",$G41:CW41)-SUMIF($G$3:CW$3,"金额-出",$G41:CW41))/(SUMIF($G$3:CW$3,"数量-入",$G41:CW41)-SUMIF($G$3:CW$3,"数量-出",$G41:CW41))),0)</f>
        <v>0</v>
      </c>
      <c r="CZ41" s="115">
        <f t="shared" si="66"/>
        <v>0</v>
      </c>
      <c r="DA41" s="125"/>
      <c r="DB41" s="126"/>
      <c r="DC41" s="123"/>
      <c r="DD41" s="112"/>
      <c r="DE41" s="119">
        <f t="shared" si="67"/>
        <v>0</v>
      </c>
      <c r="DF41" s="124"/>
      <c r="DG41" s="115">
        <f>IFERROR(IF(DF41="",0,(SUMIF($G$3:DE$3,"金额-入",$G41:DE41)-SUMIF($G$3:DE$3,"金额-出",$G41:DE41))/(SUMIF($G$3:DE$3,"数量-入",$G41:DE41)-SUMIF($G$3:DE$3,"数量-出",$G41:DE41))),0)</f>
        <v>0</v>
      </c>
      <c r="DH41" s="115">
        <f t="shared" si="68"/>
        <v>0</v>
      </c>
      <c r="DI41" s="125"/>
      <c r="DJ41" s="126"/>
      <c r="DK41" s="109">
        <f t="array" ref="DK41">MIN(IF(($G$3:$DJ$3="单价")*(G41:DJ41&lt;&gt;0),G41:DJ41))</f>
        <v>0</v>
      </c>
      <c r="DL41" s="97">
        <f t="array" ref="DL41">MAX(IF($G$3:$DJ$3="单价",G41:DJ41))</f>
        <v>0</v>
      </c>
      <c r="DM41" s="115">
        <f t="shared" si="69"/>
        <v>0</v>
      </c>
      <c r="DN41" s="127"/>
      <c r="DO41" s="2"/>
      <c r="DP41" s="11">
        <f t="shared" si="70"/>
        <v>0</v>
      </c>
      <c r="DQ41" s="11">
        <f t="shared" si="71"/>
        <v>0</v>
      </c>
      <c r="DR41" s="11"/>
      <c r="DS41" s="11"/>
      <c r="DT41" s="11"/>
      <c r="DU41" s="2"/>
      <c r="DV41" s="2"/>
      <c r="DW41" s="2"/>
      <c r="DX41" s="2"/>
      <c r="DY41" s="2"/>
    </row>
    <row r="42" spans="1:129" ht="18" customHeight="1" x14ac:dyDescent="0.15">
      <c r="A42" s="2"/>
      <c r="B42" s="53">
        <f t="shared" si="0"/>
        <v>38</v>
      </c>
      <c r="C42" s="5"/>
      <c r="D42" s="6"/>
      <c r="E42" s="7"/>
      <c r="F42" s="8"/>
      <c r="G42" s="111"/>
      <c r="H42" s="112"/>
      <c r="I42" s="113">
        <f t="shared" si="38"/>
        <v>0</v>
      </c>
      <c r="J42" s="114">
        <f t="shared" si="39"/>
        <v>0</v>
      </c>
      <c r="K42" s="115">
        <f t="shared" si="3"/>
        <v>0</v>
      </c>
      <c r="L42" s="113">
        <f t="shared" si="40"/>
        <v>0</v>
      </c>
      <c r="M42" s="114">
        <f t="shared" si="41"/>
        <v>0</v>
      </c>
      <c r="N42" s="115">
        <f t="shared" si="6"/>
        <v>0</v>
      </c>
      <c r="O42" s="113">
        <f t="shared" si="42"/>
        <v>0</v>
      </c>
      <c r="P42" s="116">
        <f t="shared" si="43"/>
        <v>0</v>
      </c>
      <c r="Q42" s="117">
        <f t="shared" si="37"/>
        <v>0</v>
      </c>
      <c r="R42" s="118">
        <f t="shared" si="44"/>
        <v>0</v>
      </c>
      <c r="S42" s="111"/>
      <c r="T42" s="112"/>
      <c r="U42" s="119">
        <f t="shared" si="45"/>
        <v>0</v>
      </c>
      <c r="V42" s="120"/>
      <c r="W42" s="115">
        <f>IFERROR(IF(V42="",0,(SUMIF($G$3:U$3,"金额-入",$G42:U42)-SUMIF($G$3:U$3,"金额-出",$G42:U42))/(SUMIF($G$3:U$3,"数量-入",$G42:U42)-SUMIF($G$3:U$3,"数量-出",$G42:U42))),0)</f>
        <v>0</v>
      </c>
      <c r="X42" s="115">
        <f t="shared" si="46"/>
        <v>0</v>
      </c>
      <c r="Y42" s="121"/>
      <c r="Z42" s="122"/>
      <c r="AA42" s="111"/>
      <c r="AB42" s="112"/>
      <c r="AC42" s="119">
        <f t="shared" si="47"/>
        <v>0</v>
      </c>
      <c r="AD42" s="120"/>
      <c r="AE42" s="115">
        <f>IFERROR(IF(AD42="",0,(SUMIF($G$3:AC$3,"金额-入",$G42:AC42)-SUMIF($G$3:AC$3,"金额-出",$G42:AC42))/(SUMIF($G$3:AC$3,"数量-入",$G42:AC42)-SUMIF($G$3:AC$3,"数量-出",$G42:AC42))),0)</f>
        <v>0</v>
      </c>
      <c r="AF42" s="115">
        <f t="shared" si="48"/>
        <v>0</v>
      </c>
      <c r="AG42" s="121"/>
      <c r="AH42" s="122"/>
      <c r="AI42" s="123"/>
      <c r="AJ42" s="112"/>
      <c r="AK42" s="119">
        <f t="shared" si="49"/>
        <v>0</v>
      </c>
      <c r="AL42" s="124"/>
      <c r="AM42" s="115">
        <f>IFERROR(IF(AL42="",0,(SUMIF($G$3:AK$3,"金额-入",$G42:AK42)-SUMIF($G$3:AK$3,"金额-出",$G42:AK42))/(SUMIF($G$3:AK$3,"数量-入",$G42:AK42)-SUMIF($G$3:AK$3,"数量-出",$G42:AK42))),0)</f>
        <v>0</v>
      </c>
      <c r="AN42" s="115">
        <f t="shared" si="50"/>
        <v>0</v>
      </c>
      <c r="AO42" s="125"/>
      <c r="AP42" s="126"/>
      <c r="AQ42" s="123"/>
      <c r="AR42" s="112"/>
      <c r="AS42" s="119">
        <f t="shared" si="51"/>
        <v>0</v>
      </c>
      <c r="AT42" s="124"/>
      <c r="AU42" s="115">
        <f>IFERROR(IF(AT42="",0,(SUMIF($G$3:AS$3,"金额-入",$G42:AS42)-SUMIF($G$3:AS$3,"金额-出",$G42:AS42))/(SUMIF($G$3:AS$3,"数量-入",$G42:AS42)-SUMIF($G$3:AS$3,"数量-出",$G42:AS42))),0)</f>
        <v>0</v>
      </c>
      <c r="AV42" s="115">
        <f t="shared" si="52"/>
        <v>0</v>
      </c>
      <c r="AW42" s="125"/>
      <c r="AX42" s="126"/>
      <c r="AY42" s="123"/>
      <c r="AZ42" s="112"/>
      <c r="BA42" s="119">
        <f t="shared" si="53"/>
        <v>0</v>
      </c>
      <c r="BB42" s="124"/>
      <c r="BC42" s="115">
        <f>IFERROR(IF(BB42="",0,(SUMIF($G$3:BA$3,"金额-入",$G42:BA42)-SUMIF($G$3:BA$3,"金额-出",$G42:BA42))/(SUMIF($G$3:BA$3,"数量-入",$G42:BA42)-SUMIF($G$3:BA$3,"数量-出",$G42:BA42))),0)</f>
        <v>0</v>
      </c>
      <c r="BD42" s="115">
        <f t="shared" si="54"/>
        <v>0</v>
      </c>
      <c r="BE42" s="125"/>
      <c r="BF42" s="126"/>
      <c r="BG42" s="123"/>
      <c r="BH42" s="112"/>
      <c r="BI42" s="119">
        <f t="shared" si="55"/>
        <v>0</v>
      </c>
      <c r="BJ42" s="124"/>
      <c r="BK42" s="115">
        <f>IFERROR(IF(BJ42="",0,(SUMIF($G$3:BI$3,"金额-入",$G42:BI42)-SUMIF($G$3:BI$3,"金额-出",$G42:BI42))/(SUMIF($G$3:BI$3,"数量-入",$G42:BI42)-SUMIF($G$3:BI$3,"数量-出",$G42:BI42))),0)</f>
        <v>0</v>
      </c>
      <c r="BL42" s="115">
        <f t="shared" si="56"/>
        <v>0</v>
      </c>
      <c r="BM42" s="125"/>
      <c r="BN42" s="126"/>
      <c r="BO42" s="123"/>
      <c r="BP42" s="112"/>
      <c r="BQ42" s="119">
        <f t="shared" si="57"/>
        <v>0</v>
      </c>
      <c r="BR42" s="124"/>
      <c r="BS42" s="115">
        <f>IFERROR(IF(BR42="",0,(SUMIF($G$3:BQ$3,"金额-入",$G42:BQ42)-SUMIF($G$3:BQ$3,"金额-出",$G42:BQ42))/(SUMIF($G$3:BQ$3,"数量-入",$G42:BQ42)-SUMIF($G$3:BQ$3,"数量-出",$G42:BQ42))),0)</f>
        <v>0</v>
      </c>
      <c r="BT42" s="115">
        <f t="shared" si="58"/>
        <v>0</v>
      </c>
      <c r="BU42" s="125"/>
      <c r="BV42" s="126"/>
      <c r="BW42" s="123"/>
      <c r="BX42" s="112"/>
      <c r="BY42" s="119">
        <f t="shared" si="59"/>
        <v>0</v>
      </c>
      <c r="BZ42" s="124"/>
      <c r="CA42" s="115">
        <f>IFERROR(IF(BZ42="",0,(SUMIF($G$3:BY$3,"金额-入",$G42:BY42)-SUMIF($G$3:BY$3,"金额-出",$G42:BY42))/(SUMIF($G$3:BY$3,"数量-入",$G42:BY42)-SUMIF($G$3:BY$3,"数量-出",$G42:BY42))),0)</f>
        <v>0</v>
      </c>
      <c r="CB42" s="115">
        <f t="shared" si="60"/>
        <v>0</v>
      </c>
      <c r="CC42" s="125"/>
      <c r="CD42" s="126"/>
      <c r="CE42" s="123"/>
      <c r="CF42" s="112"/>
      <c r="CG42" s="119">
        <f t="shared" si="61"/>
        <v>0</v>
      </c>
      <c r="CH42" s="124"/>
      <c r="CI42" s="115">
        <f>IFERROR(IF(CH42="",0,(SUMIF($G$3:CG$3,"金额-入",$G42:CG42)-SUMIF($G$3:CG$3,"金额-出",$G42:CG42))/(SUMIF($G$3:CG$3,"数量-入",$G42:CG42)-SUMIF($G$3:CG$3,"数量-出",$G42:CG42))),0)</f>
        <v>0</v>
      </c>
      <c r="CJ42" s="115">
        <f t="shared" si="62"/>
        <v>0</v>
      </c>
      <c r="CK42" s="125"/>
      <c r="CL42" s="126"/>
      <c r="CM42" s="123"/>
      <c r="CN42" s="112"/>
      <c r="CO42" s="119">
        <f t="shared" si="63"/>
        <v>0</v>
      </c>
      <c r="CP42" s="124"/>
      <c r="CQ42" s="115">
        <f>IFERROR(IF(CP42="",0,(SUMIF($G$3:CO$3,"金额-入",$G42:CO42)-SUMIF($G$3:CO$3,"金额-出",$G42:CO42))/(SUMIF($G$3:CO$3,"数量-入",$G42:CO42)-SUMIF($G$3:CO$3,"数量-出",$G42:CO42))),0)</f>
        <v>0</v>
      </c>
      <c r="CR42" s="115">
        <f t="shared" si="64"/>
        <v>0</v>
      </c>
      <c r="CS42" s="125"/>
      <c r="CT42" s="126"/>
      <c r="CU42" s="123"/>
      <c r="CV42" s="112"/>
      <c r="CW42" s="119">
        <f t="shared" si="65"/>
        <v>0</v>
      </c>
      <c r="CX42" s="124"/>
      <c r="CY42" s="115">
        <f>IFERROR(IF(CX42="",0,(SUMIF($G$3:CW$3,"金额-入",$G42:CW42)-SUMIF($G$3:CW$3,"金额-出",$G42:CW42))/(SUMIF($G$3:CW$3,"数量-入",$G42:CW42)-SUMIF($G$3:CW$3,"数量-出",$G42:CW42))),0)</f>
        <v>0</v>
      </c>
      <c r="CZ42" s="115">
        <f t="shared" si="66"/>
        <v>0</v>
      </c>
      <c r="DA42" s="125"/>
      <c r="DB42" s="126"/>
      <c r="DC42" s="123"/>
      <c r="DD42" s="112"/>
      <c r="DE42" s="119">
        <f t="shared" si="67"/>
        <v>0</v>
      </c>
      <c r="DF42" s="124"/>
      <c r="DG42" s="115">
        <f>IFERROR(IF(DF42="",0,(SUMIF($G$3:DE$3,"金额-入",$G42:DE42)-SUMIF($G$3:DE$3,"金额-出",$G42:DE42))/(SUMIF($G$3:DE$3,"数量-入",$G42:DE42)-SUMIF($G$3:DE$3,"数量-出",$G42:DE42))),0)</f>
        <v>0</v>
      </c>
      <c r="DH42" s="115">
        <f t="shared" si="68"/>
        <v>0</v>
      </c>
      <c r="DI42" s="125"/>
      <c r="DJ42" s="126"/>
      <c r="DK42" s="109">
        <f t="array" ref="DK42">MIN(IF(($G$3:$DJ$3="单价")*(G42:DJ42&lt;&gt;0),G42:DJ42))</f>
        <v>0</v>
      </c>
      <c r="DL42" s="97">
        <f t="array" ref="DL42">MAX(IF($G$3:$DJ$3="单价",G42:DJ42))</f>
        <v>0</v>
      </c>
      <c r="DM42" s="115">
        <f t="shared" si="69"/>
        <v>0</v>
      </c>
      <c r="DN42" s="127"/>
      <c r="DO42" s="2"/>
      <c r="DP42" s="11">
        <f t="shared" si="70"/>
        <v>0</v>
      </c>
      <c r="DQ42" s="11">
        <f t="shared" si="71"/>
        <v>0</v>
      </c>
      <c r="DR42" s="11"/>
      <c r="DS42" s="11"/>
      <c r="DT42" s="11"/>
      <c r="DU42" s="2"/>
      <c r="DV42" s="2"/>
      <c r="DW42" s="2"/>
      <c r="DX42" s="2"/>
      <c r="DY42" s="2"/>
    </row>
    <row r="43" spans="1:129" ht="18" customHeight="1" x14ac:dyDescent="0.15">
      <c r="A43" s="2"/>
      <c r="B43" s="53">
        <f t="shared" si="0"/>
        <v>39</v>
      </c>
      <c r="C43" s="5"/>
      <c r="D43" s="6"/>
      <c r="E43" s="7"/>
      <c r="F43" s="8"/>
      <c r="G43" s="111"/>
      <c r="H43" s="112"/>
      <c r="I43" s="113">
        <f t="shared" si="38"/>
        <v>0</v>
      </c>
      <c r="J43" s="114">
        <f t="shared" si="39"/>
        <v>0</v>
      </c>
      <c r="K43" s="115">
        <f t="shared" si="3"/>
        <v>0</v>
      </c>
      <c r="L43" s="113">
        <f t="shared" si="40"/>
        <v>0</v>
      </c>
      <c r="M43" s="114">
        <f t="shared" si="41"/>
        <v>0</v>
      </c>
      <c r="N43" s="115">
        <f t="shared" si="6"/>
        <v>0</v>
      </c>
      <c r="O43" s="113">
        <f t="shared" si="42"/>
        <v>0</v>
      </c>
      <c r="P43" s="116">
        <f t="shared" si="43"/>
        <v>0</v>
      </c>
      <c r="Q43" s="117">
        <f t="shared" si="37"/>
        <v>0</v>
      </c>
      <c r="R43" s="118">
        <f t="shared" si="44"/>
        <v>0</v>
      </c>
      <c r="S43" s="111"/>
      <c r="T43" s="112"/>
      <c r="U43" s="119">
        <f t="shared" si="45"/>
        <v>0</v>
      </c>
      <c r="V43" s="120"/>
      <c r="W43" s="115">
        <f>IFERROR(IF(V43="",0,(SUMIF($G$3:U$3,"金额-入",$G43:U43)-SUMIF($G$3:U$3,"金额-出",$G43:U43))/(SUMIF($G$3:U$3,"数量-入",$G43:U43)-SUMIF($G$3:U$3,"数量-出",$G43:U43))),0)</f>
        <v>0</v>
      </c>
      <c r="X43" s="115">
        <f t="shared" si="46"/>
        <v>0</v>
      </c>
      <c r="Y43" s="121"/>
      <c r="Z43" s="122"/>
      <c r="AA43" s="111"/>
      <c r="AB43" s="112"/>
      <c r="AC43" s="119">
        <f t="shared" si="47"/>
        <v>0</v>
      </c>
      <c r="AD43" s="120"/>
      <c r="AE43" s="115">
        <f>IFERROR(IF(AD43="",0,(SUMIF($G$3:AC$3,"金额-入",$G43:AC43)-SUMIF($G$3:AC$3,"金额-出",$G43:AC43))/(SUMIF($G$3:AC$3,"数量-入",$G43:AC43)-SUMIF($G$3:AC$3,"数量-出",$G43:AC43))),0)</f>
        <v>0</v>
      </c>
      <c r="AF43" s="115">
        <f t="shared" si="48"/>
        <v>0</v>
      </c>
      <c r="AG43" s="121"/>
      <c r="AH43" s="122"/>
      <c r="AI43" s="123"/>
      <c r="AJ43" s="112"/>
      <c r="AK43" s="119">
        <f t="shared" si="49"/>
        <v>0</v>
      </c>
      <c r="AL43" s="124"/>
      <c r="AM43" s="115">
        <f>IFERROR(IF(AL43="",0,(SUMIF($G$3:AK$3,"金额-入",$G43:AK43)-SUMIF($G$3:AK$3,"金额-出",$G43:AK43))/(SUMIF($G$3:AK$3,"数量-入",$G43:AK43)-SUMIF($G$3:AK$3,"数量-出",$G43:AK43))),0)</f>
        <v>0</v>
      </c>
      <c r="AN43" s="115">
        <f t="shared" si="50"/>
        <v>0</v>
      </c>
      <c r="AO43" s="125"/>
      <c r="AP43" s="126"/>
      <c r="AQ43" s="123"/>
      <c r="AR43" s="112"/>
      <c r="AS43" s="119">
        <f t="shared" si="51"/>
        <v>0</v>
      </c>
      <c r="AT43" s="124"/>
      <c r="AU43" s="115">
        <f>IFERROR(IF(AT43="",0,(SUMIF($G$3:AS$3,"金额-入",$G43:AS43)-SUMIF($G$3:AS$3,"金额-出",$G43:AS43))/(SUMIF($G$3:AS$3,"数量-入",$G43:AS43)-SUMIF($G$3:AS$3,"数量-出",$G43:AS43))),0)</f>
        <v>0</v>
      </c>
      <c r="AV43" s="115">
        <f t="shared" si="52"/>
        <v>0</v>
      </c>
      <c r="AW43" s="125"/>
      <c r="AX43" s="126"/>
      <c r="AY43" s="123"/>
      <c r="AZ43" s="112"/>
      <c r="BA43" s="119">
        <f t="shared" si="53"/>
        <v>0</v>
      </c>
      <c r="BB43" s="124"/>
      <c r="BC43" s="115">
        <f>IFERROR(IF(BB43="",0,(SUMIF($G$3:BA$3,"金额-入",$G43:BA43)-SUMIF($G$3:BA$3,"金额-出",$G43:BA43))/(SUMIF($G$3:BA$3,"数量-入",$G43:BA43)-SUMIF($G$3:BA$3,"数量-出",$G43:BA43))),0)</f>
        <v>0</v>
      </c>
      <c r="BD43" s="115">
        <f t="shared" si="54"/>
        <v>0</v>
      </c>
      <c r="BE43" s="125"/>
      <c r="BF43" s="126"/>
      <c r="BG43" s="123"/>
      <c r="BH43" s="112"/>
      <c r="BI43" s="119">
        <f t="shared" si="55"/>
        <v>0</v>
      </c>
      <c r="BJ43" s="124"/>
      <c r="BK43" s="115">
        <f>IFERROR(IF(BJ43="",0,(SUMIF($G$3:BI$3,"金额-入",$G43:BI43)-SUMIF($G$3:BI$3,"金额-出",$G43:BI43))/(SUMIF($G$3:BI$3,"数量-入",$G43:BI43)-SUMIF($G$3:BI$3,"数量-出",$G43:BI43))),0)</f>
        <v>0</v>
      </c>
      <c r="BL43" s="115">
        <f t="shared" si="56"/>
        <v>0</v>
      </c>
      <c r="BM43" s="125"/>
      <c r="BN43" s="126"/>
      <c r="BO43" s="123"/>
      <c r="BP43" s="112"/>
      <c r="BQ43" s="119">
        <f t="shared" si="57"/>
        <v>0</v>
      </c>
      <c r="BR43" s="124"/>
      <c r="BS43" s="115">
        <f>IFERROR(IF(BR43="",0,(SUMIF($G$3:BQ$3,"金额-入",$G43:BQ43)-SUMIF($G$3:BQ$3,"金额-出",$G43:BQ43))/(SUMIF($G$3:BQ$3,"数量-入",$G43:BQ43)-SUMIF($G$3:BQ$3,"数量-出",$G43:BQ43))),0)</f>
        <v>0</v>
      </c>
      <c r="BT43" s="115">
        <f t="shared" si="58"/>
        <v>0</v>
      </c>
      <c r="BU43" s="125"/>
      <c r="BV43" s="126"/>
      <c r="BW43" s="123"/>
      <c r="BX43" s="112"/>
      <c r="BY43" s="119">
        <f t="shared" si="59"/>
        <v>0</v>
      </c>
      <c r="BZ43" s="124"/>
      <c r="CA43" s="115">
        <f>IFERROR(IF(BZ43="",0,(SUMIF($G$3:BY$3,"金额-入",$G43:BY43)-SUMIF($G$3:BY$3,"金额-出",$G43:BY43))/(SUMIF($G$3:BY$3,"数量-入",$G43:BY43)-SUMIF($G$3:BY$3,"数量-出",$G43:BY43))),0)</f>
        <v>0</v>
      </c>
      <c r="CB43" s="115">
        <f t="shared" si="60"/>
        <v>0</v>
      </c>
      <c r="CC43" s="125"/>
      <c r="CD43" s="126"/>
      <c r="CE43" s="123"/>
      <c r="CF43" s="112"/>
      <c r="CG43" s="119">
        <f t="shared" si="61"/>
        <v>0</v>
      </c>
      <c r="CH43" s="124"/>
      <c r="CI43" s="115">
        <f>IFERROR(IF(CH43="",0,(SUMIF($G$3:CG$3,"金额-入",$G43:CG43)-SUMIF($G$3:CG$3,"金额-出",$G43:CG43))/(SUMIF($G$3:CG$3,"数量-入",$G43:CG43)-SUMIF($G$3:CG$3,"数量-出",$G43:CG43))),0)</f>
        <v>0</v>
      </c>
      <c r="CJ43" s="115">
        <f t="shared" si="62"/>
        <v>0</v>
      </c>
      <c r="CK43" s="125"/>
      <c r="CL43" s="126"/>
      <c r="CM43" s="123"/>
      <c r="CN43" s="112"/>
      <c r="CO43" s="119">
        <f t="shared" si="63"/>
        <v>0</v>
      </c>
      <c r="CP43" s="124"/>
      <c r="CQ43" s="115">
        <f>IFERROR(IF(CP43="",0,(SUMIF($G$3:CO$3,"金额-入",$G43:CO43)-SUMIF($G$3:CO$3,"金额-出",$G43:CO43))/(SUMIF($G$3:CO$3,"数量-入",$G43:CO43)-SUMIF($G$3:CO$3,"数量-出",$G43:CO43))),0)</f>
        <v>0</v>
      </c>
      <c r="CR43" s="115">
        <f t="shared" si="64"/>
        <v>0</v>
      </c>
      <c r="CS43" s="125"/>
      <c r="CT43" s="126"/>
      <c r="CU43" s="123"/>
      <c r="CV43" s="112"/>
      <c r="CW43" s="119">
        <f t="shared" si="65"/>
        <v>0</v>
      </c>
      <c r="CX43" s="124"/>
      <c r="CY43" s="115">
        <f>IFERROR(IF(CX43="",0,(SUMIF($G$3:CW$3,"金额-入",$G43:CW43)-SUMIF($G$3:CW$3,"金额-出",$G43:CW43))/(SUMIF($G$3:CW$3,"数量-入",$G43:CW43)-SUMIF($G$3:CW$3,"数量-出",$G43:CW43))),0)</f>
        <v>0</v>
      </c>
      <c r="CZ43" s="115">
        <f t="shared" si="66"/>
        <v>0</v>
      </c>
      <c r="DA43" s="125"/>
      <c r="DB43" s="126"/>
      <c r="DC43" s="123"/>
      <c r="DD43" s="112"/>
      <c r="DE43" s="119">
        <f t="shared" si="67"/>
        <v>0</v>
      </c>
      <c r="DF43" s="124"/>
      <c r="DG43" s="115">
        <f>IFERROR(IF(DF43="",0,(SUMIF($G$3:DE$3,"金额-入",$G43:DE43)-SUMIF($G$3:DE$3,"金额-出",$G43:DE43))/(SUMIF($G$3:DE$3,"数量-入",$G43:DE43)-SUMIF($G$3:DE$3,"数量-出",$G43:DE43))),0)</f>
        <v>0</v>
      </c>
      <c r="DH43" s="115">
        <f t="shared" si="68"/>
        <v>0</v>
      </c>
      <c r="DI43" s="125"/>
      <c r="DJ43" s="126"/>
      <c r="DK43" s="109">
        <f t="array" ref="DK43">MIN(IF(($G$3:$DJ$3="单价")*(G43:DJ43&lt;&gt;0),G43:DJ43))</f>
        <v>0</v>
      </c>
      <c r="DL43" s="97">
        <f t="array" ref="DL43">MAX(IF($G$3:$DJ$3="单价",G43:DJ43))</f>
        <v>0</v>
      </c>
      <c r="DM43" s="115">
        <f t="shared" si="69"/>
        <v>0</v>
      </c>
      <c r="DN43" s="127"/>
      <c r="DO43" s="2"/>
      <c r="DP43" s="11">
        <f t="shared" si="70"/>
        <v>0</v>
      </c>
      <c r="DQ43" s="11">
        <f t="shared" si="71"/>
        <v>0</v>
      </c>
      <c r="DR43" s="11"/>
      <c r="DS43" s="11"/>
      <c r="DT43" s="11"/>
      <c r="DU43" s="2"/>
      <c r="DV43" s="2"/>
      <c r="DW43" s="2"/>
      <c r="DX43" s="2"/>
      <c r="DY43" s="2"/>
    </row>
    <row r="44" spans="1:129" ht="18" customHeight="1" x14ac:dyDescent="0.15">
      <c r="A44" s="2"/>
      <c r="B44" s="53">
        <f t="shared" si="0"/>
        <v>40</v>
      </c>
      <c r="C44" s="5"/>
      <c r="D44" s="6"/>
      <c r="E44" s="7"/>
      <c r="F44" s="8"/>
      <c r="G44" s="111"/>
      <c r="H44" s="112"/>
      <c r="I44" s="113">
        <f t="shared" si="38"/>
        <v>0</v>
      </c>
      <c r="J44" s="114">
        <f t="shared" si="39"/>
        <v>0</v>
      </c>
      <c r="K44" s="115">
        <f t="shared" si="3"/>
        <v>0</v>
      </c>
      <c r="L44" s="113">
        <f t="shared" si="40"/>
        <v>0</v>
      </c>
      <c r="M44" s="114">
        <f t="shared" si="41"/>
        <v>0</v>
      </c>
      <c r="N44" s="115">
        <f t="shared" si="6"/>
        <v>0</v>
      </c>
      <c r="O44" s="113">
        <f t="shared" si="42"/>
        <v>0</v>
      </c>
      <c r="P44" s="116">
        <f t="shared" si="43"/>
        <v>0</v>
      </c>
      <c r="Q44" s="117">
        <f t="shared" si="37"/>
        <v>0</v>
      </c>
      <c r="R44" s="118">
        <f t="shared" si="44"/>
        <v>0</v>
      </c>
      <c r="S44" s="111"/>
      <c r="T44" s="112"/>
      <c r="U44" s="119">
        <f t="shared" si="45"/>
        <v>0</v>
      </c>
      <c r="V44" s="120"/>
      <c r="W44" s="115">
        <f>IFERROR(IF(V44="",0,(SUMIF($G$3:U$3,"金额-入",$G44:U44)-SUMIF($G$3:U$3,"金额-出",$G44:U44))/(SUMIF($G$3:U$3,"数量-入",$G44:U44)-SUMIF($G$3:U$3,"数量-出",$G44:U44))),0)</f>
        <v>0</v>
      </c>
      <c r="X44" s="115">
        <f t="shared" si="46"/>
        <v>0</v>
      </c>
      <c r="Y44" s="121"/>
      <c r="Z44" s="122"/>
      <c r="AA44" s="111"/>
      <c r="AB44" s="112"/>
      <c r="AC44" s="119">
        <f t="shared" si="47"/>
        <v>0</v>
      </c>
      <c r="AD44" s="120"/>
      <c r="AE44" s="115">
        <f>IFERROR(IF(AD44="",0,(SUMIF($G$3:AC$3,"金额-入",$G44:AC44)-SUMIF($G$3:AC$3,"金额-出",$G44:AC44))/(SUMIF($G$3:AC$3,"数量-入",$G44:AC44)-SUMIF($G$3:AC$3,"数量-出",$G44:AC44))),0)</f>
        <v>0</v>
      </c>
      <c r="AF44" s="115">
        <f t="shared" si="48"/>
        <v>0</v>
      </c>
      <c r="AG44" s="121"/>
      <c r="AH44" s="122"/>
      <c r="AI44" s="123"/>
      <c r="AJ44" s="112"/>
      <c r="AK44" s="119">
        <f t="shared" si="49"/>
        <v>0</v>
      </c>
      <c r="AL44" s="124"/>
      <c r="AM44" s="115">
        <f>IFERROR(IF(AL44="",0,(SUMIF($G$3:AK$3,"金额-入",$G44:AK44)-SUMIF($G$3:AK$3,"金额-出",$G44:AK44))/(SUMIF($G$3:AK$3,"数量-入",$G44:AK44)-SUMIF($G$3:AK$3,"数量-出",$G44:AK44))),0)</f>
        <v>0</v>
      </c>
      <c r="AN44" s="115">
        <f t="shared" si="50"/>
        <v>0</v>
      </c>
      <c r="AO44" s="125"/>
      <c r="AP44" s="126"/>
      <c r="AQ44" s="123"/>
      <c r="AR44" s="112"/>
      <c r="AS44" s="119">
        <f t="shared" si="51"/>
        <v>0</v>
      </c>
      <c r="AT44" s="124"/>
      <c r="AU44" s="115">
        <f>IFERROR(IF(AT44="",0,(SUMIF($G$3:AS$3,"金额-入",$G44:AS44)-SUMIF($G$3:AS$3,"金额-出",$G44:AS44))/(SUMIF($G$3:AS$3,"数量-入",$G44:AS44)-SUMIF($G$3:AS$3,"数量-出",$G44:AS44))),0)</f>
        <v>0</v>
      </c>
      <c r="AV44" s="115">
        <f t="shared" si="52"/>
        <v>0</v>
      </c>
      <c r="AW44" s="125"/>
      <c r="AX44" s="126"/>
      <c r="AY44" s="123"/>
      <c r="AZ44" s="112"/>
      <c r="BA44" s="119">
        <f t="shared" si="53"/>
        <v>0</v>
      </c>
      <c r="BB44" s="124"/>
      <c r="BC44" s="115">
        <f>IFERROR(IF(BB44="",0,(SUMIF($G$3:BA$3,"金额-入",$G44:BA44)-SUMIF($G$3:BA$3,"金额-出",$G44:BA44))/(SUMIF($G$3:BA$3,"数量-入",$G44:BA44)-SUMIF($G$3:BA$3,"数量-出",$G44:BA44))),0)</f>
        <v>0</v>
      </c>
      <c r="BD44" s="115">
        <f t="shared" si="54"/>
        <v>0</v>
      </c>
      <c r="BE44" s="125"/>
      <c r="BF44" s="126"/>
      <c r="BG44" s="123"/>
      <c r="BH44" s="112"/>
      <c r="BI44" s="119">
        <f t="shared" si="55"/>
        <v>0</v>
      </c>
      <c r="BJ44" s="124"/>
      <c r="BK44" s="115">
        <f>IFERROR(IF(BJ44="",0,(SUMIF($G$3:BI$3,"金额-入",$G44:BI44)-SUMIF($G$3:BI$3,"金额-出",$G44:BI44))/(SUMIF($G$3:BI$3,"数量-入",$G44:BI44)-SUMIF($G$3:BI$3,"数量-出",$G44:BI44))),0)</f>
        <v>0</v>
      </c>
      <c r="BL44" s="115">
        <f t="shared" si="56"/>
        <v>0</v>
      </c>
      <c r="BM44" s="125"/>
      <c r="BN44" s="126"/>
      <c r="BO44" s="123"/>
      <c r="BP44" s="112"/>
      <c r="BQ44" s="119">
        <f t="shared" si="57"/>
        <v>0</v>
      </c>
      <c r="BR44" s="124"/>
      <c r="BS44" s="115">
        <f>IFERROR(IF(BR44="",0,(SUMIF($G$3:BQ$3,"金额-入",$G44:BQ44)-SUMIF($G$3:BQ$3,"金额-出",$G44:BQ44))/(SUMIF($G$3:BQ$3,"数量-入",$G44:BQ44)-SUMIF($G$3:BQ$3,"数量-出",$G44:BQ44))),0)</f>
        <v>0</v>
      </c>
      <c r="BT44" s="115">
        <f t="shared" si="58"/>
        <v>0</v>
      </c>
      <c r="BU44" s="125"/>
      <c r="BV44" s="126"/>
      <c r="BW44" s="123"/>
      <c r="BX44" s="112"/>
      <c r="BY44" s="119">
        <f t="shared" si="59"/>
        <v>0</v>
      </c>
      <c r="BZ44" s="124"/>
      <c r="CA44" s="115">
        <f>IFERROR(IF(BZ44="",0,(SUMIF($G$3:BY$3,"金额-入",$G44:BY44)-SUMIF($G$3:BY$3,"金额-出",$G44:BY44))/(SUMIF($G$3:BY$3,"数量-入",$G44:BY44)-SUMIF($G$3:BY$3,"数量-出",$G44:BY44))),0)</f>
        <v>0</v>
      </c>
      <c r="CB44" s="115">
        <f t="shared" si="60"/>
        <v>0</v>
      </c>
      <c r="CC44" s="125"/>
      <c r="CD44" s="126"/>
      <c r="CE44" s="123"/>
      <c r="CF44" s="112"/>
      <c r="CG44" s="119">
        <f t="shared" si="61"/>
        <v>0</v>
      </c>
      <c r="CH44" s="124"/>
      <c r="CI44" s="115">
        <f>IFERROR(IF(CH44="",0,(SUMIF($G$3:CG$3,"金额-入",$G44:CG44)-SUMIF($G$3:CG$3,"金额-出",$G44:CG44))/(SUMIF($G$3:CG$3,"数量-入",$G44:CG44)-SUMIF($G$3:CG$3,"数量-出",$G44:CG44))),0)</f>
        <v>0</v>
      </c>
      <c r="CJ44" s="115">
        <f t="shared" si="62"/>
        <v>0</v>
      </c>
      <c r="CK44" s="125"/>
      <c r="CL44" s="126"/>
      <c r="CM44" s="123"/>
      <c r="CN44" s="112"/>
      <c r="CO44" s="119">
        <f t="shared" si="63"/>
        <v>0</v>
      </c>
      <c r="CP44" s="124"/>
      <c r="CQ44" s="115">
        <f>IFERROR(IF(CP44="",0,(SUMIF($G$3:CO$3,"金额-入",$G44:CO44)-SUMIF($G$3:CO$3,"金额-出",$G44:CO44))/(SUMIF($G$3:CO$3,"数量-入",$G44:CO44)-SUMIF($G$3:CO$3,"数量-出",$G44:CO44))),0)</f>
        <v>0</v>
      </c>
      <c r="CR44" s="115">
        <f t="shared" si="64"/>
        <v>0</v>
      </c>
      <c r="CS44" s="125"/>
      <c r="CT44" s="126"/>
      <c r="CU44" s="123"/>
      <c r="CV44" s="112"/>
      <c r="CW44" s="119">
        <f t="shared" si="65"/>
        <v>0</v>
      </c>
      <c r="CX44" s="124"/>
      <c r="CY44" s="115">
        <f>IFERROR(IF(CX44="",0,(SUMIF($G$3:CW$3,"金额-入",$G44:CW44)-SUMIF($G$3:CW$3,"金额-出",$G44:CW44))/(SUMIF($G$3:CW$3,"数量-入",$G44:CW44)-SUMIF($G$3:CW$3,"数量-出",$G44:CW44))),0)</f>
        <v>0</v>
      </c>
      <c r="CZ44" s="115">
        <f t="shared" si="66"/>
        <v>0</v>
      </c>
      <c r="DA44" s="125"/>
      <c r="DB44" s="126"/>
      <c r="DC44" s="123"/>
      <c r="DD44" s="112"/>
      <c r="DE44" s="119">
        <f t="shared" si="67"/>
        <v>0</v>
      </c>
      <c r="DF44" s="124"/>
      <c r="DG44" s="115">
        <f>IFERROR(IF(DF44="",0,(SUMIF($G$3:DE$3,"金额-入",$G44:DE44)-SUMIF($G$3:DE$3,"金额-出",$G44:DE44))/(SUMIF($G$3:DE$3,"数量-入",$G44:DE44)-SUMIF($G$3:DE$3,"数量-出",$G44:DE44))),0)</f>
        <v>0</v>
      </c>
      <c r="DH44" s="115">
        <f t="shared" si="68"/>
        <v>0</v>
      </c>
      <c r="DI44" s="125"/>
      <c r="DJ44" s="126"/>
      <c r="DK44" s="109">
        <f t="array" ref="DK44">MIN(IF(($G$3:$DJ$3="单价")*(G44:DJ44&lt;&gt;0),G44:DJ44))</f>
        <v>0</v>
      </c>
      <c r="DL44" s="97">
        <f t="array" ref="DL44">MAX(IF($G$3:$DJ$3="单价",G44:DJ44))</f>
        <v>0</v>
      </c>
      <c r="DM44" s="115">
        <f t="shared" si="69"/>
        <v>0</v>
      </c>
      <c r="DN44" s="127"/>
      <c r="DO44" s="2"/>
      <c r="DP44" s="11">
        <f t="shared" si="70"/>
        <v>0</v>
      </c>
      <c r="DQ44" s="11">
        <f t="shared" si="71"/>
        <v>0</v>
      </c>
      <c r="DR44" s="11"/>
      <c r="DS44" s="11"/>
      <c r="DT44" s="11"/>
      <c r="DU44" s="2"/>
      <c r="DV44" s="2"/>
      <c r="DW44" s="2"/>
      <c r="DX44" s="2"/>
      <c r="DY44" s="2"/>
    </row>
    <row r="45" spans="1:129" ht="18" customHeight="1" x14ac:dyDescent="0.15">
      <c r="A45" s="2"/>
      <c r="B45" s="53">
        <f t="shared" si="0"/>
        <v>41</v>
      </c>
      <c r="C45" s="5"/>
      <c r="D45" s="6"/>
      <c r="E45" s="7"/>
      <c r="F45" s="8"/>
      <c r="G45" s="111"/>
      <c r="H45" s="112"/>
      <c r="I45" s="113">
        <f t="shared" si="38"/>
        <v>0</v>
      </c>
      <c r="J45" s="114">
        <f t="shared" si="39"/>
        <v>0</v>
      </c>
      <c r="K45" s="115">
        <f t="shared" si="3"/>
        <v>0</v>
      </c>
      <c r="L45" s="113">
        <f t="shared" si="40"/>
        <v>0</v>
      </c>
      <c r="M45" s="114">
        <f t="shared" si="41"/>
        <v>0</v>
      </c>
      <c r="N45" s="115">
        <f t="shared" si="6"/>
        <v>0</v>
      </c>
      <c r="O45" s="113">
        <f t="shared" si="42"/>
        <v>0</v>
      </c>
      <c r="P45" s="116">
        <f t="shared" si="43"/>
        <v>0</v>
      </c>
      <c r="Q45" s="117">
        <f t="shared" si="37"/>
        <v>0</v>
      </c>
      <c r="R45" s="118">
        <f t="shared" si="44"/>
        <v>0</v>
      </c>
      <c r="S45" s="111"/>
      <c r="T45" s="112"/>
      <c r="U45" s="119">
        <f t="shared" si="45"/>
        <v>0</v>
      </c>
      <c r="V45" s="120"/>
      <c r="W45" s="115">
        <f>IFERROR(IF(V45="",0,(SUMIF($G$3:U$3,"金额-入",$G45:U45)-SUMIF($G$3:U$3,"金额-出",$G45:U45))/(SUMIF($G$3:U$3,"数量-入",$G45:U45)-SUMIF($G$3:U$3,"数量-出",$G45:U45))),0)</f>
        <v>0</v>
      </c>
      <c r="X45" s="115">
        <f t="shared" si="46"/>
        <v>0</v>
      </c>
      <c r="Y45" s="121"/>
      <c r="Z45" s="122"/>
      <c r="AA45" s="111"/>
      <c r="AB45" s="112"/>
      <c r="AC45" s="119">
        <f t="shared" si="47"/>
        <v>0</v>
      </c>
      <c r="AD45" s="120"/>
      <c r="AE45" s="115">
        <f>IFERROR(IF(AD45="",0,(SUMIF($G$3:AC$3,"金额-入",$G45:AC45)-SUMIF($G$3:AC$3,"金额-出",$G45:AC45))/(SUMIF($G$3:AC$3,"数量-入",$G45:AC45)-SUMIF($G$3:AC$3,"数量-出",$G45:AC45))),0)</f>
        <v>0</v>
      </c>
      <c r="AF45" s="115">
        <f t="shared" si="48"/>
        <v>0</v>
      </c>
      <c r="AG45" s="121"/>
      <c r="AH45" s="122"/>
      <c r="AI45" s="123"/>
      <c r="AJ45" s="112"/>
      <c r="AK45" s="119">
        <f t="shared" si="49"/>
        <v>0</v>
      </c>
      <c r="AL45" s="124"/>
      <c r="AM45" s="115">
        <f>IFERROR(IF(AL45="",0,(SUMIF($G$3:AK$3,"金额-入",$G45:AK45)-SUMIF($G$3:AK$3,"金额-出",$G45:AK45))/(SUMIF($G$3:AK$3,"数量-入",$G45:AK45)-SUMIF($G$3:AK$3,"数量-出",$G45:AK45))),0)</f>
        <v>0</v>
      </c>
      <c r="AN45" s="115">
        <f t="shared" si="50"/>
        <v>0</v>
      </c>
      <c r="AO45" s="125"/>
      <c r="AP45" s="126"/>
      <c r="AQ45" s="123"/>
      <c r="AR45" s="112"/>
      <c r="AS45" s="119">
        <f t="shared" si="51"/>
        <v>0</v>
      </c>
      <c r="AT45" s="124"/>
      <c r="AU45" s="115">
        <f>IFERROR(IF(AT45="",0,(SUMIF($G$3:AS$3,"金额-入",$G45:AS45)-SUMIF($G$3:AS$3,"金额-出",$G45:AS45))/(SUMIF($G$3:AS$3,"数量-入",$G45:AS45)-SUMIF($G$3:AS$3,"数量-出",$G45:AS45))),0)</f>
        <v>0</v>
      </c>
      <c r="AV45" s="115">
        <f t="shared" si="52"/>
        <v>0</v>
      </c>
      <c r="AW45" s="125"/>
      <c r="AX45" s="126"/>
      <c r="AY45" s="123"/>
      <c r="AZ45" s="112"/>
      <c r="BA45" s="119">
        <f t="shared" si="53"/>
        <v>0</v>
      </c>
      <c r="BB45" s="124"/>
      <c r="BC45" s="115">
        <f>IFERROR(IF(BB45="",0,(SUMIF($G$3:BA$3,"金额-入",$G45:BA45)-SUMIF($G$3:BA$3,"金额-出",$G45:BA45))/(SUMIF($G$3:BA$3,"数量-入",$G45:BA45)-SUMIF($G$3:BA$3,"数量-出",$G45:BA45))),0)</f>
        <v>0</v>
      </c>
      <c r="BD45" s="115">
        <f t="shared" si="54"/>
        <v>0</v>
      </c>
      <c r="BE45" s="125"/>
      <c r="BF45" s="126"/>
      <c r="BG45" s="123"/>
      <c r="BH45" s="112"/>
      <c r="BI45" s="119">
        <f t="shared" si="55"/>
        <v>0</v>
      </c>
      <c r="BJ45" s="124"/>
      <c r="BK45" s="115">
        <f>IFERROR(IF(BJ45="",0,(SUMIF($G$3:BI$3,"金额-入",$G45:BI45)-SUMIF($G$3:BI$3,"金额-出",$G45:BI45))/(SUMIF($G$3:BI$3,"数量-入",$G45:BI45)-SUMIF($G$3:BI$3,"数量-出",$G45:BI45))),0)</f>
        <v>0</v>
      </c>
      <c r="BL45" s="115">
        <f t="shared" si="56"/>
        <v>0</v>
      </c>
      <c r="BM45" s="125"/>
      <c r="BN45" s="126"/>
      <c r="BO45" s="123"/>
      <c r="BP45" s="112"/>
      <c r="BQ45" s="119">
        <f t="shared" si="57"/>
        <v>0</v>
      </c>
      <c r="BR45" s="124"/>
      <c r="BS45" s="115">
        <f>IFERROR(IF(BR45="",0,(SUMIF($G$3:BQ$3,"金额-入",$G45:BQ45)-SUMIF($G$3:BQ$3,"金额-出",$G45:BQ45))/(SUMIF($G$3:BQ$3,"数量-入",$G45:BQ45)-SUMIF($G$3:BQ$3,"数量-出",$G45:BQ45))),0)</f>
        <v>0</v>
      </c>
      <c r="BT45" s="115">
        <f t="shared" si="58"/>
        <v>0</v>
      </c>
      <c r="BU45" s="125"/>
      <c r="BV45" s="126"/>
      <c r="BW45" s="123"/>
      <c r="BX45" s="112"/>
      <c r="BY45" s="119">
        <f t="shared" si="59"/>
        <v>0</v>
      </c>
      <c r="BZ45" s="124"/>
      <c r="CA45" s="115">
        <f>IFERROR(IF(BZ45="",0,(SUMIF($G$3:BY$3,"金额-入",$G45:BY45)-SUMIF($G$3:BY$3,"金额-出",$G45:BY45))/(SUMIF($G$3:BY$3,"数量-入",$G45:BY45)-SUMIF($G$3:BY$3,"数量-出",$G45:BY45))),0)</f>
        <v>0</v>
      </c>
      <c r="CB45" s="115">
        <f t="shared" si="60"/>
        <v>0</v>
      </c>
      <c r="CC45" s="125"/>
      <c r="CD45" s="126"/>
      <c r="CE45" s="123"/>
      <c r="CF45" s="112"/>
      <c r="CG45" s="119">
        <f t="shared" si="61"/>
        <v>0</v>
      </c>
      <c r="CH45" s="124"/>
      <c r="CI45" s="115">
        <f>IFERROR(IF(CH45="",0,(SUMIF($G$3:CG$3,"金额-入",$G45:CG45)-SUMIF($G$3:CG$3,"金额-出",$G45:CG45))/(SUMIF($G$3:CG$3,"数量-入",$G45:CG45)-SUMIF($G$3:CG$3,"数量-出",$G45:CG45))),0)</f>
        <v>0</v>
      </c>
      <c r="CJ45" s="115">
        <f t="shared" si="62"/>
        <v>0</v>
      </c>
      <c r="CK45" s="125"/>
      <c r="CL45" s="126"/>
      <c r="CM45" s="123"/>
      <c r="CN45" s="112"/>
      <c r="CO45" s="119">
        <f t="shared" si="63"/>
        <v>0</v>
      </c>
      <c r="CP45" s="124"/>
      <c r="CQ45" s="115">
        <f>IFERROR(IF(CP45="",0,(SUMIF($G$3:CO$3,"金额-入",$G45:CO45)-SUMIF($G$3:CO$3,"金额-出",$G45:CO45))/(SUMIF($G$3:CO$3,"数量-入",$G45:CO45)-SUMIF($G$3:CO$3,"数量-出",$G45:CO45))),0)</f>
        <v>0</v>
      </c>
      <c r="CR45" s="115">
        <f t="shared" si="64"/>
        <v>0</v>
      </c>
      <c r="CS45" s="125"/>
      <c r="CT45" s="126"/>
      <c r="CU45" s="123"/>
      <c r="CV45" s="112"/>
      <c r="CW45" s="119">
        <f t="shared" si="65"/>
        <v>0</v>
      </c>
      <c r="CX45" s="124"/>
      <c r="CY45" s="115">
        <f>IFERROR(IF(CX45="",0,(SUMIF($G$3:CW$3,"金额-入",$G45:CW45)-SUMIF($G$3:CW$3,"金额-出",$G45:CW45))/(SUMIF($G$3:CW$3,"数量-入",$G45:CW45)-SUMIF($G$3:CW$3,"数量-出",$G45:CW45))),0)</f>
        <v>0</v>
      </c>
      <c r="CZ45" s="115">
        <f t="shared" si="66"/>
        <v>0</v>
      </c>
      <c r="DA45" s="125"/>
      <c r="DB45" s="126"/>
      <c r="DC45" s="123"/>
      <c r="DD45" s="112"/>
      <c r="DE45" s="119">
        <f t="shared" si="67"/>
        <v>0</v>
      </c>
      <c r="DF45" s="124"/>
      <c r="DG45" s="115">
        <f>IFERROR(IF(DF45="",0,(SUMIF($G$3:DE$3,"金额-入",$G45:DE45)-SUMIF($G$3:DE$3,"金额-出",$G45:DE45))/(SUMIF($G$3:DE$3,"数量-入",$G45:DE45)-SUMIF($G$3:DE$3,"数量-出",$G45:DE45))),0)</f>
        <v>0</v>
      </c>
      <c r="DH45" s="115">
        <f t="shared" si="68"/>
        <v>0</v>
      </c>
      <c r="DI45" s="125"/>
      <c r="DJ45" s="126"/>
      <c r="DK45" s="109">
        <f t="array" ref="DK45">MIN(IF(($G$3:$DJ$3="单价")*(G45:DJ45&lt;&gt;0),G45:DJ45))</f>
        <v>0</v>
      </c>
      <c r="DL45" s="97">
        <f t="array" ref="DL45">MAX(IF($G$3:$DJ$3="单价",G45:DJ45))</f>
        <v>0</v>
      </c>
      <c r="DM45" s="115">
        <f t="shared" si="69"/>
        <v>0</v>
      </c>
      <c r="DN45" s="127"/>
      <c r="DO45" s="2"/>
      <c r="DP45" s="11">
        <f t="shared" si="70"/>
        <v>0</v>
      </c>
      <c r="DQ45" s="11">
        <f t="shared" si="71"/>
        <v>0</v>
      </c>
      <c r="DR45" s="11"/>
      <c r="DS45" s="11"/>
      <c r="DT45" s="11"/>
      <c r="DU45" s="2"/>
      <c r="DV45" s="2"/>
      <c r="DW45" s="2"/>
      <c r="DX45" s="2"/>
      <c r="DY45" s="2"/>
    </row>
    <row r="46" spans="1:129" ht="18" customHeight="1" x14ac:dyDescent="0.15">
      <c r="A46" s="2"/>
      <c r="B46" s="53">
        <f t="shared" si="0"/>
        <v>42</v>
      </c>
      <c r="C46" s="5"/>
      <c r="D46" s="6"/>
      <c r="E46" s="7"/>
      <c r="F46" s="8"/>
      <c r="G46" s="111"/>
      <c r="H46" s="112"/>
      <c r="I46" s="113">
        <f t="shared" si="38"/>
        <v>0</v>
      </c>
      <c r="J46" s="114">
        <f t="shared" si="39"/>
        <v>0</v>
      </c>
      <c r="K46" s="115">
        <f t="shared" si="3"/>
        <v>0</v>
      </c>
      <c r="L46" s="113">
        <f t="shared" si="40"/>
        <v>0</v>
      </c>
      <c r="M46" s="114">
        <f t="shared" si="41"/>
        <v>0</v>
      </c>
      <c r="N46" s="115">
        <f t="shared" si="6"/>
        <v>0</v>
      </c>
      <c r="O46" s="113">
        <f t="shared" si="42"/>
        <v>0</v>
      </c>
      <c r="P46" s="116">
        <f t="shared" si="43"/>
        <v>0</v>
      </c>
      <c r="Q46" s="117">
        <f t="shared" si="37"/>
        <v>0</v>
      </c>
      <c r="R46" s="118">
        <f t="shared" si="44"/>
        <v>0</v>
      </c>
      <c r="S46" s="111"/>
      <c r="T46" s="112"/>
      <c r="U46" s="119">
        <f t="shared" si="45"/>
        <v>0</v>
      </c>
      <c r="V46" s="120"/>
      <c r="W46" s="115">
        <f>IFERROR(IF(V46="",0,(SUMIF($G$3:U$3,"金额-入",$G46:U46)-SUMIF($G$3:U$3,"金额-出",$G46:U46))/(SUMIF($G$3:U$3,"数量-入",$G46:U46)-SUMIF($G$3:U$3,"数量-出",$G46:U46))),0)</f>
        <v>0</v>
      </c>
      <c r="X46" s="115">
        <f t="shared" si="46"/>
        <v>0</v>
      </c>
      <c r="Y46" s="121"/>
      <c r="Z46" s="122"/>
      <c r="AA46" s="111"/>
      <c r="AB46" s="112"/>
      <c r="AC46" s="119">
        <f t="shared" si="47"/>
        <v>0</v>
      </c>
      <c r="AD46" s="120"/>
      <c r="AE46" s="115">
        <f>IFERROR(IF(AD46="",0,(SUMIF($G$3:AC$3,"金额-入",$G46:AC46)-SUMIF($G$3:AC$3,"金额-出",$G46:AC46))/(SUMIF($G$3:AC$3,"数量-入",$G46:AC46)-SUMIF($G$3:AC$3,"数量-出",$G46:AC46))),0)</f>
        <v>0</v>
      </c>
      <c r="AF46" s="115">
        <f t="shared" si="48"/>
        <v>0</v>
      </c>
      <c r="AG46" s="121"/>
      <c r="AH46" s="122"/>
      <c r="AI46" s="123"/>
      <c r="AJ46" s="112"/>
      <c r="AK46" s="119">
        <f t="shared" si="49"/>
        <v>0</v>
      </c>
      <c r="AL46" s="124"/>
      <c r="AM46" s="115">
        <f>IFERROR(IF(AL46="",0,(SUMIF($G$3:AK$3,"金额-入",$G46:AK46)-SUMIF($G$3:AK$3,"金额-出",$G46:AK46))/(SUMIF($G$3:AK$3,"数量-入",$G46:AK46)-SUMIF($G$3:AK$3,"数量-出",$G46:AK46))),0)</f>
        <v>0</v>
      </c>
      <c r="AN46" s="115">
        <f t="shared" si="50"/>
        <v>0</v>
      </c>
      <c r="AO46" s="125"/>
      <c r="AP46" s="126"/>
      <c r="AQ46" s="123"/>
      <c r="AR46" s="112"/>
      <c r="AS46" s="119">
        <f t="shared" si="51"/>
        <v>0</v>
      </c>
      <c r="AT46" s="124"/>
      <c r="AU46" s="115">
        <f>IFERROR(IF(AT46="",0,(SUMIF($G$3:AS$3,"金额-入",$G46:AS46)-SUMIF($G$3:AS$3,"金额-出",$G46:AS46))/(SUMIF($G$3:AS$3,"数量-入",$G46:AS46)-SUMIF($G$3:AS$3,"数量-出",$G46:AS46))),0)</f>
        <v>0</v>
      </c>
      <c r="AV46" s="115">
        <f t="shared" si="52"/>
        <v>0</v>
      </c>
      <c r="AW46" s="125"/>
      <c r="AX46" s="126"/>
      <c r="AY46" s="123"/>
      <c r="AZ46" s="112"/>
      <c r="BA46" s="119">
        <f t="shared" si="53"/>
        <v>0</v>
      </c>
      <c r="BB46" s="124"/>
      <c r="BC46" s="115">
        <f>IFERROR(IF(BB46="",0,(SUMIF($G$3:BA$3,"金额-入",$G46:BA46)-SUMIF($G$3:BA$3,"金额-出",$G46:BA46))/(SUMIF($G$3:BA$3,"数量-入",$G46:BA46)-SUMIF($G$3:BA$3,"数量-出",$G46:BA46))),0)</f>
        <v>0</v>
      </c>
      <c r="BD46" s="115">
        <f t="shared" si="54"/>
        <v>0</v>
      </c>
      <c r="BE46" s="125"/>
      <c r="BF46" s="126"/>
      <c r="BG46" s="123"/>
      <c r="BH46" s="112"/>
      <c r="BI46" s="119">
        <f t="shared" si="55"/>
        <v>0</v>
      </c>
      <c r="BJ46" s="124"/>
      <c r="BK46" s="115">
        <f>IFERROR(IF(BJ46="",0,(SUMIF($G$3:BI$3,"金额-入",$G46:BI46)-SUMIF($G$3:BI$3,"金额-出",$G46:BI46))/(SUMIF($G$3:BI$3,"数量-入",$G46:BI46)-SUMIF($G$3:BI$3,"数量-出",$G46:BI46))),0)</f>
        <v>0</v>
      </c>
      <c r="BL46" s="115">
        <f t="shared" si="56"/>
        <v>0</v>
      </c>
      <c r="BM46" s="125"/>
      <c r="BN46" s="126"/>
      <c r="BO46" s="123"/>
      <c r="BP46" s="112"/>
      <c r="BQ46" s="119">
        <f t="shared" si="57"/>
        <v>0</v>
      </c>
      <c r="BR46" s="124"/>
      <c r="BS46" s="115">
        <f>IFERROR(IF(BR46="",0,(SUMIF($G$3:BQ$3,"金额-入",$G46:BQ46)-SUMIF($G$3:BQ$3,"金额-出",$G46:BQ46))/(SUMIF($G$3:BQ$3,"数量-入",$G46:BQ46)-SUMIF($G$3:BQ$3,"数量-出",$G46:BQ46))),0)</f>
        <v>0</v>
      </c>
      <c r="BT46" s="115">
        <f t="shared" si="58"/>
        <v>0</v>
      </c>
      <c r="BU46" s="125"/>
      <c r="BV46" s="126"/>
      <c r="BW46" s="123"/>
      <c r="BX46" s="112"/>
      <c r="BY46" s="119">
        <f t="shared" si="59"/>
        <v>0</v>
      </c>
      <c r="BZ46" s="124"/>
      <c r="CA46" s="115">
        <f>IFERROR(IF(BZ46="",0,(SUMIF($G$3:BY$3,"金额-入",$G46:BY46)-SUMIF($G$3:BY$3,"金额-出",$G46:BY46))/(SUMIF($G$3:BY$3,"数量-入",$G46:BY46)-SUMIF($G$3:BY$3,"数量-出",$G46:BY46))),0)</f>
        <v>0</v>
      </c>
      <c r="CB46" s="115">
        <f t="shared" si="60"/>
        <v>0</v>
      </c>
      <c r="CC46" s="125"/>
      <c r="CD46" s="126"/>
      <c r="CE46" s="123"/>
      <c r="CF46" s="112"/>
      <c r="CG46" s="119">
        <f t="shared" si="61"/>
        <v>0</v>
      </c>
      <c r="CH46" s="124"/>
      <c r="CI46" s="115">
        <f>IFERROR(IF(CH46="",0,(SUMIF($G$3:CG$3,"金额-入",$G46:CG46)-SUMIF($G$3:CG$3,"金额-出",$G46:CG46))/(SUMIF($G$3:CG$3,"数量-入",$G46:CG46)-SUMIF($G$3:CG$3,"数量-出",$G46:CG46))),0)</f>
        <v>0</v>
      </c>
      <c r="CJ46" s="115">
        <f t="shared" si="62"/>
        <v>0</v>
      </c>
      <c r="CK46" s="125"/>
      <c r="CL46" s="126"/>
      <c r="CM46" s="123"/>
      <c r="CN46" s="112"/>
      <c r="CO46" s="119">
        <f t="shared" si="63"/>
        <v>0</v>
      </c>
      <c r="CP46" s="124"/>
      <c r="CQ46" s="115">
        <f>IFERROR(IF(CP46="",0,(SUMIF($G$3:CO$3,"金额-入",$G46:CO46)-SUMIF($G$3:CO$3,"金额-出",$G46:CO46))/(SUMIF($G$3:CO$3,"数量-入",$G46:CO46)-SUMIF($G$3:CO$3,"数量-出",$G46:CO46))),0)</f>
        <v>0</v>
      </c>
      <c r="CR46" s="115">
        <f t="shared" si="64"/>
        <v>0</v>
      </c>
      <c r="CS46" s="125"/>
      <c r="CT46" s="126"/>
      <c r="CU46" s="123"/>
      <c r="CV46" s="112"/>
      <c r="CW46" s="119">
        <f t="shared" si="65"/>
        <v>0</v>
      </c>
      <c r="CX46" s="124"/>
      <c r="CY46" s="115">
        <f>IFERROR(IF(CX46="",0,(SUMIF($G$3:CW$3,"金额-入",$G46:CW46)-SUMIF($G$3:CW$3,"金额-出",$G46:CW46))/(SUMIF($G$3:CW$3,"数量-入",$G46:CW46)-SUMIF($G$3:CW$3,"数量-出",$G46:CW46))),0)</f>
        <v>0</v>
      </c>
      <c r="CZ46" s="115">
        <f t="shared" si="66"/>
        <v>0</v>
      </c>
      <c r="DA46" s="125"/>
      <c r="DB46" s="126"/>
      <c r="DC46" s="123"/>
      <c r="DD46" s="112"/>
      <c r="DE46" s="119">
        <f t="shared" si="67"/>
        <v>0</v>
      </c>
      <c r="DF46" s="124"/>
      <c r="DG46" s="115">
        <f>IFERROR(IF(DF46="",0,(SUMIF($G$3:DE$3,"金额-入",$G46:DE46)-SUMIF($G$3:DE$3,"金额-出",$G46:DE46))/(SUMIF($G$3:DE$3,"数量-入",$G46:DE46)-SUMIF($G$3:DE$3,"数量-出",$G46:DE46))),0)</f>
        <v>0</v>
      </c>
      <c r="DH46" s="115">
        <f t="shared" si="68"/>
        <v>0</v>
      </c>
      <c r="DI46" s="125"/>
      <c r="DJ46" s="126"/>
      <c r="DK46" s="109">
        <f t="array" ref="DK46">MIN(IF(($G$3:$DJ$3="单价")*(G46:DJ46&lt;&gt;0),G46:DJ46))</f>
        <v>0</v>
      </c>
      <c r="DL46" s="97">
        <f t="array" ref="DL46">MAX(IF($G$3:$DJ$3="单价",G46:DJ46))</f>
        <v>0</v>
      </c>
      <c r="DM46" s="115">
        <f t="shared" si="69"/>
        <v>0</v>
      </c>
      <c r="DN46" s="127"/>
      <c r="DO46" s="2"/>
      <c r="DP46" s="11">
        <f t="shared" si="70"/>
        <v>0</v>
      </c>
      <c r="DQ46" s="11">
        <f t="shared" si="71"/>
        <v>0</v>
      </c>
      <c r="DR46" s="11"/>
      <c r="DS46" s="11"/>
      <c r="DT46" s="11"/>
      <c r="DU46" s="2"/>
      <c r="DV46" s="2"/>
      <c r="DW46" s="2"/>
      <c r="DX46" s="2"/>
      <c r="DY46" s="2"/>
    </row>
    <row r="47" spans="1:129" ht="18" customHeight="1" x14ac:dyDescent="0.15">
      <c r="A47" s="2"/>
      <c r="B47" s="53">
        <f t="shared" si="0"/>
        <v>43</v>
      </c>
      <c r="C47" s="5"/>
      <c r="D47" s="6"/>
      <c r="E47" s="7"/>
      <c r="F47" s="8"/>
      <c r="G47" s="111"/>
      <c r="H47" s="112"/>
      <c r="I47" s="113">
        <f t="shared" si="38"/>
        <v>0</v>
      </c>
      <c r="J47" s="114">
        <f t="shared" si="39"/>
        <v>0</v>
      </c>
      <c r="K47" s="115">
        <f t="shared" si="3"/>
        <v>0</v>
      </c>
      <c r="L47" s="113">
        <f t="shared" si="40"/>
        <v>0</v>
      </c>
      <c r="M47" s="114">
        <f t="shared" si="41"/>
        <v>0</v>
      </c>
      <c r="N47" s="115">
        <f t="shared" si="6"/>
        <v>0</v>
      </c>
      <c r="O47" s="113">
        <f t="shared" si="42"/>
        <v>0</v>
      </c>
      <c r="P47" s="116">
        <f t="shared" si="43"/>
        <v>0</v>
      </c>
      <c r="Q47" s="117">
        <f t="shared" si="37"/>
        <v>0</v>
      </c>
      <c r="R47" s="118">
        <f t="shared" si="44"/>
        <v>0</v>
      </c>
      <c r="S47" s="111"/>
      <c r="T47" s="112"/>
      <c r="U47" s="119">
        <f t="shared" si="45"/>
        <v>0</v>
      </c>
      <c r="V47" s="120"/>
      <c r="W47" s="115">
        <f>IFERROR(IF(V47="",0,(SUMIF($G$3:U$3,"金额-入",$G47:U47)-SUMIF($G$3:U$3,"金额-出",$G47:U47))/(SUMIF($G$3:U$3,"数量-入",$G47:U47)-SUMIF($G$3:U$3,"数量-出",$G47:U47))),0)</f>
        <v>0</v>
      </c>
      <c r="X47" s="115">
        <f t="shared" si="46"/>
        <v>0</v>
      </c>
      <c r="Y47" s="121"/>
      <c r="Z47" s="122"/>
      <c r="AA47" s="111"/>
      <c r="AB47" s="112"/>
      <c r="AC47" s="119">
        <f t="shared" si="47"/>
        <v>0</v>
      </c>
      <c r="AD47" s="120"/>
      <c r="AE47" s="115">
        <f>IFERROR(IF(AD47="",0,(SUMIF($G$3:AC$3,"金额-入",$G47:AC47)-SUMIF($G$3:AC$3,"金额-出",$G47:AC47))/(SUMIF($G$3:AC$3,"数量-入",$G47:AC47)-SUMIF($G$3:AC$3,"数量-出",$G47:AC47))),0)</f>
        <v>0</v>
      </c>
      <c r="AF47" s="115">
        <f t="shared" si="48"/>
        <v>0</v>
      </c>
      <c r="AG47" s="121"/>
      <c r="AH47" s="122"/>
      <c r="AI47" s="123"/>
      <c r="AJ47" s="112"/>
      <c r="AK47" s="119">
        <f t="shared" si="49"/>
        <v>0</v>
      </c>
      <c r="AL47" s="124"/>
      <c r="AM47" s="115">
        <f>IFERROR(IF(AL47="",0,(SUMIF($G$3:AK$3,"金额-入",$G47:AK47)-SUMIF($G$3:AK$3,"金额-出",$G47:AK47))/(SUMIF($G$3:AK$3,"数量-入",$G47:AK47)-SUMIF($G$3:AK$3,"数量-出",$G47:AK47))),0)</f>
        <v>0</v>
      </c>
      <c r="AN47" s="115">
        <f t="shared" si="50"/>
        <v>0</v>
      </c>
      <c r="AO47" s="125"/>
      <c r="AP47" s="126"/>
      <c r="AQ47" s="123"/>
      <c r="AR47" s="112"/>
      <c r="AS47" s="119">
        <f t="shared" si="51"/>
        <v>0</v>
      </c>
      <c r="AT47" s="124"/>
      <c r="AU47" s="115">
        <f>IFERROR(IF(AT47="",0,(SUMIF($G$3:AS$3,"金额-入",$G47:AS47)-SUMIF($G$3:AS$3,"金额-出",$G47:AS47))/(SUMIF($G$3:AS$3,"数量-入",$G47:AS47)-SUMIF($G$3:AS$3,"数量-出",$G47:AS47))),0)</f>
        <v>0</v>
      </c>
      <c r="AV47" s="115">
        <f t="shared" si="52"/>
        <v>0</v>
      </c>
      <c r="AW47" s="125"/>
      <c r="AX47" s="126"/>
      <c r="AY47" s="123"/>
      <c r="AZ47" s="112"/>
      <c r="BA47" s="119">
        <f t="shared" si="53"/>
        <v>0</v>
      </c>
      <c r="BB47" s="124"/>
      <c r="BC47" s="115">
        <f>IFERROR(IF(BB47="",0,(SUMIF($G$3:BA$3,"金额-入",$G47:BA47)-SUMIF($G$3:BA$3,"金额-出",$G47:BA47))/(SUMIF($G$3:BA$3,"数量-入",$G47:BA47)-SUMIF($G$3:BA$3,"数量-出",$G47:BA47))),0)</f>
        <v>0</v>
      </c>
      <c r="BD47" s="115">
        <f t="shared" si="54"/>
        <v>0</v>
      </c>
      <c r="BE47" s="125"/>
      <c r="BF47" s="126"/>
      <c r="BG47" s="123"/>
      <c r="BH47" s="112"/>
      <c r="BI47" s="119">
        <f t="shared" si="55"/>
        <v>0</v>
      </c>
      <c r="BJ47" s="124"/>
      <c r="BK47" s="115">
        <f>IFERROR(IF(BJ47="",0,(SUMIF($G$3:BI$3,"金额-入",$G47:BI47)-SUMIF($G$3:BI$3,"金额-出",$G47:BI47))/(SUMIF($G$3:BI$3,"数量-入",$G47:BI47)-SUMIF($G$3:BI$3,"数量-出",$G47:BI47))),0)</f>
        <v>0</v>
      </c>
      <c r="BL47" s="115">
        <f t="shared" si="56"/>
        <v>0</v>
      </c>
      <c r="BM47" s="125"/>
      <c r="BN47" s="126"/>
      <c r="BO47" s="123"/>
      <c r="BP47" s="112"/>
      <c r="BQ47" s="119">
        <f t="shared" si="57"/>
        <v>0</v>
      </c>
      <c r="BR47" s="124"/>
      <c r="BS47" s="115">
        <f>IFERROR(IF(BR47="",0,(SUMIF($G$3:BQ$3,"金额-入",$G47:BQ47)-SUMIF($G$3:BQ$3,"金额-出",$G47:BQ47))/(SUMIF($G$3:BQ$3,"数量-入",$G47:BQ47)-SUMIF($G$3:BQ$3,"数量-出",$G47:BQ47))),0)</f>
        <v>0</v>
      </c>
      <c r="BT47" s="115">
        <f t="shared" si="58"/>
        <v>0</v>
      </c>
      <c r="BU47" s="125"/>
      <c r="BV47" s="126"/>
      <c r="BW47" s="123"/>
      <c r="BX47" s="112"/>
      <c r="BY47" s="119">
        <f t="shared" si="59"/>
        <v>0</v>
      </c>
      <c r="BZ47" s="124"/>
      <c r="CA47" s="115">
        <f>IFERROR(IF(BZ47="",0,(SUMIF($G$3:BY$3,"金额-入",$G47:BY47)-SUMIF($G$3:BY$3,"金额-出",$G47:BY47))/(SUMIF($G$3:BY$3,"数量-入",$G47:BY47)-SUMIF($G$3:BY$3,"数量-出",$G47:BY47))),0)</f>
        <v>0</v>
      </c>
      <c r="CB47" s="115">
        <f t="shared" si="60"/>
        <v>0</v>
      </c>
      <c r="CC47" s="125"/>
      <c r="CD47" s="126"/>
      <c r="CE47" s="123"/>
      <c r="CF47" s="112"/>
      <c r="CG47" s="119">
        <f t="shared" si="61"/>
        <v>0</v>
      </c>
      <c r="CH47" s="124"/>
      <c r="CI47" s="115">
        <f>IFERROR(IF(CH47="",0,(SUMIF($G$3:CG$3,"金额-入",$G47:CG47)-SUMIF($G$3:CG$3,"金额-出",$G47:CG47))/(SUMIF($G$3:CG$3,"数量-入",$G47:CG47)-SUMIF($G$3:CG$3,"数量-出",$G47:CG47))),0)</f>
        <v>0</v>
      </c>
      <c r="CJ47" s="115">
        <f t="shared" si="62"/>
        <v>0</v>
      </c>
      <c r="CK47" s="125"/>
      <c r="CL47" s="126"/>
      <c r="CM47" s="123"/>
      <c r="CN47" s="112"/>
      <c r="CO47" s="119">
        <f t="shared" si="63"/>
        <v>0</v>
      </c>
      <c r="CP47" s="124"/>
      <c r="CQ47" s="115">
        <f>IFERROR(IF(CP47="",0,(SUMIF($G$3:CO$3,"金额-入",$G47:CO47)-SUMIF($G$3:CO$3,"金额-出",$G47:CO47))/(SUMIF($G$3:CO$3,"数量-入",$G47:CO47)-SUMIF($G$3:CO$3,"数量-出",$G47:CO47))),0)</f>
        <v>0</v>
      </c>
      <c r="CR47" s="115">
        <f t="shared" si="64"/>
        <v>0</v>
      </c>
      <c r="CS47" s="125"/>
      <c r="CT47" s="126"/>
      <c r="CU47" s="123"/>
      <c r="CV47" s="112"/>
      <c r="CW47" s="119">
        <f t="shared" si="65"/>
        <v>0</v>
      </c>
      <c r="CX47" s="124"/>
      <c r="CY47" s="115">
        <f>IFERROR(IF(CX47="",0,(SUMIF($G$3:CW$3,"金额-入",$G47:CW47)-SUMIF($G$3:CW$3,"金额-出",$G47:CW47))/(SUMIF($G$3:CW$3,"数量-入",$G47:CW47)-SUMIF($G$3:CW$3,"数量-出",$G47:CW47))),0)</f>
        <v>0</v>
      </c>
      <c r="CZ47" s="115">
        <f t="shared" si="66"/>
        <v>0</v>
      </c>
      <c r="DA47" s="125"/>
      <c r="DB47" s="126"/>
      <c r="DC47" s="123"/>
      <c r="DD47" s="112"/>
      <c r="DE47" s="119">
        <f t="shared" si="67"/>
        <v>0</v>
      </c>
      <c r="DF47" s="124"/>
      <c r="DG47" s="115">
        <f>IFERROR(IF(DF47="",0,(SUMIF($G$3:DE$3,"金额-入",$G47:DE47)-SUMIF($G$3:DE$3,"金额-出",$G47:DE47))/(SUMIF($G$3:DE$3,"数量-入",$G47:DE47)-SUMIF($G$3:DE$3,"数量-出",$G47:DE47))),0)</f>
        <v>0</v>
      </c>
      <c r="DH47" s="115">
        <f t="shared" si="68"/>
        <v>0</v>
      </c>
      <c r="DI47" s="125"/>
      <c r="DJ47" s="126"/>
      <c r="DK47" s="109">
        <f t="array" ref="DK47">MIN(IF(($G$3:$DJ$3="单价")*(G47:DJ47&lt;&gt;0),G47:DJ47))</f>
        <v>0</v>
      </c>
      <c r="DL47" s="97">
        <f t="array" ref="DL47">MAX(IF($G$3:$DJ$3="单价",G47:DJ47))</f>
        <v>0</v>
      </c>
      <c r="DM47" s="115">
        <f t="shared" si="69"/>
        <v>0</v>
      </c>
      <c r="DN47" s="127"/>
      <c r="DO47" s="2"/>
      <c r="DP47" s="11">
        <f t="shared" si="70"/>
        <v>0</v>
      </c>
      <c r="DQ47" s="11">
        <f t="shared" si="71"/>
        <v>0</v>
      </c>
      <c r="DR47" s="11"/>
      <c r="DS47" s="11"/>
      <c r="DT47" s="11"/>
      <c r="DU47" s="2"/>
      <c r="DV47" s="2"/>
      <c r="DW47" s="2"/>
      <c r="DX47" s="2"/>
      <c r="DY47" s="2"/>
    </row>
    <row r="48" spans="1:129" ht="18" customHeight="1" x14ac:dyDescent="0.15">
      <c r="A48" s="2"/>
      <c r="B48" s="53">
        <f t="shared" si="0"/>
        <v>44</v>
      </c>
      <c r="C48" s="5"/>
      <c r="D48" s="6"/>
      <c r="E48" s="7"/>
      <c r="F48" s="8"/>
      <c r="G48" s="111"/>
      <c r="H48" s="112"/>
      <c r="I48" s="113">
        <f t="shared" si="38"/>
        <v>0</v>
      </c>
      <c r="J48" s="114">
        <f t="shared" si="39"/>
        <v>0</v>
      </c>
      <c r="K48" s="115">
        <f t="shared" si="3"/>
        <v>0</v>
      </c>
      <c r="L48" s="113">
        <f t="shared" si="40"/>
        <v>0</v>
      </c>
      <c r="M48" s="114">
        <f t="shared" si="41"/>
        <v>0</v>
      </c>
      <c r="N48" s="115">
        <f t="shared" si="6"/>
        <v>0</v>
      </c>
      <c r="O48" s="113">
        <f t="shared" si="42"/>
        <v>0</v>
      </c>
      <c r="P48" s="116">
        <f t="shared" si="43"/>
        <v>0</v>
      </c>
      <c r="Q48" s="117">
        <f t="shared" si="37"/>
        <v>0</v>
      </c>
      <c r="R48" s="118">
        <f t="shared" si="44"/>
        <v>0</v>
      </c>
      <c r="S48" s="111"/>
      <c r="T48" s="112"/>
      <c r="U48" s="119">
        <f t="shared" si="45"/>
        <v>0</v>
      </c>
      <c r="V48" s="120"/>
      <c r="W48" s="115">
        <f>IFERROR(IF(V48="",0,(SUMIF($G$3:U$3,"金额-入",$G48:U48)-SUMIF($G$3:U$3,"金额-出",$G48:U48))/(SUMIF($G$3:U$3,"数量-入",$G48:U48)-SUMIF($G$3:U$3,"数量-出",$G48:U48))),0)</f>
        <v>0</v>
      </c>
      <c r="X48" s="115">
        <f t="shared" si="46"/>
        <v>0</v>
      </c>
      <c r="Y48" s="121"/>
      <c r="Z48" s="122"/>
      <c r="AA48" s="111"/>
      <c r="AB48" s="112"/>
      <c r="AC48" s="119">
        <f t="shared" si="47"/>
        <v>0</v>
      </c>
      <c r="AD48" s="120"/>
      <c r="AE48" s="115">
        <f>IFERROR(IF(AD48="",0,(SUMIF($G$3:AC$3,"金额-入",$G48:AC48)-SUMIF($G$3:AC$3,"金额-出",$G48:AC48))/(SUMIF($G$3:AC$3,"数量-入",$G48:AC48)-SUMIF($G$3:AC$3,"数量-出",$G48:AC48))),0)</f>
        <v>0</v>
      </c>
      <c r="AF48" s="115">
        <f t="shared" si="48"/>
        <v>0</v>
      </c>
      <c r="AG48" s="121"/>
      <c r="AH48" s="122"/>
      <c r="AI48" s="123"/>
      <c r="AJ48" s="112"/>
      <c r="AK48" s="119">
        <f t="shared" si="49"/>
        <v>0</v>
      </c>
      <c r="AL48" s="124"/>
      <c r="AM48" s="115">
        <f>IFERROR(IF(AL48="",0,(SUMIF($G$3:AK$3,"金额-入",$G48:AK48)-SUMIF($G$3:AK$3,"金额-出",$G48:AK48))/(SUMIF($G$3:AK$3,"数量-入",$G48:AK48)-SUMIF($G$3:AK$3,"数量-出",$G48:AK48))),0)</f>
        <v>0</v>
      </c>
      <c r="AN48" s="115">
        <f t="shared" si="50"/>
        <v>0</v>
      </c>
      <c r="AO48" s="125"/>
      <c r="AP48" s="126"/>
      <c r="AQ48" s="123"/>
      <c r="AR48" s="112"/>
      <c r="AS48" s="119">
        <f t="shared" si="51"/>
        <v>0</v>
      </c>
      <c r="AT48" s="124"/>
      <c r="AU48" s="115">
        <f>IFERROR(IF(AT48="",0,(SUMIF($G$3:AS$3,"金额-入",$G48:AS48)-SUMIF($G$3:AS$3,"金额-出",$G48:AS48))/(SUMIF($G$3:AS$3,"数量-入",$G48:AS48)-SUMIF($G$3:AS$3,"数量-出",$G48:AS48))),0)</f>
        <v>0</v>
      </c>
      <c r="AV48" s="115">
        <f t="shared" si="52"/>
        <v>0</v>
      </c>
      <c r="AW48" s="125"/>
      <c r="AX48" s="126"/>
      <c r="AY48" s="123"/>
      <c r="AZ48" s="112"/>
      <c r="BA48" s="119">
        <f t="shared" si="53"/>
        <v>0</v>
      </c>
      <c r="BB48" s="124"/>
      <c r="BC48" s="115">
        <f>IFERROR(IF(BB48="",0,(SUMIF($G$3:BA$3,"金额-入",$G48:BA48)-SUMIF($G$3:BA$3,"金额-出",$G48:BA48))/(SUMIF($G$3:BA$3,"数量-入",$G48:BA48)-SUMIF($G$3:BA$3,"数量-出",$G48:BA48))),0)</f>
        <v>0</v>
      </c>
      <c r="BD48" s="115">
        <f t="shared" si="54"/>
        <v>0</v>
      </c>
      <c r="BE48" s="125"/>
      <c r="BF48" s="126"/>
      <c r="BG48" s="123"/>
      <c r="BH48" s="112"/>
      <c r="BI48" s="119">
        <f t="shared" si="55"/>
        <v>0</v>
      </c>
      <c r="BJ48" s="124"/>
      <c r="BK48" s="115">
        <f>IFERROR(IF(BJ48="",0,(SUMIF($G$3:BI$3,"金额-入",$G48:BI48)-SUMIF($G$3:BI$3,"金额-出",$G48:BI48))/(SUMIF($G$3:BI$3,"数量-入",$G48:BI48)-SUMIF($G$3:BI$3,"数量-出",$G48:BI48))),0)</f>
        <v>0</v>
      </c>
      <c r="BL48" s="115">
        <f t="shared" si="56"/>
        <v>0</v>
      </c>
      <c r="BM48" s="125"/>
      <c r="BN48" s="126"/>
      <c r="BO48" s="123"/>
      <c r="BP48" s="112"/>
      <c r="BQ48" s="119">
        <f t="shared" si="57"/>
        <v>0</v>
      </c>
      <c r="BR48" s="124"/>
      <c r="BS48" s="115">
        <f>IFERROR(IF(BR48="",0,(SUMIF($G$3:BQ$3,"金额-入",$G48:BQ48)-SUMIF($G$3:BQ$3,"金额-出",$G48:BQ48))/(SUMIF($G$3:BQ$3,"数量-入",$G48:BQ48)-SUMIF($G$3:BQ$3,"数量-出",$G48:BQ48))),0)</f>
        <v>0</v>
      </c>
      <c r="BT48" s="115">
        <f t="shared" si="58"/>
        <v>0</v>
      </c>
      <c r="BU48" s="125"/>
      <c r="BV48" s="126"/>
      <c r="BW48" s="123"/>
      <c r="BX48" s="112"/>
      <c r="BY48" s="119">
        <f t="shared" si="59"/>
        <v>0</v>
      </c>
      <c r="BZ48" s="124"/>
      <c r="CA48" s="115">
        <f>IFERROR(IF(BZ48="",0,(SUMIF($G$3:BY$3,"金额-入",$G48:BY48)-SUMIF($G$3:BY$3,"金额-出",$G48:BY48))/(SUMIF($G$3:BY$3,"数量-入",$G48:BY48)-SUMIF($G$3:BY$3,"数量-出",$G48:BY48))),0)</f>
        <v>0</v>
      </c>
      <c r="CB48" s="115">
        <f t="shared" si="60"/>
        <v>0</v>
      </c>
      <c r="CC48" s="125"/>
      <c r="CD48" s="126"/>
      <c r="CE48" s="123"/>
      <c r="CF48" s="112"/>
      <c r="CG48" s="119">
        <f t="shared" si="61"/>
        <v>0</v>
      </c>
      <c r="CH48" s="124"/>
      <c r="CI48" s="115">
        <f>IFERROR(IF(CH48="",0,(SUMIF($G$3:CG$3,"金额-入",$G48:CG48)-SUMIF($G$3:CG$3,"金额-出",$G48:CG48))/(SUMIF($G$3:CG$3,"数量-入",$G48:CG48)-SUMIF($G$3:CG$3,"数量-出",$G48:CG48))),0)</f>
        <v>0</v>
      </c>
      <c r="CJ48" s="115">
        <f t="shared" si="62"/>
        <v>0</v>
      </c>
      <c r="CK48" s="125"/>
      <c r="CL48" s="126"/>
      <c r="CM48" s="123"/>
      <c r="CN48" s="112"/>
      <c r="CO48" s="119">
        <f t="shared" si="63"/>
        <v>0</v>
      </c>
      <c r="CP48" s="124"/>
      <c r="CQ48" s="115">
        <f>IFERROR(IF(CP48="",0,(SUMIF($G$3:CO$3,"金额-入",$G48:CO48)-SUMIF($G$3:CO$3,"金额-出",$G48:CO48))/(SUMIF($G$3:CO$3,"数量-入",$G48:CO48)-SUMIF($G$3:CO$3,"数量-出",$G48:CO48))),0)</f>
        <v>0</v>
      </c>
      <c r="CR48" s="115">
        <f t="shared" si="64"/>
        <v>0</v>
      </c>
      <c r="CS48" s="125"/>
      <c r="CT48" s="126"/>
      <c r="CU48" s="123"/>
      <c r="CV48" s="112"/>
      <c r="CW48" s="119">
        <f t="shared" si="65"/>
        <v>0</v>
      </c>
      <c r="CX48" s="124"/>
      <c r="CY48" s="115">
        <f>IFERROR(IF(CX48="",0,(SUMIF($G$3:CW$3,"金额-入",$G48:CW48)-SUMIF($G$3:CW$3,"金额-出",$G48:CW48))/(SUMIF($G$3:CW$3,"数量-入",$G48:CW48)-SUMIF($G$3:CW$3,"数量-出",$G48:CW48))),0)</f>
        <v>0</v>
      </c>
      <c r="CZ48" s="115">
        <f t="shared" si="66"/>
        <v>0</v>
      </c>
      <c r="DA48" s="125"/>
      <c r="DB48" s="126"/>
      <c r="DC48" s="123"/>
      <c r="DD48" s="112"/>
      <c r="DE48" s="119">
        <f t="shared" si="67"/>
        <v>0</v>
      </c>
      <c r="DF48" s="124"/>
      <c r="DG48" s="115">
        <f>IFERROR(IF(DF48="",0,(SUMIF($G$3:DE$3,"金额-入",$G48:DE48)-SUMIF($G$3:DE$3,"金额-出",$G48:DE48))/(SUMIF($G$3:DE$3,"数量-入",$G48:DE48)-SUMIF($G$3:DE$3,"数量-出",$G48:DE48))),0)</f>
        <v>0</v>
      </c>
      <c r="DH48" s="115">
        <f t="shared" si="68"/>
        <v>0</v>
      </c>
      <c r="DI48" s="125"/>
      <c r="DJ48" s="126"/>
      <c r="DK48" s="109">
        <f t="array" ref="DK48">MIN(IF(($G$3:$DJ$3="单价")*(G48:DJ48&lt;&gt;0),G48:DJ48))</f>
        <v>0</v>
      </c>
      <c r="DL48" s="97">
        <f t="array" ref="DL48">MAX(IF($G$3:$DJ$3="单价",G48:DJ48))</f>
        <v>0</v>
      </c>
      <c r="DM48" s="115">
        <f t="shared" si="69"/>
        <v>0</v>
      </c>
      <c r="DN48" s="127"/>
      <c r="DO48" s="2"/>
      <c r="DP48" s="11">
        <f t="shared" si="70"/>
        <v>0</v>
      </c>
      <c r="DQ48" s="11">
        <f t="shared" si="71"/>
        <v>0</v>
      </c>
      <c r="DR48" s="11"/>
      <c r="DS48" s="11"/>
      <c r="DT48" s="11"/>
      <c r="DU48" s="2"/>
      <c r="DV48" s="2"/>
      <c r="DW48" s="2"/>
      <c r="DX48" s="2"/>
      <c r="DY48" s="2"/>
    </row>
    <row r="49" spans="1:129" ht="18" customHeight="1" x14ac:dyDescent="0.15">
      <c r="A49" s="2"/>
      <c r="B49" s="53">
        <f t="shared" si="0"/>
        <v>45</v>
      </c>
      <c r="C49" s="5"/>
      <c r="D49" s="6"/>
      <c r="E49" s="7"/>
      <c r="F49" s="8"/>
      <c r="G49" s="111"/>
      <c r="H49" s="112"/>
      <c r="I49" s="113">
        <f t="shared" si="38"/>
        <v>0</v>
      </c>
      <c r="J49" s="114">
        <f t="shared" si="39"/>
        <v>0</v>
      </c>
      <c r="K49" s="115">
        <f t="shared" si="3"/>
        <v>0</v>
      </c>
      <c r="L49" s="113">
        <f t="shared" si="40"/>
        <v>0</v>
      </c>
      <c r="M49" s="114">
        <f t="shared" si="41"/>
        <v>0</v>
      </c>
      <c r="N49" s="115">
        <f t="shared" si="6"/>
        <v>0</v>
      </c>
      <c r="O49" s="113">
        <f t="shared" si="42"/>
        <v>0</v>
      </c>
      <c r="P49" s="116">
        <f t="shared" si="43"/>
        <v>0</v>
      </c>
      <c r="Q49" s="117">
        <f t="shared" si="37"/>
        <v>0</v>
      </c>
      <c r="R49" s="118">
        <f t="shared" si="44"/>
        <v>0</v>
      </c>
      <c r="S49" s="111"/>
      <c r="T49" s="112"/>
      <c r="U49" s="119">
        <f t="shared" si="45"/>
        <v>0</v>
      </c>
      <c r="V49" s="120"/>
      <c r="W49" s="115">
        <f>IFERROR(IF(V49="",0,(SUMIF($G$3:U$3,"金额-入",$G49:U49)-SUMIF($G$3:U$3,"金额-出",$G49:U49))/(SUMIF($G$3:U$3,"数量-入",$G49:U49)-SUMIF($G$3:U$3,"数量-出",$G49:U49))),0)</f>
        <v>0</v>
      </c>
      <c r="X49" s="115">
        <f t="shared" si="46"/>
        <v>0</v>
      </c>
      <c r="Y49" s="121"/>
      <c r="Z49" s="122"/>
      <c r="AA49" s="111"/>
      <c r="AB49" s="112"/>
      <c r="AC49" s="119">
        <f t="shared" si="47"/>
        <v>0</v>
      </c>
      <c r="AD49" s="120"/>
      <c r="AE49" s="115">
        <f>IFERROR(IF(AD49="",0,(SUMIF($G$3:AC$3,"金额-入",$G49:AC49)-SUMIF($G$3:AC$3,"金额-出",$G49:AC49))/(SUMIF($G$3:AC$3,"数量-入",$G49:AC49)-SUMIF($G$3:AC$3,"数量-出",$G49:AC49))),0)</f>
        <v>0</v>
      </c>
      <c r="AF49" s="115">
        <f t="shared" si="48"/>
        <v>0</v>
      </c>
      <c r="AG49" s="121"/>
      <c r="AH49" s="122"/>
      <c r="AI49" s="123"/>
      <c r="AJ49" s="112"/>
      <c r="AK49" s="119">
        <f t="shared" si="49"/>
        <v>0</v>
      </c>
      <c r="AL49" s="124"/>
      <c r="AM49" s="115">
        <f>IFERROR(IF(AL49="",0,(SUMIF($G$3:AK$3,"金额-入",$G49:AK49)-SUMIF($G$3:AK$3,"金额-出",$G49:AK49))/(SUMIF($G$3:AK$3,"数量-入",$G49:AK49)-SUMIF($G$3:AK$3,"数量-出",$G49:AK49))),0)</f>
        <v>0</v>
      </c>
      <c r="AN49" s="115">
        <f t="shared" si="50"/>
        <v>0</v>
      </c>
      <c r="AO49" s="125"/>
      <c r="AP49" s="126"/>
      <c r="AQ49" s="123"/>
      <c r="AR49" s="112"/>
      <c r="AS49" s="119">
        <f t="shared" si="51"/>
        <v>0</v>
      </c>
      <c r="AT49" s="124"/>
      <c r="AU49" s="115">
        <f>IFERROR(IF(AT49="",0,(SUMIF($G$3:AS$3,"金额-入",$G49:AS49)-SUMIF($G$3:AS$3,"金额-出",$G49:AS49))/(SUMIF($G$3:AS$3,"数量-入",$G49:AS49)-SUMIF($G$3:AS$3,"数量-出",$G49:AS49))),0)</f>
        <v>0</v>
      </c>
      <c r="AV49" s="115">
        <f t="shared" si="52"/>
        <v>0</v>
      </c>
      <c r="AW49" s="125"/>
      <c r="AX49" s="126"/>
      <c r="AY49" s="123"/>
      <c r="AZ49" s="112"/>
      <c r="BA49" s="119">
        <f t="shared" si="53"/>
        <v>0</v>
      </c>
      <c r="BB49" s="124"/>
      <c r="BC49" s="115">
        <f>IFERROR(IF(BB49="",0,(SUMIF($G$3:BA$3,"金额-入",$G49:BA49)-SUMIF($G$3:BA$3,"金额-出",$G49:BA49))/(SUMIF($G$3:BA$3,"数量-入",$G49:BA49)-SUMIF($G$3:BA$3,"数量-出",$G49:BA49))),0)</f>
        <v>0</v>
      </c>
      <c r="BD49" s="115">
        <f t="shared" si="54"/>
        <v>0</v>
      </c>
      <c r="BE49" s="125"/>
      <c r="BF49" s="126"/>
      <c r="BG49" s="123"/>
      <c r="BH49" s="112"/>
      <c r="BI49" s="119">
        <f t="shared" si="55"/>
        <v>0</v>
      </c>
      <c r="BJ49" s="124"/>
      <c r="BK49" s="115">
        <f>IFERROR(IF(BJ49="",0,(SUMIF($G$3:BI$3,"金额-入",$G49:BI49)-SUMIF($G$3:BI$3,"金额-出",$G49:BI49))/(SUMIF($G$3:BI$3,"数量-入",$G49:BI49)-SUMIF($G$3:BI$3,"数量-出",$G49:BI49))),0)</f>
        <v>0</v>
      </c>
      <c r="BL49" s="115">
        <f t="shared" si="56"/>
        <v>0</v>
      </c>
      <c r="BM49" s="125"/>
      <c r="BN49" s="126"/>
      <c r="BO49" s="123"/>
      <c r="BP49" s="112"/>
      <c r="BQ49" s="119">
        <f t="shared" si="57"/>
        <v>0</v>
      </c>
      <c r="BR49" s="124"/>
      <c r="BS49" s="115">
        <f>IFERROR(IF(BR49="",0,(SUMIF($G$3:BQ$3,"金额-入",$G49:BQ49)-SUMIF($G$3:BQ$3,"金额-出",$G49:BQ49))/(SUMIF($G$3:BQ$3,"数量-入",$G49:BQ49)-SUMIF($G$3:BQ$3,"数量-出",$G49:BQ49))),0)</f>
        <v>0</v>
      </c>
      <c r="BT49" s="115">
        <f t="shared" si="58"/>
        <v>0</v>
      </c>
      <c r="BU49" s="125"/>
      <c r="BV49" s="126"/>
      <c r="BW49" s="123"/>
      <c r="BX49" s="112"/>
      <c r="BY49" s="119">
        <f t="shared" si="59"/>
        <v>0</v>
      </c>
      <c r="BZ49" s="124"/>
      <c r="CA49" s="115">
        <f>IFERROR(IF(BZ49="",0,(SUMIF($G$3:BY$3,"金额-入",$G49:BY49)-SUMIF($G$3:BY$3,"金额-出",$G49:BY49))/(SUMIF($G$3:BY$3,"数量-入",$G49:BY49)-SUMIF($G$3:BY$3,"数量-出",$G49:BY49))),0)</f>
        <v>0</v>
      </c>
      <c r="CB49" s="115">
        <f t="shared" si="60"/>
        <v>0</v>
      </c>
      <c r="CC49" s="125"/>
      <c r="CD49" s="126"/>
      <c r="CE49" s="123"/>
      <c r="CF49" s="112"/>
      <c r="CG49" s="119">
        <f t="shared" si="61"/>
        <v>0</v>
      </c>
      <c r="CH49" s="124"/>
      <c r="CI49" s="115">
        <f>IFERROR(IF(CH49="",0,(SUMIF($G$3:CG$3,"金额-入",$G49:CG49)-SUMIF($G$3:CG$3,"金额-出",$G49:CG49))/(SUMIF($G$3:CG$3,"数量-入",$G49:CG49)-SUMIF($G$3:CG$3,"数量-出",$G49:CG49))),0)</f>
        <v>0</v>
      </c>
      <c r="CJ49" s="115">
        <f t="shared" si="62"/>
        <v>0</v>
      </c>
      <c r="CK49" s="125"/>
      <c r="CL49" s="126"/>
      <c r="CM49" s="123"/>
      <c r="CN49" s="112"/>
      <c r="CO49" s="119">
        <f t="shared" si="63"/>
        <v>0</v>
      </c>
      <c r="CP49" s="124"/>
      <c r="CQ49" s="115">
        <f>IFERROR(IF(CP49="",0,(SUMIF($G$3:CO$3,"金额-入",$G49:CO49)-SUMIF($G$3:CO$3,"金额-出",$G49:CO49))/(SUMIF($G$3:CO$3,"数量-入",$G49:CO49)-SUMIF($G$3:CO$3,"数量-出",$G49:CO49))),0)</f>
        <v>0</v>
      </c>
      <c r="CR49" s="115">
        <f t="shared" si="64"/>
        <v>0</v>
      </c>
      <c r="CS49" s="125"/>
      <c r="CT49" s="126"/>
      <c r="CU49" s="123"/>
      <c r="CV49" s="112"/>
      <c r="CW49" s="119">
        <f t="shared" si="65"/>
        <v>0</v>
      </c>
      <c r="CX49" s="124"/>
      <c r="CY49" s="115">
        <f>IFERROR(IF(CX49="",0,(SUMIF($G$3:CW$3,"金额-入",$G49:CW49)-SUMIF($G$3:CW$3,"金额-出",$G49:CW49))/(SUMIF($G$3:CW$3,"数量-入",$G49:CW49)-SUMIF($G$3:CW$3,"数量-出",$G49:CW49))),0)</f>
        <v>0</v>
      </c>
      <c r="CZ49" s="115">
        <f t="shared" si="66"/>
        <v>0</v>
      </c>
      <c r="DA49" s="125"/>
      <c r="DB49" s="126"/>
      <c r="DC49" s="123"/>
      <c r="DD49" s="112"/>
      <c r="DE49" s="119">
        <f t="shared" si="67"/>
        <v>0</v>
      </c>
      <c r="DF49" s="124"/>
      <c r="DG49" s="115">
        <f>IFERROR(IF(DF49="",0,(SUMIF($G$3:DE$3,"金额-入",$G49:DE49)-SUMIF($G$3:DE$3,"金额-出",$G49:DE49))/(SUMIF($G$3:DE$3,"数量-入",$G49:DE49)-SUMIF($G$3:DE$3,"数量-出",$G49:DE49))),0)</f>
        <v>0</v>
      </c>
      <c r="DH49" s="115">
        <f t="shared" si="68"/>
        <v>0</v>
      </c>
      <c r="DI49" s="125"/>
      <c r="DJ49" s="126"/>
      <c r="DK49" s="109">
        <f t="array" ref="DK49">MIN(IF(($G$3:$DJ$3="单价")*(G49:DJ49&lt;&gt;0),G49:DJ49))</f>
        <v>0</v>
      </c>
      <c r="DL49" s="97">
        <f t="array" ref="DL49">MAX(IF($G$3:$DJ$3="单价",G49:DJ49))</f>
        <v>0</v>
      </c>
      <c r="DM49" s="115">
        <f t="shared" si="69"/>
        <v>0</v>
      </c>
      <c r="DN49" s="127"/>
      <c r="DO49" s="2"/>
      <c r="DP49" s="11">
        <f t="shared" si="70"/>
        <v>0</v>
      </c>
      <c r="DQ49" s="11">
        <f t="shared" si="71"/>
        <v>0</v>
      </c>
      <c r="DR49" s="11"/>
      <c r="DS49" s="11"/>
      <c r="DT49" s="11"/>
      <c r="DU49" s="2"/>
      <c r="DV49" s="2"/>
      <c r="DW49" s="2"/>
      <c r="DX49" s="2"/>
      <c r="DY49" s="2"/>
    </row>
    <row r="50" spans="1:129" ht="18" customHeight="1" x14ac:dyDescent="0.15">
      <c r="A50" s="2"/>
      <c r="B50" s="53">
        <f t="shared" si="0"/>
        <v>46</v>
      </c>
      <c r="C50" s="5"/>
      <c r="D50" s="6"/>
      <c r="E50" s="7"/>
      <c r="F50" s="8"/>
      <c r="G50" s="111"/>
      <c r="H50" s="112"/>
      <c r="I50" s="113">
        <f t="shared" si="38"/>
        <v>0</v>
      </c>
      <c r="J50" s="114">
        <f t="shared" si="39"/>
        <v>0</v>
      </c>
      <c r="K50" s="115">
        <f t="shared" si="3"/>
        <v>0</v>
      </c>
      <c r="L50" s="113">
        <f t="shared" si="40"/>
        <v>0</v>
      </c>
      <c r="M50" s="114">
        <f t="shared" si="41"/>
        <v>0</v>
      </c>
      <c r="N50" s="115">
        <f t="shared" si="6"/>
        <v>0</v>
      </c>
      <c r="O50" s="113">
        <f t="shared" si="42"/>
        <v>0</v>
      </c>
      <c r="P50" s="116">
        <f t="shared" si="43"/>
        <v>0</v>
      </c>
      <c r="Q50" s="117">
        <f t="shared" si="37"/>
        <v>0</v>
      </c>
      <c r="R50" s="118">
        <f t="shared" si="44"/>
        <v>0</v>
      </c>
      <c r="S50" s="111"/>
      <c r="T50" s="112"/>
      <c r="U50" s="119">
        <f t="shared" si="45"/>
        <v>0</v>
      </c>
      <c r="V50" s="120"/>
      <c r="W50" s="115">
        <f>IFERROR(IF(V50="",0,(SUMIF($G$3:U$3,"金额-入",$G50:U50)-SUMIF($G$3:U$3,"金额-出",$G50:U50))/(SUMIF($G$3:U$3,"数量-入",$G50:U50)-SUMIF($G$3:U$3,"数量-出",$G50:U50))),0)</f>
        <v>0</v>
      </c>
      <c r="X50" s="115">
        <f t="shared" si="46"/>
        <v>0</v>
      </c>
      <c r="Y50" s="121"/>
      <c r="Z50" s="122"/>
      <c r="AA50" s="111"/>
      <c r="AB50" s="112"/>
      <c r="AC50" s="119">
        <f t="shared" si="47"/>
        <v>0</v>
      </c>
      <c r="AD50" s="120"/>
      <c r="AE50" s="115">
        <f>IFERROR(IF(AD50="",0,(SUMIF($G$3:AC$3,"金额-入",$G50:AC50)-SUMIF($G$3:AC$3,"金额-出",$G50:AC50))/(SUMIF($G$3:AC$3,"数量-入",$G50:AC50)-SUMIF($G$3:AC$3,"数量-出",$G50:AC50))),0)</f>
        <v>0</v>
      </c>
      <c r="AF50" s="115">
        <f t="shared" si="48"/>
        <v>0</v>
      </c>
      <c r="AG50" s="121"/>
      <c r="AH50" s="122"/>
      <c r="AI50" s="123"/>
      <c r="AJ50" s="112"/>
      <c r="AK50" s="119">
        <f t="shared" si="49"/>
        <v>0</v>
      </c>
      <c r="AL50" s="124"/>
      <c r="AM50" s="115">
        <f>IFERROR(IF(AL50="",0,(SUMIF($G$3:AK$3,"金额-入",$G50:AK50)-SUMIF($G$3:AK$3,"金额-出",$G50:AK50))/(SUMIF($G$3:AK$3,"数量-入",$G50:AK50)-SUMIF($G$3:AK$3,"数量-出",$G50:AK50))),0)</f>
        <v>0</v>
      </c>
      <c r="AN50" s="115">
        <f t="shared" si="50"/>
        <v>0</v>
      </c>
      <c r="AO50" s="125"/>
      <c r="AP50" s="126"/>
      <c r="AQ50" s="123"/>
      <c r="AR50" s="112"/>
      <c r="AS50" s="119">
        <f t="shared" si="51"/>
        <v>0</v>
      </c>
      <c r="AT50" s="124"/>
      <c r="AU50" s="115">
        <f>IFERROR(IF(AT50="",0,(SUMIF($G$3:AS$3,"金额-入",$G50:AS50)-SUMIF($G$3:AS$3,"金额-出",$G50:AS50))/(SUMIF($G$3:AS$3,"数量-入",$G50:AS50)-SUMIF($G$3:AS$3,"数量-出",$G50:AS50))),0)</f>
        <v>0</v>
      </c>
      <c r="AV50" s="115">
        <f t="shared" si="52"/>
        <v>0</v>
      </c>
      <c r="AW50" s="125"/>
      <c r="AX50" s="126"/>
      <c r="AY50" s="123"/>
      <c r="AZ50" s="112"/>
      <c r="BA50" s="119">
        <f t="shared" si="53"/>
        <v>0</v>
      </c>
      <c r="BB50" s="124"/>
      <c r="BC50" s="115">
        <f>IFERROR(IF(BB50="",0,(SUMIF($G$3:BA$3,"金额-入",$G50:BA50)-SUMIF($G$3:BA$3,"金额-出",$G50:BA50))/(SUMIF($G$3:BA$3,"数量-入",$G50:BA50)-SUMIF($G$3:BA$3,"数量-出",$G50:BA50))),0)</f>
        <v>0</v>
      </c>
      <c r="BD50" s="115">
        <f t="shared" si="54"/>
        <v>0</v>
      </c>
      <c r="BE50" s="125"/>
      <c r="BF50" s="126"/>
      <c r="BG50" s="123"/>
      <c r="BH50" s="112"/>
      <c r="BI50" s="119">
        <f t="shared" si="55"/>
        <v>0</v>
      </c>
      <c r="BJ50" s="124"/>
      <c r="BK50" s="115">
        <f>IFERROR(IF(BJ50="",0,(SUMIF($G$3:BI$3,"金额-入",$G50:BI50)-SUMIF($G$3:BI$3,"金额-出",$G50:BI50))/(SUMIF($G$3:BI$3,"数量-入",$G50:BI50)-SUMIF($G$3:BI$3,"数量-出",$G50:BI50))),0)</f>
        <v>0</v>
      </c>
      <c r="BL50" s="115">
        <f t="shared" si="56"/>
        <v>0</v>
      </c>
      <c r="BM50" s="125"/>
      <c r="BN50" s="126"/>
      <c r="BO50" s="123"/>
      <c r="BP50" s="112"/>
      <c r="BQ50" s="119">
        <f t="shared" si="57"/>
        <v>0</v>
      </c>
      <c r="BR50" s="124"/>
      <c r="BS50" s="115">
        <f>IFERROR(IF(BR50="",0,(SUMIF($G$3:BQ$3,"金额-入",$G50:BQ50)-SUMIF($G$3:BQ$3,"金额-出",$G50:BQ50))/(SUMIF($G$3:BQ$3,"数量-入",$G50:BQ50)-SUMIF($G$3:BQ$3,"数量-出",$G50:BQ50))),0)</f>
        <v>0</v>
      </c>
      <c r="BT50" s="115">
        <f t="shared" si="58"/>
        <v>0</v>
      </c>
      <c r="BU50" s="125"/>
      <c r="BV50" s="126"/>
      <c r="BW50" s="123"/>
      <c r="BX50" s="112"/>
      <c r="BY50" s="119">
        <f t="shared" si="59"/>
        <v>0</v>
      </c>
      <c r="BZ50" s="124"/>
      <c r="CA50" s="115">
        <f>IFERROR(IF(BZ50="",0,(SUMIF($G$3:BY$3,"金额-入",$G50:BY50)-SUMIF($G$3:BY$3,"金额-出",$G50:BY50))/(SUMIF($G$3:BY$3,"数量-入",$G50:BY50)-SUMIF($G$3:BY$3,"数量-出",$G50:BY50))),0)</f>
        <v>0</v>
      </c>
      <c r="CB50" s="115">
        <f t="shared" si="60"/>
        <v>0</v>
      </c>
      <c r="CC50" s="125"/>
      <c r="CD50" s="126"/>
      <c r="CE50" s="123"/>
      <c r="CF50" s="112"/>
      <c r="CG50" s="119">
        <f t="shared" si="61"/>
        <v>0</v>
      </c>
      <c r="CH50" s="124"/>
      <c r="CI50" s="115">
        <f>IFERROR(IF(CH50="",0,(SUMIF($G$3:CG$3,"金额-入",$G50:CG50)-SUMIF($G$3:CG$3,"金额-出",$G50:CG50))/(SUMIF($G$3:CG$3,"数量-入",$G50:CG50)-SUMIF($G$3:CG$3,"数量-出",$G50:CG50))),0)</f>
        <v>0</v>
      </c>
      <c r="CJ50" s="115">
        <f t="shared" si="62"/>
        <v>0</v>
      </c>
      <c r="CK50" s="125"/>
      <c r="CL50" s="126"/>
      <c r="CM50" s="123"/>
      <c r="CN50" s="112"/>
      <c r="CO50" s="119">
        <f t="shared" si="63"/>
        <v>0</v>
      </c>
      <c r="CP50" s="124"/>
      <c r="CQ50" s="115">
        <f>IFERROR(IF(CP50="",0,(SUMIF($G$3:CO$3,"金额-入",$G50:CO50)-SUMIF($G$3:CO$3,"金额-出",$G50:CO50))/(SUMIF($G$3:CO$3,"数量-入",$G50:CO50)-SUMIF($G$3:CO$3,"数量-出",$G50:CO50))),0)</f>
        <v>0</v>
      </c>
      <c r="CR50" s="115">
        <f t="shared" si="64"/>
        <v>0</v>
      </c>
      <c r="CS50" s="125"/>
      <c r="CT50" s="126"/>
      <c r="CU50" s="123"/>
      <c r="CV50" s="112"/>
      <c r="CW50" s="119">
        <f t="shared" si="65"/>
        <v>0</v>
      </c>
      <c r="CX50" s="124"/>
      <c r="CY50" s="115">
        <f>IFERROR(IF(CX50="",0,(SUMIF($G$3:CW$3,"金额-入",$G50:CW50)-SUMIF($G$3:CW$3,"金额-出",$G50:CW50))/(SUMIF($G$3:CW$3,"数量-入",$G50:CW50)-SUMIF($G$3:CW$3,"数量-出",$G50:CW50))),0)</f>
        <v>0</v>
      </c>
      <c r="CZ50" s="115">
        <f t="shared" si="66"/>
        <v>0</v>
      </c>
      <c r="DA50" s="125"/>
      <c r="DB50" s="126"/>
      <c r="DC50" s="123"/>
      <c r="DD50" s="112"/>
      <c r="DE50" s="119">
        <f t="shared" si="67"/>
        <v>0</v>
      </c>
      <c r="DF50" s="124"/>
      <c r="DG50" s="115">
        <f>IFERROR(IF(DF50="",0,(SUMIF($G$3:DE$3,"金额-入",$G50:DE50)-SUMIF($G$3:DE$3,"金额-出",$G50:DE50))/(SUMIF($G$3:DE$3,"数量-入",$G50:DE50)-SUMIF($G$3:DE$3,"数量-出",$G50:DE50))),0)</f>
        <v>0</v>
      </c>
      <c r="DH50" s="115">
        <f t="shared" si="68"/>
        <v>0</v>
      </c>
      <c r="DI50" s="125"/>
      <c r="DJ50" s="126"/>
      <c r="DK50" s="109">
        <f t="array" ref="DK50">MIN(IF(($G$3:$DJ$3="单价")*(G50:DJ50&lt;&gt;0),G50:DJ50))</f>
        <v>0</v>
      </c>
      <c r="DL50" s="97">
        <f t="array" ref="DL50">MAX(IF($G$3:$DJ$3="单价",G50:DJ50))</f>
        <v>0</v>
      </c>
      <c r="DM50" s="115">
        <f t="shared" si="69"/>
        <v>0</v>
      </c>
      <c r="DN50" s="127"/>
      <c r="DO50" s="2"/>
      <c r="DP50" s="11">
        <f t="shared" si="70"/>
        <v>0</v>
      </c>
      <c r="DQ50" s="11">
        <f t="shared" si="71"/>
        <v>0</v>
      </c>
      <c r="DR50" s="11"/>
      <c r="DS50" s="11"/>
      <c r="DT50" s="11"/>
      <c r="DU50" s="2"/>
      <c r="DV50" s="2"/>
      <c r="DW50" s="2"/>
      <c r="DX50" s="2"/>
      <c r="DY50" s="2"/>
    </row>
    <row r="51" spans="1:129" ht="18" customHeight="1" x14ac:dyDescent="0.15">
      <c r="A51" s="2"/>
      <c r="B51" s="53">
        <f t="shared" si="0"/>
        <v>47</v>
      </c>
      <c r="C51" s="5"/>
      <c r="D51" s="6"/>
      <c r="E51" s="7"/>
      <c r="F51" s="8"/>
      <c r="G51" s="111"/>
      <c r="H51" s="112"/>
      <c r="I51" s="113">
        <f t="shared" si="38"/>
        <v>0</v>
      </c>
      <c r="J51" s="114">
        <f t="shared" si="39"/>
        <v>0</v>
      </c>
      <c r="K51" s="115">
        <f t="shared" si="3"/>
        <v>0</v>
      </c>
      <c r="L51" s="113">
        <f t="shared" si="40"/>
        <v>0</v>
      </c>
      <c r="M51" s="114">
        <f t="shared" si="41"/>
        <v>0</v>
      </c>
      <c r="N51" s="115">
        <f t="shared" si="6"/>
        <v>0</v>
      </c>
      <c r="O51" s="113">
        <f t="shared" si="42"/>
        <v>0</v>
      </c>
      <c r="P51" s="116">
        <f t="shared" si="43"/>
        <v>0</v>
      </c>
      <c r="Q51" s="117">
        <f t="shared" si="37"/>
        <v>0</v>
      </c>
      <c r="R51" s="118">
        <f t="shared" si="44"/>
        <v>0</v>
      </c>
      <c r="S51" s="111"/>
      <c r="T51" s="112"/>
      <c r="U51" s="119">
        <f t="shared" si="45"/>
        <v>0</v>
      </c>
      <c r="V51" s="120"/>
      <c r="W51" s="115">
        <f>IFERROR(IF(V51="",0,(SUMIF($G$3:U$3,"金额-入",$G51:U51)-SUMIF($G$3:U$3,"金额-出",$G51:U51))/(SUMIF($G$3:U$3,"数量-入",$G51:U51)-SUMIF($G$3:U$3,"数量-出",$G51:U51))),0)</f>
        <v>0</v>
      </c>
      <c r="X51" s="115">
        <f t="shared" si="46"/>
        <v>0</v>
      </c>
      <c r="Y51" s="121"/>
      <c r="Z51" s="122"/>
      <c r="AA51" s="111"/>
      <c r="AB51" s="112"/>
      <c r="AC51" s="119">
        <f t="shared" si="47"/>
        <v>0</v>
      </c>
      <c r="AD51" s="120"/>
      <c r="AE51" s="115">
        <f>IFERROR(IF(AD51="",0,(SUMIF($G$3:AC$3,"金额-入",$G51:AC51)-SUMIF($G$3:AC$3,"金额-出",$G51:AC51))/(SUMIF($G$3:AC$3,"数量-入",$G51:AC51)-SUMIF($G$3:AC$3,"数量-出",$G51:AC51))),0)</f>
        <v>0</v>
      </c>
      <c r="AF51" s="115">
        <f t="shared" si="48"/>
        <v>0</v>
      </c>
      <c r="AG51" s="121"/>
      <c r="AH51" s="122"/>
      <c r="AI51" s="123"/>
      <c r="AJ51" s="112"/>
      <c r="AK51" s="119">
        <f t="shared" si="49"/>
        <v>0</v>
      </c>
      <c r="AL51" s="124"/>
      <c r="AM51" s="115">
        <f>IFERROR(IF(AL51="",0,(SUMIF($G$3:AK$3,"金额-入",$G51:AK51)-SUMIF($G$3:AK$3,"金额-出",$G51:AK51))/(SUMIF($G$3:AK$3,"数量-入",$G51:AK51)-SUMIF($G$3:AK$3,"数量-出",$G51:AK51))),0)</f>
        <v>0</v>
      </c>
      <c r="AN51" s="115">
        <f t="shared" si="50"/>
        <v>0</v>
      </c>
      <c r="AO51" s="125"/>
      <c r="AP51" s="126"/>
      <c r="AQ51" s="123"/>
      <c r="AR51" s="112"/>
      <c r="AS51" s="119">
        <f t="shared" si="51"/>
        <v>0</v>
      </c>
      <c r="AT51" s="124"/>
      <c r="AU51" s="115">
        <f>IFERROR(IF(AT51="",0,(SUMIF($G$3:AS$3,"金额-入",$G51:AS51)-SUMIF($G$3:AS$3,"金额-出",$G51:AS51))/(SUMIF($G$3:AS$3,"数量-入",$G51:AS51)-SUMIF($G$3:AS$3,"数量-出",$G51:AS51))),0)</f>
        <v>0</v>
      </c>
      <c r="AV51" s="115">
        <f t="shared" si="52"/>
        <v>0</v>
      </c>
      <c r="AW51" s="125"/>
      <c r="AX51" s="126"/>
      <c r="AY51" s="123"/>
      <c r="AZ51" s="112"/>
      <c r="BA51" s="119">
        <f t="shared" si="53"/>
        <v>0</v>
      </c>
      <c r="BB51" s="124"/>
      <c r="BC51" s="115">
        <f>IFERROR(IF(BB51="",0,(SUMIF($G$3:BA$3,"金额-入",$G51:BA51)-SUMIF($G$3:BA$3,"金额-出",$G51:BA51))/(SUMIF($G$3:BA$3,"数量-入",$G51:BA51)-SUMIF($G$3:BA$3,"数量-出",$G51:BA51))),0)</f>
        <v>0</v>
      </c>
      <c r="BD51" s="115">
        <f t="shared" si="54"/>
        <v>0</v>
      </c>
      <c r="BE51" s="125"/>
      <c r="BF51" s="126"/>
      <c r="BG51" s="123"/>
      <c r="BH51" s="112"/>
      <c r="BI51" s="119">
        <f t="shared" si="55"/>
        <v>0</v>
      </c>
      <c r="BJ51" s="124"/>
      <c r="BK51" s="115">
        <f>IFERROR(IF(BJ51="",0,(SUMIF($G$3:BI$3,"金额-入",$G51:BI51)-SUMIF($G$3:BI$3,"金额-出",$G51:BI51))/(SUMIF($G$3:BI$3,"数量-入",$G51:BI51)-SUMIF($G$3:BI$3,"数量-出",$G51:BI51))),0)</f>
        <v>0</v>
      </c>
      <c r="BL51" s="115">
        <f t="shared" si="56"/>
        <v>0</v>
      </c>
      <c r="BM51" s="125"/>
      <c r="BN51" s="126"/>
      <c r="BO51" s="123"/>
      <c r="BP51" s="112"/>
      <c r="BQ51" s="119">
        <f t="shared" si="57"/>
        <v>0</v>
      </c>
      <c r="BR51" s="124"/>
      <c r="BS51" s="115">
        <f>IFERROR(IF(BR51="",0,(SUMIF($G$3:BQ$3,"金额-入",$G51:BQ51)-SUMIF($G$3:BQ$3,"金额-出",$G51:BQ51))/(SUMIF($G$3:BQ$3,"数量-入",$G51:BQ51)-SUMIF($G$3:BQ$3,"数量-出",$G51:BQ51))),0)</f>
        <v>0</v>
      </c>
      <c r="BT51" s="115">
        <f t="shared" si="58"/>
        <v>0</v>
      </c>
      <c r="BU51" s="125"/>
      <c r="BV51" s="126"/>
      <c r="BW51" s="123"/>
      <c r="BX51" s="112"/>
      <c r="BY51" s="119">
        <f t="shared" si="59"/>
        <v>0</v>
      </c>
      <c r="BZ51" s="124"/>
      <c r="CA51" s="115">
        <f>IFERROR(IF(BZ51="",0,(SUMIF($G$3:BY$3,"金额-入",$G51:BY51)-SUMIF($G$3:BY$3,"金额-出",$G51:BY51))/(SUMIF($G$3:BY$3,"数量-入",$G51:BY51)-SUMIF($G$3:BY$3,"数量-出",$G51:BY51))),0)</f>
        <v>0</v>
      </c>
      <c r="CB51" s="115">
        <f t="shared" si="60"/>
        <v>0</v>
      </c>
      <c r="CC51" s="125"/>
      <c r="CD51" s="126"/>
      <c r="CE51" s="123"/>
      <c r="CF51" s="112"/>
      <c r="CG51" s="119">
        <f t="shared" si="61"/>
        <v>0</v>
      </c>
      <c r="CH51" s="124"/>
      <c r="CI51" s="115">
        <f>IFERROR(IF(CH51="",0,(SUMIF($G$3:CG$3,"金额-入",$G51:CG51)-SUMIF($G$3:CG$3,"金额-出",$G51:CG51))/(SUMIF($G$3:CG$3,"数量-入",$G51:CG51)-SUMIF($G$3:CG$3,"数量-出",$G51:CG51))),0)</f>
        <v>0</v>
      </c>
      <c r="CJ51" s="115">
        <f t="shared" si="62"/>
        <v>0</v>
      </c>
      <c r="CK51" s="125"/>
      <c r="CL51" s="126"/>
      <c r="CM51" s="123"/>
      <c r="CN51" s="112"/>
      <c r="CO51" s="119">
        <f t="shared" si="63"/>
        <v>0</v>
      </c>
      <c r="CP51" s="124"/>
      <c r="CQ51" s="115">
        <f>IFERROR(IF(CP51="",0,(SUMIF($G$3:CO$3,"金额-入",$G51:CO51)-SUMIF($G$3:CO$3,"金额-出",$G51:CO51))/(SUMIF($G$3:CO$3,"数量-入",$G51:CO51)-SUMIF($G$3:CO$3,"数量-出",$G51:CO51))),0)</f>
        <v>0</v>
      </c>
      <c r="CR51" s="115">
        <f t="shared" si="64"/>
        <v>0</v>
      </c>
      <c r="CS51" s="125"/>
      <c r="CT51" s="126"/>
      <c r="CU51" s="123"/>
      <c r="CV51" s="112"/>
      <c r="CW51" s="119">
        <f t="shared" si="65"/>
        <v>0</v>
      </c>
      <c r="CX51" s="124"/>
      <c r="CY51" s="115">
        <f>IFERROR(IF(CX51="",0,(SUMIF($G$3:CW$3,"金额-入",$G51:CW51)-SUMIF($G$3:CW$3,"金额-出",$G51:CW51))/(SUMIF($G$3:CW$3,"数量-入",$G51:CW51)-SUMIF($G$3:CW$3,"数量-出",$G51:CW51))),0)</f>
        <v>0</v>
      </c>
      <c r="CZ51" s="115">
        <f t="shared" si="66"/>
        <v>0</v>
      </c>
      <c r="DA51" s="125"/>
      <c r="DB51" s="126"/>
      <c r="DC51" s="123"/>
      <c r="DD51" s="112"/>
      <c r="DE51" s="119">
        <f t="shared" si="67"/>
        <v>0</v>
      </c>
      <c r="DF51" s="124"/>
      <c r="DG51" s="115">
        <f>IFERROR(IF(DF51="",0,(SUMIF($G$3:DE$3,"金额-入",$G51:DE51)-SUMIF($G$3:DE$3,"金额-出",$G51:DE51))/(SUMIF($G$3:DE$3,"数量-入",$G51:DE51)-SUMIF($G$3:DE$3,"数量-出",$G51:DE51))),0)</f>
        <v>0</v>
      </c>
      <c r="DH51" s="115">
        <f t="shared" si="68"/>
        <v>0</v>
      </c>
      <c r="DI51" s="125"/>
      <c r="DJ51" s="126"/>
      <c r="DK51" s="109">
        <f t="array" ref="DK51">MIN(IF(($G$3:$DJ$3="单价")*(G51:DJ51&lt;&gt;0),G51:DJ51))</f>
        <v>0</v>
      </c>
      <c r="DL51" s="97">
        <f t="array" ref="DL51">MAX(IF($G$3:$DJ$3="单价",G51:DJ51))</f>
        <v>0</v>
      </c>
      <c r="DM51" s="115">
        <f t="shared" si="69"/>
        <v>0</v>
      </c>
      <c r="DN51" s="127"/>
      <c r="DO51" s="2"/>
      <c r="DP51" s="11">
        <f t="shared" si="70"/>
        <v>0</v>
      </c>
      <c r="DQ51" s="11">
        <f t="shared" si="71"/>
        <v>0</v>
      </c>
      <c r="DR51" s="11"/>
      <c r="DS51" s="11"/>
      <c r="DT51" s="11"/>
      <c r="DU51" s="2"/>
      <c r="DV51" s="2"/>
      <c r="DW51" s="2"/>
      <c r="DX51" s="2"/>
      <c r="DY51" s="2"/>
    </row>
    <row r="52" spans="1:129" ht="18" customHeight="1" x14ac:dyDescent="0.15">
      <c r="A52" s="2"/>
      <c r="B52" s="53">
        <f t="shared" si="0"/>
        <v>48</v>
      </c>
      <c r="C52" s="5"/>
      <c r="D52" s="6"/>
      <c r="E52" s="7"/>
      <c r="F52" s="8"/>
      <c r="G52" s="111"/>
      <c r="H52" s="112"/>
      <c r="I52" s="113">
        <f t="shared" si="38"/>
        <v>0</v>
      </c>
      <c r="J52" s="114">
        <f t="shared" si="39"/>
        <v>0</v>
      </c>
      <c r="K52" s="115">
        <f t="shared" si="3"/>
        <v>0</v>
      </c>
      <c r="L52" s="113">
        <f t="shared" si="40"/>
        <v>0</v>
      </c>
      <c r="M52" s="114">
        <f t="shared" si="41"/>
        <v>0</v>
      </c>
      <c r="N52" s="115">
        <f t="shared" si="6"/>
        <v>0</v>
      </c>
      <c r="O52" s="113">
        <f t="shared" si="42"/>
        <v>0</v>
      </c>
      <c r="P52" s="116">
        <f t="shared" si="43"/>
        <v>0</v>
      </c>
      <c r="Q52" s="117">
        <f t="shared" si="37"/>
        <v>0</v>
      </c>
      <c r="R52" s="118">
        <f t="shared" si="44"/>
        <v>0</v>
      </c>
      <c r="S52" s="111"/>
      <c r="T52" s="112"/>
      <c r="U52" s="119">
        <f t="shared" si="45"/>
        <v>0</v>
      </c>
      <c r="V52" s="120"/>
      <c r="W52" s="115">
        <f>IFERROR(IF(V52="",0,(SUMIF($G$3:U$3,"金额-入",$G52:U52)-SUMIF($G$3:U$3,"金额-出",$G52:U52))/(SUMIF($G$3:U$3,"数量-入",$G52:U52)-SUMIF($G$3:U$3,"数量-出",$G52:U52))),0)</f>
        <v>0</v>
      </c>
      <c r="X52" s="115">
        <f t="shared" si="46"/>
        <v>0</v>
      </c>
      <c r="Y52" s="121"/>
      <c r="Z52" s="122"/>
      <c r="AA52" s="111"/>
      <c r="AB52" s="112"/>
      <c r="AC52" s="119">
        <f t="shared" si="47"/>
        <v>0</v>
      </c>
      <c r="AD52" s="120"/>
      <c r="AE52" s="115">
        <f>IFERROR(IF(AD52="",0,(SUMIF($G$3:AC$3,"金额-入",$G52:AC52)-SUMIF($G$3:AC$3,"金额-出",$G52:AC52))/(SUMIF($G$3:AC$3,"数量-入",$G52:AC52)-SUMIF($G$3:AC$3,"数量-出",$G52:AC52))),0)</f>
        <v>0</v>
      </c>
      <c r="AF52" s="115">
        <f t="shared" si="48"/>
        <v>0</v>
      </c>
      <c r="AG52" s="121"/>
      <c r="AH52" s="122"/>
      <c r="AI52" s="123"/>
      <c r="AJ52" s="112"/>
      <c r="AK52" s="119">
        <f t="shared" si="49"/>
        <v>0</v>
      </c>
      <c r="AL52" s="124"/>
      <c r="AM52" s="115">
        <f>IFERROR(IF(AL52="",0,(SUMIF($G$3:AK$3,"金额-入",$G52:AK52)-SUMIF($G$3:AK$3,"金额-出",$G52:AK52))/(SUMIF($G$3:AK$3,"数量-入",$G52:AK52)-SUMIF($G$3:AK$3,"数量-出",$G52:AK52))),0)</f>
        <v>0</v>
      </c>
      <c r="AN52" s="115">
        <f t="shared" si="50"/>
        <v>0</v>
      </c>
      <c r="AO52" s="125"/>
      <c r="AP52" s="126"/>
      <c r="AQ52" s="123"/>
      <c r="AR52" s="112"/>
      <c r="AS52" s="119">
        <f t="shared" si="51"/>
        <v>0</v>
      </c>
      <c r="AT52" s="124"/>
      <c r="AU52" s="115">
        <f>IFERROR(IF(AT52="",0,(SUMIF($G$3:AS$3,"金额-入",$G52:AS52)-SUMIF($G$3:AS$3,"金额-出",$G52:AS52))/(SUMIF($G$3:AS$3,"数量-入",$G52:AS52)-SUMIF($G$3:AS$3,"数量-出",$G52:AS52))),0)</f>
        <v>0</v>
      </c>
      <c r="AV52" s="115">
        <f t="shared" si="52"/>
        <v>0</v>
      </c>
      <c r="AW52" s="125"/>
      <c r="AX52" s="126"/>
      <c r="AY52" s="123"/>
      <c r="AZ52" s="112"/>
      <c r="BA52" s="119">
        <f t="shared" si="53"/>
        <v>0</v>
      </c>
      <c r="BB52" s="124"/>
      <c r="BC52" s="115">
        <f>IFERROR(IF(BB52="",0,(SUMIF($G$3:BA$3,"金额-入",$G52:BA52)-SUMIF($G$3:BA$3,"金额-出",$G52:BA52))/(SUMIF($G$3:BA$3,"数量-入",$G52:BA52)-SUMIF($G$3:BA$3,"数量-出",$G52:BA52))),0)</f>
        <v>0</v>
      </c>
      <c r="BD52" s="115">
        <f t="shared" si="54"/>
        <v>0</v>
      </c>
      <c r="BE52" s="125"/>
      <c r="BF52" s="126"/>
      <c r="BG52" s="123"/>
      <c r="BH52" s="112"/>
      <c r="BI52" s="119">
        <f t="shared" si="55"/>
        <v>0</v>
      </c>
      <c r="BJ52" s="124"/>
      <c r="BK52" s="115">
        <f>IFERROR(IF(BJ52="",0,(SUMIF($G$3:BI$3,"金额-入",$G52:BI52)-SUMIF($G$3:BI$3,"金额-出",$G52:BI52))/(SUMIF($G$3:BI$3,"数量-入",$G52:BI52)-SUMIF($G$3:BI$3,"数量-出",$G52:BI52))),0)</f>
        <v>0</v>
      </c>
      <c r="BL52" s="115">
        <f t="shared" si="56"/>
        <v>0</v>
      </c>
      <c r="BM52" s="125"/>
      <c r="BN52" s="126"/>
      <c r="BO52" s="123"/>
      <c r="BP52" s="112"/>
      <c r="BQ52" s="119">
        <f t="shared" si="57"/>
        <v>0</v>
      </c>
      <c r="BR52" s="124"/>
      <c r="BS52" s="115">
        <f>IFERROR(IF(BR52="",0,(SUMIF($G$3:BQ$3,"金额-入",$G52:BQ52)-SUMIF($G$3:BQ$3,"金额-出",$G52:BQ52))/(SUMIF($G$3:BQ$3,"数量-入",$G52:BQ52)-SUMIF($G$3:BQ$3,"数量-出",$G52:BQ52))),0)</f>
        <v>0</v>
      </c>
      <c r="BT52" s="115">
        <f t="shared" si="58"/>
        <v>0</v>
      </c>
      <c r="BU52" s="125"/>
      <c r="BV52" s="126"/>
      <c r="BW52" s="123"/>
      <c r="BX52" s="112"/>
      <c r="BY52" s="119">
        <f t="shared" si="59"/>
        <v>0</v>
      </c>
      <c r="BZ52" s="124"/>
      <c r="CA52" s="115">
        <f>IFERROR(IF(BZ52="",0,(SUMIF($G$3:BY$3,"金额-入",$G52:BY52)-SUMIF($G$3:BY$3,"金额-出",$G52:BY52))/(SUMIF($G$3:BY$3,"数量-入",$G52:BY52)-SUMIF($G$3:BY$3,"数量-出",$G52:BY52))),0)</f>
        <v>0</v>
      </c>
      <c r="CB52" s="115">
        <f t="shared" si="60"/>
        <v>0</v>
      </c>
      <c r="CC52" s="125"/>
      <c r="CD52" s="126"/>
      <c r="CE52" s="123"/>
      <c r="CF52" s="112"/>
      <c r="CG52" s="119">
        <f t="shared" si="61"/>
        <v>0</v>
      </c>
      <c r="CH52" s="124"/>
      <c r="CI52" s="115">
        <f>IFERROR(IF(CH52="",0,(SUMIF($G$3:CG$3,"金额-入",$G52:CG52)-SUMIF($G$3:CG$3,"金额-出",$G52:CG52))/(SUMIF($G$3:CG$3,"数量-入",$G52:CG52)-SUMIF($G$3:CG$3,"数量-出",$G52:CG52))),0)</f>
        <v>0</v>
      </c>
      <c r="CJ52" s="115">
        <f t="shared" si="62"/>
        <v>0</v>
      </c>
      <c r="CK52" s="125"/>
      <c r="CL52" s="126"/>
      <c r="CM52" s="123"/>
      <c r="CN52" s="112"/>
      <c r="CO52" s="119">
        <f t="shared" si="63"/>
        <v>0</v>
      </c>
      <c r="CP52" s="124"/>
      <c r="CQ52" s="115">
        <f>IFERROR(IF(CP52="",0,(SUMIF($G$3:CO$3,"金额-入",$G52:CO52)-SUMIF($G$3:CO$3,"金额-出",$G52:CO52))/(SUMIF($G$3:CO$3,"数量-入",$G52:CO52)-SUMIF($G$3:CO$3,"数量-出",$G52:CO52))),0)</f>
        <v>0</v>
      </c>
      <c r="CR52" s="115">
        <f t="shared" si="64"/>
        <v>0</v>
      </c>
      <c r="CS52" s="125"/>
      <c r="CT52" s="126"/>
      <c r="CU52" s="123"/>
      <c r="CV52" s="112"/>
      <c r="CW52" s="119">
        <f t="shared" si="65"/>
        <v>0</v>
      </c>
      <c r="CX52" s="124"/>
      <c r="CY52" s="115">
        <f>IFERROR(IF(CX52="",0,(SUMIF($G$3:CW$3,"金额-入",$G52:CW52)-SUMIF($G$3:CW$3,"金额-出",$G52:CW52))/(SUMIF($G$3:CW$3,"数量-入",$G52:CW52)-SUMIF($G$3:CW$3,"数量-出",$G52:CW52))),0)</f>
        <v>0</v>
      </c>
      <c r="CZ52" s="115">
        <f t="shared" si="66"/>
        <v>0</v>
      </c>
      <c r="DA52" s="125"/>
      <c r="DB52" s="126"/>
      <c r="DC52" s="123"/>
      <c r="DD52" s="112"/>
      <c r="DE52" s="119">
        <f t="shared" si="67"/>
        <v>0</v>
      </c>
      <c r="DF52" s="124"/>
      <c r="DG52" s="115">
        <f>IFERROR(IF(DF52="",0,(SUMIF($G$3:DE$3,"金额-入",$G52:DE52)-SUMIF($G$3:DE$3,"金额-出",$G52:DE52))/(SUMIF($G$3:DE$3,"数量-入",$G52:DE52)-SUMIF($G$3:DE$3,"数量-出",$G52:DE52))),0)</f>
        <v>0</v>
      </c>
      <c r="DH52" s="115">
        <f t="shared" si="68"/>
        <v>0</v>
      </c>
      <c r="DI52" s="125"/>
      <c r="DJ52" s="126"/>
      <c r="DK52" s="109">
        <f t="array" ref="DK52">MIN(IF(($G$3:$DJ$3="单价")*(G52:DJ52&lt;&gt;0),G52:DJ52))</f>
        <v>0</v>
      </c>
      <c r="DL52" s="97">
        <f t="array" ref="DL52">MAX(IF($G$3:$DJ$3="单价",G52:DJ52))</f>
        <v>0</v>
      </c>
      <c r="DM52" s="115">
        <f t="shared" si="69"/>
        <v>0</v>
      </c>
      <c r="DN52" s="127"/>
      <c r="DO52" s="2"/>
      <c r="DP52" s="11">
        <f t="shared" si="70"/>
        <v>0</v>
      </c>
      <c r="DQ52" s="11">
        <f t="shared" si="71"/>
        <v>0</v>
      </c>
      <c r="DR52" s="11"/>
      <c r="DS52" s="11"/>
      <c r="DT52" s="11"/>
      <c r="DU52" s="2"/>
      <c r="DV52" s="2"/>
      <c r="DW52" s="2"/>
      <c r="DX52" s="2"/>
      <c r="DY52" s="2"/>
    </row>
    <row r="53" spans="1:129" ht="18" customHeight="1" x14ac:dyDescent="0.15">
      <c r="A53" s="2"/>
      <c r="B53" s="53">
        <f t="shared" si="0"/>
        <v>49</v>
      </c>
      <c r="C53" s="5"/>
      <c r="D53" s="6"/>
      <c r="E53" s="7"/>
      <c r="F53" s="8"/>
      <c r="G53" s="111"/>
      <c r="H53" s="112"/>
      <c r="I53" s="113">
        <f t="shared" si="38"/>
        <v>0</v>
      </c>
      <c r="J53" s="114">
        <f t="shared" si="39"/>
        <v>0</v>
      </c>
      <c r="K53" s="115">
        <f t="shared" si="3"/>
        <v>0</v>
      </c>
      <c r="L53" s="113">
        <f t="shared" si="40"/>
        <v>0</v>
      </c>
      <c r="M53" s="114">
        <f t="shared" si="41"/>
        <v>0</v>
      </c>
      <c r="N53" s="115">
        <f t="shared" si="6"/>
        <v>0</v>
      </c>
      <c r="O53" s="113">
        <f t="shared" si="42"/>
        <v>0</v>
      </c>
      <c r="P53" s="116">
        <f t="shared" si="43"/>
        <v>0</v>
      </c>
      <c r="Q53" s="117">
        <f t="shared" si="37"/>
        <v>0</v>
      </c>
      <c r="R53" s="118">
        <f t="shared" si="44"/>
        <v>0</v>
      </c>
      <c r="S53" s="111"/>
      <c r="T53" s="112"/>
      <c r="U53" s="119">
        <f t="shared" si="45"/>
        <v>0</v>
      </c>
      <c r="V53" s="120"/>
      <c r="W53" s="115">
        <f>IFERROR(IF(V53="",0,(SUMIF($G$3:U$3,"金额-入",$G53:U53)-SUMIF($G$3:U$3,"金额-出",$G53:U53))/(SUMIF($G$3:U$3,"数量-入",$G53:U53)-SUMIF($G$3:U$3,"数量-出",$G53:U53))),0)</f>
        <v>0</v>
      </c>
      <c r="X53" s="115">
        <f t="shared" si="46"/>
        <v>0</v>
      </c>
      <c r="Y53" s="121"/>
      <c r="Z53" s="122"/>
      <c r="AA53" s="111"/>
      <c r="AB53" s="112"/>
      <c r="AC53" s="119">
        <f t="shared" si="47"/>
        <v>0</v>
      </c>
      <c r="AD53" s="120"/>
      <c r="AE53" s="115">
        <f>IFERROR(IF(AD53="",0,(SUMIF($G$3:AC$3,"金额-入",$G53:AC53)-SUMIF($G$3:AC$3,"金额-出",$G53:AC53))/(SUMIF($G$3:AC$3,"数量-入",$G53:AC53)-SUMIF($G$3:AC$3,"数量-出",$G53:AC53))),0)</f>
        <v>0</v>
      </c>
      <c r="AF53" s="115">
        <f t="shared" si="48"/>
        <v>0</v>
      </c>
      <c r="AG53" s="121"/>
      <c r="AH53" s="122"/>
      <c r="AI53" s="123"/>
      <c r="AJ53" s="112"/>
      <c r="AK53" s="119">
        <f t="shared" si="49"/>
        <v>0</v>
      </c>
      <c r="AL53" s="124"/>
      <c r="AM53" s="115">
        <f>IFERROR(IF(AL53="",0,(SUMIF($G$3:AK$3,"金额-入",$G53:AK53)-SUMIF($G$3:AK$3,"金额-出",$G53:AK53))/(SUMIF($G$3:AK$3,"数量-入",$G53:AK53)-SUMIF($G$3:AK$3,"数量-出",$G53:AK53))),0)</f>
        <v>0</v>
      </c>
      <c r="AN53" s="115">
        <f t="shared" si="50"/>
        <v>0</v>
      </c>
      <c r="AO53" s="125"/>
      <c r="AP53" s="126"/>
      <c r="AQ53" s="123"/>
      <c r="AR53" s="112"/>
      <c r="AS53" s="119">
        <f t="shared" si="51"/>
        <v>0</v>
      </c>
      <c r="AT53" s="124"/>
      <c r="AU53" s="115">
        <f>IFERROR(IF(AT53="",0,(SUMIF($G$3:AS$3,"金额-入",$G53:AS53)-SUMIF($G$3:AS$3,"金额-出",$G53:AS53))/(SUMIF($G$3:AS$3,"数量-入",$G53:AS53)-SUMIF($G$3:AS$3,"数量-出",$G53:AS53))),0)</f>
        <v>0</v>
      </c>
      <c r="AV53" s="115">
        <f t="shared" si="52"/>
        <v>0</v>
      </c>
      <c r="AW53" s="125"/>
      <c r="AX53" s="126"/>
      <c r="AY53" s="123"/>
      <c r="AZ53" s="112"/>
      <c r="BA53" s="119">
        <f t="shared" si="53"/>
        <v>0</v>
      </c>
      <c r="BB53" s="124"/>
      <c r="BC53" s="115">
        <f>IFERROR(IF(BB53="",0,(SUMIF($G$3:BA$3,"金额-入",$G53:BA53)-SUMIF($G$3:BA$3,"金额-出",$G53:BA53))/(SUMIF($G$3:BA$3,"数量-入",$G53:BA53)-SUMIF($G$3:BA$3,"数量-出",$G53:BA53))),0)</f>
        <v>0</v>
      </c>
      <c r="BD53" s="115">
        <f t="shared" si="54"/>
        <v>0</v>
      </c>
      <c r="BE53" s="125"/>
      <c r="BF53" s="126"/>
      <c r="BG53" s="123"/>
      <c r="BH53" s="112"/>
      <c r="BI53" s="119">
        <f t="shared" si="55"/>
        <v>0</v>
      </c>
      <c r="BJ53" s="124"/>
      <c r="BK53" s="115">
        <f>IFERROR(IF(BJ53="",0,(SUMIF($G$3:BI$3,"金额-入",$G53:BI53)-SUMIF($G$3:BI$3,"金额-出",$G53:BI53))/(SUMIF($G$3:BI$3,"数量-入",$G53:BI53)-SUMIF($G$3:BI$3,"数量-出",$G53:BI53))),0)</f>
        <v>0</v>
      </c>
      <c r="BL53" s="115">
        <f t="shared" si="56"/>
        <v>0</v>
      </c>
      <c r="BM53" s="125"/>
      <c r="BN53" s="126"/>
      <c r="BO53" s="123"/>
      <c r="BP53" s="112"/>
      <c r="BQ53" s="119">
        <f t="shared" si="57"/>
        <v>0</v>
      </c>
      <c r="BR53" s="124"/>
      <c r="BS53" s="115">
        <f>IFERROR(IF(BR53="",0,(SUMIF($G$3:BQ$3,"金额-入",$G53:BQ53)-SUMIF($G$3:BQ$3,"金额-出",$G53:BQ53))/(SUMIF($G$3:BQ$3,"数量-入",$G53:BQ53)-SUMIF($G$3:BQ$3,"数量-出",$G53:BQ53))),0)</f>
        <v>0</v>
      </c>
      <c r="BT53" s="115">
        <f t="shared" si="58"/>
        <v>0</v>
      </c>
      <c r="BU53" s="125"/>
      <c r="BV53" s="126"/>
      <c r="BW53" s="123"/>
      <c r="BX53" s="112"/>
      <c r="BY53" s="119">
        <f t="shared" si="59"/>
        <v>0</v>
      </c>
      <c r="BZ53" s="124"/>
      <c r="CA53" s="115">
        <f>IFERROR(IF(BZ53="",0,(SUMIF($G$3:BY$3,"金额-入",$G53:BY53)-SUMIF($G$3:BY$3,"金额-出",$G53:BY53))/(SUMIF($G$3:BY$3,"数量-入",$G53:BY53)-SUMIF($G$3:BY$3,"数量-出",$G53:BY53))),0)</f>
        <v>0</v>
      </c>
      <c r="CB53" s="115">
        <f t="shared" si="60"/>
        <v>0</v>
      </c>
      <c r="CC53" s="125"/>
      <c r="CD53" s="126"/>
      <c r="CE53" s="123"/>
      <c r="CF53" s="112"/>
      <c r="CG53" s="119">
        <f t="shared" si="61"/>
        <v>0</v>
      </c>
      <c r="CH53" s="124"/>
      <c r="CI53" s="115">
        <f>IFERROR(IF(CH53="",0,(SUMIF($G$3:CG$3,"金额-入",$G53:CG53)-SUMIF($G$3:CG$3,"金额-出",$G53:CG53))/(SUMIF($G$3:CG$3,"数量-入",$G53:CG53)-SUMIF($G$3:CG$3,"数量-出",$G53:CG53))),0)</f>
        <v>0</v>
      </c>
      <c r="CJ53" s="115">
        <f t="shared" si="62"/>
        <v>0</v>
      </c>
      <c r="CK53" s="125"/>
      <c r="CL53" s="126"/>
      <c r="CM53" s="123"/>
      <c r="CN53" s="112"/>
      <c r="CO53" s="119">
        <f t="shared" si="63"/>
        <v>0</v>
      </c>
      <c r="CP53" s="124"/>
      <c r="CQ53" s="115">
        <f>IFERROR(IF(CP53="",0,(SUMIF($G$3:CO$3,"金额-入",$G53:CO53)-SUMIF($G$3:CO$3,"金额-出",$G53:CO53))/(SUMIF($G$3:CO$3,"数量-入",$G53:CO53)-SUMIF($G$3:CO$3,"数量-出",$G53:CO53))),0)</f>
        <v>0</v>
      </c>
      <c r="CR53" s="115">
        <f t="shared" si="64"/>
        <v>0</v>
      </c>
      <c r="CS53" s="125"/>
      <c r="CT53" s="126"/>
      <c r="CU53" s="123"/>
      <c r="CV53" s="112"/>
      <c r="CW53" s="119">
        <f t="shared" si="65"/>
        <v>0</v>
      </c>
      <c r="CX53" s="124"/>
      <c r="CY53" s="115">
        <f>IFERROR(IF(CX53="",0,(SUMIF($G$3:CW$3,"金额-入",$G53:CW53)-SUMIF($G$3:CW$3,"金额-出",$G53:CW53))/(SUMIF($G$3:CW$3,"数量-入",$G53:CW53)-SUMIF($G$3:CW$3,"数量-出",$G53:CW53))),0)</f>
        <v>0</v>
      </c>
      <c r="CZ53" s="115">
        <f t="shared" si="66"/>
        <v>0</v>
      </c>
      <c r="DA53" s="125"/>
      <c r="DB53" s="126"/>
      <c r="DC53" s="123"/>
      <c r="DD53" s="112"/>
      <c r="DE53" s="119">
        <f t="shared" si="67"/>
        <v>0</v>
      </c>
      <c r="DF53" s="124"/>
      <c r="DG53" s="115">
        <f>IFERROR(IF(DF53="",0,(SUMIF($G$3:DE$3,"金额-入",$G53:DE53)-SUMIF($G$3:DE$3,"金额-出",$G53:DE53))/(SUMIF($G$3:DE$3,"数量-入",$G53:DE53)-SUMIF($G$3:DE$3,"数量-出",$G53:DE53))),0)</f>
        <v>0</v>
      </c>
      <c r="DH53" s="115">
        <f t="shared" si="68"/>
        <v>0</v>
      </c>
      <c r="DI53" s="125"/>
      <c r="DJ53" s="126"/>
      <c r="DK53" s="109">
        <f t="array" ref="DK53">MIN(IF(($G$3:$DJ$3="单价")*(G53:DJ53&lt;&gt;0),G53:DJ53))</f>
        <v>0</v>
      </c>
      <c r="DL53" s="97">
        <f t="array" ref="DL53">MAX(IF($G$3:$DJ$3="单价",G53:DJ53))</f>
        <v>0</v>
      </c>
      <c r="DM53" s="115">
        <f t="shared" si="69"/>
        <v>0</v>
      </c>
      <c r="DN53" s="127"/>
      <c r="DO53" s="2"/>
      <c r="DP53" s="11">
        <f t="shared" si="70"/>
        <v>0</v>
      </c>
      <c r="DQ53" s="11">
        <f t="shared" si="71"/>
        <v>0</v>
      </c>
      <c r="DR53" s="11"/>
      <c r="DS53" s="11"/>
      <c r="DT53" s="11"/>
      <c r="DU53" s="2"/>
      <c r="DV53" s="2"/>
      <c r="DW53" s="2"/>
      <c r="DX53" s="2"/>
      <c r="DY53" s="2"/>
    </row>
    <row r="54" spans="1:129" ht="18" customHeight="1" x14ac:dyDescent="0.15">
      <c r="A54" s="2"/>
      <c r="B54" s="53">
        <f t="shared" si="0"/>
        <v>50</v>
      </c>
      <c r="C54" s="5"/>
      <c r="D54" s="6"/>
      <c r="E54" s="7"/>
      <c r="F54" s="8"/>
      <c r="G54" s="111"/>
      <c r="H54" s="112"/>
      <c r="I54" s="113">
        <f t="shared" si="38"/>
        <v>0</v>
      </c>
      <c r="J54" s="114">
        <f t="shared" si="39"/>
        <v>0</v>
      </c>
      <c r="K54" s="115">
        <f t="shared" si="3"/>
        <v>0</v>
      </c>
      <c r="L54" s="113">
        <f t="shared" si="40"/>
        <v>0</v>
      </c>
      <c r="M54" s="114">
        <f t="shared" si="41"/>
        <v>0</v>
      </c>
      <c r="N54" s="115">
        <f t="shared" si="6"/>
        <v>0</v>
      </c>
      <c r="O54" s="113">
        <f t="shared" si="42"/>
        <v>0</v>
      </c>
      <c r="P54" s="116">
        <f t="shared" si="43"/>
        <v>0</v>
      </c>
      <c r="Q54" s="117">
        <f t="shared" si="37"/>
        <v>0</v>
      </c>
      <c r="R54" s="118">
        <f t="shared" si="44"/>
        <v>0</v>
      </c>
      <c r="S54" s="111"/>
      <c r="T54" s="112"/>
      <c r="U54" s="119">
        <f t="shared" si="45"/>
        <v>0</v>
      </c>
      <c r="V54" s="120"/>
      <c r="W54" s="115">
        <f>IFERROR(IF(V54="",0,(SUMIF($G$3:U$3,"金额-入",$G54:U54)-SUMIF($G$3:U$3,"金额-出",$G54:U54))/(SUMIF($G$3:U$3,"数量-入",$G54:U54)-SUMIF($G$3:U$3,"数量-出",$G54:U54))),0)</f>
        <v>0</v>
      </c>
      <c r="X54" s="115">
        <f t="shared" si="46"/>
        <v>0</v>
      </c>
      <c r="Y54" s="121"/>
      <c r="Z54" s="122"/>
      <c r="AA54" s="111"/>
      <c r="AB54" s="112"/>
      <c r="AC54" s="119">
        <f t="shared" si="47"/>
        <v>0</v>
      </c>
      <c r="AD54" s="120"/>
      <c r="AE54" s="115">
        <f>IFERROR(IF(AD54="",0,(SUMIF($G$3:AC$3,"金额-入",$G54:AC54)-SUMIF($G$3:AC$3,"金额-出",$G54:AC54))/(SUMIF($G$3:AC$3,"数量-入",$G54:AC54)-SUMIF($G$3:AC$3,"数量-出",$G54:AC54))),0)</f>
        <v>0</v>
      </c>
      <c r="AF54" s="115">
        <f t="shared" si="48"/>
        <v>0</v>
      </c>
      <c r="AG54" s="121"/>
      <c r="AH54" s="122"/>
      <c r="AI54" s="123"/>
      <c r="AJ54" s="112"/>
      <c r="AK54" s="119">
        <f t="shared" si="49"/>
        <v>0</v>
      </c>
      <c r="AL54" s="124"/>
      <c r="AM54" s="115">
        <f>IFERROR(IF(AL54="",0,(SUMIF($G$3:AK$3,"金额-入",$G54:AK54)-SUMIF($G$3:AK$3,"金额-出",$G54:AK54))/(SUMIF($G$3:AK$3,"数量-入",$G54:AK54)-SUMIF($G$3:AK$3,"数量-出",$G54:AK54))),0)</f>
        <v>0</v>
      </c>
      <c r="AN54" s="115">
        <f t="shared" si="50"/>
        <v>0</v>
      </c>
      <c r="AO54" s="125"/>
      <c r="AP54" s="126"/>
      <c r="AQ54" s="123"/>
      <c r="AR54" s="112"/>
      <c r="AS54" s="119">
        <f t="shared" si="51"/>
        <v>0</v>
      </c>
      <c r="AT54" s="124"/>
      <c r="AU54" s="115">
        <f>IFERROR(IF(AT54="",0,(SUMIF($G$3:AS$3,"金额-入",$G54:AS54)-SUMIF($G$3:AS$3,"金额-出",$G54:AS54))/(SUMIF($G$3:AS$3,"数量-入",$G54:AS54)-SUMIF($G$3:AS$3,"数量-出",$G54:AS54))),0)</f>
        <v>0</v>
      </c>
      <c r="AV54" s="115">
        <f t="shared" si="52"/>
        <v>0</v>
      </c>
      <c r="AW54" s="125"/>
      <c r="AX54" s="126"/>
      <c r="AY54" s="123"/>
      <c r="AZ54" s="112"/>
      <c r="BA54" s="119">
        <f t="shared" si="53"/>
        <v>0</v>
      </c>
      <c r="BB54" s="124"/>
      <c r="BC54" s="115">
        <f>IFERROR(IF(BB54="",0,(SUMIF($G$3:BA$3,"金额-入",$G54:BA54)-SUMIF($G$3:BA$3,"金额-出",$G54:BA54))/(SUMIF($G$3:BA$3,"数量-入",$G54:BA54)-SUMIF($G$3:BA$3,"数量-出",$G54:BA54))),0)</f>
        <v>0</v>
      </c>
      <c r="BD54" s="115">
        <f t="shared" si="54"/>
        <v>0</v>
      </c>
      <c r="BE54" s="125"/>
      <c r="BF54" s="126"/>
      <c r="BG54" s="123"/>
      <c r="BH54" s="112"/>
      <c r="BI54" s="119">
        <f t="shared" si="55"/>
        <v>0</v>
      </c>
      <c r="BJ54" s="124"/>
      <c r="BK54" s="115">
        <f>IFERROR(IF(BJ54="",0,(SUMIF($G$3:BI$3,"金额-入",$G54:BI54)-SUMIF($G$3:BI$3,"金额-出",$G54:BI54))/(SUMIF($G$3:BI$3,"数量-入",$G54:BI54)-SUMIF($G$3:BI$3,"数量-出",$G54:BI54))),0)</f>
        <v>0</v>
      </c>
      <c r="BL54" s="115">
        <f t="shared" si="56"/>
        <v>0</v>
      </c>
      <c r="BM54" s="125"/>
      <c r="BN54" s="126"/>
      <c r="BO54" s="123"/>
      <c r="BP54" s="112"/>
      <c r="BQ54" s="119">
        <f t="shared" si="57"/>
        <v>0</v>
      </c>
      <c r="BR54" s="124"/>
      <c r="BS54" s="115">
        <f>IFERROR(IF(BR54="",0,(SUMIF($G$3:BQ$3,"金额-入",$G54:BQ54)-SUMIF($G$3:BQ$3,"金额-出",$G54:BQ54))/(SUMIF($G$3:BQ$3,"数量-入",$G54:BQ54)-SUMIF($G$3:BQ$3,"数量-出",$G54:BQ54))),0)</f>
        <v>0</v>
      </c>
      <c r="BT54" s="115">
        <f t="shared" si="58"/>
        <v>0</v>
      </c>
      <c r="BU54" s="125"/>
      <c r="BV54" s="126"/>
      <c r="BW54" s="123"/>
      <c r="BX54" s="112"/>
      <c r="BY54" s="119">
        <f t="shared" si="59"/>
        <v>0</v>
      </c>
      <c r="BZ54" s="124"/>
      <c r="CA54" s="115">
        <f>IFERROR(IF(BZ54="",0,(SUMIF($G$3:BY$3,"金额-入",$G54:BY54)-SUMIF($G$3:BY$3,"金额-出",$G54:BY54))/(SUMIF($G$3:BY$3,"数量-入",$G54:BY54)-SUMIF($G$3:BY$3,"数量-出",$G54:BY54))),0)</f>
        <v>0</v>
      </c>
      <c r="CB54" s="115">
        <f t="shared" si="60"/>
        <v>0</v>
      </c>
      <c r="CC54" s="125"/>
      <c r="CD54" s="126"/>
      <c r="CE54" s="123"/>
      <c r="CF54" s="112"/>
      <c r="CG54" s="119">
        <f t="shared" si="61"/>
        <v>0</v>
      </c>
      <c r="CH54" s="124"/>
      <c r="CI54" s="115">
        <f>IFERROR(IF(CH54="",0,(SUMIF($G$3:CG$3,"金额-入",$G54:CG54)-SUMIF($G$3:CG$3,"金额-出",$G54:CG54))/(SUMIF($G$3:CG$3,"数量-入",$G54:CG54)-SUMIF($G$3:CG$3,"数量-出",$G54:CG54))),0)</f>
        <v>0</v>
      </c>
      <c r="CJ54" s="115">
        <f t="shared" si="62"/>
        <v>0</v>
      </c>
      <c r="CK54" s="125"/>
      <c r="CL54" s="126"/>
      <c r="CM54" s="123"/>
      <c r="CN54" s="112"/>
      <c r="CO54" s="119">
        <f t="shared" si="63"/>
        <v>0</v>
      </c>
      <c r="CP54" s="124"/>
      <c r="CQ54" s="115">
        <f>IFERROR(IF(CP54="",0,(SUMIF($G$3:CO$3,"金额-入",$G54:CO54)-SUMIF($G$3:CO$3,"金额-出",$G54:CO54))/(SUMIF($G$3:CO$3,"数量-入",$G54:CO54)-SUMIF($G$3:CO$3,"数量-出",$G54:CO54))),0)</f>
        <v>0</v>
      </c>
      <c r="CR54" s="115">
        <f t="shared" si="64"/>
        <v>0</v>
      </c>
      <c r="CS54" s="125"/>
      <c r="CT54" s="126"/>
      <c r="CU54" s="123"/>
      <c r="CV54" s="112"/>
      <c r="CW54" s="119">
        <f t="shared" si="65"/>
        <v>0</v>
      </c>
      <c r="CX54" s="124"/>
      <c r="CY54" s="115">
        <f>IFERROR(IF(CX54="",0,(SUMIF($G$3:CW$3,"金额-入",$G54:CW54)-SUMIF($G$3:CW$3,"金额-出",$G54:CW54))/(SUMIF($G$3:CW$3,"数量-入",$G54:CW54)-SUMIF($G$3:CW$3,"数量-出",$G54:CW54))),0)</f>
        <v>0</v>
      </c>
      <c r="CZ54" s="115">
        <f t="shared" si="66"/>
        <v>0</v>
      </c>
      <c r="DA54" s="125"/>
      <c r="DB54" s="126"/>
      <c r="DC54" s="123"/>
      <c r="DD54" s="112"/>
      <c r="DE54" s="119">
        <f t="shared" si="67"/>
        <v>0</v>
      </c>
      <c r="DF54" s="124"/>
      <c r="DG54" s="115">
        <f>IFERROR(IF(DF54="",0,(SUMIF($G$3:DE$3,"金额-入",$G54:DE54)-SUMIF($G$3:DE$3,"金额-出",$G54:DE54))/(SUMIF($G$3:DE$3,"数量-入",$G54:DE54)-SUMIF($G$3:DE$3,"数量-出",$G54:DE54))),0)</f>
        <v>0</v>
      </c>
      <c r="DH54" s="115">
        <f t="shared" si="68"/>
        <v>0</v>
      </c>
      <c r="DI54" s="125"/>
      <c r="DJ54" s="126"/>
      <c r="DK54" s="109">
        <f t="array" ref="DK54">MIN(IF(($G$3:$DJ$3="单价")*(G54:DJ54&lt;&gt;0),G54:DJ54))</f>
        <v>0</v>
      </c>
      <c r="DL54" s="97">
        <f t="array" ref="DL54">MAX(IF($G$3:$DJ$3="单价",G54:DJ54))</f>
        <v>0</v>
      </c>
      <c r="DM54" s="115">
        <f t="shared" si="69"/>
        <v>0</v>
      </c>
      <c r="DN54" s="127"/>
      <c r="DO54" s="2"/>
      <c r="DP54" s="11">
        <f t="shared" si="70"/>
        <v>0</v>
      </c>
      <c r="DQ54" s="11">
        <f t="shared" si="71"/>
        <v>0</v>
      </c>
      <c r="DR54" s="11"/>
      <c r="DS54" s="11"/>
      <c r="DT54" s="11"/>
      <c r="DU54" s="2"/>
      <c r="DV54" s="2"/>
      <c r="DW54" s="2"/>
      <c r="DX54" s="2"/>
      <c r="DY54" s="2"/>
    </row>
    <row r="55" spans="1:129" ht="18" customHeight="1" x14ac:dyDescent="0.15">
      <c r="A55" s="2"/>
      <c r="B55" s="53">
        <f t="shared" si="0"/>
        <v>51</v>
      </c>
      <c r="C55" s="5"/>
      <c r="D55" s="6"/>
      <c r="E55" s="7"/>
      <c r="F55" s="8"/>
      <c r="G55" s="111"/>
      <c r="H55" s="112"/>
      <c r="I55" s="113">
        <f t="shared" si="38"/>
        <v>0</v>
      </c>
      <c r="J55" s="114">
        <f t="shared" si="39"/>
        <v>0</v>
      </c>
      <c r="K55" s="115">
        <f t="shared" si="3"/>
        <v>0</v>
      </c>
      <c r="L55" s="113">
        <f t="shared" si="40"/>
        <v>0</v>
      </c>
      <c r="M55" s="114">
        <f t="shared" si="41"/>
        <v>0</v>
      </c>
      <c r="N55" s="115">
        <f t="shared" si="6"/>
        <v>0</v>
      </c>
      <c r="O55" s="113">
        <f t="shared" si="42"/>
        <v>0</v>
      </c>
      <c r="P55" s="116">
        <f t="shared" si="43"/>
        <v>0</v>
      </c>
      <c r="Q55" s="117">
        <f t="shared" si="37"/>
        <v>0</v>
      </c>
      <c r="R55" s="118">
        <f t="shared" si="44"/>
        <v>0</v>
      </c>
      <c r="S55" s="111"/>
      <c r="T55" s="112"/>
      <c r="U55" s="119">
        <f t="shared" si="45"/>
        <v>0</v>
      </c>
      <c r="V55" s="120"/>
      <c r="W55" s="115">
        <f>IFERROR(IF(V55="",0,(SUMIF($G$3:U$3,"金额-入",$G55:U55)-SUMIF($G$3:U$3,"金额-出",$G55:U55))/(SUMIF($G$3:U$3,"数量-入",$G55:U55)-SUMIF($G$3:U$3,"数量-出",$G55:U55))),0)</f>
        <v>0</v>
      </c>
      <c r="X55" s="115">
        <f t="shared" si="46"/>
        <v>0</v>
      </c>
      <c r="Y55" s="121"/>
      <c r="Z55" s="122"/>
      <c r="AA55" s="111"/>
      <c r="AB55" s="112"/>
      <c r="AC55" s="119">
        <f t="shared" si="47"/>
        <v>0</v>
      </c>
      <c r="AD55" s="120"/>
      <c r="AE55" s="115">
        <f>IFERROR(IF(AD55="",0,(SUMIF($G$3:AC$3,"金额-入",$G55:AC55)-SUMIF($G$3:AC$3,"金额-出",$G55:AC55))/(SUMIF($G$3:AC$3,"数量-入",$G55:AC55)-SUMIF($G$3:AC$3,"数量-出",$G55:AC55))),0)</f>
        <v>0</v>
      </c>
      <c r="AF55" s="115">
        <f t="shared" si="48"/>
        <v>0</v>
      </c>
      <c r="AG55" s="121"/>
      <c r="AH55" s="122"/>
      <c r="AI55" s="123"/>
      <c r="AJ55" s="112"/>
      <c r="AK55" s="119">
        <f t="shared" si="49"/>
        <v>0</v>
      </c>
      <c r="AL55" s="124"/>
      <c r="AM55" s="115">
        <f>IFERROR(IF(AL55="",0,(SUMIF($G$3:AK$3,"金额-入",$G55:AK55)-SUMIF($G$3:AK$3,"金额-出",$G55:AK55))/(SUMIF($G$3:AK$3,"数量-入",$G55:AK55)-SUMIF($G$3:AK$3,"数量-出",$G55:AK55))),0)</f>
        <v>0</v>
      </c>
      <c r="AN55" s="115">
        <f t="shared" si="50"/>
        <v>0</v>
      </c>
      <c r="AO55" s="125"/>
      <c r="AP55" s="126"/>
      <c r="AQ55" s="123"/>
      <c r="AR55" s="112"/>
      <c r="AS55" s="119">
        <f t="shared" si="51"/>
        <v>0</v>
      </c>
      <c r="AT55" s="124"/>
      <c r="AU55" s="115">
        <f>IFERROR(IF(AT55="",0,(SUMIF($G$3:AS$3,"金额-入",$G55:AS55)-SUMIF($G$3:AS$3,"金额-出",$G55:AS55))/(SUMIF($G$3:AS$3,"数量-入",$G55:AS55)-SUMIF($G$3:AS$3,"数量-出",$G55:AS55))),0)</f>
        <v>0</v>
      </c>
      <c r="AV55" s="115">
        <f t="shared" si="52"/>
        <v>0</v>
      </c>
      <c r="AW55" s="125"/>
      <c r="AX55" s="126"/>
      <c r="AY55" s="123"/>
      <c r="AZ55" s="112"/>
      <c r="BA55" s="119">
        <f t="shared" si="53"/>
        <v>0</v>
      </c>
      <c r="BB55" s="124"/>
      <c r="BC55" s="115">
        <f>IFERROR(IF(BB55="",0,(SUMIF($G$3:BA$3,"金额-入",$G55:BA55)-SUMIF($G$3:BA$3,"金额-出",$G55:BA55))/(SUMIF($G$3:BA$3,"数量-入",$G55:BA55)-SUMIF($G$3:BA$3,"数量-出",$G55:BA55))),0)</f>
        <v>0</v>
      </c>
      <c r="BD55" s="115">
        <f t="shared" si="54"/>
        <v>0</v>
      </c>
      <c r="BE55" s="125"/>
      <c r="BF55" s="126"/>
      <c r="BG55" s="123"/>
      <c r="BH55" s="112"/>
      <c r="BI55" s="119">
        <f t="shared" si="55"/>
        <v>0</v>
      </c>
      <c r="BJ55" s="124"/>
      <c r="BK55" s="115">
        <f>IFERROR(IF(BJ55="",0,(SUMIF($G$3:BI$3,"金额-入",$G55:BI55)-SUMIF($G$3:BI$3,"金额-出",$G55:BI55))/(SUMIF($G$3:BI$3,"数量-入",$G55:BI55)-SUMIF($G$3:BI$3,"数量-出",$G55:BI55))),0)</f>
        <v>0</v>
      </c>
      <c r="BL55" s="115">
        <f t="shared" si="56"/>
        <v>0</v>
      </c>
      <c r="BM55" s="125"/>
      <c r="BN55" s="126"/>
      <c r="BO55" s="123"/>
      <c r="BP55" s="112"/>
      <c r="BQ55" s="119">
        <f t="shared" si="57"/>
        <v>0</v>
      </c>
      <c r="BR55" s="124"/>
      <c r="BS55" s="115">
        <f>IFERROR(IF(BR55="",0,(SUMIF($G$3:BQ$3,"金额-入",$G55:BQ55)-SUMIF($G$3:BQ$3,"金额-出",$G55:BQ55))/(SUMIF($G$3:BQ$3,"数量-入",$G55:BQ55)-SUMIF($G$3:BQ$3,"数量-出",$G55:BQ55))),0)</f>
        <v>0</v>
      </c>
      <c r="BT55" s="115">
        <f t="shared" si="58"/>
        <v>0</v>
      </c>
      <c r="BU55" s="125"/>
      <c r="BV55" s="126"/>
      <c r="BW55" s="123"/>
      <c r="BX55" s="112"/>
      <c r="BY55" s="119">
        <f t="shared" si="59"/>
        <v>0</v>
      </c>
      <c r="BZ55" s="124"/>
      <c r="CA55" s="115">
        <f>IFERROR(IF(BZ55="",0,(SUMIF($G$3:BY$3,"金额-入",$G55:BY55)-SUMIF($G$3:BY$3,"金额-出",$G55:BY55))/(SUMIF($G$3:BY$3,"数量-入",$G55:BY55)-SUMIF($G$3:BY$3,"数量-出",$G55:BY55))),0)</f>
        <v>0</v>
      </c>
      <c r="CB55" s="115">
        <f t="shared" si="60"/>
        <v>0</v>
      </c>
      <c r="CC55" s="125"/>
      <c r="CD55" s="126"/>
      <c r="CE55" s="123"/>
      <c r="CF55" s="112"/>
      <c r="CG55" s="119">
        <f t="shared" si="61"/>
        <v>0</v>
      </c>
      <c r="CH55" s="124"/>
      <c r="CI55" s="115">
        <f>IFERROR(IF(CH55="",0,(SUMIF($G$3:CG$3,"金额-入",$G55:CG55)-SUMIF($G$3:CG$3,"金额-出",$G55:CG55))/(SUMIF($G$3:CG$3,"数量-入",$G55:CG55)-SUMIF($G$3:CG$3,"数量-出",$G55:CG55))),0)</f>
        <v>0</v>
      </c>
      <c r="CJ55" s="115">
        <f t="shared" si="62"/>
        <v>0</v>
      </c>
      <c r="CK55" s="125"/>
      <c r="CL55" s="126"/>
      <c r="CM55" s="123"/>
      <c r="CN55" s="112"/>
      <c r="CO55" s="119">
        <f t="shared" si="63"/>
        <v>0</v>
      </c>
      <c r="CP55" s="124"/>
      <c r="CQ55" s="115">
        <f>IFERROR(IF(CP55="",0,(SUMIF($G$3:CO$3,"金额-入",$G55:CO55)-SUMIF($G$3:CO$3,"金额-出",$G55:CO55))/(SUMIF($G$3:CO$3,"数量-入",$G55:CO55)-SUMIF($G$3:CO$3,"数量-出",$G55:CO55))),0)</f>
        <v>0</v>
      </c>
      <c r="CR55" s="115">
        <f t="shared" si="64"/>
        <v>0</v>
      </c>
      <c r="CS55" s="125"/>
      <c r="CT55" s="126"/>
      <c r="CU55" s="123"/>
      <c r="CV55" s="112"/>
      <c r="CW55" s="119">
        <f t="shared" si="65"/>
        <v>0</v>
      </c>
      <c r="CX55" s="124"/>
      <c r="CY55" s="115">
        <f>IFERROR(IF(CX55="",0,(SUMIF($G$3:CW$3,"金额-入",$G55:CW55)-SUMIF($G$3:CW$3,"金额-出",$G55:CW55))/(SUMIF($G$3:CW$3,"数量-入",$G55:CW55)-SUMIF($G$3:CW$3,"数量-出",$G55:CW55))),0)</f>
        <v>0</v>
      </c>
      <c r="CZ55" s="115">
        <f t="shared" si="66"/>
        <v>0</v>
      </c>
      <c r="DA55" s="125"/>
      <c r="DB55" s="126"/>
      <c r="DC55" s="123"/>
      <c r="DD55" s="112"/>
      <c r="DE55" s="119">
        <f t="shared" si="67"/>
        <v>0</v>
      </c>
      <c r="DF55" s="124"/>
      <c r="DG55" s="115">
        <f>IFERROR(IF(DF55="",0,(SUMIF($G$3:DE$3,"金额-入",$G55:DE55)-SUMIF($G$3:DE$3,"金额-出",$G55:DE55))/(SUMIF($G$3:DE$3,"数量-入",$G55:DE55)-SUMIF($G$3:DE$3,"数量-出",$G55:DE55))),0)</f>
        <v>0</v>
      </c>
      <c r="DH55" s="115">
        <f t="shared" si="68"/>
        <v>0</v>
      </c>
      <c r="DI55" s="125"/>
      <c r="DJ55" s="126"/>
      <c r="DK55" s="109">
        <f t="array" ref="DK55">MIN(IF(($G$3:$DJ$3="单价")*(G55:DJ55&lt;&gt;0),G55:DJ55))</f>
        <v>0</v>
      </c>
      <c r="DL55" s="97">
        <f t="array" ref="DL55">MAX(IF($G$3:$DJ$3="单价",G55:DJ55))</f>
        <v>0</v>
      </c>
      <c r="DM55" s="115">
        <f t="shared" si="69"/>
        <v>0</v>
      </c>
      <c r="DN55" s="127"/>
      <c r="DO55" s="2"/>
      <c r="DP55" s="11">
        <f t="shared" si="70"/>
        <v>0</v>
      </c>
      <c r="DQ55" s="11">
        <f t="shared" si="71"/>
        <v>0</v>
      </c>
      <c r="DR55" s="11"/>
      <c r="DS55" s="11"/>
      <c r="DT55" s="11"/>
      <c r="DU55" s="2"/>
      <c r="DV55" s="2"/>
      <c r="DW55" s="2"/>
      <c r="DX55" s="2"/>
      <c r="DY55" s="2"/>
    </row>
    <row r="56" spans="1:129" ht="18" customHeight="1" x14ac:dyDescent="0.15">
      <c r="A56" s="2"/>
      <c r="B56" s="53">
        <f t="shared" si="0"/>
        <v>52</v>
      </c>
      <c r="C56" s="5"/>
      <c r="D56" s="6"/>
      <c r="E56" s="7"/>
      <c r="F56" s="8"/>
      <c r="G56" s="111"/>
      <c r="H56" s="112"/>
      <c r="I56" s="113">
        <f t="shared" si="38"/>
        <v>0</v>
      </c>
      <c r="J56" s="114">
        <f t="shared" si="39"/>
        <v>0</v>
      </c>
      <c r="K56" s="115">
        <f t="shared" si="3"/>
        <v>0</v>
      </c>
      <c r="L56" s="113">
        <f t="shared" si="40"/>
        <v>0</v>
      </c>
      <c r="M56" s="114">
        <f t="shared" si="41"/>
        <v>0</v>
      </c>
      <c r="N56" s="115">
        <f t="shared" si="6"/>
        <v>0</v>
      </c>
      <c r="O56" s="113">
        <f t="shared" si="42"/>
        <v>0</v>
      </c>
      <c r="P56" s="116">
        <f t="shared" si="43"/>
        <v>0</v>
      </c>
      <c r="Q56" s="117">
        <f t="shared" si="37"/>
        <v>0</v>
      </c>
      <c r="R56" s="118">
        <f t="shared" si="44"/>
        <v>0</v>
      </c>
      <c r="S56" s="111"/>
      <c r="T56" s="112"/>
      <c r="U56" s="119">
        <f t="shared" si="45"/>
        <v>0</v>
      </c>
      <c r="V56" s="120"/>
      <c r="W56" s="115">
        <f>IFERROR(IF(V56="",0,(SUMIF($G$3:U$3,"金额-入",$G56:U56)-SUMIF($G$3:U$3,"金额-出",$G56:U56))/(SUMIF($G$3:U$3,"数量-入",$G56:U56)-SUMIF($G$3:U$3,"数量-出",$G56:U56))),0)</f>
        <v>0</v>
      </c>
      <c r="X56" s="115">
        <f t="shared" si="46"/>
        <v>0</v>
      </c>
      <c r="Y56" s="121"/>
      <c r="Z56" s="122"/>
      <c r="AA56" s="111"/>
      <c r="AB56" s="112"/>
      <c r="AC56" s="119">
        <f t="shared" si="47"/>
        <v>0</v>
      </c>
      <c r="AD56" s="120"/>
      <c r="AE56" s="115">
        <f>IFERROR(IF(AD56="",0,(SUMIF($G$3:AC$3,"金额-入",$G56:AC56)-SUMIF($G$3:AC$3,"金额-出",$G56:AC56))/(SUMIF($G$3:AC$3,"数量-入",$G56:AC56)-SUMIF($G$3:AC$3,"数量-出",$G56:AC56))),0)</f>
        <v>0</v>
      </c>
      <c r="AF56" s="115">
        <f t="shared" si="48"/>
        <v>0</v>
      </c>
      <c r="AG56" s="121"/>
      <c r="AH56" s="122"/>
      <c r="AI56" s="123"/>
      <c r="AJ56" s="112"/>
      <c r="AK56" s="119">
        <f t="shared" si="49"/>
        <v>0</v>
      </c>
      <c r="AL56" s="124"/>
      <c r="AM56" s="115">
        <f>IFERROR(IF(AL56="",0,(SUMIF($G$3:AK$3,"金额-入",$G56:AK56)-SUMIF($G$3:AK$3,"金额-出",$G56:AK56))/(SUMIF($G$3:AK$3,"数量-入",$G56:AK56)-SUMIF($G$3:AK$3,"数量-出",$G56:AK56))),0)</f>
        <v>0</v>
      </c>
      <c r="AN56" s="115">
        <f t="shared" si="50"/>
        <v>0</v>
      </c>
      <c r="AO56" s="125"/>
      <c r="AP56" s="126"/>
      <c r="AQ56" s="123"/>
      <c r="AR56" s="112"/>
      <c r="AS56" s="119">
        <f t="shared" si="51"/>
        <v>0</v>
      </c>
      <c r="AT56" s="124"/>
      <c r="AU56" s="115">
        <f>IFERROR(IF(AT56="",0,(SUMIF($G$3:AS$3,"金额-入",$G56:AS56)-SUMIF($G$3:AS$3,"金额-出",$G56:AS56))/(SUMIF($G$3:AS$3,"数量-入",$G56:AS56)-SUMIF($G$3:AS$3,"数量-出",$G56:AS56))),0)</f>
        <v>0</v>
      </c>
      <c r="AV56" s="115">
        <f t="shared" si="52"/>
        <v>0</v>
      </c>
      <c r="AW56" s="125"/>
      <c r="AX56" s="126"/>
      <c r="AY56" s="123"/>
      <c r="AZ56" s="112"/>
      <c r="BA56" s="119">
        <f t="shared" si="53"/>
        <v>0</v>
      </c>
      <c r="BB56" s="124"/>
      <c r="BC56" s="115">
        <f>IFERROR(IF(BB56="",0,(SUMIF($G$3:BA$3,"金额-入",$G56:BA56)-SUMIF($G$3:BA$3,"金额-出",$G56:BA56))/(SUMIF($G$3:BA$3,"数量-入",$G56:BA56)-SUMIF($G$3:BA$3,"数量-出",$G56:BA56))),0)</f>
        <v>0</v>
      </c>
      <c r="BD56" s="115">
        <f t="shared" si="54"/>
        <v>0</v>
      </c>
      <c r="BE56" s="125"/>
      <c r="BF56" s="126"/>
      <c r="BG56" s="123"/>
      <c r="BH56" s="112"/>
      <c r="BI56" s="119">
        <f t="shared" si="55"/>
        <v>0</v>
      </c>
      <c r="BJ56" s="124"/>
      <c r="BK56" s="115">
        <f>IFERROR(IF(BJ56="",0,(SUMIF($G$3:BI$3,"金额-入",$G56:BI56)-SUMIF($G$3:BI$3,"金额-出",$G56:BI56))/(SUMIF($G$3:BI$3,"数量-入",$G56:BI56)-SUMIF($G$3:BI$3,"数量-出",$G56:BI56))),0)</f>
        <v>0</v>
      </c>
      <c r="BL56" s="115">
        <f t="shared" si="56"/>
        <v>0</v>
      </c>
      <c r="BM56" s="125"/>
      <c r="BN56" s="126"/>
      <c r="BO56" s="123"/>
      <c r="BP56" s="112"/>
      <c r="BQ56" s="119">
        <f t="shared" si="57"/>
        <v>0</v>
      </c>
      <c r="BR56" s="124"/>
      <c r="BS56" s="115">
        <f>IFERROR(IF(BR56="",0,(SUMIF($G$3:BQ$3,"金额-入",$G56:BQ56)-SUMIF($G$3:BQ$3,"金额-出",$G56:BQ56))/(SUMIF($G$3:BQ$3,"数量-入",$G56:BQ56)-SUMIF($G$3:BQ$3,"数量-出",$G56:BQ56))),0)</f>
        <v>0</v>
      </c>
      <c r="BT56" s="115">
        <f t="shared" si="58"/>
        <v>0</v>
      </c>
      <c r="BU56" s="125"/>
      <c r="BV56" s="126"/>
      <c r="BW56" s="123"/>
      <c r="BX56" s="112"/>
      <c r="BY56" s="119">
        <f t="shared" si="59"/>
        <v>0</v>
      </c>
      <c r="BZ56" s="124"/>
      <c r="CA56" s="115">
        <f>IFERROR(IF(BZ56="",0,(SUMIF($G$3:BY$3,"金额-入",$G56:BY56)-SUMIF($G$3:BY$3,"金额-出",$G56:BY56))/(SUMIF($G$3:BY$3,"数量-入",$G56:BY56)-SUMIF($G$3:BY$3,"数量-出",$G56:BY56))),0)</f>
        <v>0</v>
      </c>
      <c r="CB56" s="115">
        <f t="shared" si="60"/>
        <v>0</v>
      </c>
      <c r="CC56" s="125"/>
      <c r="CD56" s="126"/>
      <c r="CE56" s="123"/>
      <c r="CF56" s="112"/>
      <c r="CG56" s="119">
        <f t="shared" si="61"/>
        <v>0</v>
      </c>
      <c r="CH56" s="124"/>
      <c r="CI56" s="115">
        <f>IFERROR(IF(CH56="",0,(SUMIF($G$3:CG$3,"金额-入",$G56:CG56)-SUMIF($G$3:CG$3,"金额-出",$G56:CG56))/(SUMIF($G$3:CG$3,"数量-入",$G56:CG56)-SUMIF($G$3:CG$3,"数量-出",$G56:CG56))),0)</f>
        <v>0</v>
      </c>
      <c r="CJ56" s="115">
        <f t="shared" si="62"/>
        <v>0</v>
      </c>
      <c r="CK56" s="125"/>
      <c r="CL56" s="126"/>
      <c r="CM56" s="123"/>
      <c r="CN56" s="112"/>
      <c r="CO56" s="119">
        <f t="shared" si="63"/>
        <v>0</v>
      </c>
      <c r="CP56" s="124"/>
      <c r="CQ56" s="115">
        <f>IFERROR(IF(CP56="",0,(SUMIF($G$3:CO$3,"金额-入",$G56:CO56)-SUMIF($G$3:CO$3,"金额-出",$G56:CO56))/(SUMIF($G$3:CO$3,"数量-入",$G56:CO56)-SUMIF($G$3:CO$3,"数量-出",$G56:CO56))),0)</f>
        <v>0</v>
      </c>
      <c r="CR56" s="115">
        <f t="shared" si="64"/>
        <v>0</v>
      </c>
      <c r="CS56" s="125"/>
      <c r="CT56" s="126"/>
      <c r="CU56" s="123"/>
      <c r="CV56" s="112"/>
      <c r="CW56" s="119">
        <f t="shared" si="65"/>
        <v>0</v>
      </c>
      <c r="CX56" s="124"/>
      <c r="CY56" s="115">
        <f>IFERROR(IF(CX56="",0,(SUMIF($G$3:CW$3,"金额-入",$G56:CW56)-SUMIF($G$3:CW$3,"金额-出",$G56:CW56))/(SUMIF($G$3:CW$3,"数量-入",$G56:CW56)-SUMIF($G$3:CW$3,"数量-出",$G56:CW56))),0)</f>
        <v>0</v>
      </c>
      <c r="CZ56" s="115">
        <f t="shared" si="66"/>
        <v>0</v>
      </c>
      <c r="DA56" s="125"/>
      <c r="DB56" s="126"/>
      <c r="DC56" s="123"/>
      <c r="DD56" s="112"/>
      <c r="DE56" s="119">
        <f t="shared" si="67"/>
        <v>0</v>
      </c>
      <c r="DF56" s="124"/>
      <c r="DG56" s="115">
        <f>IFERROR(IF(DF56="",0,(SUMIF($G$3:DE$3,"金额-入",$G56:DE56)-SUMIF($G$3:DE$3,"金额-出",$G56:DE56))/(SUMIF($G$3:DE$3,"数量-入",$G56:DE56)-SUMIF($G$3:DE$3,"数量-出",$G56:DE56))),0)</f>
        <v>0</v>
      </c>
      <c r="DH56" s="115">
        <f t="shared" si="68"/>
        <v>0</v>
      </c>
      <c r="DI56" s="125"/>
      <c r="DJ56" s="126"/>
      <c r="DK56" s="109">
        <f t="array" ref="DK56">MIN(IF(($G$3:$DJ$3="单价")*(G56:DJ56&lt;&gt;0),G56:DJ56))</f>
        <v>0</v>
      </c>
      <c r="DL56" s="97">
        <f t="array" ref="DL56">MAX(IF($G$3:$DJ$3="单价",G56:DJ56))</f>
        <v>0</v>
      </c>
      <c r="DM56" s="115">
        <f t="shared" si="69"/>
        <v>0</v>
      </c>
      <c r="DN56" s="127"/>
      <c r="DO56" s="2"/>
      <c r="DP56" s="11">
        <f t="shared" si="70"/>
        <v>0</v>
      </c>
      <c r="DQ56" s="11">
        <f t="shared" si="71"/>
        <v>0</v>
      </c>
      <c r="DR56" s="11"/>
      <c r="DS56" s="11"/>
      <c r="DT56" s="11"/>
      <c r="DU56" s="2"/>
      <c r="DV56" s="2"/>
      <c r="DW56" s="2"/>
      <c r="DX56" s="2"/>
      <c r="DY56" s="2"/>
    </row>
    <row r="57" spans="1:129" ht="18" customHeight="1" x14ac:dyDescent="0.15">
      <c r="A57" s="2"/>
      <c r="B57" s="53">
        <f t="shared" si="0"/>
        <v>53</v>
      </c>
      <c r="C57" s="5"/>
      <c r="D57" s="6"/>
      <c r="E57" s="7"/>
      <c r="F57" s="8"/>
      <c r="G57" s="111"/>
      <c r="H57" s="112"/>
      <c r="I57" s="113">
        <f t="shared" si="38"/>
        <v>0</v>
      </c>
      <c r="J57" s="114">
        <f t="shared" si="39"/>
        <v>0</v>
      </c>
      <c r="K57" s="115">
        <f t="shared" si="3"/>
        <v>0</v>
      </c>
      <c r="L57" s="113">
        <f t="shared" si="40"/>
        <v>0</v>
      </c>
      <c r="M57" s="114">
        <f t="shared" si="41"/>
        <v>0</v>
      </c>
      <c r="N57" s="115">
        <f t="shared" si="6"/>
        <v>0</v>
      </c>
      <c r="O57" s="113">
        <f t="shared" si="42"/>
        <v>0</v>
      </c>
      <c r="P57" s="116">
        <f t="shared" si="43"/>
        <v>0</v>
      </c>
      <c r="Q57" s="117">
        <f t="shared" si="37"/>
        <v>0</v>
      </c>
      <c r="R57" s="118">
        <f t="shared" si="44"/>
        <v>0</v>
      </c>
      <c r="S57" s="111"/>
      <c r="T57" s="112"/>
      <c r="U57" s="119">
        <f t="shared" si="45"/>
        <v>0</v>
      </c>
      <c r="V57" s="120"/>
      <c r="W57" s="115">
        <f>IFERROR(IF(V57="",0,(SUMIF($G$3:U$3,"金额-入",$G57:U57)-SUMIF($G$3:U$3,"金额-出",$G57:U57))/(SUMIF($G$3:U$3,"数量-入",$G57:U57)-SUMIF($G$3:U$3,"数量-出",$G57:U57))),0)</f>
        <v>0</v>
      </c>
      <c r="X57" s="115">
        <f t="shared" si="46"/>
        <v>0</v>
      </c>
      <c r="Y57" s="121"/>
      <c r="Z57" s="122"/>
      <c r="AA57" s="111"/>
      <c r="AB57" s="112"/>
      <c r="AC57" s="119">
        <f t="shared" si="47"/>
        <v>0</v>
      </c>
      <c r="AD57" s="120"/>
      <c r="AE57" s="115">
        <f>IFERROR(IF(AD57="",0,(SUMIF($G$3:AC$3,"金额-入",$G57:AC57)-SUMIF($G$3:AC$3,"金额-出",$G57:AC57))/(SUMIF($G$3:AC$3,"数量-入",$G57:AC57)-SUMIF($G$3:AC$3,"数量-出",$G57:AC57))),0)</f>
        <v>0</v>
      </c>
      <c r="AF57" s="115">
        <f t="shared" si="48"/>
        <v>0</v>
      </c>
      <c r="AG57" s="121"/>
      <c r="AH57" s="122"/>
      <c r="AI57" s="123"/>
      <c r="AJ57" s="112"/>
      <c r="AK57" s="119">
        <f t="shared" si="49"/>
        <v>0</v>
      </c>
      <c r="AL57" s="124"/>
      <c r="AM57" s="115">
        <f>IFERROR(IF(AL57="",0,(SUMIF($G$3:AK$3,"金额-入",$G57:AK57)-SUMIF($G$3:AK$3,"金额-出",$G57:AK57))/(SUMIF($G$3:AK$3,"数量-入",$G57:AK57)-SUMIF($G$3:AK$3,"数量-出",$G57:AK57))),0)</f>
        <v>0</v>
      </c>
      <c r="AN57" s="115">
        <f t="shared" si="50"/>
        <v>0</v>
      </c>
      <c r="AO57" s="125"/>
      <c r="AP57" s="126"/>
      <c r="AQ57" s="123"/>
      <c r="AR57" s="112"/>
      <c r="AS57" s="119">
        <f t="shared" si="51"/>
        <v>0</v>
      </c>
      <c r="AT57" s="124"/>
      <c r="AU57" s="115">
        <f>IFERROR(IF(AT57="",0,(SUMIF($G$3:AS$3,"金额-入",$G57:AS57)-SUMIF($G$3:AS$3,"金额-出",$G57:AS57))/(SUMIF($G$3:AS$3,"数量-入",$G57:AS57)-SUMIF($G$3:AS$3,"数量-出",$G57:AS57))),0)</f>
        <v>0</v>
      </c>
      <c r="AV57" s="115">
        <f t="shared" si="52"/>
        <v>0</v>
      </c>
      <c r="AW57" s="125"/>
      <c r="AX57" s="126"/>
      <c r="AY57" s="123"/>
      <c r="AZ57" s="112"/>
      <c r="BA57" s="119">
        <f t="shared" si="53"/>
        <v>0</v>
      </c>
      <c r="BB57" s="124"/>
      <c r="BC57" s="115">
        <f>IFERROR(IF(BB57="",0,(SUMIF($G$3:BA$3,"金额-入",$G57:BA57)-SUMIF($G$3:BA$3,"金额-出",$G57:BA57))/(SUMIF($G$3:BA$3,"数量-入",$G57:BA57)-SUMIF($G$3:BA$3,"数量-出",$G57:BA57))),0)</f>
        <v>0</v>
      </c>
      <c r="BD57" s="115">
        <f t="shared" si="54"/>
        <v>0</v>
      </c>
      <c r="BE57" s="125"/>
      <c r="BF57" s="126"/>
      <c r="BG57" s="123"/>
      <c r="BH57" s="112"/>
      <c r="BI57" s="119">
        <f t="shared" si="55"/>
        <v>0</v>
      </c>
      <c r="BJ57" s="124"/>
      <c r="BK57" s="115">
        <f>IFERROR(IF(BJ57="",0,(SUMIF($G$3:BI$3,"金额-入",$G57:BI57)-SUMIF($G$3:BI$3,"金额-出",$G57:BI57))/(SUMIF($G$3:BI$3,"数量-入",$G57:BI57)-SUMIF($G$3:BI$3,"数量-出",$G57:BI57))),0)</f>
        <v>0</v>
      </c>
      <c r="BL57" s="115">
        <f t="shared" si="56"/>
        <v>0</v>
      </c>
      <c r="BM57" s="125"/>
      <c r="BN57" s="126"/>
      <c r="BO57" s="123"/>
      <c r="BP57" s="112"/>
      <c r="BQ57" s="119">
        <f t="shared" si="57"/>
        <v>0</v>
      </c>
      <c r="BR57" s="124"/>
      <c r="BS57" s="115">
        <f>IFERROR(IF(BR57="",0,(SUMIF($G$3:BQ$3,"金额-入",$G57:BQ57)-SUMIF($G$3:BQ$3,"金额-出",$G57:BQ57))/(SUMIF($G$3:BQ$3,"数量-入",$G57:BQ57)-SUMIF($G$3:BQ$3,"数量-出",$G57:BQ57))),0)</f>
        <v>0</v>
      </c>
      <c r="BT57" s="115">
        <f t="shared" si="58"/>
        <v>0</v>
      </c>
      <c r="BU57" s="125"/>
      <c r="BV57" s="126"/>
      <c r="BW57" s="123"/>
      <c r="BX57" s="112"/>
      <c r="BY57" s="119">
        <f t="shared" si="59"/>
        <v>0</v>
      </c>
      <c r="BZ57" s="124"/>
      <c r="CA57" s="115">
        <f>IFERROR(IF(BZ57="",0,(SUMIF($G$3:BY$3,"金额-入",$G57:BY57)-SUMIF($G$3:BY$3,"金额-出",$G57:BY57))/(SUMIF($G$3:BY$3,"数量-入",$G57:BY57)-SUMIF($G$3:BY$3,"数量-出",$G57:BY57))),0)</f>
        <v>0</v>
      </c>
      <c r="CB57" s="115">
        <f t="shared" si="60"/>
        <v>0</v>
      </c>
      <c r="CC57" s="125"/>
      <c r="CD57" s="126"/>
      <c r="CE57" s="123"/>
      <c r="CF57" s="112"/>
      <c r="CG57" s="119">
        <f t="shared" si="61"/>
        <v>0</v>
      </c>
      <c r="CH57" s="124"/>
      <c r="CI57" s="115">
        <f>IFERROR(IF(CH57="",0,(SUMIF($G$3:CG$3,"金额-入",$G57:CG57)-SUMIF($G$3:CG$3,"金额-出",$G57:CG57))/(SUMIF($G$3:CG$3,"数量-入",$G57:CG57)-SUMIF($G$3:CG$3,"数量-出",$G57:CG57))),0)</f>
        <v>0</v>
      </c>
      <c r="CJ57" s="115">
        <f t="shared" si="62"/>
        <v>0</v>
      </c>
      <c r="CK57" s="125"/>
      <c r="CL57" s="126"/>
      <c r="CM57" s="123"/>
      <c r="CN57" s="112"/>
      <c r="CO57" s="119">
        <f t="shared" si="63"/>
        <v>0</v>
      </c>
      <c r="CP57" s="124"/>
      <c r="CQ57" s="115">
        <f>IFERROR(IF(CP57="",0,(SUMIF($G$3:CO$3,"金额-入",$G57:CO57)-SUMIF($G$3:CO$3,"金额-出",$G57:CO57))/(SUMIF($G$3:CO$3,"数量-入",$G57:CO57)-SUMIF($G$3:CO$3,"数量-出",$G57:CO57))),0)</f>
        <v>0</v>
      </c>
      <c r="CR57" s="115">
        <f t="shared" si="64"/>
        <v>0</v>
      </c>
      <c r="CS57" s="125"/>
      <c r="CT57" s="126"/>
      <c r="CU57" s="123"/>
      <c r="CV57" s="112"/>
      <c r="CW57" s="119">
        <f t="shared" si="65"/>
        <v>0</v>
      </c>
      <c r="CX57" s="124"/>
      <c r="CY57" s="115">
        <f>IFERROR(IF(CX57="",0,(SUMIF($G$3:CW$3,"金额-入",$G57:CW57)-SUMIF($G$3:CW$3,"金额-出",$G57:CW57))/(SUMIF($G$3:CW$3,"数量-入",$G57:CW57)-SUMIF($G$3:CW$3,"数量-出",$G57:CW57))),0)</f>
        <v>0</v>
      </c>
      <c r="CZ57" s="115">
        <f t="shared" si="66"/>
        <v>0</v>
      </c>
      <c r="DA57" s="125"/>
      <c r="DB57" s="126"/>
      <c r="DC57" s="123"/>
      <c r="DD57" s="112"/>
      <c r="DE57" s="119">
        <f t="shared" si="67"/>
        <v>0</v>
      </c>
      <c r="DF57" s="124"/>
      <c r="DG57" s="115">
        <f>IFERROR(IF(DF57="",0,(SUMIF($G$3:DE$3,"金额-入",$G57:DE57)-SUMIF($G$3:DE$3,"金额-出",$G57:DE57))/(SUMIF($G$3:DE$3,"数量-入",$G57:DE57)-SUMIF($G$3:DE$3,"数量-出",$G57:DE57))),0)</f>
        <v>0</v>
      </c>
      <c r="DH57" s="115">
        <f t="shared" si="68"/>
        <v>0</v>
      </c>
      <c r="DI57" s="125"/>
      <c r="DJ57" s="126"/>
      <c r="DK57" s="109">
        <f t="array" ref="DK57">MIN(IF(($G$3:$DJ$3="单价")*(G57:DJ57&lt;&gt;0),G57:DJ57))</f>
        <v>0</v>
      </c>
      <c r="DL57" s="97">
        <f t="array" ref="DL57">MAX(IF($G$3:$DJ$3="单价",G57:DJ57))</f>
        <v>0</v>
      </c>
      <c r="DM57" s="115">
        <f t="shared" si="69"/>
        <v>0</v>
      </c>
      <c r="DN57" s="127"/>
      <c r="DO57" s="2"/>
      <c r="DP57" s="11">
        <f t="shared" si="70"/>
        <v>0</v>
      </c>
      <c r="DQ57" s="11">
        <f t="shared" si="71"/>
        <v>0</v>
      </c>
      <c r="DR57" s="11"/>
      <c r="DS57" s="11"/>
      <c r="DT57" s="11"/>
      <c r="DU57" s="2"/>
      <c r="DV57" s="2"/>
      <c r="DW57" s="2"/>
      <c r="DX57" s="2"/>
      <c r="DY57" s="2"/>
    </row>
    <row r="58" spans="1:129" ht="18" customHeight="1" x14ac:dyDescent="0.15">
      <c r="A58" s="2"/>
      <c r="B58" s="53">
        <f t="shared" si="0"/>
        <v>54</v>
      </c>
      <c r="C58" s="5"/>
      <c r="D58" s="6"/>
      <c r="E58" s="7"/>
      <c r="F58" s="8"/>
      <c r="G58" s="111"/>
      <c r="H58" s="112"/>
      <c r="I58" s="113">
        <f t="shared" si="38"/>
        <v>0</v>
      </c>
      <c r="J58" s="114">
        <f t="shared" si="39"/>
        <v>0</v>
      </c>
      <c r="K58" s="115">
        <f t="shared" si="3"/>
        <v>0</v>
      </c>
      <c r="L58" s="113">
        <f t="shared" si="40"/>
        <v>0</v>
      </c>
      <c r="M58" s="114">
        <f t="shared" si="41"/>
        <v>0</v>
      </c>
      <c r="N58" s="115">
        <f t="shared" si="6"/>
        <v>0</v>
      </c>
      <c r="O58" s="113">
        <f t="shared" si="42"/>
        <v>0</v>
      </c>
      <c r="P58" s="116">
        <f t="shared" si="43"/>
        <v>0</v>
      </c>
      <c r="Q58" s="117">
        <f t="shared" si="37"/>
        <v>0</v>
      </c>
      <c r="R58" s="118">
        <f t="shared" si="44"/>
        <v>0</v>
      </c>
      <c r="S58" s="111"/>
      <c r="T58" s="112"/>
      <c r="U58" s="119">
        <f t="shared" si="45"/>
        <v>0</v>
      </c>
      <c r="V58" s="120"/>
      <c r="W58" s="115">
        <f>IFERROR(IF(V58="",0,(SUMIF($G$3:U$3,"金额-入",$G58:U58)-SUMIF($G$3:U$3,"金额-出",$G58:U58))/(SUMIF($G$3:U$3,"数量-入",$G58:U58)-SUMIF($G$3:U$3,"数量-出",$G58:U58))),0)</f>
        <v>0</v>
      </c>
      <c r="X58" s="115">
        <f t="shared" si="46"/>
        <v>0</v>
      </c>
      <c r="Y58" s="121"/>
      <c r="Z58" s="122"/>
      <c r="AA58" s="111"/>
      <c r="AB58" s="112"/>
      <c r="AC58" s="119">
        <f t="shared" si="47"/>
        <v>0</v>
      </c>
      <c r="AD58" s="120"/>
      <c r="AE58" s="115">
        <f>IFERROR(IF(AD58="",0,(SUMIF($G$3:AC$3,"金额-入",$G58:AC58)-SUMIF($G$3:AC$3,"金额-出",$G58:AC58))/(SUMIF($G$3:AC$3,"数量-入",$G58:AC58)-SUMIF($G$3:AC$3,"数量-出",$G58:AC58))),0)</f>
        <v>0</v>
      </c>
      <c r="AF58" s="115">
        <f t="shared" si="48"/>
        <v>0</v>
      </c>
      <c r="AG58" s="121"/>
      <c r="AH58" s="122"/>
      <c r="AI58" s="123"/>
      <c r="AJ58" s="112"/>
      <c r="AK58" s="119">
        <f t="shared" si="49"/>
        <v>0</v>
      </c>
      <c r="AL58" s="124"/>
      <c r="AM58" s="115">
        <f>IFERROR(IF(AL58="",0,(SUMIF($G$3:AK$3,"金额-入",$G58:AK58)-SUMIF($G$3:AK$3,"金额-出",$G58:AK58))/(SUMIF($G$3:AK$3,"数量-入",$G58:AK58)-SUMIF($G$3:AK$3,"数量-出",$G58:AK58))),0)</f>
        <v>0</v>
      </c>
      <c r="AN58" s="115">
        <f t="shared" si="50"/>
        <v>0</v>
      </c>
      <c r="AO58" s="125"/>
      <c r="AP58" s="126"/>
      <c r="AQ58" s="123"/>
      <c r="AR58" s="112"/>
      <c r="AS58" s="119">
        <f t="shared" si="51"/>
        <v>0</v>
      </c>
      <c r="AT58" s="124"/>
      <c r="AU58" s="115">
        <f>IFERROR(IF(AT58="",0,(SUMIF($G$3:AS$3,"金额-入",$G58:AS58)-SUMIF($G$3:AS$3,"金额-出",$G58:AS58))/(SUMIF($G$3:AS$3,"数量-入",$G58:AS58)-SUMIF($G$3:AS$3,"数量-出",$G58:AS58))),0)</f>
        <v>0</v>
      </c>
      <c r="AV58" s="115">
        <f t="shared" si="52"/>
        <v>0</v>
      </c>
      <c r="AW58" s="125"/>
      <c r="AX58" s="126"/>
      <c r="AY58" s="123"/>
      <c r="AZ58" s="112"/>
      <c r="BA58" s="119">
        <f t="shared" si="53"/>
        <v>0</v>
      </c>
      <c r="BB58" s="124"/>
      <c r="BC58" s="115">
        <f>IFERROR(IF(BB58="",0,(SUMIF($G$3:BA$3,"金额-入",$G58:BA58)-SUMIF($G$3:BA$3,"金额-出",$G58:BA58))/(SUMIF($G$3:BA$3,"数量-入",$G58:BA58)-SUMIF($G$3:BA$3,"数量-出",$G58:BA58))),0)</f>
        <v>0</v>
      </c>
      <c r="BD58" s="115">
        <f t="shared" si="54"/>
        <v>0</v>
      </c>
      <c r="BE58" s="125"/>
      <c r="BF58" s="126"/>
      <c r="BG58" s="123"/>
      <c r="BH58" s="112"/>
      <c r="BI58" s="119">
        <f t="shared" si="55"/>
        <v>0</v>
      </c>
      <c r="BJ58" s="124"/>
      <c r="BK58" s="115">
        <f>IFERROR(IF(BJ58="",0,(SUMIF($G$3:BI$3,"金额-入",$G58:BI58)-SUMIF($G$3:BI$3,"金额-出",$G58:BI58))/(SUMIF($G$3:BI$3,"数量-入",$G58:BI58)-SUMIF($G$3:BI$3,"数量-出",$G58:BI58))),0)</f>
        <v>0</v>
      </c>
      <c r="BL58" s="115">
        <f t="shared" si="56"/>
        <v>0</v>
      </c>
      <c r="BM58" s="125"/>
      <c r="BN58" s="126"/>
      <c r="BO58" s="123"/>
      <c r="BP58" s="112"/>
      <c r="BQ58" s="119">
        <f t="shared" si="57"/>
        <v>0</v>
      </c>
      <c r="BR58" s="124"/>
      <c r="BS58" s="115">
        <f>IFERROR(IF(BR58="",0,(SUMIF($G$3:BQ$3,"金额-入",$G58:BQ58)-SUMIF($G$3:BQ$3,"金额-出",$G58:BQ58))/(SUMIF($G$3:BQ$3,"数量-入",$G58:BQ58)-SUMIF($G$3:BQ$3,"数量-出",$G58:BQ58))),0)</f>
        <v>0</v>
      </c>
      <c r="BT58" s="115">
        <f t="shared" si="58"/>
        <v>0</v>
      </c>
      <c r="BU58" s="125"/>
      <c r="BV58" s="126"/>
      <c r="BW58" s="123"/>
      <c r="BX58" s="112"/>
      <c r="BY58" s="119">
        <f t="shared" si="59"/>
        <v>0</v>
      </c>
      <c r="BZ58" s="124"/>
      <c r="CA58" s="115">
        <f>IFERROR(IF(BZ58="",0,(SUMIF($G$3:BY$3,"金额-入",$G58:BY58)-SUMIF($G$3:BY$3,"金额-出",$G58:BY58))/(SUMIF($G$3:BY$3,"数量-入",$G58:BY58)-SUMIF($G$3:BY$3,"数量-出",$G58:BY58))),0)</f>
        <v>0</v>
      </c>
      <c r="CB58" s="115">
        <f t="shared" si="60"/>
        <v>0</v>
      </c>
      <c r="CC58" s="125"/>
      <c r="CD58" s="126"/>
      <c r="CE58" s="123"/>
      <c r="CF58" s="112"/>
      <c r="CG58" s="119">
        <f t="shared" si="61"/>
        <v>0</v>
      </c>
      <c r="CH58" s="124"/>
      <c r="CI58" s="115">
        <f>IFERROR(IF(CH58="",0,(SUMIF($G$3:CG$3,"金额-入",$G58:CG58)-SUMIF($G$3:CG$3,"金额-出",$G58:CG58))/(SUMIF($G$3:CG$3,"数量-入",$G58:CG58)-SUMIF($G$3:CG$3,"数量-出",$G58:CG58))),0)</f>
        <v>0</v>
      </c>
      <c r="CJ58" s="115">
        <f t="shared" si="62"/>
        <v>0</v>
      </c>
      <c r="CK58" s="125"/>
      <c r="CL58" s="126"/>
      <c r="CM58" s="123"/>
      <c r="CN58" s="112"/>
      <c r="CO58" s="119">
        <f t="shared" si="63"/>
        <v>0</v>
      </c>
      <c r="CP58" s="124"/>
      <c r="CQ58" s="115">
        <f>IFERROR(IF(CP58="",0,(SUMIF($G$3:CO$3,"金额-入",$G58:CO58)-SUMIF($G$3:CO$3,"金额-出",$G58:CO58))/(SUMIF($G$3:CO$3,"数量-入",$G58:CO58)-SUMIF($G$3:CO$3,"数量-出",$G58:CO58))),0)</f>
        <v>0</v>
      </c>
      <c r="CR58" s="115">
        <f t="shared" si="64"/>
        <v>0</v>
      </c>
      <c r="CS58" s="125"/>
      <c r="CT58" s="126"/>
      <c r="CU58" s="123"/>
      <c r="CV58" s="112"/>
      <c r="CW58" s="119">
        <f t="shared" si="65"/>
        <v>0</v>
      </c>
      <c r="CX58" s="124"/>
      <c r="CY58" s="115">
        <f>IFERROR(IF(CX58="",0,(SUMIF($G$3:CW$3,"金额-入",$G58:CW58)-SUMIF($G$3:CW$3,"金额-出",$G58:CW58))/(SUMIF($G$3:CW$3,"数量-入",$G58:CW58)-SUMIF($G$3:CW$3,"数量-出",$G58:CW58))),0)</f>
        <v>0</v>
      </c>
      <c r="CZ58" s="115">
        <f t="shared" si="66"/>
        <v>0</v>
      </c>
      <c r="DA58" s="125"/>
      <c r="DB58" s="126"/>
      <c r="DC58" s="123"/>
      <c r="DD58" s="112"/>
      <c r="DE58" s="119">
        <f t="shared" si="67"/>
        <v>0</v>
      </c>
      <c r="DF58" s="124"/>
      <c r="DG58" s="115">
        <f>IFERROR(IF(DF58="",0,(SUMIF($G$3:DE$3,"金额-入",$G58:DE58)-SUMIF($G$3:DE$3,"金额-出",$G58:DE58))/(SUMIF($G$3:DE$3,"数量-入",$G58:DE58)-SUMIF($G$3:DE$3,"数量-出",$G58:DE58))),0)</f>
        <v>0</v>
      </c>
      <c r="DH58" s="115">
        <f t="shared" si="68"/>
        <v>0</v>
      </c>
      <c r="DI58" s="125"/>
      <c r="DJ58" s="126"/>
      <c r="DK58" s="109">
        <f t="array" ref="DK58">MIN(IF(($G$3:$DJ$3="单价")*(G58:DJ58&lt;&gt;0),G58:DJ58))</f>
        <v>0</v>
      </c>
      <c r="DL58" s="97">
        <f t="array" ref="DL58">MAX(IF($G$3:$DJ$3="单价",G58:DJ58))</f>
        <v>0</v>
      </c>
      <c r="DM58" s="115">
        <f t="shared" si="69"/>
        <v>0</v>
      </c>
      <c r="DN58" s="127"/>
      <c r="DO58" s="2"/>
      <c r="DP58" s="11">
        <f t="shared" si="70"/>
        <v>0</v>
      </c>
      <c r="DQ58" s="11">
        <f t="shared" si="71"/>
        <v>0</v>
      </c>
      <c r="DR58" s="11"/>
      <c r="DS58" s="11"/>
      <c r="DT58" s="11"/>
      <c r="DU58" s="2"/>
      <c r="DV58" s="2"/>
      <c r="DW58" s="2"/>
      <c r="DX58" s="2"/>
      <c r="DY58" s="2"/>
    </row>
    <row r="59" spans="1:129" ht="18" customHeight="1" x14ac:dyDescent="0.15">
      <c r="A59" s="2"/>
      <c r="B59" s="53">
        <f t="shared" si="0"/>
        <v>55</v>
      </c>
      <c r="C59" s="5"/>
      <c r="D59" s="6"/>
      <c r="E59" s="7"/>
      <c r="F59" s="8"/>
      <c r="G59" s="111"/>
      <c r="H59" s="112"/>
      <c r="I59" s="113">
        <f t="shared" si="38"/>
        <v>0</v>
      </c>
      <c r="J59" s="114">
        <f t="shared" si="39"/>
        <v>0</v>
      </c>
      <c r="K59" s="115">
        <f t="shared" si="3"/>
        <v>0</v>
      </c>
      <c r="L59" s="113">
        <f t="shared" si="40"/>
        <v>0</v>
      </c>
      <c r="M59" s="114">
        <f t="shared" si="41"/>
        <v>0</v>
      </c>
      <c r="N59" s="115">
        <f t="shared" si="6"/>
        <v>0</v>
      </c>
      <c r="O59" s="113">
        <f t="shared" si="42"/>
        <v>0</v>
      </c>
      <c r="P59" s="116">
        <f t="shared" si="43"/>
        <v>0</v>
      </c>
      <c r="Q59" s="117">
        <f t="shared" si="37"/>
        <v>0</v>
      </c>
      <c r="R59" s="118">
        <f t="shared" si="44"/>
        <v>0</v>
      </c>
      <c r="S59" s="111"/>
      <c r="T59" s="112"/>
      <c r="U59" s="119">
        <f t="shared" si="45"/>
        <v>0</v>
      </c>
      <c r="V59" s="120"/>
      <c r="W59" s="115">
        <f>IFERROR(IF(V59="",0,(SUMIF($G$3:U$3,"金额-入",$G59:U59)-SUMIF($G$3:U$3,"金额-出",$G59:U59))/(SUMIF($G$3:U$3,"数量-入",$G59:U59)-SUMIF($G$3:U$3,"数量-出",$G59:U59))),0)</f>
        <v>0</v>
      </c>
      <c r="X59" s="115">
        <f t="shared" si="46"/>
        <v>0</v>
      </c>
      <c r="Y59" s="121"/>
      <c r="Z59" s="122"/>
      <c r="AA59" s="111"/>
      <c r="AB59" s="112"/>
      <c r="AC59" s="119">
        <f t="shared" si="47"/>
        <v>0</v>
      </c>
      <c r="AD59" s="120"/>
      <c r="AE59" s="115">
        <f>IFERROR(IF(AD59="",0,(SUMIF($G$3:AC$3,"金额-入",$G59:AC59)-SUMIF($G$3:AC$3,"金额-出",$G59:AC59))/(SUMIF($G$3:AC$3,"数量-入",$G59:AC59)-SUMIF($G$3:AC$3,"数量-出",$G59:AC59))),0)</f>
        <v>0</v>
      </c>
      <c r="AF59" s="115">
        <f t="shared" si="48"/>
        <v>0</v>
      </c>
      <c r="AG59" s="121"/>
      <c r="AH59" s="122"/>
      <c r="AI59" s="123"/>
      <c r="AJ59" s="112"/>
      <c r="AK59" s="119">
        <f t="shared" si="49"/>
        <v>0</v>
      </c>
      <c r="AL59" s="124"/>
      <c r="AM59" s="115">
        <f>IFERROR(IF(AL59="",0,(SUMIF($G$3:AK$3,"金额-入",$G59:AK59)-SUMIF($G$3:AK$3,"金额-出",$G59:AK59))/(SUMIF($G$3:AK$3,"数量-入",$G59:AK59)-SUMIF($G$3:AK$3,"数量-出",$G59:AK59))),0)</f>
        <v>0</v>
      </c>
      <c r="AN59" s="115">
        <f t="shared" si="50"/>
        <v>0</v>
      </c>
      <c r="AO59" s="125"/>
      <c r="AP59" s="126"/>
      <c r="AQ59" s="123"/>
      <c r="AR59" s="112"/>
      <c r="AS59" s="119">
        <f t="shared" si="51"/>
        <v>0</v>
      </c>
      <c r="AT59" s="124"/>
      <c r="AU59" s="115">
        <f>IFERROR(IF(AT59="",0,(SUMIF($G$3:AS$3,"金额-入",$G59:AS59)-SUMIF($G$3:AS$3,"金额-出",$G59:AS59))/(SUMIF($G$3:AS$3,"数量-入",$G59:AS59)-SUMIF($G$3:AS$3,"数量-出",$G59:AS59))),0)</f>
        <v>0</v>
      </c>
      <c r="AV59" s="115">
        <f t="shared" si="52"/>
        <v>0</v>
      </c>
      <c r="AW59" s="125"/>
      <c r="AX59" s="126"/>
      <c r="AY59" s="123"/>
      <c r="AZ59" s="112"/>
      <c r="BA59" s="119">
        <f t="shared" si="53"/>
        <v>0</v>
      </c>
      <c r="BB59" s="124"/>
      <c r="BC59" s="115">
        <f>IFERROR(IF(BB59="",0,(SUMIF($G$3:BA$3,"金额-入",$G59:BA59)-SUMIF($G$3:BA$3,"金额-出",$G59:BA59))/(SUMIF($G$3:BA$3,"数量-入",$G59:BA59)-SUMIF($G$3:BA$3,"数量-出",$G59:BA59))),0)</f>
        <v>0</v>
      </c>
      <c r="BD59" s="115">
        <f t="shared" si="54"/>
        <v>0</v>
      </c>
      <c r="BE59" s="125"/>
      <c r="BF59" s="126"/>
      <c r="BG59" s="123"/>
      <c r="BH59" s="112"/>
      <c r="BI59" s="119">
        <f t="shared" si="55"/>
        <v>0</v>
      </c>
      <c r="BJ59" s="124"/>
      <c r="BK59" s="115">
        <f>IFERROR(IF(BJ59="",0,(SUMIF($G$3:BI$3,"金额-入",$G59:BI59)-SUMIF($G$3:BI$3,"金额-出",$G59:BI59))/(SUMIF($G$3:BI$3,"数量-入",$G59:BI59)-SUMIF($G$3:BI$3,"数量-出",$G59:BI59))),0)</f>
        <v>0</v>
      </c>
      <c r="BL59" s="115">
        <f t="shared" si="56"/>
        <v>0</v>
      </c>
      <c r="BM59" s="125"/>
      <c r="BN59" s="126"/>
      <c r="BO59" s="123"/>
      <c r="BP59" s="112"/>
      <c r="BQ59" s="119">
        <f t="shared" si="57"/>
        <v>0</v>
      </c>
      <c r="BR59" s="124"/>
      <c r="BS59" s="115">
        <f>IFERROR(IF(BR59="",0,(SUMIF($G$3:BQ$3,"金额-入",$G59:BQ59)-SUMIF($G$3:BQ$3,"金额-出",$G59:BQ59))/(SUMIF($G$3:BQ$3,"数量-入",$G59:BQ59)-SUMIF($G$3:BQ$3,"数量-出",$G59:BQ59))),0)</f>
        <v>0</v>
      </c>
      <c r="BT59" s="115">
        <f t="shared" si="58"/>
        <v>0</v>
      </c>
      <c r="BU59" s="125"/>
      <c r="BV59" s="126"/>
      <c r="BW59" s="123"/>
      <c r="BX59" s="112"/>
      <c r="BY59" s="119">
        <f t="shared" si="59"/>
        <v>0</v>
      </c>
      <c r="BZ59" s="124"/>
      <c r="CA59" s="115">
        <f>IFERROR(IF(BZ59="",0,(SUMIF($G$3:BY$3,"金额-入",$G59:BY59)-SUMIF($G$3:BY$3,"金额-出",$G59:BY59))/(SUMIF($G$3:BY$3,"数量-入",$G59:BY59)-SUMIF($G$3:BY$3,"数量-出",$G59:BY59))),0)</f>
        <v>0</v>
      </c>
      <c r="CB59" s="115">
        <f t="shared" si="60"/>
        <v>0</v>
      </c>
      <c r="CC59" s="125"/>
      <c r="CD59" s="126"/>
      <c r="CE59" s="123"/>
      <c r="CF59" s="112"/>
      <c r="CG59" s="119">
        <f t="shared" si="61"/>
        <v>0</v>
      </c>
      <c r="CH59" s="124"/>
      <c r="CI59" s="115">
        <f>IFERROR(IF(CH59="",0,(SUMIF($G$3:CG$3,"金额-入",$G59:CG59)-SUMIF($G$3:CG$3,"金额-出",$G59:CG59))/(SUMIF($G$3:CG$3,"数量-入",$G59:CG59)-SUMIF($G$3:CG$3,"数量-出",$G59:CG59))),0)</f>
        <v>0</v>
      </c>
      <c r="CJ59" s="115">
        <f t="shared" si="62"/>
        <v>0</v>
      </c>
      <c r="CK59" s="125"/>
      <c r="CL59" s="126"/>
      <c r="CM59" s="123"/>
      <c r="CN59" s="112"/>
      <c r="CO59" s="119">
        <f t="shared" si="63"/>
        <v>0</v>
      </c>
      <c r="CP59" s="124"/>
      <c r="CQ59" s="115">
        <f>IFERROR(IF(CP59="",0,(SUMIF($G$3:CO$3,"金额-入",$G59:CO59)-SUMIF($G$3:CO$3,"金额-出",$G59:CO59))/(SUMIF($G$3:CO$3,"数量-入",$G59:CO59)-SUMIF($G$3:CO$3,"数量-出",$G59:CO59))),0)</f>
        <v>0</v>
      </c>
      <c r="CR59" s="115">
        <f t="shared" si="64"/>
        <v>0</v>
      </c>
      <c r="CS59" s="125"/>
      <c r="CT59" s="126"/>
      <c r="CU59" s="123"/>
      <c r="CV59" s="112"/>
      <c r="CW59" s="119">
        <f t="shared" si="65"/>
        <v>0</v>
      </c>
      <c r="CX59" s="124"/>
      <c r="CY59" s="115">
        <f>IFERROR(IF(CX59="",0,(SUMIF($G$3:CW$3,"金额-入",$G59:CW59)-SUMIF($G$3:CW$3,"金额-出",$G59:CW59))/(SUMIF($G$3:CW$3,"数量-入",$G59:CW59)-SUMIF($G$3:CW$3,"数量-出",$G59:CW59))),0)</f>
        <v>0</v>
      </c>
      <c r="CZ59" s="115">
        <f t="shared" si="66"/>
        <v>0</v>
      </c>
      <c r="DA59" s="125"/>
      <c r="DB59" s="126"/>
      <c r="DC59" s="123"/>
      <c r="DD59" s="112"/>
      <c r="DE59" s="119">
        <f t="shared" si="67"/>
        <v>0</v>
      </c>
      <c r="DF59" s="124"/>
      <c r="DG59" s="115">
        <f>IFERROR(IF(DF59="",0,(SUMIF($G$3:DE$3,"金额-入",$G59:DE59)-SUMIF($G$3:DE$3,"金额-出",$G59:DE59))/(SUMIF($G$3:DE$3,"数量-入",$G59:DE59)-SUMIF($G$3:DE$3,"数量-出",$G59:DE59))),0)</f>
        <v>0</v>
      </c>
      <c r="DH59" s="115">
        <f t="shared" si="68"/>
        <v>0</v>
      </c>
      <c r="DI59" s="125"/>
      <c r="DJ59" s="126"/>
      <c r="DK59" s="109">
        <f t="array" ref="DK59">MIN(IF(($G$3:$DJ$3="单价")*(G59:DJ59&lt;&gt;0),G59:DJ59))</f>
        <v>0</v>
      </c>
      <c r="DL59" s="97">
        <f t="array" ref="DL59">MAX(IF($G$3:$DJ$3="单价",G59:DJ59))</f>
        <v>0</v>
      </c>
      <c r="DM59" s="115">
        <f t="shared" si="69"/>
        <v>0</v>
      </c>
      <c r="DN59" s="127"/>
      <c r="DO59" s="2"/>
      <c r="DP59" s="11">
        <f t="shared" si="70"/>
        <v>0</v>
      </c>
      <c r="DQ59" s="11">
        <f t="shared" si="71"/>
        <v>0</v>
      </c>
      <c r="DR59" s="11"/>
      <c r="DS59" s="11"/>
      <c r="DT59" s="11"/>
      <c r="DU59" s="2"/>
      <c r="DV59" s="2"/>
      <c r="DW59" s="2"/>
      <c r="DX59" s="2"/>
      <c r="DY59" s="2"/>
    </row>
    <row r="60" spans="1:129" ht="18" customHeight="1" x14ac:dyDescent="0.15">
      <c r="A60" s="2"/>
      <c r="B60" s="53">
        <f t="shared" si="0"/>
        <v>56</v>
      </c>
      <c r="C60" s="5"/>
      <c r="D60" s="6"/>
      <c r="E60" s="7"/>
      <c r="F60" s="8"/>
      <c r="G60" s="111"/>
      <c r="H60" s="112"/>
      <c r="I60" s="113">
        <f t="shared" si="38"/>
        <v>0</v>
      </c>
      <c r="J60" s="114">
        <f t="shared" si="39"/>
        <v>0</v>
      </c>
      <c r="K60" s="115">
        <f t="shared" si="3"/>
        <v>0</v>
      </c>
      <c r="L60" s="113">
        <f t="shared" si="40"/>
        <v>0</v>
      </c>
      <c r="M60" s="114">
        <f t="shared" si="41"/>
        <v>0</v>
      </c>
      <c r="N60" s="115">
        <f t="shared" si="6"/>
        <v>0</v>
      </c>
      <c r="O60" s="113">
        <f t="shared" si="42"/>
        <v>0</v>
      </c>
      <c r="P60" s="116">
        <f t="shared" si="43"/>
        <v>0</v>
      </c>
      <c r="Q60" s="117">
        <f t="shared" si="37"/>
        <v>0</v>
      </c>
      <c r="R60" s="118">
        <f t="shared" si="44"/>
        <v>0</v>
      </c>
      <c r="S60" s="111"/>
      <c r="T60" s="112"/>
      <c r="U60" s="119">
        <f t="shared" si="45"/>
        <v>0</v>
      </c>
      <c r="V60" s="120"/>
      <c r="W60" s="115">
        <f>IFERROR(IF(V60="",0,(SUMIF($G$3:U$3,"金额-入",$G60:U60)-SUMIF($G$3:U$3,"金额-出",$G60:U60))/(SUMIF($G$3:U$3,"数量-入",$G60:U60)-SUMIF($G$3:U$3,"数量-出",$G60:U60))),0)</f>
        <v>0</v>
      </c>
      <c r="X60" s="115">
        <f t="shared" si="46"/>
        <v>0</v>
      </c>
      <c r="Y60" s="121"/>
      <c r="Z60" s="122"/>
      <c r="AA60" s="111"/>
      <c r="AB60" s="112"/>
      <c r="AC60" s="119">
        <f t="shared" si="47"/>
        <v>0</v>
      </c>
      <c r="AD60" s="120"/>
      <c r="AE60" s="115">
        <f>IFERROR(IF(AD60="",0,(SUMIF($G$3:AC$3,"金额-入",$G60:AC60)-SUMIF($G$3:AC$3,"金额-出",$G60:AC60))/(SUMIF($G$3:AC$3,"数量-入",$G60:AC60)-SUMIF($G$3:AC$3,"数量-出",$G60:AC60))),0)</f>
        <v>0</v>
      </c>
      <c r="AF60" s="115">
        <f t="shared" si="48"/>
        <v>0</v>
      </c>
      <c r="AG60" s="121"/>
      <c r="AH60" s="122"/>
      <c r="AI60" s="123"/>
      <c r="AJ60" s="112"/>
      <c r="AK60" s="119">
        <f t="shared" si="49"/>
        <v>0</v>
      </c>
      <c r="AL60" s="124"/>
      <c r="AM60" s="115">
        <f>IFERROR(IF(AL60="",0,(SUMIF($G$3:AK$3,"金额-入",$G60:AK60)-SUMIF($G$3:AK$3,"金额-出",$G60:AK60))/(SUMIF($G$3:AK$3,"数量-入",$G60:AK60)-SUMIF($G$3:AK$3,"数量-出",$G60:AK60))),0)</f>
        <v>0</v>
      </c>
      <c r="AN60" s="115">
        <f t="shared" si="50"/>
        <v>0</v>
      </c>
      <c r="AO60" s="125"/>
      <c r="AP60" s="126"/>
      <c r="AQ60" s="123"/>
      <c r="AR60" s="112"/>
      <c r="AS60" s="119">
        <f t="shared" si="51"/>
        <v>0</v>
      </c>
      <c r="AT60" s="124"/>
      <c r="AU60" s="115">
        <f>IFERROR(IF(AT60="",0,(SUMIF($G$3:AS$3,"金额-入",$G60:AS60)-SUMIF($G$3:AS$3,"金额-出",$G60:AS60))/(SUMIF($G$3:AS$3,"数量-入",$G60:AS60)-SUMIF($G$3:AS$3,"数量-出",$G60:AS60))),0)</f>
        <v>0</v>
      </c>
      <c r="AV60" s="115">
        <f t="shared" si="52"/>
        <v>0</v>
      </c>
      <c r="AW60" s="125"/>
      <c r="AX60" s="126"/>
      <c r="AY60" s="123"/>
      <c r="AZ60" s="112"/>
      <c r="BA60" s="119">
        <f t="shared" si="53"/>
        <v>0</v>
      </c>
      <c r="BB60" s="124"/>
      <c r="BC60" s="115">
        <f>IFERROR(IF(BB60="",0,(SUMIF($G$3:BA$3,"金额-入",$G60:BA60)-SUMIF($G$3:BA$3,"金额-出",$G60:BA60))/(SUMIF($G$3:BA$3,"数量-入",$G60:BA60)-SUMIF($G$3:BA$3,"数量-出",$G60:BA60))),0)</f>
        <v>0</v>
      </c>
      <c r="BD60" s="115">
        <f t="shared" si="54"/>
        <v>0</v>
      </c>
      <c r="BE60" s="125"/>
      <c r="BF60" s="126"/>
      <c r="BG60" s="123"/>
      <c r="BH60" s="112"/>
      <c r="BI60" s="119">
        <f t="shared" si="55"/>
        <v>0</v>
      </c>
      <c r="BJ60" s="124"/>
      <c r="BK60" s="115">
        <f>IFERROR(IF(BJ60="",0,(SUMIF($G$3:BI$3,"金额-入",$G60:BI60)-SUMIF($G$3:BI$3,"金额-出",$G60:BI60))/(SUMIF($G$3:BI$3,"数量-入",$G60:BI60)-SUMIF($G$3:BI$3,"数量-出",$G60:BI60))),0)</f>
        <v>0</v>
      </c>
      <c r="BL60" s="115">
        <f t="shared" si="56"/>
        <v>0</v>
      </c>
      <c r="BM60" s="125"/>
      <c r="BN60" s="126"/>
      <c r="BO60" s="123"/>
      <c r="BP60" s="112"/>
      <c r="BQ60" s="119">
        <f t="shared" si="57"/>
        <v>0</v>
      </c>
      <c r="BR60" s="124"/>
      <c r="BS60" s="115">
        <f>IFERROR(IF(BR60="",0,(SUMIF($G$3:BQ$3,"金额-入",$G60:BQ60)-SUMIF($G$3:BQ$3,"金额-出",$G60:BQ60))/(SUMIF($G$3:BQ$3,"数量-入",$G60:BQ60)-SUMIF($G$3:BQ$3,"数量-出",$G60:BQ60))),0)</f>
        <v>0</v>
      </c>
      <c r="BT60" s="115">
        <f t="shared" si="58"/>
        <v>0</v>
      </c>
      <c r="BU60" s="125"/>
      <c r="BV60" s="126"/>
      <c r="BW60" s="123"/>
      <c r="BX60" s="112"/>
      <c r="BY60" s="119">
        <f t="shared" si="59"/>
        <v>0</v>
      </c>
      <c r="BZ60" s="124"/>
      <c r="CA60" s="115">
        <f>IFERROR(IF(BZ60="",0,(SUMIF($G$3:BY$3,"金额-入",$G60:BY60)-SUMIF($G$3:BY$3,"金额-出",$G60:BY60))/(SUMIF($G$3:BY$3,"数量-入",$G60:BY60)-SUMIF($G$3:BY$3,"数量-出",$G60:BY60))),0)</f>
        <v>0</v>
      </c>
      <c r="CB60" s="115">
        <f t="shared" si="60"/>
        <v>0</v>
      </c>
      <c r="CC60" s="125"/>
      <c r="CD60" s="126"/>
      <c r="CE60" s="123"/>
      <c r="CF60" s="112"/>
      <c r="CG60" s="119">
        <f t="shared" si="61"/>
        <v>0</v>
      </c>
      <c r="CH60" s="124"/>
      <c r="CI60" s="115">
        <f>IFERROR(IF(CH60="",0,(SUMIF($G$3:CG$3,"金额-入",$G60:CG60)-SUMIF($G$3:CG$3,"金额-出",$G60:CG60))/(SUMIF($G$3:CG$3,"数量-入",$G60:CG60)-SUMIF($G$3:CG$3,"数量-出",$G60:CG60))),0)</f>
        <v>0</v>
      </c>
      <c r="CJ60" s="115">
        <f t="shared" si="62"/>
        <v>0</v>
      </c>
      <c r="CK60" s="125"/>
      <c r="CL60" s="126"/>
      <c r="CM60" s="123"/>
      <c r="CN60" s="112"/>
      <c r="CO60" s="119">
        <f t="shared" si="63"/>
        <v>0</v>
      </c>
      <c r="CP60" s="124"/>
      <c r="CQ60" s="115">
        <f>IFERROR(IF(CP60="",0,(SUMIF($G$3:CO$3,"金额-入",$G60:CO60)-SUMIF($G$3:CO$3,"金额-出",$G60:CO60))/(SUMIF($G$3:CO$3,"数量-入",$G60:CO60)-SUMIF($G$3:CO$3,"数量-出",$G60:CO60))),0)</f>
        <v>0</v>
      </c>
      <c r="CR60" s="115">
        <f t="shared" si="64"/>
        <v>0</v>
      </c>
      <c r="CS60" s="125"/>
      <c r="CT60" s="126"/>
      <c r="CU60" s="123"/>
      <c r="CV60" s="112"/>
      <c r="CW60" s="119">
        <f t="shared" si="65"/>
        <v>0</v>
      </c>
      <c r="CX60" s="124"/>
      <c r="CY60" s="115">
        <f>IFERROR(IF(CX60="",0,(SUMIF($G$3:CW$3,"金额-入",$G60:CW60)-SUMIF($G$3:CW$3,"金额-出",$G60:CW60))/(SUMIF($G$3:CW$3,"数量-入",$G60:CW60)-SUMIF($G$3:CW$3,"数量-出",$G60:CW60))),0)</f>
        <v>0</v>
      </c>
      <c r="CZ60" s="115">
        <f t="shared" si="66"/>
        <v>0</v>
      </c>
      <c r="DA60" s="125"/>
      <c r="DB60" s="126"/>
      <c r="DC60" s="123"/>
      <c r="DD60" s="112"/>
      <c r="DE60" s="119">
        <f t="shared" si="67"/>
        <v>0</v>
      </c>
      <c r="DF60" s="124"/>
      <c r="DG60" s="115">
        <f>IFERROR(IF(DF60="",0,(SUMIF($G$3:DE$3,"金额-入",$G60:DE60)-SUMIF($G$3:DE$3,"金额-出",$G60:DE60))/(SUMIF($G$3:DE$3,"数量-入",$G60:DE60)-SUMIF($G$3:DE$3,"数量-出",$G60:DE60))),0)</f>
        <v>0</v>
      </c>
      <c r="DH60" s="115">
        <f t="shared" si="68"/>
        <v>0</v>
      </c>
      <c r="DI60" s="125"/>
      <c r="DJ60" s="126"/>
      <c r="DK60" s="109">
        <f t="array" ref="DK60">MIN(IF(($G$3:$DJ$3="单价")*(G60:DJ60&lt;&gt;0),G60:DJ60))</f>
        <v>0</v>
      </c>
      <c r="DL60" s="97">
        <f t="array" ref="DL60">MAX(IF($G$3:$DJ$3="单价",G60:DJ60))</f>
        <v>0</v>
      </c>
      <c r="DM60" s="115">
        <f t="shared" si="69"/>
        <v>0</v>
      </c>
      <c r="DN60" s="127"/>
      <c r="DO60" s="2"/>
      <c r="DP60" s="11">
        <f t="shared" si="70"/>
        <v>0</v>
      </c>
      <c r="DQ60" s="11">
        <f t="shared" si="71"/>
        <v>0</v>
      </c>
      <c r="DR60" s="11"/>
      <c r="DS60" s="11"/>
      <c r="DT60" s="11"/>
      <c r="DU60" s="2"/>
      <c r="DV60" s="2"/>
      <c r="DW60" s="2"/>
      <c r="DX60" s="2"/>
      <c r="DY60" s="2"/>
    </row>
    <row r="61" spans="1:129" ht="18" customHeight="1" x14ac:dyDescent="0.15">
      <c r="A61" s="2"/>
      <c r="B61" s="53">
        <f t="shared" si="0"/>
        <v>57</v>
      </c>
      <c r="C61" s="5"/>
      <c r="D61" s="6"/>
      <c r="E61" s="7"/>
      <c r="F61" s="8"/>
      <c r="G61" s="111"/>
      <c r="H61" s="112"/>
      <c r="I61" s="113">
        <f t="shared" si="38"/>
        <v>0</v>
      </c>
      <c r="J61" s="114">
        <f t="shared" si="39"/>
        <v>0</v>
      </c>
      <c r="K61" s="115">
        <f t="shared" si="3"/>
        <v>0</v>
      </c>
      <c r="L61" s="113">
        <f t="shared" si="40"/>
        <v>0</v>
      </c>
      <c r="M61" s="114">
        <f t="shared" si="41"/>
        <v>0</v>
      </c>
      <c r="N61" s="115">
        <f t="shared" si="6"/>
        <v>0</v>
      </c>
      <c r="O61" s="113">
        <f t="shared" si="42"/>
        <v>0</v>
      </c>
      <c r="P61" s="116">
        <f t="shared" si="43"/>
        <v>0</v>
      </c>
      <c r="Q61" s="117">
        <f t="shared" si="37"/>
        <v>0</v>
      </c>
      <c r="R61" s="118">
        <f t="shared" si="44"/>
        <v>0</v>
      </c>
      <c r="S61" s="111"/>
      <c r="T61" s="112"/>
      <c r="U61" s="119">
        <f t="shared" si="45"/>
        <v>0</v>
      </c>
      <c r="V61" s="120"/>
      <c r="W61" s="115">
        <f>IFERROR(IF(V61="",0,(SUMIF($G$3:U$3,"金额-入",$G61:U61)-SUMIF($G$3:U$3,"金额-出",$G61:U61))/(SUMIF($G$3:U$3,"数量-入",$G61:U61)-SUMIF($G$3:U$3,"数量-出",$G61:U61))),0)</f>
        <v>0</v>
      </c>
      <c r="X61" s="115">
        <f t="shared" si="46"/>
        <v>0</v>
      </c>
      <c r="Y61" s="121"/>
      <c r="Z61" s="122"/>
      <c r="AA61" s="111"/>
      <c r="AB61" s="112"/>
      <c r="AC61" s="119">
        <f t="shared" si="47"/>
        <v>0</v>
      </c>
      <c r="AD61" s="120"/>
      <c r="AE61" s="115">
        <f>IFERROR(IF(AD61="",0,(SUMIF($G$3:AC$3,"金额-入",$G61:AC61)-SUMIF($G$3:AC$3,"金额-出",$G61:AC61))/(SUMIF($G$3:AC$3,"数量-入",$G61:AC61)-SUMIF($G$3:AC$3,"数量-出",$G61:AC61))),0)</f>
        <v>0</v>
      </c>
      <c r="AF61" s="115">
        <f t="shared" si="48"/>
        <v>0</v>
      </c>
      <c r="AG61" s="121"/>
      <c r="AH61" s="122"/>
      <c r="AI61" s="123"/>
      <c r="AJ61" s="112"/>
      <c r="AK61" s="119">
        <f t="shared" si="49"/>
        <v>0</v>
      </c>
      <c r="AL61" s="124"/>
      <c r="AM61" s="115">
        <f>IFERROR(IF(AL61="",0,(SUMIF($G$3:AK$3,"金额-入",$G61:AK61)-SUMIF($G$3:AK$3,"金额-出",$G61:AK61))/(SUMIF($G$3:AK$3,"数量-入",$G61:AK61)-SUMIF($G$3:AK$3,"数量-出",$G61:AK61))),0)</f>
        <v>0</v>
      </c>
      <c r="AN61" s="115">
        <f t="shared" si="50"/>
        <v>0</v>
      </c>
      <c r="AO61" s="125"/>
      <c r="AP61" s="126"/>
      <c r="AQ61" s="123"/>
      <c r="AR61" s="112"/>
      <c r="AS61" s="119">
        <f t="shared" si="51"/>
        <v>0</v>
      </c>
      <c r="AT61" s="124"/>
      <c r="AU61" s="115">
        <f>IFERROR(IF(AT61="",0,(SUMIF($G$3:AS$3,"金额-入",$G61:AS61)-SUMIF($G$3:AS$3,"金额-出",$G61:AS61))/(SUMIF($G$3:AS$3,"数量-入",$G61:AS61)-SUMIF($G$3:AS$3,"数量-出",$G61:AS61))),0)</f>
        <v>0</v>
      </c>
      <c r="AV61" s="115">
        <f t="shared" si="52"/>
        <v>0</v>
      </c>
      <c r="AW61" s="125"/>
      <c r="AX61" s="126"/>
      <c r="AY61" s="123"/>
      <c r="AZ61" s="112"/>
      <c r="BA61" s="119">
        <f t="shared" si="53"/>
        <v>0</v>
      </c>
      <c r="BB61" s="124"/>
      <c r="BC61" s="115">
        <f>IFERROR(IF(BB61="",0,(SUMIF($G$3:BA$3,"金额-入",$G61:BA61)-SUMIF($G$3:BA$3,"金额-出",$G61:BA61))/(SUMIF($G$3:BA$3,"数量-入",$G61:BA61)-SUMIF($G$3:BA$3,"数量-出",$G61:BA61))),0)</f>
        <v>0</v>
      </c>
      <c r="BD61" s="115">
        <f t="shared" si="54"/>
        <v>0</v>
      </c>
      <c r="BE61" s="125"/>
      <c r="BF61" s="126"/>
      <c r="BG61" s="123"/>
      <c r="BH61" s="112"/>
      <c r="BI61" s="119">
        <f t="shared" si="55"/>
        <v>0</v>
      </c>
      <c r="BJ61" s="124"/>
      <c r="BK61" s="115">
        <f>IFERROR(IF(BJ61="",0,(SUMIF($G$3:BI$3,"金额-入",$G61:BI61)-SUMIF($G$3:BI$3,"金额-出",$G61:BI61))/(SUMIF($G$3:BI$3,"数量-入",$G61:BI61)-SUMIF($G$3:BI$3,"数量-出",$G61:BI61))),0)</f>
        <v>0</v>
      </c>
      <c r="BL61" s="115">
        <f t="shared" si="56"/>
        <v>0</v>
      </c>
      <c r="BM61" s="125"/>
      <c r="BN61" s="126"/>
      <c r="BO61" s="123"/>
      <c r="BP61" s="112"/>
      <c r="BQ61" s="119">
        <f t="shared" si="57"/>
        <v>0</v>
      </c>
      <c r="BR61" s="124"/>
      <c r="BS61" s="115">
        <f>IFERROR(IF(BR61="",0,(SUMIF($G$3:BQ$3,"金额-入",$G61:BQ61)-SUMIF($G$3:BQ$3,"金额-出",$G61:BQ61))/(SUMIF($G$3:BQ$3,"数量-入",$G61:BQ61)-SUMIF($G$3:BQ$3,"数量-出",$G61:BQ61))),0)</f>
        <v>0</v>
      </c>
      <c r="BT61" s="115">
        <f t="shared" si="58"/>
        <v>0</v>
      </c>
      <c r="BU61" s="125"/>
      <c r="BV61" s="126"/>
      <c r="BW61" s="123"/>
      <c r="BX61" s="112"/>
      <c r="BY61" s="119">
        <f t="shared" si="59"/>
        <v>0</v>
      </c>
      <c r="BZ61" s="124"/>
      <c r="CA61" s="115">
        <f>IFERROR(IF(BZ61="",0,(SUMIF($G$3:BY$3,"金额-入",$G61:BY61)-SUMIF($G$3:BY$3,"金额-出",$G61:BY61))/(SUMIF($G$3:BY$3,"数量-入",$G61:BY61)-SUMIF($G$3:BY$3,"数量-出",$G61:BY61))),0)</f>
        <v>0</v>
      </c>
      <c r="CB61" s="115">
        <f t="shared" si="60"/>
        <v>0</v>
      </c>
      <c r="CC61" s="125"/>
      <c r="CD61" s="126"/>
      <c r="CE61" s="123"/>
      <c r="CF61" s="112"/>
      <c r="CG61" s="119">
        <f t="shared" si="61"/>
        <v>0</v>
      </c>
      <c r="CH61" s="124"/>
      <c r="CI61" s="115">
        <f>IFERROR(IF(CH61="",0,(SUMIF($G$3:CG$3,"金额-入",$G61:CG61)-SUMIF($G$3:CG$3,"金额-出",$G61:CG61))/(SUMIF($G$3:CG$3,"数量-入",$G61:CG61)-SUMIF($G$3:CG$3,"数量-出",$G61:CG61))),0)</f>
        <v>0</v>
      </c>
      <c r="CJ61" s="115">
        <f t="shared" si="62"/>
        <v>0</v>
      </c>
      <c r="CK61" s="125"/>
      <c r="CL61" s="126"/>
      <c r="CM61" s="123"/>
      <c r="CN61" s="112"/>
      <c r="CO61" s="119">
        <f t="shared" si="63"/>
        <v>0</v>
      </c>
      <c r="CP61" s="124"/>
      <c r="CQ61" s="115">
        <f>IFERROR(IF(CP61="",0,(SUMIF($G$3:CO$3,"金额-入",$G61:CO61)-SUMIF($G$3:CO$3,"金额-出",$G61:CO61))/(SUMIF($G$3:CO$3,"数量-入",$G61:CO61)-SUMIF($G$3:CO$3,"数量-出",$G61:CO61))),0)</f>
        <v>0</v>
      </c>
      <c r="CR61" s="115">
        <f t="shared" si="64"/>
        <v>0</v>
      </c>
      <c r="CS61" s="125"/>
      <c r="CT61" s="126"/>
      <c r="CU61" s="123"/>
      <c r="CV61" s="112"/>
      <c r="CW61" s="119">
        <f t="shared" si="65"/>
        <v>0</v>
      </c>
      <c r="CX61" s="124"/>
      <c r="CY61" s="115">
        <f>IFERROR(IF(CX61="",0,(SUMIF($G$3:CW$3,"金额-入",$G61:CW61)-SUMIF($G$3:CW$3,"金额-出",$G61:CW61))/(SUMIF($G$3:CW$3,"数量-入",$G61:CW61)-SUMIF($G$3:CW$3,"数量-出",$G61:CW61))),0)</f>
        <v>0</v>
      </c>
      <c r="CZ61" s="115">
        <f t="shared" si="66"/>
        <v>0</v>
      </c>
      <c r="DA61" s="125"/>
      <c r="DB61" s="126"/>
      <c r="DC61" s="123"/>
      <c r="DD61" s="112"/>
      <c r="DE61" s="119">
        <f t="shared" si="67"/>
        <v>0</v>
      </c>
      <c r="DF61" s="124"/>
      <c r="DG61" s="115">
        <f>IFERROR(IF(DF61="",0,(SUMIF($G$3:DE$3,"金额-入",$G61:DE61)-SUMIF($G$3:DE$3,"金额-出",$G61:DE61))/(SUMIF($G$3:DE$3,"数量-入",$G61:DE61)-SUMIF($G$3:DE$3,"数量-出",$G61:DE61))),0)</f>
        <v>0</v>
      </c>
      <c r="DH61" s="115">
        <f t="shared" si="68"/>
        <v>0</v>
      </c>
      <c r="DI61" s="125"/>
      <c r="DJ61" s="126"/>
      <c r="DK61" s="109">
        <f t="array" ref="DK61">MIN(IF(($G$3:$DJ$3="单价")*(G61:DJ61&lt;&gt;0),G61:DJ61))</f>
        <v>0</v>
      </c>
      <c r="DL61" s="97">
        <f t="array" ref="DL61">MAX(IF($G$3:$DJ$3="单价",G61:DJ61))</f>
        <v>0</v>
      </c>
      <c r="DM61" s="115">
        <f t="shared" si="69"/>
        <v>0</v>
      </c>
      <c r="DN61" s="127"/>
      <c r="DO61" s="2"/>
      <c r="DP61" s="11">
        <f t="shared" si="70"/>
        <v>0</v>
      </c>
      <c r="DQ61" s="11">
        <f t="shared" si="71"/>
        <v>0</v>
      </c>
      <c r="DR61" s="11"/>
      <c r="DS61" s="11"/>
      <c r="DT61" s="11"/>
      <c r="DU61" s="2"/>
      <c r="DV61" s="2"/>
      <c r="DW61" s="2"/>
      <c r="DX61" s="2"/>
      <c r="DY61" s="2"/>
    </row>
    <row r="62" spans="1:129" ht="18" customHeight="1" x14ac:dyDescent="0.15">
      <c r="A62" s="2"/>
      <c r="B62" s="53">
        <f t="shared" si="0"/>
        <v>58</v>
      </c>
      <c r="C62" s="5"/>
      <c r="D62" s="6"/>
      <c r="E62" s="7"/>
      <c r="F62" s="8"/>
      <c r="G62" s="111"/>
      <c r="H62" s="112"/>
      <c r="I62" s="113">
        <f t="shared" si="38"/>
        <v>0</v>
      </c>
      <c r="J62" s="114">
        <f t="shared" si="39"/>
        <v>0</v>
      </c>
      <c r="K62" s="115">
        <f t="shared" si="3"/>
        <v>0</v>
      </c>
      <c r="L62" s="113">
        <f t="shared" si="40"/>
        <v>0</v>
      </c>
      <c r="M62" s="114">
        <f t="shared" si="41"/>
        <v>0</v>
      </c>
      <c r="N62" s="115">
        <f t="shared" si="6"/>
        <v>0</v>
      </c>
      <c r="O62" s="113">
        <f t="shared" si="42"/>
        <v>0</v>
      </c>
      <c r="P62" s="116">
        <f t="shared" si="43"/>
        <v>0</v>
      </c>
      <c r="Q62" s="117">
        <f t="shared" si="37"/>
        <v>0</v>
      </c>
      <c r="R62" s="118">
        <f t="shared" si="44"/>
        <v>0</v>
      </c>
      <c r="S62" s="111"/>
      <c r="T62" s="112"/>
      <c r="U62" s="119">
        <f t="shared" si="45"/>
        <v>0</v>
      </c>
      <c r="V62" s="120"/>
      <c r="W62" s="115">
        <f>IFERROR(IF(V62="",0,(SUMIF($G$3:U$3,"金额-入",$G62:U62)-SUMIF($G$3:U$3,"金额-出",$G62:U62))/(SUMIF($G$3:U$3,"数量-入",$G62:U62)-SUMIF($G$3:U$3,"数量-出",$G62:U62))),0)</f>
        <v>0</v>
      </c>
      <c r="X62" s="115">
        <f t="shared" si="46"/>
        <v>0</v>
      </c>
      <c r="Y62" s="121"/>
      <c r="Z62" s="122"/>
      <c r="AA62" s="111"/>
      <c r="AB62" s="112"/>
      <c r="AC62" s="119">
        <f t="shared" si="47"/>
        <v>0</v>
      </c>
      <c r="AD62" s="120"/>
      <c r="AE62" s="115">
        <f>IFERROR(IF(AD62="",0,(SUMIF($G$3:AC$3,"金额-入",$G62:AC62)-SUMIF($G$3:AC$3,"金额-出",$G62:AC62))/(SUMIF($G$3:AC$3,"数量-入",$G62:AC62)-SUMIF($G$3:AC$3,"数量-出",$G62:AC62))),0)</f>
        <v>0</v>
      </c>
      <c r="AF62" s="115">
        <f t="shared" si="48"/>
        <v>0</v>
      </c>
      <c r="AG62" s="121"/>
      <c r="AH62" s="122"/>
      <c r="AI62" s="123"/>
      <c r="AJ62" s="112"/>
      <c r="AK62" s="119">
        <f t="shared" si="49"/>
        <v>0</v>
      </c>
      <c r="AL62" s="124"/>
      <c r="AM62" s="115">
        <f>IFERROR(IF(AL62="",0,(SUMIF($G$3:AK$3,"金额-入",$G62:AK62)-SUMIF($G$3:AK$3,"金额-出",$G62:AK62))/(SUMIF($G$3:AK$3,"数量-入",$G62:AK62)-SUMIF($G$3:AK$3,"数量-出",$G62:AK62))),0)</f>
        <v>0</v>
      </c>
      <c r="AN62" s="115">
        <f t="shared" si="50"/>
        <v>0</v>
      </c>
      <c r="AO62" s="125"/>
      <c r="AP62" s="126"/>
      <c r="AQ62" s="123"/>
      <c r="AR62" s="112"/>
      <c r="AS62" s="119">
        <f t="shared" si="51"/>
        <v>0</v>
      </c>
      <c r="AT62" s="124"/>
      <c r="AU62" s="115">
        <f>IFERROR(IF(AT62="",0,(SUMIF($G$3:AS$3,"金额-入",$G62:AS62)-SUMIF($G$3:AS$3,"金额-出",$G62:AS62))/(SUMIF($G$3:AS$3,"数量-入",$G62:AS62)-SUMIF($G$3:AS$3,"数量-出",$G62:AS62))),0)</f>
        <v>0</v>
      </c>
      <c r="AV62" s="115">
        <f t="shared" si="52"/>
        <v>0</v>
      </c>
      <c r="AW62" s="125"/>
      <c r="AX62" s="126"/>
      <c r="AY62" s="123"/>
      <c r="AZ62" s="112"/>
      <c r="BA62" s="119">
        <f t="shared" si="53"/>
        <v>0</v>
      </c>
      <c r="BB62" s="124"/>
      <c r="BC62" s="115">
        <f>IFERROR(IF(BB62="",0,(SUMIF($G$3:BA$3,"金额-入",$G62:BA62)-SUMIF($G$3:BA$3,"金额-出",$G62:BA62))/(SUMIF($G$3:BA$3,"数量-入",$G62:BA62)-SUMIF($G$3:BA$3,"数量-出",$G62:BA62))),0)</f>
        <v>0</v>
      </c>
      <c r="BD62" s="115">
        <f t="shared" si="54"/>
        <v>0</v>
      </c>
      <c r="BE62" s="125"/>
      <c r="BF62" s="126"/>
      <c r="BG62" s="123"/>
      <c r="BH62" s="112"/>
      <c r="BI62" s="119">
        <f t="shared" si="55"/>
        <v>0</v>
      </c>
      <c r="BJ62" s="124"/>
      <c r="BK62" s="115">
        <f>IFERROR(IF(BJ62="",0,(SUMIF($G$3:BI$3,"金额-入",$G62:BI62)-SUMIF($G$3:BI$3,"金额-出",$G62:BI62))/(SUMIF($G$3:BI$3,"数量-入",$G62:BI62)-SUMIF($G$3:BI$3,"数量-出",$G62:BI62))),0)</f>
        <v>0</v>
      </c>
      <c r="BL62" s="115">
        <f t="shared" si="56"/>
        <v>0</v>
      </c>
      <c r="BM62" s="125"/>
      <c r="BN62" s="126"/>
      <c r="BO62" s="123"/>
      <c r="BP62" s="112"/>
      <c r="BQ62" s="119">
        <f t="shared" si="57"/>
        <v>0</v>
      </c>
      <c r="BR62" s="124"/>
      <c r="BS62" s="115">
        <f>IFERROR(IF(BR62="",0,(SUMIF($G$3:BQ$3,"金额-入",$G62:BQ62)-SUMIF($G$3:BQ$3,"金额-出",$G62:BQ62))/(SUMIF($G$3:BQ$3,"数量-入",$G62:BQ62)-SUMIF($G$3:BQ$3,"数量-出",$G62:BQ62))),0)</f>
        <v>0</v>
      </c>
      <c r="BT62" s="115">
        <f t="shared" si="58"/>
        <v>0</v>
      </c>
      <c r="BU62" s="125"/>
      <c r="BV62" s="126"/>
      <c r="BW62" s="123"/>
      <c r="BX62" s="112"/>
      <c r="BY62" s="119">
        <f t="shared" si="59"/>
        <v>0</v>
      </c>
      <c r="BZ62" s="124"/>
      <c r="CA62" s="115">
        <f>IFERROR(IF(BZ62="",0,(SUMIF($G$3:BY$3,"金额-入",$G62:BY62)-SUMIF($G$3:BY$3,"金额-出",$G62:BY62))/(SUMIF($G$3:BY$3,"数量-入",$G62:BY62)-SUMIF($G$3:BY$3,"数量-出",$G62:BY62))),0)</f>
        <v>0</v>
      </c>
      <c r="CB62" s="115">
        <f t="shared" si="60"/>
        <v>0</v>
      </c>
      <c r="CC62" s="125"/>
      <c r="CD62" s="126"/>
      <c r="CE62" s="123"/>
      <c r="CF62" s="112"/>
      <c r="CG62" s="119">
        <f t="shared" si="61"/>
        <v>0</v>
      </c>
      <c r="CH62" s="124"/>
      <c r="CI62" s="115">
        <f>IFERROR(IF(CH62="",0,(SUMIF($G$3:CG$3,"金额-入",$G62:CG62)-SUMIF($G$3:CG$3,"金额-出",$G62:CG62))/(SUMIF($G$3:CG$3,"数量-入",$G62:CG62)-SUMIF($G$3:CG$3,"数量-出",$G62:CG62))),0)</f>
        <v>0</v>
      </c>
      <c r="CJ62" s="115">
        <f t="shared" si="62"/>
        <v>0</v>
      </c>
      <c r="CK62" s="125"/>
      <c r="CL62" s="126"/>
      <c r="CM62" s="123"/>
      <c r="CN62" s="112"/>
      <c r="CO62" s="119">
        <f t="shared" si="63"/>
        <v>0</v>
      </c>
      <c r="CP62" s="124"/>
      <c r="CQ62" s="115">
        <f>IFERROR(IF(CP62="",0,(SUMIF($G$3:CO$3,"金额-入",$G62:CO62)-SUMIF($G$3:CO$3,"金额-出",$G62:CO62))/(SUMIF($G$3:CO$3,"数量-入",$G62:CO62)-SUMIF($G$3:CO$3,"数量-出",$G62:CO62))),0)</f>
        <v>0</v>
      </c>
      <c r="CR62" s="115">
        <f t="shared" si="64"/>
        <v>0</v>
      </c>
      <c r="CS62" s="125"/>
      <c r="CT62" s="126"/>
      <c r="CU62" s="123"/>
      <c r="CV62" s="112"/>
      <c r="CW62" s="119">
        <f t="shared" si="65"/>
        <v>0</v>
      </c>
      <c r="CX62" s="124"/>
      <c r="CY62" s="115">
        <f>IFERROR(IF(CX62="",0,(SUMIF($G$3:CW$3,"金额-入",$G62:CW62)-SUMIF($G$3:CW$3,"金额-出",$G62:CW62))/(SUMIF($G$3:CW$3,"数量-入",$G62:CW62)-SUMIF($G$3:CW$3,"数量-出",$G62:CW62))),0)</f>
        <v>0</v>
      </c>
      <c r="CZ62" s="115">
        <f t="shared" si="66"/>
        <v>0</v>
      </c>
      <c r="DA62" s="125"/>
      <c r="DB62" s="126"/>
      <c r="DC62" s="123"/>
      <c r="DD62" s="112"/>
      <c r="DE62" s="119">
        <f t="shared" si="67"/>
        <v>0</v>
      </c>
      <c r="DF62" s="124"/>
      <c r="DG62" s="115">
        <f>IFERROR(IF(DF62="",0,(SUMIF($G$3:DE$3,"金额-入",$G62:DE62)-SUMIF($G$3:DE$3,"金额-出",$G62:DE62))/(SUMIF($G$3:DE$3,"数量-入",$G62:DE62)-SUMIF($G$3:DE$3,"数量-出",$G62:DE62))),0)</f>
        <v>0</v>
      </c>
      <c r="DH62" s="115">
        <f t="shared" si="68"/>
        <v>0</v>
      </c>
      <c r="DI62" s="125"/>
      <c r="DJ62" s="126"/>
      <c r="DK62" s="109">
        <f t="array" ref="DK62">MIN(IF(($G$3:$DJ$3="单价")*(G62:DJ62&lt;&gt;0),G62:DJ62))</f>
        <v>0</v>
      </c>
      <c r="DL62" s="97">
        <f t="array" ref="DL62">MAX(IF($G$3:$DJ$3="单价",G62:DJ62))</f>
        <v>0</v>
      </c>
      <c r="DM62" s="115">
        <f t="shared" si="69"/>
        <v>0</v>
      </c>
      <c r="DN62" s="127"/>
      <c r="DO62" s="2"/>
      <c r="DP62" s="11">
        <f t="shared" si="70"/>
        <v>0</v>
      </c>
      <c r="DQ62" s="11">
        <f t="shared" si="71"/>
        <v>0</v>
      </c>
      <c r="DR62" s="11"/>
      <c r="DS62" s="11"/>
      <c r="DT62" s="11"/>
      <c r="DU62" s="2"/>
      <c r="DV62" s="2"/>
      <c r="DW62" s="2"/>
      <c r="DX62" s="2"/>
      <c r="DY62" s="2"/>
    </row>
    <row r="63" spans="1:129" ht="18" customHeight="1" x14ac:dyDescent="0.15">
      <c r="A63" s="2"/>
      <c r="B63" s="53">
        <f t="shared" si="0"/>
        <v>59</v>
      </c>
      <c r="C63" s="5"/>
      <c r="D63" s="6"/>
      <c r="E63" s="7"/>
      <c r="F63" s="8"/>
      <c r="G63" s="111"/>
      <c r="H63" s="112"/>
      <c r="I63" s="113">
        <f t="shared" si="38"/>
        <v>0</v>
      </c>
      <c r="J63" s="114">
        <f t="shared" si="39"/>
        <v>0</v>
      </c>
      <c r="K63" s="115">
        <f t="shared" si="3"/>
        <v>0</v>
      </c>
      <c r="L63" s="113">
        <f t="shared" si="40"/>
        <v>0</v>
      </c>
      <c r="M63" s="114">
        <f t="shared" si="41"/>
        <v>0</v>
      </c>
      <c r="N63" s="115">
        <f t="shared" si="6"/>
        <v>0</v>
      </c>
      <c r="O63" s="113">
        <f t="shared" si="42"/>
        <v>0</v>
      </c>
      <c r="P63" s="116">
        <f t="shared" si="43"/>
        <v>0</v>
      </c>
      <c r="Q63" s="117">
        <f t="shared" si="37"/>
        <v>0</v>
      </c>
      <c r="R63" s="118">
        <f t="shared" si="44"/>
        <v>0</v>
      </c>
      <c r="S63" s="111"/>
      <c r="T63" s="112"/>
      <c r="U63" s="119">
        <f t="shared" si="45"/>
        <v>0</v>
      </c>
      <c r="V63" s="120"/>
      <c r="W63" s="115">
        <f>IFERROR(IF(V63="",0,(SUMIF($G$3:U$3,"金额-入",$G63:U63)-SUMIF($G$3:U$3,"金额-出",$G63:U63))/(SUMIF($G$3:U$3,"数量-入",$G63:U63)-SUMIF($G$3:U$3,"数量-出",$G63:U63))),0)</f>
        <v>0</v>
      </c>
      <c r="X63" s="115">
        <f t="shared" si="46"/>
        <v>0</v>
      </c>
      <c r="Y63" s="121"/>
      <c r="Z63" s="122"/>
      <c r="AA63" s="111"/>
      <c r="AB63" s="112"/>
      <c r="AC63" s="119">
        <f t="shared" si="47"/>
        <v>0</v>
      </c>
      <c r="AD63" s="120"/>
      <c r="AE63" s="115">
        <f>IFERROR(IF(AD63="",0,(SUMIF($G$3:AC$3,"金额-入",$G63:AC63)-SUMIF($G$3:AC$3,"金额-出",$G63:AC63))/(SUMIF($G$3:AC$3,"数量-入",$G63:AC63)-SUMIF($G$3:AC$3,"数量-出",$G63:AC63))),0)</f>
        <v>0</v>
      </c>
      <c r="AF63" s="115">
        <f t="shared" si="48"/>
        <v>0</v>
      </c>
      <c r="AG63" s="121"/>
      <c r="AH63" s="122"/>
      <c r="AI63" s="123"/>
      <c r="AJ63" s="112"/>
      <c r="AK63" s="119">
        <f t="shared" si="49"/>
        <v>0</v>
      </c>
      <c r="AL63" s="124"/>
      <c r="AM63" s="115">
        <f>IFERROR(IF(AL63="",0,(SUMIF($G$3:AK$3,"金额-入",$G63:AK63)-SUMIF($G$3:AK$3,"金额-出",$G63:AK63))/(SUMIF($G$3:AK$3,"数量-入",$G63:AK63)-SUMIF($G$3:AK$3,"数量-出",$G63:AK63))),0)</f>
        <v>0</v>
      </c>
      <c r="AN63" s="115">
        <f t="shared" si="50"/>
        <v>0</v>
      </c>
      <c r="AO63" s="125"/>
      <c r="AP63" s="126"/>
      <c r="AQ63" s="123"/>
      <c r="AR63" s="112"/>
      <c r="AS63" s="119">
        <f t="shared" si="51"/>
        <v>0</v>
      </c>
      <c r="AT63" s="124"/>
      <c r="AU63" s="115">
        <f>IFERROR(IF(AT63="",0,(SUMIF($G$3:AS$3,"金额-入",$G63:AS63)-SUMIF($G$3:AS$3,"金额-出",$G63:AS63))/(SUMIF($G$3:AS$3,"数量-入",$G63:AS63)-SUMIF($G$3:AS$3,"数量-出",$G63:AS63))),0)</f>
        <v>0</v>
      </c>
      <c r="AV63" s="115">
        <f t="shared" si="52"/>
        <v>0</v>
      </c>
      <c r="AW63" s="125"/>
      <c r="AX63" s="126"/>
      <c r="AY63" s="123"/>
      <c r="AZ63" s="112"/>
      <c r="BA63" s="119">
        <f t="shared" si="53"/>
        <v>0</v>
      </c>
      <c r="BB63" s="124"/>
      <c r="BC63" s="115">
        <f>IFERROR(IF(BB63="",0,(SUMIF($G$3:BA$3,"金额-入",$G63:BA63)-SUMIF($G$3:BA$3,"金额-出",$G63:BA63))/(SUMIF($G$3:BA$3,"数量-入",$G63:BA63)-SUMIF($G$3:BA$3,"数量-出",$G63:BA63))),0)</f>
        <v>0</v>
      </c>
      <c r="BD63" s="115">
        <f t="shared" si="54"/>
        <v>0</v>
      </c>
      <c r="BE63" s="125"/>
      <c r="BF63" s="126"/>
      <c r="BG63" s="123"/>
      <c r="BH63" s="112"/>
      <c r="BI63" s="119">
        <f t="shared" si="55"/>
        <v>0</v>
      </c>
      <c r="BJ63" s="124"/>
      <c r="BK63" s="115">
        <f>IFERROR(IF(BJ63="",0,(SUMIF($G$3:BI$3,"金额-入",$G63:BI63)-SUMIF($G$3:BI$3,"金额-出",$G63:BI63))/(SUMIF($G$3:BI$3,"数量-入",$G63:BI63)-SUMIF($G$3:BI$3,"数量-出",$G63:BI63))),0)</f>
        <v>0</v>
      </c>
      <c r="BL63" s="115">
        <f t="shared" si="56"/>
        <v>0</v>
      </c>
      <c r="BM63" s="125"/>
      <c r="BN63" s="126"/>
      <c r="BO63" s="123"/>
      <c r="BP63" s="112"/>
      <c r="BQ63" s="119">
        <f t="shared" si="57"/>
        <v>0</v>
      </c>
      <c r="BR63" s="124"/>
      <c r="BS63" s="115">
        <f>IFERROR(IF(BR63="",0,(SUMIF($G$3:BQ$3,"金额-入",$G63:BQ63)-SUMIF($G$3:BQ$3,"金额-出",$G63:BQ63))/(SUMIF($G$3:BQ$3,"数量-入",$G63:BQ63)-SUMIF($G$3:BQ$3,"数量-出",$G63:BQ63))),0)</f>
        <v>0</v>
      </c>
      <c r="BT63" s="115">
        <f t="shared" si="58"/>
        <v>0</v>
      </c>
      <c r="BU63" s="125"/>
      <c r="BV63" s="126"/>
      <c r="BW63" s="123"/>
      <c r="BX63" s="112"/>
      <c r="BY63" s="119">
        <f t="shared" si="59"/>
        <v>0</v>
      </c>
      <c r="BZ63" s="124"/>
      <c r="CA63" s="115">
        <f>IFERROR(IF(BZ63="",0,(SUMIF($G$3:BY$3,"金额-入",$G63:BY63)-SUMIF($G$3:BY$3,"金额-出",$G63:BY63))/(SUMIF($G$3:BY$3,"数量-入",$G63:BY63)-SUMIF($G$3:BY$3,"数量-出",$G63:BY63))),0)</f>
        <v>0</v>
      </c>
      <c r="CB63" s="115">
        <f t="shared" si="60"/>
        <v>0</v>
      </c>
      <c r="CC63" s="125"/>
      <c r="CD63" s="126"/>
      <c r="CE63" s="123"/>
      <c r="CF63" s="112"/>
      <c r="CG63" s="119">
        <f t="shared" si="61"/>
        <v>0</v>
      </c>
      <c r="CH63" s="124"/>
      <c r="CI63" s="115">
        <f>IFERROR(IF(CH63="",0,(SUMIF($G$3:CG$3,"金额-入",$G63:CG63)-SUMIF($G$3:CG$3,"金额-出",$G63:CG63))/(SUMIF($G$3:CG$3,"数量-入",$G63:CG63)-SUMIF($G$3:CG$3,"数量-出",$G63:CG63))),0)</f>
        <v>0</v>
      </c>
      <c r="CJ63" s="115">
        <f t="shared" si="62"/>
        <v>0</v>
      </c>
      <c r="CK63" s="125"/>
      <c r="CL63" s="126"/>
      <c r="CM63" s="123"/>
      <c r="CN63" s="112"/>
      <c r="CO63" s="119">
        <f t="shared" si="63"/>
        <v>0</v>
      </c>
      <c r="CP63" s="124"/>
      <c r="CQ63" s="115">
        <f>IFERROR(IF(CP63="",0,(SUMIF($G$3:CO$3,"金额-入",$G63:CO63)-SUMIF($G$3:CO$3,"金额-出",$G63:CO63))/(SUMIF($G$3:CO$3,"数量-入",$G63:CO63)-SUMIF($G$3:CO$3,"数量-出",$G63:CO63))),0)</f>
        <v>0</v>
      </c>
      <c r="CR63" s="115">
        <f t="shared" si="64"/>
        <v>0</v>
      </c>
      <c r="CS63" s="125"/>
      <c r="CT63" s="126"/>
      <c r="CU63" s="123"/>
      <c r="CV63" s="112"/>
      <c r="CW63" s="119">
        <f t="shared" si="65"/>
        <v>0</v>
      </c>
      <c r="CX63" s="124"/>
      <c r="CY63" s="115">
        <f>IFERROR(IF(CX63="",0,(SUMIF($G$3:CW$3,"金额-入",$G63:CW63)-SUMIF($G$3:CW$3,"金额-出",$G63:CW63))/(SUMIF($G$3:CW$3,"数量-入",$G63:CW63)-SUMIF($G$3:CW$3,"数量-出",$G63:CW63))),0)</f>
        <v>0</v>
      </c>
      <c r="CZ63" s="115">
        <f t="shared" si="66"/>
        <v>0</v>
      </c>
      <c r="DA63" s="125"/>
      <c r="DB63" s="126"/>
      <c r="DC63" s="123"/>
      <c r="DD63" s="112"/>
      <c r="DE63" s="119">
        <f t="shared" si="67"/>
        <v>0</v>
      </c>
      <c r="DF63" s="124"/>
      <c r="DG63" s="115">
        <f>IFERROR(IF(DF63="",0,(SUMIF($G$3:DE$3,"金额-入",$G63:DE63)-SUMIF($G$3:DE$3,"金额-出",$G63:DE63))/(SUMIF($G$3:DE$3,"数量-入",$G63:DE63)-SUMIF($G$3:DE$3,"数量-出",$G63:DE63))),0)</f>
        <v>0</v>
      </c>
      <c r="DH63" s="115">
        <f t="shared" si="68"/>
        <v>0</v>
      </c>
      <c r="DI63" s="125"/>
      <c r="DJ63" s="126"/>
      <c r="DK63" s="109">
        <f t="array" ref="DK63">MIN(IF(($G$3:$DJ$3="单价")*(G63:DJ63&lt;&gt;0),G63:DJ63))</f>
        <v>0</v>
      </c>
      <c r="DL63" s="97">
        <f t="array" ref="DL63">MAX(IF($G$3:$DJ$3="单价",G63:DJ63))</f>
        <v>0</v>
      </c>
      <c r="DM63" s="115">
        <f t="shared" si="69"/>
        <v>0</v>
      </c>
      <c r="DN63" s="127"/>
      <c r="DO63" s="2"/>
      <c r="DP63" s="11">
        <f t="shared" si="70"/>
        <v>0</v>
      </c>
      <c r="DQ63" s="11">
        <f t="shared" si="71"/>
        <v>0</v>
      </c>
      <c r="DR63" s="11"/>
      <c r="DS63" s="11"/>
      <c r="DT63" s="11"/>
      <c r="DU63" s="2"/>
      <c r="DV63" s="2"/>
      <c r="DW63" s="2"/>
      <c r="DX63" s="2"/>
      <c r="DY63" s="2"/>
    </row>
    <row r="64" spans="1:129" ht="18" customHeight="1" x14ac:dyDescent="0.15">
      <c r="A64" s="2"/>
      <c r="B64" s="53">
        <f t="shared" si="0"/>
        <v>60</v>
      </c>
      <c r="C64" s="5"/>
      <c r="D64" s="6"/>
      <c r="E64" s="7"/>
      <c r="F64" s="8"/>
      <c r="G64" s="111"/>
      <c r="H64" s="112"/>
      <c r="I64" s="113">
        <f t="shared" si="38"/>
        <v>0</v>
      </c>
      <c r="J64" s="114">
        <f t="shared" si="39"/>
        <v>0</v>
      </c>
      <c r="K64" s="115">
        <f t="shared" si="3"/>
        <v>0</v>
      </c>
      <c r="L64" s="113">
        <f t="shared" si="40"/>
        <v>0</v>
      </c>
      <c r="M64" s="114">
        <f t="shared" si="41"/>
        <v>0</v>
      </c>
      <c r="N64" s="115">
        <f t="shared" si="6"/>
        <v>0</v>
      </c>
      <c r="O64" s="113">
        <f t="shared" si="42"/>
        <v>0</v>
      </c>
      <c r="P64" s="116">
        <f t="shared" si="43"/>
        <v>0</v>
      </c>
      <c r="Q64" s="117">
        <f t="shared" si="37"/>
        <v>0</v>
      </c>
      <c r="R64" s="118">
        <f t="shared" si="44"/>
        <v>0</v>
      </c>
      <c r="S64" s="111"/>
      <c r="T64" s="112"/>
      <c r="U64" s="119">
        <f t="shared" si="45"/>
        <v>0</v>
      </c>
      <c r="V64" s="120"/>
      <c r="W64" s="115">
        <f>IFERROR(IF(V64="",0,(SUMIF($G$3:U$3,"金额-入",$G64:U64)-SUMIF($G$3:U$3,"金额-出",$G64:U64))/(SUMIF($G$3:U$3,"数量-入",$G64:U64)-SUMIF($G$3:U$3,"数量-出",$G64:U64))),0)</f>
        <v>0</v>
      </c>
      <c r="X64" s="115">
        <f t="shared" si="46"/>
        <v>0</v>
      </c>
      <c r="Y64" s="121"/>
      <c r="Z64" s="122"/>
      <c r="AA64" s="111"/>
      <c r="AB64" s="112"/>
      <c r="AC64" s="119">
        <f t="shared" si="47"/>
        <v>0</v>
      </c>
      <c r="AD64" s="120"/>
      <c r="AE64" s="115">
        <f>IFERROR(IF(AD64="",0,(SUMIF($G$3:AC$3,"金额-入",$G64:AC64)-SUMIF($G$3:AC$3,"金额-出",$G64:AC64))/(SUMIF($G$3:AC$3,"数量-入",$G64:AC64)-SUMIF($G$3:AC$3,"数量-出",$G64:AC64))),0)</f>
        <v>0</v>
      </c>
      <c r="AF64" s="115">
        <f t="shared" si="48"/>
        <v>0</v>
      </c>
      <c r="AG64" s="121"/>
      <c r="AH64" s="122"/>
      <c r="AI64" s="123"/>
      <c r="AJ64" s="112"/>
      <c r="AK64" s="119">
        <f t="shared" si="49"/>
        <v>0</v>
      </c>
      <c r="AL64" s="124"/>
      <c r="AM64" s="115">
        <f>IFERROR(IF(AL64="",0,(SUMIF($G$3:AK$3,"金额-入",$G64:AK64)-SUMIF($G$3:AK$3,"金额-出",$G64:AK64))/(SUMIF($G$3:AK$3,"数量-入",$G64:AK64)-SUMIF($G$3:AK$3,"数量-出",$G64:AK64))),0)</f>
        <v>0</v>
      </c>
      <c r="AN64" s="115">
        <f t="shared" si="50"/>
        <v>0</v>
      </c>
      <c r="AO64" s="125"/>
      <c r="AP64" s="126"/>
      <c r="AQ64" s="123"/>
      <c r="AR64" s="112"/>
      <c r="AS64" s="119">
        <f t="shared" si="51"/>
        <v>0</v>
      </c>
      <c r="AT64" s="124"/>
      <c r="AU64" s="115">
        <f>IFERROR(IF(AT64="",0,(SUMIF($G$3:AS$3,"金额-入",$G64:AS64)-SUMIF($G$3:AS$3,"金额-出",$G64:AS64))/(SUMIF($G$3:AS$3,"数量-入",$G64:AS64)-SUMIF($G$3:AS$3,"数量-出",$G64:AS64))),0)</f>
        <v>0</v>
      </c>
      <c r="AV64" s="115">
        <f t="shared" si="52"/>
        <v>0</v>
      </c>
      <c r="AW64" s="125"/>
      <c r="AX64" s="126"/>
      <c r="AY64" s="123"/>
      <c r="AZ64" s="112"/>
      <c r="BA64" s="119">
        <f t="shared" si="53"/>
        <v>0</v>
      </c>
      <c r="BB64" s="124"/>
      <c r="BC64" s="115">
        <f>IFERROR(IF(BB64="",0,(SUMIF($G$3:BA$3,"金额-入",$G64:BA64)-SUMIF($G$3:BA$3,"金额-出",$G64:BA64))/(SUMIF($G$3:BA$3,"数量-入",$G64:BA64)-SUMIF($G$3:BA$3,"数量-出",$G64:BA64))),0)</f>
        <v>0</v>
      </c>
      <c r="BD64" s="115">
        <f t="shared" si="54"/>
        <v>0</v>
      </c>
      <c r="BE64" s="125"/>
      <c r="BF64" s="126"/>
      <c r="BG64" s="123"/>
      <c r="BH64" s="112"/>
      <c r="BI64" s="119">
        <f t="shared" si="55"/>
        <v>0</v>
      </c>
      <c r="BJ64" s="124"/>
      <c r="BK64" s="115">
        <f>IFERROR(IF(BJ64="",0,(SUMIF($G$3:BI$3,"金额-入",$G64:BI64)-SUMIF($G$3:BI$3,"金额-出",$G64:BI64))/(SUMIF($G$3:BI$3,"数量-入",$G64:BI64)-SUMIF($G$3:BI$3,"数量-出",$G64:BI64))),0)</f>
        <v>0</v>
      </c>
      <c r="BL64" s="115">
        <f t="shared" si="56"/>
        <v>0</v>
      </c>
      <c r="BM64" s="125"/>
      <c r="BN64" s="126"/>
      <c r="BO64" s="123"/>
      <c r="BP64" s="112"/>
      <c r="BQ64" s="119">
        <f t="shared" si="57"/>
        <v>0</v>
      </c>
      <c r="BR64" s="124"/>
      <c r="BS64" s="115">
        <f>IFERROR(IF(BR64="",0,(SUMIF($G$3:BQ$3,"金额-入",$G64:BQ64)-SUMIF($G$3:BQ$3,"金额-出",$G64:BQ64))/(SUMIF($G$3:BQ$3,"数量-入",$G64:BQ64)-SUMIF($G$3:BQ$3,"数量-出",$G64:BQ64))),0)</f>
        <v>0</v>
      </c>
      <c r="BT64" s="115">
        <f t="shared" si="58"/>
        <v>0</v>
      </c>
      <c r="BU64" s="125"/>
      <c r="BV64" s="126"/>
      <c r="BW64" s="123"/>
      <c r="BX64" s="112"/>
      <c r="BY64" s="119">
        <f t="shared" si="59"/>
        <v>0</v>
      </c>
      <c r="BZ64" s="124"/>
      <c r="CA64" s="115">
        <f>IFERROR(IF(BZ64="",0,(SUMIF($G$3:BY$3,"金额-入",$G64:BY64)-SUMIF($G$3:BY$3,"金额-出",$G64:BY64))/(SUMIF($G$3:BY$3,"数量-入",$G64:BY64)-SUMIF($G$3:BY$3,"数量-出",$G64:BY64))),0)</f>
        <v>0</v>
      </c>
      <c r="CB64" s="115">
        <f t="shared" si="60"/>
        <v>0</v>
      </c>
      <c r="CC64" s="125"/>
      <c r="CD64" s="126"/>
      <c r="CE64" s="123"/>
      <c r="CF64" s="112"/>
      <c r="CG64" s="119">
        <f t="shared" si="61"/>
        <v>0</v>
      </c>
      <c r="CH64" s="124"/>
      <c r="CI64" s="115">
        <f>IFERROR(IF(CH64="",0,(SUMIF($G$3:CG$3,"金额-入",$G64:CG64)-SUMIF($G$3:CG$3,"金额-出",$G64:CG64))/(SUMIF($G$3:CG$3,"数量-入",$G64:CG64)-SUMIF($G$3:CG$3,"数量-出",$G64:CG64))),0)</f>
        <v>0</v>
      </c>
      <c r="CJ64" s="115">
        <f t="shared" si="62"/>
        <v>0</v>
      </c>
      <c r="CK64" s="125"/>
      <c r="CL64" s="126"/>
      <c r="CM64" s="123"/>
      <c r="CN64" s="112"/>
      <c r="CO64" s="119">
        <f t="shared" si="63"/>
        <v>0</v>
      </c>
      <c r="CP64" s="124"/>
      <c r="CQ64" s="115">
        <f>IFERROR(IF(CP64="",0,(SUMIF($G$3:CO$3,"金额-入",$G64:CO64)-SUMIF($G$3:CO$3,"金额-出",$G64:CO64))/(SUMIF($G$3:CO$3,"数量-入",$G64:CO64)-SUMIF($G$3:CO$3,"数量-出",$G64:CO64))),0)</f>
        <v>0</v>
      </c>
      <c r="CR64" s="115">
        <f t="shared" si="64"/>
        <v>0</v>
      </c>
      <c r="CS64" s="125"/>
      <c r="CT64" s="126"/>
      <c r="CU64" s="123"/>
      <c r="CV64" s="112"/>
      <c r="CW64" s="119">
        <f t="shared" si="65"/>
        <v>0</v>
      </c>
      <c r="CX64" s="124"/>
      <c r="CY64" s="115">
        <f>IFERROR(IF(CX64="",0,(SUMIF($G$3:CW$3,"金额-入",$G64:CW64)-SUMIF($G$3:CW$3,"金额-出",$G64:CW64))/(SUMIF($G$3:CW$3,"数量-入",$G64:CW64)-SUMIF($G$3:CW$3,"数量-出",$G64:CW64))),0)</f>
        <v>0</v>
      </c>
      <c r="CZ64" s="115">
        <f t="shared" si="66"/>
        <v>0</v>
      </c>
      <c r="DA64" s="125"/>
      <c r="DB64" s="126"/>
      <c r="DC64" s="123"/>
      <c r="DD64" s="112"/>
      <c r="DE64" s="119">
        <f t="shared" si="67"/>
        <v>0</v>
      </c>
      <c r="DF64" s="124"/>
      <c r="DG64" s="115">
        <f>IFERROR(IF(DF64="",0,(SUMIF($G$3:DE$3,"金额-入",$G64:DE64)-SUMIF($G$3:DE$3,"金额-出",$G64:DE64))/(SUMIF($G$3:DE$3,"数量-入",$G64:DE64)-SUMIF($G$3:DE$3,"数量-出",$G64:DE64))),0)</f>
        <v>0</v>
      </c>
      <c r="DH64" s="115">
        <f t="shared" si="68"/>
        <v>0</v>
      </c>
      <c r="DI64" s="125"/>
      <c r="DJ64" s="126"/>
      <c r="DK64" s="109">
        <f t="array" ref="DK64">MIN(IF(($G$3:$DJ$3="单价")*(G64:DJ64&lt;&gt;0),G64:DJ64))</f>
        <v>0</v>
      </c>
      <c r="DL64" s="97">
        <f t="array" ref="DL64">MAX(IF($G$3:$DJ$3="单价",G64:DJ64))</f>
        <v>0</v>
      </c>
      <c r="DM64" s="115">
        <f t="shared" si="69"/>
        <v>0</v>
      </c>
      <c r="DN64" s="127"/>
      <c r="DO64" s="2"/>
      <c r="DP64" s="11">
        <f t="shared" si="70"/>
        <v>0</v>
      </c>
      <c r="DQ64" s="11">
        <f t="shared" si="71"/>
        <v>0</v>
      </c>
      <c r="DR64" s="11"/>
      <c r="DS64" s="11"/>
      <c r="DT64" s="11"/>
      <c r="DU64" s="2"/>
      <c r="DV64" s="2"/>
      <c r="DW64" s="2"/>
      <c r="DX64" s="2"/>
      <c r="DY64" s="2"/>
    </row>
    <row r="65" spans="1:129" ht="18" customHeight="1" x14ac:dyDescent="0.15">
      <c r="A65" s="2"/>
      <c r="B65" s="53">
        <f t="shared" si="0"/>
        <v>61</v>
      </c>
      <c r="C65" s="5"/>
      <c r="D65" s="6"/>
      <c r="E65" s="7"/>
      <c r="F65" s="8"/>
      <c r="G65" s="111"/>
      <c r="H65" s="112"/>
      <c r="I65" s="113">
        <f t="shared" si="38"/>
        <v>0</v>
      </c>
      <c r="J65" s="114">
        <f t="shared" si="39"/>
        <v>0</v>
      </c>
      <c r="K65" s="115">
        <f t="shared" si="3"/>
        <v>0</v>
      </c>
      <c r="L65" s="113">
        <f t="shared" si="40"/>
        <v>0</v>
      </c>
      <c r="M65" s="114">
        <f t="shared" si="41"/>
        <v>0</v>
      </c>
      <c r="N65" s="115">
        <f t="shared" si="6"/>
        <v>0</v>
      </c>
      <c r="O65" s="113">
        <f t="shared" si="42"/>
        <v>0</v>
      </c>
      <c r="P65" s="116">
        <f t="shared" si="43"/>
        <v>0</v>
      </c>
      <c r="Q65" s="117">
        <f t="shared" si="37"/>
        <v>0</v>
      </c>
      <c r="R65" s="118">
        <f t="shared" si="44"/>
        <v>0</v>
      </c>
      <c r="S65" s="111"/>
      <c r="T65" s="112"/>
      <c r="U65" s="119">
        <f t="shared" si="45"/>
        <v>0</v>
      </c>
      <c r="V65" s="120"/>
      <c r="W65" s="115">
        <f>IFERROR(IF(V65="",0,(SUMIF($G$3:U$3,"金额-入",$G65:U65)-SUMIF($G$3:U$3,"金额-出",$G65:U65))/(SUMIF($G$3:U$3,"数量-入",$G65:U65)-SUMIF($G$3:U$3,"数量-出",$G65:U65))),0)</f>
        <v>0</v>
      </c>
      <c r="X65" s="115">
        <f t="shared" si="46"/>
        <v>0</v>
      </c>
      <c r="Y65" s="121"/>
      <c r="Z65" s="122"/>
      <c r="AA65" s="111"/>
      <c r="AB65" s="112"/>
      <c r="AC65" s="119">
        <f t="shared" si="47"/>
        <v>0</v>
      </c>
      <c r="AD65" s="120"/>
      <c r="AE65" s="115">
        <f>IFERROR(IF(AD65="",0,(SUMIF($G$3:AC$3,"金额-入",$G65:AC65)-SUMIF($G$3:AC$3,"金额-出",$G65:AC65))/(SUMIF($G$3:AC$3,"数量-入",$G65:AC65)-SUMIF($G$3:AC$3,"数量-出",$G65:AC65))),0)</f>
        <v>0</v>
      </c>
      <c r="AF65" s="115">
        <f t="shared" si="48"/>
        <v>0</v>
      </c>
      <c r="AG65" s="121"/>
      <c r="AH65" s="122"/>
      <c r="AI65" s="123"/>
      <c r="AJ65" s="112"/>
      <c r="AK65" s="119">
        <f t="shared" si="49"/>
        <v>0</v>
      </c>
      <c r="AL65" s="124"/>
      <c r="AM65" s="115">
        <f>IFERROR(IF(AL65="",0,(SUMIF($G$3:AK$3,"金额-入",$G65:AK65)-SUMIF($G$3:AK$3,"金额-出",$G65:AK65))/(SUMIF($G$3:AK$3,"数量-入",$G65:AK65)-SUMIF($G$3:AK$3,"数量-出",$G65:AK65))),0)</f>
        <v>0</v>
      </c>
      <c r="AN65" s="115">
        <f t="shared" si="50"/>
        <v>0</v>
      </c>
      <c r="AO65" s="125"/>
      <c r="AP65" s="126"/>
      <c r="AQ65" s="123"/>
      <c r="AR65" s="112"/>
      <c r="AS65" s="119">
        <f t="shared" si="51"/>
        <v>0</v>
      </c>
      <c r="AT65" s="124"/>
      <c r="AU65" s="115">
        <f>IFERROR(IF(AT65="",0,(SUMIF($G$3:AS$3,"金额-入",$G65:AS65)-SUMIF($G$3:AS$3,"金额-出",$G65:AS65))/(SUMIF($G$3:AS$3,"数量-入",$G65:AS65)-SUMIF($G$3:AS$3,"数量-出",$G65:AS65))),0)</f>
        <v>0</v>
      </c>
      <c r="AV65" s="115">
        <f t="shared" si="52"/>
        <v>0</v>
      </c>
      <c r="AW65" s="125"/>
      <c r="AX65" s="126"/>
      <c r="AY65" s="123"/>
      <c r="AZ65" s="112"/>
      <c r="BA65" s="119">
        <f t="shared" si="53"/>
        <v>0</v>
      </c>
      <c r="BB65" s="124"/>
      <c r="BC65" s="115">
        <f>IFERROR(IF(BB65="",0,(SUMIF($G$3:BA$3,"金额-入",$G65:BA65)-SUMIF($G$3:BA$3,"金额-出",$G65:BA65))/(SUMIF($G$3:BA$3,"数量-入",$G65:BA65)-SUMIF($G$3:BA$3,"数量-出",$G65:BA65))),0)</f>
        <v>0</v>
      </c>
      <c r="BD65" s="115">
        <f t="shared" si="54"/>
        <v>0</v>
      </c>
      <c r="BE65" s="125"/>
      <c r="BF65" s="126"/>
      <c r="BG65" s="123"/>
      <c r="BH65" s="112"/>
      <c r="BI65" s="119">
        <f t="shared" si="55"/>
        <v>0</v>
      </c>
      <c r="BJ65" s="124"/>
      <c r="BK65" s="115">
        <f>IFERROR(IF(BJ65="",0,(SUMIF($G$3:BI$3,"金额-入",$G65:BI65)-SUMIF($G$3:BI$3,"金额-出",$G65:BI65))/(SUMIF($G$3:BI$3,"数量-入",$G65:BI65)-SUMIF($G$3:BI$3,"数量-出",$G65:BI65))),0)</f>
        <v>0</v>
      </c>
      <c r="BL65" s="115">
        <f t="shared" si="56"/>
        <v>0</v>
      </c>
      <c r="BM65" s="125"/>
      <c r="BN65" s="126"/>
      <c r="BO65" s="123"/>
      <c r="BP65" s="112"/>
      <c r="BQ65" s="119">
        <f t="shared" si="57"/>
        <v>0</v>
      </c>
      <c r="BR65" s="124"/>
      <c r="BS65" s="115">
        <f>IFERROR(IF(BR65="",0,(SUMIF($G$3:BQ$3,"金额-入",$G65:BQ65)-SUMIF($G$3:BQ$3,"金额-出",$G65:BQ65))/(SUMIF($G$3:BQ$3,"数量-入",$G65:BQ65)-SUMIF($G$3:BQ$3,"数量-出",$G65:BQ65))),0)</f>
        <v>0</v>
      </c>
      <c r="BT65" s="115">
        <f t="shared" si="58"/>
        <v>0</v>
      </c>
      <c r="BU65" s="125"/>
      <c r="BV65" s="126"/>
      <c r="BW65" s="123"/>
      <c r="BX65" s="112"/>
      <c r="BY65" s="119">
        <f t="shared" si="59"/>
        <v>0</v>
      </c>
      <c r="BZ65" s="124"/>
      <c r="CA65" s="115">
        <f>IFERROR(IF(BZ65="",0,(SUMIF($G$3:BY$3,"金额-入",$G65:BY65)-SUMIF($G$3:BY$3,"金额-出",$G65:BY65))/(SUMIF($G$3:BY$3,"数量-入",$G65:BY65)-SUMIF($G$3:BY$3,"数量-出",$G65:BY65))),0)</f>
        <v>0</v>
      </c>
      <c r="CB65" s="115">
        <f t="shared" si="60"/>
        <v>0</v>
      </c>
      <c r="CC65" s="125"/>
      <c r="CD65" s="126"/>
      <c r="CE65" s="123"/>
      <c r="CF65" s="112"/>
      <c r="CG65" s="119">
        <f t="shared" si="61"/>
        <v>0</v>
      </c>
      <c r="CH65" s="124"/>
      <c r="CI65" s="115">
        <f>IFERROR(IF(CH65="",0,(SUMIF($G$3:CG$3,"金额-入",$G65:CG65)-SUMIF($G$3:CG$3,"金额-出",$G65:CG65))/(SUMIF($G$3:CG$3,"数量-入",$G65:CG65)-SUMIF($G$3:CG$3,"数量-出",$G65:CG65))),0)</f>
        <v>0</v>
      </c>
      <c r="CJ65" s="115">
        <f t="shared" si="62"/>
        <v>0</v>
      </c>
      <c r="CK65" s="125"/>
      <c r="CL65" s="126"/>
      <c r="CM65" s="123"/>
      <c r="CN65" s="112"/>
      <c r="CO65" s="119">
        <f t="shared" si="63"/>
        <v>0</v>
      </c>
      <c r="CP65" s="124"/>
      <c r="CQ65" s="115">
        <f>IFERROR(IF(CP65="",0,(SUMIF($G$3:CO$3,"金额-入",$G65:CO65)-SUMIF($G$3:CO$3,"金额-出",$G65:CO65))/(SUMIF($G$3:CO$3,"数量-入",$G65:CO65)-SUMIF($G$3:CO$3,"数量-出",$G65:CO65))),0)</f>
        <v>0</v>
      </c>
      <c r="CR65" s="115">
        <f t="shared" si="64"/>
        <v>0</v>
      </c>
      <c r="CS65" s="125"/>
      <c r="CT65" s="126"/>
      <c r="CU65" s="123"/>
      <c r="CV65" s="112"/>
      <c r="CW65" s="119">
        <f t="shared" si="65"/>
        <v>0</v>
      </c>
      <c r="CX65" s="124"/>
      <c r="CY65" s="115">
        <f>IFERROR(IF(CX65="",0,(SUMIF($G$3:CW$3,"金额-入",$G65:CW65)-SUMIF($G$3:CW$3,"金额-出",$G65:CW65))/(SUMIF($G$3:CW$3,"数量-入",$G65:CW65)-SUMIF($G$3:CW$3,"数量-出",$G65:CW65))),0)</f>
        <v>0</v>
      </c>
      <c r="CZ65" s="115">
        <f t="shared" si="66"/>
        <v>0</v>
      </c>
      <c r="DA65" s="125"/>
      <c r="DB65" s="126"/>
      <c r="DC65" s="123"/>
      <c r="DD65" s="112"/>
      <c r="DE65" s="119">
        <f t="shared" si="67"/>
        <v>0</v>
      </c>
      <c r="DF65" s="124"/>
      <c r="DG65" s="115">
        <f>IFERROR(IF(DF65="",0,(SUMIF($G$3:DE$3,"金额-入",$G65:DE65)-SUMIF($G$3:DE$3,"金额-出",$G65:DE65))/(SUMIF($G$3:DE$3,"数量-入",$G65:DE65)-SUMIF($G$3:DE$3,"数量-出",$G65:DE65))),0)</f>
        <v>0</v>
      </c>
      <c r="DH65" s="115">
        <f t="shared" si="68"/>
        <v>0</v>
      </c>
      <c r="DI65" s="125"/>
      <c r="DJ65" s="126"/>
      <c r="DK65" s="109">
        <f t="array" ref="DK65">MIN(IF(($G$3:$DJ$3="单价")*(G65:DJ65&lt;&gt;0),G65:DJ65))</f>
        <v>0</v>
      </c>
      <c r="DL65" s="97">
        <f t="array" ref="DL65">MAX(IF($G$3:$DJ$3="单价",G65:DJ65))</f>
        <v>0</v>
      </c>
      <c r="DM65" s="115">
        <f t="shared" si="69"/>
        <v>0</v>
      </c>
      <c r="DN65" s="127"/>
      <c r="DO65" s="2"/>
      <c r="DP65" s="11">
        <f t="shared" si="70"/>
        <v>0</v>
      </c>
      <c r="DQ65" s="11">
        <f t="shared" si="71"/>
        <v>0</v>
      </c>
      <c r="DR65" s="11"/>
      <c r="DS65" s="11"/>
      <c r="DT65" s="11"/>
      <c r="DU65" s="2"/>
      <c r="DV65" s="2"/>
      <c r="DW65" s="2"/>
      <c r="DX65" s="2"/>
      <c r="DY65" s="2"/>
    </row>
    <row r="66" spans="1:129" ht="18" customHeight="1" x14ac:dyDescent="0.15">
      <c r="A66" s="2"/>
      <c r="B66" s="53">
        <f t="shared" si="0"/>
        <v>62</v>
      </c>
      <c r="C66" s="5"/>
      <c r="D66" s="6"/>
      <c r="E66" s="7"/>
      <c r="F66" s="8"/>
      <c r="G66" s="111"/>
      <c r="H66" s="112"/>
      <c r="I66" s="113">
        <f t="shared" si="38"/>
        <v>0</v>
      </c>
      <c r="J66" s="114">
        <f t="shared" si="39"/>
        <v>0</v>
      </c>
      <c r="K66" s="115">
        <f t="shared" si="3"/>
        <v>0</v>
      </c>
      <c r="L66" s="113">
        <f t="shared" si="40"/>
        <v>0</v>
      </c>
      <c r="M66" s="114">
        <f t="shared" si="41"/>
        <v>0</v>
      </c>
      <c r="N66" s="115">
        <f t="shared" si="6"/>
        <v>0</v>
      </c>
      <c r="O66" s="113">
        <f t="shared" si="42"/>
        <v>0</v>
      </c>
      <c r="P66" s="116">
        <f t="shared" si="43"/>
        <v>0</v>
      </c>
      <c r="Q66" s="117">
        <f t="shared" si="37"/>
        <v>0</v>
      </c>
      <c r="R66" s="118">
        <f t="shared" si="44"/>
        <v>0</v>
      </c>
      <c r="S66" s="111"/>
      <c r="T66" s="112"/>
      <c r="U66" s="119">
        <f t="shared" si="45"/>
        <v>0</v>
      </c>
      <c r="V66" s="120"/>
      <c r="W66" s="115">
        <f>IFERROR(IF(V66="",0,(SUMIF($G$3:U$3,"金额-入",$G66:U66)-SUMIF($G$3:U$3,"金额-出",$G66:U66))/(SUMIF($G$3:U$3,"数量-入",$G66:U66)-SUMIF($G$3:U$3,"数量-出",$G66:U66))),0)</f>
        <v>0</v>
      </c>
      <c r="X66" s="115">
        <f t="shared" si="46"/>
        <v>0</v>
      </c>
      <c r="Y66" s="121"/>
      <c r="Z66" s="122"/>
      <c r="AA66" s="111"/>
      <c r="AB66" s="112"/>
      <c r="AC66" s="119">
        <f t="shared" si="47"/>
        <v>0</v>
      </c>
      <c r="AD66" s="120"/>
      <c r="AE66" s="115">
        <f>IFERROR(IF(AD66="",0,(SUMIF($G$3:AC$3,"金额-入",$G66:AC66)-SUMIF($G$3:AC$3,"金额-出",$G66:AC66))/(SUMIF($G$3:AC$3,"数量-入",$G66:AC66)-SUMIF($G$3:AC$3,"数量-出",$G66:AC66))),0)</f>
        <v>0</v>
      </c>
      <c r="AF66" s="115">
        <f t="shared" si="48"/>
        <v>0</v>
      </c>
      <c r="AG66" s="121"/>
      <c r="AH66" s="122"/>
      <c r="AI66" s="123"/>
      <c r="AJ66" s="112"/>
      <c r="AK66" s="119">
        <f t="shared" si="49"/>
        <v>0</v>
      </c>
      <c r="AL66" s="124"/>
      <c r="AM66" s="115">
        <f>IFERROR(IF(AL66="",0,(SUMIF($G$3:AK$3,"金额-入",$G66:AK66)-SUMIF($G$3:AK$3,"金额-出",$G66:AK66))/(SUMIF($G$3:AK$3,"数量-入",$G66:AK66)-SUMIF($G$3:AK$3,"数量-出",$G66:AK66))),0)</f>
        <v>0</v>
      </c>
      <c r="AN66" s="115">
        <f t="shared" si="50"/>
        <v>0</v>
      </c>
      <c r="AO66" s="125"/>
      <c r="AP66" s="126"/>
      <c r="AQ66" s="123"/>
      <c r="AR66" s="112"/>
      <c r="AS66" s="119">
        <f t="shared" si="51"/>
        <v>0</v>
      </c>
      <c r="AT66" s="124"/>
      <c r="AU66" s="115">
        <f>IFERROR(IF(AT66="",0,(SUMIF($G$3:AS$3,"金额-入",$G66:AS66)-SUMIF($G$3:AS$3,"金额-出",$G66:AS66))/(SUMIF($G$3:AS$3,"数量-入",$G66:AS66)-SUMIF($G$3:AS$3,"数量-出",$G66:AS66))),0)</f>
        <v>0</v>
      </c>
      <c r="AV66" s="115">
        <f t="shared" si="52"/>
        <v>0</v>
      </c>
      <c r="AW66" s="125"/>
      <c r="AX66" s="126"/>
      <c r="AY66" s="123"/>
      <c r="AZ66" s="112"/>
      <c r="BA66" s="119">
        <f t="shared" si="53"/>
        <v>0</v>
      </c>
      <c r="BB66" s="124"/>
      <c r="BC66" s="115">
        <f>IFERROR(IF(BB66="",0,(SUMIF($G$3:BA$3,"金额-入",$G66:BA66)-SUMIF($G$3:BA$3,"金额-出",$G66:BA66))/(SUMIF($G$3:BA$3,"数量-入",$G66:BA66)-SUMIF($G$3:BA$3,"数量-出",$G66:BA66))),0)</f>
        <v>0</v>
      </c>
      <c r="BD66" s="115">
        <f t="shared" si="54"/>
        <v>0</v>
      </c>
      <c r="BE66" s="125"/>
      <c r="BF66" s="126"/>
      <c r="BG66" s="123"/>
      <c r="BH66" s="112"/>
      <c r="BI66" s="119">
        <f t="shared" si="55"/>
        <v>0</v>
      </c>
      <c r="BJ66" s="124"/>
      <c r="BK66" s="115">
        <f>IFERROR(IF(BJ66="",0,(SUMIF($G$3:BI$3,"金额-入",$G66:BI66)-SUMIF($G$3:BI$3,"金额-出",$G66:BI66))/(SUMIF($G$3:BI$3,"数量-入",$G66:BI66)-SUMIF($G$3:BI$3,"数量-出",$G66:BI66))),0)</f>
        <v>0</v>
      </c>
      <c r="BL66" s="115">
        <f t="shared" si="56"/>
        <v>0</v>
      </c>
      <c r="BM66" s="125"/>
      <c r="BN66" s="126"/>
      <c r="BO66" s="123"/>
      <c r="BP66" s="112"/>
      <c r="BQ66" s="119">
        <f t="shared" si="57"/>
        <v>0</v>
      </c>
      <c r="BR66" s="124"/>
      <c r="BS66" s="115">
        <f>IFERROR(IF(BR66="",0,(SUMIF($G$3:BQ$3,"金额-入",$G66:BQ66)-SUMIF($G$3:BQ$3,"金额-出",$G66:BQ66))/(SUMIF($G$3:BQ$3,"数量-入",$G66:BQ66)-SUMIF($G$3:BQ$3,"数量-出",$G66:BQ66))),0)</f>
        <v>0</v>
      </c>
      <c r="BT66" s="115">
        <f t="shared" si="58"/>
        <v>0</v>
      </c>
      <c r="BU66" s="125"/>
      <c r="BV66" s="126"/>
      <c r="BW66" s="123"/>
      <c r="BX66" s="112"/>
      <c r="BY66" s="119">
        <f t="shared" si="59"/>
        <v>0</v>
      </c>
      <c r="BZ66" s="124"/>
      <c r="CA66" s="115">
        <f>IFERROR(IF(BZ66="",0,(SUMIF($G$3:BY$3,"金额-入",$G66:BY66)-SUMIF($G$3:BY$3,"金额-出",$G66:BY66))/(SUMIF($G$3:BY$3,"数量-入",$G66:BY66)-SUMIF($G$3:BY$3,"数量-出",$G66:BY66))),0)</f>
        <v>0</v>
      </c>
      <c r="CB66" s="115">
        <f t="shared" si="60"/>
        <v>0</v>
      </c>
      <c r="CC66" s="125"/>
      <c r="CD66" s="126"/>
      <c r="CE66" s="123"/>
      <c r="CF66" s="112"/>
      <c r="CG66" s="119">
        <f t="shared" si="61"/>
        <v>0</v>
      </c>
      <c r="CH66" s="124"/>
      <c r="CI66" s="115">
        <f>IFERROR(IF(CH66="",0,(SUMIF($G$3:CG$3,"金额-入",$G66:CG66)-SUMIF($G$3:CG$3,"金额-出",$G66:CG66))/(SUMIF($G$3:CG$3,"数量-入",$G66:CG66)-SUMIF($G$3:CG$3,"数量-出",$G66:CG66))),0)</f>
        <v>0</v>
      </c>
      <c r="CJ66" s="115">
        <f t="shared" si="62"/>
        <v>0</v>
      </c>
      <c r="CK66" s="125"/>
      <c r="CL66" s="126"/>
      <c r="CM66" s="123"/>
      <c r="CN66" s="112"/>
      <c r="CO66" s="119">
        <f t="shared" si="63"/>
        <v>0</v>
      </c>
      <c r="CP66" s="124"/>
      <c r="CQ66" s="115">
        <f>IFERROR(IF(CP66="",0,(SUMIF($G$3:CO$3,"金额-入",$G66:CO66)-SUMIF($G$3:CO$3,"金额-出",$G66:CO66))/(SUMIF($G$3:CO$3,"数量-入",$G66:CO66)-SUMIF($G$3:CO$3,"数量-出",$G66:CO66))),0)</f>
        <v>0</v>
      </c>
      <c r="CR66" s="115">
        <f t="shared" si="64"/>
        <v>0</v>
      </c>
      <c r="CS66" s="125"/>
      <c r="CT66" s="126"/>
      <c r="CU66" s="123"/>
      <c r="CV66" s="112"/>
      <c r="CW66" s="119">
        <f t="shared" si="65"/>
        <v>0</v>
      </c>
      <c r="CX66" s="124"/>
      <c r="CY66" s="115">
        <f>IFERROR(IF(CX66="",0,(SUMIF($G$3:CW$3,"金额-入",$G66:CW66)-SUMIF($G$3:CW$3,"金额-出",$G66:CW66))/(SUMIF($G$3:CW$3,"数量-入",$G66:CW66)-SUMIF($G$3:CW$3,"数量-出",$G66:CW66))),0)</f>
        <v>0</v>
      </c>
      <c r="CZ66" s="115">
        <f t="shared" si="66"/>
        <v>0</v>
      </c>
      <c r="DA66" s="125"/>
      <c r="DB66" s="126"/>
      <c r="DC66" s="123"/>
      <c r="DD66" s="112"/>
      <c r="DE66" s="119">
        <f t="shared" si="67"/>
        <v>0</v>
      </c>
      <c r="DF66" s="124"/>
      <c r="DG66" s="115">
        <f>IFERROR(IF(DF66="",0,(SUMIF($G$3:DE$3,"金额-入",$G66:DE66)-SUMIF($G$3:DE$3,"金额-出",$G66:DE66))/(SUMIF($G$3:DE$3,"数量-入",$G66:DE66)-SUMIF($G$3:DE$3,"数量-出",$G66:DE66))),0)</f>
        <v>0</v>
      </c>
      <c r="DH66" s="115">
        <f t="shared" si="68"/>
        <v>0</v>
      </c>
      <c r="DI66" s="125"/>
      <c r="DJ66" s="126"/>
      <c r="DK66" s="109">
        <f t="array" ref="DK66">MIN(IF(($G$3:$DJ$3="单价")*(G66:DJ66&lt;&gt;0),G66:DJ66))</f>
        <v>0</v>
      </c>
      <c r="DL66" s="97">
        <f t="array" ref="DL66">MAX(IF($G$3:$DJ$3="单价",G66:DJ66))</f>
        <v>0</v>
      </c>
      <c r="DM66" s="115">
        <f t="shared" si="69"/>
        <v>0</v>
      </c>
      <c r="DN66" s="127"/>
      <c r="DO66" s="2"/>
      <c r="DP66" s="11">
        <f t="shared" si="70"/>
        <v>0</v>
      </c>
      <c r="DQ66" s="11">
        <f t="shared" si="71"/>
        <v>0</v>
      </c>
      <c r="DR66" s="11"/>
      <c r="DS66" s="11"/>
      <c r="DT66" s="11"/>
      <c r="DU66" s="2"/>
      <c r="DV66" s="2"/>
      <c r="DW66" s="2"/>
      <c r="DX66" s="2"/>
      <c r="DY66" s="2"/>
    </row>
    <row r="67" spans="1:129" ht="18" customHeight="1" x14ac:dyDescent="0.15">
      <c r="A67" s="2"/>
      <c r="B67" s="53">
        <f t="shared" si="0"/>
        <v>63</v>
      </c>
      <c r="C67" s="5"/>
      <c r="D67" s="6"/>
      <c r="E67" s="7"/>
      <c r="F67" s="8"/>
      <c r="G67" s="111"/>
      <c r="H67" s="112"/>
      <c r="I67" s="113">
        <f t="shared" si="38"/>
        <v>0</v>
      </c>
      <c r="J67" s="114">
        <f t="shared" si="39"/>
        <v>0</v>
      </c>
      <c r="K67" s="115">
        <f t="shared" si="3"/>
        <v>0</v>
      </c>
      <c r="L67" s="113">
        <f t="shared" si="40"/>
        <v>0</v>
      </c>
      <c r="M67" s="114">
        <f t="shared" si="41"/>
        <v>0</v>
      </c>
      <c r="N67" s="115">
        <f t="shared" si="6"/>
        <v>0</v>
      </c>
      <c r="O67" s="113">
        <f t="shared" si="42"/>
        <v>0</v>
      </c>
      <c r="P67" s="116">
        <f t="shared" si="43"/>
        <v>0</v>
      </c>
      <c r="Q67" s="117">
        <f t="shared" si="37"/>
        <v>0</v>
      </c>
      <c r="R67" s="118">
        <f t="shared" si="44"/>
        <v>0</v>
      </c>
      <c r="S67" s="111"/>
      <c r="T67" s="112"/>
      <c r="U67" s="119">
        <f t="shared" si="45"/>
        <v>0</v>
      </c>
      <c r="V67" s="120"/>
      <c r="W67" s="115">
        <f>IFERROR(IF(V67="",0,(SUMIF($G$3:U$3,"金额-入",$G67:U67)-SUMIF($G$3:U$3,"金额-出",$G67:U67))/(SUMIF($G$3:U$3,"数量-入",$G67:U67)-SUMIF($G$3:U$3,"数量-出",$G67:U67))),0)</f>
        <v>0</v>
      </c>
      <c r="X67" s="115">
        <f t="shared" si="46"/>
        <v>0</v>
      </c>
      <c r="Y67" s="121"/>
      <c r="Z67" s="122"/>
      <c r="AA67" s="111"/>
      <c r="AB67" s="112"/>
      <c r="AC67" s="119">
        <f t="shared" si="47"/>
        <v>0</v>
      </c>
      <c r="AD67" s="120"/>
      <c r="AE67" s="115">
        <f>IFERROR(IF(AD67="",0,(SUMIF($G$3:AC$3,"金额-入",$G67:AC67)-SUMIF($G$3:AC$3,"金额-出",$G67:AC67))/(SUMIF($G$3:AC$3,"数量-入",$G67:AC67)-SUMIF($G$3:AC$3,"数量-出",$G67:AC67))),0)</f>
        <v>0</v>
      </c>
      <c r="AF67" s="115">
        <f t="shared" si="48"/>
        <v>0</v>
      </c>
      <c r="AG67" s="121"/>
      <c r="AH67" s="122"/>
      <c r="AI67" s="123"/>
      <c r="AJ67" s="112"/>
      <c r="AK67" s="119">
        <f t="shared" si="49"/>
        <v>0</v>
      </c>
      <c r="AL67" s="124"/>
      <c r="AM67" s="115">
        <f>IFERROR(IF(AL67="",0,(SUMIF($G$3:AK$3,"金额-入",$G67:AK67)-SUMIF($G$3:AK$3,"金额-出",$G67:AK67))/(SUMIF($G$3:AK$3,"数量-入",$G67:AK67)-SUMIF($G$3:AK$3,"数量-出",$G67:AK67))),0)</f>
        <v>0</v>
      </c>
      <c r="AN67" s="115">
        <f t="shared" si="50"/>
        <v>0</v>
      </c>
      <c r="AO67" s="125"/>
      <c r="AP67" s="126"/>
      <c r="AQ67" s="123"/>
      <c r="AR67" s="112"/>
      <c r="AS67" s="119">
        <f t="shared" si="51"/>
        <v>0</v>
      </c>
      <c r="AT67" s="124"/>
      <c r="AU67" s="115">
        <f>IFERROR(IF(AT67="",0,(SUMIF($G$3:AS$3,"金额-入",$G67:AS67)-SUMIF($G$3:AS$3,"金额-出",$G67:AS67))/(SUMIF($G$3:AS$3,"数量-入",$G67:AS67)-SUMIF($G$3:AS$3,"数量-出",$G67:AS67))),0)</f>
        <v>0</v>
      </c>
      <c r="AV67" s="115">
        <f t="shared" si="52"/>
        <v>0</v>
      </c>
      <c r="AW67" s="125"/>
      <c r="AX67" s="126"/>
      <c r="AY67" s="123"/>
      <c r="AZ67" s="112"/>
      <c r="BA67" s="119">
        <f t="shared" si="53"/>
        <v>0</v>
      </c>
      <c r="BB67" s="124"/>
      <c r="BC67" s="115">
        <f>IFERROR(IF(BB67="",0,(SUMIF($G$3:BA$3,"金额-入",$G67:BA67)-SUMIF($G$3:BA$3,"金额-出",$G67:BA67))/(SUMIF($G$3:BA$3,"数量-入",$G67:BA67)-SUMIF($G$3:BA$3,"数量-出",$G67:BA67))),0)</f>
        <v>0</v>
      </c>
      <c r="BD67" s="115">
        <f t="shared" si="54"/>
        <v>0</v>
      </c>
      <c r="BE67" s="125"/>
      <c r="BF67" s="126"/>
      <c r="BG67" s="123"/>
      <c r="BH67" s="112"/>
      <c r="BI67" s="119">
        <f t="shared" si="55"/>
        <v>0</v>
      </c>
      <c r="BJ67" s="124"/>
      <c r="BK67" s="115">
        <f>IFERROR(IF(BJ67="",0,(SUMIF($G$3:BI$3,"金额-入",$G67:BI67)-SUMIF($G$3:BI$3,"金额-出",$G67:BI67))/(SUMIF($G$3:BI$3,"数量-入",$G67:BI67)-SUMIF($G$3:BI$3,"数量-出",$G67:BI67))),0)</f>
        <v>0</v>
      </c>
      <c r="BL67" s="115">
        <f t="shared" si="56"/>
        <v>0</v>
      </c>
      <c r="BM67" s="125"/>
      <c r="BN67" s="126"/>
      <c r="BO67" s="123"/>
      <c r="BP67" s="112"/>
      <c r="BQ67" s="119">
        <f t="shared" si="57"/>
        <v>0</v>
      </c>
      <c r="BR67" s="124"/>
      <c r="BS67" s="115">
        <f>IFERROR(IF(BR67="",0,(SUMIF($G$3:BQ$3,"金额-入",$G67:BQ67)-SUMIF($G$3:BQ$3,"金额-出",$G67:BQ67))/(SUMIF($G$3:BQ$3,"数量-入",$G67:BQ67)-SUMIF($G$3:BQ$3,"数量-出",$G67:BQ67))),0)</f>
        <v>0</v>
      </c>
      <c r="BT67" s="115">
        <f t="shared" si="58"/>
        <v>0</v>
      </c>
      <c r="BU67" s="125"/>
      <c r="BV67" s="126"/>
      <c r="BW67" s="123"/>
      <c r="BX67" s="112"/>
      <c r="BY67" s="119">
        <f t="shared" si="59"/>
        <v>0</v>
      </c>
      <c r="BZ67" s="124"/>
      <c r="CA67" s="115">
        <f>IFERROR(IF(BZ67="",0,(SUMIF($G$3:BY$3,"金额-入",$G67:BY67)-SUMIF($G$3:BY$3,"金额-出",$G67:BY67))/(SUMIF($G$3:BY$3,"数量-入",$G67:BY67)-SUMIF($G$3:BY$3,"数量-出",$G67:BY67))),0)</f>
        <v>0</v>
      </c>
      <c r="CB67" s="115">
        <f t="shared" si="60"/>
        <v>0</v>
      </c>
      <c r="CC67" s="125"/>
      <c r="CD67" s="126"/>
      <c r="CE67" s="123"/>
      <c r="CF67" s="112"/>
      <c r="CG67" s="119">
        <f t="shared" si="61"/>
        <v>0</v>
      </c>
      <c r="CH67" s="124"/>
      <c r="CI67" s="115">
        <f>IFERROR(IF(CH67="",0,(SUMIF($G$3:CG$3,"金额-入",$G67:CG67)-SUMIF($G$3:CG$3,"金额-出",$G67:CG67))/(SUMIF($G$3:CG$3,"数量-入",$G67:CG67)-SUMIF($G$3:CG$3,"数量-出",$G67:CG67))),0)</f>
        <v>0</v>
      </c>
      <c r="CJ67" s="115">
        <f t="shared" si="62"/>
        <v>0</v>
      </c>
      <c r="CK67" s="125"/>
      <c r="CL67" s="126"/>
      <c r="CM67" s="123"/>
      <c r="CN67" s="112"/>
      <c r="CO67" s="119">
        <f t="shared" si="63"/>
        <v>0</v>
      </c>
      <c r="CP67" s="124"/>
      <c r="CQ67" s="115">
        <f>IFERROR(IF(CP67="",0,(SUMIF($G$3:CO$3,"金额-入",$G67:CO67)-SUMIF($G$3:CO$3,"金额-出",$G67:CO67))/(SUMIF($G$3:CO$3,"数量-入",$G67:CO67)-SUMIF($G$3:CO$3,"数量-出",$G67:CO67))),0)</f>
        <v>0</v>
      </c>
      <c r="CR67" s="115">
        <f t="shared" si="64"/>
        <v>0</v>
      </c>
      <c r="CS67" s="125"/>
      <c r="CT67" s="126"/>
      <c r="CU67" s="123"/>
      <c r="CV67" s="112"/>
      <c r="CW67" s="119">
        <f t="shared" si="65"/>
        <v>0</v>
      </c>
      <c r="CX67" s="124"/>
      <c r="CY67" s="115">
        <f>IFERROR(IF(CX67="",0,(SUMIF($G$3:CW$3,"金额-入",$G67:CW67)-SUMIF($G$3:CW$3,"金额-出",$G67:CW67))/(SUMIF($G$3:CW$3,"数量-入",$G67:CW67)-SUMIF($G$3:CW$3,"数量-出",$G67:CW67))),0)</f>
        <v>0</v>
      </c>
      <c r="CZ67" s="115">
        <f t="shared" si="66"/>
        <v>0</v>
      </c>
      <c r="DA67" s="125"/>
      <c r="DB67" s="126"/>
      <c r="DC67" s="123"/>
      <c r="DD67" s="112"/>
      <c r="DE67" s="119">
        <f t="shared" si="67"/>
        <v>0</v>
      </c>
      <c r="DF67" s="124"/>
      <c r="DG67" s="115">
        <f>IFERROR(IF(DF67="",0,(SUMIF($G$3:DE$3,"金额-入",$G67:DE67)-SUMIF($G$3:DE$3,"金额-出",$G67:DE67))/(SUMIF($G$3:DE$3,"数量-入",$G67:DE67)-SUMIF($G$3:DE$3,"数量-出",$G67:DE67))),0)</f>
        <v>0</v>
      </c>
      <c r="DH67" s="115">
        <f t="shared" si="68"/>
        <v>0</v>
      </c>
      <c r="DI67" s="125"/>
      <c r="DJ67" s="126"/>
      <c r="DK67" s="109">
        <f t="array" ref="DK67">MIN(IF(($G$3:$DJ$3="单价")*(G67:DJ67&lt;&gt;0),G67:DJ67))</f>
        <v>0</v>
      </c>
      <c r="DL67" s="97">
        <f t="array" ref="DL67">MAX(IF($G$3:$DJ$3="单价",G67:DJ67))</f>
        <v>0</v>
      </c>
      <c r="DM67" s="115">
        <f t="shared" si="69"/>
        <v>0</v>
      </c>
      <c r="DN67" s="127"/>
      <c r="DO67" s="2"/>
      <c r="DP67" s="11">
        <f t="shared" si="70"/>
        <v>0</v>
      </c>
      <c r="DQ67" s="11">
        <f t="shared" si="71"/>
        <v>0</v>
      </c>
      <c r="DR67" s="11"/>
      <c r="DS67" s="11"/>
      <c r="DT67" s="11"/>
      <c r="DU67" s="2"/>
      <c r="DV67" s="2"/>
      <c r="DW67" s="2"/>
      <c r="DX67" s="2"/>
      <c r="DY67" s="2"/>
    </row>
    <row r="68" spans="1:129" ht="18" customHeight="1" x14ac:dyDescent="0.15">
      <c r="A68" s="2"/>
      <c r="B68" s="53">
        <f t="shared" si="0"/>
        <v>64</v>
      </c>
      <c r="C68" s="5"/>
      <c r="D68" s="6"/>
      <c r="E68" s="7"/>
      <c r="F68" s="8"/>
      <c r="G68" s="111"/>
      <c r="H68" s="112"/>
      <c r="I68" s="113">
        <f t="shared" si="38"/>
        <v>0</v>
      </c>
      <c r="J68" s="114">
        <f t="shared" si="39"/>
        <v>0</v>
      </c>
      <c r="K68" s="115">
        <f t="shared" si="3"/>
        <v>0</v>
      </c>
      <c r="L68" s="113">
        <f t="shared" si="40"/>
        <v>0</v>
      </c>
      <c r="M68" s="114">
        <f t="shared" si="41"/>
        <v>0</v>
      </c>
      <c r="N68" s="115">
        <f t="shared" si="6"/>
        <v>0</v>
      </c>
      <c r="O68" s="113">
        <f t="shared" si="42"/>
        <v>0</v>
      </c>
      <c r="P68" s="116">
        <f t="shared" si="43"/>
        <v>0</v>
      </c>
      <c r="Q68" s="117">
        <f t="shared" si="37"/>
        <v>0</v>
      </c>
      <c r="R68" s="118">
        <f t="shared" si="44"/>
        <v>0</v>
      </c>
      <c r="S68" s="111"/>
      <c r="T68" s="112"/>
      <c r="U68" s="119">
        <f t="shared" si="45"/>
        <v>0</v>
      </c>
      <c r="V68" s="120"/>
      <c r="W68" s="115">
        <f>IFERROR(IF(V68="",0,(SUMIF($G$3:U$3,"金额-入",$G68:U68)-SUMIF($G$3:U$3,"金额-出",$G68:U68))/(SUMIF($G$3:U$3,"数量-入",$G68:U68)-SUMIF($G$3:U$3,"数量-出",$G68:U68))),0)</f>
        <v>0</v>
      </c>
      <c r="X68" s="115">
        <f t="shared" si="46"/>
        <v>0</v>
      </c>
      <c r="Y68" s="121"/>
      <c r="Z68" s="122"/>
      <c r="AA68" s="111"/>
      <c r="AB68" s="112"/>
      <c r="AC68" s="119">
        <f t="shared" si="47"/>
        <v>0</v>
      </c>
      <c r="AD68" s="120"/>
      <c r="AE68" s="115">
        <f>IFERROR(IF(AD68="",0,(SUMIF($G$3:AC$3,"金额-入",$G68:AC68)-SUMIF($G$3:AC$3,"金额-出",$G68:AC68))/(SUMIF($G$3:AC$3,"数量-入",$G68:AC68)-SUMIF($G$3:AC$3,"数量-出",$G68:AC68))),0)</f>
        <v>0</v>
      </c>
      <c r="AF68" s="115">
        <f t="shared" si="48"/>
        <v>0</v>
      </c>
      <c r="AG68" s="121"/>
      <c r="AH68" s="122"/>
      <c r="AI68" s="123"/>
      <c r="AJ68" s="112"/>
      <c r="AK68" s="119">
        <f t="shared" si="49"/>
        <v>0</v>
      </c>
      <c r="AL68" s="124"/>
      <c r="AM68" s="115">
        <f>IFERROR(IF(AL68="",0,(SUMIF($G$3:AK$3,"金额-入",$G68:AK68)-SUMIF($G$3:AK$3,"金额-出",$G68:AK68))/(SUMIF($G$3:AK$3,"数量-入",$G68:AK68)-SUMIF($G$3:AK$3,"数量-出",$G68:AK68))),0)</f>
        <v>0</v>
      </c>
      <c r="AN68" s="115">
        <f t="shared" si="50"/>
        <v>0</v>
      </c>
      <c r="AO68" s="125"/>
      <c r="AP68" s="126"/>
      <c r="AQ68" s="123"/>
      <c r="AR68" s="112"/>
      <c r="AS68" s="119">
        <f t="shared" si="51"/>
        <v>0</v>
      </c>
      <c r="AT68" s="124"/>
      <c r="AU68" s="115">
        <f>IFERROR(IF(AT68="",0,(SUMIF($G$3:AS$3,"金额-入",$G68:AS68)-SUMIF($G$3:AS$3,"金额-出",$G68:AS68))/(SUMIF($G$3:AS$3,"数量-入",$G68:AS68)-SUMIF($G$3:AS$3,"数量-出",$G68:AS68))),0)</f>
        <v>0</v>
      </c>
      <c r="AV68" s="115">
        <f t="shared" si="52"/>
        <v>0</v>
      </c>
      <c r="AW68" s="125"/>
      <c r="AX68" s="126"/>
      <c r="AY68" s="123"/>
      <c r="AZ68" s="112"/>
      <c r="BA68" s="119">
        <f t="shared" si="53"/>
        <v>0</v>
      </c>
      <c r="BB68" s="124"/>
      <c r="BC68" s="115">
        <f>IFERROR(IF(BB68="",0,(SUMIF($G$3:BA$3,"金额-入",$G68:BA68)-SUMIF($G$3:BA$3,"金额-出",$G68:BA68))/(SUMIF($G$3:BA$3,"数量-入",$G68:BA68)-SUMIF($G$3:BA$3,"数量-出",$G68:BA68))),0)</f>
        <v>0</v>
      </c>
      <c r="BD68" s="115">
        <f t="shared" si="54"/>
        <v>0</v>
      </c>
      <c r="BE68" s="125"/>
      <c r="BF68" s="126"/>
      <c r="BG68" s="123"/>
      <c r="BH68" s="112"/>
      <c r="BI68" s="119">
        <f t="shared" si="55"/>
        <v>0</v>
      </c>
      <c r="BJ68" s="124"/>
      <c r="BK68" s="115">
        <f>IFERROR(IF(BJ68="",0,(SUMIF($G$3:BI$3,"金额-入",$G68:BI68)-SUMIF($G$3:BI$3,"金额-出",$G68:BI68))/(SUMIF($G$3:BI$3,"数量-入",$G68:BI68)-SUMIF($G$3:BI$3,"数量-出",$G68:BI68))),0)</f>
        <v>0</v>
      </c>
      <c r="BL68" s="115">
        <f t="shared" si="56"/>
        <v>0</v>
      </c>
      <c r="BM68" s="125"/>
      <c r="BN68" s="126"/>
      <c r="BO68" s="123"/>
      <c r="BP68" s="112"/>
      <c r="BQ68" s="119">
        <f t="shared" si="57"/>
        <v>0</v>
      </c>
      <c r="BR68" s="124"/>
      <c r="BS68" s="115">
        <f>IFERROR(IF(BR68="",0,(SUMIF($G$3:BQ$3,"金额-入",$G68:BQ68)-SUMIF($G$3:BQ$3,"金额-出",$G68:BQ68))/(SUMIF($G$3:BQ$3,"数量-入",$G68:BQ68)-SUMIF($G$3:BQ$3,"数量-出",$G68:BQ68))),0)</f>
        <v>0</v>
      </c>
      <c r="BT68" s="115">
        <f t="shared" si="58"/>
        <v>0</v>
      </c>
      <c r="BU68" s="125"/>
      <c r="BV68" s="126"/>
      <c r="BW68" s="123"/>
      <c r="BX68" s="112"/>
      <c r="BY68" s="119">
        <f t="shared" si="59"/>
        <v>0</v>
      </c>
      <c r="BZ68" s="124"/>
      <c r="CA68" s="115">
        <f>IFERROR(IF(BZ68="",0,(SUMIF($G$3:BY$3,"金额-入",$G68:BY68)-SUMIF($G$3:BY$3,"金额-出",$G68:BY68))/(SUMIF($G$3:BY$3,"数量-入",$G68:BY68)-SUMIF($G$3:BY$3,"数量-出",$G68:BY68))),0)</f>
        <v>0</v>
      </c>
      <c r="CB68" s="115">
        <f t="shared" si="60"/>
        <v>0</v>
      </c>
      <c r="CC68" s="125"/>
      <c r="CD68" s="126"/>
      <c r="CE68" s="123"/>
      <c r="CF68" s="112"/>
      <c r="CG68" s="119">
        <f t="shared" si="61"/>
        <v>0</v>
      </c>
      <c r="CH68" s="124"/>
      <c r="CI68" s="115">
        <f>IFERROR(IF(CH68="",0,(SUMIF($G$3:CG$3,"金额-入",$G68:CG68)-SUMIF($G$3:CG$3,"金额-出",$G68:CG68))/(SUMIF($G$3:CG$3,"数量-入",$G68:CG68)-SUMIF($G$3:CG$3,"数量-出",$G68:CG68))),0)</f>
        <v>0</v>
      </c>
      <c r="CJ68" s="115">
        <f t="shared" si="62"/>
        <v>0</v>
      </c>
      <c r="CK68" s="125"/>
      <c r="CL68" s="126"/>
      <c r="CM68" s="123"/>
      <c r="CN68" s="112"/>
      <c r="CO68" s="119">
        <f t="shared" si="63"/>
        <v>0</v>
      </c>
      <c r="CP68" s="124"/>
      <c r="CQ68" s="115">
        <f>IFERROR(IF(CP68="",0,(SUMIF($G$3:CO$3,"金额-入",$G68:CO68)-SUMIF($G$3:CO$3,"金额-出",$G68:CO68))/(SUMIF($G$3:CO$3,"数量-入",$G68:CO68)-SUMIF($G$3:CO$3,"数量-出",$G68:CO68))),0)</f>
        <v>0</v>
      </c>
      <c r="CR68" s="115">
        <f t="shared" si="64"/>
        <v>0</v>
      </c>
      <c r="CS68" s="125"/>
      <c r="CT68" s="126"/>
      <c r="CU68" s="123"/>
      <c r="CV68" s="112"/>
      <c r="CW68" s="119">
        <f t="shared" si="65"/>
        <v>0</v>
      </c>
      <c r="CX68" s="124"/>
      <c r="CY68" s="115">
        <f>IFERROR(IF(CX68="",0,(SUMIF($G$3:CW$3,"金额-入",$G68:CW68)-SUMIF($G$3:CW$3,"金额-出",$G68:CW68))/(SUMIF($G$3:CW$3,"数量-入",$G68:CW68)-SUMIF($G$3:CW$3,"数量-出",$G68:CW68))),0)</f>
        <v>0</v>
      </c>
      <c r="CZ68" s="115">
        <f t="shared" si="66"/>
        <v>0</v>
      </c>
      <c r="DA68" s="125"/>
      <c r="DB68" s="126"/>
      <c r="DC68" s="123"/>
      <c r="DD68" s="112"/>
      <c r="DE68" s="119">
        <f t="shared" si="67"/>
        <v>0</v>
      </c>
      <c r="DF68" s="124"/>
      <c r="DG68" s="115">
        <f>IFERROR(IF(DF68="",0,(SUMIF($G$3:DE$3,"金额-入",$G68:DE68)-SUMIF($G$3:DE$3,"金额-出",$G68:DE68))/(SUMIF($G$3:DE$3,"数量-入",$G68:DE68)-SUMIF($G$3:DE$3,"数量-出",$G68:DE68))),0)</f>
        <v>0</v>
      </c>
      <c r="DH68" s="115">
        <f t="shared" si="68"/>
        <v>0</v>
      </c>
      <c r="DI68" s="125"/>
      <c r="DJ68" s="126"/>
      <c r="DK68" s="109">
        <f t="array" ref="DK68">MIN(IF(($G$3:$DJ$3="单价")*(G68:DJ68&lt;&gt;0),G68:DJ68))</f>
        <v>0</v>
      </c>
      <c r="DL68" s="97">
        <f t="array" ref="DL68">MAX(IF($G$3:$DJ$3="单价",G68:DJ68))</f>
        <v>0</v>
      </c>
      <c r="DM68" s="115">
        <f t="shared" si="69"/>
        <v>0</v>
      </c>
      <c r="DN68" s="127"/>
      <c r="DO68" s="2"/>
      <c r="DP68" s="11">
        <f t="shared" si="70"/>
        <v>0</v>
      </c>
      <c r="DQ68" s="11">
        <f t="shared" si="71"/>
        <v>0</v>
      </c>
      <c r="DR68" s="11"/>
      <c r="DS68" s="11"/>
      <c r="DT68" s="11"/>
      <c r="DU68" s="2"/>
      <c r="DV68" s="2"/>
      <c r="DW68" s="2"/>
      <c r="DX68" s="2"/>
      <c r="DY68" s="2"/>
    </row>
    <row r="69" spans="1:129" ht="18" customHeight="1" x14ac:dyDescent="0.15">
      <c r="A69" s="2"/>
      <c r="B69" s="53">
        <f t="shared" si="0"/>
        <v>65</v>
      </c>
      <c r="C69" s="5"/>
      <c r="D69" s="6"/>
      <c r="E69" s="7"/>
      <c r="F69" s="8"/>
      <c r="G69" s="111"/>
      <c r="H69" s="112"/>
      <c r="I69" s="113">
        <f t="shared" si="38"/>
        <v>0</v>
      </c>
      <c r="J69" s="114">
        <f t="shared" si="39"/>
        <v>0</v>
      </c>
      <c r="K69" s="115">
        <f t="shared" si="3"/>
        <v>0</v>
      </c>
      <c r="L69" s="113">
        <f t="shared" si="40"/>
        <v>0</v>
      </c>
      <c r="M69" s="114">
        <f t="shared" si="41"/>
        <v>0</v>
      </c>
      <c r="N69" s="115">
        <f t="shared" si="6"/>
        <v>0</v>
      </c>
      <c r="O69" s="113">
        <f t="shared" si="42"/>
        <v>0</v>
      </c>
      <c r="P69" s="116">
        <f t="shared" si="43"/>
        <v>0</v>
      </c>
      <c r="Q69" s="117">
        <f t="shared" si="37"/>
        <v>0</v>
      </c>
      <c r="R69" s="118">
        <f t="shared" si="44"/>
        <v>0</v>
      </c>
      <c r="S69" s="111"/>
      <c r="T69" s="112"/>
      <c r="U69" s="119">
        <f t="shared" si="45"/>
        <v>0</v>
      </c>
      <c r="V69" s="120"/>
      <c r="W69" s="115">
        <f>IFERROR(IF(V69="",0,(SUMIF($G$3:U$3,"金额-入",$G69:U69)-SUMIF($G$3:U$3,"金额-出",$G69:U69))/(SUMIF($G$3:U$3,"数量-入",$G69:U69)-SUMIF($G$3:U$3,"数量-出",$G69:U69))),0)</f>
        <v>0</v>
      </c>
      <c r="X69" s="115">
        <f t="shared" si="46"/>
        <v>0</v>
      </c>
      <c r="Y69" s="121"/>
      <c r="Z69" s="122"/>
      <c r="AA69" s="111"/>
      <c r="AB69" s="112"/>
      <c r="AC69" s="119">
        <f t="shared" si="47"/>
        <v>0</v>
      </c>
      <c r="AD69" s="120"/>
      <c r="AE69" s="115">
        <f>IFERROR(IF(AD69="",0,(SUMIF($G$3:AC$3,"金额-入",$G69:AC69)-SUMIF($G$3:AC$3,"金额-出",$G69:AC69))/(SUMIF($G$3:AC$3,"数量-入",$G69:AC69)-SUMIF($G$3:AC$3,"数量-出",$G69:AC69))),0)</f>
        <v>0</v>
      </c>
      <c r="AF69" s="115">
        <f t="shared" si="48"/>
        <v>0</v>
      </c>
      <c r="AG69" s="121"/>
      <c r="AH69" s="122"/>
      <c r="AI69" s="123"/>
      <c r="AJ69" s="112"/>
      <c r="AK69" s="119">
        <f t="shared" si="49"/>
        <v>0</v>
      </c>
      <c r="AL69" s="124"/>
      <c r="AM69" s="115">
        <f>IFERROR(IF(AL69="",0,(SUMIF($G$3:AK$3,"金额-入",$G69:AK69)-SUMIF($G$3:AK$3,"金额-出",$G69:AK69))/(SUMIF($G$3:AK$3,"数量-入",$G69:AK69)-SUMIF($G$3:AK$3,"数量-出",$G69:AK69))),0)</f>
        <v>0</v>
      </c>
      <c r="AN69" s="115">
        <f t="shared" si="50"/>
        <v>0</v>
      </c>
      <c r="AO69" s="125"/>
      <c r="AP69" s="126"/>
      <c r="AQ69" s="123"/>
      <c r="AR69" s="112"/>
      <c r="AS69" s="119">
        <f t="shared" si="51"/>
        <v>0</v>
      </c>
      <c r="AT69" s="124"/>
      <c r="AU69" s="115">
        <f>IFERROR(IF(AT69="",0,(SUMIF($G$3:AS$3,"金额-入",$G69:AS69)-SUMIF($G$3:AS$3,"金额-出",$G69:AS69))/(SUMIF($G$3:AS$3,"数量-入",$G69:AS69)-SUMIF($G$3:AS$3,"数量-出",$G69:AS69))),0)</f>
        <v>0</v>
      </c>
      <c r="AV69" s="115">
        <f t="shared" si="52"/>
        <v>0</v>
      </c>
      <c r="AW69" s="125"/>
      <c r="AX69" s="126"/>
      <c r="AY69" s="123"/>
      <c r="AZ69" s="112"/>
      <c r="BA69" s="119">
        <f t="shared" si="53"/>
        <v>0</v>
      </c>
      <c r="BB69" s="124"/>
      <c r="BC69" s="115">
        <f>IFERROR(IF(BB69="",0,(SUMIF($G$3:BA$3,"金额-入",$G69:BA69)-SUMIF($G$3:BA$3,"金额-出",$G69:BA69))/(SUMIF($G$3:BA$3,"数量-入",$G69:BA69)-SUMIF($G$3:BA$3,"数量-出",$G69:BA69))),0)</f>
        <v>0</v>
      </c>
      <c r="BD69" s="115">
        <f t="shared" si="54"/>
        <v>0</v>
      </c>
      <c r="BE69" s="125"/>
      <c r="BF69" s="126"/>
      <c r="BG69" s="123"/>
      <c r="BH69" s="112"/>
      <c r="BI69" s="119">
        <f t="shared" si="55"/>
        <v>0</v>
      </c>
      <c r="BJ69" s="124"/>
      <c r="BK69" s="115">
        <f>IFERROR(IF(BJ69="",0,(SUMIF($G$3:BI$3,"金额-入",$G69:BI69)-SUMIF($G$3:BI$3,"金额-出",$G69:BI69))/(SUMIF($G$3:BI$3,"数量-入",$G69:BI69)-SUMIF($G$3:BI$3,"数量-出",$G69:BI69))),0)</f>
        <v>0</v>
      </c>
      <c r="BL69" s="115">
        <f t="shared" si="56"/>
        <v>0</v>
      </c>
      <c r="BM69" s="125"/>
      <c r="BN69" s="126"/>
      <c r="BO69" s="123"/>
      <c r="BP69" s="112"/>
      <c r="BQ69" s="119">
        <f t="shared" si="57"/>
        <v>0</v>
      </c>
      <c r="BR69" s="124"/>
      <c r="BS69" s="115">
        <f>IFERROR(IF(BR69="",0,(SUMIF($G$3:BQ$3,"金额-入",$G69:BQ69)-SUMIF($G$3:BQ$3,"金额-出",$G69:BQ69))/(SUMIF($G$3:BQ$3,"数量-入",$G69:BQ69)-SUMIF($G$3:BQ$3,"数量-出",$G69:BQ69))),0)</f>
        <v>0</v>
      </c>
      <c r="BT69" s="115">
        <f t="shared" si="58"/>
        <v>0</v>
      </c>
      <c r="BU69" s="125"/>
      <c r="BV69" s="126"/>
      <c r="BW69" s="123"/>
      <c r="BX69" s="112"/>
      <c r="BY69" s="119">
        <f t="shared" si="59"/>
        <v>0</v>
      </c>
      <c r="BZ69" s="124"/>
      <c r="CA69" s="115">
        <f>IFERROR(IF(BZ69="",0,(SUMIF($G$3:BY$3,"金额-入",$G69:BY69)-SUMIF($G$3:BY$3,"金额-出",$G69:BY69))/(SUMIF($G$3:BY$3,"数量-入",$G69:BY69)-SUMIF($G$3:BY$3,"数量-出",$G69:BY69))),0)</f>
        <v>0</v>
      </c>
      <c r="CB69" s="115">
        <f t="shared" si="60"/>
        <v>0</v>
      </c>
      <c r="CC69" s="125"/>
      <c r="CD69" s="126"/>
      <c r="CE69" s="123"/>
      <c r="CF69" s="112"/>
      <c r="CG69" s="119">
        <f t="shared" si="61"/>
        <v>0</v>
      </c>
      <c r="CH69" s="124"/>
      <c r="CI69" s="115">
        <f>IFERROR(IF(CH69="",0,(SUMIF($G$3:CG$3,"金额-入",$G69:CG69)-SUMIF($G$3:CG$3,"金额-出",$G69:CG69))/(SUMIF($G$3:CG$3,"数量-入",$G69:CG69)-SUMIF($G$3:CG$3,"数量-出",$G69:CG69))),0)</f>
        <v>0</v>
      </c>
      <c r="CJ69" s="115">
        <f t="shared" si="62"/>
        <v>0</v>
      </c>
      <c r="CK69" s="125"/>
      <c r="CL69" s="126"/>
      <c r="CM69" s="123"/>
      <c r="CN69" s="112"/>
      <c r="CO69" s="119">
        <f t="shared" si="63"/>
        <v>0</v>
      </c>
      <c r="CP69" s="124"/>
      <c r="CQ69" s="115">
        <f>IFERROR(IF(CP69="",0,(SUMIF($G$3:CO$3,"金额-入",$G69:CO69)-SUMIF($G$3:CO$3,"金额-出",$G69:CO69))/(SUMIF($G$3:CO$3,"数量-入",$G69:CO69)-SUMIF($G$3:CO$3,"数量-出",$G69:CO69))),0)</f>
        <v>0</v>
      </c>
      <c r="CR69" s="115">
        <f t="shared" si="64"/>
        <v>0</v>
      </c>
      <c r="CS69" s="125"/>
      <c r="CT69" s="126"/>
      <c r="CU69" s="123"/>
      <c r="CV69" s="112"/>
      <c r="CW69" s="119">
        <f t="shared" si="65"/>
        <v>0</v>
      </c>
      <c r="CX69" s="124"/>
      <c r="CY69" s="115">
        <f>IFERROR(IF(CX69="",0,(SUMIF($G$3:CW$3,"金额-入",$G69:CW69)-SUMIF($G$3:CW$3,"金额-出",$G69:CW69))/(SUMIF($G$3:CW$3,"数量-入",$G69:CW69)-SUMIF($G$3:CW$3,"数量-出",$G69:CW69))),0)</f>
        <v>0</v>
      </c>
      <c r="CZ69" s="115">
        <f t="shared" si="66"/>
        <v>0</v>
      </c>
      <c r="DA69" s="125"/>
      <c r="DB69" s="126"/>
      <c r="DC69" s="123"/>
      <c r="DD69" s="112"/>
      <c r="DE69" s="119">
        <f t="shared" si="67"/>
        <v>0</v>
      </c>
      <c r="DF69" s="124"/>
      <c r="DG69" s="115">
        <f>IFERROR(IF(DF69="",0,(SUMIF($G$3:DE$3,"金额-入",$G69:DE69)-SUMIF($G$3:DE$3,"金额-出",$G69:DE69))/(SUMIF($G$3:DE$3,"数量-入",$G69:DE69)-SUMIF($G$3:DE$3,"数量-出",$G69:DE69))),0)</f>
        <v>0</v>
      </c>
      <c r="DH69" s="115">
        <f t="shared" si="68"/>
        <v>0</v>
      </c>
      <c r="DI69" s="125"/>
      <c r="DJ69" s="126"/>
      <c r="DK69" s="109">
        <f t="array" ref="DK69">MIN(IF(($G$3:$DJ$3="单价")*(G69:DJ69&lt;&gt;0),G69:DJ69))</f>
        <v>0</v>
      </c>
      <c r="DL69" s="97">
        <f t="array" ref="DL69">MAX(IF($G$3:$DJ$3="单价",G69:DJ69))</f>
        <v>0</v>
      </c>
      <c r="DM69" s="115">
        <f t="shared" si="69"/>
        <v>0</v>
      </c>
      <c r="DN69" s="127"/>
      <c r="DO69" s="2"/>
      <c r="DP69" s="11">
        <f t="shared" si="70"/>
        <v>0</v>
      </c>
      <c r="DQ69" s="11">
        <f t="shared" si="71"/>
        <v>0</v>
      </c>
      <c r="DR69" s="11"/>
      <c r="DS69" s="11"/>
      <c r="DT69" s="11"/>
      <c r="DU69" s="2"/>
      <c r="DV69" s="2"/>
      <c r="DW69" s="2"/>
      <c r="DX69" s="2"/>
      <c r="DY69" s="2"/>
    </row>
    <row r="70" spans="1:129" ht="18" customHeight="1" x14ac:dyDescent="0.15">
      <c r="A70" s="2"/>
      <c r="B70" s="53">
        <f t="shared" si="0"/>
        <v>66</v>
      </c>
      <c r="C70" s="5"/>
      <c r="D70" s="6"/>
      <c r="E70" s="7"/>
      <c r="F70" s="8"/>
      <c r="G70" s="111"/>
      <c r="H70" s="112"/>
      <c r="I70" s="113">
        <f t="shared" si="38"/>
        <v>0</v>
      </c>
      <c r="J70" s="114">
        <f t="shared" si="39"/>
        <v>0</v>
      </c>
      <c r="K70" s="115">
        <f t="shared" si="3"/>
        <v>0</v>
      </c>
      <c r="L70" s="113">
        <f t="shared" si="40"/>
        <v>0</v>
      </c>
      <c r="M70" s="114">
        <f t="shared" si="41"/>
        <v>0</v>
      </c>
      <c r="N70" s="115">
        <f t="shared" si="6"/>
        <v>0</v>
      </c>
      <c r="O70" s="113">
        <f t="shared" si="42"/>
        <v>0</v>
      </c>
      <c r="P70" s="116">
        <f t="shared" si="43"/>
        <v>0</v>
      </c>
      <c r="Q70" s="117">
        <f t="shared" si="37"/>
        <v>0</v>
      </c>
      <c r="R70" s="118">
        <f t="shared" si="44"/>
        <v>0</v>
      </c>
      <c r="S70" s="111"/>
      <c r="T70" s="112"/>
      <c r="U70" s="119">
        <f t="shared" si="45"/>
        <v>0</v>
      </c>
      <c r="V70" s="120"/>
      <c r="W70" s="115">
        <f>IFERROR(IF(V70="",0,(SUMIF($G$3:U$3,"金额-入",$G70:U70)-SUMIF($G$3:U$3,"金额-出",$G70:U70))/(SUMIF($G$3:U$3,"数量-入",$G70:U70)-SUMIF($G$3:U$3,"数量-出",$G70:U70))),0)</f>
        <v>0</v>
      </c>
      <c r="X70" s="115">
        <f t="shared" si="46"/>
        <v>0</v>
      </c>
      <c r="Y70" s="121"/>
      <c r="Z70" s="122"/>
      <c r="AA70" s="111"/>
      <c r="AB70" s="112"/>
      <c r="AC70" s="119">
        <f t="shared" si="47"/>
        <v>0</v>
      </c>
      <c r="AD70" s="120"/>
      <c r="AE70" s="115">
        <f>IFERROR(IF(AD70="",0,(SUMIF($G$3:AC$3,"金额-入",$G70:AC70)-SUMIF($G$3:AC$3,"金额-出",$G70:AC70))/(SUMIF($G$3:AC$3,"数量-入",$G70:AC70)-SUMIF($G$3:AC$3,"数量-出",$G70:AC70))),0)</f>
        <v>0</v>
      </c>
      <c r="AF70" s="115">
        <f t="shared" si="48"/>
        <v>0</v>
      </c>
      <c r="AG70" s="121"/>
      <c r="AH70" s="122"/>
      <c r="AI70" s="123"/>
      <c r="AJ70" s="112"/>
      <c r="AK70" s="119">
        <f t="shared" si="49"/>
        <v>0</v>
      </c>
      <c r="AL70" s="124"/>
      <c r="AM70" s="115">
        <f>IFERROR(IF(AL70="",0,(SUMIF($G$3:AK$3,"金额-入",$G70:AK70)-SUMIF($G$3:AK$3,"金额-出",$G70:AK70))/(SUMIF($G$3:AK$3,"数量-入",$G70:AK70)-SUMIF($G$3:AK$3,"数量-出",$G70:AK70))),0)</f>
        <v>0</v>
      </c>
      <c r="AN70" s="115">
        <f t="shared" si="50"/>
        <v>0</v>
      </c>
      <c r="AO70" s="125"/>
      <c r="AP70" s="126"/>
      <c r="AQ70" s="123"/>
      <c r="AR70" s="112"/>
      <c r="AS70" s="119">
        <f t="shared" si="51"/>
        <v>0</v>
      </c>
      <c r="AT70" s="124"/>
      <c r="AU70" s="115">
        <f>IFERROR(IF(AT70="",0,(SUMIF($G$3:AS$3,"金额-入",$G70:AS70)-SUMIF($G$3:AS$3,"金额-出",$G70:AS70))/(SUMIF($G$3:AS$3,"数量-入",$G70:AS70)-SUMIF($G$3:AS$3,"数量-出",$G70:AS70))),0)</f>
        <v>0</v>
      </c>
      <c r="AV70" s="115">
        <f t="shared" si="52"/>
        <v>0</v>
      </c>
      <c r="AW70" s="125"/>
      <c r="AX70" s="126"/>
      <c r="AY70" s="123"/>
      <c r="AZ70" s="112"/>
      <c r="BA70" s="119">
        <f t="shared" si="53"/>
        <v>0</v>
      </c>
      <c r="BB70" s="124"/>
      <c r="BC70" s="115">
        <f>IFERROR(IF(BB70="",0,(SUMIF($G$3:BA$3,"金额-入",$G70:BA70)-SUMIF($G$3:BA$3,"金额-出",$G70:BA70))/(SUMIF($G$3:BA$3,"数量-入",$G70:BA70)-SUMIF($G$3:BA$3,"数量-出",$G70:BA70))),0)</f>
        <v>0</v>
      </c>
      <c r="BD70" s="115">
        <f t="shared" si="54"/>
        <v>0</v>
      </c>
      <c r="BE70" s="125"/>
      <c r="BF70" s="126"/>
      <c r="BG70" s="123"/>
      <c r="BH70" s="112"/>
      <c r="BI70" s="119">
        <f t="shared" si="55"/>
        <v>0</v>
      </c>
      <c r="BJ70" s="124"/>
      <c r="BK70" s="115">
        <f>IFERROR(IF(BJ70="",0,(SUMIF($G$3:BI$3,"金额-入",$G70:BI70)-SUMIF($G$3:BI$3,"金额-出",$G70:BI70))/(SUMIF($G$3:BI$3,"数量-入",$G70:BI70)-SUMIF($G$3:BI$3,"数量-出",$G70:BI70))),0)</f>
        <v>0</v>
      </c>
      <c r="BL70" s="115">
        <f t="shared" si="56"/>
        <v>0</v>
      </c>
      <c r="BM70" s="125"/>
      <c r="BN70" s="126"/>
      <c r="BO70" s="123"/>
      <c r="BP70" s="112"/>
      <c r="BQ70" s="119">
        <f t="shared" si="57"/>
        <v>0</v>
      </c>
      <c r="BR70" s="124"/>
      <c r="BS70" s="115">
        <f>IFERROR(IF(BR70="",0,(SUMIF($G$3:BQ$3,"金额-入",$G70:BQ70)-SUMIF($G$3:BQ$3,"金额-出",$G70:BQ70))/(SUMIF($G$3:BQ$3,"数量-入",$G70:BQ70)-SUMIF($G$3:BQ$3,"数量-出",$G70:BQ70))),0)</f>
        <v>0</v>
      </c>
      <c r="BT70" s="115">
        <f t="shared" si="58"/>
        <v>0</v>
      </c>
      <c r="BU70" s="125"/>
      <c r="BV70" s="126"/>
      <c r="BW70" s="123"/>
      <c r="BX70" s="112"/>
      <c r="BY70" s="119">
        <f t="shared" si="59"/>
        <v>0</v>
      </c>
      <c r="BZ70" s="124"/>
      <c r="CA70" s="115">
        <f>IFERROR(IF(BZ70="",0,(SUMIF($G$3:BY$3,"金额-入",$G70:BY70)-SUMIF($G$3:BY$3,"金额-出",$G70:BY70))/(SUMIF($G$3:BY$3,"数量-入",$G70:BY70)-SUMIF($G$3:BY$3,"数量-出",$G70:BY70))),0)</f>
        <v>0</v>
      </c>
      <c r="CB70" s="115">
        <f t="shared" si="60"/>
        <v>0</v>
      </c>
      <c r="CC70" s="125"/>
      <c r="CD70" s="126"/>
      <c r="CE70" s="123"/>
      <c r="CF70" s="112"/>
      <c r="CG70" s="119">
        <f t="shared" si="61"/>
        <v>0</v>
      </c>
      <c r="CH70" s="124"/>
      <c r="CI70" s="115">
        <f>IFERROR(IF(CH70="",0,(SUMIF($G$3:CG$3,"金额-入",$G70:CG70)-SUMIF($G$3:CG$3,"金额-出",$G70:CG70))/(SUMIF($G$3:CG$3,"数量-入",$G70:CG70)-SUMIF($G$3:CG$3,"数量-出",$G70:CG70))),0)</f>
        <v>0</v>
      </c>
      <c r="CJ70" s="115">
        <f t="shared" si="62"/>
        <v>0</v>
      </c>
      <c r="CK70" s="125"/>
      <c r="CL70" s="126"/>
      <c r="CM70" s="123"/>
      <c r="CN70" s="112"/>
      <c r="CO70" s="119">
        <f t="shared" si="63"/>
        <v>0</v>
      </c>
      <c r="CP70" s="124"/>
      <c r="CQ70" s="115">
        <f>IFERROR(IF(CP70="",0,(SUMIF($G$3:CO$3,"金额-入",$G70:CO70)-SUMIF($G$3:CO$3,"金额-出",$G70:CO70))/(SUMIF($G$3:CO$3,"数量-入",$G70:CO70)-SUMIF($G$3:CO$3,"数量-出",$G70:CO70))),0)</f>
        <v>0</v>
      </c>
      <c r="CR70" s="115">
        <f t="shared" si="64"/>
        <v>0</v>
      </c>
      <c r="CS70" s="125"/>
      <c r="CT70" s="126"/>
      <c r="CU70" s="123"/>
      <c r="CV70" s="112"/>
      <c r="CW70" s="119">
        <f t="shared" si="65"/>
        <v>0</v>
      </c>
      <c r="CX70" s="124"/>
      <c r="CY70" s="115">
        <f>IFERROR(IF(CX70="",0,(SUMIF($G$3:CW$3,"金额-入",$G70:CW70)-SUMIF($G$3:CW$3,"金额-出",$G70:CW70))/(SUMIF($G$3:CW$3,"数量-入",$G70:CW70)-SUMIF($G$3:CW$3,"数量-出",$G70:CW70))),0)</f>
        <v>0</v>
      </c>
      <c r="CZ70" s="115">
        <f t="shared" si="66"/>
        <v>0</v>
      </c>
      <c r="DA70" s="125"/>
      <c r="DB70" s="126"/>
      <c r="DC70" s="123"/>
      <c r="DD70" s="112"/>
      <c r="DE70" s="119">
        <f t="shared" si="67"/>
        <v>0</v>
      </c>
      <c r="DF70" s="124"/>
      <c r="DG70" s="115">
        <f>IFERROR(IF(DF70="",0,(SUMIF($G$3:DE$3,"金额-入",$G70:DE70)-SUMIF($G$3:DE$3,"金额-出",$G70:DE70))/(SUMIF($G$3:DE$3,"数量-入",$G70:DE70)-SUMIF($G$3:DE$3,"数量-出",$G70:DE70))),0)</f>
        <v>0</v>
      </c>
      <c r="DH70" s="115">
        <f t="shared" si="68"/>
        <v>0</v>
      </c>
      <c r="DI70" s="125"/>
      <c r="DJ70" s="126"/>
      <c r="DK70" s="109">
        <f t="array" ref="DK70">MIN(IF(($G$3:$DJ$3="单价")*(G70:DJ70&lt;&gt;0),G70:DJ70))</f>
        <v>0</v>
      </c>
      <c r="DL70" s="97">
        <f t="array" ref="DL70">MAX(IF($G$3:$DJ$3="单价",G70:DJ70))</f>
        <v>0</v>
      </c>
      <c r="DM70" s="115">
        <f t="shared" si="69"/>
        <v>0</v>
      </c>
      <c r="DN70" s="127"/>
      <c r="DO70" s="2"/>
      <c r="DP70" s="11">
        <f t="shared" si="70"/>
        <v>0</v>
      </c>
      <c r="DQ70" s="11">
        <f t="shared" si="71"/>
        <v>0</v>
      </c>
      <c r="DR70" s="11"/>
      <c r="DS70" s="11"/>
      <c r="DT70" s="11"/>
      <c r="DU70" s="2"/>
      <c r="DV70" s="2"/>
      <c r="DW70" s="2"/>
      <c r="DX70" s="2"/>
      <c r="DY70" s="2"/>
    </row>
    <row r="71" spans="1:129" ht="18" customHeight="1" x14ac:dyDescent="0.15">
      <c r="A71" s="2"/>
      <c r="B71" s="53">
        <f t="shared" si="0"/>
        <v>67</v>
      </c>
      <c r="C71" s="5"/>
      <c r="D71" s="6"/>
      <c r="E71" s="7"/>
      <c r="F71" s="8"/>
      <c r="G71" s="111"/>
      <c r="H71" s="112"/>
      <c r="I71" s="113">
        <f t="shared" si="38"/>
        <v>0</v>
      </c>
      <c r="J71" s="114">
        <f t="shared" si="39"/>
        <v>0</v>
      </c>
      <c r="K71" s="115">
        <f t="shared" si="3"/>
        <v>0</v>
      </c>
      <c r="L71" s="113">
        <f t="shared" si="40"/>
        <v>0</v>
      </c>
      <c r="M71" s="114">
        <f t="shared" si="41"/>
        <v>0</v>
      </c>
      <c r="N71" s="115">
        <f t="shared" si="6"/>
        <v>0</v>
      </c>
      <c r="O71" s="113">
        <f t="shared" si="42"/>
        <v>0</v>
      </c>
      <c r="P71" s="116">
        <f t="shared" si="43"/>
        <v>0</v>
      </c>
      <c r="Q71" s="117">
        <f t="shared" si="37"/>
        <v>0</v>
      </c>
      <c r="R71" s="118">
        <f t="shared" si="44"/>
        <v>0</v>
      </c>
      <c r="S71" s="111"/>
      <c r="T71" s="112"/>
      <c r="U71" s="119">
        <f t="shared" si="45"/>
        <v>0</v>
      </c>
      <c r="V71" s="120"/>
      <c r="W71" s="115">
        <f>IFERROR(IF(V71="",0,(SUMIF($G$3:U$3,"金额-入",$G71:U71)-SUMIF($G$3:U$3,"金额-出",$G71:U71))/(SUMIF($G$3:U$3,"数量-入",$G71:U71)-SUMIF($G$3:U$3,"数量-出",$G71:U71))),0)</f>
        <v>0</v>
      </c>
      <c r="X71" s="115">
        <f t="shared" si="46"/>
        <v>0</v>
      </c>
      <c r="Y71" s="121"/>
      <c r="Z71" s="122"/>
      <c r="AA71" s="111"/>
      <c r="AB71" s="112"/>
      <c r="AC71" s="119">
        <f t="shared" si="47"/>
        <v>0</v>
      </c>
      <c r="AD71" s="120"/>
      <c r="AE71" s="115">
        <f>IFERROR(IF(AD71="",0,(SUMIF($G$3:AC$3,"金额-入",$G71:AC71)-SUMIF($G$3:AC$3,"金额-出",$G71:AC71))/(SUMIF($G$3:AC$3,"数量-入",$G71:AC71)-SUMIF($G$3:AC$3,"数量-出",$G71:AC71))),0)</f>
        <v>0</v>
      </c>
      <c r="AF71" s="115">
        <f t="shared" si="48"/>
        <v>0</v>
      </c>
      <c r="AG71" s="121"/>
      <c r="AH71" s="122"/>
      <c r="AI71" s="123"/>
      <c r="AJ71" s="112"/>
      <c r="AK71" s="119">
        <f t="shared" si="49"/>
        <v>0</v>
      </c>
      <c r="AL71" s="124"/>
      <c r="AM71" s="115">
        <f>IFERROR(IF(AL71="",0,(SUMIF($G$3:AK$3,"金额-入",$G71:AK71)-SUMIF($G$3:AK$3,"金额-出",$G71:AK71))/(SUMIF($G$3:AK$3,"数量-入",$G71:AK71)-SUMIF($G$3:AK$3,"数量-出",$G71:AK71))),0)</f>
        <v>0</v>
      </c>
      <c r="AN71" s="115">
        <f t="shared" si="50"/>
        <v>0</v>
      </c>
      <c r="AO71" s="125"/>
      <c r="AP71" s="126"/>
      <c r="AQ71" s="123"/>
      <c r="AR71" s="112"/>
      <c r="AS71" s="119">
        <f t="shared" si="51"/>
        <v>0</v>
      </c>
      <c r="AT71" s="124"/>
      <c r="AU71" s="115">
        <f>IFERROR(IF(AT71="",0,(SUMIF($G$3:AS$3,"金额-入",$G71:AS71)-SUMIF($G$3:AS$3,"金额-出",$G71:AS71))/(SUMIF($G$3:AS$3,"数量-入",$G71:AS71)-SUMIF($G$3:AS$3,"数量-出",$G71:AS71))),0)</f>
        <v>0</v>
      </c>
      <c r="AV71" s="115">
        <f t="shared" si="52"/>
        <v>0</v>
      </c>
      <c r="AW71" s="125"/>
      <c r="AX71" s="126"/>
      <c r="AY71" s="123"/>
      <c r="AZ71" s="112"/>
      <c r="BA71" s="119">
        <f t="shared" si="53"/>
        <v>0</v>
      </c>
      <c r="BB71" s="124"/>
      <c r="BC71" s="115">
        <f>IFERROR(IF(BB71="",0,(SUMIF($G$3:BA$3,"金额-入",$G71:BA71)-SUMIF($G$3:BA$3,"金额-出",$G71:BA71))/(SUMIF($G$3:BA$3,"数量-入",$G71:BA71)-SUMIF($G$3:BA$3,"数量-出",$G71:BA71))),0)</f>
        <v>0</v>
      </c>
      <c r="BD71" s="115">
        <f t="shared" si="54"/>
        <v>0</v>
      </c>
      <c r="BE71" s="125"/>
      <c r="BF71" s="126"/>
      <c r="BG71" s="123"/>
      <c r="BH71" s="112"/>
      <c r="BI71" s="119">
        <f t="shared" si="55"/>
        <v>0</v>
      </c>
      <c r="BJ71" s="124"/>
      <c r="BK71" s="115">
        <f>IFERROR(IF(BJ71="",0,(SUMIF($G$3:BI$3,"金额-入",$G71:BI71)-SUMIF($G$3:BI$3,"金额-出",$G71:BI71))/(SUMIF($G$3:BI$3,"数量-入",$G71:BI71)-SUMIF($G$3:BI$3,"数量-出",$G71:BI71))),0)</f>
        <v>0</v>
      </c>
      <c r="BL71" s="115">
        <f t="shared" si="56"/>
        <v>0</v>
      </c>
      <c r="BM71" s="125"/>
      <c r="BN71" s="126"/>
      <c r="BO71" s="123"/>
      <c r="BP71" s="112"/>
      <c r="BQ71" s="119">
        <f t="shared" si="57"/>
        <v>0</v>
      </c>
      <c r="BR71" s="124"/>
      <c r="BS71" s="115">
        <f>IFERROR(IF(BR71="",0,(SUMIF($G$3:BQ$3,"金额-入",$G71:BQ71)-SUMIF($G$3:BQ$3,"金额-出",$G71:BQ71))/(SUMIF($G$3:BQ$3,"数量-入",$G71:BQ71)-SUMIF($G$3:BQ$3,"数量-出",$G71:BQ71))),0)</f>
        <v>0</v>
      </c>
      <c r="BT71" s="115">
        <f t="shared" si="58"/>
        <v>0</v>
      </c>
      <c r="BU71" s="125"/>
      <c r="BV71" s="126"/>
      <c r="BW71" s="123"/>
      <c r="BX71" s="112"/>
      <c r="BY71" s="119">
        <f t="shared" si="59"/>
        <v>0</v>
      </c>
      <c r="BZ71" s="124"/>
      <c r="CA71" s="115">
        <f>IFERROR(IF(BZ71="",0,(SUMIF($G$3:BY$3,"金额-入",$G71:BY71)-SUMIF($G$3:BY$3,"金额-出",$G71:BY71))/(SUMIF($G$3:BY$3,"数量-入",$G71:BY71)-SUMIF($G$3:BY$3,"数量-出",$G71:BY71))),0)</f>
        <v>0</v>
      </c>
      <c r="CB71" s="115">
        <f t="shared" si="60"/>
        <v>0</v>
      </c>
      <c r="CC71" s="125"/>
      <c r="CD71" s="126"/>
      <c r="CE71" s="123"/>
      <c r="CF71" s="112"/>
      <c r="CG71" s="119">
        <f t="shared" si="61"/>
        <v>0</v>
      </c>
      <c r="CH71" s="124"/>
      <c r="CI71" s="115">
        <f>IFERROR(IF(CH71="",0,(SUMIF($G$3:CG$3,"金额-入",$G71:CG71)-SUMIF($G$3:CG$3,"金额-出",$G71:CG71))/(SUMIF($G$3:CG$3,"数量-入",$G71:CG71)-SUMIF($G$3:CG$3,"数量-出",$G71:CG71))),0)</f>
        <v>0</v>
      </c>
      <c r="CJ71" s="115">
        <f t="shared" si="62"/>
        <v>0</v>
      </c>
      <c r="CK71" s="125"/>
      <c r="CL71" s="126"/>
      <c r="CM71" s="123"/>
      <c r="CN71" s="112"/>
      <c r="CO71" s="119">
        <f t="shared" si="63"/>
        <v>0</v>
      </c>
      <c r="CP71" s="124"/>
      <c r="CQ71" s="115">
        <f>IFERROR(IF(CP71="",0,(SUMIF($G$3:CO$3,"金额-入",$G71:CO71)-SUMIF($G$3:CO$3,"金额-出",$G71:CO71))/(SUMIF($G$3:CO$3,"数量-入",$G71:CO71)-SUMIF($G$3:CO$3,"数量-出",$G71:CO71))),0)</f>
        <v>0</v>
      </c>
      <c r="CR71" s="115">
        <f t="shared" si="64"/>
        <v>0</v>
      </c>
      <c r="CS71" s="125"/>
      <c r="CT71" s="126"/>
      <c r="CU71" s="123"/>
      <c r="CV71" s="112"/>
      <c r="CW71" s="119">
        <f t="shared" si="65"/>
        <v>0</v>
      </c>
      <c r="CX71" s="124"/>
      <c r="CY71" s="115">
        <f>IFERROR(IF(CX71="",0,(SUMIF($G$3:CW$3,"金额-入",$G71:CW71)-SUMIF($G$3:CW$3,"金额-出",$G71:CW71))/(SUMIF($G$3:CW$3,"数量-入",$G71:CW71)-SUMIF($G$3:CW$3,"数量-出",$G71:CW71))),0)</f>
        <v>0</v>
      </c>
      <c r="CZ71" s="115">
        <f t="shared" si="66"/>
        <v>0</v>
      </c>
      <c r="DA71" s="125"/>
      <c r="DB71" s="126"/>
      <c r="DC71" s="123"/>
      <c r="DD71" s="112"/>
      <c r="DE71" s="119">
        <f t="shared" si="67"/>
        <v>0</v>
      </c>
      <c r="DF71" s="124"/>
      <c r="DG71" s="115">
        <f>IFERROR(IF(DF71="",0,(SUMIF($G$3:DE$3,"金额-入",$G71:DE71)-SUMIF($G$3:DE$3,"金额-出",$G71:DE71))/(SUMIF($G$3:DE$3,"数量-入",$G71:DE71)-SUMIF($G$3:DE$3,"数量-出",$G71:DE71))),0)</f>
        <v>0</v>
      </c>
      <c r="DH71" s="115">
        <f t="shared" si="68"/>
        <v>0</v>
      </c>
      <c r="DI71" s="125"/>
      <c r="DJ71" s="126"/>
      <c r="DK71" s="109">
        <f t="array" ref="DK71">MIN(IF(($G$3:$DJ$3="单价")*(G71:DJ71&lt;&gt;0),G71:DJ71))</f>
        <v>0</v>
      </c>
      <c r="DL71" s="97">
        <f t="array" ref="DL71">MAX(IF($G$3:$DJ$3="单价",G71:DJ71))</f>
        <v>0</v>
      </c>
      <c r="DM71" s="115">
        <f t="shared" si="69"/>
        <v>0</v>
      </c>
      <c r="DN71" s="127"/>
      <c r="DO71" s="2"/>
      <c r="DP71" s="11">
        <f t="shared" si="70"/>
        <v>0</v>
      </c>
      <c r="DQ71" s="11">
        <f t="shared" si="71"/>
        <v>0</v>
      </c>
      <c r="DR71" s="11"/>
      <c r="DS71" s="11"/>
      <c r="DT71" s="11"/>
      <c r="DU71" s="2"/>
      <c r="DV71" s="2"/>
      <c r="DW71" s="2"/>
      <c r="DX71" s="2"/>
      <c r="DY71" s="2"/>
    </row>
    <row r="72" spans="1:129" ht="18" customHeight="1" x14ac:dyDescent="0.15">
      <c r="A72" s="2"/>
      <c r="B72" s="53">
        <f t="shared" si="0"/>
        <v>68</v>
      </c>
      <c r="C72" s="5"/>
      <c r="D72" s="6"/>
      <c r="E72" s="7"/>
      <c r="F72" s="8"/>
      <c r="G72" s="111"/>
      <c r="H72" s="112"/>
      <c r="I72" s="113">
        <f t="shared" si="38"/>
        <v>0</v>
      </c>
      <c r="J72" s="114">
        <f t="shared" si="39"/>
        <v>0</v>
      </c>
      <c r="K72" s="115">
        <f t="shared" si="3"/>
        <v>0</v>
      </c>
      <c r="L72" s="113">
        <f t="shared" si="40"/>
        <v>0</v>
      </c>
      <c r="M72" s="114">
        <f t="shared" si="41"/>
        <v>0</v>
      </c>
      <c r="N72" s="115">
        <f t="shared" si="6"/>
        <v>0</v>
      </c>
      <c r="O72" s="113">
        <f t="shared" si="42"/>
        <v>0</v>
      </c>
      <c r="P72" s="116">
        <f t="shared" si="43"/>
        <v>0</v>
      </c>
      <c r="Q72" s="117">
        <f t="shared" si="37"/>
        <v>0</v>
      </c>
      <c r="R72" s="118">
        <f t="shared" si="44"/>
        <v>0</v>
      </c>
      <c r="S72" s="111"/>
      <c r="T72" s="112"/>
      <c r="U72" s="119">
        <f t="shared" si="45"/>
        <v>0</v>
      </c>
      <c r="V72" s="120"/>
      <c r="W72" s="115">
        <f>IFERROR(IF(V72="",0,(SUMIF($G$3:U$3,"金额-入",$G72:U72)-SUMIF($G$3:U$3,"金额-出",$G72:U72))/(SUMIF($G$3:U$3,"数量-入",$G72:U72)-SUMIF($G$3:U$3,"数量-出",$G72:U72))),0)</f>
        <v>0</v>
      </c>
      <c r="X72" s="115">
        <f t="shared" si="46"/>
        <v>0</v>
      </c>
      <c r="Y72" s="121"/>
      <c r="Z72" s="122"/>
      <c r="AA72" s="111"/>
      <c r="AB72" s="112"/>
      <c r="AC72" s="119">
        <f t="shared" si="47"/>
        <v>0</v>
      </c>
      <c r="AD72" s="120"/>
      <c r="AE72" s="115">
        <f>IFERROR(IF(AD72="",0,(SUMIF($G$3:AC$3,"金额-入",$G72:AC72)-SUMIF($G$3:AC$3,"金额-出",$G72:AC72))/(SUMIF($G$3:AC$3,"数量-入",$G72:AC72)-SUMIF($G$3:AC$3,"数量-出",$G72:AC72))),0)</f>
        <v>0</v>
      </c>
      <c r="AF72" s="115">
        <f t="shared" si="48"/>
        <v>0</v>
      </c>
      <c r="AG72" s="121"/>
      <c r="AH72" s="122"/>
      <c r="AI72" s="123"/>
      <c r="AJ72" s="112"/>
      <c r="AK72" s="119">
        <f t="shared" si="49"/>
        <v>0</v>
      </c>
      <c r="AL72" s="124"/>
      <c r="AM72" s="115">
        <f>IFERROR(IF(AL72="",0,(SUMIF($G$3:AK$3,"金额-入",$G72:AK72)-SUMIF($G$3:AK$3,"金额-出",$G72:AK72))/(SUMIF($G$3:AK$3,"数量-入",$G72:AK72)-SUMIF($G$3:AK$3,"数量-出",$G72:AK72))),0)</f>
        <v>0</v>
      </c>
      <c r="AN72" s="115">
        <f t="shared" si="50"/>
        <v>0</v>
      </c>
      <c r="AO72" s="125"/>
      <c r="AP72" s="126"/>
      <c r="AQ72" s="123"/>
      <c r="AR72" s="112"/>
      <c r="AS72" s="119">
        <f t="shared" si="51"/>
        <v>0</v>
      </c>
      <c r="AT72" s="124"/>
      <c r="AU72" s="115">
        <f>IFERROR(IF(AT72="",0,(SUMIF($G$3:AS$3,"金额-入",$G72:AS72)-SUMIF($G$3:AS$3,"金额-出",$G72:AS72))/(SUMIF($G$3:AS$3,"数量-入",$G72:AS72)-SUMIF($G$3:AS$3,"数量-出",$G72:AS72))),0)</f>
        <v>0</v>
      </c>
      <c r="AV72" s="115">
        <f t="shared" si="52"/>
        <v>0</v>
      </c>
      <c r="AW72" s="125"/>
      <c r="AX72" s="126"/>
      <c r="AY72" s="123"/>
      <c r="AZ72" s="112"/>
      <c r="BA72" s="119">
        <f t="shared" si="53"/>
        <v>0</v>
      </c>
      <c r="BB72" s="124"/>
      <c r="BC72" s="115">
        <f>IFERROR(IF(BB72="",0,(SUMIF($G$3:BA$3,"金额-入",$G72:BA72)-SUMIF($G$3:BA$3,"金额-出",$G72:BA72))/(SUMIF($G$3:BA$3,"数量-入",$G72:BA72)-SUMIF($G$3:BA$3,"数量-出",$G72:BA72))),0)</f>
        <v>0</v>
      </c>
      <c r="BD72" s="115">
        <f t="shared" si="54"/>
        <v>0</v>
      </c>
      <c r="BE72" s="125"/>
      <c r="BF72" s="126"/>
      <c r="BG72" s="123"/>
      <c r="BH72" s="112"/>
      <c r="BI72" s="119">
        <f t="shared" si="55"/>
        <v>0</v>
      </c>
      <c r="BJ72" s="124"/>
      <c r="BK72" s="115">
        <f>IFERROR(IF(BJ72="",0,(SUMIF($G$3:BI$3,"金额-入",$G72:BI72)-SUMIF($G$3:BI$3,"金额-出",$G72:BI72))/(SUMIF($G$3:BI$3,"数量-入",$G72:BI72)-SUMIF($G$3:BI$3,"数量-出",$G72:BI72))),0)</f>
        <v>0</v>
      </c>
      <c r="BL72" s="115">
        <f t="shared" si="56"/>
        <v>0</v>
      </c>
      <c r="BM72" s="125"/>
      <c r="BN72" s="126"/>
      <c r="BO72" s="123"/>
      <c r="BP72" s="112"/>
      <c r="BQ72" s="119">
        <f t="shared" si="57"/>
        <v>0</v>
      </c>
      <c r="BR72" s="124"/>
      <c r="BS72" s="115">
        <f>IFERROR(IF(BR72="",0,(SUMIF($G$3:BQ$3,"金额-入",$G72:BQ72)-SUMIF($G$3:BQ$3,"金额-出",$G72:BQ72))/(SUMIF($G$3:BQ$3,"数量-入",$G72:BQ72)-SUMIF($G$3:BQ$3,"数量-出",$G72:BQ72))),0)</f>
        <v>0</v>
      </c>
      <c r="BT72" s="115">
        <f t="shared" si="58"/>
        <v>0</v>
      </c>
      <c r="BU72" s="125"/>
      <c r="BV72" s="126"/>
      <c r="BW72" s="123"/>
      <c r="BX72" s="112"/>
      <c r="BY72" s="119">
        <f t="shared" si="59"/>
        <v>0</v>
      </c>
      <c r="BZ72" s="124"/>
      <c r="CA72" s="115">
        <f>IFERROR(IF(BZ72="",0,(SUMIF($G$3:BY$3,"金额-入",$G72:BY72)-SUMIF($G$3:BY$3,"金额-出",$G72:BY72))/(SUMIF($G$3:BY$3,"数量-入",$G72:BY72)-SUMIF($G$3:BY$3,"数量-出",$G72:BY72))),0)</f>
        <v>0</v>
      </c>
      <c r="CB72" s="115">
        <f t="shared" si="60"/>
        <v>0</v>
      </c>
      <c r="CC72" s="125"/>
      <c r="CD72" s="126"/>
      <c r="CE72" s="123"/>
      <c r="CF72" s="112"/>
      <c r="CG72" s="119">
        <f t="shared" si="61"/>
        <v>0</v>
      </c>
      <c r="CH72" s="124"/>
      <c r="CI72" s="115">
        <f>IFERROR(IF(CH72="",0,(SUMIF($G$3:CG$3,"金额-入",$G72:CG72)-SUMIF($G$3:CG$3,"金额-出",$G72:CG72))/(SUMIF($G$3:CG$3,"数量-入",$G72:CG72)-SUMIF($G$3:CG$3,"数量-出",$G72:CG72))),0)</f>
        <v>0</v>
      </c>
      <c r="CJ72" s="115">
        <f t="shared" si="62"/>
        <v>0</v>
      </c>
      <c r="CK72" s="125"/>
      <c r="CL72" s="126"/>
      <c r="CM72" s="123"/>
      <c r="CN72" s="112"/>
      <c r="CO72" s="119">
        <f t="shared" si="63"/>
        <v>0</v>
      </c>
      <c r="CP72" s="124"/>
      <c r="CQ72" s="115">
        <f>IFERROR(IF(CP72="",0,(SUMIF($G$3:CO$3,"金额-入",$G72:CO72)-SUMIF($G$3:CO$3,"金额-出",$G72:CO72))/(SUMIF($G$3:CO$3,"数量-入",$G72:CO72)-SUMIF($G$3:CO$3,"数量-出",$G72:CO72))),0)</f>
        <v>0</v>
      </c>
      <c r="CR72" s="115">
        <f t="shared" si="64"/>
        <v>0</v>
      </c>
      <c r="CS72" s="125"/>
      <c r="CT72" s="126"/>
      <c r="CU72" s="123"/>
      <c r="CV72" s="112"/>
      <c r="CW72" s="119">
        <f t="shared" si="65"/>
        <v>0</v>
      </c>
      <c r="CX72" s="124"/>
      <c r="CY72" s="115">
        <f>IFERROR(IF(CX72="",0,(SUMIF($G$3:CW$3,"金额-入",$G72:CW72)-SUMIF($G$3:CW$3,"金额-出",$G72:CW72))/(SUMIF($G$3:CW$3,"数量-入",$G72:CW72)-SUMIF($G$3:CW$3,"数量-出",$G72:CW72))),0)</f>
        <v>0</v>
      </c>
      <c r="CZ72" s="115">
        <f t="shared" si="66"/>
        <v>0</v>
      </c>
      <c r="DA72" s="125"/>
      <c r="DB72" s="126"/>
      <c r="DC72" s="123"/>
      <c r="DD72" s="112"/>
      <c r="DE72" s="119">
        <f t="shared" si="67"/>
        <v>0</v>
      </c>
      <c r="DF72" s="124"/>
      <c r="DG72" s="115">
        <f>IFERROR(IF(DF72="",0,(SUMIF($G$3:DE$3,"金额-入",$G72:DE72)-SUMIF($G$3:DE$3,"金额-出",$G72:DE72))/(SUMIF($G$3:DE$3,"数量-入",$G72:DE72)-SUMIF($G$3:DE$3,"数量-出",$G72:DE72))),0)</f>
        <v>0</v>
      </c>
      <c r="DH72" s="115">
        <f t="shared" si="68"/>
        <v>0</v>
      </c>
      <c r="DI72" s="125"/>
      <c r="DJ72" s="126"/>
      <c r="DK72" s="109">
        <f t="array" ref="DK72">MIN(IF(($G$3:$DJ$3="单价")*(G72:DJ72&lt;&gt;0),G72:DJ72))</f>
        <v>0</v>
      </c>
      <c r="DL72" s="97">
        <f t="array" ref="DL72">MAX(IF($G$3:$DJ$3="单价",G72:DJ72))</f>
        <v>0</v>
      </c>
      <c r="DM72" s="115">
        <f t="shared" si="69"/>
        <v>0</v>
      </c>
      <c r="DN72" s="127"/>
      <c r="DO72" s="2"/>
      <c r="DP72" s="11">
        <f t="shared" si="70"/>
        <v>0</v>
      </c>
      <c r="DQ72" s="11">
        <f t="shared" si="71"/>
        <v>0</v>
      </c>
      <c r="DR72" s="11"/>
      <c r="DS72" s="11"/>
      <c r="DT72" s="11"/>
      <c r="DU72" s="2"/>
      <c r="DV72" s="2"/>
      <c r="DW72" s="2"/>
      <c r="DX72" s="2"/>
      <c r="DY72" s="2"/>
    </row>
    <row r="73" spans="1:129" ht="18" customHeight="1" x14ac:dyDescent="0.15">
      <c r="A73" s="2"/>
      <c r="B73" s="53">
        <f t="shared" si="0"/>
        <v>69</v>
      </c>
      <c r="C73" s="5"/>
      <c r="D73" s="6"/>
      <c r="E73" s="7"/>
      <c r="F73" s="8"/>
      <c r="G73" s="111"/>
      <c r="H73" s="112"/>
      <c r="I73" s="113">
        <f t="shared" si="38"/>
        <v>0</v>
      </c>
      <c r="J73" s="114">
        <f t="shared" si="39"/>
        <v>0</v>
      </c>
      <c r="K73" s="115">
        <f t="shared" si="3"/>
        <v>0</v>
      </c>
      <c r="L73" s="113">
        <f t="shared" si="40"/>
        <v>0</v>
      </c>
      <c r="M73" s="114">
        <f t="shared" si="41"/>
        <v>0</v>
      </c>
      <c r="N73" s="115">
        <f t="shared" si="6"/>
        <v>0</v>
      </c>
      <c r="O73" s="113">
        <f t="shared" si="42"/>
        <v>0</v>
      </c>
      <c r="P73" s="116">
        <f t="shared" si="43"/>
        <v>0</v>
      </c>
      <c r="Q73" s="117">
        <f t="shared" si="37"/>
        <v>0</v>
      </c>
      <c r="R73" s="118">
        <f t="shared" si="44"/>
        <v>0</v>
      </c>
      <c r="S73" s="111"/>
      <c r="T73" s="112"/>
      <c r="U73" s="119">
        <f t="shared" si="45"/>
        <v>0</v>
      </c>
      <c r="V73" s="120"/>
      <c r="W73" s="115">
        <f>IFERROR(IF(V73="",0,(SUMIF($G$3:U$3,"金额-入",$G73:U73)-SUMIF($G$3:U$3,"金额-出",$G73:U73))/(SUMIF($G$3:U$3,"数量-入",$G73:U73)-SUMIF($G$3:U$3,"数量-出",$G73:U73))),0)</f>
        <v>0</v>
      </c>
      <c r="X73" s="115">
        <f t="shared" si="46"/>
        <v>0</v>
      </c>
      <c r="Y73" s="121"/>
      <c r="Z73" s="122"/>
      <c r="AA73" s="111"/>
      <c r="AB73" s="112"/>
      <c r="AC73" s="119">
        <f t="shared" si="47"/>
        <v>0</v>
      </c>
      <c r="AD73" s="120"/>
      <c r="AE73" s="115">
        <f>IFERROR(IF(AD73="",0,(SUMIF($G$3:AC$3,"金额-入",$G73:AC73)-SUMIF($G$3:AC$3,"金额-出",$G73:AC73))/(SUMIF($G$3:AC$3,"数量-入",$G73:AC73)-SUMIF($G$3:AC$3,"数量-出",$G73:AC73))),0)</f>
        <v>0</v>
      </c>
      <c r="AF73" s="115">
        <f t="shared" si="48"/>
        <v>0</v>
      </c>
      <c r="AG73" s="121"/>
      <c r="AH73" s="122"/>
      <c r="AI73" s="123"/>
      <c r="AJ73" s="112"/>
      <c r="AK73" s="119">
        <f t="shared" si="49"/>
        <v>0</v>
      </c>
      <c r="AL73" s="124"/>
      <c r="AM73" s="115">
        <f>IFERROR(IF(AL73="",0,(SUMIF($G$3:AK$3,"金额-入",$G73:AK73)-SUMIF($G$3:AK$3,"金额-出",$G73:AK73))/(SUMIF($G$3:AK$3,"数量-入",$G73:AK73)-SUMIF($G$3:AK$3,"数量-出",$G73:AK73))),0)</f>
        <v>0</v>
      </c>
      <c r="AN73" s="115">
        <f t="shared" si="50"/>
        <v>0</v>
      </c>
      <c r="AO73" s="125"/>
      <c r="AP73" s="126"/>
      <c r="AQ73" s="123"/>
      <c r="AR73" s="112"/>
      <c r="AS73" s="119">
        <f t="shared" si="51"/>
        <v>0</v>
      </c>
      <c r="AT73" s="124"/>
      <c r="AU73" s="115">
        <f>IFERROR(IF(AT73="",0,(SUMIF($G$3:AS$3,"金额-入",$G73:AS73)-SUMIF($G$3:AS$3,"金额-出",$G73:AS73))/(SUMIF($G$3:AS$3,"数量-入",$G73:AS73)-SUMIF($G$3:AS$3,"数量-出",$G73:AS73))),0)</f>
        <v>0</v>
      </c>
      <c r="AV73" s="115">
        <f t="shared" si="52"/>
        <v>0</v>
      </c>
      <c r="AW73" s="125"/>
      <c r="AX73" s="126"/>
      <c r="AY73" s="123"/>
      <c r="AZ73" s="112"/>
      <c r="BA73" s="119">
        <f t="shared" si="53"/>
        <v>0</v>
      </c>
      <c r="BB73" s="124"/>
      <c r="BC73" s="115">
        <f>IFERROR(IF(BB73="",0,(SUMIF($G$3:BA$3,"金额-入",$G73:BA73)-SUMIF($G$3:BA$3,"金额-出",$G73:BA73))/(SUMIF($G$3:BA$3,"数量-入",$G73:BA73)-SUMIF($G$3:BA$3,"数量-出",$G73:BA73))),0)</f>
        <v>0</v>
      </c>
      <c r="BD73" s="115">
        <f t="shared" si="54"/>
        <v>0</v>
      </c>
      <c r="BE73" s="125"/>
      <c r="BF73" s="126"/>
      <c r="BG73" s="123"/>
      <c r="BH73" s="112"/>
      <c r="BI73" s="119">
        <f t="shared" si="55"/>
        <v>0</v>
      </c>
      <c r="BJ73" s="124"/>
      <c r="BK73" s="115">
        <f>IFERROR(IF(BJ73="",0,(SUMIF($G$3:BI$3,"金额-入",$G73:BI73)-SUMIF($G$3:BI$3,"金额-出",$G73:BI73))/(SUMIF($G$3:BI$3,"数量-入",$G73:BI73)-SUMIF($G$3:BI$3,"数量-出",$G73:BI73))),0)</f>
        <v>0</v>
      </c>
      <c r="BL73" s="115">
        <f t="shared" si="56"/>
        <v>0</v>
      </c>
      <c r="BM73" s="125"/>
      <c r="BN73" s="126"/>
      <c r="BO73" s="123"/>
      <c r="BP73" s="112"/>
      <c r="BQ73" s="119">
        <f t="shared" si="57"/>
        <v>0</v>
      </c>
      <c r="BR73" s="124"/>
      <c r="BS73" s="115">
        <f>IFERROR(IF(BR73="",0,(SUMIF($G$3:BQ$3,"金额-入",$G73:BQ73)-SUMIF($G$3:BQ$3,"金额-出",$G73:BQ73))/(SUMIF($G$3:BQ$3,"数量-入",$G73:BQ73)-SUMIF($G$3:BQ$3,"数量-出",$G73:BQ73))),0)</f>
        <v>0</v>
      </c>
      <c r="BT73" s="115">
        <f t="shared" si="58"/>
        <v>0</v>
      </c>
      <c r="BU73" s="125"/>
      <c r="BV73" s="126"/>
      <c r="BW73" s="123"/>
      <c r="BX73" s="112"/>
      <c r="BY73" s="119">
        <f t="shared" si="59"/>
        <v>0</v>
      </c>
      <c r="BZ73" s="124"/>
      <c r="CA73" s="115">
        <f>IFERROR(IF(BZ73="",0,(SUMIF($G$3:BY$3,"金额-入",$G73:BY73)-SUMIF($G$3:BY$3,"金额-出",$G73:BY73))/(SUMIF($G$3:BY$3,"数量-入",$G73:BY73)-SUMIF($G$3:BY$3,"数量-出",$G73:BY73))),0)</f>
        <v>0</v>
      </c>
      <c r="CB73" s="115">
        <f t="shared" si="60"/>
        <v>0</v>
      </c>
      <c r="CC73" s="125"/>
      <c r="CD73" s="126"/>
      <c r="CE73" s="123"/>
      <c r="CF73" s="112"/>
      <c r="CG73" s="119">
        <f t="shared" si="61"/>
        <v>0</v>
      </c>
      <c r="CH73" s="124"/>
      <c r="CI73" s="115">
        <f>IFERROR(IF(CH73="",0,(SUMIF($G$3:CG$3,"金额-入",$G73:CG73)-SUMIF($G$3:CG$3,"金额-出",$G73:CG73))/(SUMIF($G$3:CG$3,"数量-入",$G73:CG73)-SUMIF($G$3:CG$3,"数量-出",$G73:CG73))),0)</f>
        <v>0</v>
      </c>
      <c r="CJ73" s="115">
        <f t="shared" si="62"/>
        <v>0</v>
      </c>
      <c r="CK73" s="125"/>
      <c r="CL73" s="126"/>
      <c r="CM73" s="123"/>
      <c r="CN73" s="112"/>
      <c r="CO73" s="119">
        <f t="shared" si="63"/>
        <v>0</v>
      </c>
      <c r="CP73" s="124"/>
      <c r="CQ73" s="115">
        <f>IFERROR(IF(CP73="",0,(SUMIF($G$3:CO$3,"金额-入",$G73:CO73)-SUMIF($G$3:CO$3,"金额-出",$G73:CO73))/(SUMIF($G$3:CO$3,"数量-入",$G73:CO73)-SUMIF($G$3:CO$3,"数量-出",$G73:CO73))),0)</f>
        <v>0</v>
      </c>
      <c r="CR73" s="115">
        <f t="shared" si="64"/>
        <v>0</v>
      </c>
      <c r="CS73" s="125"/>
      <c r="CT73" s="126"/>
      <c r="CU73" s="123"/>
      <c r="CV73" s="112"/>
      <c r="CW73" s="119">
        <f t="shared" si="65"/>
        <v>0</v>
      </c>
      <c r="CX73" s="124"/>
      <c r="CY73" s="115">
        <f>IFERROR(IF(CX73="",0,(SUMIF($G$3:CW$3,"金额-入",$G73:CW73)-SUMIF($G$3:CW$3,"金额-出",$G73:CW73))/(SUMIF($G$3:CW$3,"数量-入",$G73:CW73)-SUMIF($G$3:CW$3,"数量-出",$G73:CW73))),0)</f>
        <v>0</v>
      </c>
      <c r="CZ73" s="115">
        <f t="shared" si="66"/>
        <v>0</v>
      </c>
      <c r="DA73" s="125"/>
      <c r="DB73" s="126"/>
      <c r="DC73" s="123"/>
      <c r="DD73" s="112"/>
      <c r="DE73" s="119">
        <f t="shared" si="67"/>
        <v>0</v>
      </c>
      <c r="DF73" s="124"/>
      <c r="DG73" s="115">
        <f>IFERROR(IF(DF73="",0,(SUMIF($G$3:DE$3,"金额-入",$G73:DE73)-SUMIF($G$3:DE$3,"金额-出",$G73:DE73))/(SUMIF($G$3:DE$3,"数量-入",$G73:DE73)-SUMIF($G$3:DE$3,"数量-出",$G73:DE73))),0)</f>
        <v>0</v>
      </c>
      <c r="DH73" s="115">
        <f t="shared" si="68"/>
        <v>0</v>
      </c>
      <c r="DI73" s="125"/>
      <c r="DJ73" s="126"/>
      <c r="DK73" s="109">
        <f t="array" ref="DK73">MIN(IF(($G$3:$DJ$3="单价")*(G73:DJ73&lt;&gt;0),G73:DJ73))</f>
        <v>0</v>
      </c>
      <c r="DL73" s="97">
        <f t="array" ref="DL73">MAX(IF($G$3:$DJ$3="单价",G73:DJ73))</f>
        <v>0</v>
      </c>
      <c r="DM73" s="115">
        <f t="shared" si="69"/>
        <v>0</v>
      </c>
      <c r="DN73" s="127"/>
      <c r="DO73" s="2"/>
      <c r="DP73" s="11">
        <f t="shared" si="70"/>
        <v>0</v>
      </c>
      <c r="DQ73" s="11">
        <f t="shared" si="71"/>
        <v>0</v>
      </c>
      <c r="DR73" s="11"/>
      <c r="DS73" s="11"/>
      <c r="DT73" s="11"/>
      <c r="DU73" s="2"/>
      <c r="DV73" s="2"/>
      <c r="DW73" s="2"/>
      <c r="DX73" s="2"/>
      <c r="DY73" s="2"/>
    </row>
    <row r="74" spans="1:129" ht="18" customHeight="1" x14ac:dyDescent="0.15">
      <c r="A74" s="2"/>
      <c r="B74" s="53">
        <f t="shared" si="0"/>
        <v>70</v>
      </c>
      <c r="C74" s="5"/>
      <c r="D74" s="6"/>
      <c r="E74" s="7"/>
      <c r="F74" s="8"/>
      <c r="G74" s="111"/>
      <c r="H74" s="112"/>
      <c r="I74" s="113">
        <f t="shared" si="38"/>
        <v>0</v>
      </c>
      <c r="J74" s="114">
        <f t="shared" si="39"/>
        <v>0</v>
      </c>
      <c r="K74" s="115">
        <f t="shared" si="3"/>
        <v>0</v>
      </c>
      <c r="L74" s="113">
        <f t="shared" si="40"/>
        <v>0</v>
      </c>
      <c r="M74" s="114">
        <f t="shared" si="41"/>
        <v>0</v>
      </c>
      <c r="N74" s="115">
        <f t="shared" si="6"/>
        <v>0</v>
      </c>
      <c r="O74" s="113">
        <f t="shared" si="42"/>
        <v>0</v>
      </c>
      <c r="P74" s="116">
        <f t="shared" si="43"/>
        <v>0</v>
      </c>
      <c r="Q74" s="117">
        <f t="shared" si="37"/>
        <v>0</v>
      </c>
      <c r="R74" s="118">
        <f t="shared" si="44"/>
        <v>0</v>
      </c>
      <c r="S74" s="111"/>
      <c r="T74" s="112"/>
      <c r="U74" s="119">
        <f t="shared" si="45"/>
        <v>0</v>
      </c>
      <c r="V74" s="120"/>
      <c r="W74" s="115">
        <f>IFERROR(IF(V74="",0,(SUMIF($G$3:U$3,"金额-入",$G74:U74)-SUMIF($G$3:U$3,"金额-出",$G74:U74))/(SUMIF($G$3:U$3,"数量-入",$G74:U74)-SUMIF($G$3:U$3,"数量-出",$G74:U74))),0)</f>
        <v>0</v>
      </c>
      <c r="X74" s="115">
        <f t="shared" si="46"/>
        <v>0</v>
      </c>
      <c r="Y74" s="121"/>
      <c r="Z74" s="122"/>
      <c r="AA74" s="111"/>
      <c r="AB74" s="112"/>
      <c r="AC74" s="119">
        <f t="shared" si="47"/>
        <v>0</v>
      </c>
      <c r="AD74" s="120"/>
      <c r="AE74" s="115">
        <f>IFERROR(IF(AD74="",0,(SUMIF($G$3:AC$3,"金额-入",$G74:AC74)-SUMIF($G$3:AC$3,"金额-出",$G74:AC74))/(SUMIF($G$3:AC$3,"数量-入",$G74:AC74)-SUMIF($G$3:AC$3,"数量-出",$G74:AC74))),0)</f>
        <v>0</v>
      </c>
      <c r="AF74" s="115">
        <f t="shared" si="48"/>
        <v>0</v>
      </c>
      <c r="AG74" s="121"/>
      <c r="AH74" s="122"/>
      <c r="AI74" s="123"/>
      <c r="AJ74" s="112"/>
      <c r="AK74" s="119">
        <f t="shared" si="49"/>
        <v>0</v>
      </c>
      <c r="AL74" s="124"/>
      <c r="AM74" s="115">
        <f>IFERROR(IF(AL74="",0,(SUMIF($G$3:AK$3,"金额-入",$G74:AK74)-SUMIF($G$3:AK$3,"金额-出",$G74:AK74))/(SUMIF($G$3:AK$3,"数量-入",$G74:AK74)-SUMIF($G$3:AK$3,"数量-出",$G74:AK74))),0)</f>
        <v>0</v>
      </c>
      <c r="AN74" s="115">
        <f t="shared" si="50"/>
        <v>0</v>
      </c>
      <c r="AO74" s="125"/>
      <c r="AP74" s="126"/>
      <c r="AQ74" s="123"/>
      <c r="AR74" s="112"/>
      <c r="AS74" s="119">
        <f t="shared" si="51"/>
        <v>0</v>
      </c>
      <c r="AT74" s="124"/>
      <c r="AU74" s="115">
        <f>IFERROR(IF(AT74="",0,(SUMIF($G$3:AS$3,"金额-入",$G74:AS74)-SUMIF($G$3:AS$3,"金额-出",$G74:AS74))/(SUMIF($G$3:AS$3,"数量-入",$G74:AS74)-SUMIF($G$3:AS$3,"数量-出",$G74:AS74))),0)</f>
        <v>0</v>
      </c>
      <c r="AV74" s="115">
        <f t="shared" si="52"/>
        <v>0</v>
      </c>
      <c r="AW74" s="125"/>
      <c r="AX74" s="126"/>
      <c r="AY74" s="123"/>
      <c r="AZ74" s="112"/>
      <c r="BA74" s="119">
        <f t="shared" si="53"/>
        <v>0</v>
      </c>
      <c r="BB74" s="124"/>
      <c r="BC74" s="115">
        <f>IFERROR(IF(BB74="",0,(SUMIF($G$3:BA$3,"金额-入",$G74:BA74)-SUMIF($G$3:BA$3,"金额-出",$G74:BA74))/(SUMIF($G$3:BA$3,"数量-入",$G74:BA74)-SUMIF($G$3:BA$3,"数量-出",$G74:BA74))),0)</f>
        <v>0</v>
      </c>
      <c r="BD74" s="115">
        <f t="shared" si="54"/>
        <v>0</v>
      </c>
      <c r="BE74" s="125"/>
      <c r="BF74" s="126"/>
      <c r="BG74" s="123"/>
      <c r="BH74" s="112"/>
      <c r="BI74" s="119">
        <f t="shared" si="55"/>
        <v>0</v>
      </c>
      <c r="BJ74" s="124"/>
      <c r="BK74" s="115">
        <f>IFERROR(IF(BJ74="",0,(SUMIF($G$3:BI$3,"金额-入",$G74:BI74)-SUMIF($G$3:BI$3,"金额-出",$G74:BI74))/(SUMIF($G$3:BI$3,"数量-入",$G74:BI74)-SUMIF($G$3:BI$3,"数量-出",$G74:BI74))),0)</f>
        <v>0</v>
      </c>
      <c r="BL74" s="115">
        <f t="shared" si="56"/>
        <v>0</v>
      </c>
      <c r="BM74" s="125"/>
      <c r="BN74" s="126"/>
      <c r="BO74" s="123"/>
      <c r="BP74" s="112"/>
      <c r="BQ74" s="119">
        <f t="shared" si="57"/>
        <v>0</v>
      </c>
      <c r="BR74" s="124"/>
      <c r="BS74" s="115">
        <f>IFERROR(IF(BR74="",0,(SUMIF($G$3:BQ$3,"金额-入",$G74:BQ74)-SUMIF($G$3:BQ$3,"金额-出",$G74:BQ74))/(SUMIF($G$3:BQ$3,"数量-入",$G74:BQ74)-SUMIF($G$3:BQ$3,"数量-出",$G74:BQ74))),0)</f>
        <v>0</v>
      </c>
      <c r="BT74" s="115">
        <f t="shared" si="58"/>
        <v>0</v>
      </c>
      <c r="BU74" s="125"/>
      <c r="BV74" s="126"/>
      <c r="BW74" s="123"/>
      <c r="BX74" s="112"/>
      <c r="BY74" s="119">
        <f t="shared" si="59"/>
        <v>0</v>
      </c>
      <c r="BZ74" s="124"/>
      <c r="CA74" s="115">
        <f>IFERROR(IF(BZ74="",0,(SUMIF($G$3:BY$3,"金额-入",$G74:BY74)-SUMIF($G$3:BY$3,"金额-出",$G74:BY74))/(SUMIF($G$3:BY$3,"数量-入",$G74:BY74)-SUMIF($G$3:BY$3,"数量-出",$G74:BY74))),0)</f>
        <v>0</v>
      </c>
      <c r="CB74" s="115">
        <f t="shared" si="60"/>
        <v>0</v>
      </c>
      <c r="CC74" s="125"/>
      <c r="CD74" s="126"/>
      <c r="CE74" s="123"/>
      <c r="CF74" s="112"/>
      <c r="CG74" s="119">
        <f t="shared" si="61"/>
        <v>0</v>
      </c>
      <c r="CH74" s="124"/>
      <c r="CI74" s="115">
        <f>IFERROR(IF(CH74="",0,(SUMIF($G$3:CG$3,"金额-入",$G74:CG74)-SUMIF($G$3:CG$3,"金额-出",$G74:CG74))/(SUMIF($G$3:CG$3,"数量-入",$G74:CG74)-SUMIF($G$3:CG$3,"数量-出",$G74:CG74))),0)</f>
        <v>0</v>
      </c>
      <c r="CJ74" s="115">
        <f t="shared" si="62"/>
        <v>0</v>
      </c>
      <c r="CK74" s="125"/>
      <c r="CL74" s="126"/>
      <c r="CM74" s="123"/>
      <c r="CN74" s="112"/>
      <c r="CO74" s="119">
        <f t="shared" si="63"/>
        <v>0</v>
      </c>
      <c r="CP74" s="124"/>
      <c r="CQ74" s="115">
        <f>IFERROR(IF(CP74="",0,(SUMIF($G$3:CO$3,"金额-入",$G74:CO74)-SUMIF($G$3:CO$3,"金额-出",$G74:CO74))/(SUMIF($G$3:CO$3,"数量-入",$G74:CO74)-SUMIF($G$3:CO$3,"数量-出",$G74:CO74))),0)</f>
        <v>0</v>
      </c>
      <c r="CR74" s="115">
        <f t="shared" si="64"/>
        <v>0</v>
      </c>
      <c r="CS74" s="125"/>
      <c r="CT74" s="126"/>
      <c r="CU74" s="123"/>
      <c r="CV74" s="112"/>
      <c r="CW74" s="119">
        <f t="shared" si="65"/>
        <v>0</v>
      </c>
      <c r="CX74" s="124"/>
      <c r="CY74" s="115">
        <f>IFERROR(IF(CX74="",0,(SUMIF($G$3:CW$3,"金额-入",$G74:CW74)-SUMIF($G$3:CW$3,"金额-出",$G74:CW74))/(SUMIF($G$3:CW$3,"数量-入",$G74:CW74)-SUMIF($G$3:CW$3,"数量-出",$G74:CW74))),0)</f>
        <v>0</v>
      </c>
      <c r="CZ74" s="115">
        <f t="shared" si="66"/>
        <v>0</v>
      </c>
      <c r="DA74" s="125"/>
      <c r="DB74" s="126"/>
      <c r="DC74" s="123"/>
      <c r="DD74" s="112"/>
      <c r="DE74" s="119">
        <f t="shared" si="67"/>
        <v>0</v>
      </c>
      <c r="DF74" s="124"/>
      <c r="DG74" s="115">
        <f>IFERROR(IF(DF74="",0,(SUMIF($G$3:DE$3,"金额-入",$G74:DE74)-SUMIF($G$3:DE$3,"金额-出",$G74:DE74))/(SUMIF($G$3:DE$3,"数量-入",$G74:DE74)-SUMIF($G$3:DE$3,"数量-出",$G74:DE74))),0)</f>
        <v>0</v>
      </c>
      <c r="DH74" s="115">
        <f t="shared" si="68"/>
        <v>0</v>
      </c>
      <c r="DI74" s="125"/>
      <c r="DJ74" s="126"/>
      <c r="DK74" s="109">
        <f t="array" ref="DK74">MIN(IF(($G$3:$DJ$3="单价")*(G74:DJ74&lt;&gt;0),G74:DJ74))</f>
        <v>0</v>
      </c>
      <c r="DL74" s="97">
        <f t="array" ref="DL74">MAX(IF($G$3:$DJ$3="单价",G74:DJ74))</f>
        <v>0</v>
      </c>
      <c r="DM74" s="115">
        <f t="shared" si="69"/>
        <v>0</v>
      </c>
      <c r="DN74" s="127"/>
      <c r="DO74" s="2"/>
      <c r="DP74" s="11">
        <f t="shared" si="70"/>
        <v>0</v>
      </c>
      <c r="DQ74" s="11">
        <f t="shared" si="71"/>
        <v>0</v>
      </c>
      <c r="DR74" s="11"/>
      <c r="DS74" s="11"/>
      <c r="DT74" s="11"/>
      <c r="DU74" s="2"/>
      <c r="DV74" s="2"/>
      <c r="DW74" s="2"/>
      <c r="DX74" s="2"/>
      <c r="DY74" s="2"/>
    </row>
    <row r="75" spans="1:129" ht="18" customHeight="1" x14ac:dyDescent="0.15">
      <c r="A75" s="2"/>
      <c r="B75" s="53">
        <f t="shared" si="0"/>
        <v>71</v>
      </c>
      <c r="C75" s="5"/>
      <c r="D75" s="6"/>
      <c r="E75" s="7"/>
      <c r="F75" s="8"/>
      <c r="G75" s="111"/>
      <c r="H75" s="112"/>
      <c r="I75" s="113">
        <f t="shared" si="38"/>
        <v>0</v>
      </c>
      <c r="J75" s="114">
        <f t="shared" si="39"/>
        <v>0</v>
      </c>
      <c r="K75" s="115">
        <f t="shared" si="3"/>
        <v>0</v>
      </c>
      <c r="L75" s="113">
        <f t="shared" si="40"/>
        <v>0</v>
      </c>
      <c r="M75" s="114">
        <f t="shared" si="41"/>
        <v>0</v>
      </c>
      <c r="N75" s="115">
        <f t="shared" si="6"/>
        <v>0</v>
      </c>
      <c r="O75" s="113">
        <f t="shared" si="42"/>
        <v>0</v>
      </c>
      <c r="P75" s="116">
        <f t="shared" si="43"/>
        <v>0</v>
      </c>
      <c r="Q75" s="117">
        <f t="shared" si="37"/>
        <v>0</v>
      </c>
      <c r="R75" s="118">
        <f t="shared" si="44"/>
        <v>0</v>
      </c>
      <c r="S75" s="111"/>
      <c r="T75" s="112"/>
      <c r="U75" s="119">
        <f t="shared" si="45"/>
        <v>0</v>
      </c>
      <c r="V75" s="120"/>
      <c r="W75" s="115">
        <f>IFERROR(IF(V75="",0,(SUMIF($G$3:U$3,"金额-入",$G75:U75)-SUMIF($G$3:U$3,"金额-出",$G75:U75))/(SUMIF($G$3:U$3,"数量-入",$G75:U75)-SUMIF($G$3:U$3,"数量-出",$G75:U75))),0)</f>
        <v>0</v>
      </c>
      <c r="X75" s="115">
        <f t="shared" si="46"/>
        <v>0</v>
      </c>
      <c r="Y75" s="121"/>
      <c r="Z75" s="122"/>
      <c r="AA75" s="111"/>
      <c r="AB75" s="112"/>
      <c r="AC75" s="119">
        <f t="shared" si="47"/>
        <v>0</v>
      </c>
      <c r="AD75" s="120"/>
      <c r="AE75" s="115">
        <f>IFERROR(IF(AD75="",0,(SUMIF($G$3:AC$3,"金额-入",$G75:AC75)-SUMIF($G$3:AC$3,"金额-出",$G75:AC75))/(SUMIF($G$3:AC$3,"数量-入",$G75:AC75)-SUMIF($G$3:AC$3,"数量-出",$G75:AC75))),0)</f>
        <v>0</v>
      </c>
      <c r="AF75" s="115">
        <f t="shared" si="48"/>
        <v>0</v>
      </c>
      <c r="AG75" s="121"/>
      <c r="AH75" s="122"/>
      <c r="AI75" s="123"/>
      <c r="AJ75" s="112"/>
      <c r="AK75" s="119">
        <f t="shared" si="49"/>
        <v>0</v>
      </c>
      <c r="AL75" s="124"/>
      <c r="AM75" s="115">
        <f>IFERROR(IF(AL75="",0,(SUMIF($G$3:AK$3,"金额-入",$G75:AK75)-SUMIF($G$3:AK$3,"金额-出",$G75:AK75))/(SUMIF($G$3:AK$3,"数量-入",$G75:AK75)-SUMIF($G$3:AK$3,"数量-出",$G75:AK75))),0)</f>
        <v>0</v>
      </c>
      <c r="AN75" s="115">
        <f t="shared" si="50"/>
        <v>0</v>
      </c>
      <c r="AO75" s="125"/>
      <c r="AP75" s="126"/>
      <c r="AQ75" s="123"/>
      <c r="AR75" s="112"/>
      <c r="AS75" s="119">
        <f t="shared" si="51"/>
        <v>0</v>
      </c>
      <c r="AT75" s="124"/>
      <c r="AU75" s="115">
        <f>IFERROR(IF(AT75="",0,(SUMIF($G$3:AS$3,"金额-入",$G75:AS75)-SUMIF($G$3:AS$3,"金额-出",$G75:AS75))/(SUMIF($G$3:AS$3,"数量-入",$G75:AS75)-SUMIF($G$3:AS$3,"数量-出",$G75:AS75))),0)</f>
        <v>0</v>
      </c>
      <c r="AV75" s="115">
        <f t="shared" si="52"/>
        <v>0</v>
      </c>
      <c r="AW75" s="125"/>
      <c r="AX75" s="126"/>
      <c r="AY75" s="123"/>
      <c r="AZ75" s="112"/>
      <c r="BA75" s="119">
        <f t="shared" si="53"/>
        <v>0</v>
      </c>
      <c r="BB75" s="124"/>
      <c r="BC75" s="115">
        <f>IFERROR(IF(BB75="",0,(SUMIF($G$3:BA$3,"金额-入",$G75:BA75)-SUMIF($G$3:BA$3,"金额-出",$G75:BA75))/(SUMIF($G$3:BA$3,"数量-入",$G75:BA75)-SUMIF($G$3:BA$3,"数量-出",$G75:BA75))),0)</f>
        <v>0</v>
      </c>
      <c r="BD75" s="115">
        <f t="shared" si="54"/>
        <v>0</v>
      </c>
      <c r="BE75" s="125"/>
      <c r="BF75" s="126"/>
      <c r="BG75" s="123"/>
      <c r="BH75" s="112"/>
      <c r="BI75" s="119">
        <f t="shared" si="55"/>
        <v>0</v>
      </c>
      <c r="BJ75" s="124"/>
      <c r="BK75" s="115">
        <f>IFERROR(IF(BJ75="",0,(SUMIF($G$3:BI$3,"金额-入",$G75:BI75)-SUMIF($G$3:BI$3,"金额-出",$G75:BI75))/(SUMIF($G$3:BI$3,"数量-入",$G75:BI75)-SUMIF($G$3:BI$3,"数量-出",$G75:BI75))),0)</f>
        <v>0</v>
      </c>
      <c r="BL75" s="115">
        <f t="shared" si="56"/>
        <v>0</v>
      </c>
      <c r="BM75" s="125"/>
      <c r="BN75" s="126"/>
      <c r="BO75" s="123"/>
      <c r="BP75" s="112"/>
      <c r="BQ75" s="119">
        <f t="shared" si="57"/>
        <v>0</v>
      </c>
      <c r="BR75" s="124"/>
      <c r="BS75" s="115">
        <f>IFERROR(IF(BR75="",0,(SUMIF($G$3:BQ$3,"金额-入",$G75:BQ75)-SUMIF($G$3:BQ$3,"金额-出",$G75:BQ75))/(SUMIF($G$3:BQ$3,"数量-入",$G75:BQ75)-SUMIF($G$3:BQ$3,"数量-出",$G75:BQ75))),0)</f>
        <v>0</v>
      </c>
      <c r="BT75" s="115">
        <f t="shared" si="58"/>
        <v>0</v>
      </c>
      <c r="BU75" s="125"/>
      <c r="BV75" s="126"/>
      <c r="BW75" s="123"/>
      <c r="BX75" s="112"/>
      <c r="BY75" s="119">
        <f t="shared" si="59"/>
        <v>0</v>
      </c>
      <c r="BZ75" s="124"/>
      <c r="CA75" s="115">
        <f>IFERROR(IF(BZ75="",0,(SUMIF($G$3:BY$3,"金额-入",$G75:BY75)-SUMIF($G$3:BY$3,"金额-出",$G75:BY75))/(SUMIF($G$3:BY$3,"数量-入",$G75:BY75)-SUMIF($G$3:BY$3,"数量-出",$G75:BY75))),0)</f>
        <v>0</v>
      </c>
      <c r="CB75" s="115">
        <f t="shared" si="60"/>
        <v>0</v>
      </c>
      <c r="CC75" s="125"/>
      <c r="CD75" s="126"/>
      <c r="CE75" s="123"/>
      <c r="CF75" s="112"/>
      <c r="CG75" s="119">
        <f t="shared" si="61"/>
        <v>0</v>
      </c>
      <c r="CH75" s="124"/>
      <c r="CI75" s="115">
        <f>IFERROR(IF(CH75="",0,(SUMIF($G$3:CG$3,"金额-入",$G75:CG75)-SUMIF($G$3:CG$3,"金额-出",$G75:CG75))/(SUMIF($G$3:CG$3,"数量-入",$G75:CG75)-SUMIF($G$3:CG$3,"数量-出",$G75:CG75))),0)</f>
        <v>0</v>
      </c>
      <c r="CJ75" s="115">
        <f t="shared" si="62"/>
        <v>0</v>
      </c>
      <c r="CK75" s="125"/>
      <c r="CL75" s="126"/>
      <c r="CM75" s="123"/>
      <c r="CN75" s="112"/>
      <c r="CO75" s="119">
        <f t="shared" si="63"/>
        <v>0</v>
      </c>
      <c r="CP75" s="124"/>
      <c r="CQ75" s="115">
        <f>IFERROR(IF(CP75="",0,(SUMIF($G$3:CO$3,"金额-入",$G75:CO75)-SUMIF($G$3:CO$3,"金额-出",$G75:CO75))/(SUMIF($G$3:CO$3,"数量-入",$G75:CO75)-SUMIF($G$3:CO$3,"数量-出",$G75:CO75))),0)</f>
        <v>0</v>
      </c>
      <c r="CR75" s="115">
        <f t="shared" si="64"/>
        <v>0</v>
      </c>
      <c r="CS75" s="125"/>
      <c r="CT75" s="126"/>
      <c r="CU75" s="123"/>
      <c r="CV75" s="112"/>
      <c r="CW75" s="119">
        <f t="shared" si="65"/>
        <v>0</v>
      </c>
      <c r="CX75" s="124"/>
      <c r="CY75" s="115">
        <f>IFERROR(IF(CX75="",0,(SUMIF($G$3:CW$3,"金额-入",$G75:CW75)-SUMIF($G$3:CW$3,"金额-出",$G75:CW75))/(SUMIF($G$3:CW$3,"数量-入",$G75:CW75)-SUMIF($G$3:CW$3,"数量-出",$G75:CW75))),0)</f>
        <v>0</v>
      </c>
      <c r="CZ75" s="115">
        <f t="shared" si="66"/>
        <v>0</v>
      </c>
      <c r="DA75" s="125"/>
      <c r="DB75" s="126"/>
      <c r="DC75" s="123"/>
      <c r="DD75" s="112"/>
      <c r="DE75" s="119">
        <f t="shared" si="67"/>
        <v>0</v>
      </c>
      <c r="DF75" s="124"/>
      <c r="DG75" s="115">
        <f>IFERROR(IF(DF75="",0,(SUMIF($G$3:DE$3,"金额-入",$G75:DE75)-SUMIF($G$3:DE$3,"金额-出",$G75:DE75))/(SUMIF($G$3:DE$3,"数量-入",$G75:DE75)-SUMIF($G$3:DE$3,"数量-出",$G75:DE75))),0)</f>
        <v>0</v>
      </c>
      <c r="DH75" s="115">
        <f t="shared" si="68"/>
        <v>0</v>
      </c>
      <c r="DI75" s="125"/>
      <c r="DJ75" s="126"/>
      <c r="DK75" s="109">
        <f t="array" ref="DK75">MIN(IF(($G$3:$DJ$3="单价")*(G75:DJ75&lt;&gt;0),G75:DJ75))</f>
        <v>0</v>
      </c>
      <c r="DL75" s="97">
        <f t="array" ref="DL75">MAX(IF($G$3:$DJ$3="单价",G75:DJ75))</f>
        <v>0</v>
      </c>
      <c r="DM75" s="115">
        <f t="shared" si="69"/>
        <v>0</v>
      </c>
      <c r="DN75" s="127"/>
      <c r="DO75" s="2"/>
      <c r="DP75" s="11">
        <f t="shared" si="70"/>
        <v>0</v>
      </c>
      <c r="DQ75" s="11">
        <f t="shared" si="71"/>
        <v>0</v>
      </c>
      <c r="DR75" s="11"/>
      <c r="DS75" s="11"/>
      <c r="DT75" s="11"/>
      <c r="DU75" s="2"/>
      <c r="DV75" s="2"/>
      <c r="DW75" s="2"/>
      <c r="DX75" s="2"/>
      <c r="DY75" s="2"/>
    </row>
    <row r="76" spans="1:129" ht="18" customHeight="1" x14ac:dyDescent="0.15">
      <c r="A76" s="2"/>
      <c r="B76" s="53">
        <f t="shared" si="0"/>
        <v>72</v>
      </c>
      <c r="C76" s="5"/>
      <c r="D76" s="6"/>
      <c r="E76" s="7"/>
      <c r="F76" s="8"/>
      <c r="G76" s="111"/>
      <c r="H76" s="112"/>
      <c r="I76" s="113">
        <f t="shared" si="38"/>
        <v>0</v>
      </c>
      <c r="J76" s="114">
        <f t="shared" si="39"/>
        <v>0</v>
      </c>
      <c r="K76" s="115">
        <f t="shared" si="3"/>
        <v>0</v>
      </c>
      <c r="L76" s="113">
        <f t="shared" si="40"/>
        <v>0</v>
      </c>
      <c r="M76" s="114">
        <f t="shared" si="41"/>
        <v>0</v>
      </c>
      <c r="N76" s="115">
        <f t="shared" si="6"/>
        <v>0</v>
      </c>
      <c r="O76" s="113">
        <f t="shared" si="42"/>
        <v>0</v>
      </c>
      <c r="P76" s="116">
        <f t="shared" si="43"/>
        <v>0</v>
      </c>
      <c r="Q76" s="117">
        <f t="shared" si="37"/>
        <v>0</v>
      </c>
      <c r="R76" s="118">
        <f t="shared" si="44"/>
        <v>0</v>
      </c>
      <c r="S76" s="111"/>
      <c r="T76" s="112"/>
      <c r="U76" s="119">
        <f t="shared" si="45"/>
        <v>0</v>
      </c>
      <c r="V76" s="120"/>
      <c r="W76" s="115">
        <f>IFERROR(IF(V76="",0,(SUMIF($G$3:U$3,"金额-入",$G76:U76)-SUMIF($G$3:U$3,"金额-出",$G76:U76))/(SUMIF($G$3:U$3,"数量-入",$G76:U76)-SUMIF($G$3:U$3,"数量-出",$G76:U76))),0)</f>
        <v>0</v>
      </c>
      <c r="X76" s="115">
        <f t="shared" si="46"/>
        <v>0</v>
      </c>
      <c r="Y76" s="121"/>
      <c r="Z76" s="122"/>
      <c r="AA76" s="111"/>
      <c r="AB76" s="112"/>
      <c r="AC76" s="119">
        <f t="shared" si="47"/>
        <v>0</v>
      </c>
      <c r="AD76" s="120"/>
      <c r="AE76" s="115">
        <f>IFERROR(IF(AD76="",0,(SUMIF($G$3:AC$3,"金额-入",$G76:AC76)-SUMIF($G$3:AC$3,"金额-出",$G76:AC76))/(SUMIF($G$3:AC$3,"数量-入",$G76:AC76)-SUMIF($G$3:AC$3,"数量-出",$G76:AC76))),0)</f>
        <v>0</v>
      </c>
      <c r="AF76" s="115">
        <f t="shared" si="48"/>
        <v>0</v>
      </c>
      <c r="AG76" s="121"/>
      <c r="AH76" s="122"/>
      <c r="AI76" s="123"/>
      <c r="AJ76" s="112"/>
      <c r="AK76" s="119">
        <f t="shared" si="49"/>
        <v>0</v>
      </c>
      <c r="AL76" s="124"/>
      <c r="AM76" s="115">
        <f>IFERROR(IF(AL76="",0,(SUMIF($G$3:AK$3,"金额-入",$G76:AK76)-SUMIF($G$3:AK$3,"金额-出",$G76:AK76))/(SUMIF($G$3:AK$3,"数量-入",$G76:AK76)-SUMIF($G$3:AK$3,"数量-出",$G76:AK76))),0)</f>
        <v>0</v>
      </c>
      <c r="AN76" s="115">
        <f t="shared" si="50"/>
        <v>0</v>
      </c>
      <c r="AO76" s="125"/>
      <c r="AP76" s="126"/>
      <c r="AQ76" s="123"/>
      <c r="AR76" s="112"/>
      <c r="AS76" s="119">
        <f t="shared" si="51"/>
        <v>0</v>
      </c>
      <c r="AT76" s="124"/>
      <c r="AU76" s="115">
        <f>IFERROR(IF(AT76="",0,(SUMIF($G$3:AS$3,"金额-入",$G76:AS76)-SUMIF($G$3:AS$3,"金额-出",$G76:AS76))/(SUMIF($G$3:AS$3,"数量-入",$G76:AS76)-SUMIF($G$3:AS$3,"数量-出",$G76:AS76))),0)</f>
        <v>0</v>
      </c>
      <c r="AV76" s="115">
        <f t="shared" si="52"/>
        <v>0</v>
      </c>
      <c r="AW76" s="125"/>
      <c r="AX76" s="126"/>
      <c r="AY76" s="123"/>
      <c r="AZ76" s="112"/>
      <c r="BA76" s="119">
        <f t="shared" si="53"/>
        <v>0</v>
      </c>
      <c r="BB76" s="124"/>
      <c r="BC76" s="115">
        <f>IFERROR(IF(BB76="",0,(SUMIF($G$3:BA$3,"金额-入",$G76:BA76)-SUMIF($G$3:BA$3,"金额-出",$G76:BA76))/(SUMIF($G$3:BA$3,"数量-入",$G76:BA76)-SUMIF($G$3:BA$3,"数量-出",$G76:BA76))),0)</f>
        <v>0</v>
      </c>
      <c r="BD76" s="115">
        <f t="shared" si="54"/>
        <v>0</v>
      </c>
      <c r="BE76" s="125"/>
      <c r="BF76" s="126"/>
      <c r="BG76" s="123"/>
      <c r="BH76" s="112"/>
      <c r="BI76" s="119">
        <f t="shared" si="55"/>
        <v>0</v>
      </c>
      <c r="BJ76" s="124"/>
      <c r="BK76" s="115">
        <f>IFERROR(IF(BJ76="",0,(SUMIF($G$3:BI$3,"金额-入",$G76:BI76)-SUMIF($G$3:BI$3,"金额-出",$G76:BI76))/(SUMIF($G$3:BI$3,"数量-入",$G76:BI76)-SUMIF($G$3:BI$3,"数量-出",$G76:BI76))),0)</f>
        <v>0</v>
      </c>
      <c r="BL76" s="115">
        <f t="shared" si="56"/>
        <v>0</v>
      </c>
      <c r="BM76" s="125"/>
      <c r="BN76" s="126"/>
      <c r="BO76" s="123"/>
      <c r="BP76" s="112"/>
      <c r="BQ76" s="119">
        <f t="shared" si="57"/>
        <v>0</v>
      </c>
      <c r="BR76" s="124"/>
      <c r="BS76" s="115">
        <f>IFERROR(IF(BR76="",0,(SUMIF($G$3:BQ$3,"金额-入",$G76:BQ76)-SUMIF($G$3:BQ$3,"金额-出",$G76:BQ76))/(SUMIF($G$3:BQ$3,"数量-入",$G76:BQ76)-SUMIF($G$3:BQ$3,"数量-出",$G76:BQ76))),0)</f>
        <v>0</v>
      </c>
      <c r="BT76" s="115">
        <f t="shared" si="58"/>
        <v>0</v>
      </c>
      <c r="BU76" s="125"/>
      <c r="BV76" s="126"/>
      <c r="BW76" s="123"/>
      <c r="BX76" s="112"/>
      <c r="BY76" s="119">
        <f t="shared" si="59"/>
        <v>0</v>
      </c>
      <c r="BZ76" s="124"/>
      <c r="CA76" s="115">
        <f>IFERROR(IF(BZ76="",0,(SUMIF($G$3:BY$3,"金额-入",$G76:BY76)-SUMIF($G$3:BY$3,"金额-出",$G76:BY76))/(SUMIF($G$3:BY$3,"数量-入",$G76:BY76)-SUMIF($G$3:BY$3,"数量-出",$G76:BY76))),0)</f>
        <v>0</v>
      </c>
      <c r="CB76" s="115">
        <f t="shared" si="60"/>
        <v>0</v>
      </c>
      <c r="CC76" s="125"/>
      <c r="CD76" s="126"/>
      <c r="CE76" s="123"/>
      <c r="CF76" s="112"/>
      <c r="CG76" s="119">
        <f t="shared" si="61"/>
        <v>0</v>
      </c>
      <c r="CH76" s="124"/>
      <c r="CI76" s="115">
        <f>IFERROR(IF(CH76="",0,(SUMIF($G$3:CG$3,"金额-入",$G76:CG76)-SUMIF($G$3:CG$3,"金额-出",$G76:CG76))/(SUMIF($G$3:CG$3,"数量-入",$G76:CG76)-SUMIF($G$3:CG$3,"数量-出",$G76:CG76))),0)</f>
        <v>0</v>
      </c>
      <c r="CJ76" s="115">
        <f t="shared" si="62"/>
        <v>0</v>
      </c>
      <c r="CK76" s="125"/>
      <c r="CL76" s="126"/>
      <c r="CM76" s="123"/>
      <c r="CN76" s="112"/>
      <c r="CO76" s="119">
        <f t="shared" si="63"/>
        <v>0</v>
      </c>
      <c r="CP76" s="124"/>
      <c r="CQ76" s="115">
        <f>IFERROR(IF(CP76="",0,(SUMIF($G$3:CO$3,"金额-入",$G76:CO76)-SUMIF($G$3:CO$3,"金额-出",$G76:CO76))/(SUMIF($G$3:CO$3,"数量-入",$G76:CO76)-SUMIF($G$3:CO$3,"数量-出",$G76:CO76))),0)</f>
        <v>0</v>
      </c>
      <c r="CR76" s="115">
        <f t="shared" si="64"/>
        <v>0</v>
      </c>
      <c r="CS76" s="125"/>
      <c r="CT76" s="126"/>
      <c r="CU76" s="123"/>
      <c r="CV76" s="112"/>
      <c r="CW76" s="119">
        <f t="shared" si="65"/>
        <v>0</v>
      </c>
      <c r="CX76" s="124"/>
      <c r="CY76" s="115">
        <f>IFERROR(IF(CX76="",0,(SUMIF($G$3:CW$3,"金额-入",$G76:CW76)-SUMIF($G$3:CW$3,"金额-出",$G76:CW76))/(SUMIF($G$3:CW$3,"数量-入",$G76:CW76)-SUMIF($G$3:CW$3,"数量-出",$G76:CW76))),0)</f>
        <v>0</v>
      </c>
      <c r="CZ76" s="115">
        <f t="shared" si="66"/>
        <v>0</v>
      </c>
      <c r="DA76" s="125"/>
      <c r="DB76" s="126"/>
      <c r="DC76" s="123"/>
      <c r="DD76" s="112"/>
      <c r="DE76" s="119">
        <f t="shared" si="67"/>
        <v>0</v>
      </c>
      <c r="DF76" s="124"/>
      <c r="DG76" s="115">
        <f>IFERROR(IF(DF76="",0,(SUMIF($G$3:DE$3,"金额-入",$G76:DE76)-SUMIF($G$3:DE$3,"金额-出",$G76:DE76))/(SUMIF($G$3:DE$3,"数量-入",$G76:DE76)-SUMIF($G$3:DE$3,"数量-出",$G76:DE76))),0)</f>
        <v>0</v>
      </c>
      <c r="DH76" s="115">
        <f t="shared" si="68"/>
        <v>0</v>
      </c>
      <c r="DI76" s="125"/>
      <c r="DJ76" s="126"/>
      <c r="DK76" s="109">
        <f t="array" ref="DK76">MIN(IF(($G$3:$DJ$3="单价")*(G76:DJ76&lt;&gt;0),G76:DJ76))</f>
        <v>0</v>
      </c>
      <c r="DL76" s="97">
        <f t="array" ref="DL76">MAX(IF($G$3:$DJ$3="单价",G76:DJ76))</f>
        <v>0</v>
      </c>
      <c r="DM76" s="115">
        <f t="shared" si="69"/>
        <v>0</v>
      </c>
      <c r="DN76" s="127"/>
      <c r="DO76" s="2"/>
      <c r="DP76" s="11">
        <f t="shared" si="70"/>
        <v>0</v>
      </c>
      <c r="DQ76" s="11">
        <f t="shared" si="71"/>
        <v>0</v>
      </c>
      <c r="DR76" s="11"/>
      <c r="DS76" s="11"/>
      <c r="DT76" s="11"/>
      <c r="DU76" s="2"/>
      <c r="DV76" s="2"/>
      <c r="DW76" s="2"/>
      <c r="DX76" s="2"/>
      <c r="DY76" s="2"/>
    </row>
    <row r="77" spans="1:129" ht="18" customHeight="1" x14ac:dyDescent="0.15">
      <c r="A77" s="2"/>
      <c r="B77" s="53">
        <f t="shared" si="0"/>
        <v>73</v>
      </c>
      <c r="C77" s="5"/>
      <c r="D77" s="6"/>
      <c r="E77" s="7"/>
      <c r="F77" s="8"/>
      <c r="G77" s="111"/>
      <c r="H77" s="112"/>
      <c r="I77" s="113">
        <f t="shared" si="38"/>
        <v>0</v>
      </c>
      <c r="J77" s="114">
        <f t="shared" si="39"/>
        <v>0</v>
      </c>
      <c r="K77" s="115">
        <f t="shared" si="3"/>
        <v>0</v>
      </c>
      <c r="L77" s="113">
        <f t="shared" si="40"/>
        <v>0</v>
      </c>
      <c r="M77" s="114">
        <f t="shared" si="41"/>
        <v>0</v>
      </c>
      <c r="N77" s="115">
        <f t="shared" si="6"/>
        <v>0</v>
      </c>
      <c r="O77" s="113">
        <f t="shared" si="42"/>
        <v>0</v>
      </c>
      <c r="P77" s="116">
        <f t="shared" si="43"/>
        <v>0</v>
      </c>
      <c r="Q77" s="117">
        <f t="shared" si="37"/>
        <v>0</v>
      </c>
      <c r="R77" s="118">
        <f t="shared" si="44"/>
        <v>0</v>
      </c>
      <c r="S77" s="111"/>
      <c r="T77" s="112"/>
      <c r="U77" s="119">
        <f t="shared" si="45"/>
        <v>0</v>
      </c>
      <c r="V77" s="120"/>
      <c r="W77" s="115">
        <f>IFERROR(IF(V77="",0,(SUMIF($G$3:U$3,"金额-入",$G77:U77)-SUMIF($G$3:U$3,"金额-出",$G77:U77))/(SUMIF($G$3:U$3,"数量-入",$G77:U77)-SUMIF($G$3:U$3,"数量-出",$G77:U77))),0)</f>
        <v>0</v>
      </c>
      <c r="X77" s="115">
        <f t="shared" si="46"/>
        <v>0</v>
      </c>
      <c r="Y77" s="121"/>
      <c r="Z77" s="122"/>
      <c r="AA77" s="111"/>
      <c r="AB77" s="112"/>
      <c r="AC77" s="119">
        <f t="shared" si="47"/>
        <v>0</v>
      </c>
      <c r="AD77" s="120"/>
      <c r="AE77" s="115">
        <f>IFERROR(IF(AD77="",0,(SUMIF($G$3:AC$3,"金额-入",$G77:AC77)-SUMIF($G$3:AC$3,"金额-出",$G77:AC77))/(SUMIF($G$3:AC$3,"数量-入",$G77:AC77)-SUMIF($G$3:AC$3,"数量-出",$G77:AC77))),0)</f>
        <v>0</v>
      </c>
      <c r="AF77" s="115">
        <f t="shared" si="48"/>
        <v>0</v>
      </c>
      <c r="AG77" s="121"/>
      <c r="AH77" s="122"/>
      <c r="AI77" s="123"/>
      <c r="AJ77" s="112"/>
      <c r="AK77" s="119">
        <f t="shared" si="49"/>
        <v>0</v>
      </c>
      <c r="AL77" s="124"/>
      <c r="AM77" s="115">
        <f>IFERROR(IF(AL77="",0,(SUMIF($G$3:AK$3,"金额-入",$G77:AK77)-SUMIF($G$3:AK$3,"金额-出",$G77:AK77))/(SUMIF($G$3:AK$3,"数量-入",$G77:AK77)-SUMIF($G$3:AK$3,"数量-出",$G77:AK77))),0)</f>
        <v>0</v>
      </c>
      <c r="AN77" s="115">
        <f t="shared" si="50"/>
        <v>0</v>
      </c>
      <c r="AO77" s="125"/>
      <c r="AP77" s="126"/>
      <c r="AQ77" s="123"/>
      <c r="AR77" s="112"/>
      <c r="AS77" s="119">
        <f t="shared" si="51"/>
        <v>0</v>
      </c>
      <c r="AT77" s="124"/>
      <c r="AU77" s="115">
        <f>IFERROR(IF(AT77="",0,(SUMIF($G$3:AS$3,"金额-入",$G77:AS77)-SUMIF($G$3:AS$3,"金额-出",$G77:AS77))/(SUMIF($G$3:AS$3,"数量-入",$G77:AS77)-SUMIF($G$3:AS$3,"数量-出",$G77:AS77))),0)</f>
        <v>0</v>
      </c>
      <c r="AV77" s="115">
        <f t="shared" si="52"/>
        <v>0</v>
      </c>
      <c r="AW77" s="125"/>
      <c r="AX77" s="126"/>
      <c r="AY77" s="123"/>
      <c r="AZ77" s="112"/>
      <c r="BA77" s="119">
        <f t="shared" si="53"/>
        <v>0</v>
      </c>
      <c r="BB77" s="124"/>
      <c r="BC77" s="115">
        <f>IFERROR(IF(BB77="",0,(SUMIF($G$3:BA$3,"金额-入",$G77:BA77)-SUMIF($G$3:BA$3,"金额-出",$G77:BA77))/(SUMIF($G$3:BA$3,"数量-入",$G77:BA77)-SUMIF($G$3:BA$3,"数量-出",$G77:BA77))),0)</f>
        <v>0</v>
      </c>
      <c r="BD77" s="115">
        <f t="shared" si="54"/>
        <v>0</v>
      </c>
      <c r="BE77" s="125"/>
      <c r="BF77" s="126"/>
      <c r="BG77" s="123"/>
      <c r="BH77" s="112"/>
      <c r="BI77" s="119">
        <f t="shared" si="55"/>
        <v>0</v>
      </c>
      <c r="BJ77" s="124"/>
      <c r="BK77" s="115">
        <f>IFERROR(IF(BJ77="",0,(SUMIF($G$3:BI$3,"金额-入",$G77:BI77)-SUMIF($G$3:BI$3,"金额-出",$G77:BI77))/(SUMIF($G$3:BI$3,"数量-入",$G77:BI77)-SUMIF($G$3:BI$3,"数量-出",$G77:BI77))),0)</f>
        <v>0</v>
      </c>
      <c r="BL77" s="115">
        <f t="shared" si="56"/>
        <v>0</v>
      </c>
      <c r="BM77" s="125"/>
      <c r="BN77" s="126"/>
      <c r="BO77" s="123"/>
      <c r="BP77" s="112"/>
      <c r="BQ77" s="119">
        <f t="shared" si="57"/>
        <v>0</v>
      </c>
      <c r="BR77" s="124"/>
      <c r="BS77" s="115">
        <f>IFERROR(IF(BR77="",0,(SUMIF($G$3:BQ$3,"金额-入",$G77:BQ77)-SUMIF($G$3:BQ$3,"金额-出",$G77:BQ77))/(SUMIF($G$3:BQ$3,"数量-入",$G77:BQ77)-SUMIF($G$3:BQ$3,"数量-出",$G77:BQ77))),0)</f>
        <v>0</v>
      </c>
      <c r="BT77" s="115">
        <f t="shared" si="58"/>
        <v>0</v>
      </c>
      <c r="BU77" s="125"/>
      <c r="BV77" s="126"/>
      <c r="BW77" s="123"/>
      <c r="BX77" s="112"/>
      <c r="BY77" s="119">
        <f t="shared" si="59"/>
        <v>0</v>
      </c>
      <c r="BZ77" s="124"/>
      <c r="CA77" s="115">
        <f>IFERROR(IF(BZ77="",0,(SUMIF($G$3:BY$3,"金额-入",$G77:BY77)-SUMIF($G$3:BY$3,"金额-出",$G77:BY77))/(SUMIF($G$3:BY$3,"数量-入",$G77:BY77)-SUMIF($G$3:BY$3,"数量-出",$G77:BY77))),0)</f>
        <v>0</v>
      </c>
      <c r="CB77" s="115">
        <f t="shared" si="60"/>
        <v>0</v>
      </c>
      <c r="CC77" s="125"/>
      <c r="CD77" s="126"/>
      <c r="CE77" s="123"/>
      <c r="CF77" s="112"/>
      <c r="CG77" s="119">
        <f t="shared" si="61"/>
        <v>0</v>
      </c>
      <c r="CH77" s="124"/>
      <c r="CI77" s="115">
        <f>IFERROR(IF(CH77="",0,(SUMIF($G$3:CG$3,"金额-入",$G77:CG77)-SUMIF($G$3:CG$3,"金额-出",$G77:CG77))/(SUMIF($G$3:CG$3,"数量-入",$G77:CG77)-SUMIF($G$3:CG$3,"数量-出",$G77:CG77))),0)</f>
        <v>0</v>
      </c>
      <c r="CJ77" s="115">
        <f t="shared" si="62"/>
        <v>0</v>
      </c>
      <c r="CK77" s="125"/>
      <c r="CL77" s="126"/>
      <c r="CM77" s="123"/>
      <c r="CN77" s="112"/>
      <c r="CO77" s="119">
        <f t="shared" si="63"/>
        <v>0</v>
      </c>
      <c r="CP77" s="124"/>
      <c r="CQ77" s="115">
        <f>IFERROR(IF(CP77="",0,(SUMIF($G$3:CO$3,"金额-入",$G77:CO77)-SUMIF($G$3:CO$3,"金额-出",$G77:CO77))/(SUMIF($G$3:CO$3,"数量-入",$G77:CO77)-SUMIF($G$3:CO$3,"数量-出",$G77:CO77))),0)</f>
        <v>0</v>
      </c>
      <c r="CR77" s="115">
        <f t="shared" si="64"/>
        <v>0</v>
      </c>
      <c r="CS77" s="125"/>
      <c r="CT77" s="126"/>
      <c r="CU77" s="123"/>
      <c r="CV77" s="112"/>
      <c r="CW77" s="119">
        <f t="shared" si="65"/>
        <v>0</v>
      </c>
      <c r="CX77" s="124"/>
      <c r="CY77" s="115">
        <f>IFERROR(IF(CX77="",0,(SUMIF($G$3:CW$3,"金额-入",$G77:CW77)-SUMIF($G$3:CW$3,"金额-出",$G77:CW77))/(SUMIF($G$3:CW$3,"数量-入",$G77:CW77)-SUMIF($G$3:CW$3,"数量-出",$G77:CW77))),0)</f>
        <v>0</v>
      </c>
      <c r="CZ77" s="115">
        <f t="shared" si="66"/>
        <v>0</v>
      </c>
      <c r="DA77" s="125"/>
      <c r="DB77" s="126"/>
      <c r="DC77" s="123"/>
      <c r="DD77" s="112"/>
      <c r="DE77" s="119">
        <f t="shared" si="67"/>
        <v>0</v>
      </c>
      <c r="DF77" s="124"/>
      <c r="DG77" s="115">
        <f>IFERROR(IF(DF77="",0,(SUMIF($G$3:DE$3,"金额-入",$G77:DE77)-SUMIF($G$3:DE$3,"金额-出",$G77:DE77))/(SUMIF($G$3:DE$3,"数量-入",$G77:DE77)-SUMIF($G$3:DE$3,"数量-出",$G77:DE77))),0)</f>
        <v>0</v>
      </c>
      <c r="DH77" s="115">
        <f t="shared" si="68"/>
        <v>0</v>
      </c>
      <c r="DI77" s="125"/>
      <c r="DJ77" s="126"/>
      <c r="DK77" s="109">
        <f t="array" ref="DK77">MIN(IF(($G$3:$DJ$3="单价")*(G77:DJ77&lt;&gt;0),G77:DJ77))</f>
        <v>0</v>
      </c>
      <c r="DL77" s="97">
        <f t="array" ref="DL77">MAX(IF($G$3:$DJ$3="单价",G77:DJ77))</f>
        <v>0</v>
      </c>
      <c r="DM77" s="115">
        <f t="shared" si="69"/>
        <v>0</v>
      </c>
      <c r="DN77" s="127"/>
      <c r="DO77" s="2"/>
      <c r="DP77" s="11">
        <f t="shared" si="70"/>
        <v>0</v>
      </c>
      <c r="DQ77" s="11">
        <f t="shared" si="71"/>
        <v>0</v>
      </c>
      <c r="DR77" s="11"/>
      <c r="DS77" s="11"/>
      <c r="DT77" s="11"/>
      <c r="DU77" s="2"/>
      <c r="DV77" s="2"/>
      <c r="DW77" s="2"/>
      <c r="DX77" s="2"/>
      <c r="DY77" s="2"/>
    </row>
    <row r="78" spans="1:129" ht="18" customHeight="1" x14ac:dyDescent="0.15">
      <c r="A78" s="2"/>
      <c r="B78" s="53">
        <f t="shared" si="0"/>
        <v>74</v>
      </c>
      <c r="C78" s="5"/>
      <c r="D78" s="6"/>
      <c r="E78" s="7"/>
      <c r="F78" s="8"/>
      <c r="G78" s="111"/>
      <c r="H78" s="112"/>
      <c r="I78" s="113">
        <f t="shared" si="38"/>
        <v>0</v>
      </c>
      <c r="J78" s="114">
        <f t="shared" si="39"/>
        <v>0</v>
      </c>
      <c r="K78" s="115">
        <f t="shared" si="3"/>
        <v>0</v>
      </c>
      <c r="L78" s="113">
        <f t="shared" si="40"/>
        <v>0</v>
      </c>
      <c r="M78" s="114">
        <f t="shared" si="41"/>
        <v>0</v>
      </c>
      <c r="N78" s="115">
        <f t="shared" si="6"/>
        <v>0</v>
      </c>
      <c r="O78" s="113">
        <f t="shared" si="42"/>
        <v>0</v>
      </c>
      <c r="P78" s="116">
        <f t="shared" si="43"/>
        <v>0</v>
      </c>
      <c r="Q78" s="117">
        <f t="shared" si="37"/>
        <v>0</v>
      </c>
      <c r="R78" s="118">
        <f t="shared" si="44"/>
        <v>0</v>
      </c>
      <c r="S78" s="111"/>
      <c r="T78" s="112"/>
      <c r="U78" s="119">
        <f t="shared" si="45"/>
        <v>0</v>
      </c>
      <c r="V78" s="120"/>
      <c r="W78" s="115">
        <f>IFERROR(IF(V78="",0,(SUMIF($G$3:U$3,"金额-入",$G78:U78)-SUMIF($G$3:U$3,"金额-出",$G78:U78))/(SUMIF($G$3:U$3,"数量-入",$G78:U78)-SUMIF($G$3:U$3,"数量-出",$G78:U78))),0)</f>
        <v>0</v>
      </c>
      <c r="X78" s="115">
        <f t="shared" si="46"/>
        <v>0</v>
      </c>
      <c r="Y78" s="121"/>
      <c r="Z78" s="122"/>
      <c r="AA78" s="111"/>
      <c r="AB78" s="112"/>
      <c r="AC78" s="119">
        <f t="shared" si="47"/>
        <v>0</v>
      </c>
      <c r="AD78" s="120"/>
      <c r="AE78" s="115">
        <f>IFERROR(IF(AD78="",0,(SUMIF($G$3:AC$3,"金额-入",$G78:AC78)-SUMIF($G$3:AC$3,"金额-出",$G78:AC78))/(SUMIF($G$3:AC$3,"数量-入",$G78:AC78)-SUMIF($G$3:AC$3,"数量-出",$G78:AC78))),0)</f>
        <v>0</v>
      </c>
      <c r="AF78" s="115">
        <f t="shared" si="48"/>
        <v>0</v>
      </c>
      <c r="AG78" s="121"/>
      <c r="AH78" s="122"/>
      <c r="AI78" s="123"/>
      <c r="AJ78" s="112"/>
      <c r="AK78" s="119">
        <f t="shared" si="49"/>
        <v>0</v>
      </c>
      <c r="AL78" s="124"/>
      <c r="AM78" s="115">
        <f>IFERROR(IF(AL78="",0,(SUMIF($G$3:AK$3,"金额-入",$G78:AK78)-SUMIF($G$3:AK$3,"金额-出",$G78:AK78))/(SUMIF($G$3:AK$3,"数量-入",$G78:AK78)-SUMIF($G$3:AK$3,"数量-出",$G78:AK78))),0)</f>
        <v>0</v>
      </c>
      <c r="AN78" s="115">
        <f t="shared" si="50"/>
        <v>0</v>
      </c>
      <c r="AO78" s="125"/>
      <c r="AP78" s="126"/>
      <c r="AQ78" s="123"/>
      <c r="AR78" s="112"/>
      <c r="AS78" s="119">
        <f t="shared" si="51"/>
        <v>0</v>
      </c>
      <c r="AT78" s="124"/>
      <c r="AU78" s="115">
        <f>IFERROR(IF(AT78="",0,(SUMIF($G$3:AS$3,"金额-入",$G78:AS78)-SUMIF($G$3:AS$3,"金额-出",$G78:AS78))/(SUMIF($G$3:AS$3,"数量-入",$G78:AS78)-SUMIF($G$3:AS$3,"数量-出",$G78:AS78))),0)</f>
        <v>0</v>
      </c>
      <c r="AV78" s="115">
        <f t="shared" si="52"/>
        <v>0</v>
      </c>
      <c r="AW78" s="125"/>
      <c r="AX78" s="126"/>
      <c r="AY78" s="123"/>
      <c r="AZ78" s="112"/>
      <c r="BA78" s="119">
        <f t="shared" si="53"/>
        <v>0</v>
      </c>
      <c r="BB78" s="124"/>
      <c r="BC78" s="115">
        <f>IFERROR(IF(BB78="",0,(SUMIF($G$3:BA$3,"金额-入",$G78:BA78)-SUMIF($G$3:BA$3,"金额-出",$G78:BA78))/(SUMIF($G$3:BA$3,"数量-入",$G78:BA78)-SUMIF($G$3:BA$3,"数量-出",$G78:BA78))),0)</f>
        <v>0</v>
      </c>
      <c r="BD78" s="115">
        <f t="shared" si="54"/>
        <v>0</v>
      </c>
      <c r="BE78" s="125"/>
      <c r="BF78" s="126"/>
      <c r="BG78" s="123"/>
      <c r="BH78" s="112"/>
      <c r="BI78" s="119">
        <f t="shared" si="55"/>
        <v>0</v>
      </c>
      <c r="BJ78" s="124"/>
      <c r="BK78" s="115">
        <f>IFERROR(IF(BJ78="",0,(SUMIF($G$3:BI$3,"金额-入",$G78:BI78)-SUMIF($G$3:BI$3,"金额-出",$G78:BI78))/(SUMIF($G$3:BI$3,"数量-入",$G78:BI78)-SUMIF($G$3:BI$3,"数量-出",$G78:BI78))),0)</f>
        <v>0</v>
      </c>
      <c r="BL78" s="115">
        <f t="shared" si="56"/>
        <v>0</v>
      </c>
      <c r="BM78" s="125"/>
      <c r="BN78" s="126"/>
      <c r="BO78" s="123"/>
      <c r="BP78" s="112"/>
      <c r="BQ78" s="119">
        <f t="shared" si="57"/>
        <v>0</v>
      </c>
      <c r="BR78" s="124"/>
      <c r="BS78" s="115">
        <f>IFERROR(IF(BR78="",0,(SUMIF($G$3:BQ$3,"金额-入",$G78:BQ78)-SUMIF($G$3:BQ$3,"金额-出",$G78:BQ78))/(SUMIF($G$3:BQ$3,"数量-入",$G78:BQ78)-SUMIF($G$3:BQ$3,"数量-出",$G78:BQ78))),0)</f>
        <v>0</v>
      </c>
      <c r="BT78" s="115">
        <f t="shared" si="58"/>
        <v>0</v>
      </c>
      <c r="BU78" s="125"/>
      <c r="BV78" s="126"/>
      <c r="BW78" s="123"/>
      <c r="BX78" s="112"/>
      <c r="BY78" s="119">
        <f t="shared" si="59"/>
        <v>0</v>
      </c>
      <c r="BZ78" s="124"/>
      <c r="CA78" s="115">
        <f>IFERROR(IF(BZ78="",0,(SUMIF($G$3:BY$3,"金额-入",$G78:BY78)-SUMIF($G$3:BY$3,"金额-出",$G78:BY78))/(SUMIF($G$3:BY$3,"数量-入",$G78:BY78)-SUMIF($G$3:BY$3,"数量-出",$G78:BY78))),0)</f>
        <v>0</v>
      </c>
      <c r="CB78" s="115">
        <f t="shared" si="60"/>
        <v>0</v>
      </c>
      <c r="CC78" s="125"/>
      <c r="CD78" s="126"/>
      <c r="CE78" s="123"/>
      <c r="CF78" s="112"/>
      <c r="CG78" s="119">
        <f t="shared" si="61"/>
        <v>0</v>
      </c>
      <c r="CH78" s="124"/>
      <c r="CI78" s="115">
        <f>IFERROR(IF(CH78="",0,(SUMIF($G$3:CG$3,"金额-入",$G78:CG78)-SUMIF($G$3:CG$3,"金额-出",$G78:CG78))/(SUMIF($G$3:CG$3,"数量-入",$G78:CG78)-SUMIF($G$3:CG$3,"数量-出",$G78:CG78))),0)</f>
        <v>0</v>
      </c>
      <c r="CJ78" s="115">
        <f t="shared" si="62"/>
        <v>0</v>
      </c>
      <c r="CK78" s="125"/>
      <c r="CL78" s="126"/>
      <c r="CM78" s="123"/>
      <c r="CN78" s="112"/>
      <c r="CO78" s="119">
        <f t="shared" si="63"/>
        <v>0</v>
      </c>
      <c r="CP78" s="124"/>
      <c r="CQ78" s="115">
        <f>IFERROR(IF(CP78="",0,(SUMIF($G$3:CO$3,"金额-入",$G78:CO78)-SUMIF($G$3:CO$3,"金额-出",$G78:CO78))/(SUMIF($G$3:CO$3,"数量-入",$G78:CO78)-SUMIF($G$3:CO$3,"数量-出",$G78:CO78))),0)</f>
        <v>0</v>
      </c>
      <c r="CR78" s="115">
        <f t="shared" si="64"/>
        <v>0</v>
      </c>
      <c r="CS78" s="125"/>
      <c r="CT78" s="126"/>
      <c r="CU78" s="123"/>
      <c r="CV78" s="112"/>
      <c r="CW78" s="119">
        <f t="shared" si="65"/>
        <v>0</v>
      </c>
      <c r="CX78" s="124"/>
      <c r="CY78" s="115">
        <f>IFERROR(IF(CX78="",0,(SUMIF($G$3:CW$3,"金额-入",$G78:CW78)-SUMIF($G$3:CW$3,"金额-出",$G78:CW78))/(SUMIF($G$3:CW$3,"数量-入",$G78:CW78)-SUMIF($G$3:CW$3,"数量-出",$G78:CW78))),0)</f>
        <v>0</v>
      </c>
      <c r="CZ78" s="115">
        <f t="shared" si="66"/>
        <v>0</v>
      </c>
      <c r="DA78" s="125"/>
      <c r="DB78" s="126"/>
      <c r="DC78" s="123"/>
      <c r="DD78" s="112"/>
      <c r="DE78" s="119">
        <f t="shared" si="67"/>
        <v>0</v>
      </c>
      <c r="DF78" s="124"/>
      <c r="DG78" s="115">
        <f>IFERROR(IF(DF78="",0,(SUMIF($G$3:DE$3,"金额-入",$G78:DE78)-SUMIF($G$3:DE$3,"金额-出",$G78:DE78))/(SUMIF($G$3:DE$3,"数量-入",$G78:DE78)-SUMIF($G$3:DE$3,"数量-出",$G78:DE78))),0)</f>
        <v>0</v>
      </c>
      <c r="DH78" s="115">
        <f t="shared" si="68"/>
        <v>0</v>
      </c>
      <c r="DI78" s="125"/>
      <c r="DJ78" s="126"/>
      <c r="DK78" s="109">
        <f t="array" ref="DK78">MIN(IF(($G$3:$DJ$3="单价")*(G78:DJ78&lt;&gt;0),G78:DJ78))</f>
        <v>0</v>
      </c>
      <c r="DL78" s="97">
        <f t="array" ref="DL78">MAX(IF($G$3:$DJ$3="单价",G78:DJ78))</f>
        <v>0</v>
      </c>
      <c r="DM78" s="115">
        <f t="shared" si="69"/>
        <v>0</v>
      </c>
      <c r="DN78" s="127"/>
      <c r="DO78" s="2"/>
      <c r="DP78" s="11">
        <f t="shared" si="70"/>
        <v>0</v>
      </c>
      <c r="DQ78" s="11">
        <f t="shared" si="71"/>
        <v>0</v>
      </c>
      <c r="DR78" s="11"/>
      <c r="DS78" s="11"/>
      <c r="DT78" s="11"/>
      <c r="DU78" s="2"/>
      <c r="DV78" s="2"/>
      <c r="DW78" s="2"/>
      <c r="DX78" s="2"/>
      <c r="DY78" s="2"/>
    </row>
    <row r="79" spans="1:129" ht="18" customHeight="1" x14ac:dyDescent="0.15">
      <c r="A79" s="2"/>
      <c r="B79" s="53">
        <f t="shared" si="0"/>
        <v>75</v>
      </c>
      <c r="C79" s="5"/>
      <c r="D79" s="6"/>
      <c r="E79" s="7"/>
      <c r="F79" s="8"/>
      <c r="G79" s="111"/>
      <c r="H79" s="112"/>
      <c r="I79" s="113">
        <f t="shared" si="38"/>
        <v>0</v>
      </c>
      <c r="J79" s="114">
        <f t="shared" si="39"/>
        <v>0</v>
      </c>
      <c r="K79" s="115">
        <f t="shared" si="3"/>
        <v>0</v>
      </c>
      <c r="L79" s="113">
        <f t="shared" si="40"/>
        <v>0</v>
      </c>
      <c r="M79" s="114">
        <f t="shared" si="41"/>
        <v>0</v>
      </c>
      <c r="N79" s="115">
        <f t="shared" si="6"/>
        <v>0</v>
      </c>
      <c r="O79" s="113">
        <f t="shared" si="42"/>
        <v>0</v>
      </c>
      <c r="P79" s="116">
        <f t="shared" si="43"/>
        <v>0</v>
      </c>
      <c r="Q79" s="117">
        <f t="shared" si="37"/>
        <v>0</v>
      </c>
      <c r="R79" s="118">
        <f t="shared" si="44"/>
        <v>0</v>
      </c>
      <c r="S79" s="111"/>
      <c r="T79" s="112"/>
      <c r="U79" s="119">
        <f t="shared" si="45"/>
        <v>0</v>
      </c>
      <c r="V79" s="120"/>
      <c r="W79" s="115">
        <f>IFERROR(IF(V79="",0,(SUMIF($G$3:U$3,"金额-入",$G79:U79)-SUMIF($G$3:U$3,"金额-出",$G79:U79))/(SUMIF($G$3:U$3,"数量-入",$G79:U79)-SUMIF($G$3:U$3,"数量-出",$G79:U79))),0)</f>
        <v>0</v>
      </c>
      <c r="X79" s="115">
        <f t="shared" si="46"/>
        <v>0</v>
      </c>
      <c r="Y79" s="121"/>
      <c r="Z79" s="122"/>
      <c r="AA79" s="111"/>
      <c r="AB79" s="112"/>
      <c r="AC79" s="119">
        <f t="shared" si="47"/>
        <v>0</v>
      </c>
      <c r="AD79" s="120"/>
      <c r="AE79" s="115">
        <f>IFERROR(IF(AD79="",0,(SUMIF($G$3:AC$3,"金额-入",$G79:AC79)-SUMIF($G$3:AC$3,"金额-出",$G79:AC79))/(SUMIF($G$3:AC$3,"数量-入",$G79:AC79)-SUMIF($G$3:AC$3,"数量-出",$G79:AC79))),0)</f>
        <v>0</v>
      </c>
      <c r="AF79" s="115">
        <f t="shared" si="48"/>
        <v>0</v>
      </c>
      <c r="AG79" s="121"/>
      <c r="AH79" s="122"/>
      <c r="AI79" s="123"/>
      <c r="AJ79" s="112"/>
      <c r="AK79" s="119">
        <f t="shared" si="49"/>
        <v>0</v>
      </c>
      <c r="AL79" s="124"/>
      <c r="AM79" s="115">
        <f>IFERROR(IF(AL79="",0,(SUMIF($G$3:AK$3,"金额-入",$G79:AK79)-SUMIF($G$3:AK$3,"金额-出",$G79:AK79))/(SUMIF($G$3:AK$3,"数量-入",$G79:AK79)-SUMIF($G$3:AK$3,"数量-出",$G79:AK79))),0)</f>
        <v>0</v>
      </c>
      <c r="AN79" s="115">
        <f t="shared" si="50"/>
        <v>0</v>
      </c>
      <c r="AO79" s="125"/>
      <c r="AP79" s="126"/>
      <c r="AQ79" s="123"/>
      <c r="AR79" s="112"/>
      <c r="AS79" s="119">
        <f t="shared" si="51"/>
        <v>0</v>
      </c>
      <c r="AT79" s="124"/>
      <c r="AU79" s="115">
        <f>IFERROR(IF(AT79="",0,(SUMIF($G$3:AS$3,"金额-入",$G79:AS79)-SUMIF($G$3:AS$3,"金额-出",$G79:AS79))/(SUMIF($G$3:AS$3,"数量-入",$G79:AS79)-SUMIF($G$3:AS$3,"数量-出",$G79:AS79))),0)</f>
        <v>0</v>
      </c>
      <c r="AV79" s="115">
        <f t="shared" si="52"/>
        <v>0</v>
      </c>
      <c r="AW79" s="125"/>
      <c r="AX79" s="126"/>
      <c r="AY79" s="123"/>
      <c r="AZ79" s="112"/>
      <c r="BA79" s="119">
        <f t="shared" si="53"/>
        <v>0</v>
      </c>
      <c r="BB79" s="124"/>
      <c r="BC79" s="115">
        <f>IFERROR(IF(BB79="",0,(SUMIF($G$3:BA$3,"金额-入",$G79:BA79)-SUMIF($G$3:BA$3,"金额-出",$G79:BA79))/(SUMIF($G$3:BA$3,"数量-入",$G79:BA79)-SUMIF($G$3:BA$3,"数量-出",$G79:BA79))),0)</f>
        <v>0</v>
      </c>
      <c r="BD79" s="115">
        <f t="shared" si="54"/>
        <v>0</v>
      </c>
      <c r="BE79" s="125"/>
      <c r="BF79" s="126"/>
      <c r="BG79" s="123"/>
      <c r="BH79" s="112"/>
      <c r="BI79" s="119">
        <f t="shared" si="55"/>
        <v>0</v>
      </c>
      <c r="BJ79" s="124"/>
      <c r="BK79" s="115">
        <f>IFERROR(IF(BJ79="",0,(SUMIF($G$3:BI$3,"金额-入",$G79:BI79)-SUMIF($G$3:BI$3,"金额-出",$G79:BI79))/(SUMIF($G$3:BI$3,"数量-入",$G79:BI79)-SUMIF($G$3:BI$3,"数量-出",$G79:BI79))),0)</f>
        <v>0</v>
      </c>
      <c r="BL79" s="115">
        <f t="shared" si="56"/>
        <v>0</v>
      </c>
      <c r="BM79" s="125"/>
      <c r="BN79" s="126"/>
      <c r="BO79" s="123"/>
      <c r="BP79" s="112"/>
      <c r="BQ79" s="119">
        <f t="shared" si="57"/>
        <v>0</v>
      </c>
      <c r="BR79" s="124"/>
      <c r="BS79" s="115">
        <f>IFERROR(IF(BR79="",0,(SUMIF($G$3:BQ$3,"金额-入",$G79:BQ79)-SUMIF($G$3:BQ$3,"金额-出",$G79:BQ79))/(SUMIF($G$3:BQ$3,"数量-入",$G79:BQ79)-SUMIF($G$3:BQ$3,"数量-出",$G79:BQ79))),0)</f>
        <v>0</v>
      </c>
      <c r="BT79" s="115">
        <f t="shared" si="58"/>
        <v>0</v>
      </c>
      <c r="BU79" s="125"/>
      <c r="BV79" s="126"/>
      <c r="BW79" s="123"/>
      <c r="BX79" s="112"/>
      <c r="BY79" s="119">
        <f t="shared" si="59"/>
        <v>0</v>
      </c>
      <c r="BZ79" s="124"/>
      <c r="CA79" s="115">
        <f>IFERROR(IF(BZ79="",0,(SUMIF($G$3:BY$3,"金额-入",$G79:BY79)-SUMIF($G$3:BY$3,"金额-出",$G79:BY79))/(SUMIF($G$3:BY$3,"数量-入",$G79:BY79)-SUMIF($G$3:BY$3,"数量-出",$G79:BY79))),0)</f>
        <v>0</v>
      </c>
      <c r="CB79" s="115">
        <f t="shared" si="60"/>
        <v>0</v>
      </c>
      <c r="CC79" s="125"/>
      <c r="CD79" s="126"/>
      <c r="CE79" s="123"/>
      <c r="CF79" s="112"/>
      <c r="CG79" s="119">
        <f t="shared" si="61"/>
        <v>0</v>
      </c>
      <c r="CH79" s="124"/>
      <c r="CI79" s="115">
        <f>IFERROR(IF(CH79="",0,(SUMIF($G$3:CG$3,"金额-入",$G79:CG79)-SUMIF($G$3:CG$3,"金额-出",$G79:CG79))/(SUMIF($G$3:CG$3,"数量-入",$G79:CG79)-SUMIF($G$3:CG$3,"数量-出",$G79:CG79))),0)</f>
        <v>0</v>
      </c>
      <c r="CJ79" s="115">
        <f t="shared" si="62"/>
        <v>0</v>
      </c>
      <c r="CK79" s="125"/>
      <c r="CL79" s="126"/>
      <c r="CM79" s="123"/>
      <c r="CN79" s="112"/>
      <c r="CO79" s="119">
        <f t="shared" si="63"/>
        <v>0</v>
      </c>
      <c r="CP79" s="124"/>
      <c r="CQ79" s="115">
        <f>IFERROR(IF(CP79="",0,(SUMIF($G$3:CO$3,"金额-入",$G79:CO79)-SUMIF($G$3:CO$3,"金额-出",$G79:CO79))/(SUMIF($G$3:CO$3,"数量-入",$G79:CO79)-SUMIF($G$3:CO$3,"数量-出",$G79:CO79))),0)</f>
        <v>0</v>
      </c>
      <c r="CR79" s="115">
        <f t="shared" si="64"/>
        <v>0</v>
      </c>
      <c r="CS79" s="125"/>
      <c r="CT79" s="126"/>
      <c r="CU79" s="123"/>
      <c r="CV79" s="112"/>
      <c r="CW79" s="119">
        <f t="shared" si="65"/>
        <v>0</v>
      </c>
      <c r="CX79" s="124"/>
      <c r="CY79" s="115">
        <f>IFERROR(IF(CX79="",0,(SUMIF($G$3:CW$3,"金额-入",$G79:CW79)-SUMIF($G$3:CW$3,"金额-出",$G79:CW79))/(SUMIF($G$3:CW$3,"数量-入",$G79:CW79)-SUMIF($G$3:CW$3,"数量-出",$G79:CW79))),0)</f>
        <v>0</v>
      </c>
      <c r="CZ79" s="115">
        <f t="shared" si="66"/>
        <v>0</v>
      </c>
      <c r="DA79" s="125"/>
      <c r="DB79" s="126"/>
      <c r="DC79" s="123"/>
      <c r="DD79" s="112"/>
      <c r="DE79" s="119">
        <f t="shared" si="67"/>
        <v>0</v>
      </c>
      <c r="DF79" s="124"/>
      <c r="DG79" s="115">
        <f>IFERROR(IF(DF79="",0,(SUMIF($G$3:DE$3,"金额-入",$G79:DE79)-SUMIF($G$3:DE$3,"金额-出",$G79:DE79))/(SUMIF($G$3:DE$3,"数量-入",$G79:DE79)-SUMIF($G$3:DE$3,"数量-出",$G79:DE79))),0)</f>
        <v>0</v>
      </c>
      <c r="DH79" s="115">
        <f t="shared" si="68"/>
        <v>0</v>
      </c>
      <c r="DI79" s="125"/>
      <c r="DJ79" s="126"/>
      <c r="DK79" s="109">
        <f t="array" ref="DK79">MIN(IF(($G$3:$DJ$3="单价")*(G79:DJ79&lt;&gt;0),G79:DJ79))</f>
        <v>0</v>
      </c>
      <c r="DL79" s="97">
        <f t="array" ref="DL79">MAX(IF($G$3:$DJ$3="单价",G79:DJ79))</f>
        <v>0</v>
      </c>
      <c r="DM79" s="115">
        <f t="shared" si="69"/>
        <v>0</v>
      </c>
      <c r="DN79" s="127"/>
      <c r="DO79" s="2"/>
      <c r="DP79" s="11">
        <f t="shared" si="70"/>
        <v>0</v>
      </c>
      <c r="DQ79" s="11">
        <f t="shared" si="71"/>
        <v>0</v>
      </c>
      <c r="DR79" s="11"/>
      <c r="DS79" s="11"/>
      <c r="DT79" s="11"/>
      <c r="DU79" s="2"/>
      <c r="DV79" s="2"/>
      <c r="DW79" s="2"/>
      <c r="DX79" s="2"/>
      <c r="DY79" s="2"/>
    </row>
    <row r="80" spans="1:129" ht="18" customHeight="1" x14ac:dyDescent="0.15">
      <c r="A80" s="2"/>
      <c r="B80" s="53">
        <f t="shared" si="0"/>
        <v>76</v>
      </c>
      <c r="C80" s="5"/>
      <c r="D80" s="6"/>
      <c r="E80" s="7"/>
      <c r="F80" s="8"/>
      <c r="G80" s="111"/>
      <c r="H80" s="112"/>
      <c r="I80" s="113">
        <f t="shared" si="38"/>
        <v>0</v>
      </c>
      <c r="J80" s="114">
        <f t="shared" si="39"/>
        <v>0</v>
      </c>
      <c r="K80" s="115">
        <f t="shared" si="3"/>
        <v>0</v>
      </c>
      <c r="L80" s="113">
        <f t="shared" si="40"/>
        <v>0</v>
      </c>
      <c r="M80" s="114">
        <f t="shared" si="41"/>
        <v>0</v>
      </c>
      <c r="N80" s="115">
        <f t="shared" si="6"/>
        <v>0</v>
      </c>
      <c r="O80" s="113">
        <f t="shared" si="42"/>
        <v>0</v>
      </c>
      <c r="P80" s="116">
        <f t="shared" si="43"/>
        <v>0</v>
      </c>
      <c r="Q80" s="117">
        <f t="shared" si="37"/>
        <v>0</v>
      </c>
      <c r="R80" s="118">
        <f t="shared" si="44"/>
        <v>0</v>
      </c>
      <c r="S80" s="111"/>
      <c r="T80" s="112"/>
      <c r="U80" s="119">
        <f t="shared" si="45"/>
        <v>0</v>
      </c>
      <c r="V80" s="120"/>
      <c r="W80" s="115">
        <f>IFERROR(IF(V80="",0,(SUMIF($G$3:U$3,"金额-入",$G80:U80)-SUMIF($G$3:U$3,"金额-出",$G80:U80))/(SUMIF($G$3:U$3,"数量-入",$G80:U80)-SUMIF($G$3:U$3,"数量-出",$G80:U80))),0)</f>
        <v>0</v>
      </c>
      <c r="X80" s="115">
        <f t="shared" si="46"/>
        <v>0</v>
      </c>
      <c r="Y80" s="121"/>
      <c r="Z80" s="122"/>
      <c r="AA80" s="111"/>
      <c r="AB80" s="112"/>
      <c r="AC80" s="119">
        <f t="shared" si="47"/>
        <v>0</v>
      </c>
      <c r="AD80" s="120"/>
      <c r="AE80" s="115">
        <f>IFERROR(IF(AD80="",0,(SUMIF($G$3:AC$3,"金额-入",$G80:AC80)-SUMIF($G$3:AC$3,"金额-出",$G80:AC80))/(SUMIF($G$3:AC$3,"数量-入",$G80:AC80)-SUMIF($G$3:AC$3,"数量-出",$G80:AC80))),0)</f>
        <v>0</v>
      </c>
      <c r="AF80" s="115">
        <f t="shared" si="48"/>
        <v>0</v>
      </c>
      <c r="AG80" s="121"/>
      <c r="AH80" s="122"/>
      <c r="AI80" s="123"/>
      <c r="AJ80" s="112"/>
      <c r="AK80" s="119">
        <f t="shared" si="49"/>
        <v>0</v>
      </c>
      <c r="AL80" s="124"/>
      <c r="AM80" s="115">
        <f>IFERROR(IF(AL80="",0,(SUMIF($G$3:AK$3,"金额-入",$G80:AK80)-SUMIF($G$3:AK$3,"金额-出",$G80:AK80))/(SUMIF($G$3:AK$3,"数量-入",$G80:AK80)-SUMIF($G$3:AK$3,"数量-出",$G80:AK80))),0)</f>
        <v>0</v>
      </c>
      <c r="AN80" s="115">
        <f t="shared" si="50"/>
        <v>0</v>
      </c>
      <c r="AO80" s="125"/>
      <c r="AP80" s="126"/>
      <c r="AQ80" s="123"/>
      <c r="AR80" s="112"/>
      <c r="AS80" s="119">
        <f t="shared" si="51"/>
        <v>0</v>
      </c>
      <c r="AT80" s="124"/>
      <c r="AU80" s="115">
        <f>IFERROR(IF(AT80="",0,(SUMIF($G$3:AS$3,"金额-入",$G80:AS80)-SUMIF($G$3:AS$3,"金额-出",$G80:AS80))/(SUMIF($G$3:AS$3,"数量-入",$G80:AS80)-SUMIF($G$3:AS$3,"数量-出",$G80:AS80))),0)</f>
        <v>0</v>
      </c>
      <c r="AV80" s="115">
        <f t="shared" si="52"/>
        <v>0</v>
      </c>
      <c r="AW80" s="125"/>
      <c r="AX80" s="126"/>
      <c r="AY80" s="123"/>
      <c r="AZ80" s="112"/>
      <c r="BA80" s="119">
        <f t="shared" si="53"/>
        <v>0</v>
      </c>
      <c r="BB80" s="124"/>
      <c r="BC80" s="115">
        <f>IFERROR(IF(BB80="",0,(SUMIF($G$3:BA$3,"金额-入",$G80:BA80)-SUMIF($G$3:BA$3,"金额-出",$G80:BA80))/(SUMIF($G$3:BA$3,"数量-入",$G80:BA80)-SUMIF($G$3:BA$3,"数量-出",$G80:BA80))),0)</f>
        <v>0</v>
      </c>
      <c r="BD80" s="115">
        <f t="shared" si="54"/>
        <v>0</v>
      </c>
      <c r="BE80" s="125"/>
      <c r="BF80" s="126"/>
      <c r="BG80" s="123"/>
      <c r="BH80" s="112"/>
      <c r="BI80" s="119">
        <f t="shared" si="55"/>
        <v>0</v>
      </c>
      <c r="BJ80" s="124"/>
      <c r="BK80" s="115">
        <f>IFERROR(IF(BJ80="",0,(SUMIF($G$3:BI$3,"金额-入",$G80:BI80)-SUMIF($G$3:BI$3,"金额-出",$G80:BI80))/(SUMIF($G$3:BI$3,"数量-入",$G80:BI80)-SUMIF($G$3:BI$3,"数量-出",$G80:BI80))),0)</f>
        <v>0</v>
      </c>
      <c r="BL80" s="115">
        <f t="shared" si="56"/>
        <v>0</v>
      </c>
      <c r="BM80" s="125"/>
      <c r="BN80" s="126"/>
      <c r="BO80" s="123"/>
      <c r="BP80" s="112"/>
      <c r="BQ80" s="119">
        <f t="shared" si="57"/>
        <v>0</v>
      </c>
      <c r="BR80" s="124"/>
      <c r="BS80" s="115">
        <f>IFERROR(IF(BR80="",0,(SUMIF($G$3:BQ$3,"金额-入",$G80:BQ80)-SUMIF($G$3:BQ$3,"金额-出",$G80:BQ80))/(SUMIF($G$3:BQ$3,"数量-入",$G80:BQ80)-SUMIF($G$3:BQ$3,"数量-出",$G80:BQ80))),0)</f>
        <v>0</v>
      </c>
      <c r="BT80" s="115">
        <f t="shared" si="58"/>
        <v>0</v>
      </c>
      <c r="BU80" s="125"/>
      <c r="BV80" s="126"/>
      <c r="BW80" s="123"/>
      <c r="BX80" s="112"/>
      <c r="BY80" s="119">
        <f t="shared" si="59"/>
        <v>0</v>
      </c>
      <c r="BZ80" s="124"/>
      <c r="CA80" s="115">
        <f>IFERROR(IF(BZ80="",0,(SUMIF($G$3:BY$3,"金额-入",$G80:BY80)-SUMIF($G$3:BY$3,"金额-出",$G80:BY80))/(SUMIF($G$3:BY$3,"数量-入",$G80:BY80)-SUMIF($G$3:BY$3,"数量-出",$G80:BY80))),0)</f>
        <v>0</v>
      </c>
      <c r="CB80" s="115">
        <f t="shared" si="60"/>
        <v>0</v>
      </c>
      <c r="CC80" s="125"/>
      <c r="CD80" s="126"/>
      <c r="CE80" s="123"/>
      <c r="CF80" s="112"/>
      <c r="CG80" s="119">
        <f t="shared" si="61"/>
        <v>0</v>
      </c>
      <c r="CH80" s="124"/>
      <c r="CI80" s="115">
        <f>IFERROR(IF(CH80="",0,(SUMIF($G$3:CG$3,"金额-入",$G80:CG80)-SUMIF($G$3:CG$3,"金额-出",$G80:CG80))/(SUMIF($G$3:CG$3,"数量-入",$G80:CG80)-SUMIF($G$3:CG$3,"数量-出",$G80:CG80))),0)</f>
        <v>0</v>
      </c>
      <c r="CJ80" s="115">
        <f t="shared" si="62"/>
        <v>0</v>
      </c>
      <c r="CK80" s="125"/>
      <c r="CL80" s="126"/>
      <c r="CM80" s="123"/>
      <c r="CN80" s="112"/>
      <c r="CO80" s="119">
        <f t="shared" si="63"/>
        <v>0</v>
      </c>
      <c r="CP80" s="124"/>
      <c r="CQ80" s="115">
        <f>IFERROR(IF(CP80="",0,(SUMIF($G$3:CO$3,"金额-入",$G80:CO80)-SUMIF($G$3:CO$3,"金额-出",$G80:CO80))/(SUMIF($G$3:CO$3,"数量-入",$G80:CO80)-SUMIF($G$3:CO$3,"数量-出",$G80:CO80))),0)</f>
        <v>0</v>
      </c>
      <c r="CR80" s="115">
        <f t="shared" si="64"/>
        <v>0</v>
      </c>
      <c r="CS80" s="125"/>
      <c r="CT80" s="126"/>
      <c r="CU80" s="123"/>
      <c r="CV80" s="112"/>
      <c r="CW80" s="119">
        <f t="shared" si="65"/>
        <v>0</v>
      </c>
      <c r="CX80" s="124"/>
      <c r="CY80" s="115">
        <f>IFERROR(IF(CX80="",0,(SUMIF($G$3:CW$3,"金额-入",$G80:CW80)-SUMIF($G$3:CW$3,"金额-出",$G80:CW80))/(SUMIF($G$3:CW$3,"数量-入",$G80:CW80)-SUMIF($G$3:CW$3,"数量-出",$G80:CW80))),0)</f>
        <v>0</v>
      </c>
      <c r="CZ80" s="115">
        <f t="shared" si="66"/>
        <v>0</v>
      </c>
      <c r="DA80" s="125"/>
      <c r="DB80" s="126"/>
      <c r="DC80" s="123"/>
      <c r="DD80" s="112"/>
      <c r="DE80" s="119">
        <f t="shared" si="67"/>
        <v>0</v>
      </c>
      <c r="DF80" s="124"/>
      <c r="DG80" s="115">
        <f>IFERROR(IF(DF80="",0,(SUMIF($G$3:DE$3,"金额-入",$G80:DE80)-SUMIF($G$3:DE$3,"金额-出",$G80:DE80))/(SUMIF($G$3:DE$3,"数量-入",$G80:DE80)-SUMIF($G$3:DE$3,"数量-出",$G80:DE80))),0)</f>
        <v>0</v>
      </c>
      <c r="DH80" s="115">
        <f t="shared" si="68"/>
        <v>0</v>
      </c>
      <c r="DI80" s="125"/>
      <c r="DJ80" s="126"/>
      <c r="DK80" s="109">
        <f t="array" ref="DK80">MIN(IF(($G$3:$DJ$3="单价")*(G80:DJ80&lt;&gt;0),G80:DJ80))</f>
        <v>0</v>
      </c>
      <c r="DL80" s="97">
        <f t="array" ref="DL80">MAX(IF($G$3:$DJ$3="单价",G80:DJ80))</f>
        <v>0</v>
      </c>
      <c r="DM80" s="115">
        <f t="shared" si="69"/>
        <v>0</v>
      </c>
      <c r="DN80" s="127"/>
      <c r="DO80" s="2"/>
      <c r="DP80" s="11">
        <f t="shared" si="70"/>
        <v>0</v>
      </c>
      <c r="DQ80" s="11">
        <f t="shared" si="71"/>
        <v>0</v>
      </c>
      <c r="DR80" s="11"/>
      <c r="DS80" s="11"/>
      <c r="DT80" s="11"/>
      <c r="DU80" s="2"/>
      <c r="DV80" s="2"/>
      <c r="DW80" s="2"/>
      <c r="DX80" s="2"/>
      <c r="DY80" s="2"/>
    </row>
    <row r="81" spans="1:129" ht="18" customHeight="1" x14ac:dyDescent="0.15">
      <c r="A81" s="2"/>
      <c r="B81" s="53">
        <f t="shared" si="0"/>
        <v>77</v>
      </c>
      <c r="C81" s="5"/>
      <c r="D81" s="6"/>
      <c r="E81" s="7"/>
      <c r="F81" s="8"/>
      <c r="G81" s="111"/>
      <c r="H81" s="112"/>
      <c r="I81" s="113">
        <f t="shared" si="38"/>
        <v>0</v>
      </c>
      <c r="J81" s="114">
        <f t="shared" si="39"/>
        <v>0</v>
      </c>
      <c r="K81" s="115">
        <f t="shared" si="3"/>
        <v>0</v>
      </c>
      <c r="L81" s="113">
        <f t="shared" si="40"/>
        <v>0</v>
      </c>
      <c r="M81" s="114">
        <f t="shared" si="41"/>
        <v>0</v>
      </c>
      <c r="N81" s="115">
        <f t="shared" si="6"/>
        <v>0</v>
      </c>
      <c r="O81" s="113">
        <f t="shared" si="42"/>
        <v>0</v>
      </c>
      <c r="P81" s="116">
        <f t="shared" si="43"/>
        <v>0</v>
      </c>
      <c r="Q81" s="117">
        <f t="shared" si="37"/>
        <v>0</v>
      </c>
      <c r="R81" s="118">
        <f t="shared" si="44"/>
        <v>0</v>
      </c>
      <c r="S81" s="111"/>
      <c r="T81" s="112"/>
      <c r="U81" s="119">
        <f t="shared" si="45"/>
        <v>0</v>
      </c>
      <c r="V81" s="120"/>
      <c r="W81" s="115">
        <f>IFERROR(IF(V81="",0,(SUMIF($G$3:U$3,"金额-入",$G81:U81)-SUMIF($G$3:U$3,"金额-出",$G81:U81))/(SUMIF($G$3:U$3,"数量-入",$G81:U81)-SUMIF($G$3:U$3,"数量-出",$G81:U81))),0)</f>
        <v>0</v>
      </c>
      <c r="X81" s="115">
        <f t="shared" si="46"/>
        <v>0</v>
      </c>
      <c r="Y81" s="121"/>
      <c r="Z81" s="122"/>
      <c r="AA81" s="111"/>
      <c r="AB81" s="112"/>
      <c r="AC81" s="119">
        <f t="shared" si="47"/>
        <v>0</v>
      </c>
      <c r="AD81" s="120"/>
      <c r="AE81" s="115">
        <f>IFERROR(IF(AD81="",0,(SUMIF($G$3:AC$3,"金额-入",$G81:AC81)-SUMIF($G$3:AC$3,"金额-出",$G81:AC81))/(SUMIF($G$3:AC$3,"数量-入",$G81:AC81)-SUMIF($G$3:AC$3,"数量-出",$G81:AC81))),0)</f>
        <v>0</v>
      </c>
      <c r="AF81" s="115">
        <f t="shared" si="48"/>
        <v>0</v>
      </c>
      <c r="AG81" s="121"/>
      <c r="AH81" s="122"/>
      <c r="AI81" s="123"/>
      <c r="AJ81" s="112"/>
      <c r="AK81" s="119">
        <f t="shared" si="49"/>
        <v>0</v>
      </c>
      <c r="AL81" s="124"/>
      <c r="AM81" s="115">
        <f>IFERROR(IF(AL81="",0,(SUMIF($G$3:AK$3,"金额-入",$G81:AK81)-SUMIF($G$3:AK$3,"金额-出",$G81:AK81))/(SUMIF($G$3:AK$3,"数量-入",$G81:AK81)-SUMIF($G$3:AK$3,"数量-出",$G81:AK81))),0)</f>
        <v>0</v>
      </c>
      <c r="AN81" s="115">
        <f t="shared" si="50"/>
        <v>0</v>
      </c>
      <c r="AO81" s="125"/>
      <c r="AP81" s="126"/>
      <c r="AQ81" s="123"/>
      <c r="AR81" s="112"/>
      <c r="AS81" s="119">
        <f t="shared" si="51"/>
        <v>0</v>
      </c>
      <c r="AT81" s="124"/>
      <c r="AU81" s="115">
        <f>IFERROR(IF(AT81="",0,(SUMIF($G$3:AS$3,"金额-入",$G81:AS81)-SUMIF($G$3:AS$3,"金额-出",$G81:AS81))/(SUMIF($G$3:AS$3,"数量-入",$G81:AS81)-SUMIF($G$3:AS$3,"数量-出",$G81:AS81))),0)</f>
        <v>0</v>
      </c>
      <c r="AV81" s="115">
        <f t="shared" si="52"/>
        <v>0</v>
      </c>
      <c r="AW81" s="125"/>
      <c r="AX81" s="126"/>
      <c r="AY81" s="123"/>
      <c r="AZ81" s="112"/>
      <c r="BA81" s="119">
        <f t="shared" si="53"/>
        <v>0</v>
      </c>
      <c r="BB81" s="124"/>
      <c r="BC81" s="115">
        <f>IFERROR(IF(BB81="",0,(SUMIF($G$3:BA$3,"金额-入",$G81:BA81)-SUMIF($G$3:BA$3,"金额-出",$G81:BA81))/(SUMIF($G$3:BA$3,"数量-入",$G81:BA81)-SUMIF($G$3:BA$3,"数量-出",$G81:BA81))),0)</f>
        <v>0</v>
      </c>
      <c r="BD81" s="115">
        <f t="shared" si="54"/>
        <v>0</v>
      </c>
      <c r="BE81" s="125"/>
      <c r="BF81" s="126"/>
      <c r="BG81" s="123"/>
      <c r="BH81" s="112"/>
      <c r="BI81" s="119">
        <f t="shared" si="55"/>
        <v>0</v>
      </c>
      <c r="BJ81" s="124"/>
      <c r="BK81" s="115">
        <f>IFERROR(IF(BJ81="",0,(SUMIF($G$3:BI$3,"金额-入",$G81:BI81)-SUMIF($G$3:BI$3,"金额-出",$G81:BI81))/(SUMIF($G$3:BI$3,"数量-入",$G81:BI81)-SUMIF($G$3:BI$3,"数量-出",$G81:BI81))),0)</f>
        <v>0</v>
      </c>
      <c r="BL81" s="115">
        <f t="shared" si="56"/>
        <v>0</v>
      </c>
      <c r="BM81" s="125"/>
      <c r="BN81" s="126"/>
      <c r="BO81" s="123"/>
      <c r="BP81" s="112"/>
      <c r="BQ81" s="119">
        <f t="shared" si="57"/>
        <v>0</v>
      </c>
      <c r="BR81" s="124"/>
      <c r="BS81" s="115">
        <f>IFERROR(IF(BR81="",0,(SUMIF($G$3:BQ$3,"金额-入",$G81:BQ81)-SUMIF($G$3:BQ$3,"金额-出",$G81:BQ81))/(SUMIF($G$3:BQ$3,"数量-入",$G81:BQ81)-SUMIF($G$3:BQ$3,"数量-出",$G81:BQ81))),0)</f>
        <v>0</v>
      </c>
      <c r="BT81" s="115">
        <f t="shared" si="58"/>
        <v>0</v>
      </c>
      <c r="BU81" s="125"/>
      <c r="BV81" s="126"/>
      <c r="BW81" s="123"/>
      <c r="BX81" s="112"/>
      <c r="BY81" s="119">
        <f t="shared" si="59"/>
        <v>0</v>
      </c>
      <c r="BZ81" s="124"/>
      <c r="CA81" s="115">
        <f>IFERROR(IF(BZ81="",0,(SUMIF($G$3:BY$3,"金额-入",$G81:BY81)-SUMIF($G$3:BY$3,"金额-出",$G81:BY81))/(SUMIF($G$3:BY$3,"数量-入",$G81:BY81)-SUMIF($G$3:BY$3,"数量-出",$G81:BY81))),0)</f>
        <v>0</v>
      </c>
      <c r="CB81" s="115">
        <f t="shared" si="60"/>
        <v>0</v>
      </c>
      <c r="CC81" s="125"/>
      <c r="CD81" s="126"/>
      <c r="CE81" s="123"/>
      <c r="CF81" s="112"/>
      <c r="CG81" s="119">
        <f t="shared" si="61"/>
        <v>0</v>
      </c>
      <c r="CH81" s="124"/>
      <c r="CI81" s="115">
        <f>IFERROR(IF(CH81="",0,(SUMIF($G$3:CG$3,"金额-入",$G81:CG81)-SUMIF($G$3:CG$3,"金额-出",$G81:CG81))/(SUMIF($G$3:CG$3,"数量-入",$G81:CG81)-SUMIF($G$3:CG$3,"数量-出",$G81:CG81))),0)</f>
        <v>0</v>
      </c>
      <c r="CJ81" s="115">
        <f t="shared" si="62"/>
        <v>0</v>
      </c>
      <c r="CK81" s="125"/>
      <c r="CL81" s="126"/>
      <c r="CM81" s="123"/>
      <c r="CN81" s="112"/>
      <c r="CO81" s="119">
        <f t="shared" si="63"/>
        <v>0</v>
      </c>
      <c r="CP81" s="124"/>
      <c r="CQ81" s="115">
        <f>IFERROR(IF(CP81="",0,(SUMIF($G$3:CO$3,"金额-入",$G81:CO81)-SUMIF($G$3:CO$3,"金额-出",$G81:CO81))/(SUMIF($G$3:CO$3,"数量-入",$G81:CO81)-SUMIF($G$3:CO$3,"数量-出",$G81:CO81))),0)</f>
        <v>0</v>
      </c>
      <c r="CR81" s="115">
        <f t="shared" si="64"/>
        <v>0</v>
      </c>
      <c r="CS81" s="125"/>
      <c r="CT81" s="126"/>
      <c r="CU81" s="123"/>
      <c r="CV81" s="112"/>
      <c r="CW81" s="119">
        <f t="shared" si="65"/>
        <v>0</v>
      </c>
      <c r="CX81" s="124"/>
      <c r="CY81" s="115">
        <f>IFERROR(IF(CX81="",0,(SUMIF($G$3:CW$3,"金额-入",$G81:CW81)-SUMIF($G$3:CW$3,"金额-出",$G81:CW81))/(SUMIF($G$3:CW$3,"数量-入",$G81:CW81)-SUMIF($G$3:CW$3,"数量-出",$G81:CW81))),0)</f>
        <v>0</v>
      </c>
      <c r="CZ81" s="115">
        <f t="shared" si="66"/>
        <v>0</v>
      </c>
      <c r="DA81" s="125"/>
      <c r="DB81" s="126"/>
      <c r="DC81" s="123"/>
      <c r="DD81" s="112"/>
      <c r="DE81" s="119">
        <f t="shared" si="67"/>
        <v>0</v>
      </c>
      <c r="DF81" s="124"/>
      <c r="DG81" s="115">
        <f>IFERROR(IF(DF81="",0,(SUMIF($G$3:DE$3,"金额-入",$G81:DE81)-SUMIF($G$3:DE$3,"金额-出",$G81:DE81))/(SUMIF($G$3:DE$3,"数量-入",$G81:DE81)-SUMIF($G$3:DE$3,"数量-出",$G81:DE81))),0)</f>
        <v>0</v>
      </c>
      <c r="DH81" s="115">
        <f t="shared" si="68"/>
        <v>0</v>
      </c>
      <c r="DI81" s="125"/>
      <c r="DJ81" s="126"/>
      <c r="DK81" s="109">
        <f t="array" ref="DK81">MIN(IF(($G$3:$DJ$3="单价")*(G81:DJ81&lt;&gt;0),G81:DJ81))</f>
        <v>0</v>
      </c>
      <c r="DL81" s="97">
        <f t="array" ref="DL81">MAX(IF($G$3:$DJ$3="单价",G81:DJ81))</f>
        <v>0</v>
      </c>
      <c r="DM81" s="115">
        <f t="shared" si="69"/>
        <v>0</v>
      </c>
      <c r="DN81" s="127"/>
      <c r="DO81" s="2"/>
      <c r="DP81" s="11">
        <f t="shared" si="70"/>
        <v>0</v>
      </c>
      <c r="DQ81" s="11">
        <f t="shared" si="71"/>
        <v>0</v>
      </c>
      <c r="DR81" s="11"/>
      <c r="DS81" s="11"/>
      <c r="DT81" s="11"/>
      <c r="DU81" s="2"/>
      <c r="DV81" s="2"/>
      <c r="DW81" s="2"/>
      <c r="DX81" s="2"/>
      <c r="DY81" s="2"/>
    </row>
    <row r="82" spans="1:129" ht="18" customHeight="1" x14ac:dyDescent="0.15">
      <c r="A82" s="2"/>
      <c r="B82" s="53">
        <f t="shared" si="0"/>
        <v>78</v>
      </c>
      <c r="C82" s="5"/>
      <c r="D82" s="6"/>
      <c r="E82" s="7"/>
      <c r="F82" s="8"/>
      <c r="G82" s="111"/>
      <c r="H82" s="112"/>
      <c r="I82" s="113">
        <f t="shared" si="38"/>
        <v>0</v>
      </c>
      <c r="J82" s="114">
        <f t="shared" si="39"/>
        <v>0</v>
      </c>
      <c r="K82" s="115">
        <f t="shared" si="3"/>
        <v>0</v>
      </c>
      <c r="L82" s="113">
        <f t="shared" si="40"/>
        <v>0</v>
      </c>
      <c r="M82" s="114">
        <f t="shared" si="41"/>
        <v>0</v>
      </c>
      <c r="N82" s="115">
        <f t="shared" si="6"/>
        <v>0</v>
      </c>
      <c r="O82" s="113">
        <f t="shared" si="42"/>
        <v>0</v>
      </c>
      <c r="P82" s="116">
        <f t="shared" si="43"/>
        <v>0</v>
      </c>
      <c r="Q82" s="117">
        <f t="shared" si="37"/>
        <v>0</v>
      </c>
      <c r="R82" s="118">
        <f t="shared" si="44"/>
        <v>0</v>
      </c>
      <c r="S82" s="111"/>
      <c r="T82" s="112"/>
      <c r="U82" s="119">
        <f t="shared" si="45"/>
        <v>0</v>
      </c>
      <c r="V82" s="120"/>
      <c r="W82" s="115">
        <f>IFERROR(IF(V82="",0,(SUMIF($G$3:U$3,"金额-入",$G82:U82)-SUMIF($G$3:U$3,"金额-出",$G82:U82))/(SUMIF($G$3:U$3,"数量-入",$G82:U82)-SUMIF($G$3:U$3,"数量-出",$G82:U82))),0)</f>
        <v>0</v>
      </c>
      <c r="X82" s="115">
        <f t="shared" si="46"/>
        <v>0</v>
      </c>
      <c r="Y82" s="121"/>
      <c r="Z82" s="122"/>
      <c r="AA82" s="111"/>
      <c r="AB82" s="112"/>
      <c r="AC82" s="119">
        <f t="shared" si="47"/>
        <v>0</v>
      </c>
      <c r="AD82" s="120"/>
      <c r="AE82" s="115">
        <f>IFERROR(IF(AD82="",0,(SUMIF($G$3:AC$3,"金额-入",$G82:AC82)-SUMIF($G$3:AC$3,"金额-出",$G82:AC82))/(SUMIF($G$3:AC$3,"数量-入",$G82:AC82)-SUMIF($G$3:AC$3,"数量-出",$G82:AC82))),0)</f>
        <v>0</v>
      </c>
      <c r="AF82" s="115">
        <f t="shared" si="48"/>
        <v>0</v>
      </c>
      <c r="AG82" s="121"/>
      <c r="AH82" s="122"/>
      <c r="AI82" s="123"/>
      <c r="AJ82" s="112"/>
      <c r="AK82" s="119">
        <f t="shared" si="49"/>
        <v>0</v>
      </c>
      <c r="AL82" s="124"/>
      <c r="AM82" s="115">
        <f>IFERROR(IF(AL82="",0,(SUMIF($G$3:AK$3,"金额-入",$G82:AK82)-SUMIF($G$3:AK$3,"金额-出",$G82:AK82))/(SUMIF($G$3:AK$3,"数量-入",$G82:AK82)-SUMIF($G$3:AK$3,"数量-出",$G82:AK82))),0)</f>
        <v>0</v>
      </c>
      <c r="AN82" s="115">
        <f t="shared" si="50"/>
        <v>0</v>
      </c>
      <c r="AO82" s="125"/>
      <c r="AP82" s="126"/>
      <c r="AQ82" s="123"/>
      <c r="AR82" s="112"/>
      <c r="AS82" s="119">
        <f t="shared" si="51"/>
        <v>0</v>
      </c>
      <c r="AT82" s="124"/>
      <c r="AU82" s="115">
        <f>IFERROR(IF(AT82="",0,(SUMIF($G$3:AS$3,"金额-入",$G82:AS82)-SUMIF($G$3:AS$3,"金额-出",$G82:AS82))/(SUMIF($G$3:AS$3,"数量-入",$G82:AS82)-SUMIF($G$3:AS$3,"数量-出",$G82:AS82))),0)</f>
        <v>0</v>
      </c>
      <c r="AV82" s="115">
        <f t="shared" si="52"/>
        <v>0</v>
      </c>
      <c r="AW82" s="125"/>
      <c r="AX82" s="126"/>
      <c r="AY82" s="123"/>
      <c r="AZ82" s="112"/>
      <c r="BA82" s="119">
        <f t="shared" si="53"/>
        <v>0</v>
      </c>
      <c r="BB82" s="124"/>
      <c r="BC82" s="115">
        <f>IFERROR(IF(BB82="",0,(SUMIF($G$3:BA$3,"金额-入",$G82:BA82)-SUMIF($G$3:BA$3,"金额-出",$G82:BA82))/(SUMIF($G$3:BA$3,"数量-入",$G82:BA82)-SUMIF($G$3:BA$3,"数量-出",$G82:BA82))),0)</f>
        <v>0</v>
      </c>
      <c r="BD82" s="115">
        <f t="shared" si="54"/>
        <v>0</v>
      </c>
      <c r="BE82" s="125"/>
      <c r="BF82" s="126"/>
      <c r="BG82" s="123"/>
      <c r="BH82" s="112"/>
      <c r="BI82" s="119">
        <f t="shared" si="55"/>
        <v>0</v>
      </c>
      <c r="BJ82" s="124"/>
      <c r="BK82" s="115">
        <f>IFERROR(IF(BJ82="",0,(SUMIF($G$3:BI$3,"金额-入",$G82:BI82)-SUMIF($G$3:BI$3,"金额-出",$G82:BI82))/(SUMIF($G$3:BI$3,"数量-入",$G82:BI82)-SUMIF($G$3:BI$3,"数量-出",$G82:BI82))),0)</f>
        <v>0</v>
      </c>
      <c r="BL82" s="115">
        <f t="shared" si="56"/>
        <v>0</v>
      </c>
      <c r="BM82" s="125"/>
      <c r="BN82" s="126"/>
      <c r="BO82" s="123"/>
      <c r="BP82" s="112"/>
      <c r="BQ82" s="119">
        <f t="shared" si="57"/>
        <v>0</v>
      </c>
      <c r="BR82" s="124"/>
      <c r="BS82" s="115">
        <f>IFERROR(IF(BR82="",0,(SUMIF($G$3:BQ$3,"金额-入",$G82:BQ82)-SUMIF($G$3:BQ$3,"金额-出",$G82:BQ82))/(SUMIF($G$3:BQ$3,"数量-入",$G82:BQ82)-SUMIF($G$3:BQ$3,"数量-出",$G82:BQ82))),0)</f>
        <v>0</v>
      </c>
      <c r="BT82" s="115">
        <f t="shared" si="58"/>
        <v>0</v>
      </c>
      <c r="BU82" s="125"/>
      <c r="BV82" s="126"/>
      <c r="BW82" s="123"/>
      <c r="BX82" s="112"/>
      <c r="BY82" s="119">
        <f t="shared" si="59"/>
        <v>0</v>
      </c>
      <c r="BZ82" s="124"/>
      <c r="CA82" s="115">
        <f>IFERROR(IF(BZ82="",0,(SUMIF($G$3:BY$3,"金额-入",$G82:BY82)-SUMIF($G$3:BY$3,"金额-出",$G82:BY82))/(SUMIF($G$3:BY$3,"数量-入",$G82:BY82)-SUMIF($G$3:BY$3,"数量-出",$G82:BY82))),0)</f>
        <v>0</v>
      </c>
      <c r="CB82" s="115">
        <f t="shared" si="60"/>
        <v>0</v>
      </c>
      <c r="CC82" s="125"/>
      <c r="CD82" s="126"/>
      <c r="CE82" s="123"/>
      <c r="CF82" s="112"/>
      <c r="CG82" s="119">
        <f t="shared" si="61"/>
        <v>0</v>
      </c>
      <c r="CH82" s="124"/>
      <c r="CI82" s="115">
        <f>IFERROR(IF(CH82="",0,(SUMIF($G$3:CG$3,"金额-入",$G82:CG82)-SUMIF($G$3:CG$3,"金额-出",$G82:CG82))/(SUMIF($G$3:CG$3,"数量-入",$G82:CG82)-SUMIF($G$3:CG$3,"数量-出",$G82:CG82))),0)</f>
        <v>0</v>
      </c>
      <c r="CJ82" s="115">
        <f t="shared" si="62"/>
        <v>0</v>
      </c>
      <c r="CK82" s="125"/>
      <c r="CL82" s="126"/>
      <c r="CM82" s="123"/>
      <c r="CN82" s="112"/>
      <c r="CO82" s="119">
        <f t="shared" si="63"/>
        <v>0</v>
      </c>
      <c r="CP82" s="124"/>
      <c r="CQ82" s="115">
        <f>IFERROR(IF(CP82="",0,(SUMIF($G$3:CO$3,"金额-入",$G82:CO82)-SUMIF($G$3:CO$3,"金额-出",$G82:CO82))/(SUMIF($G$3:CO$3,"数量-入",$G82:CO82)-SUMIF($G$3:CO$3,"数量-出",$G82:CO82))),0)</f>
        <v>0</v>
      </c>
      <c r="CR82" s="115">
        <f t="shared" si="64"/>
        <v>0</v>
      </c>
      <c r="CS82" s="125"/>
      <c r="CT82" s="126"/>
      <c r="CU82" s="123"/>
      <c r="CV82" s="112"/>
      <c r="CW82" s="119">
        <f t="shared" si="65"/>
        <v>0</v>
      </c>
      <c r="CX82" s="124"/>
      <c r="CY82" s="115">
        <f>IFERROR(IF(CX82="",0,(SUMIF($G$3:CW$3,"金额-入",$G82:CW82)-SUMIF($G$3:CW$3,"金额-出",$G82:CW82))/(SUMIF($G$3:CW$3,"数量-入",$G82:CW82)-SUMIF($G$3:CW$3,"数量-出",$G82:CW82))),0)</f>
        <v>0</v>
      </c>
      <c r="CZ82" s="115">
        <f t="shared" si="66"/>
        <v>0</v>
      </c>
      <c r="DA82" s="125"/>
      <c r="DB82" s="126"/>
      <c r="DC82" s="123"/>
      <c r="DD82" s="112"/>
      <c r="DE82" s="119">
        <f t="shared" si="67"/>
        <v>0</v>
      </c>
      <c r="DF82" s="124"/>
      <c r="DG82" s="115">
        <f>IFERROR(IF(DF82="",0,(SUMIF($G$3:DE$3,"金额-入",$G82:DE82)-SUMIF($G$3:DE$3,"金额-出",$G82:DE82))/(SUMIF($G$3:DE$3,"数量-入",$G82:DE82)-SUMIF($G$3:DE$3,"数量-出",$G82:DE82))),0)</f>
        <v>0</v>
      </c>
      <c r="DH82" s="115">
        <f t="shared" si="68"/>
        <v>0</v>
      </c>
      <c r="DI82" s="125"/>
      <c r="DJ82" s="126"/>
      <c r="DK82" s="109">
        <f t="array" ref="DK82">MIN(IF(($G$3:$DJ$3="单价")*(G82:DJ82&lt;&gt;0),G82:DJ82))</f>
        <v>0</v>
      </c>
      <c r="DL82" s="97">
        <f t="array" ref="DL82">MAX(IF($G$3:$DJ$3="单价",G82:DJ82))</f>
        <v>0</v>
      </c>
      <c r="DM82" s="115">
        <f t="shared" si="69"/>
        <v>0</v>
      </c>
      <c r="DN82" s="127"/>
      <c r="DO82" s="2"/>
      <c r="DP82" s="11">
        <f t="shared" si="70"/>
        <v>0</v>
      </c>
      <c r="DQ82" s="11">
        <f t="shared" si="71"/>
        <v>0</v>
      </c>
      <c r="DR82" s="11"/>
      <c r="DS82" s="11"/>
      <c r="DT82" s="11"/>
      <c r="DU82" s="2"/>
      <c r="DV82" s="2"/>
      <c r="DW82" s="2"/>
      <c r="DX82" s="2"/>
      <c r="DY82" s="2"/>
    </row>
    <row r="83" spans="1:129" ht="18" customHeight="1" x14ac:dyDescent="0.15">
      <c r="A83" s="2"/>
      <c r="B83" s="53">
        <f t="shared" si="0"/>
        <v>79</v>
      </c>
      <c r="C83" s="5"/>
      <c r="D83" s="6"/>
      <c r="E83" s="7"/>
      <c r="F83" s="8"/>
      <c r="G83" s="111"/>
      <c r="H83" s="112"/>
      <c r="I83" s="113">
        <f t="shared" ref="I83:I146" si="72">G83*H83</f>
        <v>0</v>
      </c>
      <c r="J83" s="114">
        <f t="shared" ref="J83:J146" si="73">+SUMIF($S$3:$DJ$3,"数量-入",S83:DJ83)</f>
        <v>0</v>
      </c>
      <c r="K83" s="115">
        <f t="shared" si="3"/>
        <v>0</v>
      </c>
      <c r="L83" s="113">
        <f t="shared" ref="L83:L146" si="74">+SUMIF($S$3:$DJ$3,"金额-入",S83:DJ83)</f>
        <v>0</v>
      </c>
      <c r="M83" s="114">
        <f t="shared" ref="M83:M146" si="75">SUMIF($S$3:$DJ$3,"数量-出",S83:DJ83)</f>
        <v>0</v>
      </c>
      <c r="N83" s="115">
        <f t="shared" si="6"/>
        <v>0</v>
      </c>
      <c r="O83" s="113">
        <f t="shared" ref="O83:O146" si="76">+SUMIF($S$3:$DJ$3,"金额-出",S83:DJ83)</f>
        <v>0</v>
      </c>
      <c r="P83" s="116">
        <f t="shared" ref="P83:P146" si="77">G83+J83-M83</f>
        <v>0</v>
      </c>
      <c r="Q83" s="117">
        <f t="shared" si="37"/>
        <v>0</v>
      </c>
      <c r="R83" s="118">
        <f t="shared" ref="R83:R146" si="78">I83+L83-O83</f>
        <v>0</v>
      </c>
      <c r="S83" s="111"/>
      <c r="T83" s="112"/>
      <c r="U83" s="119">
        <f t="shared" ref="U83:U146" si="79">S83*T83</f>
        <v>0</v>
      </c>
      <c r="V83" s="120"/>
      <c r="W83" s="115">
        <f>IFERROR(IF(V83="",0,(SUMIF($G$3:U$3,"金额-入",$G83:U83)-SUMIF($G$3:U$3,"金额-出",$G83:U83))/(SUMIF($G$3:U$3,"数量-入",$G83:U83)-SUMIF($G$3:U$3,"数量-出",$G83:U83))),0)</f>
        <v>0</v>
      </c>
      <c r="X83" s="115">
        <f t="shared" ref="X83:X146" si="80">V83*W83</f>
        <v>0</v>
      </c>
      <c r="Y83" s="121"/>
      <c r="Z83" s="122"/>
      <c r="AA83" s="111"/>
      <c r="AB83" s="112"/>
      <c r="AC83" s="119">
        <f t="shared" ref="AC83:AC146" si="81">AA83*AB83</f>
        <v>0</v>
      </c>
      <c r="AD83" s="120"/>
      <c r="AE83" s="115">
        <f>IFERROR(IF(AD83="",0,(SUMIF($G$3:AC$3,"金额-入",$G83:AC83)-SUMIF($G$3:AC$3,"金额-出",$G83:AC83))/(SUMIF($G$3:AC$3,"数量-入",$G83:AC83)-SUMIF($G$3:AC$3,"数量-出",$G83:AC83))),0)</f>
        <v>0</v>
      </c>
      <c r="AF83" s="115">
        <f t="shared" ref="AF83:AF146" si="82">AD83*AE83</f>
        <v>0</v>
      </c>
      <c r="AG83" s="121"/>
      <c r="AH83" s="122"/>
      <c r="AI83" s="123"/>
      <c r="AJ83" s="112"/>
      <c r="AK83" s="119">
        <f t="shared" ref="AK83:AK146" si="83">AI83*AJ83</f>
        <v>0</v>
      </c>
      <c r="AL83" s="124"/>
      <c r="AM83" s="115">
        <f>IFERROR(IF(AL83="",0,(SUMIF($G$3:AK$3,"金额-入",$G83:AK83)-SUMIF($G$3:AK$3,"金额-出",$G83:AK83))/(SUMIF($G$3:AK$3,"数量-入",$G83:AK83)-SUMIF($G$3:AK$3,"数量-出",$G83:AK83))),0)</f>
        <v>0</v>
      </c>
      <c r="AN83" s="115">
        <f t="shared" ref="AN83:AN146" si="84">AL83*AM83</f>
        <v>0</v>
      </c>
      <c r="AO83" s="125"/>
      <c r="AP83" s="126"/>
      <c r="AQ83" s="123"/>
      <c r="AR83" s="112"/>
      <c r="AS83" s="119">
        <f t="shared" ref="AS83:AS146" si="85">AQ83*AR83</f>
        <v>0</v>
      </c>
      <c r="AT83" s="124"/>
      <c r="AU83" s="115">
        <f>IFERROR(IF(AT83="",0,(SUMIF($G$3:AS$3,"金额-入",$G83:AS83)-SUMIF($G$3:AS$3,"金额-出",$G83:AS83))/(SUMIF($G$3:AS$3,"数量-入",$G83:AS83)-SUMIF($G$3:AS$3,"数量-出",$G83:AS83))),0)</f>
        <v>0</v>
      </c>
      <c r="AV83" s="115">
        <f t="shared" ref="AV83:AV146" si="86">AT83*AU83</f>
        <v>0</v>
      </c>
      <c r="AW83" s="125"/>
      <c r="AX83" s="126"/>
      <c r="AY83" s="123"/>
      <c r="AZ83" s="112"/>
      <c r="BA83" s="119">
        <f t="shared" ref="BA83:BA146" si="87">AY83*AZ83</f>
        <v>0</v>
      </c>
      <c r="BB83" s="124"/>
      <c r="BC83" s="115">
        <f>IFERROR(IF(BB83="",0,(SUMIF($G$3:BA$3,"金额-入",$G83:BA83)-SUMIF($G$3:BA$3,"金额-出",$G83:BA83))/(SUMIF($G$3:BA$3,"数量-入",$G83:BA83)-SUMIF($G$3:BA$3,"数量-出",$G83:BA83))),0)</f>
        <v>0</v>
      </c>
      <c r="BD83" s="115">
        <f t="shared" ref="BD83:BD146" si="88">BB83*BC83</f>
        <v>0</v>
      </c>
      <c r="BE83" s="125"/>
      <c r="BF83" s="126"/>
      <c r="BG83" s="123"/>
      <c r="BH83" s="112"/>
      <c r="BI83" s="119">
        <f t="shared" ref="BI83:BI146" si="89">BG83*BH83</f>
        <v>0</v>
      </c>
      <c r="BJ83" s="124"/>
      <c r="BK83" s="115">
        <f>IFERROR(IF(BJ83="",0,(SUMIF($G$3:BI$3,"金额-入",$G83:BI83)-SUMIF($G$3:BI$3,"金额-出",$G83:BI83))/(SUMIF($G$3:BI$3,"数量-入",$G83:BI83)-SUMIF($G$3:BI$3,"数量-出",$G83:BI83))),0)</f>
        <v>0</v>
      </c>
      <c r="BL83" s="115">
        <f t="shared" ref="BL83:BL146" si="90">BJ83*BK83</f>
        <v>0</v>
      </c>
      <c r="BM83" s="125"/>
      <c r="BN83" s="126"/>
      <c r="BO83" s="123"/>
      <c r="BP83" s="112"/>
      <c r="BQ83" s="119">
        <f t="shared" ref="BQ83:BQ146" si="91">BO83*BP83</f>
        <v>0</v>
      </c>
      <c r="BR83" s="124"/>
      <c r="BS83" s="115">
        <f>IFERROR(IF(BR83="",0,(SUMIF($G$3:BQ$3,"金额-入",$G83:BQ83)-SUMIF($G$3:BQ$3,"金额-出",$G83:BQ83))/(SUMIF($G$3:BQ$3,"数量-入",$G83:BQ83)-SUMIF($G$3:BQ$3,"数量-出",$G83:BQ83))),0)</f>
        <v>0</v>
      </c>
      <c r="BT83" s="115">
        <f t="shared" ref="BT83:BT146" si="92">BR83*BS83</f>
        <v>0</v>
      </c>
      <c r="BU83" s="125"/>
      <c r="BV83" s="126"/>
      <c r="BW83" s="123"/>
      <c r="BX83" s="112"/>
      <c r="BY83" s="119">
        <f t="shared" ref="BY83:BY146" si="93">BW83*BX83</f>
        <v>0</v>
      </c>
      <c r="BZ83" s="124"/>
      <c r="CA83" s="115">
        <f>IFERROR(IF(BZ83="",0,(SUMIF($G$3:BY$3,"金额-入",$G83:BY83)-SUMIF($G$3:BY$3,"金额-出",$G83:BY83))/(SUMIF($G$3:BY$3,"数量-入",$G83:BY83)-SUMIF($G$3:BY$3,"数量-出",$G83:BY83))),0)</f>
        <v>0</v>
      </c>
      <c r="CB83" s="115">
        <f t="shared" ref="CB83:CB146" si="94">BZ83*CA83</f>
        <v>0</v>
      </c>
      <c r="CC83" s="125"/>
      <c r="CD83" s="126"/>
      <c r="CE83" s="123"/>
      <c r="CF83" s="112"/>
      <c r="CG83" s="119">
        <f t="shared" ref="CG83:CG146" si="95">CE83*CF83</f>
        <v>0</v>
      </c>
      <c r="CH83" s="124"/>
      <c r="CI83" s="115">
        <f>IFERROR(IF(CH83="",0,(SUMIF($G$3:CG$3,"金额-入",$G83:CG83)-SUMIF($G$3:CG$3,"金额-出",$G83:CG83))/(SUMIF($G$3:CG$3,"数量-入",$G83:CG83)-SUMIF($G$3:CG$3,"数量-出",$G83:CG83))),0)</f>
        <v>0</v>
      </c>
      <c r="CJ83" s="115">
        <f t="shared" ref="CJ83:CJ146" si="96">CH83*CI83</f>
        <v>0</v>
      </c>
      <c r="CK83" s="125"/>
      <c r="CL83" s="126"/>
      <c r="CM83" s="123"/>
      <c r="CN83" s="112"/>
      <c r="CO83" s="119">
        <f t="shared" ref="CO83:CO146" si="97">CM83*CN83</f>
        <v>0</v>
      </c>
      <c r="CP83" s="124"/>
      <c r="CQ83" s="115">
        <f>IFERROR(IF(CP83="",0,(SUMIF($G$3:CO$3,"金额-入",$G83:CO83)-SUMIF($G$3:CO$3,"金额-出",$G83:CO83))/(SUMIF($G$3:CO$3,"数量-入",$G83:CO83)-SUMIF($G$3:CO$3,"数量-出",$G83:CO83))),0)</f>
        <v>0</v>
      </c>
      <c r="CR83" s="115">
        <f t="shared" ref="CR83:CR146" si="98">CP83*CQ83</f>
        <v>0</v>
      </c>
      <c r="CS83" s="125"/>
      <c r="CT83" s="126"/>
      <c r="CU83" s="123"/>
      <c r="CV83" s="112"/>
      <c r="CW83" s="119">
        <f t="shared" ref="CW83:CW146" si="99">CU83*CV83</f>
        <v>0</v>
      </c>
      <c r="CX83" s="124"/>
      <c r="CY83" s="115">
        <f>IFERROR(IF(CX83="",0,(SUMIF($G$3:CW$3,"金额-入",$G83:CW83)-SUMIF($G$3:CW$3,"金额-出",$G83:CW83))/(SUMIF($G$3:CW$3,"数量-入",$G83:CW83)-SUMIF($G$3:CW$3,"数量-出",$G83:CW83))),0)</f>
        <v>0</v>
      </c>
      <c r="CZ83" s="115">
        <f t="shared" ref="CZ83:CZ146" si="100">CX83*CY83</f>
        <v>0</v>
      </c>
      <c r="DA83" s="125"/>
      <c r="DB83" s="126"/>
      <c r="DC83" s="123"/>
      <c r="DD83" s="112"/>
      <c r="DE83" s="119">
        <f t="shared" ref="DE83:DE146" si="101">DC83*DD83</f>
        <v>0</v>
      </c>
      <c r="DF83" s="124"/>
      <c r="DG83" s="115">
        <f>IFERROR(IF(DF83="",0,(SUMIF($G$3:DE$3,"金额-入",$G83:DE83)-SUMIF($G$3:DE$3,"金额-出",$G83:DE83))/(SUMIF($G$3:DE$3,"数量-入",$G83:DE83)-SUMIF($G$3:DE$3,"数量-出",$G83:DE83))),0)</f>
        <v>0</v>
      </c>
      <c r="DH83" s="115">
        <f t="shared" ref="DH83:DH146" si="102">DF83*DG83</f>
        <v>0</v>
      </c>
      <c r="DI83" s="125"/>
      <c r="DJ83" s="126"/>
      <c r="DK83" s="109">
        <f t="array" ref="DK83">MIN(IF(($G$3:$DJ$3="单价")*(G83:DJ83&lt;&gt;0),G83:DJ83))</f>
        <v>0</v>
      </c>
      <c r="DL83" s="97">
        <f t="array" ref="DL83">MAX(IF($G$3:$DJ$3="单价",G83:DJ83))</f>
        <v>0</v>
      </c>
      <c r="DM83" s="115">
        <f t="shared" ref="DM83:DM146" si="103">IFERROR(SUMIF($G$3:$DJ$3,"金额-入",G83:DJ83)/SUMIF($G$3:$DJ$3,"数量-入",G83:DJ83),0)</f>
        <v>0</v>
      </c>
      <c r="DN83" s="127"/>
      <c r="DO83" s="2"/>
      <c r="DP83" s="11">
        <f t="shared" ref="DP83:DP146" si="104">ROUND(SUMIF($G$3:$DN$3,"数量-入",G83:DN83)-SUMIF($G$3:$DN$3,"数量-出",G83:DN83)-P83,0)</f>
        <v>0</v>
      </c>
      <c r="DQ83" s="11">
        <f t="shared" ref="DQ83:DQ146" si="105">ROUND(SUMIF($G$3:$DN$3,"金额-入",G83:DN83)-SUMIF($G$3:$DN$3,"金额-出",G83:DN83)-R83,0)</f>
        <v>0</v>
      </c>
      <c r="DR83" s="11"/>
      <c r="DS83" s="11"/>
      <c r="DT83" s="11"/>
      <c r="DU83" s="2"/>
      <c r="DV83" s="2"/>
      <c r="DW83" s="2"/>
      <c r="DX83" s="2"/>
      <c r="DY83" s="2"/>
    </row>
    <row r="84" spans="1:129" ht="18" customHeight="1" x14ac:dyDescent="0.15">
      <c r="A84" s="2"/>
      <c r="B84" s="53">
        <f t="shared" si="0"/>
        <v>80</v>
      </c>
      <c r="C84" s="5"/>
      <c r="D84" s="6"/>
      <c r="E84" s="7"/>
      <c r="F84" s="8"/>
      <c r="G84" s="111"/>
      <c r="H84" s="112"/>
      <c r="I84" s="113">
        <f t="shared" si="72"/>
        <v>0</v>
      </c>
      <c r="J84" s="114">
        <f t="shared" si="73"/>
        <v>0</v>
      </c>
      <c r="K84" s="115">
        <f t="shared" si="3"/>
        <v>0</v>
      </c>
      <c r="L84" s="113">
        <f t="shared" si="74"/>
        <v>0</v>
      </c>
      <c r="M84" s="114">
        <f t="shared" si="75"/>
        <v>0</v>
      </c>
      <c r="N84" s="115">
        <f t="shared" si="6"/>
        <v>0</v>
      </c>
      <c r="O84" s="113">
        <f t="shared" si="76"/>
        <v>0</v>
      </c>
      <c r="P84" s="116">
        <f t="shared" si="77"/>
        <v>0</v>
      </c>
      <c r="Q84" s="117">
        <f t="shared" si="37"/>
        <v>0</v>
      </c>
      <c r="R84" s="118">
        <f t="shared" si="78"/>
        <v>0</v>
      </c>
      <c r="S84" s="111"/>
      <c r="T84" s="112"/>
      <c r="U84" s="119">
        <f t="shared" si="79"/>
        <v>0</v>
      </c>
      <c r="V84" s="120"/>
      <c r="W84" s="115">
        <f>IFERROR(IF(V84="",0,(SUMIF($G$3:U$3,"金额-入",$G84:U84)-SUMIF($G$3:U$3,"金额-出",$G84:U84))/(SUMIF($G$3:U$3,"数量-入",$G84:U84)-SUMIF($G$3:U$3,"数量-出",$G84:U84))),0)</f>
        <v>0</v>
      </c>
      <c r="X84" s="115">
        <f t="shared" si="80"/>
        <v>0</v>
      </c>
      <c r="Y84" s="121"/>
      <c r="Z84" s="122"/>
      <c r="AA84" s="111"/>
      <c r="AB84" s="112"/>
      <c r="AC84" s="119">
        <f t="shared" si="81"/>
        <v>0</v>
      </c>
      <c r="AD84" s="120"/>
      <c r="AE84" s="115">
        <f>IFERROR(IF(AD84="",0,(SUMIF($G$3:AC$3,"金额-入",$G84:AC84)-SUMIF($G$3:AC$3,"金额-出",$G84:AC84))/(SUMIF($G$3:AC$3,"数量-入",$G84:AC84)-SUMIF($G$3:AC$3,"数量-出",$G84:AC84))),0)</f>
        <v>0</v>
      </c>
      <c r="AF84" s="115">
        <f t="shared" si="82"/>
        <v>0</v>
      </c>
      <c r="AG84" s="121"/>
      <c r="AH84" s="122"/>
      <c r="AI84" s="123"/>
      <c r="AJ84" s="112"/>
      <c r="AK84" s="119">
        <f t="shared" si="83"/>
        <v>0</v>
      </c>
      <c r="AL84" s="124"/>
      <c r="AM84" s="115">
        <f>IFERROR(IF(AL84="",0,(SUMIF($G$3:AK$3,"金额-入",$G84:AK84)-SUMIF($G$3:AK$3,"金额-出",$G84:AK84))/(SUMIF($G$3:AK$3,"数量-入",$G84:AK84)-SUMIF($G$3:AK$3,"数量-出",$G84:AK84))),0)</f>
        <v>0</v>
      </c>
      <c r="AN84" s="115">
        <f t="shared" si="84"/>
        <v>0</v>
      </c>
      <c r="AO84" s="125"/>
      <c r="AP84" s="126"/>
      <c r="AQ84" s="123"/>
      <c r="AR84" s="112"/>
      <c r="AS84" s="119">
        <f t="shared" si="85"/>
        <v>0</v>
      </c>
      <c r="AT84" s="124"/>
      <c r="AU84" s="115">
        <f>IFERROR(IF(AT84="",0,(SUMIF($G$3:AS$3,"金额-入",$G84:AS84)-SUMIF($G$3:AS$3,"金额-出",$G84:AS84))/(SUMIF($G$3:AS$3,"数量-入",$G84:AS84)-SUMIF($G$3:AS$3,"数量-出",$G84:AS84))),0)</f>
        <v>0</v>
      </c>
      <c r="AV84" s="115">
        <f t="shared" si="86"/>
        <v>0</v>
      </c>
      <c r="AW84" s="125"/>
      <c r="AX84" s="126"/>
      <c r="AY84" s="123"/>
      <c r="AZ84" s="112"/>
      <c r="BA84" s="119">
        <f t="shared" si="87"/>
        <v>0</v>
      </c>
      <c r="BB84" s="124"/>
      <c r="BC84" s="115">
        <f>IFERROR(IF(BB84="",0,(SUMIF($G$3:BA$3,"金额-入",$G84:BA84)-SUMIF($G$3:BA$3,"金额-出",$G84:BA84))/(SUMIF($G$3:BA$3,"数量-入",$G84:BA84)-SUMIF($G$3:BA$3,"数量-出",$G84:BA84))),0)</f>
        <v>0</v>
      </c>
      <c r="BD84" s="115">
        <f t="shared" si="88"/>
        <v>0</v>
      </c>
      <c r="BE84" s="125"/>
      <c r="BF84" s="126"/>
      <c r="BG84" s="123"/>
      <c r="BH84" s="112"/>
      <c r="BI84" s="119">
        <f t="shared" si="89"/>
        <v>0</v>
      </c>
      <c r="BJ84" s="124"/>
      <c r="BK84" s="115">
        <f>IFERROR(IF(BJ84="",0,(SUMIF($G$3:BI$3,"金额-入",$G84:BI84)-SUMIF($G$3:BI$3,"金额-出",$G84:BI84))/(SUMIF($G$3:BI$3,"数量-入",$G84:BI84)-SUMIF($G$3:BI$3,"数量-出",$G84:BI84))),0)</f>
        <v>0</v>
      </c>
      <c r="BL84" s="115">
        <f t="shared" si="90"/>
        <v>0</v>
      </c>
      <c r="BM84" s="125"/>
      <c r="BN84" s="126"/>
      <c r="BO84" s="123"/>
      <c r="BP84" s="112"/>
      <c r="BQ84" s="119">
        <f t="shared" si="91"/>
        <v>0</v>
      </c>
      <c r="BR84" s="124"/>
      <c r="BS84" s="115">
        <f>IFERROR(IF(BR84="",0,(SUMIF($G$3:BQ$3,"金额-入",$G84:BQ84)-SUMIF($G$3:BQ$3,"金额-出",$G84:BQ84))/(SUMIF($G$3:BQ$3,"数量-入",$G84:BQ84)-SUMIF($G$3:BQ$3,"数量-出",$G84:BQ84))),0)</f>
        <v>0</v>
      </c>
      <c r="BT84" s="115">
        <f t="shared" si="92"/>
        <v>0</v>
      </c>
      <c r="BU84" s="125"/>
      <c r="BV84" s="126"/>
      <c r="BW84" s="123"/>
      <c r="BX84" s="112"/>
      <c r="BY84" s="119">
        <f t="shared" si="93"/>
        <v>0</v>
      </c>
      <c r="BZ84" s="124"/>
      <c r="CA84" s="115">
        <f>IFERROR(IF(BZ84="",0,(SUMIF($G$3:BY$3,"金额-入",$G84:BY84)-SUMIF($G$3:BY$3,"金额-出",$G84:BY84))/(SUMIF($G$3:BY$3,"数量-入",$G84:BY84)-SUMIF($G$3:BY$3,"数量-出",$G84:BY84))),0)</f>
        <v>0</v>
      </c>
      <c r="CB84" s="115">
        <f t="shared" si="94"/>
        <v>0</v>
      </c>
      <c r="CC84" s="125"/>
      <c r="CD84" s="126"/>
      <c r="CE84" s="123"/>
      <c r="CF84" s="112"/>
      <c r="CG84" s="119">
        <f t="shared" si="95"/>
        <v>0</v>
      </c>
      <c r="CH84" s="124"/>
      <c r="CI84" s="115">
        <f>IFERROR(IF(CH84="",0,(SUMIF($G$3:CG$3,"金额-入",$G84:CG84)-SUMIF($G$3:CG$3,"金额-出",$G84:CG84))/(SUMIF($G$3:CG$3,"数量-入",$G84:CG84)-SUMIF($G$3:CG$3,"数量-出",$G84:CG84))),0)</f>
        <v>0</v>
      </c>
      <c r="CJ84" s="115">
        <f t="shared" si="96"/>
        <v>0</v>
      </c>
      <c r="CK84" s="125"/>
      <c r="CL84" s="126"/>
      <c r="CM84" s="123"/>
      <c r="CN84" s="112"/>
      <c r="CO84" s="119">
        <f t="shared" si="97"/>
        <v>0</v>
      </c>
      <c r="CP84" s="124"/>
      <c r="CQ84" s="115">
        <f>IFERROR(IF(CP84="",0,(SUMIF($G$3:CO$3,"金额-入",$G84:CO84)-SUMIF($G$3:CO$3,"金额-出",$G84:CO84))/(SUMIF($G$3:CO$3,"数量-入",$G84:CO84)-SUMIF($G$3:CO$3,"数量-出",$G84:CO84))),0)</f>
        <v>0</v>
      </c>
      <c r="CR84" s="115">
        <f t="shared" si="98"/>
        <v>0</v>
      </c>
      <c r="CS84" s="125"/>
      <c r="CT84" s="126"/>
      <c r="CU84" s="123"/>
      <c r="CV84" s="112"/>
      <c r="CW84" s="119">
        <f t="shared" si="99"/>
        <v>0</v>
      </c>
      <c r="CX84" s="124"/>
      <c r="CY84" s="115">
        <f>IFERROR(IF(CX84="",0,(SUMIF($G$3:CW$3,"金额-入",$G84:CW84)-SUMIF($G$3:CW$3,"金额-出",$G84:CW84))/(SUMIF($G$3:CW$3,"数量-入",$G84:CW84)-SUMIF($G$3:CW$3,"数量-出",$G84:CW84))),0)</f>
        <v>0</v>
      </c>
      <c r="CZ84" s="115">
        <f t="shared" si="100"/>
        <v>0</v>
      </c>
      <c r="DA84" s="125"/>
      <c r="DB84" s="126"/>
      <c r="DC84" s="123"/>
      <c r="DD84" s="112"/>
      <c r="DE84" s="119">
        <f t="shared" si="101"/>
        <v>0</v>
      </c>
      <c r="DF84" s="124"/>
      <c r="DG84" s="115">
        <f>IFERROR(IF(DF84="",0,(SUMIF($G$3:DE$3,"金额-入",$G84:DE84)-SUMIF($G$3:DE$3,"金额-出",$G84:DE84))/(SUMIF($G$3:DE$3,"数量-入",$G84:DE84)-SUMIF($G$3:DE$3,"数量-出",$G84:DE84))),0)</f>
        <v>0</v>
      </c>
      <c r="DH84" s="115">
        <f t="shared" si="102"/>
        <v>0</v>
      </c>
      <c r="DI84" s="125"/>
      <c r="DJ84" s="126"/>
      <c r="DK84" s="109">
        <f t="array" ref="DK84">MIN(IF(($G$3:$DJ$3="单价")*(G84:DJ84&lt;&gt;0),G84:DJ84))</f>
        <v>0</v>
      </c>
      <c r="DL84" s="97">
        <f t="array" ref="DL84">MAX(IF($G$3:$DJ$3="单价",G84:DJ84))</f>
        <v>0</v>
      </c>
      <c r="DM84" s="115">
        <f t="shared" si="103"/>
        <v>0</v>
      </c>
      <c r="DN84" s="127"/>
      <c r="DO84" s="2"/>
      <c r="DP84" s="11">
        <f t="shared" si="104"/>
        <v>0</v>
      </c>
      <c r="DQ84" s="11">
        <f t="shared" si="105"/>
        <v>0</v>
      </c>
      <c r="DR84" s="11"/>
      <c r="DS84" s="11"/>
      <c r="DT84" s="11"/>
      <c r="DU84" s="2"/>
      <c r="DV84" s="2"/>
      <c r="DW84" s="2"/>
      <c r="DX84" s="2"/>
      <c r="DY84" s="2"/>
    </row>
    <row r="85" spans="1:129" ht="18" customHeight="1" x14ac:dyDescent="0.15">
      <c r="A85" s="2"/>
      <c r="B85" s="53">
        <f t="shared" si="0"/>
        <v>81</v>
      </c>
      <c r="C85" s="5"/>
      <c r="D85" s="6"/>
      <c r="E85" s="7"/>
      <c r="F85" s="8"/>
      <c r="G85" s="111"/>
      <c r="H85" s="112"/>
      <c r="I85" s="113">
        <f t="shared" si="72"/>
        <v>0</v>
      </c>
      <c r="J85" s="114">
        <f t="shared" si="73"/>
        <v>0</v>
      </c>
      <c r="K85" s="115">
        <f t="shared" si="3"/>
        <v>0</v>
      </c>
      <c r="L85" s="113">
        <f t="shared" si="74"/>
        <v>0</v>
      </c>
      <c r="M85" s="114">
        <f t="shared" si="75"/>
        <v>0</v>
      </c>
      <c r="N85" s="115">
        <f t="shared" si="6"/>
        <v>0</v>
      </c>
      <c r="O85" s="113">
        <f t="shared" si="76"/>
        <v>0</v>
      </c>
      <c r="P85" s="116">
        <f t="shared" si="77"/>
        <v>0</v>
      </c>
      <c r="Q85" s="117">
        <f t="shared" si="37"/>
        <v>0</v>
      </c>
      <c r="R85" s="118">
        <f t="shared" si="78"/>
        <v>0</v>
      </c>
      <c r="S85" s="111"/>
      <c r="T85" s="112"/>
      <c r="U85" s="119">
        <f t="shared" si="79"/>
        <v>0</v>
      </c>
      <c r="V85" s="120"/>
      <c r="W85" s="115">
        <f>IFERROR(IF(V85="",0,(SUMIF($G$3:U$3,"金额-入",$G85:U85)-SUMIF($G$3:U$3,"金额-出",$G85:U85))/(SUMIF($G$3:U$3,"数量-入",$G85:U85)-SUMIF($G$3:U$3,"数量-出",$G85:U85))),0)</f>
        <v>0</v>
      </c>
      <c r="X85" s="115">
        <f t="shared" si="80"/>
        <v>0</v>
      </c>
      <c r="Y85" s="121"/>
      <c r="Z85" s="122"/>
      <c r="AA85" s="111"/>
      <c r="AB85" s="112"/>
      <c r="AC85" s="119">
        <f t="shared" si="81"/>
        <v>0</v>
      </c>
      <c r="AD85" s="120"/>
      <c r="AE85" s="115">
        <f>IFERROR(IF(AD85="",0,(SUMIF($G$3:AC$3,"金额-入",$G85:AC85)-SUMIF($G$3:AC$3,"金额-出",$G85:AC85))/(SUMIF($G$3:AC$3,"数量-入",$G85:AC85)-SUMIF($G$3:AC$3,"数量-出",$G85:AC85))),0)</f>
        <v>0</v>
      </c>
      <c r="AF85" s="115">
        <f t="shared" si="82"/>
        <v>0</v>
      </c>
      <c r="AG85" s="121"/>
      <c r="AH85" s="122"/>
      <c r="AI85" s="123"/>
      <c r="AJ85" s="112"/>
      <c r="AK85" s="119">
        <f t="shared" si="83"/>
        <v>0</v>
      </c>
      <c r="AL85" s="124"/>
      <c r="AM85" s="115">
        <f>IFERROR(IF(AL85="",0,(SUMIF($G$3:AK$3,"金额-入",$G85:AK85)-SUMIF($G$3:AK$3,"金额-出",$G85:AK85))/(SUMIF($G$3:AK$3,"数量-入",$G85:AK85)-SUMIF($G$3:AK$3,"数量-出",$G85:AK85))),0)</f>
        <v>0</v>
      </c>
      <c r="AN85" s="115">
        <f t="shared" si="84"/>
        <v>0</v>
      </c>
      <c r="AO85" s="125"/>
      <c r="AP85" s="126"/>
      <c r="AQ85" s="123"/>
      <c r="AR85" s="112"/>
      <c r="AS85" s="119">
        <f t="shared" si="85"/>
        <v>0</v>
      </c>
      <c r="AT85" s="124"/>
      <c r="AU85" s="115">
        <f>IFERROR(IF(AT85="",0,(SUMIF($G$3:AS$3,"金额-入",$G85:AS85)-SUMIF($G$3:AS$3,"金额-出",$G85:AS85))/(SUMIF($G$3:AS$3,"数量-入",$G85:AS85)-SUMIF($G$3:AS$3,"数量-出",$G85:AS85))),0)</f>
        <v>0</v>
      </c>
      <c r="AV85" s="115">
        <f t="shared" si="86"/>
        <v>0</v>
      </c>
      <c r="AW85" s="125"/>
      <c r="AX85" s="126"/>
      <c r="AY85" s="123"/>
      <c r="AZ85" s="112"/>
      <c r="BA85" s="119">
        <f t="shared" si="87"/>
        <v>0</v>
      </c>
      <c r="BB85" s="124"/>
      <c r="BC85" s="115">
        <f>IFERROR(IF(BB85="",0,(SUMIF($G$3:BA$3,"金额-入",$G85:BA85)-SUMIF($G$3:BA$3,"金额-出",$G85:BA85))/(SUMIF($G$3:BA$3,"数量-入",$G85:BA85)-SUMIF($G$3:BA$3,"数量-出",$G85:BA85))),0)</f>
        <v>0</v>
      </c>
      <c r="BD85" s="115">
        <f t="shared" si="88"/>
        <v>0</v>
      </c>
      <c r="BE85" s="125"/>
      <c r="BF85" s="126"/>
      <c r="BG85" s="123"/>
      <c r="BH85" s="112"/>
      <c r="BI85" s="119">
        <f t="shared" si="89"/>
        <v>0</v>
      </c>
      <c r="BJ85" s="124"/>
      <c r="BK85" s="115">
        <f>IFERROR(IF(BJ85="",0,(SUMIF($G$3:BI$3,"金额-入",$G85:BI85)-SUMIF($G$3:BI$3,"金额-出",$G85:BI85))/(SUMIF($G$3:BI$3,"数量-入",$G85:BI85)-SUMIF($G$3:BI$3,"数量-出",$G85:BI85))),0)</f>
        <v>0</v>
      </c>
      <c r="BL85" s="115">
        <f t="shared" si="90"/>
        <v>0</v>
      </c>
      <c r="BM85" s="125"/>
      <c r="BN85" s="126"/>
      <c r="BO85" s="123"/>
      <c r="BP85" s="112"/>
      <c r="BQ85" s="119">
        <f t="shared" si="91"/>
        <v>0</v>
      </c>
      <c r="BR85" s="124"/>
      <c r="BS85" s="115">
        <f>IFERROR(IF(BR85="",0,(SUMIF($G$3:BQ$3,"金额-入",$G85:BQ85)-SUMIF($G$3:BQ$3,"金额-出",$G85:BQ85))/(SUMIF($G$3:BQ$3,"数量-入",$G85:BQ85)-SUMIF($G$3:BQ$3,"数量-出",$G85:BQ85))),0)</f>
        <v>0</v>
      </c>
      <c r="BT85" s="115">
        <f t="shared" si="92"/>
        <v>0</v>
      </c>
      <c r="BU85" s="125"/>
      <c r="BV85" s="126"/>
      <c r="BW85" s="123"/>
      <c r="BX85" s="112"/>
      <c r="BY85" s="119">
        <f t="shared" si="93"/>
        <v>0</v>
      </c>
      <c r="BZ85" s="124"/>
      <c r="CA85" s="115">
        <f>IFERROR(IF(BZ85="",0,(SUMIF($G$3:BY$3,"金额-入",$G85:BY85)-SUMIF($G$3:BY$3,"金额-出",$G85:BY85))/(SUMIF($G$3:BY$3,"数量-入",$G85:BY85)-SUMIF($G$3:BY$3,"数量-出",$G85:BY85))),0)</f>
        <v>0</v>
      </c>
      <c r="CB85" s="115">
        <f t="shared" si="94"/>
        <v>0</v>
      </c>
      <c r="CC85" s="125"/>
      <c r="CD85" s="126"/>
      <c r="CE85" s="123"/>
      <c r="CF85" s="112"/>
      <c r="CG85" s="119">
        <f t="shared" si="95"/>
        <v>0</v>
      </c>
      <c r="CH85" s="124"/>
      <c r="CI85" s="115">
        <f>IFERROR(IF(CH85="",0,(SUMIF($G$3:CG$3,"金额-入",$G85:CG85)-SUMIF($G$3:CG$3,"金额-出",$G85:CG85))/(SUMIF($G$3:CG$3,"数量-入",$G85:CG85)-SUMIF($G$3:CG$3,"数量-出",$G85:CG85))),0)</f>
        <v>0</v>
      </c>
      <c r="CJ85" s="115">
        <f t="shared" si="96"/>
        <v>0</v>
      </c>
      <c r="CK85" s="125"/>
      <c r="CL85" s="126"/>
      <c r="CM85" s="123"/>
      <c r="CN85" s="112"/>
      <c r="CO85" s="119">
        <f t="shared" si="97"/>
        <v>0</v>
      </c>
      <c r="CP85" s="124"/>
      <c r="CQ85" s="115">
        <f>IFERROR(IF(CP85="",0,(SUMIF($G$3:CO$3,"金额-入",$G85:CO85)-SUMIF($G$3:CO$3,"金额-出",$G85:CO85))/(SUMIF($G$3:CO$3,"数量-入",$G85:CO85)-SUMIF($G$3:CO$3,"数量-出",$G85:CO85))),0)</f>
        <v>0</v>
      </c>
      <c r="CR85" s="115">
        <f t="shared" si="98"/>
        <v>0</v>
      </c>
      <c r="CS85" s="125"/>
      <c r="CT85" s="126"/>
      <c r="CU85" s="123"/>
      <c r="CV85" s="112"/>
      <c r="CW85" s="119">
        <f t="shared" si="99"/>
        <v>0</v>
      </c>
      <c r="CX85" s="124"/>
      <c r="CY85" s="115">
        <f>IFERROR(IF(CX85="",0,(SUMIF($G$3:CW$3,"金额-入",$G85:CW85)-SUMIF($G$3:CW$3,"金额-出",$G85:CW85))/(SUMIF($G$3:CW$3,"数量-入",$G85:CW85)-SUMIF($G$3:CW$3,"数量-出",$G85:CW85))),0)</f>
        <v>0</v>
      </c>
      <c r="CZ85" s="115">
        <f t="shared" si="100"/>
        <v>0</v>
      </c>
      <c r="DA85" s="125"/>
      <c r="DB85" s="126"/>
      <c r="DC85" s="123"/>
      <c r="DD85" s="112"/>
      <c r="DE85" s="119">
        <f t="shared" si="101"/>
        <v>0</v>
      </c>
      <c r="DF85" s="124"/>
      <c r="DG85" s="115">
        <f>IFERROR(IF(DF85="",0,(SUMIF($G$3:DE$3,"金额-入",$G85:DE85)-SUMIF($G$3:DE$3,"金额-出",$G85:DE85))/(SUMIF($G$3:DE$3,"数量-入",$G85:DE85)-SUMIF($G$3:DE$3,"数量-出",$G85:DE85))),0)</f>
        <v>0</v>
      </c>
      <c r="DH85" s="115">
        <f t="shared" si="102"/>
        <v>0</v>
      </c>
      <c r="DI85" s="125"/>
      <c r="DJ85" s="126"/>
      <c r="DK85" s="109">
        <f t="array" ref="DK85">MIN(IF(($G$3:$DJ$3="单价")*(G85:DJ85&lt;&gt;0),G85:DJ85))</f>
        <v>0</v>
      </c>
      <c r="DL85" s="97">
        <f t="array" ref="DL85">MAX(IF($G$3:$DJ$3="单价",G85:DJ85))</f>
        <v>0</v>
      </c>
      <c r="DM85" s="115">
        <f t="shared" si="103"/>
        <v>0</v>
      </c>
      <c r="DN85" s="127"/>
      <c r="DO85" s="2"/>
      <c r="DP85" s="11">
        <f t="shared" si="104"/>
        <v>0</v>
      </c>
      <c r="DQ85" s="11">
        <f t="shared" si="105"/>
        <v>0</v>
      </c>
      <c r="DR85" s="11"/>
      <c r="DS85" s="11"/>
      <c r="DT85" s="11"/>
      <c r="DU85" s="2"/>
      <c r="DV85" s="2"/>
      <c r="DW85" s="2"/>
      <c r="DX85" s="2"/>
      <c r="DY85" s="2"/>
    </row>
    <row r="86" spans="1:129" ht="18" customHeight="1" x14ac:dyDescent="0.15">
      <c r="A86" s="2"/>
      <c r="B86" s="53">
        <f t="shared" si="0"/>
        <v>82</v>
      </c>
      <c r="C86" s="5"/>
      <c r="D86" s="6"/>
      <c r="E86" s="7"/>
      <c r="F86" s="8"/>
      <c r="G86" s="111"/>
      <c r="H86" s="112"/>
      <c r="I86" s="113">
        <f t="shared" si="72"/>
        <v>0</v>
      </c>
      <c r="J86" s="114">
        <f t="shared" si="73"/>
        <v>0</v>
      </c>
      <c r="K86" s="115">
        <f t="shared" si="3"/>
        <v>0</v>
      </c>
      <c r="L86" s="113">
        <f t="shared" si="74"/>
        <v>0</v>
      </c>
      <c r="M86" s="114">
        <f t="shared" si="75"/>
        <v>0</v>
      </c>
      <c r="N86" s="115">
        <f t="shared" si="6"/>
        <v>0</v>
      </c>
      <c r="O86" s="113">
        <f t="shared" si="76"/>
        <v>0</v>
      </c>
      <c r="P86" s="116">
        <f t="shared" si="77"/>
        <v>0</v>
      </c>
      <c r="Q86" s="117">
        <f t="shared" si="37"/>
        <v>0</v>
      </c>
      <c r="R86" s="118">
        <f t="shared" si="78"/>
        <v>0</v>
      </c>
      <c r="S86" s="111"/>
      <c r="T86" s="112"/>
      <c r="U86" s="119">
        <f t="shared" si="79"/>
        <v>0</v>
      </c>
      <c r="V86" s="120"/>
      <c r="W86" s="115">
        <f>IFERROR(IF(V86="",0,(SUMIF($G$3:U$3,"金额-入",$G86:U86)-SUMIF($G$3:U$3,"金额-出",$G86:U86))/(SUMIF($G$3:U$3,"数量-入",$G86:U86)-SUMIF($G$3:U$3,"数量-出",$G86:U86))),0)</f>
        <v>0</v>
      </c>
      <c r="X86" s="115">
        <f t="shared" si="80"/>
        <v>0</v>
      </c>
      <c r="Y86" s="121"/>
      <c r="Z86" s="122"/>
      <c r="AA86" s="111"/>
      <c r="AB86" s="112"/>
      <c r="AC86" s="119">
        <f t="shared" si="81"/>
        <v>0</v>
      </c>
      <c r="AD86" s="120"/>
      <c r="AE86" s="115">
        <f>IFERROR(IF(AD86="",0,(SUMIF($G$3:AC$3,"金额-入",$G86:AC86)-SUMIF($G$3:AC$3,"金额-出",$G86:AC86))/(SUMIF($G$3:AC$3,"数量-入",$G86:AC86)-SUMIF($G$3:AC$3,"数量-出",$G86:AC86))),0)</f>
        <v>0</v>
      </c>
      <c r="AF86" s="115">
        <f t="shared" si="82"/>
        <v>0</v>
      </c>
      <c r="AG86" s="121"/>
      <c r="AH86" s="122"/>
      <c r="AI86" s="123"/>
      <c r="AJ86" s="112"/>
      <c r="AK86" s="119">
        <f t="shared" si="83"/>
        <v>0</v>
      </c>
      <c r="AL86" s="124"/>
      <c r="AM86" s="115">
        <f>IFERROR(IF(AL86="",0,(SUMIF($G$3:AK$3,"金额-入",$G86:AK86)-SUMIF($G$3:AK$3,"金额-出",$G86:AK86))/(SUMIF($G$3:AK$3,"数量-入",$G86:AK86)-SUMIF($G$3:AK$3,"数量-出",$G86:AK86))),0)</f>
        <v>0</v>
      </c>
      <c r="AN86" s="115">
        <f t="shared" si="84"/>
        <v>0</v>
      </c>
      <c r="AO86" s="125"/>
      <c r="AP86" s="126"/>
      <c r="AQ86" s="123"/>
      <c r="AR86" s="112"/>
      <c r="AS86" s="119">
        <f t="shared" si="85"/>
        <v>0</v>
      </c>
      <c r="AT86" s="124"/>
      <c r="AU86" s="115">
        <f>IFERROR(IF(AT86="",0,(SUMIF($G$3:AS$3,"金额-入",$G86:AS86)-SUMIF($G$3:AS$3,"金额-出",$G86:AS86))/(SUMIF($G$3:AS$3,"数量-入",$G86:AS86)-SUMIF($G$3:AS$3,"数量-出",$G86:AS86))),0)</f>
        <v>0</v>
      </c>
      <c r="AV86" s="115">
        <f t="shared" si="86"/>
        <v>0</v>
      </c>
      <c r="AW86" s="125"/>
      <c r="AX86" s="126"/>
      <c r="AY86" s="123"/>
      <c r="AZ86" s="112"/>
      <c r="BA86" s="119">
        <f t="shared" si="87"/>
        <v>0</v>
      </c>
      <c r="BB86" s="124"/>
      <c r="BC86" s="115">
        <f>IFERROR(IF(BB86="",0,(SUMIF($G$3:BA$3,"金额-入",$G86:BA86)-SUMIF($G$3:BA$3,"金额-出",$G86:BA86))/(SUMIF($G$3:BA$3,"数量-入",$G86:BA86)-SUMIF($G$3:BA$3,"数量-出",$G86:BA86))),0)</f>
        <v>0</v>
      </c>
      <c r="BD86" s="115">
        <f t="shared" si="88"/>
        <v>0</v>
      </c>
      <c r="BE86" s="125"/>
      <c r="BF86" s="126"/>
      <c r="BG86" s="123"/>
      <c r="BH86" s="112"/>
      <c r="BI86" s="119">
        <f t="shared" si="89"/>
        <v>0</v>
      </c>
      <c r="BJ86" s="124"/>
      <c r="BK86" s="115">
        <f>IFERROR(IF(BJ86="",0,(SUMIF($G$3:BI$3,"金额-入",$G86:BI86)-SUMIF($G$3:BI$3,"金额-出",$G86:BI86))/(SUMIF($G$3:BI$3,"数量-入",$G86:BI86)-SUMIF($G$3:BI$3,"数量-出",$G86:BI86))),0)</f>
        <v>0</v>
      </c>
      <c r="BL86" s="115">
        <f t="shared" si="90"/>
        <v>0</v>
      </c>
      <c r="BM86" s="125"/>
      <c r="BN86" s="126"/>
      <c r="BO86" s="123"/>
      <c r="BP86" s="112"/>
      <c r="BQ86" s="119">
        <f t="shared" si="91"/>
        <v>0</v>
      </c>
      <c r="BR86" s="124"/>
      <c r="BS86" s="115">
        <f>IFERROR(IF(BR86="",0,(SUMIF($G$3:BQ$3,"金额-入",$G86:BQ86)-SUMIF($G$3:BQ$3,"金额-出",$G86:BQ86))/(SUMIF($G$3:BQ$3,"数量-入",$G86:BQ86)-SUMIF($G$3:BQ$3,"数量-出",$G86:BQ86))),0)</f>
        <v>0</v>
      </c>
      <c r="BT86" s="115">
        <f t="shared" si="92"/>
        <v>0</v>
      </c>
      <c r="BU86" s="125"/>
      <c r="BV86" s="126"/>
      <c r="BW86" s="123"/>
      <c r="BX86" s="112"/>
      <c r="BY86" s="119">
        <f t="shared" si="93"/>
        <v>0</v>
      </c>
      <c r="BZ86" s="124"/>
      <c r="CA86" s="115">
        <f>IFERROR(IF(BZ86="",0,(SUMIF($G$3:BY$3,"金额-入",$G86:BY86)-SUMIF($G$3:BY$3,"金额-出",$G86:BY86))/(SUMIF($G$3:BY$3,"数量-入",$G86:BY86)-SUMIF($G$3:BY$3,"数量-出",$G86:BY86))),0)</f>
        <v>0</v>
      </c>
      <c r="CB86" s="115">
        <f t="shared" si="94"/>
        <v>0</v>
      </c>
      <c r="CC86" s="125"/>
      <c r="CD86" s="126"/>
      <c r="CE86" s="123"/>
      <c r="CF86" s="112"/>
      <c r="CG86" s="119">
        <f t="shared" si="95"/>
        <v>0</v>
      </c>
      <c r="CH86" s="124"/>
      <c r="CI86" s="115">
        <f>IFERROR(IF(CH86="",0,(SUMIF($G$3:CG$3,"金额-入",$G86:CG86)-SUMIF($G$3:CG$3,"金额-出",$G86:CG86))/(SUMIF($G$3:CG$3,"数量-入",$G86:CG86)-SUMIF($G$3:CG$3,"数量-出",$G86:CG86))),0)</f>
        <v>0</v>
      </c>
      <c r="CJ86" s="115">
        <f t="shared" si="96"/>
        <v>0</v>
      </c>
      <c r="CK86" s="125"/>
      <c r="CL86" s="126"/>
      <c r="CM86" s="123"/>
      <c r="CN86" s="112"/>
      <c r="CO86" s="119">
        <f t="shared" si="97"/>
        <v>0</v>
      </c>
      <c r="CP86" s="124"/>
      <c r="CQ86" s="115">
        <f>IFERROR(IF(CP86="",0,(SUMIF($G$3:CO$3,"金额-入",$G86:CO86)-SUMIF($G$3:CO$3,"金额-出",$G86:CO86))/(SUMIF($G$3:CO$3,"数量-入",$G86:CO86)-SUMIF($G$3:CO$3,"数量-出",$G86:CO86))),0)</f>
        <v>0</v>
      </c>
      <c r="CR86" s="115">
        <f t="shared" si="98"/>
        <v>0</v>
      </c>
      <c r="CS86" s="125"/>
      <c r="CT86" s="126"/>
      <c r="CU86" s="123"/>
      <c r="CV86" s="112"/>
      <c r="CW86" s="119">
        <f t="shared" si="99"/>
        <v>0</v>
      </c>
      <c r="CX86" s="124"/>
      <c r="CY86" s="115">
        <f>IFERROR(IF(CX86="",0,(SUMIF($G$3:CW$3,"金额-入",$G86:CW86)-SUMIF($G$3:CW$3,"金额-出",$G86:CW86))/(SUMIF($G$3:CW$3,"数量-入",$G86:CW86)-SUMIF($G$3:CW$3,"数量-出",$G86:CW86))),0)</f>
        <v>0</v>
      </c>
      <c r="CZ86" s="115">
        <f t="shared" si="100"/>
        <v>0</v>
      </c>
      <c r="DA86" s="125"/>
      <c r="DB86" s="126"/>
      <c r="DC86" s="123"/>
      <c r="DD86" s="112"/>
      <c r="DE86" s="119">
        <f t="shared" si="101"/>
        <v>0</v>
      </c>
      <c r="DF86" s="124"/>
      <c r="DG86" s="115">
        <f>IFERROR(IF(DF86="",0,(SUMIF($G$3:DE$3,"金额-入",$G86:DE86)-SUMIF($G$3:DE$3,"金额-出",$G86:DE86))/(SUMIF($G$3:DE$3,"数量-入",$G86:DE86)-SUMIF($G$3:DE$3,"数量-出",$G86:DE86))),0)</f>
        <v>0</v>
      </c>
      <c r="DH86" s="115">
        <f t="shared" si="102"/>
        <v>0</v>
      </c>
      <c r="DI86" s="125"/>
      <c r="DJ86" s="126"/>
      <c r="DK86" s="109">
        <f t="array" ref="DK86">MIN(IF(($G$3:$DJ$3="单价")*(G86:DJ86&lt;&gt;0),G86:DJ86))</f>
        <v>0</v>
      </c>
      <c r="DL86" s="97">
        <f t="array" ref="DL86">MAX(IF($G$3:$DJ$3="单价",G86:DJ86))</f>
        <v>0</v>
      </c>
      <c r="DM86" s="115">
        <f t="shared" si="103"/>
        <v>0</v>
      </c>
      <c r="DN86" s="127"/>
      <c r="DO86" s="2"/>
      <c r="DP86" s="11">
        <f t="shared" si="104"/>
        <v>0</v>
      </c>
      <c r="DQ86" s="11">
        <f t="shared" si="105"/>
        <v>0</v>
      </c>
      <c r="DR86" s="11"/>
      <c r="DS86" s="11"/>
      <c r="DT86" s="11"/>
      <c r="DU86" s="2"/>
      <c r="DV86" s="2"/>
      <c r="DW86" s="2"/>
      <c r="DX86" s="2"/>
      <c r="DY86" s="2"/>
    </row>
    <row r="87" spans="1:129" ht="18" customHeight="1" x14ac:dyDescent="0.15">
      <c r="A87" s="2"/>
      <c r="B87" s="53">
        <f t="shared" si="0"/>
        <v>83</v>
      </c>
      <c r="C87" s="5"/>
      <c r="D87" s="6"/>
      <c r="E87" s="7"/>
      <c r="F87" s="8"/>
      <c r="G87" s="111"/>
      <c r="H87" s="112"/>
      <c r="I87" s="113">
        <f t="shared" si="72"/>
        <v>0</v>
      </c>
      <c r="J87" s="114">
        <f t="shared" si="73"/>
        <v>0</v>
      </c>
      <c r="K87" s="115">
        <f t="shared" si="3"/>
        <v>0</v>
      </c>
      <c r="L87" s="113">
        <f t="shared" si="74"/>
        <v>0</v>
      </c>
      <c r="M87" s="114">
        <f t="shared" si="75"/>
        <v>0</v>
      </c>
      <c r="N87" s="115">
        <f t="shared" si="6"/>
        <v>0</v>
      </c>
      <c r="O87" s="113">
        <f t="shared" si="76"/>
        <v>0</v>
      </c>
      <c r="P87" s="116">
        <f t="shared" si="77"/>
        <v>0</v>
      </c>
      <c r="Q87" s="117">
        <f t="shared" si="37"/>
        <v>0</v>
      </c>
      <c r="R87" s="118">
        <f t="shared" si="78"/>
        <v>0</v>
      </c>
      <c r="S87" s="111"/>
      <c r="T87" s="112"/>
      <c r="U87" s="119">
        <f t="shared" si="79"/>
        <v>0</v>
      </c>
      <c r="V87" s="120"/>
      <c r="W87" s="115">
        <f>IFERROR(IF(V87="",0,(SUMIF($G$3:U$3,"金额-入",$G87:U87)-SUMIF($G$3:U$3,"金额-出",$G87:U87))/(SUMIF($G$3:U$3,"数量-入",$G87:U87)-SUMIF($G$3:U$3,"数量-出",$G87:U87))),0)</f>
        <v>0</v>
      </c>
      <c r="X87" s="115">
        <f t="shared" si="80"/>
        <v>0</v>
      </c>
      <c r="Y87" s="121"/>
      <c r="Z87" s="122"/>
      <c r="AA87" s="111"/>
      <c r="AB87" s="112"/>
      <c r="AC87" s="119">
        <f t="shared" si="81"/>
        <v>0</v>
      </c>
      <c r="AD87" s="120"/>
      <c r="AE87" s="115">
        <f>IFERROR(IF(AD87="",0,(SUMIF($G$3:AC$3,"金额-入",$G87:AC87)-SUMIF($G$3:AC$3,"金额-出",$G87:AC87))/(SUMIF($G$3:AC$3,"数量-入",$G87:AC87)-SUMIF($G$3:AC$3,"数量-出",$G87:AC87))),0)</f>
        <v>0</v>
      </c>
      <c r="AF87" s="115">
        <f t="shared" si="82"/>
        <v>0</v>
      </c>
      <c r="AG87" s="121"/>
      <c r="AH87" s="122"/>
      <c r="AI87" s="123"/>
      <c r="AJ87" s="112"/>
      <c r="AK87" s="119">
        <f t="shared" si="83"/>
        <v>0</v>
      </c>
      <c r="AL87" s="124"/>
      <c r="AM87" s="115">
        <f>IFERROR(IF(AL87="",0,(SUMIF($G$3:AK$3,"金额-入",$G87:AK87)-SUMIF($G$3:AK$3,"金额-出",$G87:AK87))/(SUMIF($G$3:AK$3,"数量-入",$G87:AK87)-SUMIF($G$3:AK$3,"数量-出",$G87:AK87))),0)</f>
        <v>0</v>
      </c>
      <c r="AN87" s="115">
        <f t="shared" si="84"/>
        <v>0</v>
      </c>
      <c r="AO87" s="125"/>
      <c r="AP87" s="126"/>
      <c r="AQ87" s="123"/>
      <c r="AR87" s="112"/>
      <c r="AS87" s="119">
        <f t="shared" si="85"/>
        <v>0</v>
      </c>
      <c r="AT87" s="124"/>
      <c r="AU87" s="115">
        <f>IFERROR(IF(AT87="",0,(SUMIF($G$3:AS$3,"金额-入",$G87:AS87)-SUMIF($G$3:AS$3,"金额-出",$G87:AS87))/(SUMIF($G$3:AS$3,"数量-入",$G87:AS87)-SUMIF($G$3:AS$3,"数量-出",$G87:AS87))),0)</f>
        <v>0</v>
      </c>
      <c r="AV87" s="115">
        <f t="shared" si="86"/>
        <v>0</v>
      </c>
      <c r="AW87" s="125"/>
      <c r="AX87" s="126"/>
      <c r="AY87" s="123"/>
      <c r="AZ87" s="112"/>
      <c r="BA87" s="119">
        <f t="shared" si="87"/>
        <v>0</v>
      </c>
      <c r="BB87" s="124"/>
      <c r="BC87" s="115">
        <f>IFERROR(IF(BB87="",0,(SUMIF($G$3:BA$3,"金额-入",$G87:BA87)-SUMIF($G$3:BA$3,"金额-出",$G87:BA87))/(SUMIF($G$3:BA$3,"数量-入",$G87:BA87)-SUMIF($G$3:BA$3,"数量-出",$G87:BA87))),0)</f>
        <v>0</v>
      </c>
      <c r="BD87" s="115">
        <f t="shared" si="88"/>
        <v>0</v>
      </c>
      <c r="BE87" s="125"/>
      <c r="BF87" s="126"/>
      <c r="BG87" s="123"/>
      <c r="BH87" s="112"/>
      <c r="BI87" s="119">
        <f t="shared" si="89"/>
        <v>0</v>
      </c>
      <c r="BJ87" s="124"/>
      <c r="BK87" s="115">
        <f>IFERROR(IF(BJ87="",0,(SUMIF($G$3:BI$3,"金额-入",$G87:BI87)-SUMIF($G$3:BI$3,"金额-出",$G87:BI87))/(SUMIF($G$3:BI$3,"数量-入",$G87:BI87)-SUMIF($G$3:BI$3,"数量-出",$G87:BI87))),0)</f>
        <v>0</v>
      </c>
      <c r="BL87" s="115">
        <f t="shared" si="90"/>
        <v>0</v>
      </c>
      <c r="BM87" s="125"/>
      <c r="BN87" s="126"/>
      <c r="BO87" s="123"/>
      <c r="BP87" s="112"/>
      <c r="BQ87" s="119">
        <f t="shared" si="91"/>
        <v>0</v>
      </c>
      <c r="BR87" s="124"/>
      <c r="BS87" s="115">
        <f>IFERROR(IF(BR87="",0,(SUMIF($G$3:BQ$3,"金额-入",$G87:BQ87)-SUMIF($G$3:BQ$3,"金额-出",$G87:BQ87))/(SUMIF($G$3:BQ$3,"数量-入",$G87:BQ87)-SUMIF($G$3:BQ$3,"数量-出",$G87:BQ87))),0)</f>
        <v>0</v>
      </c>
      <c r="BT87" s="115">
        <f t="shared" si="92"/>
        <v>0</v>
      </c>
      <c r="BU87" s="125"/>
      <c r="BV87" s="126"/>
      <c r="BW87" s="123"/>
      <c r="BX87" s="112"/>
      <c r="BY87" s="119">
        <f t="shared" si="93"/>
        <v>0</v>
      </c>
      <c r="BZ87" s="124"/>
      <c r="CA87" s="115">
        <f>IFERROR(IF(BZ87="",0,(SUMIF($G$3:BY$3,"金额-入",$G87:BY87)-SUMIF($G$3:BY$3,"金额-出",$G87:BY87))/(SUMIF($G$3:BY$3,"数量-入",$G87:BY87)-SUMIF($G$3:BY$3,"数量-出",$G87:BY87))),0)</f>
        <v>0</v>
      </c>
      <c r="CB87" s="115">
        <f t="shared" si="94"/>
        <v>0</v>
      </c>
      <c r="CC87" s="125"/>
      <c r="CD87" s="126"/>
      <c r="CE87" s="123"/>
      <c r="CF87" s="112"/>
      <c r="CG87" s="119">
        <f t="shared" si="95"/>
        <v>0</v>
      </c>
      <c r="CH87" s="124"/>
      <c r="CI87" s="115">
        <f>IFERROR(IF(CH87="",0,(SUMIF($G$3:CG$3,"金额-入",$G87:CG87)-SUMIF($G$3:CG$3,"金额-出",$G87:CG87))/(SUMIF($G$3:CG$3,"数量-入",$G87:CG87)-SUMIF($G$3:CG$3,"数量-出",$G87:CG87))),0)</f>
        <v>0</v>
      </c>
      <c r="CJ87" s="115">
        <f t="shared" si="96"/>
        <v>0</v>
      </c>
      <c r="CK87" s="125"/>
      <c r="CL87" s="126"/>
      <c r="CM87" s="123"/>
      <c r="CN87" s="112"/>
      <c r="CO87" s="119">
        <f t="shared" si="97"/>
        <v>0</v>
      </c>
      <c r="CP87" s="124"/>
      <c r="CQ87" s="115">
        <f>IFERROR(IF(CP87="",0,(SUMIF($G$3:CO$3,"金额-入",$G87:CO87)-SUMIF($G$3:CO$3,"金额-出",$G87:CO87))/(SUMIF($G$3:CO$3,"数量-入",$G87:CO87)-SUMIF($G$3:CO$3,"数量-出",$G87:CO87))),0)</f>
        <v>0</v>
      </c>
      <c r="CR87" s="115">
        <f t="shared" si="98"/>
        <v>0</v>
      </c>
      <c r="CS87" s="125"/>
      <c r="CT87" s="126"/>
      <c r="CU87" s="123"/>
      <c r="CV87" s="112"/>
      <c r="CW87" s="119">
        <f t="shared" si="99"/>
        <v>0</v>
      </c>
      <c r="CX87" s="124"/>
      <c r="CY87" s="115">
        <f>IFERROR(IF(CX87="",0,(SUMIF($G$3:CW$3,"金额-入",$G87:CW87)-SUMIF($G$3:CW$3,"金额-出",$G87:CW87))/(SUMIF($G$3:CW$3,"数量-入",$G87:CW87)-SUMIF($G$3:CW$3,"数量-出",$G87:CW87))),0)</f>
        <v>0</v>
      </c>
      <c r="CZ87" s="115">
        <f t="shared" si="100"/>
        <v>0</v>
      </c>
      <c r="DA87" s="125"/>
      <c r="DB87" s="126"/>
      <c r="DC87" s="123"/>
      <c r="DD87" s="112"/>
      <c r="DE87" s="119">
        <f t="shared" si="101"/>
        <v>0</v>
      </c>
      <c r="DF87" s="124"/>
      <c r="DG87" s="115">
        <f>IFERROR(IF(DF87="",0,(SUMIF($G$3:DE$3,"金额-入",$G87:DE87)-SUMIF($G$3:DE$3,"金额-出",$G87:DE87))/(SUMIF($G$3:DE$3,"数量-入",$G87:DE87)-SUMIF($G$3:DE$3,"数量-出",$G87:DE87))),0)</f>
        <v>0</v>
      </c>
      <c r="DH87" s="115">
        <f t="shared" si="102"/>
        <v>0</v>
      </c>
      <c r="DI87" s="125"/>
      <c r="DJ87" s="126"/>
      <c r="DK87" s="109">
        <f t="array" ref="DK87">MIN(IF(($G$3:$DJ$3="单价")*(G87:DJ87&lt;&gt;0),G87:DJ87))</f>
        <v>0</v>
      </c>
      <c r="DL87" s="97">
        <f t="array" ref="DL87">MAX(IF($G$3:$DJ$3="单价",G87:DJ87))</f>
        <v>0</v>
      </c>
      <c r="DM87" s="115">
        <f t="shared" si="103"/>
        <v>0</v>
      </c>
      <c r="DN87" s="127"/>
      <c r="DO87" s="2"/>
      <c r="DP87" s="11">
        <f t="shared" si="104"/>
        <v>0</v>
      </c>
      <c r="DQ87" s="11">
        <f t="shared" si="105"/>
        <v>0</v>
      </c>
      <c r="DR87" s="11"/>
      <c r="DS87" s="11"/>
      <c r="DT87" s="11"/>
      <c r="DU87" s="2"/>
      <c r="DV87" s="2"/>
      <c r="DW87" s="2"/>
      <c r="DX87" s="2"/>
      <c r="DY87" s="2"/>
    </row>
    <row r="88" spans="1:129" ht="18" customHeight="1" x14ac:dyDescent="0.15">
      <c r="A88" s="2"/>
      <c r="B88" s="53">
        <f t="shared" si="0"/>
        <v>84</v>
      </c>
      <c r="C88" s="5"/>
      <c r="D88" s="6"/>
      <c r="E88" s="7"/>
      <c r="F88" s="8"/>
      <c r="G88" s="111"/>
      <c r="H88" s="112"/>
      <c r="I88" s="113">
        <f t="shared" si="72"/>
        <v>0</v>
      </c>
      <c r="J88" s="114">
        <f t="shared" si="73"/>
        <v>0</v>
      </c>
      <c r="K88" s="115">
        <f t="shared" si="3"/>
        <v>0</v>
      </c>
      <c r="L88" s="113">
        <f t="shared" si="74"/>
        <v>0</v>
      </c>
      <c r="M88" s="114">
        <f t="shared" si="75"/>
        <v>0</v>
      </c>
      <c r="N88" s="115">
        <f t="shared" si="6"/>
        <v>0</v>
      </c>
      <c r="O88" s="113">
        <f t="shared" si="76"/>
        <v>0</v>
      </c>
      <c r="P88" s="116">
        <f t="shared" si="77"/>
        <v>0</v>
      </c>
      <c r="Q88" s="117">
        <f t="shared" si="37"/>
        <v>0</v>
      </c>
      <c r="R88" s="118">
        <f t="shared" si="78"/>
        <v>0</v>
      </c>
      <c r="S88" s="111"/>
      <c r="T88" s="112"/>
      <c r="U88" s="119">
        <f t="shared" si="79"/>
        <v>0</v>
      </c>
      <c r="V88" s="120"/>
      <c r="W88" s="115">
        <f>IFERROR(IF(V88="",0,(SUMIF($G$3:U$3,"金额-入",$G88:U88)-SUMIF($G$3:U$3,"金额-出",$G88:U88))/(SUMIF($G$3:U$3,"数量-入",$G88:U88)-SUMIF($G$3:U$3,"数量-出",$G88:U88))),0)</f>
        <v>0</v>
      </c>
      <c r="X88" s="115">
        <f t="shared" si="80"/>
        <v>0</v>
      </c>
      <c r="Y88" s="121"/>
      <c r="Z88" s="122"/>
      <c r="AA88" s="111"/>
      <c r="AB88" s="112"/>
      <c r="AC88" s="119">
        <f t="shared" si="81"/>
        <v>0</v>
      </c>
      <c r="AD88" s="120"/>
      <c r="AE88" s="115">
        <f>IFERROR(IF(AD88="",0,(SUMIF($G$3:AC$3,"金额-入",$G88:AC88)-SUMIF($G$3:AC$3,"金额-出",$G88:AC88))/(SUMIF($G$3:AC$3,"数量-入",$G88:AC88)-SUMIF($G$3:AC$3,"数量-出",$G88:AC88))),0)</f>
        <v>0</v>
      </c>
      <c r="AF88" s="115">
        <f t="shared" si="82"/>
        <v>0</v>
      </c>
      <c r="AG88" s="121"/>
      <c r="AH88" s="122"/>
      <c r="AI88" s="123"/>
      <c r="AJ88" s="112"/>
      <c r="AK88" s="119">
        <f t="shared" si="83"/>
        <v>0</v>
      </c>
      <c r="AL88" s="124"/>
      <c r="AM88" s="115">
        <f>IFERROR(IF(AL88="",0,(SUMIF($G$3:AK$3,"金额-入",$G88:AK88)-SUMIF($G$3:AK$3,"金额-出",$G88:AK88))/(SUMIF($G$3:AK$3,"数量-入",$G88:AK88)-SUMIF($G$3:AK$3,"数量-出",$G88:AK88))),0)</f>
        <v>0</v>
      </c>
      <c r="AN88" s="115">
        <f t="shared" si="84"/>
        <v>0</v>
      </c>
      <c r="AO88" s="125"/>
      <c r="AP88" s="126"/>
      <c r="AQ88" s="123"/>
      <c r="AR88" s="112"/>
      <c r="AS88" s="119">
        <f t="shared" si="85"/>
        <v>0</v>
      </c>
      <c r="AT88" s="124"/>
      <c r="AU88" s="115">
        <f>IFERROR(IF(AT88="",0,(SUMIF($G$3:AS$3,"金额-入",$G88:AS88)-SUMIF($G$3:AS$3,"金额-出",$G88:AS88))/(SUMIF($G$3:AS$3,"数量-入",$G88:AS88)-SUMIF($G$3:AS$3,"数量-出",$G88:AS88))),0)</f>
        <v>0</v>
      </c>
      <c r="AV88" s="115">
        <f t="shared" si="86"/>
        <v>0</v>
      </c>
      <c r="AW88" s="125"/>
      <c r="AX88" s="126"/>
      <c r="AY88" s="123"/>
      <c r="AZ88" s="112"/>
      <c r="BA88" s="119">
        <f t="shared" si="87"/>
        <v>0</v>
      </c>
      <c r="BB88" s="124"/>
      <c r="BC88" s="115">
        <f>IFERROR(IF(BB88="",0,(SUMIF($G$3:BA$3,"金额-入",$G88:BA88)-SUMIF($G$3:BA$3,"金额-出",$G88:BA88))/(SUMIF($G$3:BA$3,"数量-入",$G88:BA88)-SUMIF($G$3:BA$3,"数量-出",$G88:BA88))),0)</f>
        <v>0</v>
      </c>
      <c r="BD88" s="115">
        <f t="shared" si="88"/>
        <v>0</v>
      </c>
      <c r="BE88" s="125"/>
      <c r="BF88" s="126"/>
      <c r="BG88" s="123"/>
      <c r="BH88" s="112"/>
      <c r="BI88" s="119">
        <f t="shared" si="89"/>
        <v>0</v>
      </c>
      <c r="BJ88" s="124"/>
      <c r="BK88" s="115">
        <f>IFERROR(IF(BJ88="",0,(SUMIF($G$3:BI$3,"金额-入",$G88:BI88)-SUMIF($G$3:BI$3,"金额-出",$G88:BI88))/(SUMIF($G$3:BI$3,"数量-入",$G88:BI88)-SUMIF($G$3:BI$3,"数量-出",$G88:BI88))),0)</f>
        <v>0</v>
      </c>
      <c r="BL88" s="115">
        <f t="shared" si="90"/>
        <v>0</v>
      </c>
      <c r="BM88" s="125"/>
      <c r="BN88" s="126"/>
      <c r="BO88" s="123"/>
      <c r="BP88" s="112"/>
      <c r="BQ88" s="119">
        <f t="shared" si="91"/>
        <v>0</v>
      </c>
      <c r="BR88" s="124"/>
      <c r="BS88" s="115">
        <f>IFERROR(IF(BR88="",0,(SUMIF($G$3:BQ$3,"金额-入",$G88:BQ88)-SUMIF($G$3:BQ$3,"金额-出",$G88:BQ88))/(SUMIF($G$3:BQ$3,"数量-入",$G88:BQ88)-SUMIF($G$3:BQ$3,"数量-出",$G88:BQ88))),0)</f>
        <v>0</v>
      </c>
      <c r="BT88" s="115">
        <f t="shared" si="92"/>
        <v>0</v>
      </c>
      <c r="BU88" s="125"/>
      <c r="BV88" s="126"/>
      <c r="BW88" s="123"/>
      <c r="BX88" s="112"/>
      <c r="BY88" s="119">
        <f t="shared" si="93"/>
        <v>0</v>
      </c>
      <c r="BZ88" s="124"/>
      <c r="CA88" s="115">
        <f>IFERROR(IF(BZ88="",0,(SUMIF($G$3:BY$3,"金额-入",$G88:BY88)-SUMIF($G$3:BY$3,"金额-出",$G88:BY88))/(SUMIF($G$3:BY$3,"数量-入",$G88:BY88)-SUMIF($G$3:BY$3,"数量-出",$G88:BY88))),0)</f>
        <v>0</v>
      </c>
      <c r="CB88" s="115">
        <f t="shared" si="94"/>
        <v>0</v>
      </c>
      <c r="CC88" s="125"/>
      <c r="CD88" s="126"/>
      <c r="CE88" s="123"/>
      <c r="CF88" s="112"/>
      <c r="CG88" s="119">
        <f t="shared" si="95"/>
        <v>0</v>
      </c>
      <c r="CH88" s="124"/>
      <c r="CI88" s="115">
        <f>IFERROR(IF(CH88="",0,(SUMIF($G$3:CG$3,"金额-入",$G88:CG88)-SUMIF($G$3:CG$3,"金额-出",$G88:CG88))/(SUMIF($G$3:CG$3,"数量-入",$G88:CG88)-SUMIF($G$3:CG$3,"数量-出",$G88:CG88))),0)</f>
        <v>0</v>
      </c>
      <c r="CJ88" s="115">
        <f t="shared" si="96"/>
        <v>0</v>
      </c>
      <c r="CK88" s="125"/>
      <c r="CL88" s="126"/>
      <c r="CM88" s="123"/>
      <c r="CN88" s="112"/>
      <c r="CO88" s="119">
        <f t="shared" si="97"/>
        <v>0</v>
      </c>
      <c r="CP88" s="124"/>
      <c r="CQ88" s="115">
        <f>IFERROR(IF(CP88="",0,(SUMIF($G$3:CO$3,"金额-入",$G88:CO88)-SUMIF($G$3:CO$3,"金额-出",$G88:CO88))/(SUMIF($G$3:CO$3,"数量-入",$G88:CO88)-SUMIF($G$3:CO$3,"数量-出",$G88:CO88))),0)</f>
        <v>0</v>
      </c>
      <c r="CR88" s="115">
        <f t="shared" si="98"/>
        <v>0</v>
      </c>
      <c r="CS88" s="125"/>
      <c r="CT88" s="126"/>
      <c r="CU88" s="123"/>
      <c r="CV88" s="112"/>
      <c r="CW88" s="119">
        <f t="shared" si="99"/>
        <v>0</v>
      </c>
      <c r="CX88" s="124"/>
      <c r="CY88" s="115">
        <f>IFERROR(IF(CX88="",0,(SUMIF($G$3:CW$3,"金额-入",$G88:CW88)-SUMIF($G$3:CW$3,"金额-出",$G88:CW88))/(SUMIF($G$3:CW$3,"数量-入",$G88:CW88)-SUMIF($G$3:CW$3,"数量-出",$G88:CW88))),0)</f>
        <v>0</v>
      </c>
      <c r="CZ88" s="115">
        <f t="shared" si="100"/>
        <v>0</v>
      </c>
      <c r="DA88" s="125"/>
      <c r="DB88" s="126"/>
      <c r="DC88" s="123"/>
      <c r="DD88" s="112"/>
      <c r="DE88" s="119">
        <f t="shared" si="101"/>
        <v>0</v>
      </c>
      <c r="DF88" s="124"/>
      <c r="DG88" s="115">
        <f>IFERROR(IF(DF88="",0,(SUMIF($G$3:DE$3,"金额-入",$G88:DE88)-SUMIF($G$3:DE$3,"金额-出",$G88:DE88))/(SUMIF($G$3:DE$3,"数量-入",$G88:DE88)-SUMIF($G$3:DE$3,"数量-出",$G88:DE88))),0)</f>
        <v>0</v>
      </c>
      <c r="DH88" s="115">
        <f t="shared" si="102"/>
        <v>0</v>
      </c>
      <c r="DI88" s="125"/>
      <c r="DJ88" s="126"/>
      <c r="DK88" s="109">
        <f t="array" ref="DK88">MIN(IF(($G$3:$DJ$3="单价")*(G88:DJ88&lt;&gt;0),G88:DJ88))</f>
        <v>0</v>
      </c>
      <c r="DL88" s="97">
        <f t="array" ref="DL88">MAX(IF($G$3:$DJ$3="单价",G88:DJ88))</f>
        <v>0</v>
      </c>
      <c r="DM88" s="115">
        <f t="shared" si="103"/>
        <v>0</v>
      </c>
      <c r="DN88" s="127"/>
      <c r="DO88" s="2"/>
      <c r="DP88" s="11">
        <f t="shared" si="104"/>
        <v>0</v>
      </c>
      <c r="DQ88" s="11">
        <f t="shared" si="105"/>
        <v>0</v>
      </c>
      <c r="DR88" s="11"/>
      <c r="DS88" s="11"/>
      <c r="DT88" s="11"/>
      <c r="DU88" s="2"/>
      <c r="DV88" s="2"/>
      <c r="DW88" s="2"/>
      <c r="DX88" s="2"/>
      <c r="DY88" s="2"/>
    </row>
    <row r="89" spans="1:129" ht="18" customHeight="1" x14ac:dyDescent="0.15">
      <c r="A89" s="2"/>
      <c r="B89" s="53">
        <f t="shared" si="0"/>
        <v>85</v>
      </c>
      <c r="C89" s="5"/>
      <c r="D89" s="6"/>
      <c r="E89" s="7"/>
      <c r="F89" s="8"/>
      <c r="G89" s="111"/>
      <c r="H89" s="112"/>
      <c r="I89" s="113">
        <f t="shared" si="72"/>
        <v>0</v>
      </c>
      <c r="J89" s="114">
        <f t="shared" si="73"/>
        <v>0</v>
      </c>
      <c r="K89" s="115">
        <f t="shared" si="3"/>
        <v>0</v>
      </c>
      <c r="L89" s="113">
        <f t="shared" si="74"/>
        <v>0</v>
      </c>
      <c r="M89" s="114">
        <f t="shared" si="75"/>
        <v>0</v>
      </c>
      <c r="N89" s="115">
        <f t="shared" si="6"/>
        <v>0</v>
      </c>
      <c r="O89" s="113">
        <f t="shared" si="76"/>
        <v>0</v>
      </c>
      <c r="P89" s="116">
        <f t="shared" si="77"/>
        <v>0</v>
      </c>
      <c r="Q89" s="117">
        <f t="shared" si="37"/>
        <v>0</v>
      </c>
      <c r="R89" s="118">
        <f t="shared" si="78"/>
        <v>0</v>
      </c>
      <c r="S89" s="111"/>
      <c r="T89" s="112"/>
      <c r="U89" s="119">
        <f t="shared" si="79"/>
        <v>0</v>
      </c>
      <c r="V89" s="120"/>
      <c r="W89" s="115">
        <f>IFERROR(IF(V89="",0,(SUMIF($G$3:U$3,"金额-入",$G89:U89)-SUMIF($G$3:U$3,"金额-出",$G89:U89))/(SUMIF($G$3:U$3,"数量-入",$G89:U89)-SUMIF($G$3:U$3,"数量-出",$G89:U89))),0)</f>
        <v>0</v>
      </c>
      <c r="X89" s="115">
        <f t="shared" si="80"/>
        <v>0</v>
      </c>
      <c r="Y89" s="121"/>
      <c r="Z89" s="122"/>
      <c r="AA89" s="111"/>
      <c r="AB89" s="112"/>
      <c r="AC89" s="119">
        <f t="shared" si="81"/>
        <v>0</v>
      </c>
      <c r="AD89" s="120"/>
      <c r="AE89" s="115">
        <f>IFERROR(IF(AD89="",0,(SUMIF($G$3:AC$3,"金额-入",$G89:AC89)-SUMIF($G$3:AC$3,"金额-出",$G89:AC89))/(SUMIF($G$3:AC$3,"数量-入",$G89:AC89)-SUMIF($G$3:AC$3,"数量-出",$G89:AC89))),0)</f>
        <v>0</v>
      </c>
      <c r="AF89" s="115">
        <f t="shared" si="82"/>
        <v>0</v>
      </c>
      <c r="AG89" s="121"/>
      <c r="AH89" s="122"/>
      <c r="AI89" s="123"/>
      <c r="AJ89" s="112"/>
      <c r="AK89" s="119">
        <f t="shared" si="83"/>
        <v>0</v>
      </c>
      <c r="AL89" s="124"/>
      <c r="AM89" s="115">
        <f>IFERROR(IF(AL89="",0,(SUMIF($G$3:AK$3,"金额-入",$G89:AK89)-SUMIF($G$3:AK$3,"金额-出",$G89:AK89))/(SUMIF($G$3:AK$3,"数量-入",$G89:AK89)-SUMIF($G$3:AK$3,"数量-出",$G89:AK89))),0)</f>
        <v>0</v>
      </c>
      <c r="AN89" s="115">
        <f t="shared" si="84"/>
        <v>0</v>
      </c>
      <c r="AO89" s="125"/>
      <c r="AP89" s="126"/>
      <c r="AQ89" s="123"/>
      <c r="AR89" s="112"/>
      <c r="AS89" s="119">
        <f t="shared" si="85"/>
        <v>0</v>
      </c>
      <c r="AT89" s="124"/>
      <c r="AU89" s="115">
        <f>IFERROR(IF(AT89="",0,(SUMIF($G$3:AS$3,"金额-入",$G89:AS89)-SUMIF($G$3:AS$3,"金额-出",$G89:AS89))/(SUMIF($G$3:AS$3,"数量-入",$G89:AS89)-SUMIF($G$3:AS$3,"数量-出",$G89:AS89))),0)</f>
        <v>0</v>
      </c>
      <c r="AV89" s="115">
        <f t="shared" si="86"/>
        <v>0</v>
      </c>
      <c r="AW89" s="125"/>
      <c r="AX89" s="126"/>
      <c r="AY89" s="123"/>
      <c r="AZ89" s="112"/>
      <c r="BA89" s="119">
        <f t="shared" si="87"/>
        <v>0</v>
      </c>
      <c r="BB89" s="124"/>
      <c r="BC89" s="115">
        <f>IFERROR(IF(BB89="",0,(SUMIF($G$3:BA$3,"金额-入",$G89:BA89)-SUMIF($G$3:BA$3,"金额-出",$G89:BA89))/(SUMIF($G$3:BA$3,"数量-入",$G89:BA89)-SUMIF($G$3:BA$3,"数量-出",$G89:BA89))),0)</f>
        <v>0</v>
      </c>
      <c r="BD89" s="115">
        <f t="shared" si="88"/>
        <v>0</v>
      </c>
      <c r="BE89" s="125"/>
      <c r="BF89" s="126"/>
      <c r="BG89" s="123"/>
      <c r="BH89" s="112"/>
      <c r="BI89" s="119">
        <f t="shared" si="89"/>
        <v>0</v>
      </c>
      <c r="BJ89" s="124"/>
      <c r="BK89" s="115">
        <f>IFERROR(IF(BJ89="",0,(SUMIF($G$3:BI$3,"金额-入",$G89:BI89)-SUMIF($G$3:BI$3,"金额-出",$G89:BI89))/(SUMIF($G$3:BI$3,"数量-入",$G89:BI89)-SUMIF($G$3:BI$3,"数量-出",$G89:BI89))),0)</f>
        <v>0</v>
      </c>
      <c r="BL89" s="115">
        <f t="shared" si="90"/>
        <v>0</v>
      </c>
      <c r="BM89" s="125"/>
      <c r="BN89" s="126"/>
      <c r="BO89" s="123"/>
      <c r="BP89" s="112"/>
      <c r="BQ89" s="119">
        <f t="shared" si="91"/>
        <v>0</v>
      </c>
      <c r="BR89" s="124"/>
      <c r="BS89" s="115">
        <f>IFERROR(IF(BR89="",0,(SUMIF($G$3:BQ$3,"金额-入",$G89:BQ89)-SUMIF($G$3:BQ$3,"金额-出",$G89:BQ89))/(SUMIF($G$3:BQ$3,"数量-入",$G89:BQ89)-SUMIF($G$3:BQ$3,"数量-出",$G89:BQ89))),0)</f>
        <v>0</v>
      </c>
      <c r="BT89" s="115">
        <f t="shared" si="92"/>
        <v>0</v>
      </c>
      <c r="BU89" s="125"/>
      <c r="BV89" s="126"/>
      <c r="BW89" s="123"/>
      <c r="BX89" s="112"/>
      <c r="BY89" s="119">
        <f t="shared" si="93"/>
        <v>0</v>
      </c>
      <c r="BZ89" s="124"/>
      <c r="CA89" s="115">
        <f>IFERROR(IF(BZ89="",0,(SUMIF($G$3:BY$3,"金额-入",$G89:BY89)-SUMIF($G$3:BY$3,"金额-出",$G89:BY89))/(SUMIF($G$3:BY$3,"数量-入",$G89:BY89)-SUMIF($G$3:BY$3,"数量-出",$G89:BY89))),0)</f>
        <v>0</v>
      </c>
      <c r="CB89" s="115">
        <f t="shared" si="94"/>
        <v>0</v>
      </c>
      <c r="CC89" s="125"/>
      <c r="CD89" s="126"/>
      <c r="CE89" s="123"/>
      <c r="CF89" s="112"/>
      <c r="CG89" s="119">
        <f t="shared" si="95"/>
        <v>0</v>
      </c>
      <c r="CH89" s="124"/>
      <c r="CI89" s="115">
        <f>IFERROR(IF(CH89="",0,(SUMIF($G$3:CG$3,"金额-入",$G89:CG89)-SUMIF($G$3:CG$3,"金额-出",$G89:CG89))/(SUMIF($G$3:CG$3,"数量-入",$G89:CG89)-SUMIF($G$3:CG$3,"数量-出",$G89:CG89))),0)</f>
        <v>0</v>
      </c>
      <c r="CJ89" s="115">
        <f t="shared" si="96"/>
        <v>0</v>
      </c>
      <c r="CK89" s="125"/>
      <c r="CL89" s="126"/>
      <c r="CM89" s="123"/>
      <c r="CN89" s="112"/>
      <c r="CO89" s="119">
        <f t="shared" si="97"/>
        <v>0</v>
      </c>
      <c r="CP89" s="124"/>
      <c r="CQ89" s="115">
        <f>IFERROR(IF(CP89="",0,(SUMIF($G$3:CO$3,"金额-入",$G89:CO89)-SUMIF($G$3:CO$3,"金额-出",$G89:CO89))/(SUMIF($G$3:CO$3,"数量-入",$G89:CO89)-SUMIF($G$3:CO$3,"数量-出",$G89:CO89))),0)</f>
        <v>0</v>
      </c>
      <c r="CR89" s="115">
        <f t="shared" si="98"/>
        <v>0</v>
      </c>
      <c r="CS89" s="125"/>
      <c r="CT89" s="126"/>
      <c r="CU89" s="123"/>
      <c r="CV89" s="112"/>
      <c r="CW89" s="119">
        <f t="shared" si="99"/>
        <v>0</v>
      </c>
      <c r="CX89" s="124"/>
      <c r="CY89" s="115">
        <f>IFERROR(IF(CX89="",0,(SUMIF($G$3:CW$3,"金额-入",$G89:CW89)-SUMIF($G$3:CW$3,"金额-出",$G89:CW89))/(SUMIF($G$3:CW$3,"数量-入",$G89:CW89)-SUMIF($G$3:CW$3,"数量-出",$G89:CW89))),0)</f>
        <v>0</v>
      </c>
      <c r="CZ89" s="115">
        <f t="shared" si="100"/>
        <v>0</v>
      </c>
      <c r="DA89" s="125"/>
      <c r="DB89" s="126"/>
      <c r="DC89" s="123"/>
      <c r="DD89" s="112"/>
      <c r="DE89" s="119">
        <f t="shared" si="101"/>
        <v>0</v>
      </c>
      <c r="DF89" s="124"/>
      <c r="DG89" s="115">
        <f>IFERROR(IF(DF89="",0,(SUMIF($G$3:DE$3,"金额-入",$G89:DE89)-SUMIF($G$3:DE$3,"金额-出",$G89:DE89))/(SUMIF($G$3:DE$3,"数量-入",$G89:DE89)-SUMIF($G$3:DE$3,"数量-出",$G89:DE89))),0)</f>
        <v>0</v>
      </c>
      <c r="DH89" s="115">
        <f t="shared" si="102"/>
        <v>0</v>
      </c>
      <c r="DI89" s="125"/>
      <c r="DJ89" s="126"/>
      <c r="DK89" s="109">
        <f t="array" ref="DK89">MIN(IF(($G$3:$DJ$3="单价")*(G89:DJ89&lt;&gt;0),G89:DJ89))</f>
        <v>0</v>
      </c>
      <c r="DL89" s="97">
        <f t="array" ref="DL89">MAX(IF($G$3:$DJ$3="单价",G89:DJ89))</f>
        <v>0</v>
      </c>
      <c r="DM89" s="115">
        <f t="shared" si="103"/>
        <v>0</v>
      </c>
      <c r="DN89" s="127"/>
      <c r="DO89" s="2"/>
      <c r="DP89" s="11">
        <f t="shared" si="104"/>
        <v>0</v>
      </c>
      <c r="DQ89" s="11">
        <f t="shared" si="105"/>
        <v>0</v>
      </c>
      <c r="DR89" s="11"/>
      <c r="DS89" s="11"/>
      <c r="DT89" s="11"/>
      <c r="DU89" s="2"/>
      <c r="DV89" s="2"/>
      <c r="DW89" s="2"/>
      <c r="DX89" s="2"/>
      <c r="DY89" s="2"/>
    </row>
    <row r="90" spans="1:129" ht="18" customHeight="1" x14ac:dyDescent="0.15">
      <c r="A90" s="2"/>
      <c r="B90" s="53">
        <f t="shared" si="0"/>
        <v>86</v>
      </c>
      <c r="C90" s="5"/>
      <c r="D90" s="6"/>
      <c r="E90" s="7"/>
      <c r="F90" s="8"/>
      <c r="G90" s="111"/>
      <c r="H90" s="112"/>
      <c r="I90" s="113">
        <f t="shared" si="72"/>
        <v>0</v>
      </c>
      <c r="J90" s="114">
        <f t="shared" si="73"/>
        <v>0</v>
      </c>
      <c r="K90" s="115">
        <f t="shared" si="3"/>
        <v>0</v>
      </c>
      <c r="L90" s="113">
        <f t="shared" si="74"/>
        <v>0</v>
      </c>
      <c r="M90" s="114">
        <f t="shared" si="75"/>
        <v>0</v>
      </c>
      <c r="N90" s="115">
        <f t="shared" si="6"/>
        <v>0</v>
      </c>
      <c r="O90" s="113">
        <f t="shared" si="76"/>
        <v>0</v>
      </c>
      <c r="P90" s="116">
        <f t="shared" si="77"/>
        <v>0</v>
      </c>
      <c r="Q90" s="117">
        <f t="shared" si="37"/>
        <v>0</v>
      </c>
      <c r="R90" s="118">
        <f t="shared" si="78"/>
        <v>0</v>
      </c>
      <c r="S90" s="111"/>
      <c r="T90" s="112"/>
      <c r="U90" s="119">
        <f t="shared" si="79"/>
        <v>0</v>
      </c>
      <c r="V90" s="120"/>
      <c r="W90" s="115">
        <f>IFERROR(IF(V90="",0,(SUMIF($G$3:U$3,"金额-入",$G90:U90)-SUMIF($G$3:U$3,"金额-出",$G90:U90))/(SUMIF($G$3:U$3,"数量-入",$G90:U90)-SUMIF($G$3:U$3,"数量-出",$G90:U90))),0)</f>
        <v>0</v>
      </c>
      <c r="X90" s="115">
        <f t="shared" si="80"/>
        <v>0</v>
      </c>
      <c r="Y90" s="121"/>
      <c r="Z90" s="122"/>
      <c r="AA90" s="111"/>
      <c r="AB90" s="112"/>
      <c r="AC90" s="119">
        <f t="shared" si="81"/>
        <v>0</v>
      </c>
      <c r="AD90" s="120"/>
      <c r="AE90" s="115">
        <f>IFERROR(IF(AD90="",0,(SUMIF($G$3:AC$3,"金额-入",$G90:AC90)-SUMIF($G$3:AC$3,"金额-出",$G90:AC90))/(SUMIF($G$3:AC$3,"数量-入",$G90:AC90)-SUMIF($G$3:AC$3,"数量-出",$G90:AC90))),0)</f>
        <v>0</v>
      </c>
      <c r="AF90" s="115">
        <f t="shared" si="82"/>
        <v>0</v>
      </c>
      <c r="AG90" s="121"/>
      <c r="AH90" s="122"/>
      <c r="AI90" s="123"/>
      <c r="AJ90" s="112"/>
      <c r="AK90" s="119">
        <f t="shared" si="83"/>
        <v>0</v>
      </c>
      <c r="AL90" s="124"/>
      <c r="AM90" s="115">
        <f>IFERROR(IF(AL90="",0,(SUMIF($G$3:AK$3,"金额-入",$G90:AK90)-SUMIF($G$3:AK$3,"金额-出",$G90:AK90))/(SUMIF($G$3:AK$3,"数量-入",$G90:AK90)-SUMIF($G$3:AK$3,"数量-出",$G90:AK90))),0)</f>
        <v>0</v>
      </c>
      <c r="AN90" s="115">
        <f t="shared" si="84"/>
        <v>0</v>
      </c>
      <c r="AO90" s="125"/>
      <c r="AP90" s="126"/>
      <c r="AQ90" s="123"/>
      <c r="AR90" s="112"/>
      <c r="AS90" s="119">
        <f t="shared" si="85"/>
        <v>0</v>
      </c>
      <c r="AT90" s="124"/>
      <c r="AU90" s="115">
        <f>IFERROR(IF(AT90="",0,(SUMIF($G$3:AS$3,"金额-入",$G90:AS90)-SUMIF($G$3:AS$3,"金额-出",$G90:AS90))/(SUMIF($G$3:AS$3,"数量-入",$G90:AS90)-SUMIF($G$3:AS$3,"数量-出",$G90:AS90))),0)</f>
        <v>0</v>
      </c>
      <c r="AV90" s="115">
        <f t="shared" si="86"/>
        <v>0</v>
      </c>
      <c r="AW90" s="125"/>
      <c r="AX90" s="126"/>
      <c r="AY90" s="123"/>
      <c r="AZ90" s="112"/>
      <c r="BA90" s="119">
        <f t="shared" si="87"/>
        <v>0</v>
      </c>
      <c r="BB90" s="124"/>
      <c r="BC90" s="115">
        <f>IFERROR(IF(BB90="",0,(SUMIF($G$3:BA$3,"金额-入",$G90:BA90)-SUMIF($G$3:BA$3,"金额-出",$G90:BA90))/(SUMIF($G$3:BA$3,"数量-入",$G90:BA90)-SUMIF($G$3:BA$3,"数量-出",$G90:BA90))),0)</f>
        <v>0</v>
      </c>
      <c r="BD90" s="115">
        <f t="shared" si="88"/>
        <v>0</v>
      </c>
      <c r="BE90" s="125"/>
      <c r="BF90" s="126"/>
      <c r="BG90" s="123"/>
      <c r="BH90" s="112"/>
      <c r="BI90" s="119">
        <f t="shared" si="89"/>
        <v>0</v>
      </c>
      <c r="BJ90" s="124"/>
      <c r="BK90" s="115">
        <f>IFERROR(IF(BJ90="",0,(SUMIF($G$3:BI$3,"金额-入",$G90:BI90)-SUMIF($G$3:BI$3,"金额-出",$G90:BI90))/(SUMIF($G$3:BI$3,"数量-入",$G90:BI90)-SUMIF($G$3:BI$3,"数量-出",$G90:BI90))),0)</f>
        <v>0</v>
      </c>
      <c r="BL90" s="115">
        <f t="shared" si="90"/>
        <v>0</v>
      </c>
      <c r="BM90" s="125"/>
      <c r="BN90" s="126"/>
      <c r="BO90" s="123"/>
      <c r="BP90" s="112"/>
      <c r="BQ90" s="119">
        <f t="shared" si="91"/>
        <v>0</v>
      </c>
      <c r="BR90" s="124"/>
      <c r="BS90" s="115">
        <f>IFERROR(IF(BR90="",0,(SUMIF($G$3:BQ$3,"金额-入",$G90:BQ90)-SUMIF($G$3:BQ$3,"金额-出",$G90:BQ90))/(SUMIF($G$3:BQ$3,"数量-入",$G90:BQ90)-SUMIF($G$3:BQ$3,"数量-出",$G90:BQ90))),0)</f>
        <v>0</v>
      </c>
      <c r="BT90" s="115">
        <f t="shared" si="92"/>
        <v>0</v>
      </c>
      <c r="BU90" s="125"/>
      <c r="BV90" s="126"/>
      <c r="BW90" s="123"/>
      <c r="BX90" s="112"/>
      <c r="BY90" s="119">
        <f t="shared" si="93"/>
        <v>0</v>
      </c>
      <c r="BZ90" s="124"/>
      <c r="CA90" s="115">
        <f>IFERROR(IF(BZ90="",0,(SUMIF($G$3:BY$3,"金额-入",$G90:BY90)-SUMIF($G$3:BY$3,"金额-出",$G90:BY90))/(SUMIF($G$3:BY$3,"数量-入",$G90:BY90)-SUMIF($G$3:BY$3,"数量-出",$G90:BY90))),0)</f>
        <v>0</v>
      </c>
      <c r="CB90" s="115">
        <f t="shared" si="94"/>
        <v>0</v>
      </c>
      <c r="CC90" s="125"/>
      <c r="CD90" s="126"/>
      <c r="CE90" s="123"/>
      <c r="CF90" s="112"/>
      <c r="CG90" s="119">
        <f t="shared" si="95"/>
        <v>0</v>
      </c>
      <c r="CH90" s="124"/>
      <c r="CI90" s="115">
        <f>IFERROR(IF(CH90="",0,(SUMIF($G$3:CG$3,"金额-入",$G90:CG90)-SUMIF($G$3:CG$3,"金额-出",$G90:CG90))/(SUMIF($G$3:CG$3,"数量-入",$G90:CG90)-SUMIF($G$3:CG$3,"数量-出",$G90:CG90))),0)</f>
        <v>0</v>
      </c>
      <c r="CJ90" s="115">
        <f t="shared" si="96"/>
        <v>0</v>
      </c>
      <c r="CK90" s="125"/>
      <c r="CL90" s="126"/>
      <c r="CM90" s="123"/>
      <c r="CN90" s="112"/>
      <c r="CO90" s="119">
        <f t="shared" si="97"/>
        <v>0</v>
      </c>
      <c r="CP90" s="124"/>
      <c r="CQ90" s="115">
        <f>IFERROR(IF(CP90="",0,(SUMIF($G$3:CO$3,"金额-入",$G90:CO90)-SUMIF($G$3:CO$3,"金额-出",$G90:CO90))/(SUMIF($G$3:CO$3,"数量-入",$G90:CO90)-SUMIF($G$3:CO$3,"数量-出",$G90:CO90))),0)</f>
        <v>0</v>
      </c>
      <c r="CR90" s="115">
        <f t="shared" si="98"/>
        <v>0</v>
      </c>
      <c r="CS90" s="125"/>
      <c r="CT90" s="126"/>
      <c r="CU90" s="123"/>
      <c r="CV90" s="112"/>
      <c r="CW90" s="119">
        <f t="shared" si="99"/>
        <v>0</v>
      </c>
      <c r="CX90" s="124"/>
      <c r="CY90" s="115">
        <f>IFERROR(IF(CX90="",0,(SUMIF($G$3:CW$3,"金额-入",$G90:CW90)-SUMIF($G$3:CW$3,"金额-出",$G90:CW90))/(SUMIF($G$3:CW$3,"数量-入",$G90:CW90)-SUMIF($G$3:CW$3,"数量-出",$G90:CW90))),0)</f>
        <v>0</v>
      </c>
      <c r="CZ90" s="115">
        <f t="shared" si="100"/>
        <v>0</v>
      </c>
      <c r="DA90" s="125"/>
      <c r="DB90" s="126"/>
      <c r="DC90" s="123"/>
      <c r="DD90" s="112"/>
      <c r="DE90" s="119">
        <f t="shared" si="101"/>
        <v>0</v>
      </c>
      <c r="DF90" s="124"/>
      <c r="DG90" s="115">
        <f>IFERROR(IF(DF90="",0,(SUMIF($G$3:DE$3,"金额-入",$G90:DE90)-SUMIF($G$3:DE$3,"金额-出",$G90:DE90))/(SUMIF($G$3:DE$3,"数量-入",$G90:DE90)-SUMIF($G$3:DE$3,"数量-出",$G90:DE90))),0)</f>
        <v>0</v>
      </c>
      <c r="DH90" s="115">
        <f t="shared" si="102"/>
        <v>0</v>
      </c>
      <c r="DI90" s="125"/>
      <c r="DJ90" s="126"/>
      <c r="DK90" s="109">
        <f t="array" ref="DK90">MIN(IF(($G$3:$DJ$3="单价")*(G90:DJ90&lt;&gt;0),G90:DJ90))</f>
        <v>0</v>
      </c>
      <c r="DL90" s="97">
        <f t="array" ref="DL90">MAX(IF($G$3:$DJ$3="单价",G90:DJ90))</f>
        <v>0</v>
      </c>
      <c r="DM90" s="115">
        <f t="shared" si="103"/>
        <v>0</v>
      </c>
      <c r="DN90" s="127"/>
      <c r="DO90" s="2"/>
      <c r="DP90" s="11">
        <f t="shared" si="104"/>
        <v>0</v>
      </c>
      <c r="DQ90" s="11">
        <f t="shared" si="105"/>
        <v>0</v>
      </c>
      <c r="DR90" s="11"/>
      <c r="DS90" s="11"/>
      <c r="DT90" s="11"/>
      <c r="DU90" s="2"/>
      <c r="DV90" s="2"/>
      <c r="DW90" s="2"/>
      <c r="DX90" s="2"/>
      <c r="DY90" s="2"/>
    </row>
    <row r="91" spans="1:129" ht="18" customHeight="1" x14ac:dyDescent="0.15">
      <c r="A91" s="2"/>
      <c r="B91" s="53">
        <f t="shared" si="0"/>
        <v>87</v>
      </c>
      <c r="C91" s="5"/>
      <c r="D91" s="6"/>
      <c r="E91" s="7"/>
      <c r="F91" s="8"/>
      <c r="G91" s="111"/>
      <c r="H91" s="112"/>
      <c r="I91" s="113">
        <f t="shared" si="72"/>
        <v>0</v>
      </c>
      <c r="J91" s="114">
        <f t="shared" si="73"/>
        <v>0</v>
      </c>
      <c r="K91" s="115">
        <f t="shared" si="3"/>
        <v>0</v>
      </c>
      <c r="L91" s="113">
        <f t="shared" si="74"/>
        <v>0</v>
      </c>
      <c r="M91" s="114">
        <f t="shared" si="75"/>
        <v>0</v>
      </c>
      <c r="N91" s="115">
        <f t="shared" si="6"/>
        <v>0</v>
      </c>
      <c r="O91" s="113">
        <f t="shared" si="76"/>
        <v>0</v>
      </c>
      <c r="P91" s="116">
        <f t="shared" si="77"/>
        <v>0</v>
      </c>
      <c r="Q91" s="117">
        <f t="shared" si="37"/>
        <v>0</v>
      </c>
      <c r="R91" s="118">
        <f t="shared" si="78"/>
        <v>0</v>
      </c>
      <c r="S91" s="111"/>
      <c r="T91" s="112"/>
      <c r="U91" s="119">
        <f t="shared" si="79"/>
        <v>0</v>
      </c>
      <c r="V91" s="120"/>
      <c r="W91" s="115">
        <f>IFERROR(IF(V91="",0,(SUMIF($G$3:U$3,"金额-入",$G91:U91)-SUMIF($G$3:U$3,"金额-出",$G91:U91))/(SUMIF($G$3:U$3,"数量-入",$G91:U91)-SUMIF($G$3:U$3,"数量-出",$G91:U91))),0)</f>
        <v>0</v>
      </c>
      <c r="X91" s="115">
        <f t="shared" si="80"/>
        <v>0</v>
      </c>
      <c r="Y91" s="121"/>
      <c r="Z91" s="122"/>
      <c r="AA91" s="111"/>
      <c r="AB91" s="112"/>
      <c r="AC91" s="119">
        <f t="shared" si="81"/>
        <v>0</v>
      </c>
      <c r="AD91" s="120"/>
      <c r="AE91" s="115">
        <f>IFERROR(IF(AD91="",0,(SUMIF($G$3:AC$3,"金额-入",$G91:AC91)-SUMIF($G$3:AC$3,"金额-出",$G91:AC91))/(SUMIF($G$3:AC$3,"数量-入",$G91:AC91)-SUMIF($G$3:AC$3,"数量-出",$G91:AC91))),0)</f>
        <v>0</v>
      </c>
      <c r="AF91" s="115">
        <f t="shared" si="82"/>
        <v>0</v>
      </c>
      <c r="AG91" s="121"/>
      <c r="AH91" s="122"/>
      <c r="AI91" s="123"/>
      <c r="AJ91" s="112"/>
      <c r="AK91" s="119">
        <f t="shared" si="83"/>
        <v>0</v>
      </c>
      <c r="AL91" s="124"/>
      <c r="AM91" s="115">
        <f>IFERROR(IF(AL91="",0,(SUMIF($G$3:AK$3,"金额-入",$G91:AK91)-SUMIF($G$3:AK$3,"金额-出",$G91:AK91))/(SUMIF($G$3:AK$3,"数量-入",$G91:AK91)-SUMIF($G$3:AK$3,"数量-出",$G91:AK91))),0)</f>
        <v>0</v>
      </c>
      <c r="AN91" s="115">
        <f t="shared" si="84"/>
        <v>0</v>
      </c>
      <c r="AO91" s="125"/>
      <c r="AP91" s="126"/>
      <c r="AQ91" s="123"/>
      <c r="AR91" s="112"/>
      <c r="AS91" s="119">
        <f t="shared" si="85"/>
        <v>0</v>
      </c>
      <c r="AT91" s="124"/>
      <c r="AU91" s="115">
        <f>IFERROR(IF(AT91="",0,(SUMIF($G$3:AS$3,"金额-入",$G91:AS91)-SUMIF($G$3:AS$3,"金额-出",$G91:AS91))/(SUMIF($G$3:AS$3,"数量-入",$G91:AS91)-SUMIF($G$3:AS$3,"数量-出",$G91:AS91))),0)</f>
        <v>0</v>
      </c>
      <c r="AV91" s="115">
        <f t="shared" si="86"/>
        <v>0</v>
      </c>
      <c r="AW91" s="125"/>
      <c r="AX91" s="126"/>
      <c r="AY91" s="123"/>
      <c r="AZ91" s="112"/>
      <c r="BA91" s="119">
        <f t="shared" si="87"/>
        <v>0</v>
      </c>
      <c r="BB91" s="124"/>
      <c r="BC91" s="115">
        <f>IFERROR(IF(BB91="",0,(SUMIF($G$3:BA$3,"金额-入",$G91:BA91)-SUMIF($G$3:BA$3,"金额-出",$G91:BA91))/(SUMIF($G$3:BA$3,"数量-入",$G91:BA91)-SUMIF($G$3:BA$3,"数量-出",$G91:BA91))),0)</f>
        <v>0</v>
      </c>
      <c r="BD91" s="115">
        <f t="shared" si="88"/>
        <v>0</v>
      </c>
      <c r="BE91" s="125"/>
      <c r="BF91" s="126"/>
      <c r="BG91" s="123"/>
      <c r="BH91" s="112"/>
      <c r="BI91" s="119">
        <f t="shared" si="89"/>
        <v>0</v>
      </c>
      <c r="BJ91" s="124"/>
      <c r="BK91" s="115">
        <f>IFERROR(IF(BJ91="",0,(SUMIF($G$3:BI$3,"金额-入",$G91:BI91)-SUMIF($G$3:BI$3,"金额-出",$G91:BI91))/(SUMIF($G$3:BI$3,"数量-入",$G91:BI91)-SUMIF($G$3:BI$3,"数量-出",$G91:BI91))),0)</f>
        <v>0</v>
      </c>
      <c r="BL91" s="115">
        <f t="shared" si="90"/>
        <v>0</v>
      </c>
      <c r="BM91" s="125"/>
      <c r="BN91" s="126"/>
      <c r="BO91" s="123"/>
      <c r="BP91" s="112"/>
      <c r="BQ91" s="119">
        <f t="shared" si="91"/>
        <v>0</v>
      </c>
      <c r="BR91" s="124"/>
      <c r="BS91" s="115">
        <f>IFERROR(IF(BR91="",0,(SUMIF($G$3:BQ$3,"金额-入",$G91:BQ91)-SUMIF($G$3:BQ$3,"金额-出",$G91:BQ91))/(SUMIF($G$3:BQ$3,"数量-入",$G91:BQ91)-SUMIF($G$3:BQ$3,"数量-出",$G91:BQ91))),0)</f>
        <v>0</v>
      </c>
      <c r="BT91" s="115">
        <f t="shared" si="92"/>
        <v>0</v>
      </c>
      <c r="BU91" s="125"/>
      <c r="BV91" s="126"/>
      <c r="BW91" s="123"/>
      <c r="BX91" s="112"/>
      <c r="BY91" s="119">
        <f t="shared" si="93"/>
        <v>0</v>
      </c>
      <c r="BZ91" s="124"/>
      <c r="CA91" s="115">
        <f>IFERROR(IF(BZ91="",0,(SUMIF($G$3:BY$3,"金额-入",$G91:BY91)-SUMIF($G$3:BY$3,"金额-出",$G91:BY91))/(SUMIF($G$3:BY$3,"数量-入",$G91:BY91)-SUMIF($G$3:BY$3,"数量-出",$G91:BY91))),0)</f>
        <v>0</v>
      </c>
      <c r="CB91" s="115">
        <f t="shared" si="94"/>
        <v>0</v>
      </c>
      <c r="CC91" s="125"/>
      <c r="CD91" s="126"/>
      <c r="CE91" s="123"/>
      <c r="CF91" s="112"/>
      <c r="CG91" s="119">
        <f t="shared" si="95"/>
        <v>0</v>
      </c>
      <c r="CH91" s="124"/>
      <c r="CI91" s="115">
        <f>IFERROR(IF(CH91="",0,(SUMIF($G$3:CG$3,"金额-入",$G91:CG91)-SUMIF($G$3:CG$3,"金额-出",$G91:CG91))/(SUMIF($G$3:CG$3,"数量-入",$G91:CG91)-SUMIF($G$3:CG$3,"数量-出",$G91:CG91))),0)</f>
        <v>0</v>
      </c>
      <c r="CJ91" s="115">
        <f t="shared" si="96"/>
        <v>0</v>
      </c>
      <c r="CK91" s="125"/>
      <c r="CL91" s="126"/>
      <c r="CM91" s="123"/>
      <c r="CN91" s="112"/>
      <c r="CO91" s="119">
        <f t="shared" si="97"/>
        <v>0</v>
      </c>
      <c r="CP91" s="124"/>
      <c r="CQ91" s="115">
        <f>IFERROR(IF(CP91="",0,(SUMIF($G$3:CO$3,"金额-入",$G91:CO91)-SUMIF($G$3:CO$3,"金额-出",$G91:CO91))/(SUMIF($G$3:CO$3,"数量-入",$G91:CO91)-SUMIF($G$3:CO$3,"数量-出",$G91:CO91))),0)</f>
        <v>0</v>
      </c>
      <c r="CR91" s="115">
        <f t="shared" si="98"/>
        <v>0</v>
      </c>
      <c r="CS91" s="125"/>
      <c r="CT91" s="126"/>
      <c r="CU91" s="123"/>
      <c r="CV91" s="112"/>
      <c r="CW91" s="119">
        <f t="shared" si="99"/>
        <v>0</v>
      </c>
      <c r="CX91" s="124"/>
      <c r="CY91" s="115">
        <f>IFERROR(IF(CX91="",0,(SUMIF($G$3:CW$3,"金额-入",$G91:CW91)-SUMIF($G$3:CW$3,"金额-出",$G91:CW91))/(SUMIF($G$3:CW$3,"数量-入",$G91:CW91)-SUMIF($G$3:CW$3,"数量-出",$G91:CW91))),0)</f>
        <v>0</v>
      </c>
      <c r="CZ91" s="115">
        <f t="shared" si="100"/>
        <v>0</v>
      </c>
      <c r="DA91" s="125"/>
      <c r="DB91" s="126"/>
      <c r="DC91" s="123"/>
      <c r="DD91" s="112"/>
      <c r="DE91" s="119">
        <f t="shared" si="101"/>
        <v>0</v>
      </c>
      <c r="DF91" s="124"/>
      <c r="DG91" s="115">
        <f>IFERROR(IF(DF91="",0,(SUMIF($G$3:DE$3,"金额-入",$G91:DE91)-SUMIF($G$3:DE$3,"金额-出",$G91:DE91))/(SUMIF($G$3:DE$3,"数量-入",$G91:DE91)-SUMIF($G$3:DE$3,"数量-出",$G91:DE91))),0)</f>
        <v>0</v>
      </c>
      <c r="DH91" s="115">
        <f t="shared" si="102"/>
        <v>0</v>
      </c>
      <c r="DI91" s="125"/>
      <c r="DJ91" s="126"/>
      <c r="DK91" s="109">
        <f t="array" ref="DK91">MIN(IF(($G$3:$DJ$3="单价")*(G91:DJ91&lt;&gt;0),G91:DJ91))</f>
        <v>0</v>
      </c>
      <c r="DL91" s="97">
        <f t="array" ref="DL91">MAX(IF($G$3:$DJ$3="单价",G91:DJ91))</f>
        <v>0</v>
      </c>
      <c r="DM91" s="115">
        <f t="shared" si="103"/>
        <v>0</v>
      </c>
      <c r="DN91" s="127"/>
      <c r="DO91" s="2"/>
      <c r="DP91" s="11">
        <f t="shared" si="104"/>
        <v>0</v>
      </c>
      <c r="DQ91" s="11">
        <f t="shared" si="105"/>
        <v>0</v>
      </c>
      <c r="DR91" s="11"/>
      <c r="DS91" s="11"/>
      <c r="DT91" s="11"/>
      <c r="DU91" s="2"/>
      <c r="DV91" s="2"/>
      <c r="DW91" s="2"/>
      <c r="DX91" s="2"/>
      <c r="DY91" s="2"/>
    </row>
    <row r="92" spans="1:129" ht="18" customHeight="1" x14ac:dyDescent="0.15">
      <c r="A92" s="2"/>
      <c r="B92" s="53">
        <f t="shared" si="0"/>
        <v>88</v>
      </c>
      <c r="C92" s="5"/>
      <c r="D92" s="6"/>
      <c r="E92" s="7"/>
      <c r="F92" s="8"/>
      <c r="G92" s="111"/>
      <c r="H92" s="112"/>
      <c r="I92" s="113">
        <f t="shared" si="72"/>
        <v>0</v>
      </c>
      <c r="J92" s="114">
        <f t="shared" si="73"/>
        <v>0</v>
      </c>
      <c r="K92" s="115">
        <f t="shared" si="3"/>
        <v>0</v>
      </c>
      <c r="L92" s="113">
        <f t="shared" si="74"/>
        <v>0</v>
      </c>
      <c r="M92" s="114">
        <f t="shared" si="75"/>
        <v>0</v>
      </c>
      <c r="N92" s="115">
        <f t="shared" si="6"/>
        <v>0</v>
      </c>
      <c r="O92" s="113">
        <f t="shared" si="76"/>
        <v>0</v>
      </c>
      <c r="P92" s="116">
        <f t="shared" si="77"/>
        <v>0</v>
      </c>
      <c r="Q92" s="117">
        <f t="shared" si="37"/>
        <v>0</v>
      </c>
      <c r="R92" s="118">
        <f t="shared" si="78"/>
        <v>0</v>
      </c>
      <c r="S92" s="111"/>
      <c r="T92" s="112"/>
      <c r="U92" s="119">
        <f t="shared" si="79"/>
        <v>0</v>
      </c>
      <c r="V92" s="120"/>
      <c r="W92" s="115">
        <f>IFERROR(IF(V92="",0,(SUMIF($G$3:U$3,"金额-入",$G92:U92)-SUMIF($G$3:U$3,"金额-出",$G92:U92))/(SUMIF($G$3:U$3,"数量-入",$G92:U92)-SUMIF($G$3:U$3,"数量-出",$G92:U92))),0)</f>
        <v>0</v>
      </c>
      <c r="X92" s="115">
        <f t="shared" si="80"/>
        <v>0</v>
      </c>
      <c r="Y92" s="121"/>
      <c r="Z92" s="122"/>
      <c r="AA92" s="111"/>
      <c r="AB92" s="112"/>
      <c r="AC92" s="119">
        <f t="shared" si="81"/>
        <v>0</v>
      </c>
      <c r="AD92" s="120"/>
      <c r="AE92" s="115">
        <f>IFERROR(IF(AD92="",0,(SUMIF($G$3:AC$3,"金额-入",$G92:AC92)-SUMIF($G$3:AC$3,"金额-出",$G92:AC92))/(SUMIF($G$3:AC$3,"数量-入",$G92:AC92)-SUMIF($G$3:AC$3,"数量-出",$G92:AC92))),0)</f>
        <v>0</v>
      </c>
      <c r="AF92" s="115">
        <f t="shared" si="82"/>
        <v>0</v>
      </c>
      <c r="AG92" s="121"/>
      <c r="AH92" s="122"/>
      <c r="AI92" s="123"/>
      <c r="AJ92" s="112"/>
      <c r="AK92" s="119">
        <f t="shared" si="83"/>
        <v>0</v>
      </c>
      <c r="AL92" s="124"/>
      <c r="AM92" s="115">
        <f>IFERROR(IF(AL92="",0,(SUMIF($G$3:AK$3,"金额-入",$G92:AK92)-SUMIF($G$3:AK$3,"金额-出",$G92:AK92))/(SUMIF($G$3:AK$3,"数量-入",$G92:AK92)-SUMIF($G$3:AK$3,"数量-出",$G92:AK92))),0)</f>
        <v>0</v>
      </c>
      <c r="AN92" s="115">
        <f t="shared" si="84"/>
        <v>0</v>
      </c>
      <c r="AO92" s="125"/>
      <c r="AP92" s="126"/>
      <c r="AQ92" s="123"/>
      <c r="AR92" s="112"/>
      <c r="AS92" s="119">
        <f t="shared" si="85"/>
        <v>0</v>
      </c>
      <c r="AT92" s="124"/>
      <c r="AU92" s="115">
        <f>IFERROR(IF(AT92="",0,(SUMIF($G$3:AS$3,"金额-入",$G92:AS92)-SUMIF($G$3:AS$3,"金额-出",$G92:AS92))/(SUMIF($G$3:AS$3,"数量-入",$G92:AS92)-SUMIF($G$3:AS$3,"数量-出",$G92:AS92))),0)</f>
        <v>0</v>
      </c>
      <c r="AV92" s="115">
        <f t="shared" si="86"/>
        <v>0</v>
      </c>
      <c r="AW92" s="125"/>
      <c r="AX92" s="126"/>
      <c r="AY92" s="123"/>
      <c r="AZ92" s="112"/>
      <c r="BA92" s="119">
        <f t="shared" si="87"/>
        <v>0</v>
      </c>
      <c r="BB92" s="124"/>
      <c r="BC92" s="115">
        <f>IFERROR(IF(BB92="",0,(SUMIF($G$3:BA$3,"金额-入",$G92:BA92)-SUMIF($G$3:BA$3,"金额-出",$G92:BA92))/(SUMIF($G$3:BA$3,"数量-入",$G92:BA92)-SUMIF($G$3:BA$3,"数量-出",$G92:BA92))),0)</f>
        <v>0</v>
      </c>
      <c r="BD92" s="115">
        <f t="shared" si="88"/>
        <v>0</v>
      </c>
      <c r="BE92" s="125"/>
      <c r="BF92" s="126"/>
      <c r="BG92" s="123"/>
      <c r="BH92" s="112"/>
      <c r="BI92" s="119">
        <f t="shared" si="89"/>
        <v>0</v>
      </c>
      <c r="BJ92" s="124"/>
      <c r="BK92" s="115">
        <f>IFERROR(IF(BJ92="",0,(SUMIF($G$3:BI$3,"金额-入",$G92:BI92)-SUMIF($G$3:BI$3,"金额-出",$G92:BI92))/(SUMIF($G$3:BI$3,"数量-入",$G92:BI92)-SUMIF($G$3:BI$3,"数量-出",$G92:BI92))),0)</f>
        <v>0</v>
      </c>
      <c r="BL92" s="115">
        <f t="shared" si="90"/>
        <v>0</v>
      </c>
      <c r="BM92" s="125"/>
      <c r="BN92" s="126"/>
      <c r="BO92" s="123"/>
      <c r="BP92" s="112"/>
      <c r="BQ92" s="119">
        <f t="shared" si="91"/>
        <v>0</v>
      </c>
      <c r="BR92" s="124"/>
      <c r="BS92" s="115">
        <f>IFERROR(IF(BR92="",0,(SUMIF($G$3:BQ$3,"金额-入",$G92:BQ92)-SUMIF($G$3:BQ$3,"金额-出",$G92:BQ92))/(SUMIF($G$3:BQ$3,"数量-入",$G92:BQ92)-SUMIF($G$3:BQ$3,"数量-出",$G92:BQ92))),0)</f>
        <v>0</v>
      </c>
      <c r="BT92" s="115">
        <f t="shared" si="92"/>
        <v>0</v>
      </c>
      <c r="BU92" s="125"/>
      <c r="BV92" s="126"/>
      <c r="BW92" s="123"/>
      <c r="BX92" s="112"/>
      <c r="BY92" s="119">
        <f t="shared" si="93"/>
        <v>0</v>
      </c>
      <c r="BZ92" s="124"/>
      <c r="CA92" s="115">
        <f>IFERROR(IF(BZ92="",0,(SUMIF($G$3:BY$3,"金额-入",$G92:BY92)-SUMIF($G$3:BY$3,"金额-出",$G92:BY92))/(SUMIF($G$3:BY$3,"数量-入",$G92:BY92)-SUMIF($G$3:BY$3,"数量-出",$G92:BY92))),0)</f>
        <v>0</v>
      </c>
      <c r="CB92" s="115">
        <f t="shared" si="94"/>
        <v>0</v>
      </c>
      <c r="CC92" s="125"/>
      <c r="CD92" s="126"/>
      <c r="CE92" s="123"/>
      <c r="CF92" s="112"/>
      <c r="CG92" s="119">
        <f t="shared" si="95"/>
        <v>0</v>
      </c>
      <c r="CH92" s="124"/>
      <c r="CI92" s="115">
        <f>IFERROR(IF(CH92="",0,(SUMIF($G$3:CG$3,"金额-入",$G92:CG92)-SUMIF($G$3:CG$3,"金额-出",$G92:CG92))/(SUMIF($G$3:CG$3,"数量-入",$G92:CG92)-SUMIF($G$3:CG$3,"数量-出",$G92:CG92))),0)</f>
        <v>0</v>
      </c>
      <c r="CJ92" s="115">
        <f t="shared" si="96"/>
        <v>0</v>
      </c>
      <c r="CK92" s="125"/>
      <c r="CL92" s="126"/>
      <c r="CM92" s="123"/>
      <c r="CN92" s="112"/>
      <c r="CO92" s="119">
        <f t="shared" si="97"/>
        <v>0</v>
      </c>
      <c r="CP92" s="124"/>
      <c r="CQ92" s="115">
        <f>IFERROR(IF(CP92="",0,(SUMIF($G$3:CO$3,"金额-入",$G92:CO92)-SUMIF($G$3:CO$3,"金额-出",$G92:CO92))/(SUMIF($G$3:CO$3,"数量-入",$G92:CO92)-SUMIF($G$3:CO$3,"数量-出",$G92:CO92))),0)</f>
        <v>0</v>
      </c>
      <c r="CR92" s="115">
        <f t="shared" si="98"/>
        <v>0</v>
      </c>
      <c r="CS92" s="125"/>
      <c r="CT92" s="126"/>
      <c r="CU92" s="123"/>
      <c r="CV92" s="112"/>
      <c r="CW92" s="119">
        <f t="shared" si="99"/>
        <v>0</v>
      </c>
      <c r="CX92" s="124"/>
      <c r="CY92" s="115">
        <f>IFERROR(IF(CX92="",0,(SUMIF($G$3:CW$3,"金额-入",$G92:CW92)-SUMIF($G$3:CW$3,"金额-出",$G92:CW92))/(SUMIF($G$3:CW$3,"数量-入",$G92:CW92)-SUMIF($G$3:CW$3,"数量-出",$G92:CW92))),0)</f>
        <v>0</v>
      </c>
      <c r="CZ92" s="115">
        <f t="shared" si="100"/>
        <v>0</v>
      </c>
      <c r="DA92" s="125"/>
      <c r="DB92" s="126"/>
      <c r="DC92" s="123"/>
      <c r="DD92" s="112"/>
      <c r="DE92" s="119">
        <f t="shared" si="101"/>
        <v>0</v>
      </c>
      <c r="DF92" s="124"/>
      <c r="DG92" s="115">
        <f>IFERROR(IF(DF92="",0,(SUMIF($G$3:DE$3,"金额-入",$G92:DE92)-SUMIF($G$3:DE$3,"金额-出",$G92:DE92))/(SUMIF($G$3:DE$3,"数量-入",$G92:DE92)-SUMIF($G$3:DE$3,"数量-出",$G92:DE92))),0)</f>
        <v>0</v>
      </c>
      <c r="DH92" s="115">
        <f t="shared" si="102"/>
        <v>0</v>
      </c>
      <c r="DI92" s="125"/>
      <c r="DJ92" s="126"/>
      <c r="DK92" s="109">
        <f t="array" ref="DK92">MIN(IF(($G$3:$DJ$3="单价")*(G92:DJ92&lt;&gt;0),G92:DJ92))</f>
        <v>0</v>
      </c>
      <c r="DL92" s="97">
        <f t="array" ref="DL92">MAX(IF($G$3:$DJ$3="单价",G92:DJ92))</f>
        <v>0</v>
      </c>
      <c r="DM92" s="115">
        <f t="shared" si="103"/>
        <v>0</v>
      </c>
      <c r="DN92" s="127"/>
      <c r="DO92" s="2"/>
      <c r="DP92" s="11">
        <f t="shared" si="104"/>
        <v>0</v>
      </c>
      <c r="DQ92" s="11">
        <f t="shared" si="105"/>
        <v>0</v>
      </c>
      <c r="DR92" s="11"/>
      <c r="DS92" s="11"/>
      <c r="DT92" s="11"/>
      <c r="DU92" s="2"/>
      <c r="DV92" s="2"/>
      <c r="DW92" s="2"/>
      <c r="DX92" s="2"/>
      <c r="DY92" s="2"/>
    </row>
    <row r="93" spans="1:129" ht="18" customHeight="1" x14ac:dyDescent="0.15">
      <c r="A93" s="2"/>
      <c r="B93" s="53">
        <f t="shared" si="0"/>
        <v>89</v>
      </c>
      <c r="C93" s="5"/>
      <c r="D93" s="6"/>
      <c r="E93" s="7"/>
      <c r="F93" s="8"/>
      <c r="G93" s="111"/>
      <c r="H93" s="112"/>
      <c r="I93" s="113">
        <f t="shared" si="72"/>
        <v>0</v>
      </c>
      <c r="J93" s="114">
        <f t="shared" si="73"/>
        <v>0</v>
      </c>
      <c r="K93" s="115">
        <f t="shared" si="3"/>
        <v>0</v>
      </c>
      <c r="L93" s="113">
        <f t="shared" si="74"/>
        <v>0</v>
      </c>
      <c r="M93" s="114">
        <f t="shared" si="75"/>
        <v>0</v>
      </c>
      <c r="N93" s="115">
        <f t="shared" si="6"/>
        <v>0</v>
      </c>
      <c r="O93" s="113">
        <f t="shared" si="76"/>
        <v>0</v>
      </c>
      <c r="P93" s="116">
        <f t="shared" si="77"/>
        <v>0</v>
      </c>
      <c r="Q93" s="117">
        <f t="shared" si="37"/>
        <v>0</v>
      </c>
      <c r="R93" s="118">
        <f t="shared" si="78"/>
        <v>0</v>
      </c>
      <c r="S93" s="111"/>
      <c r="T93" s="112"/>
      <c r="U93" s="119">
        <f t="shared" si="79"/>
        <v>0</v>
      </c>
      <c r="V93" s="120"/>
      <c r="W93" s="115">
        <f>IFERROR(IF(V93="",0,(SUMIF($G$3:U$3,"金额-入",$G93:U93)-SUMIF($G$3:U$3,"金额-出",$G93:U93))/(SUMIF($G$3:U$3,"数量-入",$G93:U93)-SUMIF($G$3:U$3,"数量-出",$G93:U93))),0)</f>
        <v>0</v>
      </c>
      <c r="X93" s="115">
        <f t="shared" si="80"/>
        <v>0</v>
      </c>
      <c r="Y93" s="121"/>
      <c r="Z93" s="122"/>
      <c r="AA93" s="111"/>
      <c r="AB93" s="112"/>
      <c r="AC93" s="119">
        <f t="shared" si="81"/>
        <v>0</v>
      </c>
      <c r="AD93" s="120"/>
      <c r="AE93" s="115">
        <f>IFERROR(IF(AD93="",0,(SUMIF($G$3:AC$3,"金额-入",$G93:AC93)-SUMIF($G$3:AC$3,"金额-出",$G93:AC93))/(SUMIF($G$3:AC$3,"数量-入",$G93:AC93)-SUMIF($G$3:AC$3,"数量-出",$G93:AC93))),0)</f>
        <v>0</v>
      </c>
      <c r="AF93" s="115">
        <f t="shared" si="82"/>
        <v>0</v>
      </c>
      <c r="AG93" s="121"/>
      <c r="AH93" s="122"/>
      <c r="AI93" s="123"/>
      <c r="AJ93" s="112"/>
      <c r="AK93" s="119">
        <f t="shared" si="83"/>
        <v>0</v>
      </c>
      <c r="AL93" s="124"/>
      <c r="AM93" s="115">
        <f>IFERROR(IF(AL93="",0,(SUMIF($G$3:AK$3,"金额-入",$G93:AK93)-SUMIF($G$3:AK$3,"金额-出",$G93:AK93))/(SUMIF($G$3:AK$3,"数量-入",$G93:AK93)-SUMIF($G$3:AK$3,"数量-出",$G93:AK93))),0)</f>
        <v>0</v>
      </c>
      <c r="AN93" s="115">
        <f t="shared" si="84"/>
        <v>0</v>
      </c>
      <c r="AO93" s="125"/>
      <c r="AP93" s="126"/>
      <c r="AQ93" s="123"/>
      <c r="AR93" s="112"/>
      <c r="AS93" s="119">
        <f t="shared" si="85"/>
        <v>0</v>
      </c>
      <c r="AT93" s="124"/>
      <c r="AU93" s="115">
        <f>IFERROR(IF(AT93="",0,(SUMIF($G$3:AS$3,"金额-入",$G93:AS93)-SUMIF($G$3:AS$3,"金额-出",$G93:AS93))/(SUMIF($G$3:AS$3,"数量-入",$G93:AS93)-SUMIF($G$3:AS$3,"数量-出",$G93:AS93))),0)</f>
        <v>0</v>
      </c>
      <c r="AV93" s="115">
        <f t="shared" si="86"/>
        <v>0</v>
      </c>
      <c r="AW93" s="125"/>
      <c r="AX93" s="126"/>
      <c r="AY93" s="123"/>
      <c r="AZ93" s="112"/>
      <c r="BA93" s="119">
        <f t="shared" si="87"/>
        <v>0</v>
      </c>
      <c r="BB93" s="124"/>
      <c r="BC93" s="115">
        <f>IFERROR(IF(BB93="",0,(SUMIF($G$3:BA$3,"金额-入",$G93:BA93)-SUMIF($G$3:BA$3,"金额-出",$G93:BA93))/(SUMIF($G$3:BA$3,"数量-入",$G93:BA93)-SUMIF($G$3:BA$3,"数量-出",$G93:BA93))),0)</f>
        <v>0</v>
      </c>
      <c r="BD93" s="115">
        <f t="shared" si="88"/>
        <v>0</v>
      </c>
      <c r="BE93" s="125"/>
      <c r="BF93" s="126"/>
      <c r="BG93" s="123"/>
      <c r="BH93" s="112"/>
      <c r="BI93" s="119">
        <f t="shared" si="89"/>
        <v>0</v>
      </c>
      <c r="BJ93" s="124"/>
      <c r="BK93" s="115">
        <f>IFERROR(IF(BJ93="",0,(SUMIF($G$3:BI$3,"金额-入",$G93:BI93)-SUMIF($G$3:BI$3,"金额-出",$G93:BI93))/(SUMIF($G$3:BI$3,"数量-入",$G93:BI93)-SUMIF($G$3:BI$3,"数量-出",$G93:BI93))),0)</f>
        <v>0</v>
      </c>
      <c r="BL93" s="115">
        <f t="shared" si="90"/>
        <v>0</v>
      </c>
      <c r="BM93" s="125"/>
      <c r="BN93" s="126"/>
      <c r="BO93" s="123"/>
      <c r="BP93" s="112"/>
      <c r="BQ93" s="119">
        <f t="shared" si="91"/>
        <v>0</v>
      </c>
      <c r="BR93" s="124"/>
      <c r="BS93" s="115">
        <f>IFERROR(IF(BR93="",0,(SUMIF($G$3:BQ$3,"金额-入",$G93:BQ93)-SUMIF($G$3:BQ$3,"金额-出",$G93:BQ93))/(SUMIF($G$3:BQ$3,"数量-入",$G93:BQ93)-SUMIF($G$3:BQ$3,"数量-出",$G93:BQ93))),0)</f>
        <v>0</v>
      </c>
      <c r="BT93" s="115">
        <f t="shared" si="92"/>
        <v>0</v>
      </c>
      <c r="BU93" s="125"/>
      <c r="BV93" s="126"/>
      <c r="BW93" s="123"/>
      <c r="BX93" s="112"/>
      <c r="BY93" s="119">
        <f t="shared" si="93"/>
        <v>0</v>
      </c>
      <c r="BZ93" s="124"/>
      <c r="CA93" s="115">
        <f>IFERROR(IF(BZ93="",0,(SUMIF($G$3:BY$3,"金额-入",$G93:BY93)-SUMIF($G$3:BY$3,"金额-出",$G93:BY93))/(SUMIF($G$3:BY$3,"数量-入",$G93:BY93)-SUMIF($G$3:BY$3,"数量-出",$G93:BY93))),0)</f>
        <v>0</v>
      </c>
      <c r="CB93" s="115">
        <f t="shared" si="94"/>
        <v>0</v>
      </c>
      <c r="CC93" s="125"/>
      <c r="CD93" s="126"/>
      <c r="CE93" s="123"/>
      <c r="CF93" s="112"/>
      <c r="CG93" s="119">
        <f t="shared" si="95"/>
        <v>0</v>
      </c>
      <c r="CH93" s="124"/>
      <c r="CI93" s="115">
        <f>IFERROR(IF(CH93="",0,(SUMIF($G$3:CG$3,"金额-入",$G93:CG93)-SUMIF($G$3:CG$3,"金额-出",$G93:CG93))/(SUMIF($G$3:CG$3,"数量-入",$G93:CG93)-SUMIF($G$3:CG$3,"数量-出",$G93:CG93))),0)</f>
        <v>0</v>
      </c>
      <c r="CJ93" s="115">
        <f t="shared" si="96"/>
        <v>0</v>
      </c>
      <c r="CK93" s="125"/>
      <c r="CL93" s="126"/>
      <c r="CM93" s="123"/>
      <c r="CN93" s="112"/>
      <c r="CO93" s="119">
        <f t="shared" si="97"/>
        <v>0</v>
      </c>
      <c r="CP93" s="124"/>
      <c r="CQ93" s="115">
        <f>IFERROR(IF(CP93="",0,(SUMIF($G$3:CO$3,"金额-入",$G93:CO93)-SUMIF($G$3:CO$3,"金额-出",$G93:CO93))/(SUMIF($G$3:CO$3,"数量-入",$G93:CO93)-SUMIF($G$3:CO$3,"数量-出",$G93:CO93))),0)</f>
        <v>0</v>
      </c>
      <c r="CR93" s="115">
        <f t="shared" si="98"/>
        <v>0</v>
      </c>
      <c r="CS93" s="125"/>
      <c r="CT93" s="126"/>
      <c r="CU93" s="123"/>
      <c r="CV93" s="112"/>
      <c r="CW93" s="119">
        <f t="shared" si="99"/>
        <v>0</v>
      </c>
      <c r="CX93" s="124"/>
      <c r="CY93" s="115">
        <f>IFERROR(IF(CX93="",0,(SUMIF($G$3:CW$3,"金额-入",$G93:CW93)-SUMIF($G$3:CW$3,"金额-出",$G93:CW93))/(SUMIF($G$3:CW$3,"数量-入",$G93:CW93)-SUMIF($G$3:CW$3,"数量-出",$G93:CW93))),0)</f>
        <v>0</v>
      </c>
      <c r="CZ93" s="115">
        <f t="shared" si="100"/>
        <v>0</v>
      </c>
      <c r="DA93" s="125"/>
      <c r="DB93" s="126"/>
      <c r="DC93" s="123"/>
      <c r="DD93" s="112"/>
      <c r="DE93" s="119">
        <f t="shared" si="101"/>
        <v>0</v>
      </c>
      <c r="DF93" s="124"/>
      <c r="DG93" s="115">
        <f>IFERROR(IF(DF93="",0,(SUMIF($G$3:DE$3,"金额-入",$G93:DE93)-SUMIF($G$3:DE$3,"金额-出",$G93:DE93))/(SUMIF($G$3:DE$3,"数量-入",$G93:DE93)-SUMIF($G$3:DE$3,"数量-出",$G93:DE93))),0)</f>
        <v>0</v>
      </c>
      <c r="DH93" s="115">
        <f t="shared" si="102"/>
        <v>0</v>
      </c>
      <c r="DI93" s="125"/>
      <c r="DJ93" s="126"/>
      <c r="DK93" s="109">
        <f t="array" ref="DK93">MIN(IF(($G$3:$DJ$3="单价")*(G93:DJ93&lt;&gt;0),G93:DJ93))</f>
        <v>0</v>
      </c>
      <c r="DL93" s="97">
        <f t="array" ref="DL93">MAX(IF($G$3:$DJ$3="单价",G93:DJ93))</f>
        <v>0</v>
      </c>
      <c r="DM93" s="115">
        <f t="shared" si="103"/>
        <v>0</v>
      </c>
      <c r="DN93" s="127"/>
      <c r="DO93" s="2"/>
      <c r="DP93" s="11">
        <f t="shared" si="104"/>
        <v>0</v>
      </c>
      <c r="DQ93" s="11">
        <f t="shared" si="105"/>
        <v>0</v>
      </c>
      <c r="DR93" s="11"/>
      <c r="DS93" s="11"/>
      <c r="DT93" s="11"/>
      <c r="DU93" s="2"/>
      <c r="DV93" s="2"/>
      <c r="DW93" s="2"/>
      <c r="DX93" s="2"/>
      <c r="DY93" s="2"/>
    </row>
    <row r="94" spans="1:129" ht="18" customHeight="1" x14ac:dyDescent="0.15">
      <c r="A94" s="2"/>
      <c r="B94" s="53">
        <f t="shared" si="0"/>
        <v>90</v>
      </c>
      <c r="C94" s="5"/>
      <c r="D94" s="6"/>
      <c r="E94" s="7"/>
      <c r="F94" s="8"/>
      <c r="G94" s="111"/>
      <c r="H94" s="112"/>
      <c r="I94" s="113">
        <f t="shared" si="72"/>
        <v>0</v>
      </c>
      <c r="J94" s="114">
        <f t="shared" si="73"/>
        <v>0</v>
      </c>
      <c r="K94" s="115">
        <f t="shared" si="3"/>
        <v>0</v>
      </c>
      <c r="L94" s="113">
        <f t="shared" si="74"/>
        <v>0</v>
      </c>
      <c r="M94" s="114">
        <f t="shared" si="75"/>
        <v>0</v>
      </c>
      <c r="N94" s="115">
        <f t="shared" si="6"/>
        <v>0</v>
      </c>
      <c r="O94" s="113">
        <f t="shared" si="76"/>
        <v>0</v>
      </c>
      <c r="P94" s="116">
        <f t="shared" si="77"/>
        <v>0</v>
      </c>
      <c r="Q94" s="117">
        <f t="shared" si="37"/>
        <v>0</v>
      </c>
      <c r="R94" s="118">
        <f t="shared" si="78"/>
        <v>0</v>
      </c>
      <c r="S94" s="111"/>
      <c r="T94" s="112"/>
      <c r="U94" s="119">
        <f t="shared" si="79"/>
        <v>0</v>
      </c>
      <c r="V94" s="120"/>
      <c r="W94" s="115">
        <f>IFERROR(IF(V94="",0,(SUMIF($G$3:U$3,"金额-入",$G94:U94)-SUMIF($G$3:U$3,"金额-出",$G94:U94))/(SUMIF($G$3:U$3,"数量-入",$G94:U94)-SUMIF($G$3:U$3,"数量-出",$G94:U94))),0)</f>
        <v>0</v>
      </c>
      <c r="X94" s="115">
        <f t="shared" si="80"/>
        <v>0</v>
      </c>
      <c r="Y94" s="121"/>
      <c r="Z94" s="122"/>
      <c r="AA94" s="111"/>
      <c r="AB94" s="112"/>
      <c r="AC94" s="119">
        <f t="shared" si="81"/>
        <v>0</v>
      </c>
      <c r="AD94" s="120"/>
      <c r="AE94" s="115">
        <f>IFERROR(IF(AD94="",0,(SUMIF($G$3:AC$3,"金额-入",$G94:AC94)-SUMIF($G$3:AC$3,"金额-出",$G94:AC94))/(SUMIF($G$3:AC$3,"数量-入",$G94:AC94)-SUMIF($G$3:AC$3,"数量-出",$G94:AC94))),0)</f>
        <v>0</v>
      </c>
      <c r="AF94" s="115">
        <f t="shared" si="82"/>
        <v>0</v>
      </c>
      <c r="AG94" s="121"/>
      <c r="AH94" s="122"/>
      <c r="AI94" s="123"/>
      <c r="AJ94" s="112"/>
      <c r="AK94" s="119">
        <f t="shared" si="83"/>
        <v>0</v>
      </c>
      <c r="AL94" s="124"/>
      <c r="AM94" s="115">
        <f>IFERROR(IF(AL94="",0,(SUMIF($G$3:AK$3,"金额-入",$G94:AK94)-SUMIF($G$3:AK$3,"金额-出",$G94:AK94))/(SUMIF($G$3:AK$3,"数量-入",$G94:AK94)-SUMIF($G$3:AK$3,"数量-出",$G94:AK94))),0)</f>
        <v>0</v>
      </c>
      <c r="AN94" s="115">
        <f t="shared" si="84"/>
        <v>0</v>
      </c>
      <c r="AO94" s="125"/>
      <c r="AP94" s="126"/>
      <c r="AQ94" s="123"/>
      <c r="AR94" s="112"/>
      <c r="AS94" s="119">
        <f t="shared" si="85"/>
        <v>0</v>
      </c>
      <c r="AT94" s="124"/>
      <c r="AU94" s="115">
        <f>IFERROR(IF(AT94="",0,(SUMIF($G$3:AS$3,"金额-入",$G94:AS94)-SUMIF($G$3:AS$3,"金额-出",$G94:AS94))/(SUMIF($G$3:AS$3,"数量-入",$G94:AS94)-SUMIF($G$3:AS$3,"数量-出",$G94:AS94))),0)</f>
        <v>0</v>
      </c>
      <c r="AV94" s="115">
        <f t="shared" si="86"/>
        <v>0</v>
      </c>
      <c r="AW94" s="125"/>
      <c r="AX94" s="126"/>
      <c r="AY94" s="123"/>
      <c r="AZ94" s="112"/>
      <c r="BA94" s="119">
        <f t="shared" si="87"/>
        <v>0</v>
      </c>
      <c r="BB94" s="124"/>
      <c r="BC94" s="115">
        <f>IFERROR(IF(BB94="",0,(SUMIF($G$3:BA$3,"金额-入",$G94:BA94)-SUMIF($G$3:BA$3,"金额-出",$G94:BA94))/(SUMIF($G$3:BA$3,"数量-入",$G94:BA94)-SUMIF($G$3:BA$3,"数量-出",$G94:BA94))),0)</f>
        <v>0</v>
      </c>
      <c r="BD94" s="115">
        <f t="shared" si="88"/>
        <v>0</v>
      </c>
      <c r="BE94" s="125"/>
      <c r="BF94" s="126"/>
      <c r="BG94" s="123"/>
      <c r="BH94" s="112"/>
      <c r="BI94" s="119">
        <f t="shared" si="89"/>
        <v>0</v>
      </c>
      <c r="BJ94" s="124"/>
      <c r="BK94" s="115">
        <f>IFERROR(IF(BJ94="",0,(SUMIF($G$3:BI$3,"金额-入",$G94:BI94)-SUMIF($G$3:BI$3,"金额-出",$G94:BI94))/(SUMIF($G$3:BI$3,"数量-入",$G94:BI94)-SUMIF($G$3:BI$3,"数量-出",$G94:BI94))),0)</f>
        <v>0</v>
      </c>
      <c r="BL94" s="115">
        <f t="shared" si="90"/>
        <v>0</v>
      </c>
      <c r="BM94" s="125"/>
      <c r="BN94" s="126"/>
      <c r="BO94" s="123"/>
      <c r="BP94" s="112"/>
      <c r="BQ94" s="119">
        <f t="shared" si="91"/>
        <v>0</v>
      </c>
      <c r="BR94" s="124"/>
      <c r="BS94" s="115">
        <f>IFERROR(IF(BR94="",0,(SUMIF($G$3:BQ$3,"金额-入",$G94:BQ94)-SUMIF($G$3:BQ$3,"金额-出",$G94:BQ94))/(SUMIF($G$3:BQ$3,"数量-入",$G94:BQ94)-SUMIF($G$3:BQ$3,"数量-出",$G94:BQ94))),0)</f>
        <v>0</v>
      </c>
      <c r="BT94" s="115">
        <f t="shared" si="92"/>
        <v>0</v>
      </c>
      <c r="BU94" s="125"/>
      <c r="BV94" s="126"/>
      <c r="BW94" s="123"/>
      <c r="BX94" s="112"/>
      <c r="BY94" s="119">
        <f t="shared" si="93"/>
        <v>0</v>
      </c>
      <c r="BZ94" s="124"/>
      <c r="CA94" s="115">
        <f>IFERROR(IF(BZ94="",0,(SUMIF($G$3:BY$3,"金额-入",$G94:BY94)-SUMIF($G$3:BY$3,"金额-出",$G94:BY94))/(SUMIF($G$3:BY$3,"数量-入",$G94:BY94)-SUMIF($G$3:BY$3,"数量-出",$G94:BY94))),0)</f>
        <v>0</v>
      </c>
      <c r="CB94" s="115">
        <f t="shared" si="94"/>
        <v>0</v>
      </c>
      <c r="CC94" s="125"/>
      <c r="CD94" s="126"/>
      <c r="CE94" s="123"/>
      <c r="CF94" s="112"/>
      <c r="CG94" s="119">
        <f t="shared" si="95"/>
        <v>0</v>
      </c>
      <c r="CH94" s="124"/>
      <c r="CI94" s="115">
        <f>IFERROR(IF(CH94="",0,(SUMIF($G$3:CG$3,"金额-入",$G94:CG94)-SUMIF($G$3:CG$3,"金额-出",$G94:CG94))/(SUMIF($G$3:CG$3,"数量-入",$G94:CG94)-SUMIF($G$3:CG$3,"数量-出",$G94:CG94))),0)</f>
        <v>0</v>
      </c>
      <c r="CJ94" s="115">
        <f t="shared" si="96"/>
        <v>0</v>
      </c>
      <c r="CK94" s="125"/>
      <c r="CL94" s="126"/>
      <c r="CM94" s="123"/>
      <c r="CN94" s="112"/>
      <c r="CO94" s="119">
        <f t="shared" si="97"/>
        <v>0</v>
      </c>
      <c r="CP94" s="124"/>
      <c r="CQ94" s="115">
        <f>IFERROR(IF(CP94="",0,(SUMIF($G$3:CO$3,"金额-入",$G94:CO94)-SUMIF($G$3:CO$3,"金额-出",$G94:CO94))/(SUMIF($G$3:CO$3,"数量-入",$G94:CO94)-SUMIF($G$3:CO$3,"数量-出",$G94:CO94))),0)</f>
        <v>0</v>
      </c>
      <c r="CR94" s="115">
        <f t="shared" si="98"/>
        <v>0</v>
      </c>
      <c r="CS94" s="125"/>
      <c r="CT94" s="126"/>
      <c r="CU94" s="123"/>
      <c r="CV94" s="112"/>
      <c r="CW94" s="119">
        <f t="shared" si="99"/>
        <v>0</v>
      </c>
      <c r="CX94" s="124"/>
      <c r="CY94" s="115">
        <f>IFERROR(IF(CX94="",0,(SUMIF($G$3:CW$3,"金额-入",$G94:CW94)-SUMIF($G$3:CW$3,"金额-出",$G94:CW94))/(SUMIF($G$3:CW$3,"数量-入",$G94:CW94)-SUMIF($G$3:CW$3,"数量-出",$G94:CW94))),0)</f>
        <v>0</v>
      </c>
      <c r="CZ94" s="115">
        <f t="shared" si="100"/>
        <v>0</v>
      </c>
      <c r="DA94" s="125"/>
      <c r="DB94" s="126"/>
      <c r="DC94" s="123"/>
      <c r="DD94" s="112"/>
      <c r="DE94" s="119">
        <f t="shared" si="101"/>
        <v>0</v>
      </c>
      <c r="DF94" s="124"/>
      <c r="DG94" s="115">
        <f>IFERROR(IF(DF94="",0,(SUMIF($G$3:DE$3,"金额-入",$G94:DE94)-SUMIF($G$3:DE$3,"金额-出",$G94:DE94))/(SUMIF($G$3:DE$3,"数量-入",$G94:DE94)-SUMIF($G$3:DE$3,"数量-出",$G94:DE94))),0)</f>
        <v>0</v>
      </c>
      <c r="DH94" s="115">
        <f t="shared" si="102"/>
        <v>0</v>
      </c>
      <c r="DI94" s="125"/>
      <c r="DJ94" s="126"/>
      <c r="DK94" s="109">
        <f t="array" ref="DK94">MIN(IF(($G$3:$DJ$3="单价")*(G94:DJ94&lt;&gt;0),G94:DJ94))</f>
        <v>0</v>
      </c>
      <c r="DL94" s="97">
        <f t="array" ref="DL94">MAX(IF($G$3:$DJ$3="单价",G94:DJ94))</f>
        <v>0</v>
      </c>
      <c r="DM94" s="115">
        <f t="shared" si="103"/>
        <v>0</v>
      </c>
      <c r="DN94" s="127"/>
      <c r="DO94" s="2"/>
      <c r="DP94" s="11">
        <f t="shared" si="104"/>
        <v>0</v>
      </c>
      <c r="DQ94" s="11">
        <f t="shared" si="105"/>
        <v>0</v>
      </c>
      <c r="DR94" s="11"/>
      <c r="DS94" s="11"/>
      <c r="DT94" s="11"/>
      <c r="DU94" s="2"/>
      <c r="DV94" s="2"/>
      <c r="DW94" s="2"/>
      <c r="DX94" s="2"/>
      <c r="DY94" s="2"/>
    </row>
    <row r="95" spans="1:129" ht="18" customHeight="1" x14ac:dyDescent="0.15">
      <c r="A95" s="2"/>
      <c r="B95" s="53">
        <f t="shared" si="0"/>
        <v>91</v>
      </c>
      <c r="C95" s="5"/>
      <c r="D95" s="6"/>
      <c r="E95" s="7"/>
      <c r="F95" s="8"/>
      <c r="G95" s="111"/>
      <c r="H95" s="112"/>
      <c r="I95" s="113">
        <f t="shared" si="72"/>
        <v>0</v>
      </c>
      <c r="J95" s="114">
        <f t="shared" si="73"/>
        <v>0</v>
      </c>
      <c r="K95" s="115">
        <f t="shared" si="3"/>
        <v>0</v>
      </c>
      <c r="L95" s="113">
        <f t="shared" si="74"/>
        <v>0</v>
      </c>
      <c r="M95" s="114">
        <f t="shared" si="75"/>
        <v>0</v>
      </c>
      <c r="N95" s="115">
        <f t="shared" si="6"/>
        <v>0</v>
      </c>
      <c r="O95" s="113">
        <f t="shared" si="76"/>
        <v>0</v>
      </c>
      <c r="P95" s="116">
        <f t="shared" si="77"/>
        <v>0</v>
      </c>
      <c r="Q95" s="117">
        <f t="shared" si="37"/>
        <v>0</v>
      </c>
      <c r="R95" s="118">
        <f t="shared" si="78"/>
        <v>0</v>
      </c>
      <c r="S95" s="111"/>
      <c r="T95" s="112"/>
      <c r="U95" s="119">
        <f t="shared" si="79"/>
        <v>0</v>
      </c>
      <c r="V95" s="120"/>
      <c r="W95" s="115">
        <f>IFERROR(IF(V95="",0,(SUMIF($G$3:U$3,"金额-入",$G95:U95)-SUMIF($G$3:U$3,"金额-出",$G95:U95))/(SUMIF($G$3:U$3,"数量-入",$G95:U95)-SUMIF($G$3:U$3,"数量-出",$G95:U95))),0)</f>
        <v>0</v>
      </c>
      <c r="X95" s="115">
        <f t="shared" si="80"/>
        <v>0</v>
      </c>
      <c r="Y95" s="121"/>
      <c r="Z95" s="122"/>
      <c r="AA95" s="111"/>
      <c r="AB95" s="112"/>
      <c r="AC95" s="119">
        <f t="shared" si="81"/>
        <v>0</v>
      </c>
      <c r="AD95" s="120"/>
      <c r="AE95" s="115">
        <f>IFERROR(IF(AD95="",0,(SUMIF($G$3:AC$3,"金额-入",$G95:AC95)-SUMIF($G$3:AC$3,"金额-出",$G95:AC95))/(SUMIF($G$3:AC$3,"数量-入",$G95:AC95)-SUMIF($G$3:AC$3,"数量-出",$G95:AC95))),0)</f>
        <v>0</v>
      </c>
      <c r="AF95" s="115">
        <f t="shared" si="82"/>
        <v>0</v>
      </c>
      <c r="AG95" s="121"/>
      <c r="AH95" s="122"/>
      <c r="AI95" s="123"/>
      <c r="AJ95" s="112"/>
      <c r="AK95" s="119">
        <f t="shared" si="83"/>
        <v>0</v>
      </c>
      <c r="AL95" s="124"/>
      <c r="AM95" s="115">
        <f>IFERROR(IF(AL95="",0,(SUMIF($G$3:AK$3,"金额-入",$G95:AK95)-SUMIF($G$3:AK$3,"金额-出",$G95:AK95))/(SUMIF($G$3:AK$3,"数量-入",$G95:AK95)-SUMIF($G$3:AK$3,"数量-出",$G95:AK95))),0)</f>
        <v>0</v>
      </c>
      <c r="AN95" s="115">
        <f t="shared" si="84"/>
        <v>0</v>
      </c>
      <c r="AO95" s="125"/>
      <c r="AP95" s="126"/>
      <c r="AQ95" s="123"/>
      <c r="AR95" s="112"/>
      <c r="AS95" s="119">
        <f t="shared" si="85"/>
        <v>0</v>
      </c>
      <c r="AT95" s="124"/>
      <c r="AU95" s="115">
        <f>IFERROR(IF(AT95="",0,(SUMIF($G$3:AS$3,"金额-入",$G95:AS95)-SUMIF($G$3:AS$3,"金额-出",$G95:AS95))/(SUMIF($G$3:AS$3,"数量-入",$G95:AS95)-SUMIF($G$3:AS$3,"数量-出",$G95:AS95))),0)</f>
        <v>0</v>
      </c>
      <c r="AV95" s="115">
        <f t="shared" si="86"/>
        <v>0</v>
      </c>
      <c r="AW95" s="125"/>
      <c r="AX95" s="126"/>
      <c r="AY95" s="123"/>
      <c r="AZ95" s="112"/>
      <c r="BA95" s="119">
        <f t="shared" si="87"/>
        <v>0</v>
      </c>
      <c r="BB95" s="124"/>
      <c r="BC95" s="115">
        <f>IFERROR(IF(BB95="",0,(SUMIF($G$3:BA$3,"金额-入",$G95:BA95)-SUMIF($G$3:BA$3,"金额-出",$G95:BA95))/(SUMIF($G$3:BA$3,"数量-入",$G95:BA95)-SUMIF($G$3:BA$3,"数量-出",$G95:BA95))),0)</f>
        <v>0</v>
      </c>
      <c r="BD95" s="115">
        <f t="shared" si="88"/>
        <v>0</v>
      </c>
      <c r="BE95" s="125"/>
      <c r="BF95" s="126"/>
      <c r="BG95" s="123"/>
      <c r="BH95" s="112"/>
      <c r="BI95" s="119">
        <f t="shared" si="89"/>
        <v>0</v>
      </c>
      <c r="BJ95" s="124"/>
      <c r="BK95" s="115">
        <f>IFERROR(IF(BJ95="",0,(SUMIF($G$3:BI$3,"金额-入",$G95:BI95)-SUMIF($G$3:BI$3,"金额-出",$G95:BI95))/(SUMIF($G$3:BI$3,"数量-入",$G95:BI95)-SUMIF($G$3:BI$3,"数量-出",$G95:BI95))),0)</f>
        <v>0</v>
      </c>
      <c r="BL95" s="115">
        <f t="shared" si="90"/>
        <v>0</v>
      </c>
      <c r="BM95" s="125"/>
      <c r="BN95" s="126"/>
      <c r="BO95" s="123"/>
      <c r="BP95" s="112"/>
      <c r="BQ95" s="119">
        <f t="shared" si="91"/>
        <v>0</v>
      </c>
      <c r="BR95" s="124"/>
      <c r="BS95" s="115">
        <f>IFERROR(IF(BR95="",0,(SUMIF($G$3:BQ$3,"金额-入",$G95:BQ95)-SUMIF($G$3:BQ$3,"金额-出",$G95:BQ95))/(SUMIF($G$3:BQ$3,"数量-入",$G95:BQ95)-SUMIF($G$3:BQ$3,"数量-出",$G95:BQ95))),0)</f>
        <v>0</v>
      </c>
      <c r="BT95" s="115">
        <f t="shared" si="92"/>
        <v>0</v>
      </c>
      <c r="BU95" s="125"/>
      <c r="BV95" s="126"/>
      <c r="BW95" s="123"/>
      <c r="BX95" s="112"/>
      <c r="BY95" s="119">
        <f t="shared" si="93"/>
        <v>0</v>
      </c>
      <c r="BZ95" s="124"/>
      <c r="CA95" s="115">
        <f>IFERROR(IF(BZ95="",0,(SUMIF($G$3:BY$3,"金额-入",$G95:BY95)-SUMIF($G$3:BY$3,"金额-出",$G95:BY95))/(SUMIF($G$3:BY$3,"数量-入",$G95:BY95)-SUMIF($G$3:BY$3,"数量-出",$G95:BY95))),0)</f>
        <v>0</v>
      </c>
      <c r="CB95" s="115">
        <f t="shared" si="94"/>
        <v>0</v>
      </c>
      <c r="CC95" s="125"/>
      <c r="CD95" s="126"/>
      <c r="CE95" s="123"/>
      <c r="CF95" s="112"/>
      <c r="CG95" s="119">
        <f t="shared" si="95"/>
        <v>0</v>
      </c>
      <c r="CH95" s="124"/>
      <c r="CI95" s="115">
        <f>IFERROR(IF(CH95="",0,(SUMIF($G$3:CG$3,"金额-入",$G95:CG95)-SUMIF($G$3:CG$3,"金额-出",$G95:CG95))/(SUMIF($G$3:CG$3,"数量-入",$G95:CG95)-SUMIF($G$3:CG$3,"数量-出",$G95:CG95))),0)</f>
        <v>0</v>
      </c>
      <c r="CJ95" s="115">
        <f t="shared" si="96"/>
        <v>0</v>
      </c>
      <c r="CK95" s="125"/>
      <c r="CL95" s="126"/>
      <c r="CM95" s="123"/>
      <c r="CN95" s="112"/>
      <c r="CO95" s="119">
        <f t="shared" si="97"/>
        <v>0</v>
      </c>
      <c r="CP95" s="124"/>
      <c r="CQ95" s="115">
        <f>IFERROR(IF(CP95="",0,(SUMIF($G$3:CO$3,"金额-入",$G95:CO95)-SUMIF($G$3:CO$3,"金额-出",$G95:CO95))/(SUMIF($G$3:CO$3,"数量-入",$G95:CO95)-SUMIF($G$3:CO$3,"数量-出",$G95:CO95))),0)</f>
        <v>0</v>
      </c>
      <c r="CR95" s="115">
        <f t="shared" si="98"/>
        <v>0</v>
      </c>
      <c r="CS95" s="125"/>
      <c r="CT95" s="126"/>
      <c r="CU95" s="123"/>
      <c r="CV95" s="112"/>
      <c r="CW95" s="119">
        <f t="shared" si="99"/>
        <v>0</v>
      </c>
      <c r="CX95" s="124"/>
      <c r="CY95" s="115">
        <f>IFERROR(IF(CX95="",0,(SUMIF($G$3:CW$3,"金额-入",$G95:CW95)-SUMIF($G$3:CW$3,"金额-出",$G95:CW95))/(SUMIF($G$3:CW$3,"数量-入",$G95:CW95)-SUMIF($G$3:CW$3,"数量-出",$G95:CW95))),0)</f>
        <v>0</v>
      </c>
      <c r="CZ95" s="115">
        <f t="shared" si="100"/>
        <v>0</v>
      </c>
      <c r="DA95" s="125"/>
      <c r="DB95" s="126"/>
      <c r="DC95" s="123"/>
      <c r="DD95" s="112"/>
      <c r="DE95" s="119">
        <f t="shared" si="101"/>
        <v>0</v>
      </c>
      <c r="DF95" s="124"/>
      <c r="DG95" s="115">
        <f>IFERROR(IF(DF95="",0,(SUMIF($G$3:DE$3,"金额-入",$G95:DE95)-SUMIF($G$3:DE$3,"金额-出",$G95:DE95))/(SUMIF($G$3:DE$3,"数量-入",$G95:DE95)-SUMIF($G$3:DE$3,"数量-出",$G95:DE95))),0)</f>
        <v>0</v>
      </c>
      <c r="DH95" s="115">
        <f t="shared" si="102"/>
        <v>0</v>
      </c>
      <c r="DI95" s="125"/>
      <c r="DJ95" s="126"/>
      <c r="DK95" s="109">
        <f t="array" ref="DK95">MIN(IF(($G$3:$DJ$3="单价")*(G95:DJ95&lt;&gt;0),G95:DJ95))</f>
        <v>0</v>
      </c>
      <c r="DL95" s="97">
        <f t="array" ref="DL95">MAX(IF($G$3:$DJ$3="单价",G95:DJ95))</f>
        <v>0</v>
      </c>
      <c r="DM95" s="115">
        <f t="shared" si="103"/>
        <v>0</v>
      </c>
      <c r="DN95" s="127"/>
      <c r="DO95" s="2"/>
      <c r="DP95" s="11">
        <f t="shared" si="104"/>
        <v>0</v>
      </c>
      <c r="DQ95" s="11">
        <f t="shared" si="105"/>
        <v>0</v>
      </c>
      <c r="DR95" s="11"/>
      <c r="DS95" s="11"/>
      <c r="DT95" s="11"/>
      <c r="DU95" s="2"/>
      <c r="DV95" s="2"/>
      <c r="DW95" s="2"/>
      <c r="DX95" s="2"/>
      <c r="DY95" s="2"/>
    </row>
    <row r="96" spans="1:129" ht="18" customHeight="1" x14ac:dyDescent="0.15">
      <c r="A96" s="2"/>
      <c r="B96" s="53">
        <f t="shared" si="0"/>
        <v>92</v>
      </c>
      <c r="C96" s="5"/>
      <c r="D96" s="6"/>
      <c r="E96" s="7"/>
      <c r="F96" s="8"/>
      <c r="G96" s="111"/>
      <c r="H96" s="112"/>
      <c r="I96" s="113">
        <f t="shared" si="72"/>
        <v>0</v>
      </c>
      <c r="J96" s="114">
        <f t="shared" si="73"/>
        <v>0</v>
      </c>
      <c r="K96" s="115">
        <f t="shared" si="3"/>
        <v>0</v>
      </c>
      <c r="L96" s="113">
        <f t="shared" si="74"/>
        <v>0</v>
      </c>
      <c r="M96" s="114">
        <f t="shared" si="75"/>
        <v>0</v>
      </c>
      <c r="N96" s="115">
        <f t="shared" si="6"/>
        <v>0</v>
      </c>
      <c r="O96" s="113">
        <f t="shared" si="76"/>
        <v>0</v>
      </c>
      <c r="P96" s="116">
        <f t="shared" si="77"/>
        <v>0</v>
      </c>
      <c r="Q96" s="117">
        <f t="shared" si="37"/>
        <v>0</v>
      </c>
      <c r="R96" s="118">
        <f t="shared" si="78"/>
        <v>0</v>
      </c>
      <c r="S96" s="111"/>
      <c r="T96" s="112"/>
      <c r="U96" s="119">
        <f t="shared" si="79"/>
        <v>0</v>
      </c>
      <c r="V96" s="120"/>
      <c r="W96" s="115">
        <f>IFERROR(IF(V96="",0,(SUMIF($G$3:U$3,"金额-入",$G96:U96)-SUMIF($G$3:U$3,"金额-出",$G96:U96))/(SUMIF($G$3:U$3,"数量-入",$G96:U96)-SUMIF($G$3:U$3,"数量-出",$G96:U96))),0)</f>
        <v>0</v>
      </c>
      <c r="X96" s="115">
        <f t="shared" si="80"/>
        <v>0</v>
      </c>
      <c r="Y96" s="121"/>
      <c r="Z96" s="122"/>
      <c r="AA96" s="111"/>
      <c r="AB96" s="112"/>
      <c r="AC96" s="119">
        <f t="shared" si="81"/>
        <v>0</v>
      </c>
      <c r="AD96" s="120"/>
      <c r="AE96" s="115">
        <f>IFERROR(IF(AD96="",0,(SUMIF($G$3:AC$3,"金额-入",$G96:AC96)-SUMIF($G$3:AC$3,"金额-出",$G96:AC96))/(SUMIF($G$3:AC$3,"数量-入",$G96:AC96)-SUMIF($G$3:AC$3,"数量-出",$G96:AC96))),0)</f>
        <v>0</v>
      </c>
      <c r="AF96" s="115">
        <f t="shared" si="82"/>
        <v>0</v>
      </c>
      <c r="AG96" s="121"/>
      <c r="AH96" s="122"/>
      <c r="AI96" s="123"/>
      <c r="AJ96" s="112"/>
      <c r="AK96" s="119">
        <f t="shared" si="83"/>
        <v>0</v>
      </c>
      <c r="AL96" s="124"/>
      <c r="AM96" s="115">
        <f>IFERROR(IF(AL96="",0,(SUMIF($G$3:AK$3,"金额-入",$G96:AK96)-SUMIF($G$3:AK$3,"金额-出",$G96:AK96))/(SUMIF($G$3:AK$3,"数量-入",$G96:AK96)-SUMIF($G$3:AK$3,"数量-出",$G96:AK96))),0)</f>
        <v>0</v>
      </c>
      <c r="AN96" s="115">
        <f t="shared" si="84"/>
        <v>0</v>
      </c>
      <c r="AO96" s="125"/>
      <c r="AP96" s="126"/>
      <c r="AQ96" s="123"/>
      <c r="AR96" s="112"/>
      <c r="AS96" s="119">
        <f t="shared" si="85"/>
        <v>0</v>
      </c>
      <c r="AT96" s="124"/>
      <c r="AU96" s="115">
        <f>IFERROR(IF(AT96="",0,(SUMIF($G$3:AS$3,"金额-入",$G96:AS96)-SUMIF($G$3:AS$3,"金额-出",$G96:AS96))/(SUMIF($G$3:AS$3,"数量-入",$G96:AS96)-SUMIF($G$3:AS$3,"数量-出",$G96:AS96))),0)</f>
        <v>0</v>
      </c>
      <c r="AV96" s="115">
        <f t="shared" si="86"/>
        <v>0</v>
      </c>
      <c r="AW96" s="125"/>
      <c r="AX96" s="126"/>
      <c r="AY96" s="123"/>
      <c r="AZ96" s="112"/>
      <c r="BA96" s="119">
        <f t="shared" si="87"/>
        <v>0</v>
      </c>
      <c r="BB96" s="124"/>
      <c r="BC96" s="115">
        <f>IFERROR(IF(BB96="",0,(SUMIF($G$3:BA$3,"金额-入",$G96:BA96)-SUMIF($G$3:BA$3,"金额-出",$G96:BA96))/(SUMIF($G$3:BA$3,"数量-入",$G96:BA96)-SUMIF($G$3:BA$3,"数量-出",$G96:BA96))),0)</f>
        <v>0</v>
      </c>
      <c r="BD96" s="115">
        <f t="shared" si="88"/>
        <v>0</v>
      </c>
      <c r="BE96" s="125"/>
      <c r="BF96" s="126"/>
      <c r="BG96" s="123"/>
      <c r="BH96" s="112"/>
      <c r="BI96" s="119">
        <f t="shared" si="89"/>
        <v>0</v>
      </c>
      <c r="BJ96" s="124"/>
      <c r="BK96" s="115">
        <f>IFERROR(IF(BJ96="",0,(SUMIF($G$3:BI$3,"金额-入",$G96:BI96)-SUMIF($G$3:BI$3,"金额-出",$G96:BI96))/(SUMIF($G$3:BI$3,"数量-入",$G96:BI96)-SUMIF($G$3:BI$3,"数量-出",$G96:BI96))),0)</f>
        <v>0</v>
      </c>
      <c r="BL96" s="115">
        <f t="shared" si="90"/>
        <v>0</v>
      </c>
      <c r="BM96" s="125"/>
      <c r="BN96" s="126"/>
      <c r="BO96" s="123"/>
      <c r="BP96" s="112"/>
      <c r="BQ96" s="119">
        <f t="shared" si="91"/>
        <v>0</v>
      </c>
      <c r="BR96" s="124"/>
      <c r="BS96" s="115">
        <f>IFERROR(IF(BR96="",0,(SUMIF($G$3:BQ$3,"金额-入",$G96:BQ96)-SUMIF($G$3:BQ$3,"金额-出",$G96:BQ96))/(SUMIF($G$3:BQ$3,"数量-入",$G96:BQ96)-SUMIF($G$3:BQ$3,"数量-出",$G96:BQ96))),0)</f>
        <v>0</v>
      </c>
      <c r="BT96" s="115">
        <f t="shared" si="92"/>
        <v>0</v>
      </c>
      <c r="BU96" s="125"/>
      <c r="BV96" s="126"/>
      <c r="BW96" s="123"/>
      <c r="BX96" s="112"/>
      <c r="BY96" s="119">
        <f t="shared" si="93"/>
        <v>0</v>
      </c>
      <c r="BZ96" s="124"/>
      <c r="CA96" s="115">
        <f>IFERROR(IF(BZ96="",0,(SUMIF($G$3:BY$3,"金额-入",$G96:BY96)-SUMIF($G$3:BY$3,"金额-出",$G96:BY96))/(SUMIF($G$3:BY$3,"数量-入",$G96:BY96)-SUMIF($G$3:BY$3,"数量-出",$G96:BY96))),0)</f>
        <v>0</v>
      </c>
      <c r="CB96" s="115">
        <f t="shared" si="94"/>
        <v>0</v>
      </c>
      <c r="CC96" s="125"/>
      <c r="CD96" s="126"/>
      <c r="CE96" s="123"/>
      <c r="CF96" s="112"/>
      <c r="CG96" s="119">
        <f t="shared" si="95"/>
        <v>0</v>
      </c>
      <c r="CH96" s="124"/>
      <c r="CI96" s="115">
        <f>IFERROR(IF(CH96="",0,(SUMIF($G$3:CG$3,"金额-入",$G96:CG96)-SUMIF($G$3:CG$3,"金额-出",$G96:CG96))/(SUMIF($G$3:CG$3,"数量-入",$G96:CG96)-SUMIF($G$3:CG$3,"数量-出",$G96:CG96))),0)</f>
        <v>0</v>
      </c>
      <c r="CJ96" s="115">
        <f t="shared" si="96"/>
        <v>0</v>
      </c>
      <c r="CK96" s="125"/>
      <c r="CL96" s="126"/>
      <c r="CM96" s="123"/>
      <c r="CN96" s="112"/>
      <c r="CO96" s="119">
        <f t="shared" si="97"/>
        <v>0</v>
      </c>
      <c r="CP96" s="124"/>
      <c r="CQ96" s="115">
        <f>IFERROR(IF(CP96="",0,(SUMIF($G$3:CO$3,"金额-入",$G96:CO96)-SUMIF($G$3:CO$3,"金额-出",$G96:CO96))/(SUMIF($G$3:CO$3,"数量-入",$G96:CO96)-SUMIF($G$3:CO$3,"数量-出",$G96:CO96))),0)</f>
        <v>0</v>
      </c>
      <c r="CR96" s="115">
        <f t="shared" si="98"/>
        <v>0</v>
      </c>
      <c r="CS96" s="125"/>
      <c r="CT96" s="126"/>
      <c r="CU96" s="123"/>
      <c r="CV96" s="112"/>
      <c r="CW96" s="119">
        <f t="shared" si="99"/>
        <v>0</v>
      </c>
      <c r="CX96" s="124"/>
      <c r="CY96" s="115">
        <f>IFERROR(IF(CX96="",0,(SUMIF($G$3:CW$3,"金额-入",$G96:CW96)-SUMIF($G$3:CW$3,"金额-出",$G96:CW96))/(SUMIF($G$3:CW$3,"数量-入",$G96:CW96)-SUMIF($G$3:CW$3,"数量-出",$G96:CW96))),0)</f>
        <v>0</v>
      </c>
      <c r="CZ96" s="115">
        <f t="shared" si="100"/>
        <v>0</v>
      </c>
      <c r="DA96" s="125"/>
      <c r="DB96" s="126"/>
      <c r="DC96" s="123"/>
      <c r="DD96" s="112"/>
      <c r="DE96" s="119">
        <f t="shared" si="101"/>
        <v>0</v>
      </c>
      <c r="DF96" s="124"/>
      <c r="DG96" s="115">
        <f>IFERROR(IF(DF96="",0,(SUMIF($G$3:DE$3,"金额-入",$G96:DE96)-SUMIF($G$3:DE$3,"金额-出",$G96:DE96))/(SUMIF($G$3:DE$3,"数量-入",$G96:DE96)-SUMIF($G$3:DE$3,"数量-出",$G96:DE96))),0)</f>
        <v>0</v>
      </c>
      <c r="DH96" s="115">
        <f t="shared" si="102"/>
        <v>0</v>
      </c>
      <c r="DI96" s="125"/>
      <c r="DJ96" s="126"/>
      <c r="DK96" s="109">
        <f t="array" ref="DK96">MIN(IF(($G$3:$DJ$3="单价")*(G96:DJ96&lt;&gt;0),G96:DJ96))</f>
        <v>0</v>
      </c>
      <c r="DL96" s="97">
        <f t="array" ref="DL96">MAX(IF($G$3:$DJ$3="单价",G96:DJ96))</f>
        <v>0</v>
      </c>
      <c r="DM96" s="115">
        <f t="shared" si="103"/>
        <v>0</v>
      </c>
      <c r="DN96" s="127"/>
      <c r="DO96" s="2"/>
      <c r="DP96" s="11">
        <f t="shared" si="104"/>
        <v>0</v>
      </c>
      <c r="DQ96" s="11">
        <f t="shared" si="105"/>
        <v>0</v>
      </c>
      <c r="DR96" s="11"/>
      <c r="DS96" s="11"/>
      <c r="DT96" s="11"/>
      <c r="DU96" s="2"/>
      <c r="DV96" s="2"/>
      <c r="DW96" s="2"/>
      <c r="DX96" s="2"/>
      <c r="DY96" s="2"/>
    </row>
    <row r="97" spans="1:129" ht="18" customHeight="1" x14ac:dyDescent="0.15">
      <c r="A97" s="2"/>
      <c r="B97" s="53">
        <f t="shared" si="0"/>
        <v>93</v>
      </c>
      <c r="C97" s="5"/>
      <c r="D97" s="6"/>
      <c r="E97" s="7"/>
      <c r="F97" s="8"/>
      <c r="G97" s="111"/>
      <c r="H97" s="112"/>
      <c r="I97" s="113">
        <f t="shared" si="72"/>
        <v>0</v>
      </c>
      <c r="J97" s="114">
        <f t="shared" si="73"/>
        <v>0</v>
      </c>
      <c r="K97" s="115">
        <f t="shared" si="3"/>
        <v>0</v>
      </c>
      <c r="L97" s="113">
        <f t="shared" si="74"/>
        <v>0</v>
      </c>
      <c r="M97" s="114">
        <f t="shared" si="75"/>
        <v>0</v>
      </c>
      <c r="N97" s="115">
        <f t="shared" si="6"/>
        <v>0</v>
      </c>
      <c r="O97" s="113">
        <f t="shared" si="76"/>
        <v>0</v>
      </c>
      <c r="P97" s="116">
        <f t="shared" si="77"/>
        <v>0</v>
      </c>
      <c r="Q97" s="117">
        <f t="shared" si="37"/>
        <v>0</v>
      </c>
      <c r="R97" s="118">
        <f t="shared" si="78"/>
        <v>0</v>
      </c>
      <c r="S97" s="111"/>
      <c r="T97" s="112"/>
      <c r="U97" s="119">
        <f t="shared" si="79"/>
        <v>0</v>
      </c>
      <c r="V97" s="120"/>
      <c r="W97" s="115">
        <f>IFERROR(IF(V97="",0,(SUMIF($G$3:U$3,"金额-入",$G97:U97)-SUMIF($G$3:U$3,"金额-出",$G97:U97))/(SUMIF($G$3:U$3,"数量-入",$G97:U97)-SUMIF($G$3:U$3,"数量-出",$G97:U97))),0)</f>
        <v>0</v>
      </c>
      <c r="X97" s="115">
        <f t="shared" si="80"/>
        <v>0</v>
      </c>
      <c r="Y97" s="121"/>
      <c r="Z97" s="122"/>
      <c r="AA97" s="111"/>
      <c r="AB97" s="112"/>
      <c r="AC97" s="119">
        <f t="shared" si="81"/>
        <v>0</v>
      </c>
      <c r="AD97" s="120"/>
      <c r="AE97" s="115">
        <f>IFERROR(IF(AD97="",0,(SUMIF($G$3:AC$3,"金额-入",$G97:AC97)-SUMIF($G$3:AC$3,"金额-出",$G97:AC97))/(SUMIF($G$3:AC$3,"数量-入",$G97:AC97)-SUMIF($G$3:AC$3,"数量-出",$G97:AC97))),0)</f>
        <v>0</v>
      </c>
      <c r="AF97" s="115">
        <f t="shared" si="82"/>
        <v>0</v>
      </c>
      <c r="AG97" s="121"/>
      <c r="AH97" s="122"/>
      <c r="AI97" s="123"/>
      <c r="AJ97" s="112"/>
      <c r="AK97" s="119">
        <f t="shared" si="83"/>
        <v>0</v>
      </c>
      <c r="AL97" s="124"/>
      <c r="AM97" s="115">
        <f>IFERROR(IF(AL97="",0,(SUMIF($G$3:AK$3,"金额-入",$G97:AK97)-SUMIF($G$3:AK$3,"金额-出",$G97:AK97))/(SUMIF($G$3:AK$3,"数量-入",$G97:AK97)-SUMIF($G$3:AK$3,"数量-出",$G97:AK97))),0)</f>
        <v>0</v>
      </c>
      <c r="AN97" s="115">
        <f t="shared" si="84"/>
        <v>0</v>
      </c>
      <c r="AO97" s="125"/>
      <c r="AP97" s="126"/>
      <c r="AQ97" s="123"/>
      <c r="AR97" s="112"/>
      <c r="AS97" s="119">
        <f t="shared" si="85"/>
        <v>0</v>
      </c>
      <c r="AT97" s="124"/>
      <c r="AU97" s="115">
        <f>IFERROR(IF(AT97="",0,(SUMIF($G$3:AS$3,"金额-入",$G97:AS97)-SUMIF($G$3:AS$3,"金额-出",$G97:AS97))/(SUMIF($G$3:AS$3,"数量-入",$G97:AS97)-SUMIF($G$3:AS$3,"数量-出",$G97:AS97))),0)</f>
        <v>0</v>
      </c>
      <c r="AV97" s="115">
        <f t="shared" si="86"/>
        <v>0</v>
      </c>
      <c r="AW97" s="125"/>
      <c r="AX97" s="126"/>
      <c r="AY97" s="123"/>
      <c r="AZ97" s="112"/>
      <c r="BA97" s="119">
        <f t="shared" si="87"/>
        <v>0</v>
      </c>
      <c r="BB97" s="124"/>
      <c r="BC97" s="115">
        <f>IFERROR(IF(BB97="",0,(SUMIF($G$3:BA$3,"金额-入",$G97:BA97)-SUMIF($G$3:BA$3,"金额-出",$G97:BA97))/(SUMIF($G$3:BA$3,"数量-入",$G97:BA97)-SUMIF($G$3:BA$3,"数量-出",$G97:BA97))),0)</f>
        <v>0</v>
      </c>
      <c r="BD97" s="115">
        <f t="shared" si="88"/>
        <v>0</v>
      </c>
      <c r="BE97" s="125"/>
      <c r="BF97" s="126"/>
      <c r="BG97" s="123"/>
      <c r="BH97" s="112"/>
      <c r="BI97" s="119">
        <f t="shared" si="89"/>
        <v>0</v>
      </c>
      <c r="BJ97" s="124"/>
      <c r="BK97" s="115">
        <f>IFERROR(IF(BJ97="",0,(SUMIF($G$3:BI$3,"金额-入",$G97:BI97)-SUMIF($G$3:BI$3,"金额-出",$G97:BI97))/(SUMIF($G$3:BI$3,"数量-入",$G97:BI97)-SUMIF($G$3:BI$3,"数量-出",$G97:BI97))),0)</f>
        <v>0</v>
      </c>
      <c r="BL97" s="115">
        <f t="shared" si="90"/>
        <v>0</v>
      </c>
      <c r="BM97" s="125"/>
      <c r="BN97" s="126"/>
      <c r="BO97" s="123"/>
      <c r="BP97" s="112"/>
      <c r="BQ97" s="119">
        <f t="shared" si="91"/>
        <v>0</v>
      </c>
      <c r="BR97" s="124"/>
      <c r="BS97" s="115">
        <f>IFERROR(IF(BR97="",0,(SUMIF($G$3:BQ$3,"金额-入",$G97:BQ97)-SUMIF($G$3:BQ$3,"金额-出",$G97:BQ97))/(SUMIF($G$3:BQ$3,"数量-入",$G97:BQ97)-SUMIF($G$3:BQ$3,"数量-出",$G97:BQ97))),0)</f>
        <v>0</v>
      </c>
      <c r="BT97" s="115">
        <f t="shared" si="92"/>
        <v>0</v>
      </c>
      <c r="BU97" s="125"/>
      <c r="BV97" s="126"/>
      <c r="BW97" s="123"/>
      <c r="BX97" s="112"/>
      <c r="BY97" s="119">
        <f t="shared" si="93"/>
        <v>0</v>
      </c>
      <c r="BZ97" s="124"/>
      <c r="CA97" s="115">
        <f>IFERROR(IF(BZ97="",0,(SUMIF($G$3:BY$3,"金额-入",$G97:BY97)-SUMIF($G$3:BY$3,"金额-出",$G97:BY97))/(SUMIF($G$3:BY$3,"数量-入",$G97:BY97)-SUMIF($G$3:BY$3,"数量-出",$G97:BY97))),0)</f>
        <v>0</v>
      </c>
      <c r="CB97" s="115">
        <f t="shared" si="94"/>
        <v>0</v>
      </c>
      <c r="CC97" s="125"/>
      <c r="CD97" s="126"/>
      <c r="CE97" s="123"/>
      <c r="CF97" s="112"/>
      <c r="CG97" s="119">
        <f t="shared" si="95"/>
        <v>0</v>
      </c>
      <c r="CH97" s="124"/>
      <c r="CI97" s="115">
        <f>IFERROR(IF(CH97="",0,(SUMIF($G$3:CG$3,"金额-入",$G97:CG97)-SUMIF($G$3:CG$3,"金额-出",$G97:CG97))/(SUMIF($G$3:CG$3,"数量-入",$G97:CG97)-SUMIF($G$3:CG$3,"数量-出",$G97:CG97))),0)</f>
        <v>0</v>
      </c>
      <c r="CJ97" s="115">
        <f t="shared" si="96"/>
        <v>0</v>
      </c>
      <c r="CK97" s="125"/>
      <c r="CL97" s="126"/>
      <c r="CM97" s="123"/>
      <c r="CN97" s="112"/>
      <c r="CO97" s="119">
        <f t="shared" si="97"/>
        <v>0</v>
      </c>
      <c r="CP97" s="124"/>
      <c r="CQ97" s="115">
        <f>IFERROR(IF(CP97="",0,(SUMIF($G$3:CO$3,"金额-入",$G97:CO97)-SUMIF($G$3:CO$3,"金额-出",$G97:CO97))/(SUMIF($G$3:CO$3,"数量-入",$G97:CO97)-SUMIF($G$3:CO$3,"数量-出",$G97:CO97))),0)</f>
        <v>0</v>
      </c>
      <c r="CR97" s="115">
        <f t="shared" si="98"/>
        <v>0</v>
      </c>
      <c r="CS97" s="125"/>
      <c r="CT97" s="126"/>
      <c r="CU97" s="123"/>
      <c r="CV97" s="112"/>
      <c r="CW97" s="119">
        <f t="shared" si="99"/>
        <v>0</v>
      </c>
      <c r="CX97" s="124"/>
      <c r="CY97" s="115">
        <f>IFERROR(IF(CX97="",0,(SUMIF($G$3:CW$3,"金额-入",$G97:CW97)-SUMIF($G$3:CW$3,"金额-出",$G97:CW97))/(SUMIF($G$3:CW$3,"数量-入",$G97:CW97)-SUMIF($G$3:CW$3,"数量-出",$G97:CW97))),0)</f>
        <v>0</v>
      </c>
      <c r="CZ97" s="115">
        <f t="shared" si="100"/>
        <v>0</v>
      </c>
      <c r="DA97" s="125"/>
      <c r="DB97" s="126"/>
      <c r="DC97" s="123"/>
      <c r="DD97" s="112"/>
      <c r="DE97" s="119">
        <f t="shared" si="101"/>
        <v>0</v>
      </c>
      <c r="DF97" s="124"/>
      <c r="DG97" s="115">
        <f>IFERROR(IF(DF97="",0,(SUMIF($G$3:DE$3,"金额-入",$G97:DE97)-SUMIF($G$3:DE$3,"金额-出",$G97:DE97))/(SUMIF($G$3:DE$3,"数量-入",$G97:DE97)-SUMIF($G$3:DE$3,"数量-出",$G97:DE97))),0)</f>
        <v>0</v>
      </c>
      <c r="DH97" s="115">
        <f t="shared" si="102"/>
        <v>0</v>
      </c>
      <c r="DI97" s="125"/>
      <c r="DJ97" s="126"/>
      <c r="DK97" s="109">
        <f t="array" ref="DK97">MIN(IF(($G$3:$DJ$3="单价")*(G97:DJ97&lt;&gt;0),G97:DJ97))</f>
        <v>0</v>
      </c>
      <c r="DL97" s="97">
        <f t="array" ref="DL97">MAX(IF($G$3:$DJ$3="单价",G97:DJ97))</f>
        <v>0</v>
      </c>
      <c r="DM97" s="115">
        <f t="shared" si="103"/>
        <v>0</v>
      </c>
      <c r="DN97" s="127"/>
      <c r="DO97" s="2"/>
      <c r="DP97" s="11">
        <f t="shared" si="104"/>
        <v>0</v>
      </c>
      <c r="DQ97" s="11">
        <f t="shared" si="105"/>
        <v>0</v>
      </c>
      <c r="DR97" s="11"/>
      <c r="DS97" s="11"/>
      <c r="DT97" s="11"/>
      <c r="DU97" s="2"/>
      <c r="DV97" s="2"/>
      <c r="DW97" s="2"/>
      <c r="DX97" s="2"/>
      <c r="DY97" s="2"/>
    </row>
    <row r="98" spans="1:129" ht="18" customHeight="1" x14ac:dyDescent="0.15">
      <c r="A98" s="2"/>
      <c r="B98" s="53">
        <f t="shared" si="0"/>
        <v>94</v>
      </c>
      <c r="C98" s="5"/>
      <c r="D98" s="6"/>
      <c r="E98" s="7"/>
      <c r="F98" s="8"/>
      <c r="G98" s="111"/>
      <c r="H98" s="112"/>
      <c r="I98" s="113">
        <f t="shared" si="72"/>
        <v>0</v>
      </c>
      <c r="J98" s="114">
        <f t="shared" si="73"/>
        <v>0</v>
      </c>
      <c r="K98" s="115">
        <f t="shared" si="3"/>
        <v>0</v>
      </c>
      <c r="L98" s="113">
        <f t="shared" si="74"/>
        <v>0</v>
      </c>
      <c r="M98" s="114">
        <f t="shared" si="75"/>
        <v>0</v>
      </c>
      <c r="N98" s="115">
        <f t="shared" si="6"/>
        <v>0</v>
      </c>
      <c r="O98" s="113">
        <f t="shared" si="76"/>
        <v>0</v>
      </c>
      <c r="P98" s="116">
        <f t="shared" si="77"/>
        <v>0</v>
      </c>
      <c r="Q98" s="117">
        <f t="shared" si="37"/>
        <v>0</v>
      </c>
      <c r="R98" s="118">
        <f t="shared" si="78"/>
        <v>0</v>
      </c>
      <c r="S98" s="111"/>
      <c r="T98" s="112"/>
      <c r="U98" s="119">
        <f t="shared" si="79"/>
        <v>0</v>
      </c>
      <c r="V98" s="120"/>
      <c r="W98" s="115">
        <f>IFERROR(IF(V98="",0,(SUMIF($G$3:U$3,"金额-入",$G98:U98)-SUMIF($G$3:U$3,"金额-出",$G98:U98))/(SUMIF($G$3:U$3,"数量-入",$G98:U98)-SUMIF($G$3:U$3,"数量-出",$G98:U98))),0)</f>
        <v>0</v>
      </c>
      <c r="X98" s="115">
        <f t="shared" si="80"/>
        <v>0</v>
      </c>
      <c r="Y98" s="121"/>
      <c r="Z98" s="122"/>
      <c r="AA98" s="111"/>
      <c r="AB98" s="112"/>
      <c r="AC98" s="119">
        <f t="shared" si="81"/>
        <v>0</v>
      </c>
      <c r="AD98" s="120"/>
      <c r="AE98" s="115">
        <f>IFERROR(IF(AD98="",0,(SUMIF($G$3:AC$3,"金额-入",$G98:AC98)-SUMIF($G$3:AC$3,"金额-出",$G98:AC98))/(SUMIF($G$3:AC$3,"数量-入",$G98:AC98)-SUMIF($G$3:AC$3,"数量-出",$G98:AC98))),0)</f>
        <v>0</v>
      </c>
      <c r="AF98" s="115">
        <f t="shared" si="82"/>
        <v>0</v>
      </c>
      <c r="AG98" s="121"/>
      <c r="AH98" s="122"/>
      <c r="AI98" s="123"/>
      <c r="AJ98" s="112"/>
      <c r="AK98" s="119">
        <f t="shared" si="83"/>
        <v>0</v>
      </c>
      <c r="AL98" s="124"/>
      <c r="AM98" s="115">
        <f>IFERROR(IF(AL98="",0,(SUMIF($G$3:AK$3,"金额-入",$G98:AK98)-SUMIF($G$3:AK$3,"金额-出",$G98:AK98))/(SUMIF($G$3:AK$3,"数量-入",$G98:AK98)-SUMIF($G$3:AK$3,"数量-出",$G98:AK98))),0)</f>
        <v>0</v>
      </c>
      <c r="AN98" s="115">
        <f t="shared" si="84"/>
        <v>0</v>
      </c>
      <c r="AO98" s="125"/>
      <c r="AP98" s="126"/>
      <c r="AQ98" s="123"/>
      <c r="AR98" s="112"/>
      <c r="AS98" s="119">
        <f t="shared" si="85"/>
        <v>0</v>
      </c>
      <c r="AT98" s="124"/>
      <c r="AU98" s="115">
        <f>IFERROR(IF(AT98="",0,(SUMIF($G$3:AS$3,"金额-入",$G98:AS98)-SUMIF($G$3:AS$3,"金额-出",$G98:AS98))/(SUMIF($G$3:AS$3,"数量-入",$G98:AS98)-SUMIF($G$3:AS$3,"数量-出",$G98:AS98))),0)</f>
        <v>0</v>
      </c>
      <c r="AV98" s="115">
        <f t="shared" si="86"/>
        <v>0</v>
      </c>
      <c r="AW98" s="125"/>
      <c r="AX98" s="126"/>
      <c r="AY98" s="123"/>
      <c r="AZ98" s="112"/>
      <c r="BA98" s="119">
        <f t="shared" si="87"/>
        <v>0</v>
      </c>
      <c r="BB98" s="124"/>
      <c r="BC98" s="115">
        <f>IFERROR(IF(BB98="",0,(SUMIF($G$3:BA$3,"金额-入",$G98:BA98)-SUMIF($G$3:BA$3,"金额-出",$G98:BA98))/(SUMIF($G$3:BA$3,"数量-入",$G98:BA98)-SUMIF($G$3:BA$3,"数量-出",$G98:BA98))),0)</f>
        <v>0</v>
      </c>
      <c r="BD98" s="115">
        <f t="shared" si="88"/>
        <v>0</v>
      </c>
      <c r="BE98" s="125"/>
      <c r="BF98" s="126"/>
      <c r="BG98" s="123"/>
      <c r="BH98" s="112"/>
      <c r="BI98" s="119">
        <f t="shared" si="89"/>
        <v>0</v>
      </c>
      <c r="BJ98" s="124"/>
      <c r="BK98" s="115">
        <f>IFERROR(IF(BJ98="",0,(SUMIF($G$3:BI$3,"金额-入",$G98:BI98)-SUMIF($G$3:BI$3,"金额-出",$G98:BI98))/(SUMIF($G$3:BI$3,"数量-入",$G98:BI98)-SUMIF($G$3:BI$3,"数量-出",$G98:BI98))),0)</f>
        <v>0</v>
      </c>
      <c r="BL98" s="115">
        <f t="shared" si="90"/>
        <v>0</v>
      </c>
      <c r="BM98" s="125"/>
      <c r="BN98" s="126"/>
      <c r="BO98" s="123"/>
      <c r="BP98" s="112"/>
      <c r="BQ98" s="119">
        <f t="shared" si="91"/>
        <v>0</v>
      </c>
      <c r="BR98" s="124"/>
      <c r="BS98" s="115">
        <f>IFERROR(IF(BR98="",0,(SUMIF($G$3:BQ$3,"金额-入",$G98:BQ98)-SUMIF($G$3:BQ$3,"金额-出",$G98:BQ98))/(SUMIF($G$3:BQ$3,"数量-入",$G98:BQ98)-SUMIF($G$3:BQ$3,"数量-出",$G98:BQ98))),0)</f>
        <v>0</v>
      </c>
      <c r="BT98" s="115">
        <f t="shared" si="92"/>
        <v>0</v>
      </c>
      <c r="BU98" s="125"/>
      <c r="BV98" s="126"/>
      <c r="BW98" s="123"/>
      <c r="BX98" s="112"/>
      <c r="BY98" s="119">
        <f t="shared" si="93"/>
        <v>0</v>
      </c>
      <c r="BZ98" s="124"/>
      <c r="CA98" s="115">
        <f>IFERROR(IF(BZ98="",0,(SUMIF($G$3:BY$3,"金额-入",$G98:BY98)-SUMIF($G$3:BY$3,"金额-出",$G98:BY98))/(SUMIF($G$3:BY$3,"数量-入",$G98:BY98)-SUMIF($G$3:BY$3,"数量-出",$G98:BY98))),0)</f>
        <v>0</v>
      </c>
      <c r="CB98" s="115">
        <f t="shared" si="94"/>
        <v>0</v>
      </c>
      <c r="CC98" s="125"/>
      <c r="CD98" s="126"/>
      <c r="CE98" s="123"/>
      <c r="CF98" s="112"/>
      <c r="CG98" s="119">
        <f t="shared" si="95"/>
        <v>0</v>
      </c>
      <c r="CH98" s="124"/>
      <c r="CI98" s="115">
        <f>IFERROR(IF(CH98="",0,(SUMIF($G$3:CG$3,"金额-入",$G98:CG98)-SUMIF($G$3:CG$3,"金额-出",$G98:CG98))/(SUMIF($G$3:CG$3,"数量-入",$G98:CG98)-SUMIF($G$3:CG$3,"数量-出",$G98:CG98))),0)</f>
        <v>0</v>
      </c>
      <c r="CJ98" s="115">
        <f t="shared" si="96"/>
        <v>0</v>
      </c>
      <c r="CK98" s="125"/>
      <c r="CL98" s="126"/>
      <c r="CM98" s="123"/>
      <c r="CN98" s="112"/>
      <c r="CO98" s="119">
        <f t="shared" si="97"/>
        <v>0</v>
      </c>
      <c r="CP98" s="124"/>
      <c r="CQ98" s="115">
        <f>IFERROR(IF(CP98="",0,(SUMIF($G$3:CO$3,"金额-入",$G98:CO98)-SUMIF($G$3:CO$3,"金额-出",$G98:CO98))/(SUMIF($G$3:CO$3,"数量-入",$G98:CO98)-SUMIF($G$3:CO$3,"数量-出",$G98:CO98))),0)</f>
        <v>0</v>
      </c>
      <c r="CR98" s="115">
        <f t="shared" si="98"/>
        <v>0</v>
      </c>
      <c r="CS98" s="125"/>
      <c r="CT98" s="126"/>
      <c r="CU98" s="123"/>
      <c r="CV98" s="112"/>
      <c r="CW98" s="119">
        <f t="shared" si="99"/>
        <v>0</v>
      </c>
      <c r="CX98" s="124"/>
      <c r="CY98" s="115">
        <f>IFERROR(IF(CX98="",0,(SUMIF($G$3:CW$3,"金额-入",$G98:CW98)-SUMIF($G$3:CW$3,"金额-出",$G98:CW98))/(SUMIF($G$3:CW$3,"数量-入",$G98:CW98)-SUMIF($G$3:CW$3,"数量-出",$G98:CW98))),0)</f>
        <v>0</v>
      </c>
      <c r="CZ98" s="115">
        <f t="shared" si="100"/>
        <v>0</v>
      </c>
      <c r="DA98" s="125"/>
      <c r="DB98" s="126"/>
      <c r="DC98" s="123"/>
      <c r="DD98" s="112"/>
      <c r="DE98" s="119">
        <f t="shared" si="101"/>
        <v>0</v>
      </c>
      <c r="DF98" s="124"/>
      <c r="DG98" s="115">
        <f>IFERROR(IF(DF98="",0,(SUMIF($G$3:DE$3,"金额-入",$G98:DE98)-SUMIF($G$3:DE$3,"金额-出",$G98:DE98))/(SUMIF($G$3:DE$3,"数量-入",$G98:DE98)-SUMIF($G$3:DE$3,"数量-出",$G98:DE98))),0)</f>
        <v>0</v>
      </c>
      <c r="DH98" s="115">
        <f t="shared" si="102"/>
        <v>0</v>
      </c>
      <c r="DI98" s="125"/>
      <c r="DJ98" s="126"/>
      <c r="DK98" s="109">
        <f t="array" ref="DK98">MIN(IF(($G$3:$DJ$3="单价")*(G98:DJ98&lt;&gt;0),G98:DJ98))</f>
        <v>0</v>
      </c>
      <c r="DL98" s="97">
        <f t="array" ref="DL98">MAX(IF($G$3:$DJ$3="单价",G98:DJ98))</f>
        <v>0</v>
      </c>
      <c r="DM98" s="115">
        <f t="shared" si="103"/>
        <v>0</v>
      </c>
      <c r="DN98" s="127"/>
      <c r="DO98" s="2"/>
      <c r="DP98" s="11">
        <f t="shared" si="104"/>
        <v>0</v>
      </c>
      <c r="DQ98" s="11">
        <f t="shared" si="105"/>
        <v>0</v>
      </c>
      <c r="DR98" s="11"/>
      <c r="DS98" s="11"/>
      <c r="DT98" s="11"/>
      <c r="DU98" s="2"/>
      <c r="DV98" s="2"/>
      <c r="DW98" s="2"/>
      <c r="DX98" s="2"/>
      <c r="DY98" s="2"/>
    </row>
    <row r="99" spans="1:129" ht="18" customHeight="1" x14ac:dyDescent="0.15">
      <c r="A99" s="2"/>
      <c r="B99" s="53">
        <f t="shared" si="0"/>
        <v>95</v>
      </c>
      <c r="C99" s="5"/>
      <c r="D99" s="6"/>
      <c r="E99" s="7"/>
      <c r="F99" s="8"/>
      <c r="G99" s="111"/>
      <c r="H99" s="112"/>
      <c r="I99" s="113">
        <f t="shared" si="72"/>
        <v>0</v>
      </c>
      <c r="J99" s="114">
        <f t="shared" si="73"/>
        <v>0</v>
      </c>
      <c r="K99" s="115">
        <f t="shared" si="3"/>
        <v>0</v>
      </c>
      <c r="L99" s="113">
        <f t="shared" si="74"/>
        <v>0</v>
      </c>
      <c r="M99" s="114">
        <f t="shared" si="75"/>
        <v>0</v>
      </c>
      <c r="N99" s="115">
        <f t="shared" si="6"/>
        <v>0</v>
      </c>
      <c r="O99" s="113">
        <f t="shared" si="76"/>
        <v>0</v>
      </c>
      <c r="P99" s="116">
        <f t="shared" si="77"/>
        <v>0</v>
      </c>
      <c r="Q99" s="117">
        <f t="shared" si="37"/>
        <v>0</v>
      </c>
      <c r="R99" s="118">
        <f t="shared" si="78"/>
        <v>0</v>
      </c>
      <c r="S99" s="111"/>
      <c r="T99" s="112"/>
      <c r="U99" s="119">
        <f t="shared" si="79"/>
        <v>0</v>
      </c>
      <c r="V99" s="120"/>
      <c r="W99" s="115">
        <f>IFERROR(IF(V99="",0,(SUMIF($G$3:U$3,"金额-入",$G99:U99)-SUMIF($G$3:U$3,"金额-出",$G99:U99))/(SUMIF($G$3:U$3,"数量-入",$G99:U99)-SUMIF($G$3:U$3,"数量-出",$G99:U99))),0)</f>
        <v>0</v>
      </c>
      <c r="X99" s="115">
        <f t="shared" si="80"/>
        <v>0</v>
      </c>
      <c r="Y99" s="121"/>
      <c r="Z99" s="122"/>
      <c r="AA99" s="111"/>
      <c r="AB99" s="112"/>
      <c r="AC99" s="119">
        <f t="shared" si="81"/>
        <v>0</v>
      </c>
      <c r="AD99" s="120"/>
      <c r="AE99" s="115">
        <f>IFERROR(IF(AD99="",0,(SUMIF($G$3:AC$3,"金额-入",$G99:AC99)-SUMIF($G$3:AC$3,"金额-出",$G99:AC99))/(SUMIF($G$3:AC$3,"数量-入",$G99:AC99)-SUMIF($G$3:AC$3,"数量-出",$G99:AC99))),0)</f>
        <v>0</v>
      </c>
      <c r="AF99" s="115">
        <f t="shared" si="82"/>
        <v>0</v>
      </c>
      <c r="AG99" s="121"/>
      <c r="AH99" s="122"/>
      <c r="AI99" s="123"/>
      <c r="AJ99" s="112"/>
      <c r="AK99" s="119">
        <f t="shared" si="83"/>
        <v>0</v>
      </c>
      <c r="AL99" s="124"/>
      <c r="AM99" s="115">
        <f>IFERROR(IF(AL99="",0,(SUMIF($G$3:AK$3,"金额-入",$G99:AK99)-SUMIF($G$3:AK$3,"金额-出",$G99:AK99))/(SUMIF($G$3:AK$3,"数量-入",$G99:AK99)-SUMIF($G$3:AK$3,"数量-出",$G99:AK99))),0)</f>
        <v>0</v>
      </c>
      <c r="AN99" s="115">
        <f t="shared" si="84"/>
        <v>0</v>
      </c>
      <c r="AO99" s="125"/>
      <c r="AP99" s="126"/>
      <c r="AQ99" s="123"/>
      <c r="AR99" s="112"/>
      <c r="AS99" s="119">
        <f t="shared" si="85"/>
        <v>0</v>
      </c>
      <c r="AT99" s="124"/>
      <c r="AU99" s="115">
        <f>IFERROR(IF(AT99="",0,(SUMIF($G$3:AS$3,"金额-入",$G99:AS99)-SUMIF($G$3:AS$3,"金额-出",$G99:AS99))/(SUMIF($G$3:AS$3,"数量-入",$G99:AS99)-SUMIF($G$3:AS$3,"数量-出",$G99:AS99))),0)</f>
        <v>0</v>
      </c>
      <c r="AV99" s="115">
        <f t="shared" si="86"/>
        <v>0</v>
      </c>
      <c r="AW99" s="125"/>
      <c r="AX99" s="126"/>
      <c r="AY99" s="123"/>
      <c r="AZ99" s="112"/>
      <c r="BA99" s="119">
        <f t="shared" si="87"/>
        <v>0</v>
      </c>
      <c r="BB99" s="124"/>
      <c r="BC99" s="115">
        <f>IFERROR(IF(BB99="",0,(SUMIF($G$3:BA$3,"金额-入",$G99:BA99)-SUMIF($G$3:BA$3,"金额-出",$G99:BA99))/(SUMIF($G$3:BA$3,"数量-入",$G99:BA99)-SUMIF($G$3:BA$3,"数量-出",$G99:BA99))),0)</f>
        <v>0</v>
      </c>
      <c r="BD99" s="115">
        <f t="shared" si="88"/>
        <v>0</v>
      </c>
      <c r="BE99" s="125"/>
      <c r="BF99" s="126"/>
      <c r="BG99" s="123"/>
      <c r="BH99" s="112"/>
      <c r="BI99" s="119">
        <f t="shared" si="89"/>
        <v>0</v>
      </c>
      <c r="BJ99" s="124"/>
      <c r="BK99" s="115">
        <f>IFERROR(IF(BJ99="",0,(SUMIF($G$3:BI$3,"金额-入",$G99:BI99)-SUMIF($G$3:BI$3,"金额-出",$G99:BI99))/(SUMIF($G$3:BI$3,"数量-入",$G99:BI99)-SUMIF($G$3:BI$3,"数量-出",$G99:BI99))),0)</f>
        <v>0</v>
      </c>
      <c r="BL99" s="115">
        <f t="shared" si="90"/>
        <v>0</v>
      </c>
      <c r="BM99" s="125"/>
      <c r="BN99" s="126"/>
      <c r="BO99" s="123"/>
      <c r="BP99" s="112"/>
      <c r="BQ99" s="119">
        <f t="shared" si="91"/>
        <v>0</v>
      </c>
      <c r="BR99" s="124"/>
      <c r="BS99" s="115">
        <f>IFERROR(IF(BR99="",0,(SUMIF($G$3:BQ$3,"金额-入",$G99:BQ99)-SUMIF($G$3:BQ$3,"金额-出",$G99:BQ99))/(SUMIF($G$3:BQ$3,"数量-入",$G99:BQ99)-SUMIF($G$3:BQ$3,"数量-出",$G99:BQ99))),0)</f>
        <v>0</v>
      </c>
      <c r="BT99" s="115">
        <f t="shared" si="92"/>
        <v>0</v>
      </c>
      <c r="BU99" s="125"/>
      <c r="BV99" s="126"/>
      <c r="BW99" s="123"/>
      <c r="BX99" s="112"/>
      <c r="BY99" s="119">
        <f t="shared" si="93"/>
        <v>0</v>
      </c>
      <c r="BZ99" s="124"/>
      <c r="CA99" s="115">
        <f>IFERROR(IF(BZ99="",0,(SUMIF($G$3:BY$3,"金额-入",$G99:BY99)-SUMIF($G$3:BY$3,"金额-出",$G99:BY99))/(SUMIF($G$3:BY$3,"数量-入",$G99:BY99)-SUMIF($G$3:BY$3,"数量-出",$G99:BY99))),0)</f>
        <v>0</v>
      </c>
      <c r="CB99" s="115">
        <f t="shared" si="94"/>
        <v>0</v>
      </c>
      <c r="CC99" s="125"/>
      <c r="CD99" s="126"/>
      <c r="CE99" s="123"/>
      <c r="CF99" s="112"/>
      <c r="CG99" s="119">
        <f t="shared" si="95"/>
        <v>0</v>
      </c>
      <c r="CH99" s="124"/>
      <c r="CI99" s="115">
        <f>IFERROR(IF(CH99="",0,(SUMIF($G$3:CG$3,"金额-入",$G99:CG99)-SUMIF($G$3:CG$3,"金额-出",$G99:CG99))/(SUMIF($G$3:CG$3,"数量-入",$G99:CG99)-SUMIF($G$3:CG$3,"数量-出",$G99:CG99))),0)</f>
        <v>0</v>
      </c>
      <c r="CJ99" s="115">
        <f t="shared" si="96"/>
        <v>0</v>
      </c>
      <c r="CK99" s="125"/>
      <c r="CL99" s="126"/>
      <c r="CM99" s="123"/>
      <c r="CN99" s="112"/>
      <c r="CO99" s="119">
        <f t="shared" si="97"/>
        <v>0</v>
      </c>
      <c r="CP99" s="124"/>
      <c r="CQ99" s="115">
        <f>IFERROR(IF(CP99="",0,(SUMIF($G$3:CO$3,"金额-入",$G99:CO99)-SUMIF($G$3:CO$3,"金额-出",$G99:CO99))/(SUMIF($G$3:CO$3,"数量-入",$G99:CO99)-SUMIF($G$3:CO$3,"数量-出",$G99:CO99))),0)</f>
        <v>0</v>
      </c>
      <c r="CR99" s="115">
        <f t="shared" si="98"/>
        <v>0</v>
      </c>
      <c r="CS99" s="125"/>
      <c r="CT99" s="126"/>
      <c r="CU99" s="123"/>
      <c r="CV99" s="112"/>
      <c r="CW99" s="119">
        <f t="shared" si="99"/>
        <v>0</v>
      </c>
      <c r="CX99" s="124"/>
      <c r="CY99" s="115">
        <f>IFERROR(IF(CX99="",0,(SUMIF($G$3:CW$3,"金额-入",$G99:CW99)-SUMIF($G$3:CW$3,"金额-出",$G99:CW99))/(SUMIF($G$3:CW$3,"数量-入",$G99:CW99)-SUMIF($G$3:CW$3,"数量-出",$G99:CW99))),0)</f>
        <v>0</v>
      </c>
      <c r="CZ99" s="115">
        <f t="shared" si="100"/>
        <v>0</v>
      </c>
      <c r="DA99" s="125"/>
      <c r="DB99" s="126"/>
      <c r="DC99" s="123"/>
      <c r="DD99" s="112"/>
      <c r="DE99" s="119">
        <f t="shared" si="101"/>
        <v>0</v>
      </c>
      <c r="DF99" s="124"/>
      <c r="DG99" s="115">
        <f>IFERROR(IF(DF99="",0,(SUMIF($G$3:DE$3,"金额-入",$G99:DE99)-SUMIF($G$3:DE$3,"金额-出",$G99:DE99))/(SUMIF($G$3:DE$3,"数量-入",$G99:DE99)-SUMIF($G$3:DE$3,"数量-出",$G99:DE99))),0)</f>
        <v>0</v>
      </c>
      <c r="DH99" s="115">
        <f t="shared" si="102"/>
        <v>0</v>
      </c>
      <c r="DI99" s="125"/>
      <c r="DJ99" s="126"/>
      <c r="DK99" s="109">
        <f t="array" ref="DK99">MIN(IF(($G$3:$DJ$3="单价")*(G99:DJ99&lt;&gt;0),G99:DJ99))</f>
        <v>0</v>
      </c>
      <c r="DL99" s="97">
        <f t="array" ref="DL99">MAX(IF($G$3:$DJ$3="单价",G99:DJ99))</f>
        <v>0</v>
      </c>
      <c r="DM99" s="115">
        <f t="shared" si="103"/>
        <v>0</v>
      </c>
      <c r="DN99" s="127"/>
      <c r="DO99" s="2"/>
      <c r="DP99" s="11">
        <f t="shared" si="104"/>
        <v>0</v>
      </c>
      <c r="DQ99" s="11">
        <f t="shared" si="105"/>
        <v>0</v>
      </c>
      <c r="DR99" s="11"/>
      <c r="DS99" s="11"/>
      <c r="DT99" s="11"/>
      <c r="DU99" s="2"/>
      <c r="DV99" s="2"/>
      <c r="DW99" s="2"/>
      <c r="DX99" s="2"/>
      <c r="DY99" s="2"/>
    </row>
    <row r="100" spans="1:129" ht="18" customHeight="1" x14ac:dyDescent="0.15">
      <c r="A100" s="2"/>
      <c r="B100" s="53">
        <f t="shared" si="0"/>
        <v>96</v>
      </c>
      <c r="C100" s="5"/>
      <c r="D100" s="6"/>
      <c r="E100" s="7"/>
      <c r="F100" s="8"/>
      <c r="G100" s="111"/>
      <c r="H100" s="112"/>
      <c r="I100" s="113">
        <f t="shared" si="72"/>
        <v>0</v>
      </c>
      <c r="J100" s="114">
        <f t="shared" si="73"/>
        <v>0</v>
      </c>
      <c r="K100" s="115">
        <f t="shared" si="3"/>
        <v>0</v>
      </c>
      <c r="L100" s="113">
        <f t="shared" si="74"/>
        <v>0</v>
      </c>
      <c r="M100" s="114">
        <f t="shared" si="75"/>
        <v>0</v>
      </c>
      <c r="N100" s="115">
        <f t="shared" si="6"/>
        <v>0</v>
      </c>
      <c r="O100" s="113">
        <f t="shared" si="76"/>
        <v>0</v>
      </c>
      <c r="P100" s="116">
        <f t="shared" si="77"/>
        <v>0</v>
      </c>
      <c r="Q100" s="117">
        <f t="shared" si="37"/>
        <v>0</v>
      </c>
      <c r="R100" s="118">
        <f t="shared" si="78"/>
        <v>0</v>
      </c>
      <c r="S100" s="111"/>
      <c r="T100" s="112"/>
      <c r="U100" s="119">
        <f t="shared" si="79"/>
        <v>0</v>
      </c>
      <c r="V100" s="120"/>
      <c r="W100" s="115">
        <f>IFERROR(IF(V100="",0,(SUMIF($G$3:U$3,"金额-入",$G100:U100)-SUMIF($G$3:U$3,"金额-出",$G100:U100))/(SUMIF($G$3:U$3,"数量-入",$G100:U100)-SUMIF($G$3:U$3,"数量-出",$G100:U100))),0)</f>
        <v>0</v>
      </c>
      <c r="X100" s="115">
        <f t="shared" si="80"/>
        <v>0</v>
      </c>
      <c r="Y100" s="121"/>
      <c r="Z100" s="122"/>
      <c r="AA100" s="111"/>
      <c r="AB100" s="112"/>
      <c r="AC100" s="119">
        <f t="shared" si="81"/>
        <v>0</v>
      </c>
      <c r="AD100" s="120"/>
      <c r="AE100" s="115">
        <f>IFERROR(IF(AD100="",0,(SUMIF($G$3:AC$3,"金额-入",$G100:AC100)-SUMIF($G$3:AC$3,"金额-出",$G100:AC100))/(SUMIF($G$3:AC$3,"数量-入",$G100:AC100)-SUMIF($G$3:AC$3,"数量-出",$G100:AC100))),0)</f>
        <v>0</v>
      </c>
      <c r="AF100" s="115">
        <f t="shared" si="82"/>
        <v>0</v>
      </c>
      <c r="AG100" s="121"/>
      <c r="AH100" s="122"/>
      <c r="AI100" s="123"/>
      <c r="AJ100" s="112"/>
      <c r="AK100" s="119">
        <f t="shared" si="83"/>
        <v>0</v>
      </c>
      <c r="AL100" s="124"/>
      <c r="AM100" s="115">
        <f>IFERROR(IF(AL100="",0,(SUMIF($G$3:AK$3,"金额-入",$G100:AK100)-SUMIF($G$3:AK$3,"金额-出",$G100:AK100))/(SUMIF($G$3:AK$3,"数量-入",$G100:AK100)-SUMIF($G$3:AK$3,"数量-出",$G100:AK100))),0)</f>
        <v>0</v>
      </c>
      <c r="AN100" s="115">
        <f t="shared" si="84"/>
        <v>0</v>
      </c>
      <c r="AO100" s="125"/>
      <c r="AP100" s="126"/>
      <c r="AQ100" s="123"/>
      <c r="AR100" s="112"/>
      <c r="AS100" s="119">
        <f t="shared" si="85"/>
        <v>0</v>
      </c>
      <c r="AT100" s="124"/>
      <c r="AU100" s="115">
        <f>IFERROR(IF(AT100="",0,(SUMIF($G$3:AS$3,"金额-入",$G100:AS100)-SUMIF($G$3:AS$3,"金额-出",$G100:AS100))/(SUMIF($G$3:AS$3,"数量-入",$G100:AS100)-SUMIF($G$3:AS$3,"数量-出",$G100:AS100))),0)</f>
        <v>0</v>
      </c>
      <c r="AV100" s="115">
        <f t="shared" si="86"/>
        <v>0</v>
      </c>
      <c r="AW100" s="125"/>
      <c r="AX100" s="126"/>
      <c r="AY100" s="123"/>
      <c r="AZ100" s="112"/>
      <c r="BA100" s="119">
        <f t="shared" si="87"/>
        <v>0</v>
      </c>
      <c r="BB100" s="124"/>
      <c r="BC100" s="115">
        <f>IFERROR(IF(BB100="",0,(SUMIF($G$3:BA$3,"金额-入",$G100:BA100)-SUMIF($G$3:BA$3,"金额-出",$G100:BA100))/(SUMIF($G$3:BA$3,"数量-入",$G100:BA100)-SUMIF($G$3:BA$3,"数量-出",$G100:BA100))),0)</f>
        <v>0</v>
      </c>
      <c r="BD100" s="115">
        <f t="shared" si="88"/>
        <v>0</v>
      </c>
      <c r="BE100" s="125"/>
      <c r="BF100" s="126"/>
      <c r="BG100" s="123"/>
      <c r="BH100" s="112"/>
      <c r="BI100" s="119">
        <f t="shared" si="89"/>
        <v>0</v>
      </c>
      <c r="BJ100" s="124"/>
      <c r="BK100" s="115">
        <f>IFERROR(IF(BJ100="",0,(SUMIF($G$3:BI$3,"金额-入",$G100:BI100)-SUMIF($G$3:BI$3,"金额-出",$G100:BI100))/(SUMIF($G$3:BI$3,"数量-入",$G100:BI100)-SUMIF($G$3:BI$3,"数量-出",$G100:BI100))),0)</f>
        <v>0</v>
      </c>
      <c r="BL100" s="115">
        <f t="shared" si="90"/>
        <v>0</v>
      </c>
      <c r="BM100" s="125"/>
      <c r="BN100" s="126"/>
      <c r="BO100" s="123"/>
      <c r="BP100" s="112"/>
      <c r="BQ100" s="119">
        <f t="shared" si="91"/>
        <v>0</v>
      </c>
      <c r="BR100" s="124"/>
      <c r="BS100" s="115">
        <f>IFERROR(IF(BR100="",0,(SUMIF($G$3:BQ$3,"金额-入",$G100:BQ100)-SUMIF($G$3:BQ$3,"金额-出",$G100:BQ100))/(SUMIF($G$3:BQ$3,"数量-入",$G100:BQ100)-SUMIF($G$3:BQ$3,"数量-出",$G100:BQ100))),0)</f>
        <v>0</v>
      </c>
      <c r="BT100" s="115">
        <f t="shared" si="92"/>
        <v>0</v>
      </c>
      <c r="BU100" s="125"/>
      <c r="BV100" s="126"/>
      <c r="BW100" s="123"/>
      <c r="BX100" s="112"/>
      <c r="BY100" s="119">
        <f t="shared" si="93"/>
        <v>0</v>
      </c>
      <c r="BZ100" s="124"/>
      <c r="CA100" s="115">
        <f>IFERROR(IF(BZ100="",0,(SUMIF($G$3:BY$3,"金额-入",$G100:BY100)-SUMIF($G$3:BY$3,"金额-出",$G100:BY100))/(SUMIF($G$3:BY$3,"数量-入",$G100:BY100)-SUMIF($G$3:BY$3,"数量-出",$G100:BY100))),0)</f>
        <v>0</v>
      </c>
      <c r="CB100" s="115">
        <f t="shared" si="94"/>
        <v>0</v>
      </c>
      <c r="CC100" s="125"/>
      <c r="CD100" s="126"/>
      <c r="CE100" s="123"/>
      <c r="CF100" s="112"/>
      <c r="CG100" s="119">
        <f t="shared" si="95"/>
        <v>0</v>
      </c>
      <c r="CH100" s="124"/>
      <c r="CI100" s="115">
        <f>IFERROR(IF(CH100="",0,(SUMIF($G$3:CG$3,"金额-入",$G100:CG100)-SUMIF($G$3:CG$3,"金额-出",$G100:CG100))/(SUMIF($G$3:CG$3,"数量-入",$G100:CG100)-SUMIF($G$3:CG$3,"数量-出",$G100:CG100))),0)</f>
        <v>0</v>
      </c>
      <c r="CJ100" s="115">
        <f t="shared" si="96"/>
        <v>0</v>
      </c>
      <c r="CK100" s="125"/>
      <c r="CL100" s="126"/>
      <c r="CM100" s="123"/>
      <c r="CN100" s="112"/>
      <c r="CO100" s="119">
        <f t="shared" si="97"/>
        <v>0</v>
      </c>
      <c r="CP100" s="124"/>
      <c r="CQ100" s="115">
        <f>IFERROR(IF(CP100="",0,(SUMIF($G$3:CO$3,"金额-入",$G100:CO100)-SUMIF($G$3:CO$3,"金额-出",$G100:CO100))/(SUMIF($G$3:CO$3,"数量-入",$G100:CO100)-SUMIF($G$3:CO$3,"数量-出",$G100:CO100))),0)</f>
        <v>0</v>
      </c>
      <c r="CR100" s="115">
        <f t="shared" si="98"/>
        <v>0</v>
      </c>
      <c r="CS100" s="125"/>
      <c r="CT100" s="126"/>
      <c r="CU100" s="123"/>
      <c r="CV100" s="112"/>
      <c r="CW100" s="119">
        <f t="shared" si="99"/>
        <v>0</v>
      </c>
      <c r="CX100" s="124"/>
      <c r="CY100" s="115">
        <f>IFERROR(IF(CX100="",0,(SUMIF($G$3:CW$3,"金额-入",$G100:CW100)-SUMIF($G$3:CW$3,"金额-出",$G100:CW100))/(SUMIF($G$3:CW$3,"数量-入",$G100:CW100)-SUMIF($G$3:CW$3,"数量-出",$G100:CW100))),0)</f>
        <v>0</v>
      </c>
      <c r="CZ100" s="115">
        <f t="shared" si="100"/>
        <v>0</v>
      </c>
      <c r="DA100" s="125"/>
      <c r="DB100" s="126"/>
      <c r="DC100" s="123"/>
      <c r="DD100" s="112"/>
      <c r="DE100" s="119">
        <f t="shared" si="101"/>
        <v>0</v>
      </c>
      <c r="DF100" s="124"/>
      <c r="DG100" s="115">
        <f>IFERROR(IF(DF100="",0,(SUMIF($G$3:DE$3,"金额-入",$G100:DE100)-SUMIF($G$3:DE$3,"金额-出",$G100:DE100))/(SUMIF($G$3:DE$3,"数量-入",$G100:DE100)-SUMIF($G$3:DE$3,"数量-出",$G100:DE100))),0)</f>
        <v>0</v>
      </c>
      <c r="DH100" s="115">
        <f t="shared" si="102"/>
        <v>0</v>
      </c>
      <c r="DI100" s="125"/>
      <c r="DJ100" s="126"/>
      <c r="DK100" s="109">
        <f t="array" ref="DK100">MIN(IF(($G$3:$DJ$3="单价")*(G100:DJ100&lt;&gt;0),G100:DJ100))</f>
        <v>0</v>
      </c>
      <c r="DL100" s="97">
        <f t="array" ref="DL100">MAX(IF($G$3:$DJ$3="单价",G100:DJ100))</f>
        <v>0</v>
      </c>
      <c r="DM100" s="115">
        <f t="shared" si="103"/>
        <v>0</v>
      </c>
      <c r="DN100" s="127"/>
      <c r="DO100" s="2"/>
      <c r="DP100" s="11">
        <f t="shared" si="104"/>
        <v>0</v>
      </c>
      <c r="DQ100" s="11">
        <f t="shared" si="105"/>
        <v>0</v>
      </c>
      <c r="DR100" s="11"/>
      <c r="DS100" s="11"/>
      <c r="DT100" s="11"/>
      <c r="DU100" s="2"/>
      <c r="DV100" s="2"/>
      <c r="DW100" s="2"/>
      <c r="DX100" s="2"/>
      <c r="DY100" s="2"/>
    </row>
    <row r="101" spans="1:129" ht="18" customHeight="1" x14ac:dyDescent="0.15">
      <c r="A101" s="2"/>
      <c r="B101" s="53">
        <f t="shared" si="0"/>
        <v>97</v>
      </c>
      <c r="C101" s="5"/>
      <c r="D101" s="6"/>
      <c r="E101" s="7"/>
      <c r="F101" s="8"/>
      <c r="G101" s="111"/>
      <c r="H101" s="112"/>
      <c r="I101" s="113">
        <f t="shared" si="72"/>
        <v>0</v>
      </c>
      <c r="J101" s="114">
        <f t="shared" si="73"/>
        <v>0</v>
      </c>
      <c r="K101" s="115">
        <f t="shared" si="3"/>
        <v>0</v>
      </c>
      <c r="L101" s="113">
        <f t="shared" si="74"/>
        <v>0</v>
      </c>
      <c r="M101" s="114">
        <f t="shared" si="75"/>
        <v>0</v>
      </c>
      <c r="N101" s="115">
        <f t="shared" si="6"/>
        <v>0</v>
      </c>
      <c r="O101" s="113">
        <f t="shared" si="76"/>
        <v>0</v>
      </c>
      <c r="P101" s="116">
        <f t="shared" si="77"/>
        <v>0</v>
      </c>
      <c r="Q101" s="117">
        <f t="shared" si="37"/>
        <v>0</v>
      </c>
      <c r="R101" s="118">
        <f t="shared" si="78"/>
        <v>0</v>
      </c>
      <c r="S101" s="111"/>
      <c r="T101" s="112"/>
      <c r="U101" s="119">
        <f t="shared" si="79"/>
        <v>0</v>
      </c>
      <c r="V101" s="120"/>
      <c r="W101" s="115">
        <f>IFERROR(IF(V101="",0,(SUMIF($G$3:U$3,"金额-入",$G101:U101)-SUMIF($G$3:U$3,"金额-出",$G101:U101))/(SUMIF($G$3:U$3,"数量-入",$G101:U101)-SUMIF($G$3:U$3,"数量-出",$G101:U101))),0)</f>
        <v>0</v>
      </c>
      <c r="X101" s="115">
        <f t="shared" si="80"/>
        <v>0</v>
      </c>
      <c r="Y101" s="121"/>
      <c r="Z101" s="122"/>
      <c r="AA101" s="111"/>
      <c r="AB101" s="112"/>
      <c r="AC101" s="119">
        <f t="shared" si="81"/>
        <v>0</v>
      </c>
      <c r="AD101" s="120"/>
      <c r="AE101" s="115">
        <f>IFERROR(IF(AD101="",0,(SUMIF($G$3:AC$3,"金额-入",$G101:AC101)-SUMIF($G$3:AC$3,"金额-出",$G101:AC101))/(SUMIF($G$3:AC$3,"数量-入",$G101:AC101)-SUMIF($G$3:AC$3,"数量-出",$G101:AC101))),0)</f>
        <v>0</v>
      </c>
      <c r="AF101" s="115">
        <f t="shared" si="82"/>
        <v>0</v>
      </c>
      <c r="AG101" s="121"/>
      <c r="AH101" s="122"/>
      <c r="AI101" s="123"/>
      <c r="AJ101" s="112"/>
      <c r="AK101" s="119">
        <f t="shared" si="83"/>
        <v>0</v>
      </c>
      <c r="AL101" s="124"/>
      <c r="AM101" s="115">
        <f>IFERROR(IF(AL101="",0,(SUMIF($G$3:AK$3,"金额-入",$G101:AK101)-SUMIF($G$3:AK$3,"金额-出",$G101:AK101))/(SUMIF($G$3:AK$3,"数量-入",$G101:AK101)-SUMIF($G$3:AK$3,"数量-出",$G101:AK101))),0)</f>
        <v>0</v>
      </c>
      <c r="AN101" s="115">
        <f t="shared" si="84"/>
        <v>0</v>
      </c>
      <c r="AO101" s="125"/>
      <c r="AP101" s="126"/>
      <c r="AQ101" s="123"/>
      <c r="AR101" s="112"/>
      <c r="AS101" s="119">
        <f t="shared" si="85"/>
        <v>0</v>
      </c>
      <c r="AT101" s="124"/>
      <c r="AU101" s="115">
        <f>IFERROR(IF(AT101="",0,(SUMIF($G$3:AS$3,"金额-入",$G101:AS101)-SUMIF($G$3:AS$3,"金额-出",$G101:AS101))/(SUMIF($G$3:AS$3,"数量-入",$G101:AS101)-SUMIF($G$3:AS$3,"数量-出",$G101:AS101))),0)</f>
        <v>0</v>
      </c>
      <c r="AV101" s="115">
        <f t="shared" si="86"/>
        <v>0</v>
      </c>
      <c r="AW101" s="125"/>
      <c r="AX101" s="126"/>
      <c r="AY101" s="123"/>
      <c r="AZ101" s="112"/>
      <c r="BA101" s="119">
        <f t="shared" si="87"/>
        <v>0</v>
      </c>
      <c r="BB101" s="124"/>
      <c r="BC101" s="115">
        <f>IFERROR(IF(BB101="",0,(SUMIF($G$3:BA$3,"金额-入",$G101:BA101)-SUMIF($G$3:BA$3,"金额-出",$G101:BA101))/(SUMIF($G$3:BA$3,"数量-入",$G101:BA101)-SUMIF($G$3:BA$3,"数量-出",$G101:BA101))),0)</f>
        <v>0</v>
      </c>
      <c r="BD101" s="115">
        <f t="shared" si="88"/>
        <v>0</v>
      </c>
      <c r="BE101" s="125"/>
      <c r="BF101" s="126"/>
      <c r="BG101" s="123"/>
      <c r="BH101" s="112"/>
      <c r="BI101" s="119">
        <f t="shared" si="89"/>
        <v>0</v>
      </c>
      <c r="BJ101" s="124"/>
      <c r="BK101" s="115">
        <f>IFERROR(IF(BJ101="",0,(SUMIF($G$3:BI$3,"金额-入",$G101:BI101)-SUMIF($G$3:BI$3,"金额-出",$G101:BI101))/(SUMIF($G$3:BI$3,"数量-入",$G101:BI101)-SUMIF($G$3:BI$3,"数量-出",$G101:BI101))),0)</f>
        <v>0</v>
      </c>
      <c r="BL101" s="115">
        <f t="shared" si="90"/>
        <v>0</v>
      </c>
      <c r="BM101" s="125"/>
      <c r="BN101" s="126"/>
      <c r="BO101" s="123"/>
      <c r="BP101" s="112"/>
      <c r="BQ101" s="119">
        <f t="shared" si="91"/>
        <v>0</v>
      </c>
      <c r="BR101" s="124"/>
      <c r="BS101" s="115">
        <f>IFERROR(IF(BR101="",0,(SUMIF($G$3:BQ$3,"金额-入",$G101:BQ101)-SUMIF($G$3:BQ$3,"金额-出",$G101:BQ101))/(SUMIF($G$3:BQ$3,"数量-入",$G101:BQ101)-SUMIF($G$3:BQ$3,"数量-出",$G101:BQ101))),0)</f>
        <v>0</v>
      </c>
      <c r="BT101" s="115">
        <f t="shared" si="92"/>
        <v>0</v>
      </c>
      <c r="BU101" s="125"/>
      <c r="BV101" s="126"/>
      <c r="BW101" s="123"/>
      <c r="BX101" s="112"/>
      <c r="BY101" s="119">
        <f t="shared" si="93"/>
        <v>0</v>
      </c>
      <c r="BZ101" s="124"/>
      <c r="CA101" s="115">
        <f>IFERROR(IF(BZ101="",0,(SUMIF($G$3:BY$3,"金额-入",$G101:BY101)-SUMIF($G$3:BY$3,"金额-出",$G101:BY101))/(SUMIF($G$3:BY$3,"数量-入",$G101:BY101)-SUMIF($G$3:BY$3,"数量-出",$G101:BY101))),0)</f>
        <v>0</v>
      </c>
      <c r="CB101" s="115">
        <f t="shared" si="94"/>
        <v>0</v>
      </c>
      <c r="CC101" s="125"/>
      <c r="CD101" s="126"/>
      <c r="CE101" s="123"/>
      <c r="CF101" s="112"/>
      <c r="CG101" s="119">
        <f t="shared" si="95"/>
        <v>0</v>
      </c>
      <c r="CH101" s="124"/>
      <c r="CI101" s="115">
        <f>IFERROR(IF(CH101="",0,(SUMIF($G$3:CG$3,"金额-入",$G101:CG101)-SUMIF($G$3:CG$3,"金额-出",$G101:CG101))/(SUMIF($G$3:CG$3,"数量-入",$G101:CG101)-SUMIF($G$3:CG$3,"数量-出",$G101:CG101))),0)</f>
        <v>0</v>
      </c>
      <c r="CJ101" s="115">
        <f t="shared" si="96"/>
        <v>0</v>
      </c>
      <c r="CK101" s="125"/>
      <c r="CL101" s="126"/>
      <c r="CM101" s="123"/>
      <c r="CN101" s="112"/>
      <c r="CO101" s="119">
        <f t="shared" si="97"/>
        <v>0</v>
      </c>
      <c r="CP101" s="124"/>
      <c r="CQ101" s="115">
        <f>IFERROR(IF(CP101="",0,(SUMIF($G$3:CO$3,"金额-入",$G101:CO101)-SUMIF($G$3:CO$3,"金额-出",$G101:CO101))/(SUMIF($G$3:CO$3,"数量-入",$G101:CO101)-SUMIF($G$3:CO$3,"数量-出",$G101:CO101))),0)</f>
        <v>0</v>
      </c>
      <c r="CR101" s="115">
        <f t="shared" si="98"/>
        <v>0</v>
      </c>
      <c r="CS101" s="125"/>
      <c r="CT101" s="126"/>
      <c r="CU101" s="123"/>
      <c r="CV101" s="112"/>
      <c r="CW101" s="119">
        <f t="shared" si="99"/>
        <v>0</v>
      </c>
      <c r="CX101" s="124"/>
      <c r="CY101" s="115">
        <f>IFERROR(IF(CX101="",0,(SUMIF($G$3:CW$3,"金额-入",$G101:CW101)-SUMIF($G$3:CW$3,"金额-出",$G101:CW101))/(SUMIF($G$3:CW$3,"数量-入",$G101:CW101)-SUMIF($G$3:CW$3,"数量-出",$G101:CW101))),0)</f>
        <v>0</v>
      </c>
      <c r="CZ101" s="115">
        <f t="shared" si="100"/>
        <v>0</v>
      </c>
      <c r="DA101" s="125"/>
      <c r="DB101" s="126"/>
      <c r="DC101" s="123"/>
      <c r="DD101" s="112"/>
      <c r="DE101" s="119">
        <f t="shared" si="101"/>
        <v>0</v>
      </c>
      <c r="DF101" s="124"/>
      <c r="DG101" s="115">
        <f>IFERROR(IF(DF101="",0,(SUMIF($G$3:DE$3,"金额-入",$G101:DE101)-SUMIF($G$3:DE$3,"金额-出",$G101:DE101))/(SUMIF($G$3:DE$3,"数量-入",$G101:DE101)-SUMIF($G$3:DE$3,"数量-出",$G101:DE101))),0)</f>
        <v>0</v>
      </c>
      <c r="DH101" s="115">
        <f t="shared" si="102"/>
        <v>0</v>
      </c>
      <c r="DI101" s="125"/>
      <c r="DJ101" s="126"/>
      <c r="DK101" s="109">
        <f t="array" ref="DK101">MIN(IF(($G$3:$DJ$3="单价")*(G101:DJ101&lt;&gt;0),G101:DJ101))</f>
        <v>0</v>
      </c>
      <c r="DL101" s="97">
        <f t="array" ref="DL101">MAX(IF($G$3:$DJ$3="单价",G101:DJ101))</f>
        <v>0</v>
      </c>
      <c r="DM101" s="115">
        <f t="shared" si="103"/>
        <v>0</v>
      </c>
      <c r="DN101" s="127"/>
      <c r="DO101" s="2"/>
      <c r="DP101" s="11">
        <f t="shared" si="104"/>
        <v>0</v>
      </c>
      <c r="DQ101" s="11">
        <f t="shared" si="105"/>
        <v>0</v>
      </c>
      <c r="DR101" s="11"/>
      <c r="DS101" s="11"/>
      <c r="DT101" s="11"/>
      <c r="DU101" s="2"/>
      <c r="DV101" s="2"/>
      <c r="DW101" s="2"/>
      <c r="DX101" s="2"/>
      <c r="DY101" s="2"/>
    </row>
    <row r="102" spans="1:129" ht="18" customHeight="1" x14ac:dyDescent="0.15">
      <c r="A102" s="2"/>
      <c r="B102" s="53">
        <f t="shared" si="0"/>
        <v>98</v>
      </c>
      <c r="C102" s="5"/>
      <c r="D102" s="6"/>
      <c r="E102" s="7"/>
      <c r="F102" s="8"/>
      <c r="G102" s="111"/>
      <c r="H102" s="112"/>
      <c r="I102" s="113">
        <f t="shared" si="72"/>
        <v>0</v>
      </c>
      <c r="J102" s="114">
        <f t="shared" si="73"/>
        <v>0</v>
      </c>
      <c r="K102" s="115">
        <f t="shared" si="3"/>
        <v>0</v>
      </c>
      <c r="L102" s="113">
        <f t="shared" si="74"/>
        <v>0</v>
      </c>
      <c r="M102" s="114">
        <f t="shared" si="75"/>
        <v>0</v>
      </c>
      <c r="N102" s="115">
        <f t="shared" si="6"/>
        <v>0</v>
      </c>
      <c r="O102" s="113">
        <f t="shared" si="76"/>
        <v>0</v>
      </c>
      <c r="P102" s="116">
        <f t="shared" si="77"/>
        <v>0</v>
      </c>
      <c r="Q102" s="117">
        <f t="shared" si="37"/>
        <v>0</v>
      </c>
      <c r="R102" s="118">
        <f t="shared" si="78"/>
        <v>0</v>
      </c>
      <c r="S102" s="111"/>
      <c r="T102" s="112"/>
      <c r="U102" s="119">
        <f t="shared" si="79"/>
        <v>0</v>
      </c>
      <c r="V102" s="120"/>
      <c r="W102" s="115">
        <f>IFERROR(IF(V102="",0,(SUMIF($G$3:U$3,"金额-入",$G102:U102)-SUMIF($G$3:U$3,"金额-出",$G102:U102))/(SUMIF($G$3:U$3,"数量-入",$G102:U102)-SUMIF($G$3:U$3,"数量-出",$G102:U102))),0)</f>
        <v>0</v>
      </c>
      <c r="X102" s="115">
        <f t="shared" si="80"/>
        <v>0</v>
      </c>
      <c r="Y102" s="121"/>
      <c r="Z102" s="122"/>
      <c r="AA102" s="111"/>
      <c r="AB102" s="112"/>
      <c r="AC102" s="119">
        <f t="shared" si="81"/>
        <v>0</v>
      </c>
      <c r="AD102" s="120"/>
      <c r="AE102" s="115">
        <f>IFERROR(IF(AD102="",0,(SUMIF($G$3:AC$3,"金额-入",$G102:AC102)-SUMIF($G$3:AC$3,"金额-出",$G102:AC102))/(SUMIF($G$3:AC$3,"数量-入",$G102:AC102)-SUMIF($G$3:AC$3,"数量-出",$G102:AC102))),0)</f>
        <v>0</v>
      </c>
      <c r="AF102" s="115">
        <f t="shared" si="82"/>
        <v>0</v>
      </c>
      <c r="AG102" s="121"/>
      <c r="AH102" s="122"/>
      <c r="AI102" s="123"/>
      <c r="AJ102" s="112"/>
      <c r="AK102" s="119">
        <f t="shared" si="83"/>
        <v>0</v>
      </c>
      <c r="AL102" s="124"/>
      <c r="AM102" s="115">
        <f>IFERROR(IF(AL102="",0,(SUMIF($G$3:AK$3,"金额-入",$G102:AK102)-SUMIF($G$3:AK$3,"金额-出",$G102:AK102))/(SUMIF($G$3:AK$3,"数量-入",$G102:AK102)-SUMIF($G$3:AK$3,"数量-出",$G102:AK102))),0)</f>
        <v>0</v>
      </c>
      <c r="AN102" s="115">
        <f t="shared" si="84"/>
        <v>0</v>
      </c>
      <c r="AO102" s="125"/>
      <c r="AP102" s="126"/>
      <c r="AQ102" s="123"/>
      <c r="AR102" s="112"/>
      <c r="AS102" s="119">
        <f t="shared" si="85"/>
        <v>0</v>
      </c>
      <c r="AT102" s="124"/>
      <c r="AU102" s="115">
        <f>IFERROR(IF(AT102="",0,(SUMIF($G$3:AS$3,"金额-入",$G102:AS102)-SUMIF($G$3:AS$3,"金额-出",$G102:AS102))/(SUMIF($G$3:AS$3,"数量-入",$G102:AS102)-SUMIF($G$3:AS$3,"数量-出",$G102:AS102))),0)</f>
        <v>0</v>
      </c>
      <c r="AV102" s="115">
        <f t="shared" si="86"/>
        <v>0</v>
      </c>
      <c r="AW102" s="125"/>
      <c r="AX102" s="126"/>
      <c r="AY102" s="123"/>
      <c r="AZ102" s="112"/>
      <c r="BA102" s="119">
        <f t="shared" si="87"/>
        <v>0</v>
      </c>
      <c r="BB102" s="124"/>
      <c r="BC102" s="115">
        <f>IFERROR(IF(BB102="",0,(SUMIF($G$3:BA$3,"金额-入",$G102:BA102)-SUMIF($G$3:BA$3,"金额-出",$G102:BA102))/(SUMIF($G$3:BA$3,"数量-入",$G102:BA102)-SUMIF($G$3:BA$3,"数量-出",$G102:BA102))),0)</f>
        <v>0</v>
      </c>
      <c r="BD102" s="115">
        <f t="shared" si="88"/>
        <v>0</v>
      </c>
      <c r="BE102" s="125"/>
      <c r="BF102" s="126"/>
      <c r="BG102" s="123"/>
      <c r="BH102" s="112"/>
      <c r="BI102" s="119">
        <f t="shared" si="89"/>
        <v>0</v>
      </c>
      <c r="BJ102" s="124"/>
      <c r="BK102" s="115">
        <f>IFERROR(IF(BJ102="",0,(SUMIF($G$3:BI$3,"金额-入",$G102:BI102)-SUMIF($G$3:BI$3,"金额-出",$G102:BI102))/(SUMIF($G$3:BI$3,"数量-入",$G102:BI102)-SUMIF($G$3:BI$3,"数量-出",$G102:BI102))),0)</f>
        <v>0</v>
      </c>
      <c r="BL102" s="115">
        <f t="shared" si="90"/>
        <v>0</v>
      </c>
      <c r="BM102" s="125"/>
      <c r="BN102" s="126"/>
      <c r="BO102" s="123"/>
      <c r="BP102" s="112"/>
      <c r="BQ102" s="119">
        <f t="shared" si="91"/>
        <v>0</v>
      </c>
      <c r="BR102" s="124"/>
      <c r="BS102" s="115">
        <f>IFERROR(IF(BR102="",0,(SUMIF($G$3:BQ$3,"金额-入",$G102:BQ102)-SUMIF($G$3:BQ$3,"金额-出",$G102:BQ102))/(SUMIF($G$3:BQ$3,"数量-入",$G102:BQ102)-SUMIF($G$3:BQ$3,"数量-出",$G102:BQ102))),0)</f>
        <v>0</v>
      </c>
      <c r="BT102" s="115">
        <f t="shared" si="92"/>
        <v>0</v>
      </c>
      <c r="BU102" s="125"/>
      <c r="BV102" s="126"/>
      <c r="BW102" s="123"/>
      <c r="BX102" s="112"/>
      <c r="BY102" s="119">
        <f t="shared" si="93"/>
        <v>0</v>
      </c>
      <c r="BZ102" s="124"/>
      <c r="CA102" s="115">
        <f>IFERROR(IF(BZ102="",0,(SUMIF($G$3:BY$3,"金额-入",$G102:BY102)-SUMIF($G$3:BY$3,"金额-出",$G102:BY102))/(SUMIF($G$3:BY$3,"数量-入",$G102:BY102)-SUMIF($G$3:BY$3,"数量-出",$G102:BY102))),0)</f>
        <v>0</v>
      </c>
      <c r="CB102" s="115">
        <f t="shared" si="94"/>
        <v>0</v>
      </c>
      <c r="CC102" s="125"/>
      <c r="CD102" s="126"/>
      <c r="CE102" s="123"/>
      <c r="CF102" s="112"/>
      <c r="CG102" s="119">
        <f t="shared" si="95"/>
        <v>0</v>
      </c>
      <c r="CH102" s="124"/>
      <c r="CI102" s="115">
        <f>IFERROR(IF(CH102="",0,(SUMIF($G$3:CG$3,"金额-入",$G102:CG102)-SUMIF($G$3:CG$3,"金额-出",$G102:CG102))/(SUMIF($G$3:CG$3,"数量-入",$G102:CG102)-SUMIF($G$3:CG$3,"数量-出",$G102:CG102))),0)</f>
        <v>0</v>
      </c>
      <c r="CJ102" s="115">
        <f t="shared" si="96"/>
        <v>0</v>
      </c>
      <c r="CK102" s="125"/>
      <c r="CL102" s="126"/>
      <c r="CM102" s="123"/>
      <c r="CN102" s="112"/>
      <c r="CO102" s="119">
        <f t="shared" si="97"/>
        <v>0</v>
      </c>
      <c r="CP102" s="124"/>
      <c r="CQ102" s="115">
        <f>IFERROR(IF(CP102="",0,(SUMIF($G$3:CO$3,"金额-入",$G102:CO102)-SUMIF($G$3:CO$3,"金额-出",$G102:CO102))/(SUMIF($G$3:CO$3,"数量-入",$G102:CO102)-SUMIF($G$3:CO$3,"数量-出",$G102:CO102))),0)</f>
        <v>0</v>
      </c>
      <c r="CR102" s="115">
        <f t="shared" si="98"/>
        <v>0</v>
      </c>
      <c r="CS102" s="125"/>
      <c r="CT102" s="126"/>
      <c r="CU102" s="123"/>
      <c r="CV102" s="112"/>
      <c r="CW102" s="119">
        <f t="shared" si="99"/>
        <v>0</v>
      </c>
      <c r="CX102" s="124"/>
      <c r="CY102" s="115">
        <f>IFERROR(IF(CX102="",0,(SUMIF($G$3:CW$3,"金额-入",$G102:CW102)-SUMIF($G$3:CW$3,"金额-出",$G102:CW102))/(SUMIF($G$3:CW$3,"数量-入",$G102:CW102)-SUMIF($G$3:CW$3,"数量-出",$G102:CW102))),0)</f>
        <v>0</v>
      </c>
      <c r="CZ102" s="115">
        <f t="shared" si="100"/>
        <v>0</v>
      </c>
      <c r="DA102" s="125"/>
      <c r="DB102" s="126"/>
      <c r="DC102" s="123"/>
      <c r="DD102" s="112"/>
      <c r="DE102" s="119">
        <f t="shared" si="101"/>
        <v>0</v>
      </c>
      <c r="DF102" s="124"/>
      <c r="DG102" s="115">
        <f>IFERROR(IF(DF102="",0,(SUMIF($G$3:DE$3,"金额-入",$G102:DE102)-SUMIF($G$3:DE$3,"金额-出",$G102:DE102))/(SUMIF($G$3:DE$3,"数量-入",$G102:DE102)-SUMIF($G$3:DE$3,"数量-出",$G102:DE102))),0)</f>
        <v>0</v>
      </c>
      <c r="DH102" s="115">
        <f t="shared" si="102"/>
        <v>0</v>
      </c>
      <c r="DI102" s="125"/>
      <c r="DJ102" s="126"/>
      <c r="DK102" s="109">
        <f t="array" ref="DK102">MIN(IF(($G$3:$DJ$3="单价")*(G102:DJ102&lt;&gt;0),G102:DJ102))</f>
        <v>0</v>
      </c>
      <c r="DL102" s="97">
        <f t="array" ref="DL102">MAX(IF($G$3:$DJ$3="单价",G102:DJ102))</f>
        <v>0</v>
      </c>
      <c r="DM102" s="115">
        <f t="shared" si="103"/>
        <v>0</v>
      </c>
      <c r="DN102" s="127"/>
      <c r="DO102" s="2"/>
      <c r="DP102" s="11">
        <f t="shared" si="104"/>
        <v>0</v>
      </c>
      <c r="DQ102" s="11">
        <f t="shared" si="105"/>
        <v>0</v>
      </c>
      <c r="DR102" s="11"/>
      <c r="DS102" s="11"/>
      <c r="DT102" s="11"/>
      <c r="DU102" s="2"/>
      <c r="DV102" s="2"/>
      <c r="DW102" s="2"/>
      <c r="DX102" s="2"/>
      <c r="DY102" s="2"/>
    </row>
    <row r="103" spans="1:129" ht="18" customHeight="1" x14ac:dyDescent="0.15">
      <c r="A103" s="2"/>
      <c r="B103" s="53">
        <f t="shared" si="0"/>
        <v>99</v>
      </c>
      <c r="C103" s="5"/>
      <c r="D103" s="6"/>
      <c r="E103" s="7"/>
      <c r="F103" s="8"/>
      <c r="G103" s="111"/>
      <c r="H103" s="112"/>
      <c r="I103" s="113">
        <f t="shared" si="72"/>
        <v>0</v>
      </c>
      <c r="J103" s="114">
        <f t="shared" si="73"/>
        <v>0</v>
      </c>
      <c r="K103" s="115">
        <f t="shared" si="3"/>
        <v>0</v>
      </c>
      <c r="L103" s="113">
        <f t="shared" si="74"/>
        <v>0</v>
      </c>
      <c r="M103" s="114">
        <f t="shared" si="75"/>
        <v>0</v>
      </c>
      <c r="N103" s="115">
        <f t="shared" si="6"/>
        <v>0</v>
      </c>
      <c r="O103" s="113">
        <f t="shared" si="76"/>
        <v>0</v>
      </c>
      <c r="P103" s="116">
        <f t="shared" si="77"/>
        <v>0</v>
      </c>
      <c r="Q103" s="117">
        <f t="shared" si="37"/>
        <v>0</v>
      </c>
      <c r="R103" s="118">
        <f t="shared" si="78"/>
        <v>0</v>
      </c>
      <c r="S103" s="111"/>
      <c r="T103" s="112"/>
      <c r="U103" s="119">
        <f t="shared" si="79"/>
        <v>0</v>
      </c>
      <c r="V103" s="120"/>
      <c r="W103" s="115">
        <f>IFERROR(IF(V103="",0,(SUMIF($G$3:U$3,"金额-入",$G103:U103)-SUMIF($G$3:U$3,"金额-出",$G103:U103))/(SUMIF($G$3:U$3,"数量-入",$G103:U103)-SUMIF($G$3:U$3,"数量-出",$G103:U103))),0)</f>
        <v>0</v>
      </c>
      <c r="X103" s="115">
        <f t="shared" si="80"/>
        <v>0</v>
      </c>
      <c r="Y103" s="121"/>
      <c r="Z103" s="122"/>
      <c r="AA103" s="111"/>
      <c r="AB103" s="112"/>
      <c r="AC103" s="119">
        <f t="shared" si="81"/>
        <v>0</v>
      </c>
      <c r="AD103" s="120"/>
      <c r="AE103" s="115">
        <f>IFERROR(IF(AD103="",0,(SUMIF($G$3:AC$3,"金额-入",$G103:AC103)-SUMIF($G$3:AC$3,"金额-出",$G103:AC103))/(SUMIF($G$3:AC$3,"数量-入",$G103:AC103)-SUMIF($G$3:AC$3,"数量-出",$G103:AC103))),0)</f>
        <v>0</v>
      </c>
      <c r="AF103" s="115">
        <f t="shared" si="82"/>
        <v>0</v>
      </c>
      <c r="AG103" s="121"/>
      <c r="AH103" s="122"/>
      <c r="AI103" s="123"/>
      <c r="AJ103" s="112"/>
      <c r="AK103" s="119">
        <f t="shared" si="83"/>
        <v>0</v>
      </c>
      <c r="AL103" s="124"/>
      <c r="AM103" s="115">
        <f>IFERROR(IF(AL103="",0,(SUMIF($G$3:AK$3,"金额-入",$G103:AK103)-SUMIF($G$3:AK$3,"金额-出",$G103:AK103))/(SUMIF($G$3:AK$3,"数量-入",$G103:AK103)-SUMIF($G$3:AK$3,"数量-出",$G103:AK103))),0)</f>
        <v>0</v>
      </c>
      <c r="AN103" s="115">
        <f t="shared" si="84"/>
        <v>0</v>
      </c>
      <c r="AO103" s="125"/>
      <c r="AP103" s="126"/>
      <c r="AQ103" s="123"/>
      <c r="AR103" s="112"/>
      <c r="AS103" s="119">
        <f t="shared" si="85"/>
        <v>0</v>
      </c>
      <c r="AT103" s="124"/>
      <c r="AU103" s="115">
        <f>IFERROR(IF(AT103="",0,(SUMIF($G$3:AS$3,"金额-入",$G103:AS103)-SUMIF($G$3:AS$3,"金额-出",$G103:AS103))/(SUMIF($G$3:AS$3,"数量-入",$G103:AS103)-SUMIF($G$3:AS$3,"数量-出",$G103:AS103))),0)</f>
        <v>0</v>
      </c>
      <c r="AV103" s="115">
        <f t="shared" si="86"/>
        <v>0</v>
      </c>
      <c r="AW103" s="125"/>
      <c r="AX103" s="126"/>
      <c r="AY103" s="123"/>
      <c r="AZ103" s="112"/>
      <c r="BA103" s="119">
        <f t="shared" si="87"/>
        <v>0</v>
      </c>
      <c r="BB103" s="124"/>
      <c r="BC103" s="115">
        <f>IFERROR(IF(BB103="",0,(SUMIF($G$3:BA$3,"金额-入",$G103:BA103)-SUMIF($G$3:BA$3,"金额-出",$G103:BA103))/(SUMIF($G$3:BA$3,"数量-入",$G103:BA103)-SUMIF($G$3:BA$3,"数量-出",$G103:BA103))),0)</f>
        <v>0</v>
      </c>
      <c r="BD103" s="115">
        <f t="shared" si="88"/>
        <v>0</v>
      </c>
      <c r="BE103" s="125"/>
      <c r="BF103" s="126"/>
      <c r="BG103" s="123"/>
      <c r="BH103" s="112"/>
      <c r="BI103" s="119">
        <f t="shared" si="89"/>
        <v>0</v>
      </c>
      <c r="BJ103" s="124"/>
      <c r="BK103" s="115">
        <f>IFERROR(IF(BJ103="",0,(SUMIF($G$3:BI$3,"金额-入",$G103:BI103)-SUMIF($G$3:BI$3,"金额-出",$G103:BI103))/(SUMIF($G$3:BI$3,"数量-入",$G103:BI103)-SUMIF($G$3:BI$3,"数量-出",$G103:BI103))),0)</f>
        <v>0</v>
      </c>
      <c r="BL103" s="115">
        <f t="shared" si="90"/>
        <v>0</v>
      </c>
      <c r="BM103" s="125"/>
      <c r="BN103" s="126"/>
      <c r="BO103" s="123"/>
      <c r="BP103" s="112"/>
      <c r="BQ103" s="119">
        <f t="shared" si="91"/>
        <v>0</v>
      </c>
      <c r="BR103" s="124"/>
      <c r="BS103" s="115">
        <f>IFERROR(IF(BR103="",0,(SUMIF($G$3:BQ$3,"金额-入",$G103:BQ103)-SUMIF($G$3:BQ$3,"金额-出",$G103:BQ103))/(SUMIF($G$3:BQ$3,"数量-入",$G103:BQ103)-SUMIF($G$3:BQ$3,"数量-出",$G103:BQ103))),0)</f>
        <v>0</v>
      </c>
      <c r="BT103" s="115">
        <f t="shared" si="92"/>
        <v>0</v>
      </c>
      <c r="BU103" s="125"/>
      <c r="BV103" s="126"/>
      <c r="BW103" s="123"/>
      <c r="BX103" s="112"/>
      <c r="BY103" s="119">
        <f t="shared" si="93"/>
        <v>0</v>
      </c>
      <c r="BZ103" s="124"/>
      <c r="CA103" s="115">
        <f>IFERROR(IF(BZ103="",0,(SUMIF($G$3:BY$3,"金额-入",$G103:BY103)-SUMIF($G$3:BY$3,"金额-出",$G103:BY103))/(SUMIF($G$3:BY$3,"数量-入",$G103:BY103)-SUMIF($G$3:BY$3,"数量-出",$G103:BY103))),0)</f>
        <v>0</v>
      </c>
      <c r="CB103" s="115">
        <f t="shared" si="94"/>
        <v>0</v>
      </c>
      <c r="CC103" s="125"/>
      <c r="CD103" s="126"/>
      <c r="CE103" s="123"/>
      <c r="CF103" s="112"/>
      <c r="CG103" s="119">
        <f t="shared" si="95"/>
        <v>0</v>
      </c>
      <c r="CH103" s="124"/>
      <c r="CI103" s="115">
        <f>IFERROR(IF(CH103="",0,(SUMIF($G$3:CG$3,"金额-入",$G103:CG103)-SUMIF($G$3:CG$3,"金额-出",$G103:CG103))/(SUMIF($G$3:CG$3,"数量-入",$G103:CG103)-SUMIF($G$3:CG$3,"数量-出",$G103:CG103))),0)</f>
        <v>0</v>
      </c>
      <c r="CJ103" s="115">
        <f t="shared" si="96"/>
        <v>0</v>
      </c>
      <c r="CK103" s="125"/>
      <c r="CL103" s="126"/>
      <c r="CM103" s="123"/>
      <c r="CN103" s="112"/>
      <c r="CO103" s="119">
        <f t="shared" si="97"/>
        <v>0</v>
      </c>
      <c r="CP103" s="124"/>
      <c r="CQ103" s="115">
        <f>IFERROR(IF(CP103="",0,(SUMIF($G$3:CO$3,"金额-入",$G103:CO103)-SUMIF($G$3:CO$3,"金额-出",$G103:CO103))/(SUMIF($G$3:CO$3,"数量-入",$G103:CO103)-SUMIF($G$3:CO$3,"数量-出",$G103:CO103))),0)</f>
        <v>0</v>
      </c>
      <c r="CR103" s="115">
        <f t="shared" si="98"/>
        <v>0</v>
      </c>
      <c r="CS103" s="125"/>
      <c r="CT103" s="126"/>
      <c r="CU103" s="123"/>
      <c r="CV103" s="112"/>
      <c r="CW103" s="119">
        <f t="shared" si="99"/>
        <v>0</v>
      </c>
      <c r="CX103" s="124"/>
      <c r="CY103" s="115">
        <f>IFERROR(IF(CX103="",0,(SUMIF($G$3:CW$3,"金额-入",$G103:CW103)-SUMIF($G$3:CW$3,"金额-出",$G103:CW103))/(SUMIF($G$3:CW$3,"数量-入",$G103:CW103)-SUMIF($G$3:CW$3,"数量-出",$G103:CW103))),0)</f>
        <v>0</v>
      </c>
      <c r="CZ103" s="115">
        <f t="shared" si="100"/>
        <v>0</v>
      </c>
      <c r="DA103" s="125"/>
      <c r="DB103" s="126"/>
      <c r="DC103" s="123"/>
      <c r="DD103" s="112"/>
      <c r="DE103" s="119">
        <f t="shared" si="101"/>
        <v>0</v>
      </c>
      <c r="DF103" s="124"/>
      <c r="DG103" s="115">
        <f>IFERROR(IF(DF103="",0,(SUMIF($G$3:DE$3,"金额-入",$G103:DE103)-SUMIF($G$3:DE$3,"金额-出",$G103:DE103))/(SUMIF($G$3:DE$3,"数量-入",$G103:DE103)-SUMIF($G$3:DE$3,"数量-出",$G103:DE103))),0)</f>
        <v>0</v>
      </c>
      <c r="DH103" s="115">
        <f t="shared" si="102"/>
        <v>0</v>
      </c>
      <c r="DI103" s="125"/>
      <c r="DJ103" s="126"/>
      <c r="DK103" s="109">
        <f t="array" ref="DK103">MIN(IF(($G$3:$DJ$3="单价")*(G103:DJ103&lt;&gt;0),G103:DJ103))</f>
        <v>0</v>
      </c>
      <c r="DL103" s="97">
        <f t="array" ref="DL103">MAX(IF($G$3:$DJ$3="单价",G103:DJ103))</f>
        <v>0</v>
      </c>
      <c r="DM103" s="115">
        <f t="shared" si="103"/>
        <v>0</v>
      </c>
      <c r="DN103" s="127"/>
      <c r="DO103" s="2"/>
      <c r="DP103" s="11">
        <f t="shared" si="104"/>
        <v>0</v>
      </c>
      <c r="DQ103" s="11">
        <f t="shared" si="105"/>
        <v>0</v>
      </c>
      <c r="DR103" s="11"/>
      <c r="DS103" s="11"/>
      <c r="DT103" s="11"/>
      <c r="DU103" s="2"/>
      <c r="DV103" s="2"/>
      <c r="DW103" s="2"/>
      <c r="DX103" s="2"/>
      <c r="DY103" s="2"/>
    </row>
    <row r="104" spans="1:129" ht="18" customHeight="1" x14ac:dyDescent="0.15">
      <c r="A104" s="2"/>
      <c r="B104" s="53">
        <f t="shared" si="0"/>
        <v>100</v>
      </c>
      <c r="C104" s="5"/>
      <c r="D104" s="6"/>
      <c r="E104" s="7"/>
      <c r="F104" s="8"/>
      <c r="G104" s="111"/>
      <c r="H104" s="112"/>
      <c r="I104" s="113">
        <f t="shared" si="72"/>
        <v>0</v>
      </c>
      <c r="J104" s="114">
        <f t="shared" si="73"/>
        <v>0</v>
      </c>
      <c r="K104" s="115">
        <f t="shared" si="3"/>
        <v>0</v>
      </c>
      <c r="L104" s="113">
        <f t="shared" si="74"/>
        <v>0</v>
      </c>
      <c r="M104" s="114">
        <f t="shared" si="75"/>
        <v>0</v>
      </c>
      <c r="N104" s="115">
        <f t="shared" si="6"/>
        <v>0</v>
      </c>
      <c r="O104" s="113">
        <f t="shared" si="76"/>
        <v>0</v>
      </c>
      <c r="P104" s="116">
        <f t="shared" si="77"/>
        <v>0</v>
      </c>
      <c r="Q104" s="117">
        <f t="shared" si="37"/>
        <v>0</v>
      </c>
      <c r="R104" s="118">
        <f t="shared" si="78"/>
        <v>0</v>
      </c>
      <c r="S104" s="111"/>
      <c r="T104" s="112"/>
      <c r="U104" s="119">
        <f t="shared" si="79"/>
        <v>0</v>
      </c>
      <c r="V104" s="120"/>
      <c r="W104" s="115">
        <f>IFERROR(IF(V104="",0,(SUMIF($G$3:U$3,"金额-入",$G104:U104)-SUMIF($G$3:U$3,"金额-出",$G104:U104))/(SUMIF($G$3:U$3,"数量-入",$G104:U104)-SUMIF($G$3:U$3,"数量-出",$G104:U104))),0)</f>
        <v>0</v>
      </c>
      <c r="X104" s="115">
        <f t="shared" si="80"/>
        <v>0</v>
      </c>
      <c r="Y104" s="121"/>
      <c r="Z104" s="122"/>
      <c r="AA104" s="111"/>
      <c r="AB104" s="112"/>
      <c r="AC104" s="119">
        <f t="shared" si="81"/>
        <v>0</v>
      </c>
      <c r="AD104" s="120"/>
      <c r="AE104" s="115">
        <f>IFERROR(IF(AD104="",0,(SUMIF($G$3:AC$3,"金额-入",$G104:AC104)-SUMIF($G$3:AC$3,"金额-出",$G104:AC104))/(SUMIF($G$3:AC$3,"数量-入",$G104:AC104)-SUMIF($G$3:AC$3,"数量-出",$G104:AC104))),0)</f>
        <v>0</v>
      </c>
      <c r="AF104" s="115">
        <f t="shared" si="82"/>
        <v>0</v>
      </c>
      <c r="AG104" s="121"/>
      <c r="AH104" s="122"/>
      <c r="AI104" s="123"/>
      <c r="AJ104" s="112"/>
      <c r="AK104" s="119">
        <f t="shared" si="83"/>
        <v>0</v>
      </c>
      <c r="AL104" s="124"/>
      <c r="AM104" s="115">
        <f>IFERROR(IF(AL104="",0,(SUMIF($G$3:AK$3,"金额-入",$G104:AK104)-SUMIF($G$3:AK$3,"金额-出",$G104:AK104))/(SUMIF($G$3:AK$3,"数量-入",$G104:AK104)-SUMIF($G$3:AK$3,"数量-出",$G104:AK104))),0)</f>
        <v>0</v>
      </c>
      <c r="AN104" s="115">
        <f t="shared" si="84"/>
        <v>0</v>
      </c>
      <c r="AO104" s="125"/>
      <c r="AP104" s="126"/>
      <c r="AQ104" s="123"/>
      <c r="AR104" s="112"/>
      <c r="AS104" s="119">
        <f t="shared" si="85"/>
        <v>0</v>
      </c>
      <c r="AT104" s="124"/>
      <c r="AU104" s="115">
        <f>IFERROR(IF(AT104="",0,(SUMIF($G$3:AS$3,"金额-入",$G104:AS104)-SUMIF($G$3:AS$3,"金额-出",$G104:AS104))/(SUMIF($G$3:AS$3,"数量-入",$G104:AS104)-SUMIF($G$3:AS$3,"数量-出",$G104:AS104))),0)</f>
        <v>0</v>
      </c>
      <c r="AV104" s="115">
        <f t="shared" si="86"/>
        <v>0</v>
      </c>
      <c r="AW104" s="125"/>
      <c r="AX104" s="126"/>
      <c r="AY104" s="123"/>
      <c r="AZ104" s="112"/>
      <c r="BA104" s="119">
        <f t="shared" si="87"/>
        <v>0</v>
      </c>
      <c r="BB104" s="124"/>
      <c r="BC104" s="115">
        <f>IFERROR(IF(BB104="",0,(SUMIF($G$3:BA$3,"金额-入",$G104:BA104)-SUMIF($G$3:BA$3,"金额-出",$G104:BA104))/(SUMIF($G$3:BA$3,"数量-入",$G104:BA104)-SUMIF($G$3:BA$3,"数量-出",$G104:BA104))),0)</f>
        <v>0</v>
      </c>
      <c r="BD104" s="115">
        <f t="shared" si="88"/>
        <v>0</v>
      </c>
      <c r="BE104" s="125"/>
      <c r="BF104" s="126"/>
      <c r="BG104" s="123"/>
      <c r="BH104" s="112"/>
      <c r="BI104" s="119">
        <f t="shared" si="89"/>
        <v>0</v>
      </c>
      <c r="BJ104" s="124"/>
      <c r="BK104" s="115">
        <f>IFERROR(IF(BJ104="",0,(SUMIF($G$3:BI$3,"金额-入",$G104:BI104)-SUMIF($G$3:BI$3,"金额-出",$G104:BI104))/(SUMIF($G$3:BI$3,"数量-入",$G104:BI104)-SUMIF($G$3:BI$3,"数量-出",$G104:BI104))),0)</f>
        <v>0</v>
      </c>
      <c r="BL104" s="115">
        <f t="shared" si="90"/>
        <v>0</v>
      </c>
      <c r="BM104" s="125"/>
      <c r="BN104" s="126"/>
      <c r="BO104" s="123"/>
      <c r="BP104" s="112"/>
      <c r="BQ104" s="119">
        <f t="shared" si="91"/>
        <v>0</v>
      </c>
      <c r="BR104" s="124"/>
      <c r="BS104" s="115">
        <f>IFERROR(IF(BR104="",0,(SUMIF($G$3:BQ$3,"金额-入",$G104:BQ104)-SUMIF($G$3:BQ$3,"金额-出",$G104:BQ104))/(SUMIF($G$3:BQ$3,"数量-入",$G104:BQ104)-SUMIF($G$3:BQ$3,"数量-出",$G104:BQ104))),0)</f>
        <v>0</v>
      </c>
      <c r="BT104" s="115">
        <f t="shared" si="92"/>
        <v>0</v>
      </c>
      <c r="BU104" s="125"/>
      <c r="BV104" s="126"/>
      <c r="BW104" s="123"/>
      <c r="BX104" s="112"/>
      <c r="BY104" s="119">
        <f t="shared" si="93"/>
        <v>0</v>
      </c>
      <c r="BZ104" s="124"/>
      <c r="CA104" s="115">
        <f>IFERROR(IF(BZ104="",0,(SUMIF($G$3:BY$3,"金额-入",$G104:BY104)-SUMIF($G$3:BY$3,"金额-出",$G104:BY104))/(SUMIF($G$3:BY$3,"数量-入",$G104:BY104)-SUMIF($G$3:BY$3,"数量-出",$G104:BY104))),0)</f>
        <v>0</v>
      </c>
      <c r="CB104" s="115">
        <f t="shared" si="94"/>
        <v>0</v>
      </c>
      <c r="CC104" s="125"/>
      <c r="CD104" s="126"/>
      <c r="CE104" s="123"/>
      <c r="CF104" s="112"/>
      <c r="CG104" s="119">
        <f t="shared" si="95"/>
        <v>0</v>
      </c>
      <c r="CH104" s="124"/>
      <c r="CI104" s="115">
        <f>IFERROR(IF(CH104="",0,(SUMIF($G$3:CG$3,"金额-入",$G104:CG104)-SUMIF($G$3:CG$3,"金额-出",$G104:CG104))/(SUMIF($G$3:CG$3,"数量-入",$G104:CG104)-SUMIF($G$3:CG$3,"数量-出",$G104:CG104))),0)</f>
        <v>0</v>
      </c>
      <c r="CJ104" s="115">
        <f t="shared" si="96"/>
        <v>0</v>
      </c>
      <c r="CK104" s="125"/>
      <c r="CL104" s="126"/>
      <c r="CM104" s="123"/>
      <c r="CN104" s="112"/>
      <c r="CO104" s="119">
        <f t="shared" si="97"/>
        <v>0</v>
      </c>
      <c r="CP104" s="124"/>
      <c r="CQ104" s="115">
        <f>IFERROR(IF(CP104="",0,(SUMIF($G$3:CO$3,"金额-入",$G104:CO104)-SUMIF($G$3:CO$3,"金额-出",$G104:CO104))/(SUMIF($G$3:CO$3,"数量-入",$G104:CO104)-SUMIF($G$3:CO$3,"数量-出",$G104:CO104))),0)</f>
        <v>0</v>
      </c>
      <c r="CR104" s="115">
        <f t="shared" si="98"/>
        <v>0</v>
      </c>
      <c r="CS104" s="125"/>
      <c r="CT104" s="126"/>
      <c r="CU104" s="123"/>
      <c r="CV104" s="112"/>
      <c r="CW104" s="119">
        <f t="shared" si="99"/>
        <v>0</v>
      </c>
      <c r="CX104" s="124"/>
      <c r="CY104" s="115">
        <f>IFERROR(IF(CX104="",0,(SUMIF($G$3:CW$3,"金额-入",$G104:CW104)-SUMIF($G$3:CW$3,"金额-出",$G104:CW104))/(SUMIF($G$3:CW$3,"数量-入",$G104:CW104)-SUMIF($G$3:CW$3,"数量-出",$G104:CW104))),0)</f>
        <v>0</v>
      </c>
      <c r="CZ104" s="115">
        <f t="shared" si="100"/>
        <v>0</v>
      </c>
      <c r="DA104" s="125"/>
      <c r="DB104" s="126"/>
      <c r="DC104" s="123"/>
      <c r="DD104" s="112"/>
      <c r="DE104" s="119">
        <f t="shared" si="101"/>
        <v>0</v>
      </c>
      <c r="DF104" s="124"/>
      <c r="DG104" s="115">
        <f>IFERROR(IF(DF104="",0,(SUMIF($G$3:DE$3,"金额-入",$G104:DE104)-SUMIF($G$3:DE$3,"金额-出",$G104:DE104))/(SUMIF($G$3:DE$3,"数量-入",$G104:DE104)-SUMIF($G$3:DE$3,"数量-出",$G104:DE104))),0)</f>
        <v>0</v>
      </c>
      <c r="DH104" s="115">
        <f t="shared" si="102"/>
        <v>0</v>
      </c>
      <c r="DI104" s="125"/>
      <c r="DJ104" s="126"/>
      <c r="DK104" s="109">
        <f t="array" ref="DK104">MIN(IF(($G$3:$DJ$3="单价")*(G104:DJ104&lt;&gt;0),G104:DJ104))</f>
        <v>0</v>
      </c>
      <c r="DL104" s="97">
        <f t="array" ref="DL104">MAX(IF($G$3:$DJ$3="单价",G104:DJ104))</f>
        <v>0</v>
      </c>
      <c r="DM104" s="115">
        <f t="shared" si="103"/>
        <v>0</v>
      </c>
      <c r="DN104" s="127"/>
      <c r="DO104" s="2"/>
      <c r="DP104" s="11">
        <f t="shared" si="104"/>
        <v>0</v>
      </c>
      <c r="DQ104" s="11">
        <f t="shared" si="105"/>
        <v>0</v>
      </c>
      <c r="DR104" s="11"/>
      <c r="DS104" s="11"/>
      <c r="DT104" s="11"/>
      <c r="DU104" s="2"/>
      <c r="DV104" s="2"/>
      <c r="DW104" s="2"/>
      <c r="DX104" s="2"/>
      <c r="DY104" s="2"/>
    </row>
    <row r="105" spans="1:129" ht="18" customHeight="1" x14ac:dyDescent="0.15">
      <c r="A105" s="2"/>
      <c r="B105" s="53">
        <f t="shared" si="0"/>
        <v>101</v>
      </c>
      <c r="C105" s="5"/>
      <c r="D105" s="6"/>
      <c r="E105" s="7"/>
      <c r="F105" s="8"/>
      <c r="G105" s="111"/>
      <c r="H105" s="112"/>
      <c r="I105" s="113">
        <f t="shared" si="72"/>
        <v>0</v>
      </c>
      <c r="J105" s="114">
        <f t="shared" si="73"/>
        <v>0</v>
      </c>
      <c r="K105" s="115">
        <f t="shared" si="3"/>
        <v>0</v>
      </c>
      <c r="L105" s="113">
        <f t="shared" si="74"/>
        <v>0</v>
      </c>
      <c r="M105" s="114">
        <f t="shared" si="75"/>
        <v>0</v>
      </c>
      <c r="N105" s="115">
        <f t="shared" si="6"/>
        <v>0</v>
      </c>
      <c r="O105" s="113">
        <f t="shared" si="76"/>
        <v>0</v>
      </c>
      <c r="P105" s="116">
        <f t="shared" si="77"/>
        <v>0</v>
      </c>
      <c r="Q105" s="117">
        <f t="shared" si="37"/>
        <v>0</v>
      </c>
      <c r="R105" s="118">
        <f t="shared" si="78"/>
        <v>0</v>
      </c>
      <c r="S105" s="111"/>
      <c r="T105" s="112"/>
      <c r="U105" s="119">
        <f t="shared" si="79"/>
        <v>0</v>
      </c>
      <c r="V105" s="120"/>
      <c r="W105" s="115">
        <f>IFERROR(IF(V105="",0,(SUMIF($G$3:U$3,"金额-入",$G105:U105)-SUMIF($G$3:U$3,"金额-出",$G105:U105))/(SUMIF($G$3:U$3,"数量-入",$G105:U105)-SUMIF($G$3:U$3,"数量-出",$G105:U105))),0)</f>
        <v>0</v>
      </c>
      <c r="X105" s="115">
        <f t="shared" si="80"/>
        <v>0</v>
      </c>
      <c r="Y105" s="121"/>
      <c r="Z105" s="122"/>
      <c r="AA105" s="111"/>
      <c r="AB105" s="112"/>
      <c r="AC105" s="119">
        <f t="shared" si="81"/>
        <v>0</v>
      </c>
      <c r="AD105" s="120"/>
      <c r="AE105" s="115">
        <f>IFERROR(IF(AD105="",0,(SUMIF($G$3:AC$3,"金额-入",$G105:AC105)-SUMIF($G$3:AC$3,"金额-出",$G105:AC105))/(SUMIF($G$3:AC$3,"数量-入",$G105:AC105)-SUMIF($G$3:AC$3,"数量-出",$G105:AC105))),0)</f>
        <v>0</v>
      </c>
      <c r="AF105" s="115">
        <f t="shared" si="82"/>
        <v>0</v>
      </c>
      <c r="AG105" s="121"/>
      <c r="AH105" s="122"/>
      <c r="AI105" s="123"/>
      <c r="AJ105" s="112"/>
      <c r="AK105" s="119">
        <f t="shared" si="83"/>
        <v>0</v>
      </c>
      <c r="AL105" s="124"/>
      <c r="AM105" s="115">
        <f>IFERROR(IF(AL105="",0,(SUMIF($G$3:AK$3,"金额-入",$G105:AK105)-SUMIF($G$3:AK$3,"金额-出",$G105:AK105))/(SUMIF($G$3:AK$3,"数量-入",$G105:AK105)-SUMIF($G$3:AK$3,"数量-出",$G105:AK105))),0)</f>
        <v>0</v>
      </c>
      <c r="AN105" s="115">
        <f t="shared" si="84"/>
        <v>0</v>
      </c>
      <c r="AO105" s="125"/>
      <c r="AP105" s="126"/>
      <c r="AQ105" s="123"/>
      <c r="AR105" s="112"/>
      <c r="AS105" s="119">
        <f t="shared" si="85"/>
        <v>0</v>
      </c>
      <c r="AT105" s="124"/>
      <c r="AU105" s="115">
        <f>IFERROR(IF(AT105="",0,(SUMIF($G$3:AS$3,"金额-入",$G105:AS105)-SUMIF($G$3:AS$3,"金额-出",$G105:AS105))/(SUMIF($G$3:AS$3,"数量-入",$G105:AS105)-SUMIF($G$3:AS$3,"数量-出",$G105:AS105))),0)</f>
        <v>0</v>
      </c>
      <c r="AV105" s="115">
        <f t="shared" si="86"/>
        <v>0</v>
      </c>
      <c r="AW105" s="125"/>
      <c r="AX105" s="126"/>
      <c r="AY105" s="123"/>
      <c r="AZ105" s="112"/>
      <c r="BA105" s="119">
        <f t="shared" si="87"/>
        <v>0</v>
      </c>
      <c r="BB105" s="124"/>
      <c r="BC105" s="115">
        <f>IFERROR(IF(BB105="",0,(SUMIF($G$3:BA$3,"金额-入",$G105:BA105)-SUMIF($G$3:BA$3,"金额-出",$G105:BA105))/(SUMIF($G$3:BA$3,"数量-入",$G105:BA105)-SUMIF($G$3:BA$3,"数量-出",$G105:BA105))),0)</f>
        <v>0</v>
      </c>
      <c r="BD105" s="115">
        <f t="shared" si="88"/>
        <v>0</v>
      </c>
      <c r="BE105" s="125"/>
      <c r="BF105" s="126"/>
      <c r="BG105" s="123"/>
      <c r="BH105" s="112"/>
      <c r="BI105" s="119">
        <f t="shared" si="89"/>
        <v>0</v>
      </c>
      <c r="BJ105" s="124"/>
      <c r="BK105" s="115">
        <f>IFERROR(IF(BJ105="",0,(SUMIF($G$3:BI$3,"金额-入",$G105:BI105)-SUMIF($G$3:BI$3,"金额-出",$G105:BI105))/(SUMIF($G$3:BI$3,"数量-入",$G105:BI105)-SUMIF($G$3:BI$3,"数量-出",$G105:BI105))),0)</f>
        <v>0</v>
      </c>
      <c r="BL105" s="115">
        <f t="shared" si="90"/>
        <v>0</v>
      </c>
      <c r="BM105" s="125"/>
      <c r="BN105" s="126"/>
      <c r="BO105" s="123"/>
      <c r="BP105" s="112"/>
      <c r="BQ105" s="119">
        <f t="shared" si="91"/>
        <v>0</v>
      </c>
      <c r="BR105" s="124"/>
      <c r="BS105" s="115">
        <f>IFERROR(IF(BR105="",0,(SUMIF($G$3:BQ$3,"金额-入",$G105:BQ105)-SUMIF($G$3:BQ$3,"金额-出",$G105:BQ105))/(SUMIF($G$3:BQ$3,"数量-入",$G105:BQ105)-SUMIF($G$3:BQ$3,"数量-出",$G105:BQ105))),0)</f>
        <v>0</v>
      </c>
      <c r="BT105" s="115">
        <f t="shared" si="92"/>
        <v>0</v>
      </c>
      <c r="BU105" s="125"/>
      <c r="BV105" s="126"/>
      <c r="BW105" s="123"/>
      <c r="BX105" s="112"/>
      <c r="BY105" s="119">
        <f t="shared" si="93"/>
        <v>0</v>
      </c>
      <c r="BZ105" s="124"/>
      <c r="CA105" s="115">
        <f>IFERROR(IF(BZ105="",0,(SUMIF($G$3:BY$3,"金额-入",$G105:BY105)-SUMIF($G$3:BY$3,"金额-出",$G105:BY105))/(SUMIF($G$3:BY$3,"数量-入",$G105:BY105)-SUMIF($G$3:BY$3,"数量-出",$G105:BY105))),0)</f>
        <v>0</v>
      </c>
      <c r="CB105" s="115">
        <f t="shared" si="94"/>
        <v>0</v>
      </c>
      <c r="CC105" s="125"/>
      <c r="CD105" s="126"/>
      <c r="CE105" s="123"/>
      <c r="CF105" s="112"/>
      <c r="CG105" s="119">
        <f t="shared" si="95"/>
        <v>0</v>
      </c>
      <c r="CH105" s="124"/>
      <c r="CI105" s="115">
        <f>IFERROR(IF(CH105="",0,(SUMIF($G$3:CG$3,"金额-入",$G105:CG105)-SUMIF($G$3:CG$3,"金额-出",$G105:CG105))/(SUMIF($G$3:CG$3,"数量-入",$G105:CG105)-SUMIF($G$3:CG$3,"数量-出",$G105:CG105))),0)</f>
        <v>0</v>
      </c>
      <c r="CJ105" s="115">
        <f t="shared" si="96"/>
        <v>0</v>
      </c>
      <c r="CK105" s="125"/>
      <c r="CL105" s="126"/>
      <c r="CM105" s="123"/>
      <c r="CN105" s="112"/>
      <c r="CO105" s="119">
        <f t="shared" si="97"/>
        <v>0</v>
      </c>
      <c r="CP105" s="124"/>
      <c r="CQ105" s="115">
        <f>IFERROR(IF(CP105="",0,(SUMIF($G$3:CO$3,"金额-入",$G105:CO105)-SUMIF($G$3:CO$3,"金额-出",$G105:CO105))/(SUMIF($G$3:CO$3,"数量-入",$G105:CO105)-SUMIF($G$3:CO$3,"数量-出",$G105:CO105))),0)</f>
        <v>0</v>
      </c>
      <c r="CR105" s="115">
        <f t="shared" si="98"/>
        <v>0</v>
      </c>
      <c r="CS105" s="125"/>
      <c r="CT105" s="126"/>
      <c r="CU105" s="123"/>
      <c r="CV105" s="112"/>
      <c r="CW105" s="119">
        <f t="shared" si="99"/>
        <v>0</v>
      </c>
      <c r="CX105" s="124"/>
      <c r="CY105" s="115">
        <f>IFERROR(IF(CX105="",0,(SUMIF($G$3:CW$3,"金额-入",$G105:CW105)-SUMIF($G$3:CW$3,"金额-出",$G105:CW105))/(SUMIF($G$3:CW$3,"数量-入",$G105:CW105)-SUMIF($G$3:CW$3,"数量-出",$G105:CW105))),0)</f>
        <v>0</v>
      </c>
      <c r="CZ105" s="115">
        <f t="shared" si="100"/>
        <v>0</v>
      </c>
      <c r="DA105" s="125"/>
      <c r="DB105" s="126"/>
      <c r="DC105" s="123"/>
      <c r="DD105" s="112"/>
      <c r="DE105" s="119">
        <f t="shared" si="101"/>
        <v>0</v>
      </c>
      <c r="DF105" s="124"/>
      <c r="DG105" s="115">
        <f>IFERROR(IF(DF105="",0,(SUMIF($G$3:DE$3,"金额-入",$G105:DE105)-SUMIF($G$3:DE$3,"金额-出",$G105:DE105))/(SUMIF($G$3:DE$3,"数量-入",$G105:DE105)-SUMIF($G$3:DE$3,"数量-出",$G105:DE105))),0)</f>
        <v>0</v>
      </c>
      <c r="DH105" s="115">
        <f t="shared" si="102"/>
        <v>0</v>
      </c>
      <c r="DI105" s="125"/>
      <c r="DJ105" s="126"/>
      <c r="DK105" s="109">
        <f t="array" ref="DK105">MIN(IF(($G$3:$DJ$3="单价")*(G105:DJ105&lt;&gt;0),G105:DJ105))</f>
        <v>0</v>
      </c>
      <c r="DL105" s="97">
        <f t="array" ref="DL105">MAX(IF($G$3:$DJ$3="单价",G105:DJ105))</f>
        <v>0</v>
      </c>
      <c r="DM105" s="115">
        <f t="shared" si="103"/>
        <v>0</v>
      </c>
      <c r="DN105" s="127"/>
      <c r="DO105" s="2"/>
      <c r="DP105" s="11">
        <f t="shared" si="104"/>
        <v>0</v>
      </c>
      <c r="DQ105" s="11">
        <f t="shared" si="105"/>
        <v>0</v>
      </c>
      <c r="DR105" s="11"/>
      <c r="DS105" s="11"/>
      <c r="DT105" s="11"/>
      <c r="DU105" s="2"/>
      <c r="DV105" s="2"/>
      <c r="DW105" s="2"/>
      <c r="DX105" s="2"/>
      <c r="DY105" s="2"/>
    </row>
    <row r="106" spans="1:129" ht="18" customHeight="1" x14ac:dyDescent="0.15">
      <c r="A106" s="2"/>
      <c r="B106" s="53">
        <f t="shared" si="0"/>
        <v>102</v>
      </c>
      <c r="C106" s="5"/>
      <c r="D106" s="6"/>
      <c r="E106" s="7"/>
      <c r="F106" s="8"/>
      <c r="G106" s="111"/>
      <c r="H106" s="112"/>
      <c r="I106" s="113">
        <f t="shared" si="72"/>
        <v>0</v>
      </c>
      <c r="J106" s="114">
        <f t="shared" si="73"/>
        <v>0</v>
      </c>
      <c r="K106" s="115">
        <f t="shared" si="3"/>
        <v>0</v>
      </c>
      <c r="L106" s="113">
        <f t="shared" si="74"/>
        <v>0</v>
      </c>
      <c r="M106" s="114">
        <f t="shared" si="75"/>
        <v>0</v>
      </c>
      <c r="N106" s="115">
        <f t="shared" si="6"/>
        <v>0</v>
      </c>
      <c r="O106" s="113">
        <f t="shared" si="76"/>
        <v>0</v>
      </c>
      <c r="P106" s="116">
        <f t="shared" si="77"/>
        <v>0</v>
      </c>
      <c r="Q106" s="117">
        <f t="shared" si="37"/>
        <v>0</v>
      </c>
      <c r="R106" s="118">
        <f t="shared" si="78"/>
        <v>0</v>
      </c>
      <c r="S106" s="111"/>
      <c r="T106" s="112"/>
      <c r="U106" s="119">
        <f t="shared" si="79"/>
        <v>0</v>
      </c>
      <c r="V106" s="120"/>
      <c r="W106" s="115">
        <f>IFERROR(IF(V106="",0,(SUMIF($G$3:U$3,"金额-入",$G106:U106)-SUMIF($G$3:U$3,"金额-出",$G106:U106))/(SUMIF($G$3:U$3,"数量-入",$G106:U106)-SUMIF($G$3:U$3,"数量-出",$G106:U106))),0)</f>
        <v>0</v>
      </c>
      <c r="X106" s="115">
        <f t="shared" si="80"/>
        <v>0</v>
      </c>
      <c r="Y106" s="121"/>
      <c r="Z106" s="122"/>
      <c r="AA106" s="111"/>
      <c r="AB106" s="112"/>
      <c r="AC106" s="119">
        <f t="shared" si="81"/>
        <v>0</v>
      </c>
      <c r="AD106" s="120"/>
      <c r="AE106" s="115">
        <f>IFERROR(IF(AD106="",0,(SUMIF($G$3:AC$3,"金额-入",$G106:AC106)-SUMIF($G$3:AC$3,"金额-出",$G106:AC106))/(SUMIF($G$3:AC$3,"数量-入",$G106:AC106)-SUMIF($G$3:AC$3,"数量-出",$G106:AC106))),0)</f>
        <v>0</v>
      </c>
      <c r="AF106" s="115">
        <f t="shared" si="82"/>
        <v>0</v>
      </c>
      <c r="AG106" s="121"/>
      <c r="AH106" s="122"/>
      <c r="AI106" s="123"/>
      <c r="AJ106" s="112"/>
      <c r="AK106" s="119">
        <f t="shared" si="83"/>
        <v>0</v>
      </c>
      <c r="AL106" s="124"/>
      <c r="AM106" s="115">
        <f>IFERROR(IF(AL106="",0,(SUMIF($G$3:AK$3,"金额-入",$G106:AK106)-SUMIF($G$3:AK$3,"金额-出",$G106:AK106))/(SUMIF($G$3:AK$3,"数量-入",$G106:AK106)-SUMIF($G$3:AK$3,"数量-出",$G106:AK106))),0)</f>
        <v>0</v>
      </c>
      <c r="AN106" s="115">
        <f t="shared" si="84"/>
        <v>0</v>
      </c>
      <c r="AO106" s="125"/>
      <c r="AP106" s="126"/>
      <c r="AQ106" s="123"/>
      <c r="AR106" s="112"/>
      <c r="AS106" s="119">
        <f t="shared" si="85"/>
        <v>0</v>
      </c>
      <c r="AT106" s="124"/>
      <c r="AU106" s="115">
        <f>IFERROR(IF(AT106="",0,(SUMIF($G$3:AS$3,"金额-入",$G106:AS106)-SUMIF($G$3:AS$3,"金额-出",$G106:AS106))/(SUMIF($G$3:AS$3,"数量-入",$G106:AS106)-SUMIF($G$3:AS$3,"数量-出",$G106:AS106))),0)</f>
        <v>0</v>
      </c>
      <c r="AV106" s="115">
        <f t="shared" si="86"/>
        <v>0</v>
      </c>
      <c r="AW106" s="125"/>
      <c r="AX106" s="126"/>
      <c r="AY106" s="123"/>
      <c r="AZ106" s="112"/>
      <c r="BA106" s="119">
        <f t="shared" si="87"/>
        <v>0</v>
      </c>
      <c r="BB106" s="124"/>
      <c r="BC106" s="115">
        <f>IFERROR(IF(BB106="",0,(SUMIF($G$3:BA$3,"金额-入",$G106:BA106)-SUMIF($G$3:BA$3,"金额-出",$G106:BA106))/(SUMIF($G$3:BA$3,"数量-入",$G106:BA106)-SUMIF($G$3:BA$3,"数量-出",$G106:BA106))),0)</f>
        <v>0</v>
      </c>
      <c r="BD106" s="115">
        <f t="shared" si="88"/>
        <v>0</v>
      </c>
      <c r="BE106" s="125"/>
      <c r="BF106" s="126"/>
      <c r="BG106" s="123"/>
      <c r="BH106" s="112"/>
      <c r="BI106" s="119">
        <f t="shared" si="89"/>
        <v>0</v>
      </c>
      <c r="BJ106" s="124"/>
      <c r="BK106" s="115">
        <f>IFERROR(IF(BJ106="",0,(SUMIF($G$3:BI$3,"金额-入",$G106:BI106)-SUMIF($G$3:BI$3,"金额-出",$G106:BI106))/(SUMIF($G$3:BI$3,"数量-入",$G106:BI106)-SUMIF($G$3:BI$3,"数量-出",$G106:BI106))),0)</f>
        <v>0</v>
      </c>
      <c r="BL106" s="115">
        <f t="shared" si="90"/>
        <v>0</v>
      </c>
      <c r="BM106" s="125"/>
      <c r="BN106" s="126"/>
      <c r="BO106" s="123"/>
      <c r="BP106" s="112"/>
      <c r="BQ106" s="119">
        <f t="shared" si="91"/>
        <v>0</v>
      </c>
      <c r="BR106" s="124"/>
      <c r="BS106" s="115">
        <f>IFERROR(IF(BR106="",0,(SUMIF($G$3:BQ$3,"金额-入",$G106:BQ106)-SUMIF($G$3:BQ$3,"金额-出",$G106:BQ106))/(SUMIF($G$3:BQ$3,"数量-入",$G106:BQ106)-SUMIF($G$3:BQ$3,"数量-出",$G106:BQ106))),0)</f>
        <v>0</v>
      </c>
      <c r="BT106" s="115">
        <f t="shared" si="92"/>
        <v>0</v>
      </c>
      <c r="BU106" s="125"/>
      <c r="BV106" s="126"/>
      <c r="BW106" s="123"/>
      <c r="BX106" s="112"/>
      <c r="BY106" s="119">
        <f t="shared" si="93"/>
        <v>0</v>
      </c>
      <c r="BZ106" s="124"/>
      <c r="CA106" s="115">
        <f>IFERROR(IF(BZ106="",0,(SUMIF($G$3:BY$3,"金额-入",$G106:BY106)-SUMIF($G$3:BY$3,"金额-出",$G106:BY106))/(SUMIF($G$3:BY$3,"数量-入",$G106:BY106)-SUMIF($G$3:BY$3,"数量-出",$G106:BY106))),0)</f>
        <v>0</v>
      </c>
      <c r="CB106" s="115">
        <f t="shared" si="94"/>
        <v>0</v>
      </c>
      <c r="CC106" s="125"/>
      <c r="CD106" s="126"/>
      <c r="CE106" s="123"/>
      <c r="CF106" s="112"/>
      <c r="CG106" s="119">
        <f t="shared" si="95"/>
        <v>0</v>
      </c>
      <c r="CH106" s="124"/>
      <c r="CI106" s="115">
        <f>IFERROR(IF(CH106="",0,(SUMIF($G$3:CG$3,"金额-入",$G106:CG106)-SUMIF($G$3:CG$3,"金额-出",$G106:CG106))/(SUMIF($G$3:CG$3,"数量-入",$G106:CG106)-SUMIF($G$3:CG$3,"数量-出",$G106:CG106))),0)</f>
        <v>0</v>
      </c>
      <c r="CJ106" s="115">
        <f t="shared" si="96"/>
        <v>0</v>
      </c>
      <c r="CK106" s="125"/>
      <c r="CL106" s="126"/>
      <c r="CM106" s="123"/>
      <c r="CN106" s="112"/>
      <c r="CO106" s="119">
        <f t="shared" si="97"/>
        <v>0</v>
      </c>
      <c r="CP106" s="124"/>
      <c r="CQ106" s="115">
        <f>IFERROR(IF(CP106="",0,(SUMIF($G$3:CO$3,"金额-入",$G106:CO106)-SUMIF($G$3:CO$3,"金额-出",$G106:CO106))/(SUMIF($G$3:CO$3,"数量-入",$G106:CO106)-SUMIF($G$3:CO$3,"数量-出",$G106:CO106))),0)</f>
        <v>0</v>
      </c>
      <c r="CR106" s="115">
        <f t="shared" si="98"/>
        <v>0</v>
      </c>
      <c r="CS106" s="125"/>
      <c r="CT106" s="126"/>
      <c r="CU106" s="123"/>
      <c r="CV106" s="112"/>
      <c r="CW106" s="119">
        <f t="shared" si="99"/>
        <v>0</v>
      </c>
      <c r="CX106" s="124"/>
      <c r="CY106" s="115">
        <f>IFERROR(IF(CX106="",0,(SUMIF($G$3:CW$3,"金额-入",$G106:CW106)-SUMIF($G$3:CW$3,"金额-出",$G106:CW106))/(SUMIF($G$3:CW$3,"数量-入",$G106:CW106)-SUMIF($G$3:CW$3,"数量-出",$G106:CW106))),0)</f>
        <v>0</v>
      </c>
      <c r="CZ106" s="115">
        <f t="shared" si="100"/>
        <v>0</v>
      </c>
      <c r="DA106" s="125"/>
      <c r="DB106" s="126"/>
      <c r="DC106" s="123"/>
      <c r="DD106" s="112"/>
      <c r="DE106" s="119">
        <f t="shared" si="101"/>
        <v>0</v>
      </c>
      <c r="DF106" s="124"/>
      <c r="DG106" s="115">
        <f>IFERROR(IF(DF106="",0,(SUMIF($G$3:DE$3,"金额-入",$G106:DE106)-SUMIF($G$3:DE$3,"金额-出",$G106:DE106))/(SUMIF($G$3:DE$3,"数量-入",$G106:DE106)-SUMIF($G$3:DE$3,"数量-出",$G106:DE106))),0)</f>
        <v>0</v>
      </c>
      <c r="DH106" s="115">
        <f t="shared" si="102"/>
        <v>0</v>
      </c>
      <c r="DI106" s="125"/>
      <c r="DJ106" s="126"/>
      <c r="DK106" s="109">
        <f t="array" ref="DK106">MIN(IF(($G$3:$DJ$3="单价")*(G106:DJ106&lt;&gt;0),G106:DJ106))</f>
        <v>0</v>
      </c>
      <c r="DL106" s="97">
        <f t="array" ref="DL106">MAX(IF($G$3:$DJ$3="单价",G106:DJ106))</f>
        <v>0</v>
      </c>
      <c r="DM106" s="115">
        <f t="shared" si="103"/>
        <v>0</v>
      </c>
      <c r="DN106" s="127"/>
      <c r="DO106" s="2"/>
      <c r="DP106" s="11">
        <f t="shared" si="104"/>
        <v>0</v>
      </c>
      <c r="DQ106" s="11">
        <f t="shared" si="105"/>
        <v>0</v>
      </c>
      <c r="DR106" s="11"/>
      <c r="DS106" s="11"/>
      <c r="DT106" s="11"/>
      <c r="DU106" s="2"/>
      <c r="DV106" s="2"/>
      <c r="DW106" s="2"/>
      <c r="DX106" s="2"/>
      <c r="DY106" s="2"/>
    </row>
    <row r="107" spans="1:129" ht="18" customHeight="1" x14ac:dyDescent="0.15">
      <c r="A107" s="2"/>
      <c r="B107" s="53">
        <f t="shared" si="0"/>
        <v>103</v>
      </c>
      <c r="C107" s="5"/>
      <c r="D107" s="6"/>
      <c r="E107" s="7"/>
      <c r="F107" s="8"/>
      <c r="G107" s="111"/>
      <c r="H107" s="112"/>
      <c r="I107" s="113">
        <f t="shared" si="72"/>
        <v>0</v>
      </c>
      <c r="J107" s="114">
        <f t="shared" si="73"/>
        <v>0</v>
      </c>
      <c r="K107" s="115">
        <f t="shared" si="3"/>
        <v>0</v>
      </c>
      <c r="L107" s="113">
        <f t="shared" si="74"/>
        <v>0</v>
      </c>
      <c r="M107" s="114">
        <f t="shared" si="75"/>
        <v>0</v>
      </c>
      <c r="N107" s="115">
        <f t="shared" si="6"/>
        <v>0</v>
      </c>
      <c r="O107" s="113">
        <f t="shared" si="76"/>
        <v>0</v>
      </c>
      <c r="P107" s="116">
        <f t="shared" si="77"/>
        <v>0</v>
      </c>
      <c r="Q107" s="117">
        <f t="shared" si="37"/>
        <v>0</v>
      </c>
      <c r="R107" s="118">
        <f t="shared" si="78"/>
        <v>0</v>
      </c>
      <c r="S107" s="111"/>
      <c r="T107" s="112"/>
      <c r="U107" s="119">
        <f t="shared" si="79"/>
        <v>0</v>
      </c>
      <c r="V107" s="120"/>
      <c r="W107" s="115">
        <f>IFERROR(IF(V107="",0,(SUMIF($G$3:U$3,"金额-入",$G107:U107)-SUMIF($G$3:U$3,"金额-出",$G107:U107))/(SUMIF($G$3:U$3,"数量-入",$G107:U107)-SUMIF($G$3:U$3,"数量-出",$G107:U107))),0)</f>
        <v>0</v>
      </c>
      <c r="X107" s="115">
        <f t="shared" si="80"/>
        <v>0</v>
      </c>
      <c r="Y107" s="121"/>
      <c r="Z107" s="122"/>
      <c r="AA107" s="111"/>
      <c r="AB107" s="112"/>
      <c r="AC107" s="119">
        <f t="shared" si="81"/>
        <v>0</v>
      </c>
      <c r="AD107" s="120"/>
      <c r="AE107" s="115">
        <f>IFERROR(IF(AD107="",0,(SUMIF($G$3:AC$3,"金额-入",$G107:AC107)-SUMIF($G$3:AC$3,"金额-出",$G107:AC107))/(SUMIF($G$3:AC$3,"数量-入",$G107:AC107)-SUMIF($G$3:AC$3,"数量-出",$G107:AC107))),0)</f>
        <v>0</v>
      </c>
      <c r="AF107" s="115">
        <f t="shared" si="82"/>
        <v>0</v>
      </c>
      <c r="AG107" s="121"/>
      <c r="AH107" s="122"/>
      <c r="AI107" s="123"/>
      <c r="AJ107" s="112"/>
      <c r="AK107" s="119">
        <f t="shared" si="83"/>
        <v>0</v>
      </c>
      <c r="AL107" s="124"/>
      <c r="AM107" s="115">
        <f>IFERROR(IF(AL107="",0,(SUMIF($G$3:AK$3,"金额-入",$G107:AK107)-SUMIF($G$3:AK$3,"金额-出",$G107:AK107))/(SUMIF($G$3:AK$3,"数量-入",$G107:AK107)-SUMIF($G$3:AK$3,"数量-出",$G107:AK107))),0)</f>
        <v>0</v>
      </c>
      <c r="AN107" s="115">
        <f t="shared" si="84"/>
        <v>0</v>
      </c>
      <c r="AO107" s="125"/>
      <c r="AP107" s="126"/>
      <c r="AQ107" s="123"/>
      <c r="AR107" s="112"/>
      <c r="AS107" s="119">
        <f t="shared" si="85"/>
        <v>0</v>
      </c>
      <c r="AT107" s="124"/>
      <c r="AU107" s="115">
        <f>IFERROR(IF(AT107="",0,(SUMIF($G$3:AS$3,"金额-入",$G107:AS107)-SUMIF($G$3:AS$3,"金额-出",$G107:AS107))/(SUMIF($G$3:AS$3,"数量-入",$G107:AS107)-SUMIF($G$3:AS$3,"数量-出",$G107:AS107))),0)</f>
        <v>0</v>
      </c>
      <c r="AV107" s="115">
        <f t="shared" si="86"/>
        <v>0</v>
      </c>
      <c r="AW107" s="125"/>
      <c r="AX107" s="126"/>
      <c r="AY107" s="123"/>
      <c r="AZ107" s="112"/>
      <c r="BA107" s="119">
        <f t="shared" si="87"/>
        <v>0</v>
      </c>
      <c r="BB107" s="124"/>
      <c r="BC107" s="115">
        <f>IFERROR(IF(BB107="",0,(SUMIF($G$3:BA$3,"金额-入",$G107:BA107)-SUMIF($G$3:BA$3,"金额-出",$G107:BA107))/(SUMIF($G$3:BA$3,"数量-入",$G107:BA107)-SUMIF($G$3:BA$3,"数量-出",$G107:BA107))),0)</f>
        <v>0</v>
      </c>
      <c r="BD107" s="115">
        <f t="shared" si="88"/>
        <v>0</v>
      </c>
      <c r="BE107" s="125"/>
      <c r="BF107" s="126"/>
      <c r="BG107" s="123"/>
      <c r="BH107" s="112"/>
      <c r="BI107" s="119">
        <f t="shared" si="89"/>
        <v>0</v>
      </c>
      <c r="BJ107" s="124"/>
      <c r="BK107" s="115">
        <f>IFERROR(IF(BJ107="",0,(SUMIF($G$3:BI$3,"金额-入",$G107:BI107)-SUMIF($G$3:BI$3,"金额-出",$G107:BI107))/(SUMIF($G$3:BI$3,"数量-入",$G107:BI107)-SUMIF($G$3:BI$3,"数量-出",$G107:BI107))),0)</f>
        <v>0</v>
      </c>
      <c r="BL107" s="115">
        <f t="shared" si="90"/>
        <v>0</v>
      </c>
      <c r="BM107" s="125"/>
      <c r="BN107" s="126"/>
      <c r="BO107" s="123"/>
      <c r="BP107" s="112"/>
      <c r="BQ107" s="119">
        <f t="shared" si="91"/>
        <v>0</v>
      </c>
      <c r="BR107" s="124"/>
      <c r="BS107" s="115">
        <f>IFERROR(IF(BR107="",0,(SUMIF($G$3:BQ$3,"金额-入",$G107:BQ107)-SUMIF($G$3:BQ$3,"金额-出",$G107:BQ107))/(SUMIF($G$3:BQ$3,"数量-入",$G107:BQ107)-SUMIF($G$3:BQ$3,"数量-出",$G107:BQ107))),0)</f>
        <v>0</v>
      </c>
      <c r="BT107" s="115">
        <f t="shared" si="92"/>
        <v>0</v>
      </c>
      <c r="BU107" s="125"/>
      <c r="BV107" s="126"/>
      <c r="BW107" s="123"/>
      <c r="BX107" s="112"/>
      <c r="BY107" s="119">
        <f t="shared" si="93"/>
        <v>0</v>
      </c>
      <c r="BZ107" s="124"/>
      <c r="CA107" s="115">
        <f>IFERROR(IF(BZ107="",0,(SUMIF($G$3:BY$3,"金额-入",$G107:BY107)-SUMIF($G$3:BY$3,"金额-出",$G107:BY107))/(SUMIF($G$3:BY$3,"数量-入",$G107:BY107)-SUMIF($G$3:BY$3,"数量-出",$G107:BY107))),0)</f>
        <v>0</v>
      </c>
      <c r="CB107" s="115">
        <f t="shared" si="94"/>
        <v>0</v>
      </c>
      <c r="CC107" s="125"/>
      <c r="CD107" s="126"/>
      <c r="CE107" s="123"/>
      <c r="CF107" s="112"/>
      <c r="CG107" s="119">
        <f t="shared" si="95"/>
        <v>0</v>
      </c>
      <c r="CH107" s="124"/>
      <c r="CI107" s="115">
        <f>IFERROR(IF(CH107="",0,(SUMIF($G$3:CG$3,"金额-入",$G107:CG107)-SUMIF($G$3:CG$3,"金额-出",$G107:CG107))/(SUMIF($G$3:CG$3,"数量-入",$G107:CG107)-SUMIF($G$3:CG$3,"数量-出",$G107:CG107))),0)</f>
        <v>0</v>
      </c>
      <c r="CJ107" s="115">
        <f t="shared" si="96"/>
        <v>0</v>
      </c>
      <c r="CK107" s="125"/>
      <c r="CL107" s="126"/>
      <c r="CM107" s="123"/>
      <c r="CN107" s="112"/>
      <c r="CO107" s="119">
        <f t="shared" si="97"/>
        <v>0</v>
      </c>
      <c r="CP107" s="124"/>
      <c r="CQ107" s="115">
        <f>IFERROR(IF(CP107="",0,(SUMIF($G$3:CO$3,"金额-入",$G107:CO107)-SUMIF($G$3:CO$3,"金额-出",$G107:CO107))/(SUMIF($G$3:CO$3,"数量-入",$G107:CO107)-SUMIF($G$3:CO$3,"数量-出",$G107:CO107))),0)</f>
        <v>0</v>
      </c>
      <c r="CR107" s="115">
        <f t="shared" si="98"/>
        <v>0</v>
      </c>
      <c r="CS107" s="125"/>
      <c r="CT107" s="126"/>
      <c r="CU107" s="123"/>
      <c r="CV107" s="112"/>
      <c r="CW107" s="119">
        <f t="shared" si="99"/>
        <v>0</v>
      </c>
      <c r="CX107" s="124"/>
      <c r="CY107" s="115">
        <f>IFERROR(IF(CX107="",0,(SUMIF($G$3:CW$3,"金额-入",$G107:CW107)-SUMIF($G$3:CW$3,"金额-出",$G107:CW107))/(SUMIF($G$3:CW$3,"数量-入",$G107:CW107)-SUMIF($G$3:CW$3,"数量-出",$G107:CW107))),0)</f>
        <v>0</v>
      </c>
      <c r="CZ107" s="115">
        <f t="shared" si="100"/>
        <v>0</v>
      </c>
      <c r="DA107" s="125"/>
      <c r="DB107" s="126"/>
      <c r="DC107" s="123"/>
      <c r="DD107" s="112"/>
      <c r="DE107" s="119">
        <f t="shared" si="101"/>
        <v>0</v>
      </c>
      <c r="DF107" s="124"/>
      <c r="DG107" s="115">
        <f>IFERROR(IF(DF107="",0,(SUMIF($G$3:DE$3,"金额-入",$G107:DE107)-SUMIF($G$3:DE$3,"金额-出",$G107:DE107))/(SUMIF($G$3:DE$3,"数量-入",$G107:DE107)-SUMIF($G$3:DE$3,"数量-出",$G107:DE107))),0)</f>
        <v>0</v>
      </c>
      <c r="DH107" s="115">
        <f t="shared" si="102"/>
        <v>0</v>
      </c>
      <c r="DI107" s="125"/>
      <c r="DJ107" s="126"/>
      <c r="DK107" s="109">
        <f t="array" ref="DK107">MIN(IF(($G$3:$DJ$3="单价")*(G107:DJ107&lt;&gt;0),G107:DJ107))</f>
        <v>0</v>
      </c>
      <c r="DL107" s="97">
        <f t="array" ref="DL107">MAX(IF($G$3:$DJ$3="单价",G107:DJ107))</f>
        <v>0</v>
      </c>
      <c r="DM107" s="115">
        <f t="shared" si="103"/>
        <v>0</v>
      </c>
      <c r="DN107" s="127"/>
      <c r="DO107" s="2"/>
      <c r="DP107" s="11">
        <f t="shared" si="104"/>
        <v>0</v>
      </c>
      <c r="DQ107" s="11">
        <f t="shared" si="105"/>
        <v>0</v>
      </c>
      <c r="DR107" s="11"/>
      <c r="DS107" s="11"/>
      <c r="DT107" s="11"/>
      <c r="DU107" s="2"/>
      <c r="DV107" s="2"/>
      <c r="DW107" s="2"/>
      <c r="DX107" s="2"/>
      <c r="DY107" s="2"/>
    </row>
    <row r="108" spans="1:129" ht="18" customHeight="1" x14ac:dyDescent="0.15">
      <c r="A108" s="2"/>
      <c r="B108" s="53">
        <f t="shared" si="0"/>
        <v>104</v>
      </c>
      <c r="C108" s="5"/>
      <c r="D108" s="6"/>
      <c r="E108" s="7"/>
      <c r="F108" s="8"/>
      <c r="G108" s="111"/>
      <c r="H108" s="112"/>
      <c r="I108" s="113">
        <f t="shared" si="72"/>
        <v>0</v>
      </c>
      <c r="J108" s="114">
        <f t="shared" si="73"/>
        <v>0</v>
      </c>
      <c r="K108" s="115">
        <f t="shared" si="3"/>
        <v>0</v>
      </c>
      <c r="L108" s="113">
        <f t="shared" si="74"/>
        <v>0</v>
      </c>
      <c r="M108" s="114">
        <f t="shared" si="75"/>
        <v>0</v>
      </c>
      <c r="N108" s="115">
        <f t="shared" si="6"/>
        <v>0</v>
      </c>
      <c r="O108" s="113">
        <f t="shared" si="76"/>
        <v>0</v>
      </c>
      <c r="P108" s="116">
        <f t="shared" si="77"/>
        <v>0</v>
      </c>
      <c r="Q108" s="117">
        <f t="shared" si="37"/>
        <v>0</v>
      </c>
      <c r="R108" s="118">
        <f t="shared" si="78"/>
        <v>0</v>
      </c>
      <c r="S108" s="111"/>
      <c r="T108" s="112"/>
      <c r="U108" s="119">
        <f t="shared" si="79"/>
        <v>0</v>
      </c>
      <c r="V108" s="120"/>
      <c r="W108" s="115">
        <f>IFERROR(IF(V108="",0,(SUMIF($G$3:U$3,"金额-入",$G108:U108)-SUMIF($G$3:U$3,"金额-出",$G108:U108))/(SUMIF($G$3:U$3,"数量-入",$G108:U108)-SUMIF($G$3:U$3,"数量-出",$G108:U108))),0)</f>
        <v>0</v>
      </c>
      <c r="X108" s="115">
        <f t="shared" si="80"/>
        <v>0</v>
      </c>
      <c r="Y108" s="121"/>
      <c r="Z108" s="122"/>
      <c r="AA108" s="111"/>
      <c r="AB108" s="112"/>
      <c r="AC108" s="119">
        <f t="shared" si="81"/>
        <v>0</v>
      </c>
      <c r="AD108" s="120"/>
      <c r="AE108" s="115">
        <f>IFERROR(IF(AD108="",0,(SUMIF($G$3:AC$3,"金额-入",$G108:AC108)-SUMIF($G$3:AC$3,"金额-出",$G108:AC108))/(SUMIF($G$3:AC$3,"数量-入",$G108:AC108)-SUMIF($G$3:AC$3,"数量-出",$G108:AC108))),0)</f>
        <v>0</v>
      </c>
      <c r="AF108" s="115">
        <f t="shared" si="82"/>
        <v>0</v>
      </c>
      <c r="AG108" s="121"/>
      <c r="AH108" s="122"/>
      <c r="AI108" s="123"/>
      <c r="AJ108" s="112"/>
      <c r="AK108" s="119">
        <f t="shared" si="83"/>
        <v>0</v>
      </c>
      <c r="AL108" s="124"/>
      <c r="AM108" s="115">
        <f>IFERROR(IF(AL108="",0,(SUMIF($G$3:AK$3,"金额-入",$G108:AK108)-SUMIF($G$3:AK$3,"金额-出",$G108:AK108))/(SUMIF($G$3:AK$3,"数量-入",$G108:AK108)-SUMIF($G$3:AK$3,"数量-出",$G108:AK108))),0)</f>
        <v>0</v>
      </c>
      <c r="AN108" s="115">
        <f t="shared" si="84"/>
        <v>0</v>
      </c>
      <c r="AO108" s="125"/>
      <c r="AP108" s="126"/>
      <c r="AQ108" s="123"/>
      <c r="AR108" s="112"/>
      <c r="AS108" s="119">
        <f t="shared" si="85"/>
        <v>0</v>
      </c>
      <c r="AT108" s="124"/>
      <c r="AU108" s="115">
        <f>IFERROR(IF(AT108="",0,(SUMIF($G$3:AS$3,"金额-入",$G108:AS108)-SUMIF($G$3:AS$3,"金额-出",$G108:AS108))/(SUMIF($G$3:AS$3,"数量-入",$G108:AS108)-SUMIF($G$3:AS$3,"数量-出",$G108:AS108))),0)</f>
        <v>0</v>
      </c>
      <c r="AV108" s="115">
        <f t="shared" si="86"/>
        <v>0</v>
      </c>
      <c r="AW108" s="125"/>
      <c r="AX108" s="126"/>
      <c r="AY108" s="123"/>
      <c r="AZ108" s="112"/>
      <c r="BA108" s="119">
        <f t="shared" si="87"/>
        <v>0</v>
      </c>
      <c r="BB108" s="124"/>
      <c r="BC108" s="115">
        <f>IFERROR(IF(BB108="",0,(SUMIF($G$3:BA$3,"金额-入",$G108:BA108)-SUMIF($G$3:BA$3,"金额-出",$G108:BA108))/(SUMIF($G$3:BA$3,"数量-入",$G108:BA108)-SUMIF($G$3:BA$3,"数量-出",$G108:BA108))),0)</f>
        <v>0</v>
      </c>
      <c r="BD108" s="115">
        <f t="shared" si="88"/>
        <v>0</v>
      </c>
      <c r="BE108" s="125"/>
      <c r="BF108" s="126"/>
      <c r="BG108" s="123"/>
      <c r="BH108" s="112"/>
      <c r="BI108" s="119">
        <f t="shared" si="89"/>
        <v>0</v>
      </c>
      <c r="BJ108" s="124"/>
      <c r="BK108" s="115">
        <f>IFERROR(IF(BJ108="",0,(SUMIF($G$3:BI$3,"金额-入",$G108:BI108)-SUMIF($G$3:BI$3,"金额-出",$G108:BI108))/(SUMIF($G$3:BI$3,"数量-入",$G108:BI108)-SUMIF($G$3:BI$3,"数量-出",$G108:BI108))),0)</f>
        <v>0</v>
      </c>
      <c r="BL108" s="115">
        <f t="shared" si="90"/>
        <v>0</v>
      </c>
      <c r="BM108" s="125"/>
      <c r="BN108" s="126"/>
      <c r="BO108" s="123"/>
      <c r="BP108" s="112"/>
      <c r="BQ108" s="119">
        <f t="shared" si="91"/>
        <v>0</v>
      </c>
      <c r="BR108" s="124"/>
      <c r="BS108" s="115">
        <f>IFERROR(IF(BR108="",0,(SUMIF($G$3:BQ$3,"金额-入",$G108:BQ108)-SUMIF($G$3:BQ$3,"金额-出",$G108:BQ108))/(SUMIF($G$3:BQ$3,"数量-入",$G108:BQ108)-SUMIF($G$3:BQ$3,"数量-出",$G108:BQ108))),0)</f>
        <v>0</v>
      </c>
      <c r="BT108" s="115">
        <f t="shared" si="92"/>
        <v>0</v>
      </c>
      <c r="BU108" s="125"/>
      <c r="BV108" s="126"/>
      <c r="BW108" s="123"/>
      <c r="BX108" s="112"/>
      <c r="BY108" s="119">
        <f t="shared" si="93"/>
        <v>0</v>
      </c>
      <c r="BZ108" s="124"/>
      <c r="CA108" s="115">
        <f>IFERROR(IF(BZ108="",0,(SUMIF($G$3:BY$3,"金额-入",$G108:BY108)-SUMIF($G$3:BY$3,"金额-出",$G108:BY108))/(SUMIF($G$3:BY$3,"数量-入",$G108:BY108)-SUMIF($G$3:BY$3,"数量-出",$G108:BY108))),0)</f>
        <v>0</v>
      </c>
      <c r="CB108" s="115">
        <f t="shared" si="94"/>
        <v>0</v>
      </c>
      <c r="CC108" s="125"/>
      <c r="CD108" s="126"/>
      <c r="CE108" s="123"/>
      <c r="CF108" s="112"/>
      <c r="CG108" s="119">
        <f t="shared" si="95"/>
        <v>0</v>
      </c>
      <c r="CH108" s="124"/>
      <c r="CI108" s="115">
        <f>IFERROR(IF(CH108="",0,(SUMIF($G$3:CG$3,"金额-入",$G108:CG108)-SUMIF($G$3:CG$3,"金额-出",$G108:CG108))/(SUMIF($G$3:CG$3,"数量-入",$G108:CG108)-SUMIF($G$3:CG$3,"数量-出",$G108:CG108))),0)</f>
        <v>0</v>
      </c>
      <c r="CJ108" s="115">
        <f t="shared" si="96"/>
        <v>0</v>
      </c>
      <c r="CK108" s="125"/>
      <c r="CL108" s="126"/>
      <c r="CM108" s="123"/>
      <c r="CN108" s="112"/>
      <c r="CO108" s="119">
        <f t="shared" si="97"/>
        <v>0</v>
      </c>
      <c r="CP108" s="124"/>
      <c r="CQ108" s="115">
        <f>IFERROR(IF(CP108="",0,(SUMIF($G$3:CO$3,"金额-入",$G108:CO108)-SUMIF($G$3:CO$3,"金额-出",$G108:CO108))/(SUMIF($G$3:CO$3,"数量-入",$G108:CO108)-SUMIF($G$3:CO$3,"数量-出",$G108:CO108))),0)</f>
        <v>0</v>
      </c>
      <c r="CR108" s="115">
        <f t="shared" si="98"/>
        <v>0</v>
      </c>
      <c r="CS108" s="125"/>
      <c r="CT108" s="126"/>
      <c r="CU108" s="123"/>
      <c r="CV108" s="112"/>
      <c r="CW108" s="119">
        <f t="shared" si="99"/>
        <v>0</v>
      </c>
      <c r="CX108" s="124"/>
      <c r="CY108" s="115">
        <f>IFERROR(IF(CX108="",0,(SUMIF($G$3:CW$3,"金额-入",$G108:CW108)-SUMIF($G$3:CW$3,"金额-出",$G108:CW108))/(SUMIF($G$3:CW$3,"数量-入",$G108:CW108)-SUMIF($G$3:CW$3,"数量-出",$G108:CW108))),0)</f>
        <v>0</v>
      </c>
      <c r="CZ108" s="115">
        <f t="shared" si="100"/>
        <v>0</v>
      </c>
      <c r="DA108" s="125"/>
      <c r="DB108" s="126"/>
      <c r="DC108" s="123"/>
      <c r="DD108" s="112"/>
      <c r="DE108" s="119">
        <f t="shared" si="101"/>
        <v>0</v>
      </c>
      <c r="DF108" s="124"/>
      <c r="DG108" s="115">
        <f>IFERROR(IF(DF108="",0,(SUMIF($G$3:DE$3,"金额-入",$G108:DE108)-SUMIF($G$3:DE$3,"金额-出",$G108:DE108))/(SUMIF($G$3:DE$3,"数量-入",$G108:DE108)-SUMIF($G$3:DE$3,"数量-出",$G108:DE108))),0)</f>
        <v>0</v>
      </c>
      <c r="DH108" s="115">
        <f t="shared" si="102"/>
        <v>0</v>
      </c>
      <c r="DI108" s="125"/>
      <c r="DJ108" s="126"/>
      <c r="DK108" s="109">
        <f t="array" ref="DK108">MIN(IF(($G$3:$DJ$3="单价")*(G108:DJ108&lt;&gt;0),G108:DJ108))</f>
        <v>0</v>
      </c>
      <c r="DL108" s="97">
        <f t="array" ref="DL108">MAX(IF($G$3:$DJ$3="单价",G108:DJ108))</f>
        <v>0</v>
      </c>
      <c r="DM108" s="115">
        <f t="shared" si="103"/>
        <v>0</v>
      </c>
      <c r="DN108" s="127"/>
      <c r="DO108" s="2"/>
      <c r="DP108" s="11">
        <f t="shared" si="104"/>
        <v>0</v>
      </c>
      <c r="DQ108" s="11">
        <f t="shared" si="105"/>
        <v>0</v>
      </c>
      <c r="DR108" s="11"/>
      <c r="DS108" s="11"/>
      <c r="DT108" s="11"/>
      <c r="DU108" s="2"/>
      <c r="DV108" s="2"/>
      <c r="DW108" s="2"/>
      <c r="DX108" s="2"/>
      <c r="DY108" s="2"/>
    </row>
    <row r="109" spans="1:129" ht="18" customHeight="1" x14ac:dyDescent="0.15">
      <c r="A109" s="2"/>
      <c r="B109" s="53">
        <f t="shared" si="0"/>
        <v>105</v>
      </c>
      <c r="C109" s="5"/>
      <c r="D109" s="6"/>
      <c r="E109" s="7"/>
      <c r="F109" s="8"/>
      <c r="G109" s="111"/>
      <c r="H109" s="112"/>
      <c r="I109" s="113">
        <f t="shared" si="72"/>
        <v>0</v>
      </c>
      <c r="J109" s="114">
        <f t="shared" si="73"/>
        <v>0</v>
      </c>
      <c r="K109" s="115">
        <f t="shared" si="3"/>
        <v>0</v>
      </c>
      <c r="L109" s="113">
        <f t="shared" si="74"/>
        <v>0</v>
      </c>
      <c r="M109" s="114">
        <f t="shared" si="75"/>
        <v>0</v>
      </c>
      <c r="N109" s="115">
        <f t="shared" si="6"/>
        <v>0</v>
      </c>
      <c r="O109" s="113">
        <f t="shared" si="76"/>
        <v>0</v>
      </c>
      <c r="P109" s="116">
        <f t="shared" si="77"/>
        <v>0</v>
      </c>
      <c r="Q109" s="117">
        <f t="shared" si="37"/>
        <v>0</v>
      </c>
      <c r="R109" s="118">
        <f t="shared" si="78"/>
        <v>0</v>
      </c>
      <c r="S109" s="111"/>
      <c r="T109" s="112"/>
      <c r="U109" s="119">
        <f t="shared" si="79"/>
        <v>0</v>
      </c>
      <c r="V109" s="120"/>
      <c r="W109" s="115">
        <f>IFERROR(IF(V109="",0,(SUMIF($G$3:U$3,"金额-入",$G109:U109)-SUMIF($G$3:U$3,"金额-出",$G109:U109))/(SUMIF($G$3:U$3,"数量-入",$G109:U109)-SUMIF($G$3:U$3,"数量-出",$G109:U109))),0)</f>
        <v>0</v>
      </c>
      <c r="X109" s="115">
        <f t="shared" si="80"/>
        <v>0</v>
      </c>
      <c r="Y109" s="121"/>
      <c r="Z109" s="122"/>
      <c r="AA109" s="111"/>
      <c r="AB109" s="112"/>
      <c r="AC109" s="119">
        <f t="shared" si="81"/>
        <v>0</v>
      </c>
      <c r="AD109" s="120"/>
      <c r="AE109" s="115">
        <f>IFERROR(IF(AD109="",0,(SUMIF($G$3:AC$3,"金额-入",$G109:AC109)-SUMIF($G$3:AC$3,"金额-出",$G109:AC109))/(SUMIF($G$3:AC$3,"数量-入",$G109:AC109)-SUMIF($G$3:AC$3,"数量-出",$G109:AC109))),0)</f>
        <v>0</v>
      </c>
      <c r="AF109" s="115">
        <f t="shared" si="82"/>
        <v>0</v>
      </c>
      <c r="AG109" s="121"/>
      <c r="AH109" s="122"/>
      <c r="AI109" s="123"/>
      <c r="AJ109" s="112"/>
      <c r="AK109" s="119">
        <f t="shared" si="83"/>
        <v>0</v>
      </c>
      <c r="AL109" s="124"/>
      <c r="AM109" s="115">
        <f>IFERROR(IF(AL109="",0,(SUMIF($G$3:AK$3,"金额-入",$G109:AK109)-SUMIF($G$3:AK$3,"金额-出",$G109:AK109))/(SUMIF($G$3:AK$3,"数量-入",$G109:AK109)-SUMIF($G$3:AK$3,"数量-出",$G109:AK109))),0)</f>
        <v>0</v>
      </c>
      <c r="AN109" s="115">
        <f t="shared" si="84"/>
        <v>0</v>
      </c>
      <c r="AO109" s="125"/>
      <c r="AP109" s="126"/>
      <c r="AQ109" s="123"/>
      <c r="AR109" s="112"/>
      <c r="AS109" s="119">
        <f t="shared" si="85"/>
        <v>0</v>
      </c>
      <c r="AT109" s="124"/>
      <c r="AU109" s="115">
        <f>IFERROR(IF(AT109="",0,(SUMIF($G$3:AS$3,"金额-入",$G109:AS109)-SUMIF($G$3:AS$3,"金额-出",$G109:AS109))/(SUMIF($G$3:AS$3,"数量-入",$G109:AS109)-SUMIF($G$3:AS$3,"数量-出",$G109:AS109))),0)</f>
        <v>0</v>
      </c>
      <c r="AV109" s="115">
        <f t="shared" si="86"/>
        <v>0</v>
      </c>
      <c r="AW109" s="125"/>
      <c r="AX109" s="126"/>
      <c r="AY109" s="123"/>
      <c r="AZ109" s="112"/>
      <c r="BA109" s="119">
        <f t="shared" si="87"/>
        <v>0</v>
      </c>
      <c r="BB109" s="124"/>
      <c r="BC109" s="115">
        <f>IFERROR(IF(BB109="",0,(SUMIF($G$3:BA$3,"金额-入",$G109:BA109)-SUMIF($G$3:BA$3,"金额-出",$G109:BA109))/(SUMIF($G$3:BA$3,"数量-入",$G109:BA109)-SUMIF($G$3:BA$3,"数量-出",$G109:BA109))),0)</f>
        <v>0</v>
      </c>
      <c r="BD109" s="115">
        <f t="shared" si="88"/>
        <v>0</v>
      </c>
      <c r="BE109" s="125"/>
      <c r="BF109" s="126"/>
      <c r="BG109" s="123"/>
      <c r="BH109" s="112"/>
      <c r="BI109" s="119">
        <f t="shared" si="89"/>
        <v>0</v>
      </c>
      <c r="BJ109" s="124"/>
      <c r="BK109" s="115">
        <f>IFERROR(IF(BJ109="",0,(SUMIF($G$3:BI$3,"金额-入",$G109:BI109)-SUMIF($G$3:BI$3,"金额-出",$G109:BI109))/(SUMIF($G$3:BI$3,"数量-入",$G109:BI109)-SUMIF($G$3:BI$3,"数量-出",$G109:BI109))),0)</f>
        <v>0</v>
      </c>
      <c r="BL109" s="115">
        <f t="shared" si="90"/>
        <v>0</v>
      </c>
      <c r="BM109" s="125"/>
      <c r="BN109" s="126"/>
      <c r="BO109" s="123"/>
      <c r="BP109" s="112"/>
      <c r="BQ109" s="119">
        <f t="shared" si="91"/>
        <v>0</v>
      </c>
      <c r="BR109" s="124"/>
      <c r="BS109" s="115">
        <f>IFERROR(IF(BR109="",0,(SUMIF($G$3:BQ$3,"金额-入",$G109:BQ109)-SUMIF($G$3:BQ$3,"金额-出",$G109:BQ109))/(SUMIF($G$3:BQ$3,"数量-入",$G109:BQ109)-SUMIF($G$3:BQ$3,"数量-出",$G109:BQ109))),0)</f>
        <v>0</v>
      </c>
      <c r="BT109" s="115">
        <f t="shared" si="92"/>
        <v>0</v>
      </c>
      <c r="BU109" s="125"/>
      <c r="BV109" s="126"/>
      <c r="BW109" s="123"/>
      <c r="BX109" s="112"/>
      <c r="BY109" s="119">
        <f t="shared" si="93"/>
        <v>0</v>
      </c>
      <c r="BZ109" s="124"/>
      <c r="CA109" s="115">
        <f>IFERROR(IF(BZ109="",0,(SUMIF($G$3:BY$3,"金额-入",$G109:BY109)-SUMIF($G$3:BY$3,"金额-出",$G109:BY109))/(SUMIF($G$3:BY$3,"数量-入",$G109:BY109)-SUMIF($G$3:BY$3,"数量-出",$G109:BY109))),0)</f>
        <v>0</v>
      </c>
      <c r="CB109" s="115">
        <f t="shared" si="94"/>
        <v>0</v>
      </c>
      <c r="CC109" s="125"/>
      <c r="CD109" s="126"/>
      <c r="CE109" s="123"/>
      <c r="CF109" s="112"/>
      <c r="CG109" s="119">
        <f t="shared" si="95"/>
        <v>0</v>
      </c>
      <c r="CH109" s="124"/>
      <c r="CI109" s="115">
        <f>IFERROR(IF(CH109="",0,(SUMIF($G$3:CG$3,"金额-入",$G109:CG109)-SUMIF($G$3:CG$3,"金额-出",$G109:CG109))/(SUMIF($G$3:CG$3,"数量-入",$G109:CG109)-SUMIF($G$3:CG$3,"数量-出",$G109:CG109))),0)</f>
        <v>0</v>
      </c>
      <c r="CJ109" s="115">
        <f t="shared" si="96"/>
        <v>0</v>
      </c>
      <c r="CK109" s="125"/>
      <c r="CL109" s="126"/>
      <c r="CM109" s="123"/>
      <c r="CN109" s="112"/>
      <c r="CO109" s="119">
        <f t="shared" si="97"/>
        <v>0</v>
      </c>
      <c r="CP109" s="124"/>
      <c r="CQ109" s="115">
        <f>IFERROR(IF(CP109="",0,(SUMIF($G$3:CO$3,"金额-入",$G109:CO109)-SUMIF($G$3:CO$3,"金额-出",$G109:CO109))/(SUMIF($G$3:CO$3,"数量-入",$G109:CO109)-SUMIF($G$3:CO$3,"数量-出",$G109:CO109))),0)</f>
        <v>0</v>
      </c>
      <c r="CR109" s="115">
        <f t="shared" si="98"/>
        <v>0</v>
      </c>
      <c r="CS109" s="125"/>
      <c r="CT109" s="126"/>
      <c r="CU109" s="123"/>
      <c r="CV109" s="112"/>
      <c r="CW109" s="119">
        <f t="shared" si="99"/>
        <v>0</v>
      </c>
      <c r="CX109" s="124"/>
      <c r="CY109" s="115">
        <f>IFERROR(IF(CX109="",0,(SUMIF($G$3:CW$3,"金额-入",$G109:CW109)-SUMIF($G$3:CW$3,"金额-出",$G109:CW109))/(SUMIF($G$3:CW$3,"数量-入",$G109:CW109)-SUMIF($G$3:CW$3,"数量-出",$G109:CW109))),0)</f>
        <v>0</v>
      </c>
      <c r="CZ109" s="115">
        <f t="shared" si="100"/>
        <v>0</v>
      </c>
      <c r="DA109" s="125"/>
      <c r="DB109" s="126"/>
      <c r="DC109" s="123"/>
      <c r="DD109" s="112"/>
      <c r="DE109" s="119">
        <f t="shared" si="101"/>
        <v>0</v>
      </c>
      <c r="DF109" s="124"/>
      <c r="DG109" s="115">
        <f>IFERROR(IF(DF109="",0,(SUMIF($G$3:DE$3,"金额-入",$G109:DE109)-SUMIF($G$3:DE$3,"金额-出",$G109:DE109))/(SUMIF($G$3:DE$3,"数量-入",$G109:DE109)-SUMIF($G$3:DE$3,"数量-出",$G109:DE109))),0)</f>
        <v>0</v>
      </c>
      <c r="DH109" s="115">
        <f t="shared" si="102"/>
        <v>0</v>
      </c>
      <c r="DI109" s="125"/>
      <c r="DJ109" s="126"/>
      <c r="DK109" s="109">
        <f t="array" ref="DK109">MIN(IF(($G$3:$DJ$3="单价")*(G109:DJ109&lt;&gt;0),G109:DJ109))</f>
        <v>0</v>
      </c>
      <c r="DL109" s="97">
        <f t="array" ref="DL109">MAX(IF($G$3:$DJ$3="单价",G109:DJ109))</f>
        <v>0</v>
      </c>
      <c r="DM109" s="115">
        <f t="shared" si="103"/>
        <v>0</v>
      </c>
      <c r="DN109" s="127"/>
      <c r="DO109" s="2"/>
      <c r="DP109" s="11">
        <f t="shared" si="104"/>
        <v>0</v>
      </c>
      <c r="DQ109" s="11">
        <f t="shared" si="105"/>
        <v>0</v>
      </c>
      <c r="DR109" s="11"/>
      <c r="DS109" s="11"/>
      <c r="DT109" s="11"/>
      <c r="DU109" s="2"/>
      <c r="DV109" s="2"/>
      <c r="DW109" s="2"/>
      <c r="DX109" s="2"/>
      <c r="DY109" s="2"/>
    </row>
    <row r="110" spans="1:129" ht="18" customHeight="1" x14ac:dyDescent="0.15">
      <c r="A110" s="2"/>
      <c r="B110" s="53">
        <f t="shared" si="0"/>
        <v>106</v>
      </c>
      <c r="C110" s="5"/>
      <c r="D110" s="6"/>
      <c r="E110" s="7"/>
      <c r="F110" s="8"/>
      <c r="G110" s="111"/>
      <c r="H110" s="112"/>
      <c r="I110" s="113">
        <f t="shared" si="72"/>
        <v>0</v>
      </c>
      <c r="J110" s="114">
        <f t="shared" si="73"/>
        <v>0</v>
      </c>
      <c r="K110" s="115">
        <f t="shared" si="3"/>
        <v>0</v>
      </c>
      <c r="L110" s="113">
        <f t="shared" si="74"/>
        <v>0</v>
      </c>
      <c r="M110" s="114">
        <f t="shared" si="75"/>
        <v>0</v>
      </c>
      <c r="N110" s="115">
        <f t="shared" si="6"/>
        <v>0</v>
      </c>
      <c r="O110" s="113">
        <f t="shared" si="76"/>
        <v>0</v>
      </c>
      <c r="P110" s="116">
        <f t="shared" si="77"/>
        <v>0</v>
      </c>
      <c r="Q110" s="117">
        <f t="shared" si="37"/>
        <v>0</v>
      </c>
      <c r="R110" s="118">
        <f t="shared" si="78"/>
        <v>0</v>
      </c>
      <c r="S110" s="111"/>
      <c r="T110" s="112"/>
      <c r="U110" s="119">
        <f t="shared" si="79"/>
        <v>0</v>
      </c>
      <c r="V110" s="120"/>
      <c r="W110" s="115">
        <f>IFERROR(IF(V110="",0,(SUMIF($G$3:U$3,"金额-入",$G110:U110)-SUMIF($G$3:U$3,"金额-出",$G110:U110))/(SUMIF($G$3:U$3,"数量-入",$G110:U110)-SUMIF($G$3:U$3,"数量-出",$G110:U110))),0)</f>
        <v>0</v>
      </c>
      <c r="X110" s="115">
        <f t="shared" si="80"/>
        <v>0</v>
      </c>
      <c r="Y110" s="121"/>
      <c r="Z110" s="122"/>
      <c r="AA110" s="111"/>
      <c r="AB110" s="112"/>
      <c r="AC110" s="119">
        <f t="shared" si="81"/>
        <v>0</v>
      </c>
      <c r="AD110" s="120"/>
      <c r="AE110" s="115">
        <f>IFERROR(IF(AD110="",0,(SUMIF($G$3:AC$3,"金额-入",$G110:AC110)-SUMIF($G$3:AC$3,"金额-出",$G110:AC110))/(SUMIF($G$3:AC$3,"数量-入",$G110:AC110)-SUMIF($G$3:AC$3,"数量-出",$G110:AC110))),0)</f>
        <v>0</v>
      </c>
      <c r="AF110" s="115">
        <f t="shared" si="82"/>
        <v>0</v>
      </c>
      <c r="AG110" s="121"/>
      <c r="AH110" s="122"/>
      <c r="AI110" s="123"/>
      <c r="AJ110" s="112"/>
      <c r="AK110" s="119">
        <f t="shared" si="83"/>
        <v>0</v>
      </c>
      <c r="AL110" s="124"/>
      <c r="AM110" s="115">
        <f>IFERROR(IF(AL110="",0,(SUMIF($G$3:AK$3,"金额-入",$G110:AK110)-SUMIF($G$3:AK$3,"金额-出",$G110:AK110))/(SUMIF($G$3:AK$3,"数量-入",$G110:AK110)-SUMIF($G$3:AK$3,"数量-出",$G110:AK110))),0)</f>
        <v>0</v>
      </c>
      <c r="AN110" s="115">
        <f t="shared" si="84"/>
        <v>0</v>
      </c>
      <c r="AO110" s="125"/>
      <c r="AP110" s="126"/>
      <c r="AQ110" s="123"/>
      <c r="AR110" s="112"/>
      <c r="AS110" s="119">
        <f t="shared" si="85"/>
        <v>0</v>
      </c>
      <c r="AT110" s="124"/>
      <c r="AU110" s="115">
        <f>IFERROR(IF(AT110="",0,(SUMIF($G$3:AS$3,"金额-入",$G110:AS110)-SUMIF($G$3:AS$3,"金额-出",$G110:AS110))/(SUMIF($G$3:AS$3,"数量-入",$G110:AS110)-SUMIF($G$3:AS$3,"数量-出",$G110:AS110))),0)</f>
        <v>0</v>
      </c>
      <c r="AV110" s="115">
        <f t="shared" si="86"/>
        <v>0</v>
      </c>
      <c r="AW110" s="125"/>
      <c r="AX110" s="126"/>
      <c r="AY110" s="123"/>
      <c r="AZ110" s="112"/>
      <c r="BA110" s="119">
        <f t="shared" si="87"/>
        <v>0</v>
      </c>
      <c r="BB110" s="124"/>
      <c r="BC110" s="115">
        <f>IFERROR(IF(BB110="",0,(SUMIF($G$3:BA$3,"金额-入",$G110:BA110)-SUMIF($G$3:BA$3,"金额-出",$G110:BA110))/(SUMIF($G$3:BA$3,"数量-入",$G110:BA110)-SUMIF($G$3:BA$3,"数量-出",$G110:BA110))),0)</f>
        <v>0</v>
      </c>
      <c r="BD110" s="115">
        <f t="shared" si="88"/>
        <v>0</v>
      </c>
      <c r="BE110" s="125"/>
      <c r="BF110" s="126"/>
      <c r="BG110" s="123"/>
      <c r="BH110" s="112"/>
      <c r="BI110" s="119">
        <f t="shared" si="89"/>
        <v>0</v>
      </c>
      <c r="BJ110" s="124"/>
      <c r="BK110" s="115">
        <f>IFERROR(IF(BJ110="",0,(SUMIF($G$3:BI$3,"金额-入",$G110:BI110)-SUMIF($G$3:BI$3,"金额-出",$G110:BI110))/(SUMIF($G$3:BI$3,"数量-入",$G110:BI110)-SUMIF($G$3:BI$3,"数量-出",$G110:BI110))),0)</f>
        <v>0</v>
      </c>
      <c r="BL110" s="115">
        <f t="shared" si="90"/>
        <v>0</v>
      </c>
      <c r="BM110" s="125"/>
      <c r="BN110" s="126"/>
      <c r="BO110" s="123"/>
      <c r="BP110" s="112"/>
      <c r="BQ110" s="119">
        <f t="shared" si="91"/>
        <v>0</v>
      </c>
      <c r="BR110" s="124"/>
      <c r="BS110" s="115">
        <f>IFERROR(IF(BR110="",0,(SUMIF($G$3:BQ$3,"金额-入",$G110:BQ110)-SUMIF($G$3:BQ$3,"金额-出",$G110:BQ110))/(SUMIF($G$3:BQ$3,"数量-入",$G110:BQ110)-SUMIF($G$3:BQ$3,"数量-出",$G110:BQ110))),0)</f>
        <v>0</v>
      </c>
      <c r="BT110" s="115">
        <f t="shared" si="92"/>
        <v>0</v>
      </c>
      <c r="BU110" s="125"/>
      <c r="BV110" s="126"/>
      <c r="BW110" s="123"/>
      <c r="BX110" s="112"/>
      <c r="BY110" s="119">
        <f t="shared" si="93"/>
        <v>0</v>
      </c>
      <c r="BZ110" s="124"/>
      <c r="CA110" s="115">
        <f>IFERROR(IF(BZ110="",0,(SUMIF($G$3:BY$3,"金额-入",$G110:BY110)-SUMIF($G$3:BY$3,"金额-出",$G110:BY110))/(SUMIF($G$3:BY$3,"数量-入",$G110:BY110)-SUMIF($G$3:BY$3,"数量-出",$G110:BY110))),0)</f>
        <v>0</v>
      </c>
      <c r="CB110" s="115">
        <f t="shared" si="94"/>
        <v>0</v>
      </c>
      <c r="CC110" s="125"/>
      <c r="CD110" s="126"/>
      <c r="CE110" s="123"/>
      <c r="CF110" s="112"/>
      <c r="CG110" s="119">
        <f t="shared" si="95"/>
        <v>0</v>
      </c>
      <c r="CH110" s="124"/>
      <c r="CI110" s="115">
        <f>IFERROR(IF(CH110="",0,(SUMIF($G$3:CG$3,"金额-入",$G110:CG110)-SUMIF($G$3:CG$3,"金额-出",$G110:CG110))/(SUMIF($G$3:CG$3,"数量-入",$G110:CG110)-SUMIF($G$3:CG$3,"数量-出",$G110:CG110))),0)</f>
        <v>0</v>
      </c>
      <c r="CJ110" s="115">
        <f t="shared" si="96"/>
        <v>0</v>
      </c>
      <c r="CK110" s="125"/>
      <c r="CL110" s="126"/>
      <c r="CM110" s="123"/>
      <c r="CN110" s="112"/>
      <c r="CO110" s="119">
        <f t="shared" si="97"/>
        <v>0</v>
      </c>
      <c r="CP110" s="124"/>
      <c r="CQ110" s="115">
        <f>IFERROR(IF(CP110="",0,(SUMIF($G$3:CO$3,"金额-入",$G110:CO110)-SUMIF($G$3:CO$3,"金额-出",$G110:CO110))/(SUMIF($G$3:CO$3,"数量-入",$G110:CO110)-SUMIF($G$3:CO$3,"数量-出",$G110:CO110))),0)</f>
        <v>0</v>
      </c>
      <c r="CR110" s="115">
        <f t="shared" si="98"/>
        <v>0</v>
      </c>
      <c r="CS110" s="125"/>
      <c r="CT110" s="126"/>
      <c r="CU110" s="123"/>
      <c r="CV110" s="112"/>
      <c r="CW110" s="119">
        <f t="shared" si="99"/>
        <v>0</v>
      </c>
      <c r="CX110" s="124"/>
      <c r="CY110" s="115">
        <f>IFERROR(IF(CX110="",0,(SUMIF($G$3:CW$3,"金额-入",$G110:CW110)-SUMIF($G$3:CW$3,"金额-出",$G110:CW110))/(SUMIF($G$3:CW$3,"数量-入",$G110:CW110)-SUMIF($G$3:CW$3,"数量-出",$G110:CW110))),0)</f>
        <v>0</v>
      </c>
      <c r="CZ110" s="115">
        <f t="shared" si="100"/>
        <v>0</v>
      </c>
      <c r="DA110" s="125"/>
      <c r="DB110" s="126"/>
      <c r="DC110" s="123"/>
      <c r="DD110" s="112"/>
      <c r="DE110" s="119">
        <f t="shared" si="101"/>
        <v>0</v>
      </c>
      <c r="DF110" s="124"/>
      <c r="DG110" s="115">
        <f>IFERROR(IF(DF110="",0,(SUMIF($G$3:DE$3,"金额-入",$G110:DE110)-SUMIF($G$3:DE$3,"金额-出",$G110:DE110))/(SUMIF($G$3:DE$3,"数量-入",$G110:DE110)-SUMIF($G$3:DE$3,"数量-出",$G110:DE110))),0)</f>
        <v>0</v>
      </c>
      <c r="DH110" s="115">
        <f t="shared" si="102"/>
        <v>0</v>
      </c>
      <c r="DI110" s="125"/>
      <c r="DJ110" s="126"/>
      <c r="DK110" s="109">
        <f t="array" ref="DK110">MIN(IF(($G$3:$DJ$3="单价")*(G110:DJ110&lt;&gt;0),G110:DJ110))</f>
        <v>0</v>
      </c>
      <c r="DL110" s="97">
        <f t="array" ref="DL110">MAX(IF($G$3:$DJ$3="单价",G110:DJ110))</f>
        <v>0</v>
      </c>
      <c r="DM110" s="115">
        <f t="shared" si="103"/>
        <v>0</v>
      </c>
      <c r="DN110" s="127"/>
      <c r="DO110" s="2"/>
      <c r="DP110" s="11">
        <f t="shared" si="104"/>
        <v>0</v>
      </c>
      <c r="DQ110" s="11">
        <f t="shared" si="105"/>
        <v>0</v>
      </c>
      <c r="DR110" s="11"/>
      <c r="DS110" s="11"/>
      <c r="DT110" s="11"/>
      <c r="DU110" s="2"/>
      <c r="DV110" s="2"/>
      <c r="DW110" s="2"/>
      <c r="DX110" s="2"/>
      <c r="DY110" s="2"/>
    </row>
    <row r="111" spans="1:129" ht="18" customHeight="1" x14ac:dyDescent="0.15">
      <c r="A111" s="2"/>
      <c r="B111" s="53">
        <f t="shared" si="0"/>
        <v>107</v>
      </c>
      <c r="C111" s="5"/>
      <c r="D111" s="6"/>
      <c r="E111" s="7"/>
      <c r="F111" s="8"/>
      <c r="G111" s="111"/>
      <c r="H111" s="112"/>
      <c r="I111" s="113">
        <f t="shared" si="72"/>
        <v>0</v>
      </c>
      <c r="J111" s="114">
        <f t="shared" si="73"/>
        <v>0</v>
      </c>
      <c r="K111" s="115">
        <f t="shared" si="3"/>
        <v>0</v>
      </c>
      <c r="L111" s="113">
        <f t="shared" si="74"/>
        <v>0</v>
      </c>
      <c r="M111" s="114">
        <f t="shared" si="75"/>
        <v>0</v>
      </c>
      <c r="N111" s="115">
        <f t="shared" si="6"/>
        <v>0</v>
      </c>
      <c r="O111" s="113">
        <f t="shared" si="76"/>
        <v>0</v>
      </c>
      <c r="P111" s="116">
        <f t="shared" si="77"/>
        <v>0</v>
      </c>
      <c r="Q111" s="117">
        <f t="shared" si="37"/>
        <v>0</v>
      </c>
      <c r="R111" s="118">
        <f t="shared" si="78"/>
        <v>0</v>
      </c>
      <c r="S111" s="111"/>
      <c r="T111" s="112"/>
      <c r="U111" s="119">
        <f t="shared" si="79"/>
        <v>0</v>
      </c>
      <c r="V111" s="120"/>
      <c r="W111" s="115">
        <f>IFERROR(IF(V111="",0,(SUMIF($G$3:U$3,"金额-入",$G111:U111)-SUMIF($G$3:U$3,"金额-出",$G111:U111))/(SUMIF($G$3:U$3,"数量-入",$G111:U111)-SUMIF($G$3:U$3,"数量-出",$G111:U111))),0)</f>
        <v>0</v>
      </c>
      <c r="X111" s="115">
        <f t="shared" si="80"/>
        <v>0</v>
      </c>
      <c r="Y111" s="121"/>
      <c r="Z111" s="122"/>
      <c r="AA111" s="111"/>
      <c r="AB111" s="112"/>
      <c r="AC111" s="119">
        <f t="shared" si="81"/>
        <v>0</v>
      </c>
      <c r="AD111" s="120"/>
      <c r="AE111" s="115">
        <f>IFERROR(IF(AD111="",0,(SUMIF($G$3:AC$3,"金额-入",$G111:AC111)-SUMIF($G$3:AC$3,"金额-出",$G111:AC111))/(SUMIF($G$3:AC$3,"数量-入",$G111:AC111)-SUMIF($G$3:AC$3,"数量-出",$G111:AC111))),0)</f>
        <v>0</v>
      </c>
      <c r="AF111" s="115">
        <f t="shared" si="82"/>
        <v>0</v>
      </c>
      <c r="AG111" s="121"/>
      <c r="AH111" s="122"/>
      <c r="AI111" s="123"/>
      <c r="AJ111" s="112"/>
      <c r="AK111" s="119">
        <f t="shared" si="83"/>
        <v>0</v>
      </c>
      <c r="AL111" s="124"/>
      <c r="AM111" s="115">
        <f>IFERROR(IF(AL111="",0,(SUMIF($G$3:AK$3,"金额-入",$G111:AK111)-SUMIF($G$3:AK$3,"金额-出",$G111:AK111))/(SUMIF($G$3:AK$3,"数量-入",$G111:AK111)-SUMIF($G$3:AK$3,"数量-出",$G111:AK111))),0)</f>
        <v>0</v>
      </c>
      <c r="AN111" s="115">
        <f t="shared" si="84"/>
        <v>0</v>
      </c>
      <c r="AO111" s="125"/>
      <c r="AP111" s="126"/>
      <c r="AQ111" s="123"/>
      <c r="AR111" s="112"/>
      <c r="AS111" s="119">
        <f t="shared" si="85"/>
        <v>0</v>
      </c>
      <c r="AT111" s="124"/>
      <c r="AU111" s="115">
        <f>IFERROR(IF(AT111="",0,(SUMIF($G$3:AS$3,"金额-入",$G111:AS111)-SUMIF($G$3:AS$3,"金额-出",$G111:AS111))/(SUMIF($G$3:AS$3,"数量-入",$G111:AS111)-SUMIF($G$3:AS$3,"数量-出",$G111:AS111))),0)</f>
        <v>0</v>
      </c>
      <c r="AV111" s="115">
        <f t="shared" si="86"/>
        <v>0</v>
      </c>
      <c r="AW111" s="125"/>
      <c r="AX111" s="126"/>
      <c r="AY111" s="123"/>
      <c r="AZ111" s="112"/>
      <c r="BA111" s="119">
        <f t="shared" si="87"/>
        <v>0</v>
      </c>
      <c r="BB111" s="124"/>
      <c r="BC111" s="115">
        <f>IFERROR(IF(BB111="",0,(SUMIF($G$3:BA$3,"金额-入",$G111:BA111)-SUMIF($G$3:BA$3,"金额-出",$G111:BA111))/(SUMIF($G$3:BA$3,"数量-入",$G111:BA111)-SUMIF($G$3:BA$3,"数量-出",$G111:BA111))),0)</f>
        <v>0</v>
      </c>
      <c r="BD111" s="115">
        <f t="shared" si="88"/>
        <v>0</v>
      </c>
      <c r="BE111" s="125"/>
      <c r="BF111" s="126"/>
      <c r="BG111" s="123"/>
      <c r="BH111" s="112"/>
      <c r="BI111" s="119">
        <f t="shared" si="89"/>
        <v>0</v>
      </c>
      <c r="BJ111" s="124"/>
      <c r="BK111" s="115">
        <f>IFERROR(IF(BJ111="",0,(SUMIF($G$3:BI$3,"金额-入",$G111:BI111)-SUMIF($G$3:BI$3,"金额-出",$G111:BI111))/(SUMIF($G$3:BI$3,"数量-入",$G111:BI111)-SUMIF($G$3:BI$3,"数量-出",$G111:BI111))),0)</f>
        <v>0</v>
      </c>
      <c r="BL111" s="115">
        <f t="shared" si="90"/>
        <v>0</v>
      </c>
      <c r="BM111" s="125"/>
      <c r="BN111" s="126"/>
      <c r="BO111" s="123"/>
      <c r="BP111" s="112"/>
      <c r="BQ111" s="119">
        <f t="shared" si="91"/>
        <v>0</v>
      </c>
      <c r="BR111" s="124"/>
      <c r="BS111" s="115">
        <f>IFERROR(IF(BR111="",0,(SUMIF($G$3:BQ$3,"金额-入",$G111:BQ111)-SUMIF($G$3:BQ$3,"金额-出",$G111:BQ111))/(SUMIF($G$3:BQ$3,"数量-入",$G111:BQ111)-SUMIF($G$3:BQ$3,"数量-出",$G111:BQ111))),0)</f>
        <v>0</v>
      </c>
      <c r="BT111" s="115">
        <f t="shared" si="92"/>
        <v>0</v>
      </c>
      <c r="BU111" s="125"/>
      <c r="BV111" s="126"/>
      <c r="BW111" s="123"/>
      <c r="BX111" s="112"/>
      <c r="BY111" s="119">
        <f t="shared" si="93"/>
        <v>0</v>
      </c>
      <c r="BZ111" s="124"/>
      <c r="CA111" s="115">
        <f>IFERROR(IF(BZ111="",0,(SUMIF($G$3:BY$3,"金额-入",$G111:BY111)-SUMIF($G$3:BY$3,"金额-出",$G111:BY111))/(SUMIF($G$3:BY$3,"数量-入",$G111:BY111)-SUMIF($G$3:BY$3,"数量-出",$G111:BY111))),0)</f>
        <v>0</v>
      </c>
      <c r="CB111" s="115">
        <f t="shared" si="94"/>
        <v>0</v>
      </c>
      <c r="CC111" s="125"/>
      <c r="CD111" s="126"/>
      <c r="CE111" s="123"/>
      <c r="CF111" s="112"/>
      <c r="CG111" s="119">
        <f t="shared" si="95"/>
        <v>0</v>
      </c>
      <c r="CH111" s="124"/>
      <c r="CI111" s="115">
        <f>IFERROR(IF(CH111="",0,(SUMIF($G$3:CG$3,"金额-入",$G111:CG111)-SUMIF($G$3:CG$3,"金额-出",$G111:CG111))/(SUMIF($G$3:CG$3,"数量-入",$G111:CG111)-SUMIF($G$3:CG$3,"数量-出",$G111:CG111))),0)</f>
        <v>0</v>
      </c>
      <c r="CJ111" s="115">
        <f t="shared" si="96"/>
        <v>0</v>
      </c>
      <c r="CK111" s="125"/>
      <c r="CL111" s="126"/>
      <c r="CM111" s="123"/>
      <c r="CN111" s="112"/>
      <c r="CO111" s="119">
        <f t="shared" si="97"/>
        <v>0</v>
      </c>
      <c r="CP111" s="124"/>
      <c r="CQ111" s="115">
        <f>IFERROR(IF(CP111="",0,(SUMIF($G$3:CO$3,"金额-入",$G111:CO111)-SUMIF($G$3:CO$3,"金额-出",$G111:CO111))/(SUMIF($G$3:CO$3,"数量-入",$G111:CO111)-SUMIF($G$3:CO$3,"数量-出",$G111:CO111))),0)</f>
        <v>0</v>
      </c>
      <c r="CR111" s="115">
        <f t="shared" si="98"/>
        <v>0</v>
      </c>
      <c r="CS111" s="125"/>
      <c r="CT111" s="126"/>
      <c r="CU111" s="123"/>
      <c r="CV111" s="112"/>
      <c r="CW111" s="119">
        <f t="shared" si="99"/>
        <v>0</v>
      </c>
      <c r="CX111" s="124"/>
      <c r="CY111" s="115">
        <f>IFERROR(IF(CX111="",0,(SUMIF($G$3:CW$3,"金额-入",$G111:CW111)-SUMIF($G$3:CW$3,"金额-出",$G111:CW111))/(SUMIF($G$3:CW$3,"数量-入",$G111:CW111)-SUMIF($G$3:CW$3,"数量-出",$G111:CW111))),0)</f>
        <v>0</v>
      </c>
      <c r="CZ111" s="115">
        <f t="shared" si="100"/>
        <v>0</v>
      </c>
      <c r="DA111" s="125"/>
      <c r="DB111" s="126"/>
      <c r="DC111" s="123"/>
      <c r="DD111" s="112"/>
      <c r="DE111" s="119">
        <f t="shared" si="101"/>
        <v>0</v>
      </c>
      <c r="DF111" s="124"/>
      <c r="DG111" s="115">
        <f>IFERROR(IF(DF111="",0,(SUMIF($G$3:DE$3,"金额-入",$G111:DE111)-SUMIF($G$3:DE$3,"金额-出",$G111:DE111))/(SUMIF($G$3:DE$3,"数量-入",$G111:DE111)-SUMIF($G$3:DE$3,"数量-出",$G111:DE111))),0)</f>
        <v>0</v>
      </c>
      <c r="DH111" s="115">
        <f t="shared" si="102"/>
        <v>0</v>
      </c>
      <c r="DI111" s="125"/>
      <c r="DJ111" s="126"/>
      <c r="DK111" s="109">
        <f t="array" ref="DK111">MIN(IF(($G$3:$DJ$3="单价")*(G111:DJ111&lt;&gt;0),G111:DJ111))</f>
        <v>0</v>
      </c>
      <c r="DL111" s="97">
        <f t="array" ref="DL111">MAX(IF($G$3:$DJ$3="单价",G111:DJ111))</f>
        <v>0</v>
      </c>
      <c r="DM111" s="115">
        <f t="shared" si="103"/>
        <v>0</v>
      </c>
      <c r="DN111" s="127"/>
      <c r="DO111" s="2"/>
      <c r="DP111" s="11">
        <f t="shared" si="104"/>
        <v>0</v>
      </c>
      <c r="DQ111" s="11">
        <f t="shared" si="105"/>
        <v>0</v>
      </c>
      <c r="DR111" s="11"/>
      <c r="DS111" s="11"/>
      <c r="DT111" s="11"/>
      <c r="DU111" s="2"/>
      <c r="DV111" s="2"/>
      <c r="DW111" s="2"/>
      <c r="DX111" s="2"/>
      <c r="DY111" s="2"/>
    </row>
    <row r="112" spans="1:129" ht="18" customHeight="1" x14ac:dyDescent="0.15">
      <c r="A112" s="2"/>
      <c r="B112" s="53">
        <f t="shared" si="0"/>
        <v>108</v>
      </c>
      <c r="C112" s="5"/>
      <c r="D112" s="6"/>
      <c r="E112" s="7"/>
      <c r="F112" s="8"/>
      <c r="G112" s="111"/>
      <c r="H112" s="112"/>
      <c r="I112" s="113">
        <f t="shared" si="72"/>
        <v>0</v>
      </c>
      <c r="J112" s="114">
        <f t="shared" si="73"/>
        <v>0</v>
      </c>
      <c r="K112" s="115">
        <f t="shared" si="3"/>
        <v>0</v>
      </c>
      <c r="L112" s="113">
        <f t="shared" si="74"/>
        <v>0</v>
      </c>
      <c r="M112" s="114">
        <f t="shared" si="75"/>
        <v>0</v>
      </c>
      <c r="N112" s="115">
        <f t="shared" si="6"/>
        <v>0</v>
      </c>
      <c r="O112" s="113">
        <f t="shared" si="76"/>
        <v>0</v>
      </c>
      <c r="P112" s="116">
        <f t="shared" si="77"/>
        <v>0</v>
      </c>
      <c r="Q112" s="117">
        <f t="shared" si="37"/>
        <v>0</v>
      </c>
      <c r="R112" s="118">
        <f t="shared" si="78"/>
        <v>0</v>
      </c>
      <c r="S112" s="111"/>
      <c r="T112" s="112"/>
      <c r="U112" s="119">
        <f t="shared" si="79"/>
        <v>0</v>
      </c>
      <c r="V112" s="120"/>
      <c r="W112" s="115">
        <f>IFERROR(IF(V112="",0,(SUMIF($G$3:U$3,"金额-入",$G112:U112)-SUMIF($G$3:U$3,"金额-出",$G112:U112))/(SUMIF($G$3:U$3,"数量-入",$G112:U112)-SUMIF($G$3:U$3,"数量-出",$G112:U112))),0)</f>
        <v>0</v>
      </c>
      <c r="X112" s="115">
        <f t="shared" si="80"/>
        <v>0</v>
      </c>
      <c r="Y112" s="121"/>
      <c r="Z112" s="122"/>
      <c r="AA112" s="111"/>
      <c r="AB112" s="112"/>
      <c r="AC112" s="119">
        <f t="shared" si="81"/>
        <v>0</v>
      </c>
      <c r="AD112" s="120"/>
      <c r="AE112" s="115">
        <f>IFERROR(IF(AD112="",0,(SUMIF($G$3:AC$3,"金额-入",$G112:AC112)-SUMIF($G$3:AC$3,"金额-出",$G112:AC112))/(SUMIF($G$3:AC$3,"数量-入",$G112:AC112)-SUMIF($G$3:AC$3,"数量-出",$G112:AC112))),0)</f>
        <v>0</v>
      </c>
      <c r="AF112" s="115">
        <f t="shared" si="82"/>
        <v>0</v>
      </c>
      <c r="AG112" s="121"/>
      <c r="AH112" s="122"/>
      <c r="AI112" s="123"/>
      <c r="AJ112" s="112"/>
      <c r="AK112" s="119">
        <f t="shared" si="83"/>
        <v>0</v>
      </c>
      <c r="AL112" s="124"/>
      <c r="AM112" s="115">
        <f>IFERROR(IF(AL112="",0,(SUMIF($G$3:AK$3,"金额-入",$G112:AK112)-SUMIF($G$3:AK$3,"金额-出",$G112:AK112))/(SUMIF($G$3:AK$3,"数量-入",$G112:AK112)-SUMIF($G$3:AK$3,"数量-出",$G112:AK112))),0)</f>
        <v>0</v>
      </c>
      <c r="AN112" s="115">
        <f t="shared" si="84"/>
        <v>0</v>
      </c>
      <c r="AO112" s="125"/>
      <c r="AP112" s="126"/>
      <c r="AQ112" s="123"/>
      <c r="AR112" s="112"/>
      <c r="AS112" s="119">
        <f t="shared" si="85"/>
        <v>0</v>
      </c>
      <c r="AT112" s="124"/>
      <c r="AU112" s="115">
        <f>IFERROR(IF(AT112="",0,(SUMIF($G$3:AS$3,"金额-入",$G112:AS112)-SUMIF($G$3:AS$3,"金额-出",$G112:AS112))/(SUMIF($G$3:AS$3,"数量-入",$G112:AS112)-SUMIF($G$3:AS$3,"数量-出",$G112:AS112))),0)</f>
        <v>0</v>
      </c>
      <c r="AV112" s="115">
        <f t="shared" si="86"/>
        <v>0</v>
      </c>
      <c r="AW112" s="125"/>
      <c r="AX112" s="126"/>
      <c r="AY112" s="123"/>
      <c r="AZ112" s="112"/>
      <c r="BA112" s="119">
        <f t="shared" si="87"/>
        <v>0</v>
      </c>
      <c r="BB112" s="124"/>
      <c r="BC112" s="115">
        <f>IFERROR(IF(BB112="",0,(SUMIF($G$3:BA$3,"金额-入",$G112:BA112)-SUMIF($G$3:BA$3,"金额-出",$G112:BA112))/(SUMIF($G$3:BA$3,"数量-入",$G112:BA112)-SUMIF($G$3:BA$3,"数量-出",$G112:BA112))),0)</f>
        <v>0</v>
      </c>
      <c r="BD112" s="115">
        <f t="shared" si="88"/>
        <v>0</v>
      </c>
      <c r="BE112" s="125"/>
      <c r="BF112" s="126"/>
      <c r="BG112" s="123"/>
      <c r="BH112" s="112"/>
      <c r="BI112" s="119">
        <f t="shared" si="89"/>
        <v>0</v>
      </c>
      <c r="BJ112" s="124"/>
      <c r="BK112" s="115">
        <f>IFERROR(IF(BJ112="",0,(SUMIF($G$3:BI$3,"金额-入",$G112:BI112)-SUMIF($G$3:BI$3,"金额-出",$G112:BI112))/(SUMIF($G$3:BI$3,"数量-入",$G112:BI112)-SUMIF($G$3:BI$3,"数量-出",$G112:BI112))),0)</f>
        <v>0</v>
      </c>
      <c r="BL112" s="115">
        <f t="shared" si="90"/>
        <v>0</v>
      </c>
      <c r="BM112" s="125"/>
      <c r="BN112" s="126"/>
      <c r="BO112" s="123"/>
      <c r="BP112" s="112"/>
      <c r="BQ112" s="119">
        <f t="shared" si="91"/>
        <v>0</v>
      </c>
      <c r="BR112" s="124"/>
      <c r="BS112" s="115">
        <f>IFERROR(IF(BR112="",0,(SUMIF($G$3:BQ$3,"金额-入",$G112:BQ112)-SUMIF($G$3:BQ$3,"金额-出",$G112:BQ112))/(SUMIF($G$3:BQ$3,"数量-入",$G112:BQ112)-SUMIF($G$3:BQ$3,"数量-出",$G112:BQ112))),0)</f>
        <v>0</v>
      </c>
      <c r="BT112" s="115">
        <f t="shared" si="92"/>
        <v>0</v>
      </c>
      <c r="BU112" s="125"/>
      <c r="BV112" s="126"/>
      <c r="BW112" s="123"/>
      <c r="BX112" s="112"/>
      <c r="BY112" s="119">
        <f t="shared" si="93"/>
        <v>0</v>
      </c>
      <c r="BZ112" s="124"/>
      <c r="CA112" s="115">
        <f>IFERROR(IF(BZ112="",0,(SUMIF($G$3:BY$3,"金额-入",$G112:BY112)-SUMIF($G$3:BY$3,"金额-出",$G112:BY112))/(SUMIF($G$3:BY$3,"数量-入",$G112:BY112)-SUMIF($G$3:BY$3,"数量-出",$G112:BY112))),0)</f>
        <v>0</v>
      </c>
      <c r="CB112" s="115">
        <f t="shared" si="94"/>
        <v>0</v>
      </c>
      <c r="CC112" s="125"/>
      <c r="CD112" s="126"/>
      <c r="CE112" s="123"/>
      <c r="CF112" s="112"/>
      <c r="CG112" s="119">
        <f t="shared" si="95"/>
        <v>0</v>
      </c>
      <c r="CH112" s="124"/>
      <c r="CI112" s="115">
        <f>IFERROR(IF(CH112="",0,(SUMIF($G$3:CG$3,"金额-入",$G112:CG112)-SUMIF($G$3:CG$3,"金额-出",$G112:CG112))/(SUMIF($G$3:CG$3,"数量-入",$G112:CG112)-SUMIF($G$3:CG$3,"数量-出",$G112:CG112))),0)</f>
        <v>0</v>
      </c>
      <c r="CJ112" s="115">
        <f t="shared" si="96"/>
        <v>0</v>
      </c>
      <c r="CK112" s="125"/>
      <c r="CL112" s="126"/>
      <c r="CM112" s="123"/>
      <c r="CN112" s="112"/>
      <c r="CO112" s="119">
        <f t="shared" si="97"/>
        <v>0</v>
      </c>
      <c r="CP112" s="124"/>
      <c r="CQ112" s="115">
        <f>IFERROR(IF(CP112="",0,(SUMIF($G$3:CO$3,"金额-入",$G112:CO112)-SUMIF($G$3:CO$3,"金额-出",$G112:CO112))/(SUMIF($G$3:CO$3,"数量-入",$G112:CO112)-SUMIF($G$3:CO$3,"数量-出",$G112:CO112))),0)</f>
        <v>0</v>
      </c>
      <c r="CR112" s="115">
        <f t="shared" si="98"/>
        <v>0</v>
      </c>
      <c r="CS112" s="125"/>
      <c r="CT112" s="126"/>
      <c r="CU112" s="123"/>
      <c r="CV112" s="112"/>
      <c r="CW112" s="119">
        <f t="shared" si="99"/>
        <v>0</v>
      </c>
      <c r="CX112" s="124"/>
      <c r="CY112" s="115">
        <f>IFERROR(IF(CX112="",0,(SUMIF($G$3:CW$3,"金额-入",$G112:CW112)-SUMIF($G$3:CW$3,"金额-出",$G112:CW112))/(SUMIF($G$3:CW$3,"数量-入",$G112:CW112)-SUMIF($G$3:CW$3,"数量-出",$G112:CW112))),0)</f>
        <v>0</v>
      </c>
      <c r="CZ112" s="115">
        <f t="shared" si="100"/>
        <v>0</v>
      </c>
      <c r="DA112" s="125"/>
      <c r="DB112" s="126"/>
      <c r="DC112" s="123"/>
      <c r="DD112" s="112"/>
      <c r="DE112" s="119">
        <f t="shared" si="101"/>
        <v>0</v>
      </c>
      <c r="DF112" s="124"/>
      <c r="DG112" s="115">
        <f>IFERROR(IF(DF112="",0,(SUMIF($G$3:DE$3,"金额-入",$G112:DE112)-SUMIF($G$3:DE$3,"金额-出",$G112:DE112))/(SUMIF($G$3:DE$3,"数量-入",$G112:DE112)-SUMIF($G$3:DE$3,"数量-出",$G112:DE112))),0)</f>
        <v>0</v>
      </c>
      <c r="DH112" s="115">
        <f t="shared" si="102"/>
        <v>0</v>
      </c>
      <c r="DI112" s="125"/>
      <c r="DJ112" s="126"/>
      <c r="DK112" s="109">
        <f t="array" ref="DK112">MIN(IF(($G$3:$DJ$3="单价")*(G112:DJ112&lt;&gt;0),G112:DJ112))</f>
        <v>0</v>
      </c>
      <c r="DL112" s="97">
        <f t="array" ref="DL112">MAX(IF($G$3:$DJ$3="单价",G112:DJ112))</f>
        <v>0</v>
      </c>
      <c r="DM112" s="115">
        <f t="shared" si="103"/>
        <v>0</v>
      </c>
      <c r="DN112" s="127"/>
      <c r="DO112" s="2"/>
      <c r="DP112" s="11">
        <f t="shared" si="104"/>
        <v>0</v>
      </c>
      <c r="DQ112" s="11">
        <f t="shared" si="105"/>
        <v>0</v>
      </c>
      <c r="DR112" s="11"/>
      <c r="DS112" s="11"/>
      <c r="DT112" s="11"/>
      <c r="DU112" s="2"/>
      <c r="DV112" s="2"/>
      <c r="DW112" s="2"/>
      <c r="DX112" s="2"/>
      <c r="DY112" s="2"/>
    </row>
    <row r="113" spans="1:129" ht="18" customHeight="1" x14ac:dyDescent="0.15">
      <c r="A113" s="2"/>
      <c r="B113" s="53">
        <f t="shared" si="0"/>
        <v>109</v>
      </c>
      <c r="C113" s="5"/>
      <c r="D113" s="6"/>
      <c r="E113" s="7"/>
      <c r="F113" s="8"/>
      <c r="G113" s="111"/>
      <c r="H113" s="112"/>
      <c r="I113" s="113">
        <f t="shared" si="72"/>
        <v>0</v>
      </c>
      <c r="J113" s="114">
        <f t="shared" si="73"/>
        <v>0</v>
      </c>
      <c r="K113" s="115">
        <f t="shared" si="3"/>
        <v>0</v>
      </c>
      <c r="L113" s="113">
        <f t="shared" si="74"/>
        <v>0</v>
      </c>
      <c r="M113" s="114">
        <f t="shared" si="75"/>
        <v>0</v>
      </c>
      <c r="N113" s="115">
        <f t="shared" si="6"/>
        <v>0</v>
      </c>
      <c r="O113" s="113">
        <f t="shared" si="76"/>
        <v>0</v>
      </c>
      <c r="P113" s="116">
        <f t="shared" si="77"/>
        <v>0</v>
      </c>
      <c r="Q113" s="117">
        <f t="shared" si="37"/>
        <v>0</v>
      </c>
      <c r="R113" s="118">
        <f t="shared" si="78"/>
        <v>0</v>
      </c>
      <c r="S113" s="111"/>
      <c r="T113" s="112"/>
      <c r="U113" s="119">
        <f t="shared" si="79"/>
        <v>0</v>
      </c>
      <c r="V113" s="120"/>
      <c r="W113" s="115">
        <f>IFERROR(IF(V113="",0,(SUMIF($G$3:U$3,"金额-入",$G113:U113)-SUMIF($G$3:U$3,"金额-出",$G113:U113))/(SUMIF($G$3:U$3,"数量-入",$G113:U113)-SUMIF($G$3:U$3,"数量-出",$G113:U113))),0)</f>
        <v>0</v>
      </c>
      <c r="X113" s="115">
        <f t="shared" si="80"/>
        <v>0</v>
      </c>
      <c r="Y113" s="121"/>
      <c r="Z113" s="122"/>
      <c r="AA113" s="111"/>
      <c r="AB113" s="112"/>
      <c r="AC113" s="119">
        <f t="shared" si="81"/>
        <v>0</v>
      </c>
      <c r="AD113" s="120"/>
      <c r="AE113" s="115">
        <f>IFERROR(IF(AD113="",0,(SUMIF($G$3:AC$3,"金额-入",$G113:AC113)-SUMIF($G$3:AC$3,"金额-出",$G113:AC113))/(SUMIF($G$3:AC$3,"数量-入",$G113:AC113)-SUMIF($G$3:AC$3,"数量-出",$G113:AC113))),0)</f>
        <v>0</v>
      </c>
      <c r="AF113" s="115">
        <f t="shared" si="82"/>
        <v>0</v>
      </c>
      <c r="AG113" s="121"/>
      <c r="AH113" s="122"/>
      <c r="AI113" s="123"/>
      <c r="AJ113" s="112"/>
      <c r="AK113" s="119">
        <f t="shared" si="83"/>
        <v>0</v>
      </c>
      <c r="AL113" s="124"/>
      <c r="AM113" s="115">
        <f>IFERROR(IF(AL113="",0,(SUMIF($G$3:AK$3,"金额-入",$G113:AK113)-SUMIF($G$3:AK$3,"金额-出",$G113:AK113))/(SUMIF($G$3:AK$3,"数量-入",$G113:AK113)-SUMIF($G$3:AK$3,"数量-出",$G113:AK113))),0)</f>
        <v>0</v>
      </c>
      <c r="AN113" s="115">
        <f t="shared" si="84"/>
        <v>0</v>
      </c>
      <c r="AO113" s="125"/>
      <c r="AP113" s="126"/>
      <c r="AQ113" s="123"/>
      <c r="AR113" s="112"/>
      <c r="AS113" s="119">
        <f t="shared" si="85"/>
        <v>0</v>
      </c>
      <c r="AT113" s="124"/>
      <c r="AU113" s="115">
        <f>IFERROR(IF(AT113="",0,(SUMIF($G$3:AS$3,"金额-入",$G113:AS113)-SUMIF($G$3:AS$3,"金额-出",$G113:AS113))/(SUMIF($G$3:AS$3,"数量-入",$G113:AS113)-SUMIF($G$3:AS$3,"数量-出",$G113:AS113))),0)</f>
        <v>0</v>
      </c>
      <c r="AV113" s="115">
        <f t="shared" si="86"/>
        <v>0</v>
      </c>
      <c r="AW113" s="125"/>
      <c r="AX113" s="126"/>
      <c r="AY113" s="123"/>
      <c r="AZ113" s="112"/>
      <c r="BA113" s="119">
        <f t="shared" si="87"/>
        <v>0</v>
      </c>
      <c r="BB113" s="124"/>
      <c r="BC113" s="115">
        <f>IFERROR(IF(BB113="",0,(SUMIF($G$3:BA$3,"金额-入",$G113:BA113)-SUMIF($G$3:BA$3,"金额-出",$G113:BA113))/(SUMIF($G$3:BA$3,"数量-入",$G113:BA113)-SUMIF($G$3:BA$3,"数量-出",$G113:BA113))),0)</f>
        <v>0</v>
      </c>
      <c r="BD113" s="115">
        <f t="shared" si="88"/>
        <v>0</v>
      </c>
      <c r="BE113" s="125"/>
      <c r="BF113" s="126"/>
      <c r="BG113" s="123"/>
      <c r="BH113" s="112"/>
      <c r="BI113" s="119">
        <f t="shared" si="89"/>
        <v>0</v>
      </c>
      <c r="BJ113" s="124"/>
      <c r="BK113" s="115">
        <f>IFERROR(IF(BJ113="",0,(SUMIF($G$3:BI$3,"金额-入",$G113:BI113)-SUMIF($G$3:BI$3,"金额-出",$G113:BI113))/(SUMIF($G$3:BI$3,"数量-入",$G113:BI113)-SUMIF($G$3:BI$3,"数量-出",$G113:BI113))),0)</f>
        <v>0</v>
      </c>
      <c r="BL113" s="115">
        <f t="shared" si="90"/>
        <v>0</v>
      </c>
      <c r="BM113" s="125"/>
      <c r="BN113" s="126"/>
      <c r="BO113" s="123"/>
      <c r="BP113" s="112"/>
      <c r="BQ113" s="119">
        <f t="shared" si="91"/>
        <v>0</v>
      </c>
      <c r="BR113" s="124"/>
      <c r="BS113" s="115">
        <f>IFERROR(IF(BR113="",0,(SUMIF($G$3:BQ$3,"金额-入",$G113:BQ113)-SUMIF($G$3:BQ$3,"金额-出",$G113:BQ113))/(SUMIF($G$3:BQ$3,"数量-入",$G113:BQ113)-SUMIF($G$3:BQ$3,"数量-出",$G113:BQ113))),0)</f>
        <v>0</v>
      </c>
      <c r="BT113" s="115">
        <f t="shared" si="92"/>
        <v>0</v>
      </c>
      <c r="BU113" s="125"/>
      <c r="BV113" s="126"/>
      <c r="BW113" s="123"/>
      <c r="BX113" s="112"/>
      <c r="BY113" s="119">
        <f t="shared" si="93"/>
        <v>0</v>
      </c>
      <c r="BZ113" s="124"/>
      <c r="CA113" s="115">
        <f>IFERROR(IF(BZ113="",0,(SUMIF($G$3:BY$3,"金额-入",$G113:BY113)-SUMIF($G$3:BY$3,"金额-出",$G113:BY113))/(SUMIF($G$3:BY$3,"数量-入",$G113:BY113)-SUMIF($G$3:BY$3,"数量-出",$G113:BY113))),0)</f>
        <v>0</v>
      </c>
      <c r="CB113" s="115">
        <f t="shared" si="94"/>
        <v>0</v>
      </c>
      <c r="CC113" s="125"/>
      <c r="CD113" s="126"/>
      <c r="CE113" s="123"/>
      <c r="CF113" s="112"/>
      <c r="CG113" s="119">
        <f t="shared" si="95"/>
        <v>0</v>
      </c>
      <c r="CH113" s="124"/>
      <c r="CI113" s="115">
        <f>IFERROR(IF(CH113="",0,(SUMIF($G$3:CG$3,"金额-入",$G113:CG113)-SUMIF($G$3:CG$3,"金额-出",$G113:CG113))/(SUMIF($G$3:CG$3,"数量-入",$G113:CG113)-SUMIF($G$3:CG$3,"数量-出",$G113:CG113))),0)</f>
        <v>0</v>
      </c>
      <c r="CJ113" s="115">
        <f t="shared" si="96"/>
        <v>0</v>
      </c>
      <c r="CK113" s="125"/>
      <c r="CL113" s="126"/>
      <c r="CM113" s="123"/>
      <c r="CN113" s="112"/>
      <c r="CO113" s="119">
        <f t="shared" si="97"/>
        <v>0</v>
      </c>
      <c r="CP113" s="124"/>
      <c r="CQ113" s="115">
        <f>IFERROR(IF(CP113="",0,(SUMIF($G$3:CO$3,"金额-入",$G113:CO113)-SUMIF($G$3:CO$3,"金额-出",$G113:CO113))/(SUMIF($G$3:CO$3,"数量-入",$G113:CO113)-SUMIF($G$3:CO$3,"数量-出",$G113:CO113))),0)</f>
        <v>0</v>
      </c>
      <c r="CR113" s="115">
        <f t="shared" si="98"/>
        <v>0</v>
      </c>
      <c r="CS113" s="125"/>
      <c r="CT113" s="126"/>
      <c r="CU113" s="123"/>
      <c r="CV113" s="112"/>
      <c r="CW113" s="119">
        <f t="shared" si="99"/>
        <v>0</v>
      </c>
      <c r="CX113" s="124"/>
      <c r="CY113" s="115">
        <f>IFERROR(IF(CX113="",0,(SUMIF($G$3:CW$3,"金额-入",$G113:CW113)-SUMIF($G$3:CW$3,"金额-出",$G113:CW113))/(SUMIF($G$3:CW$3,"数量-入",$G113:CW113)-SUMIF($G$3:CW$3,"数量-出",$G113:CW113))),0)</f>
        <v>0</v>
      </c>
      <c r="CZ113" s="115">
        <f t="shared" si="100"/>
        <v>0</v>
      </c>
      <c r="DA113" s="125"/>
      <c r="DB113" s="126"/>
      <c r="DC113" s="123"/>
      <c r="DD113" s="112"/>
      <c r="DE113" s="119">
        <f t="shared" si="101"/>
        <v>0</v>
      </c>
      <c r="DF113" s="124"/>
      <c r="DG113" s="115">
        <f>IFERROR(IF(DF113="",0,(SUMIF($G$3:DE$3,"金额-入",$G113:DE113)-SUMIF($G$3:DE$3,"金额-出",$G113:DE113))/(SUMIF($G$3:DE$3,"数量-入",$G113:DE113)-SUMIF($G$3:DE$3,"数量-出",$G113:DE113))),0)</f>
        <v>0</v>
      </c>
      <c r="DH113" s="115">
        <f t="shared" si="102"/>
        <v>0</v>
      </c>
      <c r="DI113" s="125"/>
      <c r="DJ113" s="126"/>
      <c r="DK113" s="109">
        <f t="array" ref="DK113">MIN(IF(($G$3:$DJ$3="单价")*(G113:DJ113&lt;&gt;0),G113:DJ113))</f>
        <v>0</v>
      </c>
      <c r="DL113" s="97">
        <f t="array" ref="DL113">MAX(IF($G$3:$DJ$3="单价",G113:DJ113))</f>
        <v>0</v>
      </c>
      <c r="DM113" s="115">
        <f t="shared" si="103"/>
        <v>0</v>
      </c>
      <c r="DN113" s="127"/>
      <c r="DO113" s="2"/>
      <c r="DP113" s="11">
        <f t="shared" si="104"/>
        <v>0</v>
      </c>
      <c r="DQ113" s="11">
        <f t="shared" si="105"/>
        <v>0</v>
      </c>
      <c r="DR113" s="11"/>
      <c r="DS113" s="11"/>
      <c r="DT113" s="11"/>
      <c r="DU113" s="2"/>
      <c r="DV113" s="2"/>
      <c r="DW113" s="2"/>
      <c r="DX113" s="2"/>
      <c r="DY113" s="2"/>
    </row>
    <row r="114" spans="1:129" ht="18" customHeight="1" x14ac:dyDescent="0.15">
      <c r="A114" s="2"/>
      <c r="B114" s="53">
        <f t="shared" si="0"/>
        <v>110</v>
      </c>
      <c r="C114" s="5"/>
      <c r="D114" s="6"/>
      <c r="E114" s="7"/>
      <c r="F114" s="8"/>
      <c r="G114" s="111"/>
      <c r="H114" s="112"/>
      <c r="I114" s="113">
        <f t="shared" si="72"/>
        <v>0</v>
      </c>
      <c r="J114" s="114">
        <f t="shared" si="73"/>
        <v>0</v>
      </c>
      <c r="K114" s="115">
        <f t="shared" si="3"/>
        <v>0</v>
      </c>
      <c r="L114" s="113">
        <f t="shared" si="74"/>
        <v>0</v>
      </c>
      <c r="M114" s="114">
        <f t="shared" si="75"/>
        <v>0</v>
      </c>
      <c r="N114" s="115">
        <f t="shared" si="6"/>
        <v>0</v>
      </c>
      <c r="O114" s="113">
        <f t="shared" si="76"/>
        <v>0</v>
      </c>
      <c r="P114" s="116">
        <f t="shared" si="77"/>
        <v>0</v>
      </c>
      <c r="Q114" s="117">
        <f t="shared" si="37"/>
        <v>0</v>
      </c>
      <c r="R114" s="118">
        <f t="shared" si="78"/>
        <v>0</v>
      </c>
      <c r="S114" s="111"/>
      <c r="T114" s="112"/>
      <c r="U114" s="119">
        <f t="shared" si="79"/>
        <v>0</v>
      </c>
      <c r="V114" s="120"/>
      <c r="W114" s="115">
        <f>IFERROR(IF(V114="",0,(SUMIF($G$3:U$3,"金额-入",$G114:U114)-SUMIF($G$3:U$3,"金额-出",$G114:U114))/(SUMIF($G$3:U$3,"数量-入",$G114:U114)-SUMIF($G$3:U$3,"数量-出",$G114:U114))),0)</f>
        <v>0</v>
      </c>
      <c r="X114" s="115">
        <f t="shared" si="80"/>
        <v>0</v>
      </c>
      <c r="Y114" s="121"/>
      <c r="Z114" s="122"/>
      <c r="AA114" s="111"/>
      <c r="AB114" s="112"/>
      <c r="AC114" s="119">
        <f t="shared" si="81"/>
        <v>0</v>
      </c>
      <c r="AD114" s="120"/>
      <c r="AE114" s="115">
        <f>IFERROR(IF(AD114="",0,(SUMIF($G$3:AC$3,"金额-入",$G114:AC114)-SUMIF($G$3:AC$3,"金额-出",$G114:AC114))/(SUMIF($G$3:AC$3,"数量-入",$G114:AC114)-SUMIF($G$3:AC$3,"数量-出",$G114:AC114))),0)</f>
        <v>0</v>
      </c>
      <c r="AF114" s="115">
        <f t="shared" si="82"/>
        <v>0</v>
      </c>
      <c r="AG114" s="121"/>
      <c r="AH114" s="122"/>
      <c r="AI114" s="123"/>
      <c r="AJ114" s="112"/>
      <c r="AK114" s="119">
        <f t="shared" si="83"/>
        <v>0</v>
      </c>
      <c r="AL114" s="124"/>
      <c r="AM114" s="115">
        <f>IFERROR(IF(AL114="",0,(SUMIF($G$3:AK$3,"金额-入",$G114:AK114)-SUMIF($G$3:AK$3,"金额-出",$G114:AK114))/(SUMIF($G$3:AK$3,"数量-入",$G114:AK114)-SUMIF($G$3:AK$3,"数量-出",$G114:AK114))),0)</f>
        <v>0</v>
      </c>
      <c r="AN114" s="115">
        <f t="shared" si="84"/>
        <v>0</v>
      </c>
      <c r="AO114" s="125"/>
      <c r="AP114" s="126"/>
      <c r="AQ114" s="123"/>
      <c r="AR114" s="112"/>
      <c r="AS114" s="119">
        <f t="shared" si="85"/>
        <v>0</v>
      </c>
      <c r="AT114" s="124"/>
      <c r="AU114" s="115">
        <f>IFERROR(IF(AT114="",0,(SUMIF($G$3:AS$3,"金额-入",$G114:AS114)-SUMIF($G$3:AS$3,"金额-出",$G114:AS114))/(SUMIF($G$3:AS$3,"数量-入",$G114:AS114)-SUMIF($G$3:AS$3,"数量-出",$G114:AS114))),0)</f>
        <v>0</v>
      </c>
      <c r="AV114" s="115">
        <f t="shared" si="86"/>
        <v>0</v>
      </c>
      <c r="AW114" s="125"/>
      <c r="AX114" s="126"/>
      <c r="AY114" s="123"/>
      <c r="AZ114" s="112"/>
      <c r="BA114" s="119">
        <f t="shared" si="87"/>
        <v>0</v>
      </c>
      <c r="BB114" s="124"/>
      <c r="BC114" s="115">
        <f>IFERROR(IF(BB114="",0,(SUMIF($G$3:BA$3,"金额-入",$G114:BA114)-SUMIF($G$3:BA$3,"金额-出",$G114:BA114))/(SUMIF($G$3:BA$3,"数量-入",$G114:BA114)-SUMIF($G$3:BA$3,"数量-出",$G114:BA114))),0)</f>
        <v>0</v>
      </c>
      <c r="BD114" s="115">
        <f t="shared" si="88"/>
        <v>0</v>
      </c>
      <c r="BE114" s="125"/>
      <c r="BF114" s="126"/>
      <c r="BG114" s="123"/>
      <c r="BH114" s="112"/>
      <c r="BI114" s="119">
        <f t="shared" si="89"/>
        <v>0</v>
      </c>
      <c r="BJ114" s="124"/>
      <c r="BK114" s="115">
        <f>IFERROR(IF(BJ114="",0,(SUMIF($G$3:BI$3,"金额-入",$G114:BI114)-SUMIF($G$3:BI$3,"金额-出",$G114:BI114))/(SUMIF($G$3:BI$3,"数量-入",$G114:BI114)-SUMIF($G$3:BI$3,"数量-出",$G114:BI114))),0)</f>
        <v>0</v>
      </c>
      <c r="BL114" s="115">
        <f t="shared" si="90"/>
        <v>0</v>
      </c>
      <c r="BM114" s="125"/>
      <c r="BN114" s="126"/>
      <c r="BO114" s="123"/>
      <c r="BP114" s="112"/>
      <c r="BQ114" s="119">
        <f t="shared" si="91"/>
        <v>0</v>
      </c>
      <c r="BR114" s="124"/>
      <c r="BS114" s="115">
        <f>IFERROR(IF(BR114="",0,(SUMIF($G$3:BQ$3,"金额-入",$G114:BQ114)-SUMIF($G$3:BQ$3,"金额-出",$G114:BQ114))/(SUMIF($G$3:BQ$3,"数量-入",$G114:BQ114)-SUMIF($G$3:BQ$3,"数量-出",$G114:BQ114))),0)</f>
        <v>0</v>
      </c>
      <c r="BT114" s="115">
        <f t="shared" si="92"/>
        <v>0</v>
      </c>
      <c r="BU114" s="125"/>
      <c r="BV114" s="126"/>
      <c r="BW114" s="123"/>
      <c r="BX114" s="112"/>
      <c r="BY114" s="119">
        <f t="shared" si="93"/>
        <v>0</v>
      </c>
      <c r="BZ114" s="124"/>
      <c r="CA114" s="115">
        <f>IFERROR(IF(BZ114="",0,(SUMIF($G$3:BY$3,"金额-入",$G114:BY114)-SUMIF($G$3:BY$3,"金额-出",$G114:BY114))/(SUMIF($G$3:BY$3,"数量-入",$G114:BY114)-SUMIF($G$3:BY$3,"数量-出",$G114:BY114))),0)</f>
        <v>0</v>
      </c>
      <c r="CB114" s="115">
        <f t="shared" si="94"/>
        <v>0</v>
      </c>
      <c r="CC114" s="125"/>
      <c r="CD114" s="126"/>
      <c r="CE114" s="123"/>
      <c r="CF114" s="112"/>
      <c r="CG114" s="119">
        <f t="shared" si="95"/>
        <v>0</v>
      </c>
      <c r="CH114" s="124"/>
      <c r="CI114" s="115">
        <f>IFERROR(IF(CH114="",0,(SUMIF($G$3:CG$3,"金额-入",$G114:CG114)-SUMIF($G$3:CG$3,"金额-出",$G114:CG114))/(SUMIF($G$3:CG$3,"数量-入",$G114:CG114)-SUMIF($G$3:CG$3,"数量-出",$G114:CG114))),0)</f>
        <v>0</v>
      </c>
      <c r="CJ114" s="115">
        <f t="shared" si="96"/>
        <v>0</v>
      </c>
      <c r="CK114" s="125"/>
      <c r="CL114" s="126"/>
      <c r="CM114" s="123"/>
      <c r="CN114" s="112"/>
      <c r="CO114" s="119">
        <f t="shared" si="97"/>
        <v>0</v>
      </c>
      <c r="CP114" s="124"/>
      <c r="CQ114" s="115">
        <f>IFERROR(IF(CP114="",0,(SUMIF($G$3:CO$3,"金额-入",$G114:CO114)-SUMIF($G$3:CO$3,"金额-出",$G114:CO114))/(SUMIF($G$3:CO$3,"数量-入",$G114:CO114)-SUMIF($G$3:CO$3,"数量-出",$G114:CO114))),0)</f>
        <v>0</v>
      </c>
      <c r="CR114" s="115">
        <f t="shared" si="98"/>
        <v>0</v>
      </c>
      <c r="CS114" s="125"/>
      <c r="CT114" s="126"/>
      <c r="CU114" s="123"/>
      <c r="CV114" s="112"/>
      <c r="CW114" s="119">
        <f t="shared" si="99"/>
        <v>0</v>
      </c>
      <c r="CX114" s="124"/>
      <c r="CY114" s="115">
        <f>IFERROR(IF(CX114="",0,(SUMIF($G$3:CW$3,"金额-入",$G114:CW114)-SUMIF($G$3:CW$3,"金额-出",$G114:CW114))/(SUMIF($G$3:CW$3,"数量-入",$G114:CW114)-SUMIF($G$3:CW$3,"数量-出",$G114:CW114))),0)</f>
        <v>0</v>
      </c>
      <c r="CZ114" s="115">
        <f t="shared" si="100"/>
        <v>0</v>
      </c>
      <c r="DA114" s="125"/>
      <c r="DB114" s="126"/>
      <c r="DC114" s="123"/>
      <c r="DD114" s="112"/>
      <c r="DE114" s="119">
        <f t="shared" si="101"/>
        <v>0</v>
      </c>
      <c r="DF114" s="124"/>
      <c r="DG114" s="115">
        <f>IFERROR(IF(DF114="",0,(SUMIF($G$3:DE$3,"金额-入",$G114:DE114)-SUMIF($G$3:DE$3,"金额-出",$G114:DE114))/(SUMIF($G$3:DE$3,"数量-入",$G114:DE114)-SUMIF($G$3:DE$3,"数量-出",$G114:DE114))),0)</f>
        <v>0</v>
      </c>
      <c r="DH114" s="115">
        <f t="shared" si="102"/>
        <v>0</v>
      </c>
      <c r="DI114" s="125"/>
      <c r="DJ114" s="126"/>
      <c r="DK114" s="109">
        <f t="array" ref="DK114">MIN(IF(($G$3:$DJ$3="单价")*(G114:DJ114&lt;&gt;0),G114:DJ114))</f>
        <v>0</v>
      </c>
      <c r="DL114" s="97">
        <f t="array" ref="DL114">MAX(IF($G$3:$DJ$3="单价",G114:DJ114))</f>
        <v>0</v>
      </c>
      <c r="DM114" s="115">
        <f t="shared" si="103"/>
        <v>0</v>
      </c>
      <c r="DN114" s="127"/>
      <c r="DO114" s="2"/>
      <c r="DP114" s="11">
        <f t="shared" si="104"/>
        <v>0</v>
      </c>
      <c r="DQ114" s="11">
        <f t="shared" si="105"/>
        <v>0</v>
      </c>
      <c r="DR114" s="11"/>
      <c r="DS114" s="11"/>
      <c r="DT114" s="11"/>
      <c r="DU114" s="2"/>
      <c r="DV114" s="2"/>
      <c r="DW114" s="2"/>
      <c r="DX114" s="2"/>
      <c r="DY114" s="2"/>
    </row>
    <row r="115" spans="1:129" ht="18" customHeight="1" x14ac:dyDescent="0.15">
      <c r="A115" s="2"/>
      <c r="B115" s="53">
        <f t="shared" si="0"/>
        <v>111</v>
      </c>
      <c r="C115" s="5"/>
      <c r="D115" s="6"/>
      <c r="E115" s="7"/>
      <c r="F115" s="8"/>
      <c r="G115" s="111"/>
      <c r="H115" s="112"/>
      <c r="I115" s="113">
        <f t="shared" si="72"/>
        <v>0</v>
      </c>
      <c r="J115" s="114">
        <f t="shared" si="73"/>
        <v>0</v>
      </c>
      <c r="K115" s="115">
        <f t="shared" si="3"/>
        <v>0</v>
      </c>
      <c r="L115" s="113">
        <f t="shared" si="74"/>
        <v>0</v>
      </c>
      <c r="M115" s="114">
        <f t="shared" si="75"/>
        <v>0</v>
      </c>
      <c r="N115" s="115">
        <f t="shared" si="6"/>
        <v>0</v>
      </c>
      <c r="O115" s="113">
        <f t="shared" si="76"/>
        <v>0</v>
      </c>
      <c r="P115" s="116">
        <f t="shared" si="77"/>
        <v>0</v>
      </c>
      <c r="Q115" s="117">
        <f t="shared" si="37"/>
        <v>0</v>
      </c>
      <c r="R115" s="118">
        <f t="shared" si="78"/>
        <v>0</v>
      </c>
      <c r="S115" s="111"/>
      <c r="T115" s="112"/>
      <c r="U115" s="119">
        <f t="shared" si="79"/>
        <v>0</v>
      </c>
      <c r="V115" s="120"/>
      <c r="W115" s="115">
        <f>IFERROR(IF(V115="",0,(SUMIF($G$3:U$3,"金额-入",$G115:U115)-SUMIF($G$3:U$3,"金额-出",$G115:U115))/(SUMIF($G$3:U$3,"数量-入",$G115:U115)-SUMIF($G$3:U$3,"数量-出",$G115:U115))),0)</f>
        <v>0</v>
      </c>
      <c r="X115" s="115">
        <f t="shared" si="80"/>
        <v>0</v>
      </c>
      <c r="Y115" s="121"/>
      <c r="Z115" s="122"/>
      <c r="AA115" s="111"/>
      <c r="AB115" s="112"/>
      <c r="AC115" s="119">
        <f t="shared" si="81"/>
        <v>0</v>
      </c>
      <c r="AD115" s="120"/>
      <c r="AE115" s="115">
        <f>IFERROR(IF(AD115="",0,(SUMIF($G$3:AC$3,"金额-入",$G115:AC115)-SUMIF($G$3:AC$3,"金额-出",$G115:AC115))/(SUMIF($G$3:AC$3,"数量-入",$G115:AC115)-SUMIF($G$3:AC$3,"数量-出",$G115:AC115))),0)</f>
        <v>0</v>
      </c>
      <c r="AF115" s="115">
        <f t="shared" si="82"/>
        <v>0</v>
      </c>
      <c r="AG115" s="121"/>
      <c r="AH115" s="122"/>
      <c r="AI115" s="123"/>
      <c r="AJ115" s="112"/>
      <c r="AK115" s="119">
        <f t="shared" si="83"/>
        <v>0</v>
      </c>
      <c r="AL115" s="124"/>
      <c r="AM115" s="115">
        <f>IFERROR(IF(AL115="",0,(SUMIF($G$3:AK$3,"金额-入",$G115:AK115)-SUMIF($G$3:AK$3,"金额-出",$G115:AK115))/(SUMIF($G$3:AK$3,"数量-入",$G115:AK115)-SUMIF($G$3:AK$3,"数量-出",$G115:AK115))),0)</f>
        <v>0</v>
      </c>
      <c r="AN115" s="115">
        <f t="shared" si="84"/>
        <v>0</v>
      </c>
      <c r="AO115" s="125"/>
      <c r="AP115" s="126"/>
      <c r="AQ115" s="123"/>
      <c r="AR115" s="112"/>
      <c r="AS115" s="119">
        <f t="shared" si="85"/>
        <v>0</v>
      </c>
      <c r="AT115" s="124"/>
      <c r="AU115" s="115">
        <f>IFERROR(IF(AT115="",0,(SUMIF($G$3:AS$3,"金额-入",$G115:AS115)-SUMIF($G$3:AS$3,"金额-出",$G115:AS115))/(SUMIF($G$3:AS$3,"数量-入",$G115:AS115)-SUMIF($G$3:AS$3,"数量-出",$G115:AS115))),0)</f>
        <v>0</v>
      </c>
      <c r="AV115" s="115">
        <f t="shared" si="86"/>
        <v>0</v>
      </c>
      <c r="AW115" s="125"/>
      <c r="AX115" s="126"/>
      <c r="AY115" s="123"/>
      <c r="AZ115" s="112"/>
      <c r="BA115" s="119">
        <f t="shared" si="87"/>
        <v>0</v>
      </c>
      <c r="BB115" s="124"/>
      <c r="BC115" s="115">
        <f>IFERROR(IF(BB115="",0,(SUMIF($G$3:BA$3,"金额-入",$G115:BA115)-SUMIF($G$3:BA$3,"金额-出",$G115:BA115))/(SUMIF($G$3:BA$3,"数量-入",$G115:BA115)-SUMIF($G$3:BA$3,"数量-出",$G115:BA115))),0)</f>
        <v>0</v>
      </c>
      <c r="BD115" s="115">
        <f t="shared" si="88"/>
        <v>0</v>
      </c>
      <c r="BE115" s="125"/>
      <c r="BF115" s="126"/>
      <c r="BG115" s="123"/>
      <c r="BH115" s="112"/>
      <c r="BI115" s="119">
        <f t="shared" si="89"/>
        <v>0</v>
      </c>
      <c r="BJ115" s="124"/>
      <c r="BK115" s="115">
        <f>IFERROR(IF(BJ115="",0,(SUMIF($G$3:BI$3,"金额-入",$G115:BI115)-SUMIF($G$3:BI$3,"金额-出",$G115:BI115))/(SUMIF($G$3:BI$3,"数量-入",$G115:BI115)-SUMIF($G$3:BI$3,"数量-出",$G115:BI115))),0)</f>
        <v>0</v>
      </c>
      <c r="BL115" s="115">
        <f t="shared" si="90"/>
        <v>0</v>
      </c>
      <c r="BM115" s="125"/>
      <c r="BN115" s="126"/>
      <c r="BO115" s="123"/>
      <c r="BP115" s="112"/>
      <c r="BQ115" s="119">
        <f t="shared" si="91"/>
        <v>0</v>
      </c>
      <c r="BR115" s="124"/>
      <c r="BS115" s="115">
        <f>IFERROR(IF(BR115="",0,(SUMIF($G$3:BQ$3,"金额-入",$G115:BQ115)-SUMIF($G$3:BQ$3,"金额-出",$G115:BQ115))/(SUMIF($G$3:BQ$3,"数量-入",$G115:BQ115)-SUMIF($G$3:BQ$3,"数量-出",$G115:BQ115))),0)</f>
        <v>0</v>
      </c>
      <c r="BT115" s="115">
        <f t="shared" si="92"/>
        <v>0</v>
      </c>
      <c r="BU115" s="125"/>
      <c r="BV115" s="126"/>
      <c r="BW115" s="123"/>
      <c r="BX115" s="112"/>
      <c r="BY115" s="119">
        <f t="shared" si="93"/>
        <v>0</v>
      </c>
      <c r="BZ115" s="124"/>
      <c r="CA115" s="115">
        <f>IFERROR(IF(BZ115="",0,(SUMIF($G$3:BY$3,"金额-入",$G115:BY115)-SUMIF($G$3:BY$3,"金额-出",$G115:BY115))/(SUMIF($G$3:BY$3,"数量-入",$G115:BY115)-SUMIF($G$3:BY$3,"数量-出",$G115:BY115))),0)</f>
        <v>0</v>
      </c>
      <c r="CB115" s="115">
        <f t="shared" si="94"/>
        <v>0</v>
      </c>
      <c r="CC115" s="125"/>
      <c r="CD115" s="126"/>
      <c r="CE115" s="123"/>
      <c r="CF115" s="112"/>
      <c r="CG115" s="119">
        <f t="shared" si="95"/>
        <v>0</v>
      </c>
      <c r="CH115" s="124"/>
      <c r="CI115" s="115">
        <f>IFERROR(IF(CH115="",0,(SUMIF($G$3:CG$3,"金额-入",$G115:CG115)-SUMIF($G$3:CG$3,"金额-出",$G115:CG115))/(SUMIF($G$3:CG$3,"数量-入",$G115:CG115)-SUMIF($G$3:CG$3,"数量-出",$G115:CG115))),0)</f>
        <v>0</v>
      </c>
      <c r="CJ115" s="115">
        <f t="shared" si="96"/>
        <v>0</v>
      </c>
      <c r="CK115" s="125"/>
      <c r="CL115" s="126"/>
      <c r="CM115" s="123"/>
      <c r="CN115" s="112"/>
      <c r="CO115" s="119">
        <f t="shared" si="97"/>
        <v>0</v>
      </c>
      <c r="CP115" s="124"/>
      <c r="CQ115" s="115">
        <f>IFERROR(IF(CP115="",0,(SUMIF($G$3:CO$3,"金额-入",$G115:CO115)-SUMIF($G$3:CO$3,"金额-出",$G115:CO115))/(SUMIF($G$3:CO$3,"数量-入",$G115:CO115)-SUMIF($G$3:CO$3,"数量-出",$G115:CO115))),0)</f>
        <v>0</v>
      </c>
      <c r="CR115" s="115">
        <f t="shared" si="98"/>
        <v>0</v>
      </c>
      <c r="CS115" s="125"/>
      <c r="CT115" s="126"/>
      <c r="CU115" s="123"/>
      <c r="CV115" s="112"/>
      <c r="CW115" s="119">
        <f t="shared" si="99"/>
        <v>0</v>
      </c>
      <c r="CX115" s="124"/>
      <c r="CY115" s="115">
        <f>IFERROR(IF(CX115="",0,(SUMIF($G$3:CW$3,"金额-入",$G115:CW115)-SUMIF($G$3:CW$3,"金额-出",$G115:CW115))/(SUMIF($G$3:CW$3,"数量-入",$G115:CW115)-SUMIF($G$3:CW$3,"数量-出",$G115:CW115))),0)</f>
        <v>0</v>
      </c>
      <c r="CZ115" s="115">
        <f t="shared" si="100"/>
        <v>0</v>
      </c>
      <c r="DA115" s="125"/>
      <c r="DB115" s="126"/>
      <c r="DC115" s="123"/>
      <c r="DD115" s="112"/>
      <c r="DE115" s="119">
        <f t="shared" si="101"/>
        <v>0</v>
      </c>
      <c r="DF115" s="124"/>
      <c r="DG115" s="115">
        <f>IFERROR(IF(DF115="",0,(SUMIF($G$3:DE$3,"金额-入",$G115:DE115)-SUMIF($G$3:DE$3,"金额-出",$G115:DE115))/(SUMIF($G$3:DE$3,"数量-入",$G115:DE115)-SUMIF($G$3:DE$3,"数量-出",$G115:DE115))),0)</f>
        <v>0</v>
      </c>
      <c r="DH115" s="115">
        <f t="shared" si="102"/>
        <v>0</v>
      </c>
      <c r="DI115" s="125"/>
      <c r="DJ115" s="126"/>
      <c r="DK115" s="109">
        <f t="array" ref="DK115">MIN(IF(($G$3:$DJ$3="单价")*(G115:DJ115&lt;&gt;0),G115:DJ115))</f>
        <v>0</v>
      </c>
      <c r="DL115" s="97">
        <f t="array" ref="DL115">MAX(IF($G$3:$DJ$3="单价",G115:DJ115))</f>
        <v>0</v>
      </c>
      <c r="DM115" s="115">
        <f t="shared" si="103"/>
        <v>0</v>
      </c>
      <c r="DN115" s="127"/>
      <c r="DO115" s="2"/>
      <c r="DP115" s="11">
        <f t="shared" si="104"/>
        <v>0</v>
      </c>
      <c r="DQ115" s="11">
        <f t="shared" si="105"/>
        <v>0</v>
      </c>
      <c r="DR115" s="11"/>
      <c r="DS115" s="11"/>
      <c r="DT115" s="11"/>
      <c r="DU115" s="2"/>
      <c r="DV115" s="2"/>
      <c r="DW115" s="2"/>
      <c r="DX115" s="2"/>
      <c r="DY115" s="2"/>
    </row>
    <row r="116" spans="1:129" ht="18" customHeight="1" x14ac:dyDescent="0.15">
      <c r="A116" s="2"/>
      <c r="B116" s="53">
        <f t="shared" si="0"/>
        <v>112</v>
      </c>
      <c r="C116" s="5"/>
      <c r="D116" s="6"/>
      <c r="E116" s="7"/>
      <c r="F116" s="8"/>
      <c r="G116" s="111"/>
      <c r="H116" s="112"/>
      <c r="I116" s="113">
        <f t="shared" si="72"/>
        <v>0</v>
      </c>
      <c r="J116" s="114">
        <f t="shared" si="73"/>
        <v>0</v>
      </c>
      <c r="K116" s="115">
        <f t="shared" si="3"/>
        <v>0</v>
      </c>
      <c r="L116" s="113">
        <f t="shared" si="74"/>
        <v>0</v>
      </c>
      <c r="M116" s="114">
        <f t="shared" si="75"/>
        <v>0</v>
      </c>
      <c r="N116" s="115">
        <f t="shared" si="6"/>
        <v>0</v>
      </c>
      <c r="O116" s="113">
        <f t="shared" si="76"/>
        <v>0</v>
      </c>
      <c r="P116" s="116">
        <f t="shared" si="77"/>
        <v>0</v>
      </c>
      <c r="Q116" s="117">
        <f t="shared" si="37"/>
        <v>0</v>
      </c>
      <c r="R116" s="118">
        <f t="shared" si="78"/>
        <v>0</v>
      </c>
      <c r="S116" s="111"/>
      <c r="T116" s="112"/>
      <c r="U116" s="119">
        <f t="shared" si="79"/>
        <v>0</v>
      </c>
      <c r="V116" s="120"/>
      <c r="W116" s="115">
        <f>IFERROR(IF(V116="",0,(SUMIF($G$3:U$3,"金额-入",$G116:U116)-SUMIF($G$3:U$3,"金额-出",$G116:U116))/(SUMIF($G$3:U$3,"数量-入",$G116:U116)-SUMIF($G$3:U$3,"数量-出",$G116:U116))),0)</f>
        <v>0</v>
      </c>
      <c r="X116" s="115">
        <f t="shared" si="80"/>
        <v>0</v>
      </c>
      <c r="Y116" s="121"/>
      <c r="Z116" s="122"/>
      <c r="AA116" s="111"/>
      <c r="AB116" s="112"/>
      <c r="AC116" s="119">
        <f t="shared" si="81"/>
        <v>0</v>
      </c>
      <c r="AD116" s="120"/>
      <c r="AE116" s="115">
        <f>IFERROR(IF(AD116="",0,(SUMIF($G$3:AC$3,"金额-入",$G116:AC116)-SUMIF($G$3:AC$3,"金额-出",$G116:AC116))/(SUMIF($G$3:AC$3,"数量-入",$G116:AC116)-SUMIF($G$3:AC$3,"数量-出",$G116:AC116))),0)</f>
        <v>0</v>
      </c>
      <c r="AF116" s="115">
        <f t="shared" si="82"/>
        <v>0</v>
      </c>
      <c r="AG116" s="121"/>
      <c r="AH116" s="122"/>
      <c r="AI116" s="123"/>
      <c r="AJ116" s="112"/>
      <c r="AK116" s="119">
        <f t="shared" si="83"/>
        <v>0</v>
      </c>
      <c r="AL116" s="124"/>
      <c r="AM116" s="115">
        <f>IFERROR(IF(AL116="",0,(SUMIF($G$3:AK$3,"金额-入",$G116:AK116)-SUMIF($G$3:AK$3,"金额-出",$G116:AK116))/(SUMIF($G$3:AK$3,"数量-入",$G116:AK116)-SUMIF($G$3:AK$3,"数量-出",$G116:AK116))),0)</f>
        <v>0</v>
      </c>
      <c r="AN116" s="115">
        <f t="shared" si="84"/>
        <v>0</v>
      </c>
      <c r="AO116" s="125"/>
      <c r="AP116" s="126"/>
      <c r="AQ116" s="123"/>
      <c r="AR116" s="112"/>
      <c r="AS116" s="119">
        <f t="shared" si="85"/>
        <v>0</v>
      </c>
      <c r="AT116" s="124"/>
      <c r="AU116" s="115">
        <f>IFERROR(IF(AT116="",0,(SUMIF($G$3:AS$3,"金额-入",$G116:AS116)-SUMIF($G$3:AS$3,"金额-出",$G116:AS116))/(SUMIF($G$3:AS$3,"数量-入",$G116:AS116)-SUMIF($G$3:AS$3,"数量-出",$G116:AS116))),0)</f>
        <v>0</v>
      </c>
      <c r="AV116" s="115">
        <f t="shared" si="86"/>
        <v>0</v>
      </c>
      <c r="AW116" s="125"/>
      <c r="AX116" s="126"/>
      <c r="AY116" s="123"/>
      <c r="AZ116" s="112"/>
      <c r="BA116" s="119">
        <f t="shared" si="87"/>
        <v>0</v>
      </c>
      <c r="BB116" s="124"/>
      <c r="BC116" s="115">
        <f>IFERROR(IF(BB116="",0,(SUMIF($G$3:BA$3,"金额-入",$G116:BA116)-SUMIF($G$3:BA$3,"金额-出",$G116:BA116))/(SUMIF($G$3:BA$3,"数量-入",$G116:BA116)-SUMIF($G$3:BA$3,"数量-出",$G116:BA116))),0)</f>
        <v>0</v>
      </c>
      <c r="BD116" s="115">
        <f t="shared" si="88"/>
        <v>0</v>
      </c>
      <c r="BE116" s="125"/>
      <c r="BF116" s="126"/>
      <c r="BG116" s="123"/>
      <c r="BH116" s="112"/>
      <c r="BI116" s="119">
        <f t="shared" si="89"/>
        <v>0</v>
      </c>
      <c r="BJ116" s="124"/>
      <c r="BK116" s="115">
        <f>IFERROR(IF(BJ116="",0,(SUMIF($G$3:BI$3,"金额-入",$G116:BI116)-SUMIF($G$3:BI$3,"金额-出",$G116:BI116))/(SUMIF($G$3:BI$3,"数量-入",$G116:BI116)-SUMIF($G$3:BI$3,"数量-出",$G116:BI116))),0)</f>
        <v>0</v>
      </c>
      <c r="BL116" s="115">
        <f t="shared" si="90"/>
        <v>0</v>
      </c>
      <c r="BM116" s="125"/>
      <c r="BN116" s="126"/>
      <c r="BO116" s="123"/>
      <c r="BP116" s="112"/>
      <c r="BQ116" s="119">
        <f t="shared" si="91"/>
        <v>0</v>
      </c>
      <c r="BR116" s="124"/>
      <c r="BS116" s="115">
        <f>IFERROR(IF(BR116="",0,(SUMIF($G$3:BQ$3,"金额-入",$G116:BQ116)-SUMIF($G$3:BQ$3,"金额-出",$G116:BQ116))/(SUMIF($G$3:BQ$3,"数量-入",$G116:BQ116)-SUMIF($G$3:BQ$3,"数量-出",$G116:BQ116))),0)</f>
        <v>0</v>
      </c>
      <c r="BT116" s="115">
        <f t="shared" si="92"/>
        <v>0</v>
      </c>
      <c r="BU116" s="125"/>
      <c r="BV116" s="126"/>
      <c r="BW116" s="123"/>
      <c r="BX116" s="112"/>
      <c r="BY116" s="119">
        <f t="shared" si="93"/>
        <v>0</v>
      </c>
      <c r="BZ116" s="124"/>
      <c r="CA116" s="115">
        <f>IFERROR(IF(BZ116="",0,(SUMIF($G$3:BY$3,"金额-入",$G116:BY116)-SUMIF($G$3:BY$3,"金额-出",$G116:BY116))/(SUMIF($G$3:BY$3,"数量-入",$G116:BY116)-SUMIF($G$3:BY$3,"数量-出",$G116:BY116))),0)</f>
        <v>0</v>
      </c>
      <c r="CB116" s="115">
        <f t="shared" si="94"/>
        <v>0</v>
      </c>
      <c r="CC116" s="125"/>
      <c r="CD116" s="126"/>
      <c r="CE116" s="123"/>
      <c r="CF116" s="112"/>
      <c r="CG116" s="119">
        <f t="shared" si="95"/>
        <v>0</v>
      </c>
      <c r="CH116" s="124"/>
      <c r="CI116" s="115">
        <f>IFERROR(IF(CH116="",0,(SUMIF($G$3:CG$3,"金额-入",$G116:CG116)-SUMIF($G$3:CG$3,"金额-出",$G116:CG116))/(SUMIF($G$3:CG$3,"数量-入",$G116:CG116)-SUMIF($G$3:CG$3,"数量-出",$G116:CG116))),0)</f>
        <v>0</v>
      </c>
      <c r="CJ116" s="115">
        <f t="shared" si="96"/>
        <v>0</v>
      </c>
      <c r="CK116" s="125"/>
      <c r="CL116" s="126"/>
      <c r="CM116" s="123"/>
      <c r="CN116" s="112"/>
      <c r="CO116" s="119">
        <f t="shared" si="97"/>
        <v>0</v>
      </c>
      <c r="CP116" s="124"/>
      <c r="CQ116" s="115">
        <f>IFERROR(IF(CP116="",0,(SUMIF($G$3:CO$3,"金额-入",$G116:CO116)-SUMIF($G$3:CO$3,"金额-出",$G116:CO116))/(SUMIF($G$3:CO$3,"数量-入",$G116:CO116)-SUMIF($G$3:CO$3,"数量-出",$G116:CO116))),0)</f>
        <v>0</v>
      </c>
      <c r="CR116" s="115">
        <f t="shared" si="98"/>
        <v>0</v>
      </c>
      <c r="CS116" s="125"/>
      <c r="CT116" s="126"/>
      <c r="CU116" s="123"/>
      <c r="CV116" s="112"/>
      <c r="CW116" s="119">
        <f t="shared" si="99"/>
        <v>0</v>
      </c>
      <c r="CX116" s="124"/>
      <c r="CY116" s="115">
        <f>IFERROR(IF(CX116="",0,(SUMIF($G$3:CW$3,"金额-入",$G116:CW116)-SUMIF($G$3:CW$3,"金额-出",$G116:CW116))/(SUMIF($G$3:CW$3,"数量-入",$G116:CW116)-SUMIF($G$3:CW$3,"数量-出",$G116:CW116))),0)</f>
        <v>0</v>
      </c>
      <c r="CZ116" s="115">
        <f t="shared" si="100"/>
        <v>0</v>
      </c>
      <c r="DA116" s="125"/>
      <c r="DB116" s="126"/>
      <c r="DC116" s="123"/>
      <c r="DD116" s="112"/>
      <c r="DE116" s="119">
        <f t="shared" si="101"/>
        <v>0</v>
      </c>
      <c r="DF116" s="124"/>
      <c r="DG116" s="115">
        <f>IFERROR(IF(DF116="",0,(SUMIF($G$3:DE$3,"金额-入",$G116:DE116)-SUMIF($G$3:DE$3,"金额-出",$G116:DE116))/(SUMIF($G$3:DE$3,"数量-入",$G116:DE116)-SUMIF($G$3:DE$3,"数量-出",$G116:DE116))),0)</f>
        <v>0</v>
      </c>
      <c r="DH116" s="115">
        <f t="shared" si="102"/>
        <v>0</v>
      </c>
      <c r="DI116" s="125"/>
      <c r="DJ116" s="126"/>
      <c r="DK116" s="109">
        <f t="array" ref="DK116">MIN(IF(($G$3:$DJ$3="单价")*(G116:DJ116&lt;&gt;0),G116:DJ116))</f>
        <v>0</v>
      </c>
      <c r="DL116" s="97">
        <f t="array" ref="DL116">MAX(IF($G$3:$DJ$3="单价",G116:DJ116))</f>
        <v>0</v>
      </c>
      <c r="DM116" s="115">
        <f t="shared" si="103"/>
        <v>0</v>
      </c>
      <c r="DN116" s="127"/>
      <c r="DO116" s="2"/>
      <c r="DP116" s="11">
        <f t="shared" si="104"/>
        <v>0</v>
      </c>
      <c r="DQ116" s="11">
        <f t="shared" si="105"/>
        <v>0</v>
      </c>
      <c r="DR116" s="11"/>
      <c r="DS116" s="11"/>
      <c r="DT116" s="11"/>
      <c r="DU116" s="2"/>
      <c r="DV116" s="2"/>
      <c r="DW116" s="2"/>
      <c r="DX116" s="2"/>
      <c r="DY116" s="2"/>
    </row>
    <row r="117" spans="1:129" ht="18" customHeight="1" x14ac:dyDescent="0.15">
      <c r="A117" s="2"/>
      <c r="B117" s="53">
        <f t="shared" si="0"/>
        <v>113</v>
      </c>
      <c r="C117" s="5"/>
      <c r="D117" s="6"/>
      <c r="E117" s="7"/>
      <c r="F117" s="8"/>
      <c r="G117" s="111"/>
      <c r="H117" s="112"/>
      <c r="I117" s="113">
        <f t="shared" si="72"/>
        <v>0</v>
      </c>
      <c r="J117" s="114">
        <f t="shared" si="73"/>
        <v>0</v>
      </c>
      <c r="K117" s="115">
        <f t="shared" si="3"/>
        <v>0</v>
      </c>
      <c r="L117" s="113">
        <f t="shared" si="74"/>
        <v>0</v>
      </c>
      <c r="M117" s="114">
        <f t="shared" si="75"/>
        <v>0</v>
      </c>
      <c r="N117" s="115">
        <f t="shared" si="6"/>
        <v>0</v>
      </c>
      <c r="O117" s="113">
        <f t="shared" si="76"/>
        <v>0</v>
      </c>
      <c r="P117" s="116">
        <f t="shared" si="77"/>
        <v>0</v>
      </c>
      <c r="Q117" s="117">
        <f t="shared" si="37"/>
        <v>0</v>
      </c>
      <c r="R117" s="118">
        <f t="shared" si="78"/>
        <v>0</v>
      </c>
      <c r="S117" s="111"/>
      <c r="T117" s="112"/>
      <c r="U117" s="119">
        <f t="shared" si="79"/>
        <v>0</v>
      </c>
      <c r="V117" s="120"/>
      <c r="W117" s="115">
        <f>IFERROR(IF(V117="",0,(SUMIF($G$3:U$3,"金额-入",$G117:U117)-SUMIF($G$3:U$3,"金额-出",$G117:U117))/(SUMIF($G$3:U$3,"数量-入",$G117:U117)-SUMIF($G$3:U$3,"数量-出",$G117:U117))),0)</f>
        <v>0</v>
      </c>
      <c r="X117" s="115">
        <f t="shared" si="80"/>
        <v>0</v>
      </c>
      <c r="Y117" s="121"/>
      <c r="Z117" s="122"/>
      <c r="AA117" s="111"/>
      <c r="AB117" s="112"/>
      <c r="AC117" s="119">
        <f t="shared" si="81"/>
        <v>0</v>
      </c>
      <c r="AD117" s="120"/>
      <c r="AE117" s="115">
        <f>IFERROR(IF(AD117="",0,(SUMIF($G$3:AC$3,"金额-入",$G117:AC117)-SUMIF($G$3:AC$3,"金额-出",$G117:AC117))/(SUMIF($G$3:AC$3,"数量-入",$G117:AC117)-SUMIF($G$3:AC$3,"数量-出",$G117:AC117))),0)</f>
        <v>0</v>
      </c>
      <c r="AF117" s="115">
        <f t="shared" si="82"/>
        <v>0</v>
      </c>
      <c r="AG117" s="121"/>
      <c r="AH117" s="122"/>
      <c r="AI117" s="123"/>
      <c r="AJ117" s="112"/>
      <c r="AK117" s="119">
        <f t="shared" si="83"/>
        <v>0</v>
      </c>
      <c r="AL117" s="124"/>
      <c r="AM117" s="115">
        <f>IFERROR(IF(AL117="",0,(SUMIF($G$3:AK$3,"金额-入",$G117:AK117)-SUMIF($G$3:AK$3,"金额-出",$G117:AK117))/(SUMIF($G$3:AK$3,"数量-入",$G117:AK117)-SUMIF($G$3:AK$3,"数量-出",$G117:AK117))),0)</f>
        <v>0</v>
      </c>
      <c r="AN117" s="115">
        <f t="shared" si="84"/>
        <v>0</v>
      </c>
      <c r="AO117" s="125"/>
      <c r="AP117" s="126"/>
      <c r="AQ117" s="123"/>
      <c r="AR117" s="112"/>
      <c r="AS117" s="119">
        <f t="shared" si="85"/>
        <v>0</v>
      </c>
      <c r="AT117" s="124"/>
      <c r="AU117" s="115">
        <f>IFERROR(IF(AT117="",0,(SUMIF($G$3:AS$3,"金额-入",$G117:AS117)-SUMIF($G$3:AS$3,"金额-出",$G117:AS117))/(SUMIF($G$3:AS$3,"数量-入",$G117:AS117)-SUMIF($G$3:AS$3,"数量-出",$G117:AS117))),0)</f>
        <v>0</v>
      </c>
      <c r="AV117" s="115">
        <f t="shared" si="86"/>
        <v>0</v>
      </c>
      <c r="AW117" s="125"/>
      <c r="AX117" s="126"/>
      <c r="AY117" s="123"/>
      <c r="AZ117" s="112"/>
      <c r="BA117" s="119">
        <f t="shared" si="87"/>
        <v>0</v>
      </c>
      <c r="BB117" s="124"/>
      <c r="BC117" s="115">
        <f>IFERROR(IF(BB117="",0,(SUMIF($G$3:BA$3,"金额-入",$G117:BA117)-SUMIF($G$3:BA$3,"金额-出",$G117:BA117))/(SUMIF($G$3:BA$3,"数量-入",$G117:BA117)-SUMIF($G$3:BA$3,"数量-出",$G117:BA117))),0)</f>
        <v>0</v>
      </c>
      <c r="BD117" s="115">
        <f t="shared" si="88"/>
        <v>0</v>
      </c>
      <c r="BE117" s="125"/>
      <c r="BF117" s="126"/>
      <c r="BG117" s="123"/>
      <c r="BH117" s="112"/>
      <c r="BI117" s="119">
        <f t="shared" si="89"/>
        <v>0</v>
      </c>
      <c r="BJ117" s="124"/>
      <c r="BK117" s="115">
        <f>IFERROR(IF(BJ117="",0,(SUMIF($G$3:BI$3,"金额-入",$G117:BI117)-SUMIF($G$3:BI$3,"金额-出",$G117:BI117))/(SUMIF($G$3:BI$3,"数量-入",$G117:BI117)-SUMIF($G$3:BI$3,"数量-出",$G117:BI117))),0)</f>
        <v>0</v>
      </c>
      <c r="BL117" s="115">
        <f t="shared" si="90"/>
        <v>0</v>
      </c>
      <c r="BM117" s="125"/>
      <c r="BN117" s="126"/>
      <c r="BO117" s="123"/>
      <c r="BP117" s="112"/>
      <c r="BQ117" s="119">
        <f t="shared" si="91"/>
        <v>0</v>
      </c>
      <c r="BR117" s="124"/>
      <c r="BS117" s="115">
        <f>IFERROR(IF(BR117="",0,(SUMIF($G$3:BQ$3,"金额-入",$G117:BQ117)-SUMIF($G$3:BQ$3,"金额-出",$G117:BQ117))/(SUMIF($G$3:BQ$3,"数量-入",$G117:BQ117)-SUMIF($G$3:BQ$3,"数量-出",$G117:BQ117))),0)</f>
        <v>0</v>
      </c>
      <c r="BT117" s="115">
        <f t="shared" si="92"/>
        <v>0</v>
      </c>
      <c r="BU117" s="125"/>
      <c r="BV117" s="126"/>
      <c r="BW117" s="123"/>
      <c r="BX117" s="112"/>
      <c r="BY117" s="119">
        <f t="shared" si="93"/>
        <v>0</v>
      </c>
      <c r="BZ117" s="124"/>
      <c r="CA117" s="115">
        <f>IFERROR(IF(BZ117="",0,(SUMIF($G$3:BY$3,"金额-入",$G117:BY117)-SUMIF($G$3:BY$3,"金额-出",$G117:BY117))/(SUMIF($G$3:BY$3,"数量-入",$G117:BY117)-SUMIF($G$3:BY$3,"数量-出",$G117:BY117))),0)</f>
        <v>0</v>
      </c>
      <c r="CB117" s="115">
        <f t="shared" si="94"/>
        <v>0</v>
      </c>
      <c r="CC117" s="125"/>
      <c r="CD117" s="126"/>
      <c r="CE117" s="123"/>
      <c r="CF117" s="112"/>
      <c r="CG117" s="119">
        <f t="shared" si="95"/>
        <v>0</v>
      </c>
      <c r="CH117" s="124"/>
      <c r="CI117" s="115">
        <f>IFERROR(IF(CH117="",0,(SUMIF($G$3:CG$3,"金额-入",$G117:CG117)-SUMIF($G$3:CG$3,"金额-出",$G117:CG117))/(SUMIF($G$3:CG$3,"数量-入",$G117:CG117)-SUMIF($G$3:CG$3,"数量-出",$G117:CG117))),0)</f>
        <v>0</v>
      </c>
      <c r="CJ117" s="115">
        <f t="shared" si="96"/>
        <v>0</v>
      </c>
      <c r="CK117" s="125"/>
      <c r="CL117" s="126"/>
      <c r="CM117" s="123"/>
      <c r="CN117" s="112"/>
      <c r="CO117" s="119">
        <f t="shared" si="97"/>
        <v>0</v>
      </c>
      <c r="CP117" s="124"/>
      <c r="CQ117" s="115">
        <f>IFERROR(IF(CP117="",0,(SUMIF($G$3:CO$3,"金额-入",$G117:CO117)-SUMIF($G$3:CO$3,"金额-出",$G117:CO117))/(SUMIF($G$3:CO$3,"数量-入",$G117:CO117)-SUMIF($G$3:CO$3,"数量-出",$G117:CO117))),0)</f>
        <v>0</v>
      </c>
      <c r="CR117" s="115">
        <f t="shared" si="98"/>
        <v>0</v>
      </c>
      <c r="CS117" s="125"/>
      <c r="CT117" s="126"/>
      <c r="CU117" s="123"/>
      <c r="CV117" s="112"/>
      <c r="CW117" s="119">
        <f t="shared" si="99"/>
        <v>0</v>
      </c>
      <c r="CX117" s="124"/>
      <c r="CY117" s="115">
        <f>IFERROR(IF(CX117="",0,(SUMIF($G$3:CW$3,"金额-入",$G117:CW117)-SUMIF($G$3:CW$3,"金额-出",$G117:CW117))/(SUMIF($G$3:CW$3,"数量-入",$G117:CW117)-SUMIF($G$3:CW$3,"数量-出",$G117:CW117))),0)</f>
        <v>0</v>
      </c>
      <c r="CZ117" s="115">
        <f t="shared" si="100"/>
        <v>0</v>
      </c>
      <c r="DA117" s="125"/>
      <c r="DB117" s="126"/>
      <c r="DC117" s="123"/>
      <c r="DD117" s="112"/>
      <c r="DE117" s="119">
        <f t="shared" si="101"/>
        <v>0</v>
      </c>
      <c r="DF117" s="124"/>
      <c r="DG117" s="115">
        <f>IFERROR(IF(DF117="",0,(SUMIF($G$3:DE$3,"金额-入",$G117:DE117)-SUMIF($G$3:DE$3,"金额-出",$G117:DE117))/(SUMIF($G$3:DE$3,"数量-入",$G117:DE117)-SUMIF($G$3:DE$3,"数量-出",$G117:DE117))),0)</f>
        <v>0</v>
      </c>
      <c r="DH117" s="115">
        <f t="shared" si="102"/>
        <v>0</v>
      </c>
      <c r="DI117" s="125"/>
      <c r="DJ117" s="126"/>
      <c r="DK117" s="109">
        <f t="array" ref="DK117">MIN(IF(($G$3:$DJ$3="单价")*(G117:DJ117&lt;&gt;0),G117:DJ117))</f>
        <v>0</v>
      </c>
      <c r="DL117" s="97">
        <f t="array" ref="DL117">MAX(IF($G$3:$DJ$3="单价",G117:DJ117))</f>
        <v>0</v>
      </c>
      <c r="DM117" s="115">
        <f t="shared" si="103"/>
        <v>0</v>
      </c>
      <c r="DN117" s="127"/>
      <c r="DO117" s="2"/>
      <c r="DP117" s="11">
        <f t="shared" si="104"/>
        <v>0</v>
      </c>
      <c r="DQ117" s="11">
        <f t="shared" si="105"/>
        <v>0</v>
      </c>
      <c r="DR117" s="11"/>
      <c r="DS117" s="11"/>
      <c r="DT117" s="11"/>
      <c r="DU117" s="2"/>
      <c r="DV117" s="2"/>
      <c r="DW117" s="2"/>
      <c r="DX117" s="2"/>
      <c r="DY117" s="2"/>
    </row>
    <row r="118" spans="1:129" ht="18" customHeight="1" x14ac:dyDescent="0.15">
      <c r="A118" s="2"/>
      <c r="B118" s="53">
        <f t="shared" si="0"/>
        <v>114</v>
      </c>
      <c r="C118" s="5"/>
      <c r="D118" s="6"/>
      <c r="E118" s="7"/>
      <c r="F118" s="8"/>
      <c r="G118" s="111"/>
      <c r="H118" s="112"/>
      <c r="I118" s="113">
        <f t="shared" si="72"/>
        <v>0</v>
      </c>
      <c r="J118" s="114">
        <f t="shared" si="73"/>
        <v>0</v>
      </c>
      <c r="K118" s="115">
        <f t="shared" si="3"/>
        <v>0</v>
      </c>
      <c r="L118" s="113">
        <f t="shared" si="74"/>
        <v>0</v>
      </c>
      <c r="M118" s="114">
        <f t="shared" si="75"/>
        <v>0</v>
      </c>
      <c r="N118" s="115">
        <f t="shared" si="6"/>
        <v>0</v>
      </c>
      <c r="O118" s="113">
        <f t="shared" si="76"/>
        <v>0</v>
      </c>
      <c r="P118" s="116">
        <f t="shared" si="77"/>
        <v>0</v>
      </c>
      <c r="Q118" s="117">
        <f t="shared" si="37"/>
        <v>0</v>
      </c>
      <c r="R118" s="118">
        <f t="shared" si="78"/>
        <v>0</v>
      </c>
      <c r="S118" s="111"/>
      <c r="T118" s="112"/>
      <c r="U118" s="119">
        <f t="shared" si="79"/>
        <v>0</v>
      </c>
      <c r="V118" s="120"/>
      <c r="W118" s="115">
        <f>IFERROR(IF(V118="",0,(SUMIF($G$3:U$3,"金额-入",$G118:U118)-SUMIF($G$3:U$3,"金额-出",$G118:U118))/(SUMIF($G$3:U$3,"数量-入",$G118:U118)-SUMIF($G$3:U$3,"数量-出",$G118:U118))),0)</f>
        <v>0</v>
      </c>
      <c r="X118" s="115">
        <f t="shared" si="80"/>
        <v>0</v>
      </c>
      <c r="Y118" s="121"/>
      <c r="Z118" s="122"/>
      <c r="AA118" s="111"/>
      <c r="AB118" s="112"/>
      <c r="AC118" s="119">
        <f t="shared" si="81"/>
        <v>0</v>
      </c>
      <c r="AD118" s="120"/>
      <c r="AE118" s="115">
        <f>IFERROR(IF(AD118="",0,(SUMIF($G$3:AC$3,"金额-入",$G118:AC118)-SUMIF($G$3:AC$3,"金额-出",$G118:AC118))/(SUMIF($G$3:AC$3,"数量-入",$G118:AC118)-SUMIF($G$3:AC$3,"数量-出",$G118:AC118))),0)</f>
        <v>0</v>
      </c>
      <c r="AF118" s="115">
        <f t="shared" si="82"/>
        <v>0</v>
      </c>
      <c r="AG118" s="121"/>
      <c r="AH118" s="122"/>
      <c r="AI118" s="123"/>
      <c r="AJ118" s="112"/>
      <c r="AK118" s="119">
        <f t="shared" si="83"/>
        <v>0</v>
      </c>
      <c r="AL118" s="124"/>
      <c r="AM118" s="115">
        <f>IFERROR(IF(AL118="",0,(SUMIF($G$3:AK$3,"金额-入",$G118:AK118)-SUMIF($G$3:AK$3,"金额-出",$G118:AK118))/(SUMIF($G$3:AK$3,"数量-入",$G118:AK118)-SUMIF($G$3:AK$3,"数量-出",$G118:AK118))),0)</f>
        <v>0</v>
      </c>
      <c r="AN118" s="115">
        <f t="shared" si="84"/>
        <v>0</v>
      </c>
      <c r="AO118" s="125"/>
      <c r="AP118" s="126"/>
      <c r="AQ118" s="123"/>
      <c r="AR118" s="112"/>
      <c r="AS118" s="119">
        <f t="shared" si="85"/>
        <v>0</v>
      </c>
      <c r="AT118" s="124"/>
      <c r="AU118" s="115">
        <f>IFERROR(IF(AT118="",0,(SUMIF($G$3:AS$3,"金额-入",$G118:AS118)-SUMIF($G$3:AS$3,"金额-出",$G118:AS118))/(SUMIF($G$3:AS$3,"数量-入",$G118:AS118)-SUMIF($G$3:AS$3,"数量-出",$G118:AS118))),0)</f>
        <v>0</v>
      </c>
      <c r="AV118" s="115">
        <f t="shared" si="86"/>
        <v>0</v>
      </c>
      <c r="AW118" s="125"/>
      <c r="AX118" s="126"/>
      <c r="AY118" s="123"/>
      <c r="AZ118" s="112"/>
      <c r="BA118" s="119">
        <f t="shared" si="87"/>
        <v>0</v>
      </c>
      <c r="BB118" s="124"/>
      <c r="BC118" s="115">
        <f>IFERROR(IF(BB118="",0,(SUMIF($G$3:BA$3,"金额-入",$G118:BA118)-SUMIF($G$3:BA$3,"金额-出",$G118:BA118))/(SUMIF($G$3:BA$3,"数量-入",$G118:BA118)-SUMIF($G$3:BA$3,"数量-出",$G118:BA118))),0)</f>
        <v>0</v>
      </c>
      <c r="BD118" s="115">
        <f t="shared" si="88"/>
        <v>0</v>
      </c>
      <c r="BE118" s="125"/>
      <c r="BF118" s="126"/>
      <c r="BG118" s="123"/>
      <c r="BH118" s="112"/>
      <c r="BI118" s="119">
        <f t="shared" si="89"/>
        <v>0</v>
      </c>
      <c r="BJ118" s="124"/>
      <c r="BK118" s="115">
        <f>IFERROR(IF(BJ118="",0,(SUMIF($G$3:BI$3,"金额-入",$G118:BI118)-SUMIF($G$3:BI$3,"金额-出",$G118:BI118))/(SUMIF($G$3:BI$3,"数量-入",$G118:BI118)-SUMIF($G$3:BI$3,"数量-出",$G118:BI118))),0)</f>
        <v>0</v>
      </c>
      <c r="BL118" s="115">
        <f t="shared" si="90"/>
        <v>0</v>
      </c>
      <c r="BM118" s="125"/>
      <c r="BN118" s="126"/>
      <c r="BO118" s="123"/>
      <c r="BP118" s="112"/>
      <c r="BQ118" s="119">
        <f t="shared" si="91"/>
        <v>0</v>
      </c>
      <c r="BR118" s="124"/>
      <c r="BS118" s="115">
        <f>IFERROR(IF(BR118="",0,(SUMIF($G$3:BQ$3,"金额-入",$G118:BQ118)-SUMIF($G$3:BQ$3,"金额-出",$G118:BQ118))/(SUMIF($G$3:BQ$3,"数量-入",$G118:BQ118)-SUMIF($G$3:BQ$3,"数量-出",$G118:BQ118))),0)</f>
        <v>0</v>
      </c>
      <c r="BT118" s="115">
        <f t="shared" si="92"/>
        <v>0</v>
      </c>
      <c r="BU118" s="125"/>
      <c r="BV118" s="126"/>
      <c r="BW118" s="123"/>
      <c r="BX118" s="112"/>
      <c r="BY118" s="119">
        <f t="shared" si="93"/>
        <v>0</v>
      </c>
      <c r="BZ118" s="124"/>
      <c r="CA118" s="115">
        <f>IFERROR(IF(BZ118="",0,(SUMIF($G$3:BY$3,"金额-入",$G118:BY118)-SUMIF($G$3:BY$3,"金额-出",$G118:BY118))/(SUMIF($G$3:BY$3,"数量-入",$G118:BY118)-SUMIF($G$3:BY$3,"数量-出",$G118:BY118))),0)</f>
        <v>0</v>
      </c>
      <c r="CB118" s="115">
        <f t="shared" si="94"/>
        <v>0</v>
      </c>
      <c r="CC118" s="125"/>
      <c r="CD118" s="126"/>
      <c r="CE118" s="123"/>
      <c r="CF118" s="112"/>
      <c r="CG118" s="119">
        <f t="shared" si="95"/>
        <v>0</v>
      </c>
      <c r="CH118" s="124"/>
      <c r="CI118" s="115">
        <f>IFERROR(IF(CH118="",0,(SUMIF($G$3:CG$3,"金额-入",$G118:CG118)-SUMIF($G$3:CG$3,"金额-出",$G118:CG118))/(SUMIF($G$3:CG$3,"数量-入",$G118:CG118)-SUMIF($G$3:CG$3,"数量-出",$G118:CG118))),0)</f>
        <v>0</v>
      </c>
      <c r="CJ118" s="115">
        <f t="shared" si="96"/>
        <v>0</v>
      </c>
      <c r="CK118" s="125"/>
      <c r="CL118" s="126"/>
      <c r="CM118" s="123"/>
      <c r="CN118" s="112"/>
      <c r="CO118" s="119">
        <f t="shared" si="97"/>
        <v>0</v>
      </c>
      <c r="CP118" s="124"/>
      <c r="CQ118" s="115">
        <f>IFERROR(IF(CP118="",0,(SUMIF($G$3:CO$3,"金额-入",$G118:CO118)-SUMIF($G$3:CO$3,"金额-出",$G118:CO118))/(SUMIF($G$3:CO$3,"数量-入",$G118:CO118)-SUMIF($G$3:CO$3,"数量-出",$G118:CO118))),0)</f>
        <v>0</v>
      </c>
      <c r="CR118" s="115">
        <f t="shared" si="98"/>
        <v>0</v>
      </c>
      <c r="CS118" s="125"/>
      <c r="CT118" s="126"/>
      <c r="CU118" s="123"/>
      <c r="CV118" s="112"/>
      <c r="CW118" s="119">
        <f t="shared" si="99"/>
        <v>0</v>
      </c>
      <c r="CX118" s="124"/>
      <c r="CY118" s="115">
        <f>IFERROR(IF(CX118="",0,(SUMIF($G$3:CW$3,"金额-入",$G118:CW118)-SUMIF($G$3:CW$3,"金额-出",$G118:CW118))/(SUMIF($G$3:CW$3,"数量-入",$G118:CW118)-SUMIF($G$3:CW$3,"数量-出",$G118:CW118))),0)</f>
        <v>0</v>
      </c>
      <c r="CZ118" s="115">
        <f t="shared" si="100"/>
        <v>0</v>
      </c>
      <c r="DA118" s="125"/>
      <c r="DB118" s="126"/>
      <c r="DC118" s="123"/>
      <c r="DD118" s="112"/>
      <c r="DE118" s="119">
        <f t="shared" si="101"/>
        <v>0</v>
      </c>
      <c r="DF118" s="124"/>
      <c r="DG118" s="115">
        <f>IFERROR(IF(DF118="",0,(SUMIF($G$3:DE$3,"金额-入",$G118:DE118)-SUMIF($G$3:DE$3,"金额-出",$G118:DE118))/(SUMIF($G$3:DE$3,"数量-入",$G118:DE118)-SUMIF($G$3:DE$3,"数量-出",$G118:DE118))),0)</f>
        <v>0</v>
      </c>
      <c r="DH118" s="115">
        <f t="shared" si="102"/>
        <v>0</v>
      </c>
      <c r="DI118" s="125"/>
      <c r="DJ118" s="126"/>
      <c r="DK118" s="109">
        <f t="array" ref="DK118">MIN(IF(($G$3:$DJ$3="单价")*(G118:DJ118&lt;&gt;0),G118:DJ118))</f>
        <v>0</v>
      </c>
      <c r="DL118" s="97">
        <f t="array" ref="DL118">MAX(IF($G$3:$DJ$3="单价",G118:DJ118))</f>
        <v>0</v>
      </c>
      <c r="DM118" s="115">
        <f t="shared" si="103"/>
        <v>0</v>
      </c>
      <c r="DN118" s="127"/>
      <c r="DO118" s="2"/>
      <c r="DP118" s="11">
        <f t="shared" si="104"/>
        <v>0</v>
      </c>
      <c r="DQ118" s="11">
        <f t="shared" si="105"/>
        <v>0</v>
      </c>
      <c r="DR118" s="11"/>
      <c r="DS118" s="11"/>
      <c r="DT118" s="11"/>
      <c r="DU118" s="2"/>
      <c r="DV118" s="2"/>
      <c r="DW118" s="2"/>
      <c r="DX118" s="2"/>
      <c r="DY118" s="2"/>
    </row>
    <row r="119" spans="1:129" ht="18" customHeight="1" x14ac:dyDescent="0.15">
      <c r="A119" s="2"/>
      <c r="B119" s="53">
        <f t="shared" si="0"/>
        <v>115</v>
      </c>
      <c r="C119" s="5"/>
      <c r="D119" s="6"/>
      <c r="E119" s="7"/>
      <c r="F119" s="8"/>
      <c r="G119" s="111"/>
      <c r="H119" s="112"/>
      <c r="I119" s="113">
        <f t="shared" si="72"/>
        <v>0</v>
      </c>
      <c r="J119" s="114">
        <f t="shared" si="73"/>
        <v>0</v>
      </c>
      <c r="K119" s="115">
        <f t="shared" si="3"/>
        <v>0</v>
      </c>
      <c r="L119" s="113">
        <f t="shared" si="74"/>
        <v>0</v>
      </c>
      <c r="M119" s="114">
        <f t="shared" si="75"/>
        <v>0</v>
      </c>
      <c r="N119" s="115">
        <f t="shared" si="6"/>
        <v>0</v>
      </c>
      <c r="O119" s="113">
        <f t="shared" si="76"/>
        <v>0</v>
      </c>
      <c r="P119" s="116">
        <f t="shared" si="77"/>
        <v>0</v>
      </c>
      <c r="Q119" s="117">
        <f t="shared" si="37"/>
        <v>0</v>
      </c>
      <c r="R119" s="118">
        <f t="shared" si="78"/>
        <v>0</v>
      </c>
      <c r="S119" s="111"/>
      <c r="T119" s="112"/>
      <c r="U119" s="119">
        <f t="shared" si="79"/>
        <v>0</v>
      </c>
      <c r="V119" s="120"/>
      <c r="W119" s="115">
        <f>IFERROR(IF(V119="",0,(SUMIF($G$3:U$3,"金额-入",$G119:U119)-SUMIF($G$3:U$3,"金额-出",$G119:U119))/(SUMIF($G$3:U$3,"数量-入",$G119:U119)-SUMIF($G$3:U$3,"数量-出",$G119:U119))),0)</f>
        <v>0</v>
      </c>
      <c r="X119" s="115">
        <f t="shared" si="80"/>
        <v>0</v>
      </c>
      <c r="Y119" s="121"/>
      <c r="Z119" s="122"/>
      <c r="AA119" s="111"/>
      <c r="AB119" s="112"/>
      <c r="AC119" s="119">
        <f t="shared" si="81"/>
        <v>0</v>
      </c>
      <c r="AD119" s="120"/>
      <c r="AE119" s="115">
        <f>IFERROR(IF(AD119="",0,(SUMIF($G$3:AC$3,"金额-入",$G119:AC119)-SUMIF($G$3:AC$3,"金额-出",$G119:AC119))/(SUMIF($G$3:AC$3,"数量-入",$G119:AC119)-SUMIF($G$3:AC$3,"数量-出",$G119:AC119))),0)</f>
        <v>0</v>
      </c>
      <c r="AF119" s="115">
        <f t="shared" si="82"/>
        <v>0</v>
      </c>
      <c r="AG119" s="121"/>
      <c r="AH119" s="122"/>
      <c r="AI119" s="123"/>
      <c r="AJ119" s="112"/>
      <c r="AK119" s="119">
        <f t="shared" si="83"/>
        <v>0</v>
      </c>
      <c r="AL119" s="124"/>
      <c r="AM119" s="115">
        <f>IFERROR(IF(AL119="",0,(SUMIF($G$3:AK$3,"金额-入",$G119:AK119)-SUMIF($G$3:AK$3,"金额-出",$G119:AK119))/(SUMIF($G$3:AK$3,"数量-入",$G119:AK119)-SUMIF($G$3:AK$3,"数量-出",$G119:AK119))),0)</f>
        <v>0</v>
      </c>
      <c r="AN119" s="115">
        <f t="shared" si="84"/>
        <v>0</v>
      </c>
      <c r="AO119" s="125"/>
      <c r="AP119" s="126"/>
      <c r="AQ119" s="123"/>
      <c r="AR119" s="112"/>
      <c r="AS119" s="119">
        <f t="shared" si="85"/>
        <v>0</v>
      </c>
      <c r="AT119" s="124"/>
      <c r="AU119" s="115">
        <f>IFERROR(IF(AT119="",0,(SUMIF($G$3:AS$3,"金额-入",$G119:AS119)-SUMIF($G$3:AS$3,"金额-出",$G119:AS119))/(SUMIF($G$3:AS$3,"数量-入",$G119:AS119)-SUMIF($G$3:AS$3,"数量-出",$G119:AS119))),0)</f>
        <v>0</v>
      </c>
      <c r="AV119" s="115">
        <f t="shared" si="86"/>
        <v>0</v>
      </c>
      <c r="AW119" s="125"/>
      <c r="AX119" s="126"/>
      <c r="AY119" s="123"/>
      <c r="AZ119" s="112"/>
      <c r="BA119" s="119">
        <f t="shared" si="87"/>
        <v>0</v>
      </c>
      <c r="BB119" s="124"/>
      <c r="BC119" s="115">
        <f>IFERROR(IF(BB119="",0,(SUMIF($G$3:BA$3,"金额-入",$G119:BA119)-SUMIF($G$3:BA$3,"金额-出",$G119:BA119))/(SUMIF($G$3:BA$3,"数量-入",$G119:BA119)-SUMIF($G$3:BA$3,"数量-出",$G119:BA119))),0)</f>
        <v>0</v>
      </c>
      <c r="BD119" s="115">
        <f t="shared" si="88"/>
        <v>0</v>
      </c>
      <c r="BE119" s="125"/>
      <c r="BF119" s="126"/>
      <c r="BG119" s="123"/>
      <c r="BH119" s="112"/>
      <c r="BI119" s="119">
        <f t="shared" si="89"/>
        <v>0</v>
      </c>
      <c r="BJ119" s="124"/>
      <c r="BK119" s="115">
        <f>IFERROR(IF(BJ119="",0,(SUMIF($G$3:BI$3,"金额-入",$G119:BI119)-SUMIF($G$3:BI$3,"金额-出",$G119:BI119))/(SUMIF($G$3:BI$3,"数量-入",$G119:BI119)-SUMIF($G$3:BI$3,"数量-出",$G119:BI119))),0)</f>
        <v>0</v>
      </c>
      <c r="BL119" s="115">
        <f t="shared" si="90"/>
        <v>0</v>
      </c>
      <c r="BM119" s="125"/>
      <c r="BN119" s="126"/>
      <c r="BO119" s="123"/>
      <c r="BP119" s="112"/>
      <c r="BQ119" s="119">
        <f t="shared" si="91"/>
        <v>0</v>
      </c>
      <c r="BR119" s="124"/>
      <c r="BS119" s="115">
        <f>IFERROR(IF(BR119="",0,(SUMIF($G$3:BQ$3,"金额-入",$G119:BQ119)-SUMIF($G$3:BQ$3,"金额-出",$G119:BQ119))/(SUMIF($G$3:BQ$3,"数量-入",$G119:BQ119)-SUMIF($G$3:BQ$3,"数量-出",$G119:BQ119))),0)</f>
        <v>0</v>
      </c>
      <c r="BT119" s="115">
        <f t="shared" si="92"/>
        <v>0</v>
      </c>
      <c r="BU119" s="125"/>
      <c r="BV119" s="126"/>
      <c r="BW119" s="123"/>
      <c r="BX119" s="112"/>
      <c r="BY119" s="119">
        <f t="shared" si="93"/>
        <v>0</v>
      </c>
      <c r="BZ119" s="124"/>
      <c r="CA119" s="115">
        <f>IFERROR(IF(BZ119="",0,(SUMIF($G$3:BY$3,"金额-入",$G119:BY119)-SUMIF($G$3:BY$3,"金额-出",$G119:BY119))/(SUMIF($G$3:BY$3,"数量-入",$G119:BY119)-SUMIF($G$3:BY$3,"数量-出",$G119:BY119))),0)</f>
        <v>0</v>
      </c>
      <c r="CB119" s="115">
        <f t="shared" si="94"/>
        <v>0</v>
      </c>
      <c r="CC119" s="125"/>
      <c r="CD119" s="126"/>
      <c r="CE119" s="123"/>
      <c r="CF119" s="112"/>
      <c r="CG119" s="119">
        <f t="shared" si="95"/>
        <v>0</v>
      </c>
      <c r="CH119" s="124"/>
      <c r="CI119" s="115">
        <f>IFERROR(IF(CH119="",0,(SUMIF($G$3:CG$3,"金额-入",$G119:CG119)-SUMIF($G$3:CG$3,"金额-出",$G119:CG119))/(SUMIF($G$3:CG$3,"数量-入",$G119:CG119)-SUMIF($G$3:CG$3,"数量-出",$G119:CG119))),0)</f>
        <v>0</v>
      </c>
      <c r="CJ119" s="115">
        <f t="shared" si="96"/>
        <v>0</v>
      </c>
      <c r="CK119" s="125"/>
      <c r="CL119" s="126"/>
      <c r="CM119" s="123"/>
      <c r="CN119" s="112"/>
      <c r="CO119" s="119">
        <f t="shared" si="97"/>
        <v>0</v>
      </c>
      <c r="CP119" s="124"/>
      <c r="CQ119" s="115">
        <f>IFERROR(IF(CP119="",0,(SUMIF($G$3:CO$3,"金额-入",$G119:CO119)-SUMIF($G$3:CO$3,"金额-出",$G119:CO119))/(SUMIF($G$3:CO$3,"数量-入",$G119:CO119)-SUMIF($G$3:CO$3,"数量-出",$G119:CO119))),0)</f>
        <v>0</v>
      </c>
      <c r="CR119" s="115">
        <f t="shared" si="98"/>
        <v>0</v>
      </c>
      <c r="CS119" s="125"/>
      <c r="CT119" s="126"/>
      <c r="CU119" s="123"/>
      <c r="CV119" s="112"/>
      <c r="CW119" s="119">
        <f t="shared" si="99"/>
        <v>0</v>
      </c>
      <c r="CX119" s="124"/>
      <c r="CY119" s="115">
        <f>IFERROR(IF(CX119="",0,(SUMIF($G$3:CW$3,"金额-入",$G119:CW119)-SUMIF($G$3:CW$3,"金额-出",$G119:CW119))/(SUMIF($G$3:CW$3,"数量-入",$G119:CW119)-SUMIF($G$3:CW$3,"数量-出",$G119:CW119))),0)</f>
        <v>0</v>
      </c>
      <c r="CZ119" s="115">
        <f t="shared" si="100"/>
        <v>0</v>
      </c>
      <c r="DA119" s="125"/>
      <c r="DB119" s="126"/>
      <c r="DC119" s="123"/>
      <c r="DD119" s="112"/>
      <c r="DE119" s="119">
        <f t="shared" si="101"/>
        <v>0</v>
      </c>
      <c r="DF119" s="124"/>
      <c r="DG119" s="115">
        <f>IFERROR(IF(DF119="",0,(SUMIF($G$3:DE$3,"金额-入",$G119:DE119)-SUMIF($G$3:DE$3,"金额-出",$G119:DE119))/(SUMIF($G$3:DE$3,"数量-入",$G119:DE119)-SUMIF($G$3:DE$3,"数量-出",$G119:DE119))),0)</f>
        <v>0</v>
      </c>
      <c r="DH119" s="115">
        <f t="shared" si="102"/>
        <v>0</v>
      </c>
      <c r="DI119" s="125"/>
      <c r="DJ119" s="126"/>
      <c r="DK119" s="109">
        <f t="array" ref="DK119">MIN(IF(($G$3:$DJ$3="单价")*(G119:DJ119&lt;&gt;0),G119:DJ119))</f>
        <v>0</v>
      </c>
      <c r="DL119" s="97">
        <f t="array" ref="DL119">MAX(IF($G$3:$DJ$3="单价",G119:DJ119))</f>
        <v>0</v>
      </c>
      <c r="DM119" s="115">
        <f t="shared" si="103"/>
        <v>0</v>
      </c>
      <c r="DN119" s="127"/>
      <c r="DO119" s="2"/>
      <c r="DP119" s="11">
        <f t="shared" si="104"/>
        <v>0</v>
      </c>
      <c r="DQ119" s="11">
        <f t="shared" si="105"/>
        <v>0</v>
      </c>
      <c r="DR119" s="11"/>
      <c r="DS119" s="11"/>
      <c r="DT119" s="11"/>
      <c r="DU119" s="2"/>
      <c r="DV119" s="2"/>
      <c r="DW119" s="2"/>
      <c r="DX119" s="2"/>
      <c r="DY119" s="2"/>
    </row>
    <row r="120" spans="1:129" ht="18" customHeight="1" x14ac:dyDescent="0.15">
      <c r="A120" s="2"/>
      <c r="B120" s="53">
        <f t="shared" si="0"/>
        <v>116</v>
      </c>
      <c r="C120" s="5"/>
      <c r="D120" s="6"/>
      <c r="E120" s="7"/>
      <c r="F120" s="8"/>
      <c r="G120" s="111"/>
      <c r="H120" s="112"/>
      <c r="I120" s="113">
        <f t="shared" si="72"/>
        <v>0</v>
      </c>
      <c r="J120" s="114">
        <f t="shared" si="73"/>
        <v>0</v>
      </c>
      <c r="K120" s="115">
        <f t="shared" si="3"/>
        <v>0</v>
      </c>
      <c r="L120" s="113">
        <f t="shared" si="74"/>
        <v>0</v>
      </c>
      <c r="M120" s="114">
        <f t="shared" si="75"/>
        <v>0</v>
      </c>
      <c r="N120" s="115">
        <f t="shared" si="6"/>
        <v>0</v>
      </c>
      <c r="O120" s="113">
        <f t="shared" si="76"/>
        <v>0</v>
      </c>
      <c r="P120" s="116">
        <f t="shared" si="77"/>
        <v>0</v>
      </c>
      <c r="Q120" s="117">
        <f t="shared" si="37"/>
        <v>0</v>
      </c>
      <c r="R120" s="118">
        <f t="shared" si="78"/>
        <v>0</v>
      </c>
      <c r="S120" s="111"/>
      <c r="T120" s="112"/>
      <c r="U120" s="119">
        <f t="shared" si="79"/>
        <v>0</v>
      </c>
      <c r="V120" s="120"/>
      <c r="W120" s="115">
        <f>IFERROR(IF(V120="",0,(SUMIF($G$3:U$3,"金额-入",$G120:U120)-SUMIF($G$3:U$3,"金额-出",$G120:U120))/(SUMIF($G$3:U$3,"数量-入",$G120:U120)-SUMIF($G$3:U$3,"数量-出",$G120:U120))),0)</f>
        <v>0</v>
      </c>
      <c r="X120" s="115">
        <f t="shared" si="80"/>
        <v>0</v>
      </c>
      <c r="Y120" s="121"/>
      <c r="Z120" s="122"/>
      <c r="AA120" s="111"/>
      <c r="AB120" s="112"/>
      <c r="AC120" s="119">
        <f t="shared" si="81"/>
        <v>0</v>
      </c>
      <c r="AD120" s="120"/>
      <c r="AE120" s="115">
        <f>IFERROR(IF(AD120="",0,(SUMIF($G$3:AC$3,"金额-入",$G120:AC120)-SUMIF($G$3:AC$3,"金额-出",$G120:AC120))/(SUMIF($G$3:AC$3,"数量-入",$G120:AC120)-SUMIF($G$3:AC$3,"数量-出",$G120:AC120))),0)</f>
        <v>0</v>
      </c>
      <c r="AF120" s="115">
        <f t="shared" si="82"/>
        <v>0</v>
      </c>
      <c r="AG120" s="121"/>
      <c r="AH120" s="122"/>
      <c r="AI120" s="123"/>
      <c r="AJ120" s="112"/>
      <c r="AK120" s="119">
        <f t="shared" si="83"/>
        <v>0</v>
      </c>
      <c r="AL120" s="124"/>
      <c r="AM120" s="115">
        <f>IFERROR(IF(AL120="",0,(SUMIF($G$3:AK$3,"金额-入",$G120:AK120)-SUMIF($G$3:AK$3,"金额-出",$G120:AK120))/(SUMIF($G$3:AK$3,"数量-入",$G120:AK120)-SUMIF($G$3:AK$3,"数量-出",$G120:AK120))),0)</f>
        <v>0</v>
      </c>
      <c r="AN120" s="115">
        <f t="shared" si="84"/>
        <v>0</v>
      </c>
      <c r="AO120" s="125"/>
      <c r="AP120" s="126"/>
      <c r="AQ120" s="123"/>
      <c r="AR120" s="112"/>
      <c r="AS120" s="119">
        <f t="shared" si="85"/>
        <v>0</v>
      </c>
      <c r="AT120" s="124"/>
      <c r="AU120" s="115">
        <f>IFERROR(IF(AT120="",0,(SUMIF($G$3:AS$3,"金额-入",$G120:AS120)-SUMIF($G$3:AS$3,"金额-出",$G120:AS120))/(SUMIF($G$3:AS$3,"数量-入",$G120:AS120)-SUMIF($G$3:AS$3,"数量-出",$G120:AS120))),0)</f>
        <v>0</v>
      </c>
      <c r="AV120" s="115">
        <f t="shared" si="86"/>
        <v>0</v>
      </c>
      <c r="AW120" s="125"/>
      <c r="AX120" s="126"/>
      <c r="AY120" s="123"/>
      <c r="AZ120" s="112"/>
      <c r="BA120" s="119">
        <f t="shared" si="87"/>
        <v>0</v>
      </c>
      <c r="BB120" s="124"/>
      <c r="BC120" s="115">
        <f>IFERROR(IF(BB120="",0,(SUMIF($G$3:BA$3,"金额-入",$G120:BA120)-SUMIF($G$3:BA$3,"金额-出",$G120:BA120))/(SUMIF($G$3:BA$3,"数量-入",$G120:BA120)-SUMIF($G$3:BA$3,"数量-出",$G120:BA120))),0)</f>
        <v>0</v>
      </c>
      <c r="BD120" s="115">
        <f t="shared" si="88"/>
        <v>0</v>
      </c>
      <c r="BE120" s="125"/>
      <c r="BF120" s="126"/>
      <c r="BG120" s="123"/>
      <c r="BH120" s="112"/>
      <c r="BI120" s="119">
        <f t="shared" si="89"/>
        <v>0</v>
      </c>
      <c r="BJ120" s="124"/>
      <c r="BK120" s="115">
        <f>IFERROR(IF(BJ120="",0,(SUMIF($G$3:BI$3,"金额-入",$G120:BI120)-SUMIF($G$3:BI$3,"金额-出",$G120:BI120))/(SUMIF($G$3:BI$3,"数量-入",$G120:BI120)-SUMIF($G$3:BI$3,"数量-出",$G120:BI120))),0)</f>
        <v>0</v>
      </c>
      <c r="BL120" s="115">
        <f t="shared" si="90"/>
        <v>0</v>
      </c>
      <c r="BM120" s="125"/>
      <c r="BN120" s="126"/>
      <c r="BO120" s="123"/>
      <c r="BP120" s="112"/>
      <c r="BQ120" s="119">
        <f t="shared" si="91"/>
        <v>0</v>
      </c>
      <c r="BR120" s="124"/>
      <c r="BS120" s="115">
        <f>IFERROR(IF(BR120="",0,(SUMIF($G$3:BQ$3,"金额-入",$G120:BQ120)-SUMIF($G$3:BQ$3,"金额-出",$G120:BQ120))/(SUMIF($G$3:BQ$3,"数量-入",$G120:BQ120)-SUMIF($G$3:BQ$3,"数量-出",$G120:BQ120))),0)</f>
        <v>0</v>
      </c>
      <c r="BT120" s="115">
        <f t="shared" si="92"/>
        <v>0</v>
      </c>
      <c r="BU120" s="125"/>
      <c r="BV120" s="126"/>
      <c r="BW120" s="123"/>
      <c r="BX120" s="112"/>
      <c r="BY120" s="119">
        <f t="shared" si="93"/>
        <v>0</v>
      </c>
      <c r="BZ120" s="124"/>
      <c r="CA120" s="115">
        <f>IFERROR(IF(BZ120="",0,(SUMIF($G$3:BY$3,"金额-入",$G120:BY120)-SUMIF($G$3:BY$3,"金额-出",$G120:BY120))/(SUMIF($G$3:BY$3,"数量-入",$G120:BY120)-SUMIF($G$3:BY$3,"数量-出",$G120:BY120))),0)</f>
        <v>0</v>
      </c>
      <c r="CB120" s="115">
        <f t="shared" si="94"/>
        <v>0</v>
      </c>
      <c r="CC120" s="125"/>
      <c r="CD120" s="126"/>
      <c r="CE120" s="123"/>
      <c r="CF120" s="112"/>
      <c r="CG120" s="119">
        <f t="shared" si="95"/>
        <v>0</v>
      </c>
      <c r="CH120" s="124"/>
      <c r="CI120" s="115">
        <f>IFERROR(IF(CH120="",0,(SUMIF($G$3:CG$3,"金额-入",$G120:CG120)-SUMIF($G$3:CG$3,"金额-出",$G120:CG120))/(SUMIF($G$3:CG$3,"数量-入",$G120:CG120)-SUMIF($G$3:CG$3,"数量-出",$G120:CG120))),0)</f>
        <v>0</v>
      </c>
      <c r="CJ120" s="115">
        <f t="shared" si="96"/>
        <v>0</v>
      </c>
      <c r="CK120" s="125"/>
      <c r="CL120" s="126"/>
      <c r="CM120" s="123"/>
      <c r="CN120" s="112"/>
      <c r="CO120" s="119">
        <f t="shared" si="97"/>
        <v>0</v>
      </c>
      <c r="CP120" s="124"/>
      <c r="CQ120" s="115">
        <f>IFERROR(IF(CP120="",0,(SUMIF($G$3:CO$3,"金额-入",$G120:CO120)-SUMIF($G$3:CO$3,"金额-出",$G120:CO120))/(SUMIF($G$3:CO$3,"数量-入",$G120:CO120)-SUMIF($G$3:CO$3,"数量-出",$G120:CO120))),0)</f>
        <v>0</v>
      </c>
      <c r="CR120" s="115">
        <f t="shared" si="98"/>
        <v>0</v>
      </c>
      <c r="CS120" s="125"/>
      <c r="CT120" s="126"/>
      <c r="CU120" s="123"/>
      <c r="CV120" s="112"/>
      <c r="CW120" s="119">
        <f t="shared" si="99"/>
        <v>0</v>
      </c>
      <c r="CX120" s="124"/>
      <c r="CY120" s="115">
        <f>IFERROR(IF(CX120="",0,(SUMIF($G$3:CW$3,"金额-入",$G120:CW120)-SUMIF($G$3:CW$3,"金额-出",$G120:CW120))/(SUMIF($G$3:CW$3,"数量-入",$G120:CW120)-SUMIF($G$3:CW$3,"数量-出",$G120:CW120))),0)</f>
        <v>0</v>
      </c>
      <c r="CZ120" s="115">
        <f t="shared" si="100"/>
        <v>0</v>
      </c>
      <c r="DA120" s="125"/>
      <c r="DB120" s="126"/>
      <c r="DC120" s="123"/>
      <c r="DD120" s="112"/>
      <c r="DE120" s="119">
        <f t="shared" si="101"/>
        <v>0</v>
      </c>
      <c r="DF120" s="124"/>
      <c r="DG120" s="115">
        <f>IFERROR(IF(DF120="",0,(SUMIF($G$3:DE$3,"金额-入",$G120:DE120)-SUMIF($G$3:DE$3,"金额-出",$G120:DE120))/(SUMIF($G$3:DE$3,"数量-入",$G120:DE120)-SUMIF($G$3:DE$3,"数量-出",$G120:DE120))),0)</f>
        <v>0</v>
      </c>
      <c r="DH120" s="115">
        <f t="shared" si="102"/>
        <v>0</v>
      </c>
      <c r="DI120" s="125"/>
      <c r="DJ120" s="126"/>
      <c r="DK120" s="109">
        <f t="array" ref="DK120">MIN(IF(($G$3:$DJ$3="单价")*(G120:DJ120&lt;&gt;0),G120:DJ120))</f>
        <v>0</v>
      </c>
      <c r="DL120" s="97">
        <f t="array" ref="DL120">MAX(IF($G$3:$DJ$3="单价",G120:DJ120))</f>
        <v>0</v>
      </c>
      <c r="DM120" s="115">
        <f t="shared" si="103"/>
        <v>0</v>
      </c>
      <c r="DN120" s="127"/>
      <c r="DO120" s="2"/>
      <c r="DP120" s="11">
        <f t="shared" si="104"/>
        <v>0</v>
      </c>
      <c r="DQ120" s="11">
        <f t="shared" si="105"/>
        <v>0</v>
      </c>
      <c r="DR120" s="11"/>
      <c r="DS120" s="11"/>
      <c r="DT120" s="11"/>
      <c r="DU120" s="2"/>
      <c r="DV120" s="2"/>
      <c r="DW120" s="2"/>
      <c r="DX120" s="2"/>
      <c r="DY120" s="2"/>
    </row>
    <row r="121" spans="1:129" ht="18" customHeight="1" x14ac:dyDescent="0.15">
      <c r="A121" s="2"/>
      <c r="B121" s="53">
        <f t="shared" si="0"/>
        <v>117</v>
      </c>
      <c r="C121" s="5"/>
      <c r="D121" s="6"/>
      <c r="E121" s="7"/>
      <c r="F121" s="8"/>
      <c r="G121" s="111"/>
      <c r="H121" s="112"/>
      <c r="I121" s="113">
        <f t="shared" si="72"/>
        <v>0</v>
      </c>
      <c r="J121" s="114">
        <f t="shared" si="73"/>
        <v>0</v>
      </c>
      <c r="K121" s="115">
        <f t="shared" si="3"/>
        <v>0</v>
      </c>
      <c r="L121" s="113">
        <f t="shared" si="74"/>
        <v>0</v>
      </c>
      <c r="M121" s="114">
        <f t="shared" si="75"/>
        <v>0</v>
      </c>
      <c r="N121" s="115">
        <f t="shared" si="6"/>
        <v>0</v>
      </c>
      <c r="O121" s="113">
        <f t="shared" si="76"/>
        <v>0</v>
      </c>
      <c r="P121" s="116">
        <f t="shared" si="77"/>
        <v>0</v>
      </c>
      <c r="Q121" s="117">
        <f t="shared" si="37"/>
        <v>0</v>
      </c>
      <c r="R121" s="118">
        <f t="shared" si="78"/>
        <v>0</v>
      </c>
      <c r="S121" s="111"/>
      <c r="T121" s="112"/>
      <c r="U121" s="119">
        <f t="shared" si="79"/>
        <v>0</v>
      </c>
      <c r="V121" s="120"/>
      <c r="W121" s="115">
        <f>IFERROR(IF(V121="",0,(SUMIF($G$3:U$3,"金额-入",$G121:U121)-SUMIF($G$3:U$3,"金额-出",$G121:U121))/(SUMIF($G$3:U$3,"数量-入",$G121:U121)-SUMIF($G$3:U$3,"数量-出",$G121:U121))),0)</f>
        <v>0</v>
      </c>
      <c r="X121" s="115">
        <f t="shared" si="80"/>
        <v>0</v>
      </c>
      <c r="Y121" s="121"/>
      <c r="Z121" s="122"/>
      <c r="AA121" s="111"/>
      <c r="AB121" s="112"/>
      <c r="AC121" s="119">
        <f t="shared" si="81"/>
        <v>0</v>
      </c>
      <c r="AD121" s="120"/>
      <c r="AE121" s="115">
        <f>IFERROR(IF(AD121="",0,(SUMIF($G$3:AC$3,"金额-入",$G121:AC121)-SUMIF($G$3:AC$3,"金额-出",$G121:AC121))/(SUMIF($G$3:AC$3,"数量-入",$G121:AC121)-SUMIF($G$3:AC$3,"数量-出",$G121:AC121))),0)</f>
        <v>0</v>
      </c>
      <c r="AF121" s="115">
        <f t="shared" si="82"/>
        <v>0</v>
      </c>
      <c r="AG121" s="121"/>
      <c r="AH121" s="122"/>
      <c r="AI121" s="123"/>
      <c r="AJ121" s="112"/>
      <c r="AK121" s="119">
        <f t="shared" si="83"/>
        <v>0</v>
      </c>
      <c r="AL121" s="124"/>
      <c r="AM121" s="115">
        <f>IFERROR(IF(AL121="",0,(SUMIF($G$3:AK$3,"金额-入",$G121:AK121)-SUMIF($G$3:AK$3,"金额-出",$G121:AK121))/(SUMIF($G$3:AK$3,"数量-入",$G121:AK121)-SUMIF($G$3:AK$3,"数量-出",$G121:AK121))),0)</f>
        <v>0</v>
      </c>
      <c r="AN121" s="115">
        <f t="shared" si="84"/>
        <v>0</v>
      </c>
      <c r="AO121" s="125"/>
      <c r="AP121" s="126"/>
      <c r="AQ121" s="123"/>
      <c r="AR121" s="112"/>
      <c r="AS121" s="119">
        <f t="shared" si="85"/>
        <v>0</v>
      </c>
      <c r="AT121" s="124"/>
      <c r="AU121" s="115">
        <f>IFERROR(IF(AT121="",0,(SUMIF($G$3:AS$3,"金额-入",$G121:AS121)-SUMIF($G$3:AS$3,"金额-出",$G121:AS121))/(SUMIF($G$3:AS$3,"数量-入",$G121:AS121)-SUMIF($G$3:AS$3,"数量-出",$G121:AS121))),0)</f>
        <v>0</v>
      </c>
      <c r="AV121" s="115">
        <f t="shared" si="86"/>
        <v>0</v>
      </c>
      <c r="AW121" s="125"/>
      <c r="AX121" s="126"/>
      <c r="AY121" s="123"/>
      <c r="AZ121" s="112"/>
      <c r="BA121" s="119">
        <f t="shared" si="87"/>
        <v>0</v>
      </c>
      <c r="BB121" s="124"/>
      <c r="BC121" s="115">
        <f>IFERROR(IF(BB121="",0,(SUMIF($G$3:BA$3,"金额-入",$G121:BA121)-SUMIF($G$3:BA$3,"金额-出",$G121:BA121))/(SUMIF($G$3:BA$3,"数量-入",$G121:BA121)-SUMIF($G$3:BA$3,"数量-出",$G121:BA121))),0)</f>
        <v>0</v>
      </c>
      <c r="BD121" s="115">
        <f t="shared" si="88"/>
        <v>0</v>
      </c>
      <c r="BE121" s="125"/>
      <c r="BF121" s="126"/>
      <c r="BG121" s="123"/>
      <c r="BH121" s="112"/>
      <c r="BI121" s="119">
        <f t="shared" si="89"/>
        <v>0</v>
      </c>
      <c r="BJ121" s="124"/>
      <c r="BK121" s="115">
        <f>IFERROR(IF(BJ121="",0,(SUMIF($G$3:BI$3,"金额-入",$G121:BI121)-SUMIF($G$3:BI$3,"金额-出",$G121:BI121))/(SUMIF($G$3:BI$3,"数量-入",$G121:BI121)-SUMIF($G$3:BI$3,"数量-出",$G121:BI121))),0)</f>
        <v>0</v>
      </c>
      <c r="BL121" s="115">
        <f t="shared" si="90"/>
        <v>0</v>
      </c>
      <c r="BM121" s="125"/>
      <c r="BN121" s="126"/>
      <c r="BO121" s="123"/>
      <c r="BP121" s="112"/>
      <c r="BQ121" s="119">
        <f t="shared" si="91"/>
        <v>0</v>
      </c>
      <c r="BR121" s="124"/>
      <c r="BS121" s="115">
        <f>IFERROR(IF(BR121="",0,(SUMIF($G$3:BQ$3,"金额-入",$G121:BQ121)-SUMIF($G$3:BQ$3,"金额-出",$G121:BQ121))/(SUMIF($G$3:BQ$3,"数量-入",$G121:BQ121)-SUMIF($G$3:BQ$3,"数量-出",$G121:BQ121))),0)</f>
        <v>0</v>
      </c>
      <c r="BT121" s="115">
        <f t="shared" si="92"/>
        <v>0</v>
      </c>
      <c r="BU121" s="125"/>
      <c r="BV121" s="126"/>
      <c r="BW121" s="123"/>
      <c r="BX121" s="112"/>
      <c r="BY121" s="119">
        <f t="shared" si="93"/>
        <v>0</v>
      </c>
      <c r="BZ121" s="124"/>
      <c r="CA121" s="115">
        <f>IFERROR(IF(BZ121="",0,(SUMIF($G$3:BY$3,"金额-入",$G121:BY121)-SUMIF($G$3:BY$3,"金额-出",$G121:BY121))/(SUMIF($G$3:BY$3,"数量-入",$G121:BY121)-SUMIF($G$3:BY$3,"数量-出",$G121:BY121))),0)</f>
        <v>0</v>
      </c>
      <c r="CB121" s="115">
        <f t="shared" si="94"/>
        <v>0</v>
      </c>
      <c r="CC121" s="125"/>
      <c r="CD121" s="126"/>
      <c r="CE121" s="123"/>
      <c r="CF121" s="112"/>
      <c r="CG121" s="119">
        <f t="shared" si="95"/>
        <v>0</v>
      </c>
      <c r="CH121" s="124"/>
      <c r="CI121" s="115">
        <f>IFERROR(IF(CH121="",0,(SUMIF($G$3:CG$3,"金额-入",$G121:CG121)-SUMIF($G$3:CG$3,"金额-出",$G121:CG121))/(SUMIF($G$3:CG$3,"数量-入",$G121:CG121)-SUMIF($G$3:CG$3,"数量-出",$G121:CG121))),0)</f>
        <v>0</v>
      </c>
      <c r="CJ121" s="115">
        <f t="shared" si="96"/>
        <v>0</v>
      </c>
      <c r="CK121" s="125"/>
      <c r="CL121" s="126"/>
      <c r="CM121" s="123"/>
      <c r="CN121" s="112"/>
      <c r="CO121" s="119">
        <f t="shared" si="97"/>
        <v>0</v>
      </c>
      <c r="CP121" s="124"/>
      <c r="CQ121" s="115">
        <f>IFERROR(IF(CP121="",0,(SUMIF($G$3:CO$3,"金额-入",$G121:CO121)-SUMIF($G$3:CO$3,"金额-出",$G121:CO121))/(SUMIF($G$3:CO$3,"数量-入",$G121:CO121)-SUMIF($G$3:CO$3,"数量-出",$G121:CO121))),0)</f>
        <v>0</v>
      </c>
      <c r="CR121" s="115">
        <f t="shared" si="98"/>
        <v>0</v>
      </c>
      <c r="CS121" s="125"/>
      <c r="CT121" s="126"/>
      <c r="CU121" s="123"/>
      <c r="CV121" s="112"/>
      <c r="CW121" s="119">
        <f t="shared" si="99"/>
        <v>0</v>
      </c>
      <c r="CX121" s="124"/>
      <c r="CY121" s="115">
        <f>IFERROR(IF(CX121="",0,(SUMIF($G$3:CW$3,"金额-入",$G121:CW121)-SUMIF($G$3:CW$3,"金额-出",$G121:CW121))/(SUMIF($G$3:CW$3,"数量-入",$G121:CW121)-SUMIF($G$3:CW$3,"数量-出",$G121:CW121))),0)</f>
        <v>0</v>
      </c>
      <c r="CZ121" s="115">
        <f t="shared" si="100"/>
        <v>0</v>
      </c>
      <c r="DA121" s="125"/>
      <c r="DB121" s="126"/>
      <c r="DC121" s="123"/>
      <c r="DD121" s="112"/>
      <c r="DE121" s="119">
        <f t="shared" si="101"/>
        <v>0</v>
      </c>
      <c r="DF121" s="124"/>
      <c r="DG121" s="115">
        <f>IFERROR(IF(DF121="",0,(SUMIF($G$3:DE$3,"金额-入",$G121:DE121)-SUMIF($G$3:DE$3,"金额-出",$G121:DE121))/(SUMIF($G$3:DE$3,"数量-入",$G121:DE121)-SUMIF($G$3:DE$3,"数量-出",$G121:DE121))),0)</f>
        <v>0</v>
      </c>
      <c r="DH121" s="115">
        <f t="shared" si="102"/>
        <v>0</v>
      </c>
      <c r="DI121" s="125"/>
      <c r="DJ121" s="126"/>
      <c r="DK121" s="109">
        <f t="array" ref="DK121">MIN(IF(($G$3:$DJ$3="单价")*(G121:DJ121&lt;&gt;0),G121:DJ121))</f>
        <v>0</v>
      </c>
      <c r="DL121" s="97">
        <f t="array" ref="DL121">MAX(IF($G$3:$DJ$3="单价",G121:DJ121))</f>
        <v>0</v>
      </c>
      <c r="DM121" s="115">
        <f t="shared" si="103"/>
        <v>0</v>
      </c>
      <c r="DN121" s="127"/>
      <c r="DO121" s="2"/>
      <c r="DP121" s="11">
        <f t="shared" si="104"/>
        <v>0</v>
      </c>
      <c r="DQ121" s="11">
        <f t="shared" si="105"/>
        <v>0</v>
      </c>
      <c r="DR121" s="11"/>
      <c r="DS121" s="11"/>
      <c r="DT121" s="11"/>
      <c r="DU121" s="2"/>
      <c r="DV121" s="2"/>
      <c r="DW121" s="2"/>
      <c r="DX121" s="2"/>
      <c r="DY121" s="2"/>
    </row>
    <row r="122" spans="1:129" ht="18" customHeight="1" x14ac:dyDescent="0.15">
      <c r="A122" s="2"/>
      <c r="B122" s="53">
        <f t="shared" si="0"/>
        <v>118</v>
      </c>
      <c r="C122" s="5"/>
      <c r="D122" s="6"/>
      <c r="E122" s="7"/>
      <c r="F122" s="8"/>
      <c r="G122" s="111"/>
      <c r="H122" s="112"/>
      <c r="I122" s="113">
        <f t="shared" si="72"/>
        <v>0</v>
      </c>
      <c r="J122" s="114">
        <f t="shared" si="73"/>
        <v>0</v>
      </c>
      <c r="K122" s="115">
        <f t="shared" si="3"/>
        <v>0</v>
      </c>
      <c r="L122" s="113">
        <f t="shared" si="74"/>
        <v>0</v>
      </c>
      <c r="M122" s="114">
        <f t="shared" si="75"/>
        <v>0</v>
      </c>
      <c r="N122" s="115">
        <f t="shared" si="6"/>
        <v>0</v>
      </c>
      <c r="O122" s="113">
        <f t="shared" si="76"/>
        <v>0</v>
      </c>
      <c r="P122" s="116">
        <f t="shared" si="77"/>
        <v>0</v>
      </c>
      <c r="Q122" s="117">
        <f t="shared" si="37"/>
        <v>0</v>
      </c>
      <c r="R122" s="118">
        <f t="shared" si="78"/>
        <v>0</v>
      </c>
      <c r="S122" s="111"/>
      <c r="T122" s="112"/>
      <c r="U122" s="119">
        <f t="shared" si="79"/>
        <v>0</v>
      </c>
      <c r="V122" s="120"/>
      <c r="W122" s="115">
        <f>IFERROR(IF(V122="",0,(SUMIF($G$3:U$3,"金额-入",$G122:U122)-SUMIF($G$3:U$3,"金额-出",$G122:U122))/(SUMIF($G$3:U$3,"数量-入",$G122:U122)-SUMIF($G$3:U$3,"数量-出",$G122:U122))),0)</f>
        <v>0</v>
      </c>
      <c r="X122" s="115">
        <f t="shared" si="80"/>
        <v>0</v>
      </c>
      <c r="Y122" s="121"/>
      <c r="Z122" s="122"/>
      <c r="AA122" s="111"/>
      <c r="AB122" s="112"/>
      <c r="AC122" s="119">
        <f t="shared" si="81"/>
        <v>0</v>
      </c>
      <c r="AD122" s="120"/>
      <c r="AE122" s="115">
        <f>IFERROR(IF(AD122="",0,(SUMIF($G$3:AC$3,"金额-入",$G122:AC122)-SUMIF($G$3:AC$3,"金额-出",$G122:AC122))/(SUMIF($G$3:AC$3,"数量-入",$G122:AC122)-SUMIF($G$3:AC$3,"数量-出",$G122:AC122))),0)</f>
        <v>0</v>
      </c>
      <c r="AF122" s="115">
        <f t="shared" si="82"/>
        <v>0</v>
      </c>
      <c r="AG122" s="121"/>
      <c r="AH122" s="122"/>
      <c r="AI122" s="123"/>
      <c r="AJ122" s="112"/>
      <c r="AK122" s="119">
        <f t="shared" si="83"/>
        <v>0</v>
      </c>
      <c r="AL122" s="124"/>
      <c r="AM122" s="115">
        <f>IFERROR(IF(AL122="",0,(SUMIF($G$3:AK$3,"金额-入",$G122:AK122)-SUMIF($G$3:AK$3,"金额-出",$G122:AK122))/(SUMIF($G$3:AK$3,"数量-入",$G122:AK122)-SUMIF($G$3:AK$3,"数量-出",$G122:AK122))),0)</f>
        <v>0</v>
      </c>
      <c r="AN122" s="115">
        <f t="shared" si="84"/>
        <v>0</v>
      </c>
      <c r="AO122" s="125"/>
      <c r="AP122" s="126"/>
      <c r="AQ122" s="123"/>
      <c r="AR122" s="112"/>
      <c r="AS122" s="119">
        <f t="shared" si="85"/>
        <v>0</v>
      </c>
      <c r="AT122" s="124"/>
      <c r="AU122" s="115">
        <f>IFERROR(IF(AT122="",0,(SUMIF($G$3:AS$3,"金额-入",$G122:AS122)-SUMIF($G$3:AS$3,"金额-出",$G122:AS122))/(SUMIF($G$3:AS$3,"数量-入",$G122:AS122)-SUMIF($G$3:AS$3,"数量-出",$G122:AS122))),0)</f>
        <v>0</v>
      </c>
      <c r="AV122" s="115">
        <f t="shared" si="86"/>
        <v>0</v>
      </c>
      <c r="AW122" s="125"/>
      <c r="AX122" s="126"/>
      <c r="AY122" s="123"/>
      <c r="AZ122" s="112"/>
      <c r="BA122" s="119">
        <f t="shared" si="87"/>
        <v>0</v>
      </c>
      <c r="BB122" s="124"/>
      <c r="BC122" s="115">
        <f>IFERROR(IF(BB122="",0,(SUMIF($G$3:BA$3,"金额-入",$G122:BA122)-SUMIF($G$3:BA$3,"金额-出",$G122:BA122))/(SUMIF($G$3:BA$3,"数量-入",$G122:BA122)-SUMIF($G$3:BA$3,"数量-出",$G122:BA122))),0)</f>
        <v>0</v>
      </c>
      <c r="BD122" s="115">
        <f t="shared" si="88"/>
        <v>0</v>
      </c>
      <c r="BE122" s="125"/>
      <c r="BF122" s="126"/>
      <c r="BG122" s="123"/>
      <c r="BH122" s="112"/>
      <c r="BI122" s="119">
        <f t="shared" si="89"/>
        <v>0</v>
      </c>
      <c r="BJ122" s="124"/>
      <c r="BK122" s="115">
        <f>IFERROR(IF(BJ122="",0,(SUMIF($G$3:BI$3,"金额-入",$G122:BI122)-SUMIF($G$3:BI$3,"金额-出",$G122:BI122))/(SUMIF($G$3:BI$3,"数量-入",$G122:BI122)-SUMIF($G$3:BI$3,"数量-出",$G122:BI122))),0)</f>
        <v>0</v>
      </c>
      <c r="BL122" s="115">
        <f t="shared" si="90"/>
        <v>0</v>
      </c>
      <c r="BM122" s="125"/>
      <c r="BN122" s="126"/>
      <c r="BO122" s="123"/>
      <c r="BP122" s="112"/>
      <c r="BQ122" s="119">
        <f t="shared" si="91"/>
        <v>0</v>
      </c>
      <c r="BR122" s="124"/>
      <c r="BS122" s="115">
        <f>IFERROR(IF(BR122="",0,(SUMIF($G$3:BQ$3,"金额-入",$G122:BQ122)-SUMIF($G$3:BQ$3,"金额-出",$G122:BQ122))/(SUMIF($G$3:BQ$3,"数量-入",$G122:BQ122)-SUMIF($G$3:BQ$3,"数量-出",$G122:BQ122))),0)</f>
        <v>0</v>
      </c>
      <c r="BT122" s="115">
        <f t="shared" si="92"/>
        <v>0</v>
      </c>
      <c r="BU122" s="125"/>
      <c r="BV122" s="126"/>
      <c r="BW122" s="123"/>
      <c r="BX122" s="112"/>
      <c r="BY122" s="119">
        <f t="shared" si="93"/>
        <v>0</v>
      </c>
      <c r="BZ122" s="124"/>
      <c r="CA122" s="115">
        <f>IFERROR(IF(BZ122="",0,(SUMIF($G$3:BY$3,"金额-入",$G122:BY122)-SUMIF($G$3:BY$3,"金额-出",$G122:BY122))/(SUMIF($G$3:BY$3,"数量-入",$G122:BY122)-SUMIF($G$3:BY$3,"数量-出",$G122:BY122))),0)</f>
        <v>0</v>
      </c>
      <c r="CB122" s="115">
        <f t="shared" si="94"/>
        <v>0</v>
      </c>
      <c r="CC122" s="125"/>
      <c r="CD122" s="126"/>
      <c r="CE122" s="123"/>
      <c r="CF122" s="112"/>
      <c r="CG122" s="119">
        <f t="shared" si="95"/>
        <v>0</v>
      </c>
      <c r="CH122" s="124"/>
      <c r="CI122" s="115">
        <f>IFERROR(IF(CH122="",0,(SUMIF($G$3:CG$3,"金额-入",$G122:CG122)-SUMIF($G$3:CG$3,"金额-出",$G122:CG122))/(SUMIF($G$3:CG$3,"数量-入",$G122:CG122)-SUMIF($G$3:CG$3,"数量-出",$G122:CG122))),0)</f>
        <v>0</v>
      </c>
      <c r="CJ122" s="115">
        <f t="shared" si="96"/>
        <v>0</v>
      </c>
      <c r="CK122" s="125"/>
      <c r="CL122" s="126"/>
      <c r="CM122" s="123"/>
      <c r="CN122" s="112"/>
      <c r="CO122" s="119">
        <f t="shared" si="97"/>
        <v>0</v>
      </c>
      <c r="CP122" s="124"/>
      <c r="CQ122" s="115">
        <f>IFERROR(IF(CP122="",0,(SUMIF($G$3:CO$3,"金额-入",$G122:CO122)-SUMIF($G$3:CO$3,"金额-出",$G122:CO122))/(SUMIF($G$3:CO$3,"数量-入",$G122:CO122)-SUMIF($G$3:CO$3,"数量-出",$G122:CO122))),0)</f>
        <v>0</v>
      </c>
      <c r="CR122" s="115">
        <f t="shared" si="98"/>
        <v>0</v>
      </c>
      <c r="CS122" s="125"/>
      <c r="CT122" s="126"/>
      <c r="CU122" s="123"/>
      <c r="CV122" s="112"/>
      <c r="CW122" s="119">
        <f t="shared" si="99"/>
        <v>0</v>
      </c>
      <c r="CX122" s="124"/>
      <c r="CY122" s="115">
        <f>IFERROR(IF(CX122="",0,(SUMIF($G$3:CW$3,"金额-入",$G122:CW122)-SUMIF($G$3:CW$3,"金额-出",$G122:CW122))/(SUMIF($G$3:CW$3,"数量-入",$G122:CW122)-SUMIF($G$3:CW$3,"数量-出",$G122:CW122))),0)</f>
        <v>0</v>
      </c>
      <c r="CZ122" s="115">
        <f t="shared" si="100"/>
        <v>0</v>
      </c>
      <c r="DA122" s="125"/>
      <c r="DB122" s="126"/>
      <c r="DC122" s="123"/>
      <c r="DD122" s="112"/>
      <c r="DE122" s="119">
        <f t="shared" si="101"/>
        <v>0</v>
      </c>
      <c r="DF122" s="124"/>
      <c r="DG122" s="115">
        <f>IFERROR(IF(DF122="",0,(SUMIF($G$3:DE$3,"金额-入",$G122:DE122)-SUMIF($G$3:DE$3,"金额-出",$G122:DE122))/(SUMIF($G$3:DE$3,"数量-入",$G122:DE122)-SUMIF($G$3:DE$3,"数量-出",$G122:DE122))),0)</f>
        <v>0</v>
      </c>
      <c r="DH122" s="115">
        <f t="shared" si="102"/>
        <v>0</v>
      </c>
      <c r="DI122" s="125"/>
      <c r="DJ122" s="126"/>
      <c r="DK122" s="109">
        <f t="array" ref="DK122">MIN(IF(($G$3:$DJ$3="单价")*(G122:DJ122&lt;&gt;0),G122:DJ122))</f>
        <v>0</v>
      </c>
      <c r="DL122" s="97">
        <f t="array" ref="DL122">MAX(IF($G$3:$DJ$3="单价",G122:DJ122))</f>
        <v>0</v>
      </c>
      <c r="DM122" s="115">
        <f t="shared" si="103"/>
        <v>0</v>
      </c>
      <c r="DN122" s="127"/>
      <c r="DO122" s="2"/>
      <c r="DP122" s="11">
        <f t="shared" si="104"/>
        <v>0</v>
      </c>
      <c r="DQ122" s="11">
        <f t="shared" si="105"/>
        <v>0</v>
      </c>
      <c r="DR122" s="11"/>
      <c r="DS122" s="11"/>
      <c r="DT122" s="11"/>
      <c r="DU122" s="2"/>
      <c r="DV122" s="2"/>
      <c r="DW122" s="2"/>
      <c r="DX122" s="2"/>
      <c r="DY122" s="2"/>
    </row>
    <row r="123" spans="1:129" ht="18" customHeight="1" x14ac:dyDescent="0.15">
      <c r="A123" s="2"/>
      <c r="B123" s="53">
        <f t="shared" si="0"/>
        <v>119</v>
      </c>
      <c r="C123" s="5"/>
      <c r="D123" s="6"/>
      <c r="E123" s="7"/>
      <c r="F123" s="8"/>
      <c r="G123" s="111"/>
      <c r="H123" s="112"/>
      <c r="I123" s="113">
        <f t="shared" si="72"/>
        <v>0</v>
      </c>
      <c r="J123" s="114">
        <f t="shared" si="73"/>
        <v>0</v>
      </c>
      <c r="K123" s="115">
        <f t="shared" si="3"/>
        <v>0</v>
      </c>
      <c r="L123" s="113">
        <f t="shared" si="74"/>
        <v>0</v>
      </c>
      <c r="M123" s="114">
        <f t="shared" si="75"/>
        <v>0</v>
      </c>
      <c r="N123" s="115">
        <f t="shared" si="6"/>
        <v>0</v>
      </c>
      <c r="O123" s="113">
        <f t="shared" si="76"/>
        <v>0</v>
      </c>
      <c r="P123" s="116">
        <f t="shared" si="77"/>
        <v>0</v>
      </c>
      <c r="Q123" s="117">
        <f t="shared" si="37"/>
        <v>0</v>
      </c>
      <c r="R123" s="118">
        <f t="shared" si="78"/>
        <v>0</v>
      </c>
      <c r="S123" s="111"/>
      <c r="T123" s="112"/>
      <c r="U123" s="119">
        <f t="shared" si="79"/>
        <v>0</v>
      </c>
      <c r="V123" s="120"/>
      <c r="W123" s="115">
        <f>IFERROR(IF(V123="",0,(SUMIF($G$3:U$3,"金额-入",$G123:U123)-SUMIF($G$3:U$3,"金额-出",$G123:U123))/(SUMIF($G$3:U$3,"数量-入",$G123:U123)-SUMIF($G$3:U$3,"数量-出",$G123:U123))),0)</f>
        <v>0</v>
      </c>
      <c r="X123" s="115">
        <f t="shared" si="80"/>
        <v>0</v>
      </c>
      <c r="Y123" s="121"/>
      <c r="Z123" s="122"/>
      <c r="AA123" s="111"/>
      <c r="AB123" s="112"/>
      <c r="AC123" s="119">
        <f t="shared" si="81"/>
        <v>0</v>
      </c>
      <c r="AD123" s="120"/>
      <c r="AE123" s="115">
        <f>IFERROR(IF(AD123="",0,(SUMIF($G$3:AC$3,"金额-入",$G123:AC123)-SUMIF($G$3:AC$3,"金额-出",$G123:AC123))/(SUMIF($G$3:AC$3,"数量-入",$G123:AC123)-SUMIF($G$3:AC$3,"数量-出",$G123:AC123))),0)</f>
        <v>0</v>
      </c>
      <c r="AF123" s="115">
        <f t="shared" si="82"/>
        <v>0</v>
      </c>
      <c r="AG123" s="121"/>
      <c r="AH123" s="122"/>
      <c r="AI123" s="123"/>
      <c r="AJ123" s="112"/>
      <c r="AK123" s="119">
        <f t="shared" si="83"/>
        <v>0</v>
      </c>
      <c r="AL123" s="124"/>
      <c r="AM123" s="115">
        <f>IFERROR(IF(AL123="",0,(SUMIF($G$3:AK$3,"金额-入",$G123:AK123)-SUMIF($G$3:AK$3,"金额-出",$G123:AK123))/(SUMIF($G$3:AK$3,"数量-入",$G123:AK123)-SUMIF($G$3:AK$3,"数量-出",$G123:AK123))),0)</f>
        <v>0</v>
      </c>
      <c r="AN123" s="115">
        <f t="shared" si="84"/>
        <v>0</v>
      </c>
      <c r="AO123" s="125"/>
      <c r="AP123" s="126"/>
      <c r="AQ123" s="123"/>
      <c r="AR123" s="112"/>
      <c r="AS123" s="119">
        <f t="shared" si="85"/>
        <v>0</v>
      </c>
      <c r="AT123" s="124"/>
      <c r="AU123" s="115">
        <f>IFERROR(IF(AT123="",0,(SUMIF($G$3:AS$3,"金额-入",$G123:AS123)-SUMIF($G$3:AS$3,"金额-出",$G123:AS123))/(SUMIF($G$3:AS$3,"数量-入",$G123:AS123)-SUMIF($G$3:AS$3,"数量-出",$G123:AS123))),0)</f>
        <v>0</v>
      </c>
      <c r="AV123" s="115">
        <f t="shared" si="86"/>
        <v>0</v>
      </c>
      <c r="AW123" s="125"/>
      <c r="AX123" s="126"/>
      <c r="AY123" s="123"/>
      <c r="AZ123" s="112"/>
      <c r="BA123" s="119">
        <f t="shared" si="87"/>
        <v>0</v>
      </c>
      <c r="BB123" s="124"/>
      <c r="BC123" s="115">
        <f>IFERROR(IF(BB123="",0,(SUMIF($G$3:BA$3,"金额-入",$G123:BA123)-SUMIF($G$3:BA$3,"金额-出",$G123:BA123))/(SUMIF($G$3:BA$3,"数量-入",$G123:BA123)-SUMIF($G$3:BA$3,"数量-出",$G123:BA123))),0)</f>
        <v>0</v>
      </c>
      <c r="BD123" s="115">
        <f t="shared" si="88"/>
        <v>0</v>
      </c>
      <c r="BE123" s="125"/>
      <c r="BF123" s="126"/>
      <c r="BG123" s="123"/>
      <c r="BH123" s="112"/>
      <c r="BI123" s="119">
        <f t="shared" si="89"/>
        <v>0</v>
      </c>
      <c r="BJ123" s="124"/>
      <c r="BK123" s="115">
        <f>IFERROR(IF(BJ123="",0,(SUMIF($G$3:BI$3,"金额-入",$G123:BI123)-SUMIF($G$3:BI$3,"金额-出",$G123:BI123))/(SUMIF($G$3:BI$3,"数量-入",$G123:BI123)-SUMIF($G$3:BI$3,"数量-出",$G123:BI123))),0)</f>
        <v>0</v>
      </c>
      <c r="BL123" s="115">
        <f t="shared" si="90"/>
        <v>0</v>
      </c>
      <c r="BM123" s="125"/>
      <c r="BN123" s="126"/>
      <c r="BO123" s="123"/>
      <c r="BP123" s="112"/>
      <c r="BQ123" s="119">
        <f t="shared" si="91"/>
        <v>0</v>
      </c>
      <c r="BR123" s="124"/>
      <c r="BS123" s="115">
        <f>IFERROR(IF(BR123="",0,(SUMIF($G$3:BQ$3,"金额-入",$G123:BQ123)-SUMIF($G$3:BQ$3,"金额-出",$G123:BQ123))/(SUMIF($G$3:BQ$3,"数量-入",$G123:BQ123)-SUMIF($G$3:BQ$3,"数量-出",$G123:BQ123))),0)</f>
        <v>0</v>
      </c>
      <c r="BT123" s="115">
        <f t="shared" si="92"/>
        <v>0</v>
      </c>
      <c r="BU123" s="125"/>
      <c r="BV123" s="126"/>
      <c r="BW123" s="123"/>
      <c r="BX123" s="112"/>
      <c r="BY123" s="119">
        <f t="shared" si="93"/>
        <v>0</v>
      </c>
      <c r="BZ123" s="124"/>
      <c r="CA123" s="115">
        <f>IFERROR(IF(BZ123="",0,(SUMIF($G$3:BY$3,"金额-入",$G123:BY123)-SUMIF($G$3:BY$3,"金额-出",$G123:BY123))/(SUMIF($G$3:BY$3,"数量-入",$G123:BY123)-SUMIF($G$3:BY$3,"数量-出",$G123:BY123))),0)</f>
        <v>0</v>
      </c>
      <c r="CB123" s="115">
        <f t="shared" si="94"/>
        <v>0</v>
      </c>
      <c r="CC123" s="125"/>
      <c r="CD123" s="126"/>
      <c r="CE123" s="123"/>
      <c r="CF123" s="112"/>
      <c r="CG123" s="119">
        <f t="shared" si="95"/>
        <v>0</v>
      </c>
      <c r="CH123" s="124"/>
      <c r="CI123" s="115">
        <f>IFERROR(IF(CH123="",0,(SUMIF($G$3:CG$3,"金额-入",$G123:CG123)-SUMIF($G$3:CG$3,"金额-出",$G123:CG123))/(SUMIF($G$3:CG$3,"数量-入",$G123:CG123)-SUMIF($G$3:CG$3,"数量-出",$G123:CG123))),0)</f>
        <v>0</v>
      </c>
      <c r="CJ123" s="115">
        <f t="shared" si="96"/>
        <v>0</v>
      </c>
      <c r="CK123" s="125"/>
      <c r="CL123" s="126"/>
      <c r="CM123" s="123"/>
      <c r="CN123" s="112"/>
      <c r="CO123" s="119">
        <f t="shared" si="97"/>
        <v>0</v>
      </c>
      <c r="CP123" s="124"/>
      <c r="CQ123" s="115">
        <f>IFERROR(IF(CP123="",0,(SUMIF($G$3:CO$3,"金额-入",$G123:CO123)-SUMIF($G$3:CO$3,"金额-出",$G123:CO123))/(SUMIF($G$3:CO$3,"数量-入",$G123:CO123)-SUMIF($G$3:CO$3,"数量-出",$G123:CO123))),0)</f>
        <v>0</v>
      </c>
      <c r="CR123" s="115">
        <f t="shared" si="98"/>
        <v>0</v>
      </c>
      <c r="CS123" s="125"/>
      <c r="CT123" s="126"/>
      <c r="CU123" s="123"/>
      <c r="CV123" s="112"/>
      <c r="CW123" s="119">
        <f t="shared" si="99"/>
        <v>0</v>
      </c>
      <c r="CX123" s="124"/>
      <c r="CY123" s="115">
        <f>IFERROR(IF(CX123="",0,(SUMIF($G$3:CW$3,"金额-入",$G123:CW123)-SUMIF($G$3:CW$3,"金额-出",$G123:CW123))/(SUMIF($G$3:CW$3,"数量-入",$G123:CW123)-SUMIF($G$3:CW$3,"数量-出",$G123:CW123))),0)</f>
        <v>0</v>
      </c>
      <c r="CZ123" s="115">
        <f t="shared" si="100"/>
        <v>0</v>
      </c>
      <c r="DA123" s="125"/>
      <c r="DB123" s="126"/>
      <c r="DC123" s="123"/>
      <c r="DD123" s="112"/>
      <c r="DE123" s="119">
        <f t="shared" si="101"/>
        <v>0</v>
      </c>
      <c r="DF123" s="124"/>
      <c r="DG123" s="115">
        <f>IFERROR(IF(DF123="",0,(SUMIF($G$3:DE$3,"金额-入",$G123:DE123)-SUMIF($G$3:DE$3,"金额-出",$G123:DE123))/(SUMIF($G$3:DE$3,"数量-入",$G123:DE123)-SUMIF($G$3:DE$3,"数量-出",$G123:DE123))),0)</f>
        <v>0</v>
      </c>
      <c r="DH123" s="115">
        <f t="shared" si="102"/>
        <v>0</v>
      </c>
      <c r="DI123" s="125"/>
      <c r="DJ123" s="126"/>
      <c r="DK123" s="109">
        <f t="array" ref="DK123">MIN(IF(($G$3:$DJ$3="单价")*(G123:DJ123&lt;&gt;0),G123:DJ123))</f>
        <v>0</v>
      </c>
      <c r="DL123" s="97">
        <f t="array" ref="DL123">MAX(IF($G$3:$DJ$3="单价",G123:DJ123))</f>
        <v>0</v>
      </c>
      <c r="DM123" s="115">
        <f t="shared" si="103"/>
        <v>0</v>
      </c>
      <c r="DN123" s="127"/>
      <c r="DO123" s="2"/>
      <c r="DP123" s="11">
        <f t="shared" si="104"/>
        <v>0</v>
      </c>
      <c r="DQ123" s="11">
        <f t="shared" si="105"/>
        <v>0</v>
      </c>
      <c r="DR123" s="11"/>
      <c r="DS123" s="11"/>
      <c r="DT123" s="11"/>
      <c r="DU123" s="2"/>
      <c r="DV123" s="2"/>
      <c r="DW123" s="2"/>
      <c r="DX123" s="2"/>
      <c r="DY123" s="2"/>
    </row>
    <row r="124" spans="1:129" ht="18" customHeight="1" x14ac:dyDescent="0.15">
      <c r="A124" s="2"/>
      <c r="B124" s="53">
        <f t="shared" si="0"/>
        <v>120</v>
      </c>
      <c r="C124" s="5"/>
      <c r="D124" s="6"/>
      <c r="E124" s="7"/>
      <c r="F124" s="8"/>
      <c r="G124" s="111"/>
      <c r="H124" s="112"/>
      <c r="I124" s="113">
        <f t="shared" si="72"/>
        <v>0</v>
      </c>
      <c r="J124" s="114">
        <f t="shared" si="73"/>
        <v>0</v>
      </c>
      <c r="K124" s="115">
        <f t="shared" si="3"/>
        <v>0</v>
      </c>
      <c r="L124" s="113">
        <f t="shared" si="74"/>
        <v>0</v>
      </c>
      <c r="M124" s="114">
        <f t="shared" si="75"/>
        <v>0</v>
      </c>
      <c r="N124" s="115">
        <f t="shared" si="6"/>
        <v>0</v>
      </c>
      <c r="O124" s="113">
        <f t="shared" si="76"/>
        <v>0</v>
      </c>
      <c r="P124" s="116">
        <f t="shared" si="77"/>
        <v>0</v>
      </c>
      <c r="Q124" s="117">
        <f t="shared" si="37"/>
        <v>0</v>
      </c>
      <c r="R124" s="118">
        <f t="shared" si="78"/>
        <v>0</v>
      </c>
      <c r="S124" s="111"/>
      <c r="T124" s="112"/>
      <c r="U124" s="119">
        <f t="shared" si="79"/>
        <v>0</v>
      </c>
      <c r="V124" s="120"/>
      <c r="W124" s="115">
        <f>IFERROR(IF(V124="",0,(SUMIF($G$3:U$3,"金额-入",$G124:U124)-SUMIF($G$3:U$3,"金额-出",$G124:U124))/(SUMIF($G$3:U$3,"数量-入",$G124:U124)-SUMIF($G$3:U$3,"数量-出",$G124:U124))),0)</f>
        <v>0</v>
      </c>
      <c r="X124" s="115">
        <f t="shared" si="80"/>
        <v>0</v>
      </c>
      <c r="Y124" s="121"/>
      <c r="Z124" s="122"/>
      <c r="AA124" s="111"/>
      <c r="AB124" s="112"/>
      <c r="AC124" s="119">
        <f t="shared" si="81"/>
        <v>0</v>
      </c>
      <c r="AD124" s="120"/>
      <c r="AE124" s="115">
        <f>IFERROR(IF(AD124="",0,(SUMIF($G$3:AC$3,"金额-入",$G124:AC124)-SUMIF($G$3:AC$3,"金额-出",$G124:AC124))/(SUMIF($G$3:AC$3,"数量-入",$G124:AC124)-SUMIF($G$3:AC$3,"数量-出",$G124:AC124))),0)</f>
        <v>0</v>
      </c>
      <c r="AF124" s="115">
        <f t="shared" si="82"/>
        <v>0</v>
      </c>
      <c r="AG124" s="121"/>
      <c r="AH124" s="122"/>
      <c r="AI124" s="123"/>
      <c r="AJ124" s="112"/>
      <c r="AK124" s="119">
        <f t="shared" si="83"/>
        <v>0</v>
      </c>
      <c r="AL124" s="124"/>
      <c r="AM124" s="115">
        <f>IFERROR(IF(AL124="",0,(SUMIF($G$3:AK$3,"金额-入",$G124:AK124)-SUMIF($G$3:AK$3,"金额-出",$G124:AK124))/(SUMIF($G$3:AK$3,"数量-入",$G124:AK124)-SUMIF($G$3:AK$3,"数量-出",$G124:AK124))),0)</f>
        <v>0</v>
      </c>
      <c r="AN124" s="115">
        <f t="shared" si="84"/>
        <v>0</v>
      </c>
      <c r="AO124" s="125"/>
      <c r="AP124" s="126"/>
      <c r="AQ124" s="123"/>
      <c r="AR124" s="112"/>
      <c r="AS124" s="119">
        <f t="shared" si="85"/>
        <v>0</v>
      </c>
      <c r="AT124" s="124"/>
      <c r="AU124" s="115">
        <f>IFERROR(IF(AT124="",0,(SUMIF($G$3:AS$3,"金额-入",$G124:AS124)-SUMIF($G$3:AS$3,"金额-出",$G124:AS124))/(SUMIF($G$3:AS$3,"数量-入",$G124:AS124)-SUMIF($G$3:AS$3,"数量-出",$G124:AS124))),0)</f>
        <v>0</v>
      </c>
      <c r="AV124" s="115">
        <f t="shared" si="86"/>
        <v>0</v>
      </c>
      <c r="AW124" s="125"/>
      <c r="AX124" s="126"/>
      <c r="AY124" s="123"/>
      <c r="AZ124" s="112"/>
      <c r="BA124" s="119">
        <f t="shared" si="87"/>
        <v>0</v>
      </c>
      <c r="BB124" s="124"/>
      <c r="BC124" s="115">
        <f>IFERROR(IF(BB124="",0,(SUMIF($G$3:BA$3,"金额-入",$G124:BA124)-SUMIF($G$3:BA$3,"金额-出",$G124:BA124))/(SUMIF($G$3:BA$3,"数量-入",$G124:BA124)-SUMIF($G$3:BA$3,"数量-出",$G124:BA124))),0)</f>
        <v>0</v>
      </c>
      <c r="BD124" s="115">
        <f t="shared" si="88"/>
        <v>0</v>
      </c>
      <c r="BE124" s="125"/>
      <c r="BF124" s="126"/>
      <c r="BG124" s="123"/>
      <c r="BH124" s="112"/>
      <c r="BI124" s="119">
        <f t="shared" si="89"/>
        <v>0</v>
      </c>
      <c r="BJ124" s="124"/>
      <c r="BK124" s="115">
        <f>IFERROR(IF(BJ124="",0,(SUMIF($G$3:BI$3,"金额-入",$G124:BI124)-SUMIF($G$3:BI$3,"金额-出",$G124:BI124))/(SUMIF($G$3:BI$3,"数量-入",$G124:BI124)-SUMIF($G$3:BI$3,"数量-出",$G124:BI124))),0)</f>
        <v>0</v>
      </c>
      <c r="BL124" s="115">
        <f t="shared" si="90"/>
        <v>0</v>
      </c>
      <c r="BM124" s="125"/>
      <c r="BN124" s="126"/>
      <c r="BO124" s="123"/>
      <c r="BP124" s="112"/>
      <c r="BQ124" s="119">
        <f t="shared" si="91"/>
        <v>0</v>
      </c>
      <c r="BR124" s="124"/>
      <c r="BS124" s="115">
        <f>IFERROR(IF(BR124="",0,(SUMIF($G$3:BQ$3,"金额-入",$G124:BQ124)-SUMIF($G$3:BQ$3,"金额-出",$G124:BQ124))/(SUMIF($G$3:BQ$3,"数量-入",$G124:BQ124)-SUMIF($G$3:BQ$3,"数量-出",$G124:BQ124))),0)</f>
        <v>0</v>
      </c>
      <c r="BT124" s="115">
        <f t="shared" si="92"/>
        <v>0</v>
      </c>
      <c r="BU124" s="125"/>
      <c r="BV124" s="126"/>
      <c r="BW124" s="123"/>
      <c r="BX124" s="112"/>
      <c r="BY124" s="119">
        <f t="shared" si="93"/>
        <v>0</v>
      </c>
      <c r="BZ124" s="124"/>
      <c r="CA124" s="115">
        <f>IFERROR(IF(BZ124="",0,(SUMIF($G$3:BY$3,"金额-入",$G124:BY124)-SUMIF($G$3:BY$3,"金额-出",$G124:BY124))/(SUMIF($G$3:BY$3,"数量-入",$G124:BY124)-SUMIF($G$3:BY$3,"数量-出",$G124:BY124))),0)</f>
        <v>0</v>
      </c>
      <c r="CB124" s="115">
        <f t="shared" si="94"/>
        <v>0</v>
      </c>
      <c r="CC124" s="125"/>
      <c r="CD124" s="126"/>
      <c r="CE124" s="123"/>
      <c r="CF124" s="112"/>
      <c r="CG124" s="119">
        <f t="shared" si="95"/>
        <v>0</v>
      </c>
      <c r="CH124" s="124"/>
      <c r="CI124" s="115">
        <f>IFERROR(IF(CH124="",0,(SUMIF($G$3:CG$3,"金额-入",$G124:CG124)-SUMIF($G$3:CG$3,"金额-出",$G124:CG124))/(SUMIF($G$3:CG$3,"数量-入",$G124:CG124)-SUMIF($G$3:CG$3,"数量-出",$G124:CG124))),0)</f>
        <v>0</v>
      </c>
      <c r="CJ124" s="115">
        <f t="shared" si="96"/>
        <v>0</v>
      </c>
      <c r="CK124" s="125"/>
      <c r="CL124" s="126"/>
      <c r="CM124" s="123"/>
      <c r="CN124" s="112"/>
      <c r="CO124" s="119">
        <f t="shared" si="97"/>
        <v>0</v>
      </c>
      <c r="CP124" s="124"/>
      <c r="CQ124" s="115">
        <f>IFERROR(IF(CP124="",0,(SUMIF($G$3:CO$3,"金额-入",$G124:CO124)-SUMIF($G$3:CO$3,"金额-出",$G124:CO124))/(SUMIF($G$3:CO$3,"数量-入",$G124:CO124)-SUMIF($G$3:CO$3,"数量-出",$G124:CO124))),0)</f>
        <v>0</v>
      </c>
      <c r="CR124" s="115">
        <f t="shared" si="98"/>
        <v>0</v>
      </c>
      <c r="CS124" s="125"/>
      <c r="CT124" s="126"/>
      <c r="CU124" s="123"/>
      <c r="CV124" s="112"/>
      <c r="CW124" s="119">
        <f t="shared" si="99"/>
        <v>0</v>
      </c>
      <c r="CX124" s="124"/>
      <c r="CY124" s="115">
        <f>IFERROR(IF(CX124="",0,(SUMIF($G$3:CW$3,"金额-入",$G124:CW124)-SUMIF($G$3:CW$3,"金额-出",$G124:CW124))/(SUMIF($G$3:CW$3,"数量-入",$G124:CW124)-SUMIF($G$3:CW$3,"数量-出",$G124:CW124))),0)</f>
        <v>0</v>
      </c>
      <c r="CZ124" s="115">
        <f t="shared" si="100"/>
        <v>0</v>
      </c>
      <c r="DA124" s="125"/>
      <c r="DB124" s="126"/>
      <c r="DC124" s="123"/>
      <c r="DD124" s="112"/>
      <c r="DE124" s="119">
        <f t="shared" si="101"/>
        <v>0</v>
      </c>
      <c r="DF124" s="124"/>
      <c r="DG124" s="115">
        <f>IFERROR(IF(DF124="",0,(SUMIF($G$3:DE$3,"金额-入",$G124:DE124)-SUMIF($G$3:DE$3,"金额-出",$G124:DE124))/(SUMIF($G$3:DE$3,"数量-入",$G124:DE124)-SUMIF($G$3:DE$3,"数量-出",$G124:DE124))),0)</f>
        <v>0</v>
      </c>
      <c r="DH124" s="115">
        <f t="shared" si="102"/>
        <v>0</v>
      </c>
      <c r="DI124" s="125"/>
      <c r="DJ124" s="126"/>
      <c r="DK124" s="109">
        <f t="array" ref="DK124">MIN(IF(($G$3:$DJ$3="单价")*(G124:DJ124&lt;&gt;0),G124:DJ124))</f>
        <v>0</v>
      </c>
      <c r="DL124" s="97">
        <f t="array" ref="DL124">MAX(IF($G$3:$DJ$3="单价",G124:DJ124))</f>
        <v>0</v>
      </c>
      <c r="DM124" s="115">
        <f t="shared" si="103"/>
        <v>0</v>
      </c>
      <c r="DN124" s="127"/>
      <c r="DO124" s="2"/>
      <c r="DP124" s="11">
        <f t="shared" si="104"/>
        <v>0</v>
      </c>
      <c r="DQ124" s="11">
        <f t="shared" si="105"/>
        <v>0</v>
      </c>
      <c r="DR124" s="11"/>
      <c r="DS124" s="11"/>
      <c r="DT124" s="11"/>
      <c r="DU124" s="2"/>
      <c r="DV124" s="2"/>
      <c r="DW124" s="2"/>
      <c r="DX124" s="2"/>
      <c r="DY124" s="2"/>
    </row>
    <row r="125" spans="1:129" ht="18" customHeight="1" x14ac:dyDescent="0.15">
      <c r="A125" s="2"/>
      <c r="B125" s="53">
        <f t="shared" si="0"/>
        <v>121</v>
      </c>
      <c r="C125" s="5"/>
      <c r="D125" s="6"/>
      <c r="E125" s="7"/>
      <c r="F125" s="8"/>
      <c r="G125" s="111"/>
      <c r="H125" s="112"/>
      <c r="I125" s="113">
        <f t="shared" si="72"/>
        <v>0</v>
      </c>
      <c r="J125" s="114">
        <f t="shared" si="73"/>
        <v>0</v>
      </c>
      <c r="K125" s="115">
        <f t="shared" si="3"/>
        <v>0</v>
      </c>
      <c r="L125" s="113">
        <f t="shared" si="74"/>
        <v>0</v>
      </c>
      <c r="M125" s="114">
        <f t="shared" si="75"/>
        <v>0</v>
      </c>
      <c r="N125" s="115">
        <f t="shared" si="6"/>
        <v>0</v>
      </c>
      <c r="O125" s="113">
        <f t="shared" si="76"/>
        <v>0</v>
      </c>
      <c r="P125" s="116">
        <f t="shared" si="77"/>
        <v>0</v>
      </c>
      <c r="Q125" s="117">
        <f t="shared" si="37"/>
        <v>0</v>
      </c>
      <c r="R125" s="118">
        <f t="shared" si="78"/>
        <v>0</v>
      </c>
      <c r="S125" s="111"/>
      <c r="T125" s="112"/>
      <c r="U125" s="119">
        <f t="shared" si="79"/>
        <v>0</v>
      </c>
      <c r="V125" s="120"/>
      <c r="W125" s="115">
        <f>IFERROR(IF(V125="",0,(SUMIF($G$3:U$3,"金额-入",$G125:U125)-SUMIF($G$3:U$3,"金额-出",$G125:U125))/(SUMIF($G$3:U$3,"数量-入",$G125:U125)-SUMIF($G$3:U$3,"数量-出",$G125:U125))),0)</f>
        <v>0</v>
      </c>
      <c r="X125" s="115">
        <f t="shared" si="80"/>
        <v>0</v>
      </c>
      <c r="Y125" s="121"/>
      <c r="Z125" s="122"/>
      <c r="AA125" s="111"/>
      <c r="AB125" s="112"/>
      <c r="AC125" s="119">
        <f t="shared" si="81"/>
        <v>0</v>
      </c>
      <c r="AD125" s="120"/>
      <c r="AE125" s="115">
        <f>IFERROR(IF(AD125="",0,(SUMIF($G$3:AC$3,"金额-入",$G125:AC125)-SUMIF($G$3:AC$3,"金额-出",$G125:AC125))/(SUMIF($G$3:AC$3,"数量-入",$G125:AC125)-SUMIF($G$3:AC$3,"数量-出",$G125:AC125))),0)</f>
        <v>0</v>
      </c>
      <c r="AF125" s="115">
        <f t="shared" si="82"/>
        <v>0</v>
      </c>
      <c r="AG125" s="121"/>
      <c r="AH125" s="122"/>
      <c r="AI125" s="123"/>
      <c r="AJ125" s="112"/>
      <c r="AK125" s="119">
        <f t="shared" si="83"/>
        <v>0</v>
      </c>
      <c r="AL125" s="124"/>
      <c r="AM125" s="115">
        <f>IFERROR(IF(AL125="",0,(SUMIF($G$3:AK$3,"金额-入",$G125:AK125)-SUMIF($G$3:AK$3,"金额-出",$G125:AK125))/(SUMIF($G$3:AK$3,"数量-入",$G125:AK125)-SUMIF($G$3:AK$3,"数量-出",$G125:AK125))),0)</f>
        <v>0</v>
      </c>
      <c r="AN125" s="115">
        <f t="shared" si="84"/>
        <v>0</v>
      </c>
      <c r="AO125" s="125"/>
      <c r="AP125" s="126"/>
      <c r="AQ125" s="123"/>
      <c r="AR125" s="112"/>
      <c r="AS125" s="119">
        <f t="shared" si="85"/>
        <v>0</v>
      </c>
      <c r="AT125" s="124"/>
      <c r="AU125" s="115">
        <f>IFERROR(IF(AT125="",0,(SUMIF($G$3:AS$3,"金额-入",$G125:AS125)-SUMIF($G$3:AS$3,"金额-出",$G125:AS125))/(SUMIF($G$3:AS$3,"数量-入",$G125:AS125)-SUMIF($G$3:AS$3,"数量-出",$G125:AS125))),0)</f>
        <v>0</v>
      </c>
      <c r="AV125" s="115">
        <f t="shared" si="86"/>
        <v>0</v>
      </c>
      <c r="AW125" s="125"/>
      <c r="AX125" s="126"/>
      <c r="AY125" s="123"/>
      <c r="AZ125" s="112"/>
      <c r="BA125" s="119">
        <f t="shared" si="87"/>
        <v>0</v>
      </c>
      <c r="BB125" s="124"/>
      <c r="BC125" s="115">
        <f>IFERROR(IF(BB125="",0,(SUMIF($G$3:BA$3,"金额-入",$G125:BA125)-SUMIF($G$3:BA$3,"金额-出",$G125:BA125))/(SUMIF($G$3:BA$3,"数量-入",$G125:BA125)-SUMIF($G$3:BA$3,"数量-出",$G125:BA125))),0)</f>
        <v>0</v>
      </c>
      <c r="BD125" s="115">
        <f t="shared" si="88"/>
        <v>0</v>
      </c>
      <c r="BE125" s="125"/>
      <c r="BF125" s="126"/>
      <c r="BG125" s="123"/>
      <c r="BH125" s="112"/>
      <c r="BI125" s="119">
        <f t="shared" si="89"/>
        <v>0</v>
      </c>
      <c r="BJ125" s="124"/>
      <c r="BK125" s="115">
        <f>IFERROR(IF(BJ125="",0,(SUMIF($G$3:BI$3,"金额-入",$G125:BI125)-SUMIF($G$3:BI$3,"金额-出",$G125:BI125))/(SUMIF($G$3:BI$3,"数量-入",$G125:BI125)-SUMIF($G$3:BI$3,"数量-出",$G125:BI125))),0)</f>
        <v>0</v>
      </c>
      <c r="BL125" s="115">
        <f t="shared" si="90"/>
        <v>0</v>
      </c>
      <c r="BM125" s="125"/>
      <c r="BN125" s="126"/>
      <c r="BO125" s="123"/>
      <c r="BP125" s="112"/>
      <c r="BQ125" s="119">
        <f t="shared" si="91"/>
        <v>0</v>
      </c>
      <c r="BR125" s="124"/>
      <c r="BS125" s="115">
        <f>IFERROR(IF(BR125="",0,(SUMIF($G$3:BQ$3,"金额-入",$G125:BQ125)-SUMIF($G$3:BQ$3,"金额-出",$G125:BQ125))/(SUMIF($G$3:BQ$3,"数量-入",$G125:BQ125)-SUMIF($G$3:BQ$3,"数量-出",$G125:BQ125))),0)</f>
        <v>0</v>
      </c>
      <c r="BT125" s="115">
        <f t="shared" si="92"/>
        <v>0</v>
      </c>
      <c r="BU125" s="125"/>
      <c r="BV125" s="126"/>
      <c r="BW125" s="123"/>
      <c r="BX125" s="112"/>
      <c r="BY125" s="119">
        <f t="shared" si="93"/>
        <v>0</v>
      </c>
      <c r="BZ125" s="124"/>
      <c r="CA125" s="115">
        <f>IFERROR(IF(BZ125="",0,(SUMIF($G$3:BY$3,"金额-入",$G125:BY125)-SUMIF($G$3:BY$3,"金额-出",$G125:BY125))/(SUMIF($G$3:BY$3,"数量-入",$G125:BY125)-SUMIF($G$3:BY$3,"数量-出",$G125:BY125))),0)</f>
        <v>0</v>
      </c>
      <c r="CB125" s="115">
        <f t="shared" si="94"/>
        <v>0</v>
      </c>
      <c r="CC125" s="125"/>
      <c r="CD125" s="126"/>
      <c r="CE125" s="123"/>
      <c r="CF125" s="112"/>
      <c r="CG125" s="119">
        <f t="shared" si="95"/>
        <v>0</v>
      </c>
      <c r="CH125" s="124"/>
      <c r="CI125" s="115">
        <f>IFERROR(IF(CH125="",0,(SUMIF($G$3:CG$3,"金额-入",$G125:CG125)-SUMIF($G$3:CG$3,"金额-出",$G125:CG125))/(SUMIF($G$3:CG$3,"数量-入",$G125:CG125)-SUMIF($G$3:CG$3,"数量-出",$G125:CG125))),0)</f>
        <v>0</v>
      </c>
      <c r="CJ125" s="115">
        <f t="shared" si="96"/>
        <v>0</v>
      </c>
      <c r="CK125" s="125"/>
      <c r="CL125" s="126"/>
      <c r="CM125" s="123"/>
      <c r="CN125" s="112"/>
      <c r="CO125" s="119">
        <f t="shared" si="97"/>
        <v>0</v>
      </c>
      <c r="CP125" s="124"/>
      <c r="CQ125" s="115">
        <f>IFERROR(IF(CP125="",0,(SUMIF($G$3:CO$3,"金额-入",$G125:CO125)-SUMIF($G$3:CO$3,"金额-出",$G125:CO125))/(SUMIF($G$3:CO$3,"数量-入",$G125:CO125)-SUMIF($G$3:CO$3,"数量-出",$G125:CO125))),0)</f>
        <v>0</v>
      </c>
      <c r="CR125" s="115">
        <f t="shared" si="98"/>
        <v>0</v>
      </c>
      <c r="CS125" s="125"/>
      <c r="CT125" s="126"/>
      <c r="CU125" s="123"/>
      <c r="CV125" s="112"/>
      <c r="CW125" s="119">
        <f t="shared" si="99"/>
        <v>0</v>
      </c>
      <c r="CX125" s="124"/>
      <c r="CY125" s="115">
        <f>IFERROR(IF(CX125="",0,(SUMIF($G$3:CW$3,"金额-入",$G125:CW125)-SUMIF($G$3:CW$3,"金额-出",$G125:CW125))/(SUMIF($G$3:CW$3,"数量-入",$G125:CW125)-SUMIF($G$3:CW$3,"数量-出",$G125:CW125))),0)</f>
        <v>0</v>
      </c>
      <c r="CZ125" s="115">
        <f t="shared" si="100"/>
        <v>0</v>
      </c>
      <c r="DA125" s="125"/>
      <c r="DB125" s="126"/>
      <c r="DC125" s="123"/>
      <c r="DD125" s="112"/>
      <c r="DE125" s="119">
        <f t="shared" si="101"/>
        <v>0</v>
      </c>
      <c r="DF125" s="124"/>
      <c r="DG125" s="115">
        <f>IFERROR(IF(DF125="",0,(SUMIF($G$3:DE$3,"金额-入",$G125:DE125)-SUMIF($G$3:DE$3,"金额-出",$G125:DE125))/(SUMIF($G$3:DE$3,"数量-入",$G125:DE125)-SUMIF($G$3:DE$3,"数量-出",$G125:DE125))),0)</f>
        <v>0</v>
      </c>
      <c r="DH125" s="115">
        <f t="shared" si="102"/>
        <v>0</v>
      </c>
      <c r="DI125" s="125"/>
      <c r="DJ125" s="126"/>
      <c r="DK125" s="109">
        <f t="array" ref="DK125">MIN(IF(($G$3:$DJ$3="单价")*(G125:DJ125&lt;&gt;0),G125:DJ125))</f>
        <v>0</v>
      </c>
      <c r="DL125" s="97">
        <f t="array" ref="DL125">MAX(IF($G$3:$DJ$3="单价",G125:DJ125))</f>
        <v>0</v>
      </c>
      <c r="DM125" s="115">
        <f t="shared" si="103"/>
        <v>0</v>
      </c>
      <c r="DN125" s="127"/>
      <c r="DO125" s="2"/>
      <c r="DP125" s="11">
        <f t="shared" si="104"/>
        <v>0</v>
      </c>
      <c r="DQ125" s="11">
        <f t="shared" si="105"/>
        <v>0</v>
      </c>
      <c r="DR125" s="11"/>
      <c r="DS125" s="11"/>
      <c r="DT125" s="11"/>
      <c r="DU125" s="2"/>
      <c r="DV125" s="2"/>
      <c r="DW125" s="2"/>
      <c r="DX125" s="2"/>
      <c r="DY125" s="2"/>
    </row>
    <row r="126" spans="1:129" ht="18" customHeight="1" x14ac:dyDescent="0.15">
      <c r="A126" s="2"/>
      <c r="B126" s="53">
        <f t="shared" si="0"/>
        <v>122</v>
      </c>
      <c r="C126" s="5"/>
      <c r="D126" s="6"/>
      <c r="E126" s="7"/>
      <c r="F126" s="8"/>
      <c r="G126" s="111"/>
      <c r="H126" s="112"/>
      <c r="I126" s="113">
        <f t="shared" si="72"/>
        <v>0</v>
      </c>
      <c r="J126" s="114">
        <f t="shared" si="73"/>
        <v>0</v>
      </c>
      <c r="K126" s="115">
        <f t="shared" si="3"/>
        <v>0</v>
      </c>
      <c r="L126" s="113">
        <f t="shared" si="74"/>
        <v>0</v>
      </c>
      <c r="M126" s="114">
        <f t="shared" si="75"/>
        <v>0</v>
      </c>
      <c r="N126" s="115">
        <f t="shared" si="6"/>
        <v>0</v>
      </c>
      <c r="O126" s="113">
        <f t="shared" si="76"/>
        <v>0</v>
      </c>
      <c r="P126" s="116">
        <f t="shared" si="77"/>
        <v>0</v>
      </c>
      <c r="Q126" s="117">
        <f t="shared" si="37"/>
        <v>0</v>
      </c>
      <c r="R126" s="118">
        <f t="shared" si="78"/>
        <v>0</v>
      </c>
      <c r="S126" s="111"/>
      <c r="T126" s="112"/>
      <c r="U126" s="119">
        <f t="shared" si="79"/>
        <v>0</v>
      </c>
      <c r="V126" s="120"/>
      <c r="W126" s="115">
        <f>IFERROR(IF(V126="",0,(SUMIF($G$3:U$3,"金额-入",$G126:U126)-SUMIF($G$3:U$3,"金额-出",$G126:U126))/(SUMIF($G$3:U$3,"数量-入",$G126:U126)-SUMIF($G$3:U$3,"数量-出",$G126:U126))),0)</f>
        <v>0</v>
      </c>
      <c r="X126" s="115">
        <f t="shared" si="80"/>
        <v>0</v>
      </c>
      <c r="Y126" s="121"/>
      <c r="Z126" s="122"/>
      <c r="AA126" s="111"/>
      <c r="AB126" s="112"/>
      <c r="AC126" s="119">
        <f t="shared" si="81"/>
        <v>0</v>
      </c>
      <c r="AD126" s="120"/>
      <c r="AE126" s="115">
        <f>IFERROR(IF(AD126="",0,(SUMIF($G$3:AC$3,"金额-入",$G126:AC126)-SUMIF($G$3:AC$3,"金额-出",$G126:AC126))/(SUMIF($G$3:AC$3,"数量-入",$G126:AC126)-SUMIF($G$3:AC$3,"数量-出",$G126:AC126))),0)</f>
        <v>0</v>
      </c>
      <c r="AF126" s="115">
        <f t="shared" si="82"/>
        <v>0</v>
      </c>
      <c r="AG126" s="121"/>
      <c r="AH126" s="122"/>
      <c r="AI126" s="123"/>
      <c r="AJ126" s="112"/>
      <c r="AK126" s="119">
        <f t="shared" si="83"/>
        <v>0</v>
      </c>
      <c r="AL126" s="124"/>
      <c r="AM126" s="115">
        <f>IFERROR(IF(AL126="",0,(SUMIF($G$3:AK$3,"金额-入",$G126:AK126)-SUMIF($G$3:AK$3,"金额-出",$G126:AK126))/(SUMIF($G$3:AK$3,"数量-入",$G126:AK126)-SUMIF($G$3:AK$3,"数量-出",$G126:AK126))),0)</f>
        <v>0</v>
      </c>
      <c r="AN126" s="115">
        <f t="shared" si="84"/>
        <v>0</v>
      </c>
      <c r="AO126" s="125"/>
      <c r="AP126" s="126"/>
      <c r="AQ126" s="123"/>
      <c r="AR126" s="112"/>
      <c r="AS126" s="119">
        <f t="shared" si="85"/>
        <v>0</v>
      </c>
      <c r="AT126" s="124"/>
      <c r="AU126" s="115">
        <f>IFERROR(IF(AT126="",0,(SUMIF($G$3:AS$3,"金额-入",$G126:AS126)-SUMIF($G$3:AS$3,"金额-出",$G126:AS126))/(SUMIF($G$3:AS$3,"数量-入",$G126:AS126)-SUMIF($G$3:AS$3,"数量-出",$G126:AS126))),0)</f>
        <v>0</v>
      </c>
      <c r="AV126" s="115">
        <f t="shared" si="86"/>
        <v>0</v>
      </c>
      <c r="AW126" s="125"/>
      <c r="AX126" s="126"/>
      <c r="AY126" s="123"/>
      <c r="AZ126" s="112"/>
      <c r="BA126" s="119">
        <f t="shared" si="87"/>
        <v>0</v>
      </c>
      <c r="BB126" s="124"/>
      <c r="BC126" s="115">
        <f>IFERROR(IF(BB126="",0,(SUMIF($G$3:BA$3,"金额-入",$G126:BA126)-SUMIF($G$3:BA$3,"金额-出",$G126:BA126))/(SUMIF($G$3:BA$3,"数量-入",$G126:BA126)-SUMIF($G$3:BA$3,"数量-出",$G126:BA126))),0)</f>
        <v>0</v>
      </c>
      <c r="BD126" s="115">
        <f t="shared" si="88"/>
        <v>0</v>
      </c>
      <c r="BE126" s="125"/>
      <c r="BF126" s="126"/>
      <c r="BG126" s="123"/>
      <c r="BH126" s="112"/>
      <c r="BI126" s="119">
        <f t="shared" si="89"/>
        <v>0</v>
      </c>
      <c r="BJ126" s="124"/>
      <c r="BK126" s="115">
        <f>IFERROR(IF(BJ126="",0,(SUMIF($G$3:BI$3,"金额-入",$G126:BI126)-SUMIF($G$3:BI$3,"金额-出",$G126:BI126))/(SUMIF($G$3:BI$3,"数量-入",$G126:BI126)-SUMIF($G$3:BI$3,"数量-出",$G126:BI126))),0)</f>
        <v>0</v>
      </c>
      <c r="BL126" s="115">
        <f t="shared" si="90"/>
        <v>0</v>
      </c>
      <c r="BM126" s="125"/>
      <c r="BN126" s="126"/>
      <c r="BO126" s="123"/>
      <c r="BP126" s="112"/>
      <c r="BQ126" s="119">
        <f t="shared" si="91"/>
        <v>0</v>
      </c>
      <c r="BR126" s="124"/>
      <c r="BS126" s="115">
        <f>IFERROR(IF(BR126="",0,(SUMIF($G$3:BQ$3,"金额-入",$G126:BQ126)-SUMIF($G$3:BQ$3,"金额-出",$G126:BQ126))/(SUMIF($G$3:BQ$3,"数量-入",$G126:BQ126)-SUMIF($G$3:BQ$3,"数量-出",$G126:BQ126))),0)</f>
        <v>0</v>
      </c>
      <c r="BT126" s="115">
        <f t="shared" si="92"/>
        <v>0</v>
      </c>
      <c r="BU126" s="125"/>
      <c r="BV126" s="126"/>
      <c r="BW126" s="123"/>
      <c r="BX126" s="112"/>
      <c r="BY126" s="119">
        <f t="shared" si="93"/>
        <v>0</v>
      </c>
      <c r="BZ126" s="124"/>
      <c r="CA126" s="115">
        <f>IFERROR(IF(BZ126="",0,(SUMIF($G$3:BY$3,"金额-入",$G126:BY126)-SUMIF($G$3:BY$3,"金额-出",$G126:BY126))/(SUMIF($G$3:BY$3,"数量-入",$G126:BY126)-SUMIF($G$3:BY$3,"数量-出",$G126:BY126))),0)</f>
        <v>0</v>
      </c>
      <c r="CB126" s="115">
        <f t="shared" si="94"/>
        <v>0</v>
      </c>
      <c r="CC126" s="125"/>
      <c r="CD126" s="126"/>
      <c r="CE126" s="123"/>
      <c r="CF126" s="112"/>
      <c r="CG126" s="119">
        <f t="shared" si="95"/>
        <v>0</v>
      </c>
      <c r="CH126" s="124"/>
      <c r="CI126" s="115">
        <f>IFERROR(IF(CH126="",0,(SUMIF($G$3:CG$3,"金额-入",$G126:CG126)-SUMIF($G$3:CG$3,"金额-出",$G126:CG126))/(SUMIF($G$3:CG$3,"数量-入",$G126:CG126)-SUMIF($G$3:CG$3,"数量-出",$G126:CG126))),0)</f>
        <v>0</v>
      </c>
      <c r="CJ126" s="115">
        <f t="shared" si="96"/>
        <v>0</v>
      </c>
      <c r="CK126" s="125"/>
      <c r="CL126" s="126"/>
      <c r="CM126" s="123"/>
      <c r="CN126" s="112"/>
      <c r="CO126" s="119">
        <f t="shared" si="97"/>
        <v>0</v>
      </c>
      <c r="CP126" s="124"/>
      <c r="CQ126" s="115">
        <f>IFERROR(IF(CP126="",0,(SUMIF($G$3:CO$3,"金额-入",$G126:CO126)-SUMIF($G$3:CO$3,"金额-出",$G126:CO126))/(SUMIF($G$3:CO$3,"数量-入",$G126:CO126)-SUMIF($G$3:CO$3,"数量-出",$G126:CO126))),0)</f>
        <v>0</v>
      </c>
      <c r="CR126" s="115">
        <f t="shared" si="98"/>
        <v>0</v>
      </c>
      <c r="CS126" s="125"/>
      <c r="CT126" s="126"/>
      <c r="CU126" s="123"/>
      <c r="CV126" s="112"/>
      <c r="CW126" s="119">
        <f t="shared" si="99"/>
        <v>0</v>
      </c>
      <c r="CX126" s="124"/>
      <c r="CY126" s="115">
        <f>IFERROR(IF(CX126="",0,(SUMIF($G$3:CW$3,"金额-入",$G126:CW126)-SUMIF($G$3:CW$3,"金额-出",$G126:CW126))/(SUMIF($G$3:CW$3,"数量-入",$G126:CW126)-SUMIF($G$3:CW$3,"数量-出",$G126:CW126))),0)</f>
        <v>0</v>
      </c>
      <c r="CZ126" s="115">
        <f t="shared" si="100"/>
        <v>0</v>
      </c>
      <c r="DA126" s="125"/>
      <c r="DB126" s="126"/>
      <c r="DC126" s="123"/>
      <c r="DD126" s="112"/>
      <c r="DE126" s="119">
        <f t="shared" si="101"/>
        <v>0</v>
      </c>
      <c r="DF126" s="124"/>
      <c r="DG126" s="115">
        <f>IFERROR(IF(DF126="",0,(SUMIF($G$3:DE$3,"金额-入",$G126:DE126)-SUMIF($G$3:DE$3,"金额-出",$G126:DE126))/(SUMIF($G$3:DE$3,"数量-入",$G126:DE126)-SUMIF($G$3:DE$3,"数量-出",$G126:DE126))),0)</f>
        <v>0</v>
      </c>
      <c r="DH126" s="115">
        <f t="shared" si="102"/>
        <v>0</v>
      </c>
      <c r="DI126" s="125"/>
      <c r="DJ126" s="126"/>
      <c r="DK126" s="109">
        <f t="array" ref="DK126">MIN(IF(($G$3:$DJ$3="单价")*(G126:DJ126&lt;&gt;0),G126:DJ126))</f>
        <v>0</v>
      </c>
      <c r="DL126" s="97">
        <f t="array" ref="DL126">MAX(IF($G$3:$DJ$3="单价",G126:DJ126))</f>
        <v>0</v>
      </c>
      <c r="DM126" s="115">
        <f t="shared" si="103"/>
        <v>0</v>
      </c>
      <c r="DN126" s="127"/>
      <c r="DO126" s="2"/>
      <c r="DP126" s="11">
        <f t="shared" si="104"/>
        <v>0</v>
      </c>
      <c r="DQ126" s="11">
        <f t="shared" si="105"/>
        <v>0</v>
      </c>
      <c r="DR126" s="11"/>
      <c r="DS126" s="11"/>
      <c r="DT126" s="11"/>
      <c r="DU126" s="2"/>
      <c r="DV126" s="2"/>
      <c r="DW126" s="2"/>
      <c r="DX126" s="2"/>
      <c r="DY126" s="2"/>
    </row>
    <row r="127" spans="1:129" ht="18" customHeight="1" x14ac:dyDescent="0.15">
      <c r="A127" s="2"/>
      <c r="B127" s="53">
        <f t="shared" si="0"/>
        <v>123</v>
      </c>
      <c r="C127" s="5"/>
      <c r="D127" s="6"/>
      <c r="E127" s="7"/>
      <c r="F127" s="8"/>
      <c r="G127" s="111"/>
      <c r="H127" s="112"/>
      <c r="I127" s="113">
        <f t="shared" si="72"/>
        <v>0</v>
      </c>
      <c r="J127" s="114">
        <f t="shared" si="73"/>
        <v>0</v>
      </c>
      <c r="K127" s="115">
        <f t="shared" si="3"/>
        <v>0</v>
      </c>
      <c r="L127" s="113">
        <f t="shared" si="74"/>
        <v>0</v>
      </c>
      <c r="M127" s="114">
        <f t="shared" si="75"/>
        <v>0</v>
      </c>
      <c r="N127" s="115">
        <f t="shared" si="6"/>
        <v>0</v>
      </c>
      <c r="O127" s="113">
        <f t="shared" si="76"/>
        <v>0</v>
      </c>
      <c r="P127" s="116">
        <f t="shared" si="77"/>
        <v>0</v>
      </c>
      <c r="Q127" s="117">
        <f t="shared" si="37"/>
        <v>0</v>
      </c>
      <c r="R127" s="118">
        <f t="shared" si="78"/>
        <v>0</v>
      </c>
      <c r="S127" s="111"/>
      <c r="T127" s="112"/>
      <c r="U127" s="119">
        <f t="shared" si="79"/>
        <v>0</v>
      </c>
      <c r="V127" s="120"/>
      <c r="W127" s="115">
        <f>IFERROR(IF(V127="",0,(SUMIF($G$3:U$3,"金额-入",$G127:U127)-SUMIF($G$3:U$3,"金额-出",$G127:U127))/(SUMIF($G$3:U$3,"数量-入",$G127:U127)-SUMIF($G$3:U$3,"数量-出",$G127:U127))),0)</f>
        <v>0</v>
      </c>
      <c r="X127" s="115">
        <f t="shared" si="80"/>
        <v>0</v>
      </c>
      <c r="Y127" s="121"/>
      <c r="Z127" s="122"/>
      <c r="AA127" s="111"/>
      <c r="AB127" s="112"/>
      <c r="AC127" s="119">
        <f t="shared" si="81"/>
        <v>0</v>
      </c>
      <c r="AD127" s="120"/>
      <c r="AE127" s="115">
        <f>IFERROR(IF(AD127="",0,(SUMIF($G$3:AC$3,"金额-入",$G127:AC127)-SUMIF($G$3:AC$3,"金额-出",$G127:AC127))/(SUMIF($G$3:AC$3,"数量-入",$G127:AC127)-SUMIF($G$3:AC$3,"数量-出",$G127:AC127))),0)</f>
        <v>0</v>
      </c>
      <c r="AF127" s="115">
        <f t="shared" si="82"/>
        <v>0</v>
      </c>
      <c r="AG127" s="121"/>
      <c r="AH127" s="122"/>
      <c r="AI127" s="123"/>
      <c r="AJ127" s="112"/>
      <c r="AK127" s="119">
        <f t="shared" si="83"/>
        <v>0</v>
      </c>
      <c r="AL127" s="124"/>
      <c r="AM127" s="115">
        <f>IFERROR(IF(AL127="",0,(SUMIF($G$3:AK$3,"金额-入",$G127:AK127)-SUMIF($G$3:AK$3,"金额-出",$G127:AK127))/(SUMIF($G$3:AK$3,"数量-入",$G127:AK127)-SUMIF($G$3:AK$3,"数量-出",$G127:AK127))),0)</f>
        <v>0</v>
      </c>
      <c r="AN127" s="115">
        <f t="shared" si="84"/>
        <v>0</v>
      </c>
      <c r="AO127" s="125"/>
      <c r="AP127" s="126"/>
      <c r="AQ127" s="123"/>
      <c r="AR127" s="112"/>
      <c r="AS127" s="119">
        <f t="shared" si="85"/>
        <v>0</v>
      </c>
      <c r="AT127" s="124"/>
      <c r="AU127" s="115">
        <f>IFERROR(IF(AT127="",0,(SUMIF($G$3:AS$3,"金额-入",$G127:AS127)-SUMIF($G$3:AS$3,"金额-出",$G127:AS127))/(SUMIF($G$3:AS$3,"数量-入",$G127:AS127)-SUMIF($G$3:AS$3,"数量-出",$G127:AS127))),0)</f>
        <v>0</v>
      </c>
      <c r="AV127" s="115">
        <f t="shared" si="86"/>
        <v>0</v>
      </c>
      <c r="AW127" s="125"/>
      <c r="AX127" s="126"/>
      <c r="AY127" s="123"/>
      <c r="AZ127" s="112"/>
      <c r="BA127" s="119">
        <f t="shared" si="87"/>
        <v>0</v>
      </c>
      <c r="BB127" s="124"/>
      <c r="BC127" s="115">
        <f>IFERROR(IF(BB127="",0,(SUMIF($G$3:BA$3,"金额-入",$G127:BA127)-SUMIF($G$3:BA$3,"金额-出",$G127:BA127))/(SUMIF($G$3:BA$3,"数量-入",$G127:BA127)-SUMIF($G$3:BA$3,"数量-出",$G127:BA127))),0)</f>
        <v>0</v>
      </c>
      <c r="BD127" s="115">
        <f t="shared" si="88"/>
        <v>0</v>
      </c>
      <c r="BE127" s="125"/>
      <c r="BF127" s="126"/>
      <c r="BG127" s="123"/>
      <c r="BH127" s="112"/>
      <c r="BI127" s="119">
        <f t="shared" si="89"/>
        <v>0</v>
      </c>
      <c r="BJ127" s="124"/>
      <c r="BK127" s="115">
        <f>IFERROR(IF(BJ127="",0,(SUMIF($G$3:BI$3,"金额-入",$G127:BI127)-SUMIF($G$3:BI$3,"金额-出",$G127:BI127))/(SUMIF($G$3:BI$3,"数量-入",$G127:BI127)-SUMIF($G$3:BI$3,"数量-出",$G127:BI127))),0)</f>
        <v>0</v>
      </c>
      <c r="BL127" s="115">
        <f t="shared" si="90"/>
        <v>0</v>
      </c>
      <c r="BM127" s="125"/>
      <c r="BN127" s="126"/>
      <c r="BO127" s="123"/>
      <c r="BP127" s="112"/>
      <c r="BQ127" s="119">
        <f t="shared" si="91"/>
        <v>0</v>
      </c>
      <c r="BR127" s="124"/>
      <c r="BS127" s="115">
        <f>IFERROR(IF(BR127="",0,(SUMIF($G$3:BQ$3,"金额-入",$G127:BQ127)-SUMIF($G$3:BQ$3,"金额-出",$G127:BQ127))/(SUMIF($G$3:BQ$3,"数量-入",$G127:BQ127)-SUMIF($G$3:BQ$3,"数量-出",$G127:BQ127))),0)</f>
        <v>0</v>
      </c>
      <c r="BT127" s="115">
        <f t="shared" si="92"/>
        <v>0</v>
      </c>
      <c r="BU127" s="125"/>
      <c r="BV127" s="126"/>
      <c r="BW127" s="123"/>
      <c r="BX127" s="112"/>
      <c r="BY127" s="119">
        <f t="shared" si="93"/>
        <v>0</v>
      </c>
      <c r="BZ127" s="124"/>
      <c r="CA127" s="115">
        <f>IFERROR(IF(BZ127="",0,(SUMIF($G$3:BY$3,"金额-入",$G127:BY127)-SUMIF($G$3:BY$3,"金额-出",$G127:BY127))/(SUMIF($G$3:BY$3,"数量-入",$G127:BY127)-SUMIF($G$3:BY$3,"数量-出",$G127:BY127))),0)</f>
        <v>0</v>
      </c>
      <c r="CB127" s="115">
        <f t="shared" si="94"/>
        <v>0</v>
      </c>
      <c r="CC127" s="125"/>
      <c r="CD127" s="126"/>
      <c r="CE127" s="123"/>
      <c r="CF127" s="112"/>
      <c r="CG127" s="119">
        <f t="shared" si="95"/>
        <v>0</v>
      </c>
      <c r="CH127" s="124"/>
      <c r="CI127" s="115">
        <f>IFERROR(IF(CH127="",0,(SUMIF($G$3:CG$3,"金额-入",$G127:CG127)-SUMIF($G$3:CG$3,"金额-出",$G127:CG127))/(SUMIF($G$3:CG$3,"数量-入",$G127:CG127)-SUMIF($G$3:CG$3,"数量-出",$G127:CG127))),0)</f>
        <v>0</v>
      </c>
      <c r="CJ127" s="115">
        <f t="shared" si="96"/>
        <v>0</v>
      </c>
      <c r="CK127" s="125"/>
      <c r="CL127" s="126"/>
      <c r="CM127" s="123"/>
      <c r="CN127" s="112"/>
      <c r="CO127" s="119">
        <f t="shared" si="97"/>
        <v>0</v>
      </c>
      <c r="CP127" s="124"/>
      <c r="CQ127" s="115">
        <f>IFERROR(IF(CP127="",0,(SUMIF($G$3:CO$3,"金额-入",$G127:CO127)-SUMIF($G$3:CO$3,"金额-出",$G127:CO127))/(SUMIF($G$3:CO$3,"数量-入",$G127:CO127)-SUMIF($G$3:CO$3,"数量-出",$G127:CO127))),0)</f>
        <v>0</v>
      </c>
      <c r="CR127" s="115">
        <f t="shared" si="98"/>
        <v>0</v>
      </c>
      <c r="CS127" s="125"/>
      <c r="CT127" s="126"/>
      <c r="CU127" s="123"/>
      <c r="CV127" s="112"/>
      <c r="CW127" s="119">
        <f t="shared" si="99"/>
        <v>0</v>
      </c>
      <c r="CX127" s="124"/>
      <c r="CY127" s="115">
        <f>IFERROR(IF(CX127="",0,(SUMIF($G$3:CW$3,"金额-入",$G127:CW127)-SUMIF($G$3:CW$3,"金额-出",$G127:CW127))/(SUMIF($G$3:CW$3,"数量-入",$G127:CW127)-SUMIF($G$3:CW$3,"数量-出",$G127:CW127))),0)</f>
        <v>0</v>
      </c>
      <c r="CZ127" s="115">
        <f t="shared" si="100"/>
        <v>0</v>
      </c>
      <c r="DA127" s="125"/>
      <c r="DB127" s="126"/>
      <c r="DC127" s="123"/>
      <c r="DD127" s="112"/>
      <c r="DE127" s="119">
        <f t="shared" si="101"/>
        <v>0</v>
      </c>
      <c r="DF127" s="124"/>
      <c r="DG127" s="115">
        <f>IFERROR(IF(DF127="",0,(SUMIF($G$3:DE$3,"金额-入",$G127:DE127)-SUMIF($G$3:DE$3,"金额-出",$G127:DE127))/(SUMIF($G$3:DE$3,"数量-入",$G127:DE127)-SUMIF($G$3:DE$3,"数量-出",$G127:DE127))),0)</f>
        <v>0</v>
      </c>
      <c r="DH127" s="115">
        <f t="shared" si="102"/>
        <v>0</v>
      </c>
      <c r="DI127" s="125"/>
      <c r="DJ127" s="126"/>
      <c r="DK127" s="109">
        <f t="array" ref="DK127">MIN(IF(($G$3:$DJ$3="单价")*(G127:DJ127&lt;&gt;0),G127:DJ127))</f>
        <v>0</v>
      </c>
      <c r="DL127" s="97">
        <f t="array" ref="DL127">MAX(IF($G$3:$DJ$3="单价",G127:DJ127))</f>
        <v>0</v>
      </c>
      <c r="DM127" s="115">
        <f t="shared" si="103"/>
        <v>0</v>
      </c>
      <c r="DN127" s="127"/>
      <c r="DO127" s="2"/>
      <c r="DP127" s="11">
        <f t="shared" si="104"/>
        <v>0</v>
      </c>
      <c r="DQ127" s="11">
        <f t="shared" si="105"/>
        <v>0</v>
      </c>
      <c r="DR127" s="11"/>
      <c r="DS127" s="11"/>
      <c r="DT127" s="11"/>
      <c r="DU127" s="2"/>
      <c r="DV127" s="2"/>
      <c r="DW127" s="2"/>
      <c r="DX127" s="2"/>
      <c r="DY127" s="2"/>
    </row>
    <row r="128" spans="1:129" ht="18" customHeight="1" x14ac:dyDescent="0.15">
      <c r="A128" s="2"/>
      <c r="B128" s="53">
        <f t="shared" si="0"/>
        <v>124</v>
      </c>
      <c r="C128" s="5"/>
      <c r="D128" s="6"/>
      <c r="E128" s="7"/>
      <c r="F128" s="8"/>
      <c r="G128" s="111"/>
      <c r="H128" s="112"/>
      <c r="I128" s="113">
        <f t="shared" si="72"/>
        <v>0</v>
      </c>
      <c r="J128" s="114">
        <f t="shared" si="73"/>
        <v>0</v>
      </c>
      <c r="K128" s="115">
        <f t="shared" si="3"/>
        <v>0</v>
      </c>
      <c r="L128" s="113">
        <f t="shared" si="74"/>
        <v>0</v>
      </c>
      <c r="M128" s="114">
        <f t="shared" si="75"/>
        <v>0</v>
      </c>
      <c r="N128" s="115">
        <f t="shared" si="6"/>
        <v>0</v>
      </c>
      <c r="O128" s="113">
        <f t="shared" si="76"/>
        <v>0</v>
      </c>
      <c r="P128" s="116">
        <f t="shared" si="77"/>
        <v>0</v>
      </c>
      <c r="Q128" s="117">
        <f t="shared" si="37"/>
        <v>0</v>
      </c>
      <c r="R128" s="118">
        <f t="shared" si="78"/>
        <v>0</v>
      </c>
      <c r="S128" s="111"/>
      <c r="T128" s="112"/>
      <c r="U128" s="119">
        <f t="shared" si="79"/>
        <v>0</v>
      </c>
      <c r="V128" s="120"/>
      <c r="W128" s="115">
        <f>IFERROR(IF(V128="",0,(SUMIF($G$3:U$3,"金额-入",$G128:U128)-SUMIF($G$3:U$3,"金额-出",$G128:U128))/(SUMIF($G$3:U$3,"数量-入",$G128:U128)-SUMIF($G$3:U$3,"数量-出",$G128:U128))),0)</f>
        <v>0</v>
      </c>
      <c r="X128" s="115">
        <f t="shared" si="80"/>
        <v>0</v>
      </c>
      <c r="Y128" s="121"/>
      <c r="Z128" s="122"/>
      <c r="AA128" s="111"/>
      <c r="AB128" s="112"/>
      <c r="AC128" s="119">
        <f t="shared" si="81"/>
        <v>0</v>
      </c>
      <c r="AD128" s="120"/>
      <c r="AE128" s="115">
        <f>IFERROR(IF(AD128="",0,(SUMIF($G$3:AC$3,"金额-入",$G128:AC128)-SUMIF($G$3:AC$3,"金额-出",$G128:AC128))/(SUMIF($G$3:AC$3,"数量-入",$G128:AC128)-SUMIF($G$3:AC$3,"数量-出",$G128:AC128))),0)</f>
        <v>0</v>
      </c>
      <c r="AF128" s="115">
        <f t="shared" si="82"/>
        <v>0</v>
      </c>
      <c r="AG128" s="121"/>
      <c r="AH128" s="122"/>
      <c r="AI128" s="123"/>
      <c r="AJ128" s="112"/>
      <c r="AK128" s="119">
        <f t="shared" si="83"/>
        <v>0</v>
      </c>
      <c r="AL128" s="124"/>
      <c r="AM128" s="115">
        <f>IFERROR(IF(AL128="",0,(SUMIF($G$3:AK$3,"金额-入",$G128:AK128)-SUMIF($G$3:AK$3,"金额-出",$G128:AK128))/(SUMIF($G$3:AK$3,"数量-入",$G128:AK128)-SUMIF($G$3:AK$3,"数量-出",$G128:AK128))),0)</f>
        <v>0</v>
      </c>
      <c r="AN128" s="115">
        <f t="shared" si="84"/>
        <v>0</v>
      </c>
      <c r="AO128" s="125"/>
      <c r="AP128" s="126"/>
      <c r="AQ128" s="123"/>
      <c r="AR128" s="112"/>
      <c r="AS128" s="119">
        <f t="shared" si="85"/>
        <v>0</v>
      </c>
      <c r="AT128" s="124"/>
      <c r="AU128" s="115">
        <f>IFERROR(IF(AT128="",0,(SUMIF($G$3:AS$3,"金额-入",$G128:AS128)-SUMIF($G$3:AS$3,"金额-出",$G128:AS128))/(SUMIF($G$3:AS$3,"数量-入",$G128:AS128)-SUMIF($G$3:AS$3,"数量-出",$G128:AS128))),0)</f>
        <v>0</v>
      </c>
      <c r="AV128" s="115">
        <f t="shared" si="86"/>
        <v>0</v>
      </c>
      <c r="AW128" s="125"/>
      <c r="AX128" s="126"/>
      <c r="AY128" s="123"/>
      <c r="AZ128" s="112"/>
      <c r="BA128" s="119">
        <f t="shared" si="87"/>
        <v>0</v>
      </c>
      <c r="BB128" s="124"/>
      <c r="BC128" s="115">
        <f>IFERROR(IF(BB128="",0,(SUMIF($G$3:BA$3,"金额-入",$G128:BA128)-SUMIF($G$3:BA$3,"金额-出",$G128:BA128))/(SUMIF($G$3:BA$3,"数量-入",$G128:BA128)-SUMIF($G$3:BA$3,"数量-出",$G128:BA128))),0)</f>
        <v>0</v>
      </c>
      <c r="BD128" s="115">
        <f t="shared" si="88"/>
        <v>0</v>
      </c>
      <c r="BE128" s="125"/>
      <c r="BF128" s="126"/>
      <c r="BG128" s="123"/>
      <c r="BH128" s="112"/>
      <c r="BI128" s="119">
        <f t="shared" si="89"/>
        <v>0</v>
      </c>
      <c r="BJ128" s="124"/>
      <c r="BK128" s="115">
        <f>IFERROR(IF(BJ128="",0,(SUMIF($G$3:BI$3,"金额-入",$G128:BI128)-SUMIF($G$3:BI$3,"金额-出",$G128:BI128))/(SUMIF($G$3:BI$3,"数量-入",$G128:BI128)-SUMIF($G$3:BI$3,"数量-出",$G128:BI128))),0)</f>
        <v>0</v>
      </c>
      <c r="BL128" s="115">
        <f t="shared" si="90"/>
        <v>0</v>
      </c>
      <c r="BM128" s="125"/>
      <c r="BN128" s="126"/>
      <c r="BO128" s="123"/>
      <c r="BP128" s="112"/>
      <c r="BQ128" s="119">
        <f t="shared" si="91"/>
        <v>0</v>
      </c>
      <c r="BR128" s="124"/>
      <c r="BS128" s="115">
        <f>IFERROR(IF(BR128="",0,(SUMIF($G$3:BQ$3,"金额-入",$G128:BQ128)-SUMIF($G$3:BQ$3,"金额-出",$G128:BQ128))/(SUMIF($G$3:BQ$3,"数量-入",$G128:BQ128)-SUMIF($G$3:BQ$3,"数量-出",$G128:BQ128))),0)</f>
        <v>0</v>
      </c>
      <c r="BT128" s="115">
        <f t="shared" si="92"/>
        <v>0</v>
      </c>
      <c r="BU128" s="125"/>
      <c r="BV128" s="126"/>
      <c r="BW128" s="123"/>
      <c r="BX128" s="112"/>
      <c r="BY128" s="119">
        <f t="shared" si="93"/>
        <v>0</v>
      </c>
      <c r="BZ128" s="124"/>
      <c r="CA128" s="115">
        <f>IFERROR(IF(BZ128="",0,(SUMIF($G$3:BY$3,"金额-入",$G128:BY128)-SUMIF($G$3:BY$3,"金额-出",$G128:BY128))/(SUMIF($G$3:BY$3,"数量-入",$G128:BY128)-SUMIF($G$3:BY$3,"数量-出",$G128:BY128))),0)</f>
        <v>0</v>
      </c>
      <c r="CB128" s="115">
        <f t="shared" si="94"/>
        <v>0</v>
      </c>
      <c r="CC128" s="125"/>
      <c r="CD128" s="126"/>
      <c r="CE128" s="123"/>
      <c r="CF128" s="112"/>
      <c r="CG128" s="119">
        <f t="shared" si="95"/>
        <v>0</v>
      </c>
      <c r="CH128" s="124"/>
      <c r="CI128" s="115">
        <f>IFERROR(IF(CH128="",0,(SUMIF($G$3:CG$3,"金额-入",$G128:CG128)-SUMIF($G$3:CG$3,"金额-出",$G128:CG128))/(SUMIF($G$3:CG$3,"数量-入",$G128:CG128)-SUMIF($G$3:CG$3,"数量-出",$G128:CG128))),0)</f>
        <v>0</v>
      </c>
      <c r="CJ128" s="115">
        <f t="shared" si="96"/>
        <v>0</v>
      </c>
      <c r="CK128" s="125"/>
      <c r="CL128" s="126"/>
      <c r="CM128" s="123"/>
      <c r="CN128" s="112"/>
      <c r="CO128" s="119">
        <f t="shared" si="97"/>
        <v>0</v>
      </c>
      <c r="CP128" s="124"/>
      <c r="CQ128" s="115">
        <f>IFERROR(IF(CP128="",0,(SUMIF($G$3:CO$3,"金额-入",$G128:CO128)-SUMIF($G$3:CO$3,"金额-出",$G128:CO128))/(SUMIF($G$3:CO$3,"数量-入",$G128:CO128)-SUMIF($G$3:CO$3,"数量-出",$G128:CO128))),0)</f>
        <v>0</v>
      </c>
      <c r="CR128" s="115">
        <f t="shared" si="98"/>
        <v>0</v>
      </c>
      <c r="CS128" s="125"/>
      <c r="CT128" s="126"/>
      <c r="CU128" s="123"/>
      <c r="CV128" s="112"/>
      <c r="CW128" s="119">
        <f t="shared" si="99"/>
        <v>0</v>
      </c>
      <c r="CX128" s="124"/>
      <c r="CY128" s="115">
        <f>IFERROR(IF(CX128="",0,(SUMIF($G$3:CW$3,"金额-入",$G128:CW128)-SUMIF($G$3:CW$3,"金额-出",$G128:CW128))/(SUMIF($G$3:CW$3,"数量-入",$G128:CW128)-SUMIF($G$3:CW$3,"数量-出",$G128:CW128))),0)</f>
        <v>0</v>
      </c>
      <c r="CZ128" s="115">
        <f t="shared" si="100"/>
        <v>0</v>
      </c>
      <c r="DA128" s="125"/>
      <c r="DB128" s="126"/>
      <c r="DC128" s="123"/>
      <c r="DD128" s="112"/>
      <c r="DE128" s="119">
        <f t="shared" si="101"/>
        <v>0</v>
      </c>
      <c r="DF128" s="124"/>
      <c r="DG128" s="115">
        <f>IFERROR(IF(DF128="",0,(SUMIF($G$3:DE$3,"金额-入",$G128:DE128)-SUMIF($G$3:DE$3,"金额-出",$G128:DE128))/(SUMIF($G$3:DE$3,"数量-入",$G128:DE128)-SUMIF($G$3:DE$3,"数量-出",$G128:DE128))),0)</f>
        <v>0</v>
      </c>
      <c r="DH128" s="115">
        <f t="shared" si="102"/>
        <v>0</v>
      </c>
      <c r="DI128" s="125"/>
      <c r="DJ128" s="126"/>
      <c r="DK128" s="109">
        <f t="array" ref="DK128">MIN(IF(($G$3:$DJ$3="单价")*(G128:DJ128&lt;&gt;0),G128:DJ128))</f>
        <v>0</v>
      </c>
      <c r="DL128" s="97">
        <f t="array" ref="DL128">MAX(IF($G$3:$DJ$3="单价",G128:DJ128))</f>
        <v>0</v>
      </c>
      <c r="DM128" s="115">
        <f t="shared" si="103"/>
        <v>0</v>
      </c>
      <c r="DN128" s="127"/>
      <c r="DO128" s="2"/>
      <c r="DP128" s="11">
        <f t="shared" si="104"/>
        <v>0</v>
      </c>
      <c r="DQ128" s="11">
        <f t="shared" si="105"/>
        <v>0</v>
      </c>
      <c r="DR128" s="11"/>
      <c r="DS128" s="11"/>
      <c r="DT128" s="11"/>
      <c r="DU128" s="2"/>
      <c r="DV128" s="2"/>
      <c r="DW128" s="2"/>
      <c r="DX128" s="2"/>
      <c r="DY128" s="2"/>
    </row>
    <row r="129" spans="1:129" ht="18" customHeight="1" x14ac:dyDescent="0.15">
      <c r="A129" s="2"/>
      <c r="B129" s="53">
        <f t="shared" si="0"/>
        <v>125</v>
      </c>
      <c r="C129" s="5"/>
      <c r="D129" s="6"/>
      <c r="E129" s="7"/>
      <c r="F129" s="8"/>
      <c r="G129" s="111"/>
      <c r="H129" s="112"/>
      <c r="I129" s="113">
        <f t="shared" si="72"/>
        <v>0</v>
      </c>
      <c r="J129" s="114">
        <f t="shared" si="73"/>
        <v>0</v>
      </c>
      <c r="K129" s="115">
        <f t="shared" si="3"/>
        <v>0</v>
      </c>
      <c r="L129" s="113">
        <f t="shared" si="74"/>
        <v>0</v>
      </c>
      <c r="M129" s="114">
        <f t="shared" si="75"/>
        <v>0</v>
      </c>
      <c r="N129" s="115">
        <f t="shared" si="6"/>
        <v>0</v>
      </c>
      <c r="O129" s="113">
        <f t="shared" si="76"/>
        <v>0</v>
      </c>
      <c r="P129" s="116">
        <f t="shared" si="77"/>
        <v>0</v>
      </c>
      <c r="Q129" s="117">
        <f t="shared" si="37"/>
        <v>0</v>
      </c>
      <c r="R129" s="118">
        <f t="shared" si="78"/>
        <v>0</v>
      </c>
      <c r="S129" s="111"/>
      <c r="T129" s="112"/>
      <c r="U129" s="119">
        <f t="shared" si="79"/>
        <v>0</v>
      </c>
      <c r="V129" s="120"/>
      <c r="W129" s="115">
        <f>IFERROR(IF(V129="",0,(SUMIF($G$3:U$3,"金额-入",$G129:U129)-SUMIF($G$3:U$3,"金额-出",$G129:U129))/(SUMIF($G$3:U$3,"数量-入",$G129:U129)-SUMIF($G$3:U$3,"数量-出",$G129:U129))),0)</f>
        <v>0</v>
      </c>
      <c r="X129" s="115">
        <f t="shared" si="80"/>
        <v>0</v>
      </c>
      <c r="Y129" s="121"/>
      <c r="Z129" s="122"/>
      <c r="AA129" s="111"/>
      <c r="AB129" s="112"/>
      <c r="AC129" s="119">
        <f t="shared" si="81"/>
        <v>0</v>
      </c>
      <c r="AD129" s="120"/>
      <c r="AE129" s="115">
        <f>IFERROR(IF(AD129="",0,(SUMIF($G$3:AC$3,"金额-入",$G129:AC129)-SUMIF($G$3:AC$3,"金额-出",$G129:AC129))/(SUMIF($G$3:AC$3,"数量-入",$G129:AC129)-SUMIF($G$3:AC$3,"数量-出",$G129:AC129))),0)</f>
        <v>0</v>
      </c>
      <c r="AF129" s="115">
        <f t="shared" si="82"/>
        <v>0</v>
      </c>
      <c r="AG129" s="121"/>
      <c r="AH129" s="122"/>
      <c r="AI129" s="123"/>
      <c r="AJ129" s="112"/>
      <c r="AK129" s="119">
        <f t="shared" si="83"/>
        <v>0</v>
      </c>
      <c r="AL129" s="124"/>
      <c r="AM129" s="115">
        <f>IFERROR(IF(AL129="",0,(SUMIF($G$3:AK$3,"金额-入",$G129:AK129)-SUMIF($G$3:AK$3,"金额-出",$G129:AK129))/(SUMIF($G$3:AK$3,"数量-入",$G129:AK129)-SUMIF($G$3:AK$3,"数量-出",$G129:AK129))),0)</f>
        <v>0</v>
      </c>
      <c r="AN129" s="115">
        <f t="shared" si="84"/>
        <v>0</v>
      </c>
      <c r="AO129" s="125"/>
      <c r="AP129" s="126"/>
      <c r="AQ129" s="123"/>
      <c r="AR129" s="112"/>
      <c r="AS129" s="119">
        <f t="shared" si="85"/>
        <v>0</v>
      </c>
      <c r="AT129" s="124"/>
      <c r="AU129" s="115">
        <f>IFERROR(IF(AT129="",0,(SUMIF($G$3:AS$3,"金额-入",$G129:AS129)-SUMIF($G$3:AS$3,"金额-出",$G129:AS129))/(SUMIF($G$3:AS$3,"数量-入",$G129:AS129)-SUMIF($G$3:AS$3,"数量-出",$G129:AS129))),0)</f>
        <v>0</v>
      </c>
      <c r="AV129" s="115">
        <f t="shared" si="86"/>
        <v>0</v>
      </c>
      <c r="AW129" s="125"/>
      <c r="AX129" s="126"/>
      <c r="AY129" s="123"/>
      <c r="AZ129" s="112"/>
      <c r="BA129" s="119">
        <f t="shared" si="87"/>
        <v>0</v>
      </c>
      <c r="BB129" s="124"/>
      <c r="BC129" s="115">
        <f>IFERROR(IF(BB129="",0,(SUMIF($G$3:BA$3,"金额-入",$G129:BA129)-SUMIF($G$3:BA$3,"金额-出",$G129:BA129))/(SUMIF($G$3:BA$3,"数量-入",$G129:BA129)-SUMIF($G$3:BA$3,"数量-出",$G129:BA129))),0)</f>
        <v>0</v>
      </c>
      <c r="BD129" s="115">
        <f t="shared" si="88"/>
        <v>0</v>
      </c>
      <c r="BE129" s="125"/>
      <c r="BF129" s="126"/>
      <c r="BG129" s="123"/>
      <c r="BH129" s="112"/>
      <c r="BI129" s="119">
        <f t="shared" si="89"/>
        <v>0</v>
      </c>
      <c r="BJ129" s="124"/>
      <c r="BK129" s="115">
        <f>IFERROR(IF(BJ129="",0,(SUMIF($G$3:BI$3,"金额-入",$G129:BI129)-SUMIF($G$3:BI$3,"金额-出",$G129:BI129))/(SUMIF($G$3:BI$3,"数量-入",$G129:BI129)-SUMIF($G$3:BI$3,"数量-出",$G129:BI129))),0)</f>
        <v>0</v>
      </c>
      <c r="BL129" s="115">
        <f t="shared" si="90"/>
        <v>0</v>
      </c>
      <c r="BM129" s="125"/>
      <c r="BN129" s="126"/>
      <c r="BO129" s="123"/>
      <c r="BP129" s="112"/>
      <c r="BQ129" s="119">
        <f t="shared" si="91"/>
        <v>0</v>
      </c>
      <c r="BR129" s="124"/>
      <c r="BS129" s="115">
        <f>IFERROR(IF(BR129="",0,(SUMIF($G$3:BQ$3,"金额-入",$G129:BQ129)-SUMIF($G$3:BQ$3,"金额-出",$G129:BQ129))/(SUMIF($G$3:BQ$3,"数量-入",$G129:BQ129)-SUMIF($G$3:BQ$3,"数量-出",$G129:BQ129))),0)</f>
        <v>0</v>
      </c>
      <c r="BT129" s="115">
        <f t="shared" si="92"/>
        <v>0</v>
      </c>
      <c r="BU129" s="125"/>
      <c r="BV129" s="126"/>
      <c r="BW129" s="123"/>
      <c r="BX129" s="112"/>
      <c r="BY129" s="119">
        <f t="shared" si="93"/>
        <v>0</v>
      </c>
      <c r="BZ129" s="124"/>
      <c r="CA129" s="115">
        <f>IFERROR(IF(BZ129="",0,(SUMIF($G$3:BY$3,"金额-入",$G129:BY129)-SUMIF($G$3:BY$3,"金额-出",$G129:BY129))/(SUMIF($G$3:BY$3,"数量-入",$G129:BY129)-SUMIF($G$3:BY$3,"数量-出",$G129:BY129))),0)</f>
        <v>0</v>
      </c>
      <c r="CB129" s="115">
        <f t="shared" si="94"/>
        <v>0</v>
      </c>
      <c r="CC129" s="125"/>
      <c r="CD129" s="126"/>
      <c r="CE129" s="123"/>
      <c r="CF129" s="112"/>
      <c r="CG129" s="119">
        <f t="shared" si="95"/>
        <v>0</v>
      </c>
      <c r="CH129" s="124"/>
      <c r="CI129" s="115">
        <f>IFERROR(IF(CH129="",0,(SUMIF($G$3:CG$3,"金额-入",$G129:CG129)-SUMIF($G$3:CG$3,"金额-出",$G129:CG129))/(SUMIF($G$3:CG$3,"数量-入",$G129:CG129)-SUMIF($G$3:CG$3,"数量-出",$G129:CG129))),0)</f>
        <v>0</v>
      </c>
      <c r="CJ129" s="115">
        <f t="shared" si="96"/>
        <v>0</v>
      </c>
      <c r="CK129" s="125"/>
      <c r="CL129" s="126"/>
      <c r="CM129" s="123"/>
      <c r="CN129" s="112"/>
      <c r="CO129" s="119">
        <f t="shared" si="97"/>
        <v>0</v>
      </c>
      <c r="CP129" s="124"/>
      <c r="CQ129" s="115">
        <f>IFERROR(IF(CP129="",0,(SUMIF($G$3:CO$3,"金额-入",$G129:CO129)-SUMIF($G$3:CO$3,"金额-出",$G129:CO129))/(SUMIF($G$3:CO$3,"数量-入",$G129:CO129)-SUMIF($G$3:CO$3,"数量-出",$G129:CO129))),0)</f>
        <v>0</v>
      </c>
      <c r="CR129" s="115">
        <f t="shared" si="98"/>
        <v>0</v>
      </c>
      <c r="CS129" s="125"/>
      <c r="CT129" s="126"/>
      <c r="CU129" s="123"/>
      <c r="CV129" s="112"/>
      <c r="CW129" s="119">
        <f t="shared" si="99"/>
        <v>0</v>
      </c>
      <c r="CX129" s="124"/>
      <c r="CY129" s="115">
        <f>IFERROR(IF(CX129="",0,(SUMIF($G$3:CW$3,"金额-入",$G129:CW129)-SUMIF($G$3:CW$3,"金额-出",$G129:CW129))/(SUMIF($G$3:CW$3,"数量-入",$G129:CW129)-SUMIF($G$3:CW$3,"数量-出",$G129:CW129))),0)</f>
        <v>0</v>
      </c>
      <c r="CZ129" s="115">
        <f t="shared" si="100"/>
        <v>0</v>
      </c>
      <c r="DA129" s="125"/>
      <c r="DB129" s="126"/>
      <c r="DC129" s="123"/>
      <c r="DD129" s="112"/>
      <c r="DE129" s="119">
        <f t="shared" si="101"/>
        <v>0</v>
      </c>
      <c r="DF129" s="124"/>
      <c r="DG129" s="115">
        <f>IFERROR(IF(DF129="",0,(SUMIF($G$3:DE$3,"金额-入",$G129:DE129)-SUMIF($G$3:DE$3,"金额-出",$G129:DE129))/(SUMIF($G$3:DE$3,"数量-入",$G129:DE129)-SUMIF($G$3:DE$3,"数量-出",$G129:DE129))),0)</f>
        <v>0</v>
      </c>
      <c r="DH129" s="115">
        <f t="shared" si="102"/>
        <v>0</v>
      </c>
      <c r="DI129" s="125"/>
      <c r="DJ129" s="126"/>
      <c r="DK129" s="109">
        <f t="array" ref="DK129">MIN(IF(($G$3:$DJ$3="单价")*(G129:DJ129&lt;&gt;0),G129:DJ129))</f>
        <v>0</v>
      </c>
      <c r="DL129" s="97">
        <f t="array" ref="DL129">MAX(IF($G$3:$DJ$3="单价",G129:DJ129))</f>
        <v>0</v>
      </c>
      <c r="DM129" s="115">
        <f t="shared" si="103"/>
        <v>0</v>
      </c>
      <c r="DN129" s="127"/>
      <c r="DO129" s="2"/>
      <c r="DP129" s="11">
        <f t="shared" si="104"/>
        <v>0</v>
      </c>
      <c r="DQ129" s="11">
        <f t="shared" si="105"/>
        <v>0</v>
      </c>
      <c r="DR129" s="11"/>
      <c r="DS129" s="11"/>
      <c r="DT129" s="11"/>
      <c r="DU129" s="2"/>
      <c r="DV129" s="2"/>
      <c r="DW129" s="2"/>
      <c r="DX129" s="2"/>
      <c r="DY129" s="2"/>
    </row>
    <row r="130" spans="1:129" ht="18" customHeight="1" x14ac:dyDescent="0.15">
      <c r="A130" s="2"/>
      <c r="B130" s="53">
        <f t="shared" si="0"/>
        <v>126</v>
      </c>
      <c r="C130" s="5"/>
      <c r="D130" s="6"/>
      <c r="E130" s="7"/>
      <c r="F130" s="8"/>
      <c r="G130" s="111"/>
      <c r="H130" s="112"/>
      <c r="I130" s="113">
        <f t="shared" si="72"/>
        <v>0</v>
      </c>
      <c r="J130" s="114">
        <f t="shared" si="73"/>
        <v>0</v>
      </c>
      <c r="K130" s="115">
        <f t="shared" si="3"/>
        <v>0</v>
      </c>
      <c r="L130" s="113">
        <f t="shared" si="74"/>
        <v>0</v>
      </c>
      <c r="M130" s="114">
        <f t="shared" si="75"/>
        <v>0</v>
      </c>
      <c r="N130" s="115">
        <f t="shared" si="6"/>
        <v>0</v>
      </c>
      <c r="O130" s="113">
        <f t="shared" si="76"/>
        <v>0</v>
      </c>
      <c r="P130" s="116">
        <f t="shared" si="77"/>
        <v>0</v>
      </c>
      <c r="Q130" s="117">
        <f t="shared" si="37"/>
        <v>0</v>
      </c>
      <c r="R130" s="118">
        <f t="shared" si="78"/>
        <v>0</v>
      </c>
      <c r="S130" s="111"/>
      <c r="T130" s="112"/>
      <c r="U130" s="119">
        <f t="shared" si="79"/>
        <v>0</v>
      </c>
      <c r="V130" s="120"/>
      <c r="W130" s="115">
        <f>IFERROR(IF(V130="",0,(SUMIF($G$3:U$3,"金额-入",$G130:U130)-SUMIF($G$3:U$3,"金额-出",$G130:U130))/(SUMIF($G$3:U$3,"数量-入",$G130:U130)-SUMIF($G$3:U$3,"数量-出",$G130:U130))),0)</f>
        <v>0</v>
      </c>
      <c r="X130" s="115">
        <f t="shared" si="80"/>
        <v>0</v>
      </c>
      <c r="Y130" s="121"/>
      <c r="Z130" s="122"/>
      <c r="AA130" s="111"/>
      <c r="AB130" s="112"/>
      <c r="AC130" s="119">
        <f t="shared" si="81"/>
        <v>0</v>
      </c>
      <c r="AD130" s="120"/>
      <c r="AE130" s="115">
        <f>IFERROR(IF(AD130="",0,(SUMIF($G$3:AC$3,"金额-入",$G130:AC130)-SUMIF($G$3:AC$3,"金额-出",$G130:AC130))/(SUMIF($G$3:AC$3,"数量-入",$G130:AC130)-SUMIF($G$3:AC$3,"数量-出",$G130:AC130))),0)</f>
        <v>0</v>
      </c>
      <c r="AF130" s="115">
        <f t="shared" si="82"/>
        <v>0</v>
      </c>
      <c r="AG130" s="121"/>
      <c r="AH130" s="122"/>
      <c r="AI130" s="123"/>
      <c r="AJ130" s="112"/>
      <c r="AK130" s="119">
        <f t="shared" si="83"/>
        <v>0</v>
      </c>
      <c r="AL130" s="124"/>
      <c r="AM130" s="115">
        <f>IFERROR(IF(AL130="",0,(SUMIF($G$3:AK$3,"金额-入",$G130:AK130)-SUMIF($G$3:AK$3,"金额-出",$G130:AK130))/(SUMIF($G$3:AK$3,"数量-入",$G130:AK130)-SUMIF($G$3:AK$3,"数量-出",$G130:AK130))),0)</f>
        <v>0</v>
      </c>
      <c r="AN130" s="115">
        <f t="shared" si="84"/>
        <v>0</v>
      </c>
      <c r="AO130" s="125"/>
      <c r="AP130" s="126"/>
      <c r="AQ130" s="123"/>
      <c r="AR130" s="112"/>
      <c r="AS130" s="119">
        <f t="shared" si="85"/>
        <v>0</v>
      </c>
      <c r="AT130" s="124"/>
      <c r="AU130" s="115">
        <f>IFERROR(IF(AT130="",0,(SUMIF($G$3:AS$3,"金额-入",$G130:AS130)-SUMIF($G$3:AS$3,"金额-出",$G130:AS130))/(SUMIF($G$3:AS$3,"数量-入",$G130:AS130)-SUMIF($G$3:AS$3,"数量-出",$G130:AS130))),0)</f>
        <v>0</v>
      </c>
      <c r="AV130" s="115">
        <f t="shared" si="86"/>
        <v>0</v>
      </c>
      <c r="AW130" s="125"/>
      <c r="AX130" s="126"/>
      <c r="AY130" s="123"/>
      <c r="AZ130" s="112"/>
      <c r="BA130" s="119">
        <f t="shared" si="87"/>
        <v>0</v>
      </c>
      <c r="BB130" s="124"/>
      <c r="BC130" s="115">
        <f>IFERROR(IF(BB130="",0,(SUMIF($G$3:BA$3,"金额-入",$G130:BA130)-SUMIF($G$3:BA$3,"金额-出",$G130:BA130))/(SUMIF($G$3:BA$3,"数量-入",$G130:BA130)-SUMIF($G$3:BA$3,"数量-出",$G130:BA130))),0)</f>
        <v>0</v>
      </c>
      <c r="BD130" s="115">
        <f t="shared" si="88"/>
        <v>0</v>
      </c>
      <c r="BE130" s="125"/>
      <c r="BF130" s="126"/>
      <c r="BG130" s="123"/>
      <c r="BH130" s="112"/>
      <c r="BI130" s="119">
        <f t="shared" si="89"/>
        <v>0</v>
      </c>
      <c r="BJ130" s="124"/>
      <c r="BK130" s="115">
        <f>IFERROR(IF(BJ130="",0,(SUMIF($G$3:BI$3,"金额-入",$G130:BI130)-SUMIF($G$3:BI$3,"金额-出",$G130:BI130))/(SUMIF($G$3:BI$3,"数量-入",$G130:BI130)-SUMIF($G$3:BI$3,"数量-出",$G130:BI130))),0)</f>
        <v>0</v>
      </c>
      <c r="BL130" s="115">
        <f t="shared" si="90"/>
        <v>0</v>
      </c>
      <c r="BM130" s="125"/>
      <c r="BN130" s="126"/>
      <c r="BO130" s="123"/>
      <c r="BP130" s="112"/>
      <c r="BQ130" s="119">
        <f t="shared" si="91"/>
        <v>0</v>
      </c>
      <c r="BR130" s="124"/>
      <c r="BS130" s="115">
        <f>IFERROR(IF(BR130="",0,(SUMIF($G$3:BQ$3,"金额-入",$G130:BQ130)-SUMIF($G$3:BQ$3,"金额-出",$G130:BQ130))/(SUMIF($G$3:BQ$3,"数量-入",$G130:BQ130)-SUMIF($G$3:BQ$3,"数量-出",$G130:BQ130))),0)</f>
        <v>0</v>
      </c>
      <c r="BT130" s="115">
        <f t="shared" si="92"/>
        <v>0</v>
      </c>
      <c r="BU130" s="125"/>
      <c r="BV130" s="126"/>
      <c r="BW130" s="123"/>
      <c r="BX130" s="112"/>
      <c r="BY130" s="119">
        <f t="shared" si="93"/>
        <v>0</v>
      </c>
      <c r="BZ130" s="124"/>
      <c r="CA130" s="115">
        <f>IFERROR(IF(BZ130="",0,(SUMIF($G$3:BY$3,"金额-入",$G130:BY130)-SUMIF($G$3:BY$3,"金额-出",$G130:BY130))/(SUMIF($G$3:BY$3,"数量-入",$G130:BY130)-SUMIF($G$3:BY$3,"数量-出",$G130:BY130))),0)</f>
        <v>0</v>
      </c>
      <c r="CB130" s="115">
        <f t="shared" si="94"/>
        <v>0</v>
      </c>
      <c r="CC130" s="125"/>
      <c r="CD130" s="126"/>
      <c r="CE130" s="123"/>
      <c r="CF130" s="112"/>
      <c r="CG130" s="119">
        <f t="shared" si="95"/>
        <v>0</v>
      </c>
      <c r="CH130" s="124"/>
      <c r="CI130" s="115">
        <f>IFERROR(IF(CH130="",0,(SUMIF($G$3:CG$3,"金额-入",$G130:CG130)-SUMIF($G$3:CG$3,"金额-出",$G130:CG130))/(SUMIF($G$3:CG$3,"数量-入",$G130:CG130)-SUMIF($G$3:CG$3,"数量-出",$G130:CG130))),0)</f>
        <v>0</v>
      </c>
      <c r="CJ130" s="115">
        <f t="shared" si="96"/>
        <v>0</v>
      </c>
      <c r="CK130" s="125"/>
      <c r="CL130" s="126"/>
      <c r="CM130" s="123"/>
      <c r="CN130" s="112"/>
      <c r="CO130" s="119">
        <f t="shared" si="97"/>
        <v>0</v>
      </c>
      <c r="CP130" s="124"/>
      <c r="CQ130" s="115">
        <f>IFERROR(IF(CP130="",0,(SUMIF($G$3:CO$3,"金额-入",$G130:CO130)-SUMIF($G$3:CO$3,"金额-出",$G130:CO130))/(SUMIF($G$3:CO$3,"数量-入",$G130:CO130)-SUMIF($G$3:CO$3,"数量-出",$G130:CO130))),0)</f>
        <v>0</v>
      </c>
      <c r="CR130" s="115">
        <f t="shared" si="98"/>
        <v>0</v>
      </c>
      <c r="CS130" s="125"/>
      <c r="CT130" s="126"/>
      <c r="CU130" s="123"/>
      <c r="CV130" s="112"/>
      <c r="CW130" s="119">
        <f t="shared" si="99"/>
        <v>0</v>
      </c>
      <c r="CX130" s="124"/>
      <c r="CY130" s="115">
        <f>IFERROR(IF(CX130="",0,(SUMIF($G$3:CW$3,"金额-入",$G130:CW130)-SUMIF($G$3:CW$3,"金额-出",$G130:CW130))/(SUMIF($G$3:CW$3,"数量-入",$G130:CW130)-SUMIF($G$3:CW$3,"数量-出",$G130:CW130))),0)</f>
        <v>0</v>
      </c>
      <c r="CZ130" s="115">
        <f t="shared" si="100"/>
        <v>0</v>
      </c>
      <c r="DA130" s="125"/>
      <c r="DB130" s="126"/>
      <c r="DC130" s="123"/>
      <c r="DD130" s="112"/>
      <c r="DE130" s="119">
        <f t="shared" si="101"/>
        <v>0</v>
      </c>
      <c r="DF130" s="124"/>
      <c r="DG130" s="115">
        <f>IFERROR(IF(DF130="",0,(SUMIF($G$3:DE$3,"金额-入",$G130:DE130)-SUMIF($G$3:DE$3,"金额-出",$G130:DE130))/(SUMIF($G$3:DE$3,"数量-入",$G130:DE130)-SUMIF($G$3:DE$3,"数量-出",$G130:DE130))),0)</f>
        <v>0</v>
      </c>
      <c r="DH130" s="115">
        <f t="shared" si="102"/>
        <v>0</v>
      </c>
      <c r="DI130" s="125"/>
      <c r="DJ130" s="126"/>
      <c r="DK130" s="109">
        <f t="array" ref="DK130">MIN(IF(($G$3:$DJ$3="单价")*(G130:DJ130&lt;&gt;0),G130:DJ130))</f>
        <v>0</v>
      </c>
      <c r="DL130" s="97">
        <f t="array" ref="DL130">MAX(IF($G$3:$DJ$3="单价",G130:DJ130))</f>
        <v>0</v>
      </c>
      <c r="DM130" s="115">
        <f t="shared" si="103"/>
        <v>0</v>
      </c>
      <c r="DN130" s="127"/>
      <c r="DO130" s="2"/>
      <c r="DP130" s="11">
        <f t="shared" si="104"/>
        <v>0</v>
      </c>
      <c r="DQ130" s="11">
        <f t="shared" si="105"/>
        <v>0</v>
      </c>
      <c r="DR130" s="11"/>
      <c r="DS130" s="11"/>
      <c r="DT130" s="11"/>
      <c r="DU130" s="2"/>
      <c r="DV130" s="2"/>
      <c r="DW130" s="2"/>
      <c r="DX130" s="2"/>
      <c r="DY130" s="2"/>
    </row>
    <row r="131" spans="1:129" ht="18" customHeight="1" x14ac:dyDescent="0.15">
      <c r="A131" s="2"/>
      <c r="B131" s="53">
        <f t="shared" si="0"/>
        <v>127</v>
      </c>
      <c r="C131" s="5"/>
      <c r="D131" s="6"/>
      <c r="E131" s="7"/>
      <c r="F131" s="8"/>
      <c r="G131" s="111"/>
      <c r="H131" s="112"/>
      <c r="I131" s="113">
        <f t="shared" si="72"/>
        <v>0</v>
      </c>
      <c r="J131" s="114">
        <f t="shared" si="73"/>
        <v>0</v>
      </c>
      <c r="K131" s="115">
        <f t="shared" si="3"/>
        <v>0</v>
      </c>
      <c r="L131" s="113">
        <f t="shared" si="74"/>
        <v>0</v>
      </c>
      <c r="M131" s="114">
        <f t="shared" si="75"/>
        <v>0</v>
      </c>
      <c r="N131" s="115">
        <f t="shared" si="6"/>
        <v>0</v>
      </c>
      <c r="O131" s="113">
        <f t="shared" si="76"/>
        <v>0</v>
      </c>
      <c r="P131" s="116">
        <f t="shared" si="77"/>
        <v>0</v>
      </c>
      <c r="Q131" s="117">
        <f t="shared" si="37"/>
        <v>0</v>
      </c>
      <c r="R131" s="118">
        <f t="shared" si="78"/>
        <v>0</v>
      </c>
      <c r="S131" s="111"/>
      <c r="T131" s="112"/>
      <c r="U131" s="119">
        <f t="shared" si="79"/>
        <v>0</v>
      </c>
      <c r="V131" s="120"/>
      <c r="W131" s="115">
        <f>IFERROR(IF(V131="",0,(SUMIF($G$3:U$3,"金额-入",$G131:U131)-SUMIF($G$3:U$3,"金额-出",$G131:U131))/(SUMIF($G$3:U$3,"数量-入",$G131:U131)-SUMIF($G$3:U$3,"数量-出",$G131:U131))),0)</f>
        <v>0</v>
      </c>
      <c r="X131" s="115">
        <f t="shared" si="80"/>
        <v>0</v>
      </c>
      <c r="Y131" s="121"/>
      <c r="Z131" s="122"/>
      <c r="AA131" s="111"/>
      <c r="AB131" s="112"/>
      <c r="AC131" s="119">
        <f t="shared" si="81"/>
        <v>0</v>
      </c>
      <c r="AD131" s="120"/>
      <c r="AE131" s="115">
        <f>IFERROR(IF(AD131="",0,(SUMIF($G$3:AC$3,"金额-入",$G131:AC131)-SUMIF($G$3:AC$3,"金额-出",$G131:AC131))/(SUMIF($G$3:AC$3,"数量-入",$G131:AC131)-SUMIF($G$3:AC$3,"数量-出",$G131:AC131))),0)</f>
        <v>0</v>
      </c>
      <c r="AF131" s="115">
        <f t="shared" si="82"/>
        <v>0</v>
      </c>
      <c r="AG131" s="121"/>
      <c r="AH131" s="122"/>
      <c r="AI131" s="123"/>
      <c r="AJ131" s="112"/>
      <c r="AK131" s="119">
        <f t="shared" si="83"/>
        <v>0</v>
      </c>
      <c r="AL131" s="124"/>
      <c r="AM131" s="115">
        <f>IFERROR(IF(AL131="",0,(SUMIF($G$3:AK$3,"金额-入",$G131:AK131)-SUMIF($G$3:AK$3,"金额-出",$G131:AK131))/(SUMIF($G$3:AK$3,"数量-入",$G131:AK131)-SUMIF($G$3:AK$3,"数量-出",$G131:AK131))),0)</f>
        <v>0</v>
      </c>
      <c r="AN131" s="115">
        <f t="shared" si="84"/>
        <v>0</v>
      </c>
      <c r="AO131" s="125"/>
      <c r="AP131" s="126"/>
      <c r="AQ131" s="123"/>
      <c r="AR131" s="112"/>
      <c r="AS131" s="119">
        <f t="shared" si="85"/>
        <v>0</v>
      </c>
      <c r="AT131" s="124"/>
      <c r="AU131" s="115">
        <f>IFERROR(IF(AT131="",0,(SUMIF($G$3:AS$3,"金额-入",$G131:AS131)-SUMIF($G$3:AS$3,"金额-出",$G131:AS131))/(SUMIF($G$3:AS$3,"数量-入",$G131:AS131)-SUMIF($G$3:AS$3,"数量-出",$G131:AS131))),0)</f>
        <v>0</v>
      </c>
      <c r="AV131" s="115">
        <f t="shared" si="86"/>
        <v>0</v>
      </c>
      <c r="AW131" s="125"/>
      <c r="AX131" s="126"/>
      <c r="AY131" s="123"/>
      <c r="AZ131" s="112"/>
      <c r="BA131" s="119">
        <f t="shared" si="87"/>
        <v>0</v>
      </c>
      <c r="BB131" s="124"/>
      <c r="BC131" s="115">
        <f>IFERROR(IF(BB131="",0,(SUMIF($G$3:BA$3,"金额-入",$G131:BA131)-SUMIF($G$3:BA$3,"金额-出",$G131:BA131))/(SUMIF($G$3:BA$3,"数量-入",$G131:BA131)-SUMIF($G$3:BA$3,"数量-出",$G131:BA131))),0)</f>
        <v>0</v>
      </c>
      <c r="BD131" s="115">
        <f t="shared" si="88"/>
        <v>0</v>
      </c>
      <c r="BE131" s="125"/>
      <c r="BF131" s="126"/>
      <c r="BG131" s="123"/>
      <c r="BH131" s="112"/>
      <c r="BI131" s="119">
        <f t="shared" si="89"/>
        <v>0</v>
      </c>
      <c r="BJ131" s="124"/>
      <c r="BK131" s="115">
        <f>IFERROR(IF(BJ131="",0,(SUMIF($G$3:BI$3,"金额-入",$G131:BI131)-SUMIF($G$3:BI$3,"金额-出",$G131:BI131))/(SUMIF($G$3:BI$3,"数量-入",$G131:BI131)-SUMIF($G$3:BI$3,"数量-出",$G131:BI131))),0)</f>
        <v>0</v>
      </c>
      <c r="BL131" s="115">
        <f t="shared" si="90"/>
        <v>0</v>
      </c>
      <c r="BM131" s="125"/>
      <c r="BN131" s="126"/>
      <c r="BO131" s="123"/>
      <c r="BP131" s="112"/>
      <c r="BQ131" s="119">
        <f t="shared" si="91"/>
        <v>0</v>
      </c>
      <c r="BR131" s="124"/>
      <c r="BS131" s="115">
        <f>IFERROR(IF(BR131="",0,(SUMIF($G$3:BQ$3,"金额-入",$G131:BQ131)-SUMIF($G$3:BQ$3,"金额-出",$G131:BQ131))/(SUMIF($G$3:BQ$3,"数量-入",$G131:BQ131)-SUMIF($G$3:BQ$3,"数量-出",$G131:BQ131))),0)</f>
        <v>0</v>
      </c>
      <c r="BT131" s="115">
        <f t="shared" si="92"/>
        <v>0</v>
      </c>
      <c r="BU131" s="125"/>
      <c r="BV131" s="126"/>
      <c r="BW131" s="123"/>
      <c r="BX131" s="112"/>
      <c r="BY131" s="119">
        <f t="shared" si="93"/>
        <v>0</v>
      </c>
      <c r="BZ131" s="124"/>
      <c r="CA131" s="115">
        <f>IFERROR(IF(BZ131="",0,(SUMIF($G$3:BY$3,"金额-入",$G131:BY131)-SUMIF($G$3:BY$3,"金额-出",$G131:BY131))/(SUMIF($G$3:BY$3,"数量-入",$G131:BY131)-SUMIF($G$3:BY$3,"数量-出",$G131:BY131))),0)</f>
        <v>0</v>
      </c>
      <c r="CB131" s="115">
        <f t="shared" si="94"/>
        <v>0</v>
      </c>
      <c r="CC131" s="125"/>
      <c r="CD131" s="126"/>
      <c r="CE131" s="123"/>
      <c r="CF131" s="112"/>
      <c r="CG131" s="119">
        <f t="shared" si="95"/>
        <v>0</v>
      </c>
      <c r="CH131" s="124"/>
      <c r="CI131" s="115">
        <f>IFERROR(IF(CH131="",0,(SUMIF($G$3:CG$3,"金额-入",$G131:CG131)-SUMIF($G$3:CG$3,"金额-出",$G131:CG131))/(SUMIF($G$3:CG$3,"数量-入",$G131:CG131)-SUMIF($G$3:CG$3,"数量-出",$G131:CG131))),0)</f>
        <v>0</v>
      </c>
      <c r="CJ131" s="115">
        <f t="shared" si="96"/>
        <v>0</v>
      </c>
      <c r="CK131" s="125"/>
      <c r="CL131" s="126"/>
      <c r="CM131" s="123"/>
      <c r="CN131" s="112"/>
      <c r="CO131" s="119">
        <f t="shared" si="97"/>
        <v>0</v>
      </c>
      <c r="CP131" s="124"/>
      <c r="CQ131" s="115">
        <f>IFERROR(IF(CP131="",0,(SUMIF($G$3:CO$3,"金额-入",$G131:CO131)-SUMIF($G$3:CO$3,"金额-出",$G131:CO131))/(SUMIF($G$3:CO$3,"数量-入",$G131:CO131)-SUMIF($G$3:CO$3,"数量-出",$G131:CO131))),0)</f>
        <v>0</v>
      </c>
      <c r="CR131" s="115">
        <f t="shared" si="98"/>
        <v>0</v>
      </c>
      <c r="CS131" s="125"/>
      <c r="CT131" s="126"/>
      <c r="CU131" s="123"/>
      <c r="CV131" s="112"/>
      <c r="CW131" s="119">
        <f t="shared" si="99"/>
        <v>0</v>
      </c>
      <c r="CX131" s="124"/>
      <c r="CY131" s="115">
        <f>IFERROR(IF(CX131="",0,(SUMIF($G$3:CW$3,"金额-入",$G131:CW131)-SUMIF($G$3:CW$3,"金额-出",$G131:CW131))/(SUMIF($G$3:CW$3,"数量-入",$G131:CW131)-SUMIF($G$3:CW$3,"数量-出",$G131:CW131))),0)</f>
        <v>0</v>
      </c>
      <c r="CZ131" s="115">
        <f t="shared" si="100"/>
        <v>0</v>
      </c>
      <c r="DA131" s="125"/>
      <c r="DB131" s="126"/>
      <c r="DC131" s="123"/>
      <c r="DD131" s="112"/>
      <c r="DE131" s="119">
        <f t="shared" si="101"/>
        <v>0</v>
      </c>
      <c r="DF131" s="124"/>
      <c r="DG131" s="115">
        <f>IFERROR(IF(DF131="",0,(SUMIF($G$3:DE$3,"金额-入",$G131:DE131)-SUMIF($G$3:DE$3,"金额-出",$G131:DE131))/(SUMIF($G$3:DE$3,"数量-入",$G131:DE131)-SUMIF($G$3:DE$3,"数量-出",$G131:DE131))),0)</f>
        <v>0</v>
      </c>
      <c r="DH131" s="115">
        <f t="shared" si="102"/>
        <v>0</v>
      </c>
      <c r="DI131" s="125"/>
      <c r="DJ131" s="126"/>
      <c r="DK131" s="109">
        <f t="array" ref="DK131">MIN(IF(($G$3:$DJ$3="单价")*(G131:DJ131&lt;&gt;0),G131:DJ131))</f>
        <v>0</v>
      </c>
      <c r="DL131" s="97">
        <f t="array" ref="DL131">MAX(IF($G$3:$DJ$3="单价",G131:DJ131))</f>
        <v>0</v>
      </c>
      <c r="DM131" s="115">
        <f t="shared" si="103"/>
        <v>0</v>
      </c>
      <c r="DN131" s="127"/>
      <c r="DO131" s="2"/>
      <c r="DP131" s="11">
        <f t="shared" si="104"/>
        <v>0</v>
      </c>
      <c r="DQ131" s="11">
        <f t="shared" si="105"/>
        <v>0</v>
      </c>
      <c r="DR131" s="11"/>
      <c r="DS131" s="11"/>
      <c r="DT131" s="11"/>
      <c r="DU131" s="2"/>
      <c r="DV131" s="2"/>
      <c r="DW131" s="2"/>
      <c r="DX131" s="2"/>
      <c r="DY131" s="2"/>
    </row>
    <row r="132" spans="1:129" ht="18" customHeight="1" x14ac:dyDescent="0.15">
      <c r="A132" s="2"/>
      <c r="B132" s="53">
        <f t="shared" si="0"/>
        <v>128</v>
      </c>
      <c r="C132" s="5"/>
      <c r="D132" s="6"/>
      <c r="E132" s="7"/>
      <c r="F132" s="8"/>
      <c r="G132" s="111"/>
      <c r="H132" s="112"/>
      <c r="I132" s="113">
        <f t="shared" si="72"/>
        <v>0</v>
      </c>
      <c r="J132" s="114">
        <f t="shared" si="73"/>
        <v>0</v>
      </c>
      <c r="K132" s="115">
        <f t="shared" si="3"/>
        <v>0</v>
      </c>
      <c r="L132" s="113">
        <f t="shared" si="74"/>
        <v>0</v>
      </c>
      <c r="M132" s="114">
        <f t="shared" si="75"/>
        <v>0</v>
      </c>
      <c r="N132" s="115">
        <f t="shared" si="6"/>
        <v>0</v>
      </c>
      <c r="O132" s="113">
        <f t="shared" si="76"/>
        <v>0</v>
      </c>
      <c r="P132" s="116">
        <f t="shared" si="77"/>
        <v>0</v>
      </c>
      <c r="Q132" s="117">
        <f t="shared" si="37"/>
        <v>0</v>
      </c>
      <c r="R132" s="118">
        <f t="shared" si="78"/>
        <v>0</v>
      </c>
      <c r="S132" s="111"/>
      <c r="T132" s="112"/>
      <c r="U132" s="119">
        <f t="shared" si="79"/>
        <v>0</v>
      </c>
      <c r="V132" s="120"/>
      <c r="W132" s="115">
        <f>IFERROR(IF(V132="",0,(SUMIF($G$3:U$3,"金额-入",$G132:U132)-SUMIF($G$3:U$3,"金额-出",$G132:U132))/(SUMIF($G$3:U$3,"数量-入",$G132:U132)-SUMIF($G$3:U$3,"数量-出",$G132:U132))),0)</f>
        <v>0</v>
      </c>
      <c r="X132" s="115">
        <f t="shared" si="80"/>
        <v>0</v>
      </c>
      <c r="Y132" s="121"/>
      <c r="Z132" s="122"/>
      <c r="AA132" s="111"/>
      <c r="AB132" s="112"/>
      <c r="AC132" s="119">
        <f t="shared" si="81"/>
        <v>0</v>
      </c>
      <c r="AD132" s="120"/>
      <c r="AE132" s="115">
        <f>IFERROR(IF(AD132="",0,(SUMIF($G$3:AC$3,"金额-入",$G132:AC132)-SUMIF($G$3:AC$3,"金额-出",$G132:AC132))/(SUMIF($G$3:AC$3,"数量-入",$G132:AC132)-SUMIF($G$3:AC$3,"数量-出",$G132:AC132))),0)</f>
        <v>0</v>
      </c>
      <c r="AF132" s="115">
        <f t="shared" si="82"/>
        <v>0</v>
      </c>
      <c r="AG132" s="121"/>
      <c r="AH132" s="122"/>
      <c r="AI132" s="123"/>
      <c r="AJ132" s="112"/>
      <c r="AK132" s="119">
        <f t="shared" si="83"/>
        <v>0</v>
      </c>
      <c r="AL132" s="124"/>
      <c r="AM132" s="115">
        <f>IFERROR(IF(AL132="",0,(SUMIF($G$3:AK$3,"金额-入",$G132:AK132)-SUMIF($G$3:AK$3,"金额-出",$G132:AK132))/(SUMIF($G$3:AK$3,"数量-入",$G132:AK132)-SUMIF($G$3:AK$3,"数量-出",$G132:AK132))),0)</f>
        <v>0</v>
      </c>
      <c r="AN132" s="115">
        <f t="shared" si="84"/>
        <v>0</v>
      </c>
      <c r="AO132" s="125"/>
      <c r="AP132" s="126"/>
      <c r="AQ132" s="123"/>
      <c r="AR132" s="112"/>
      <c r="AS132" s="119">
        <f t="shared" si="85"/>
        <v>0</v>
      </c>
      <c r="AT132" s="124"/>
      <c r="AU132" s="115">
        <f>IFERROR(IF(AT132="",0,(SUMIF($G$3:AS$3,"金额-入",$G132:AS132)-SUMIF($G$3:AS$3,"金额-出",$G132:AS132))/(SUMIF($G$3:AS$3,"数量-入",$G132:AS132)-SUMIF($G$3:AS$3,"数量-出",$G132:AS132))),0)</f>
        <v>0</v>
      </c>
      <c r="AV132" s="115">
        <f t="shared" si="86"/>
        <v>0</v>
      </c>
      <c r="AW132" s="125"/>
      <c r="AX132" s="126"/>
      <c r="AY132" s="123"/>
      <c r="AZ132" s="112"/>
      <c r="BA132" s="119">
        <f t="shared" si="87"/>
        <v>0</v>
      </c>
      <c r="BB132" s="124"/>
      <c r="BC132" s="115">
        <f>IFERROR(IF(BB132="",0,(SUMIF($G$3:BA$3,"金额-入",$G132:BA132)-SUMIF($G$3:BA$3,"金额-出",$G132:BA132))/(SUMIF($G$3:BA$3,"数量-入",$G132:BA132)-SUMIF($G$3:BA$3,"数量-出",$G132:BA132))),0)</f>
        <v>0</v>
      </c>
      <c r="BD132" s="115">
        <f t="shared" si="88"/>
        <v>0</v>
      </c>
      <c r="BE132" s="125"/>
      <c r="BF132" s="126"/>
      <c r="BG132" s="123"/>
      <c r="BH132" s="112"/>
      <c r="BI132" s="119">
        <f t="shared" si="89"/>
        <v>0</v>
      </c>
      <c r="BJ132" s="124"/>
      <c r="BK132" s="115">
        <f>IFERROR(IF(BJ132="",0,(SUMIF($G$3:BI$3,"金额-入",$G132:BI132)-SUMIF($G$3:BI$3,"金额-出",$G132:BI132))/(SUMIF($G$3:BI$3,"数量-入",$G132:BI132)-SUMIF($G$3:BI$3,"数量-出",$G132:BI132))),0)</f>
        <v>0</v>
      </c>
      <c r="BL132" s="115">
        <f t="shared" si="90"/>
        <v>0</v>
      </c>
      <c r="BM132" s="125"/>
      <c r="BN132" s="126"/>
      <c r="BO132" s="123"/>
      <c r="BP132" s="112"/>
      <c r="BQ132" s="119">
        <f t="shared" si="91"/>
        <v>0</v>
      </c>
      <c r="BR132" s="124"/>
      <c r="BS132" s="115">
        <f>IFERROR(IF(BR132="",0,(SUMIF($G$3:BQ$3,"金额-入",$G132:BQ132)-SUMIF($G$3:BQ$3,"金额-出",$G132:BQ132))/(SUMIF($G$3:BQ$3,"数量-入",$G132:BQ132)-SUMIF($G$3:BQ$3,"数量-出",$G132:BQ132))),0)</f>
        <v>0</v>
      </c>
      <c r="BT132" s="115">
        <f t="shared" si="92"/>
        <v>0</v>
      </c>
      <c r="BU132" s="125"/>
      <c r="BV132" s="126"/>
      <c r="BW132" s="123"/>
      <c r="BX132" s="112"/>
      <c r="BY132" s="119">
        <f t="shared" si="93"/>
        <v>0</v>
      </c>
      <c r="BZ132" s="124"/>
      <c r="CA132" s="115">
        <f>IFERROR(IF(BZ132="",0,(SUMIF($G$3:BY$3,"金额-入",$G132:BY132)-SUMIF($G$3:BY$3,"金额-出",$G132:BY132))/(SUMIF($G$3:BY$3,"数量-入",$G132:BY132)-SUMIF($G$3:BY$3,"数量-出",$G132:BY132))),0)</f>
        <v>0</v>
      </c>
      <c r="CB132" s="115">
        <f t="shared" si="94"/>
        <v>0</v>
      </c>
      <c r="CC132" s="125"/>
      <c r="CD132" s="126"/>
      <c r="CE132" s="123"/>
      <c r="CF132" s="112"/>
      <c r="CG132" s="119">
        <f t="shared" si="95"/>
        <v>0</v>
      </c>
      <c r="CH132" s="124"/>
      <c r="CI132" s="115">
        <f>IFERROR(IF(CH132="",0,(SUMIF($G$3:CG$3,"金额-入",$G132:CG132)-SUMIF($G$3:CG$3,"金额-出",$G132:CG132))/(SUMIF($G$3:CG$3,"数量-入",$G132:CG132)-SUMIF($G$3:CG$3,"数量-出",$G132:CG132))),0)</f>
        <v>0</v>
      </c>
      <c r="CJ132" s="115">
        <f t="shared" si="96"/>
        <v>0</v>
      </c>
      <c r="CK132" s="125"/>
      <c r="CL132" s="126"/>
      <c r="CM132" s="123"/>
      <c r="CN132" s="112"/>
      <c r="CO132" s="119">
        <f t="shared" si="97"/>
        <v>0</v>
      </c>
      <c r="CP132" s="124"/>
      <c r="CQ132" s="115">
        <f>IFERROR(IF(CP132="",0,(SUMIF($G$3:CO$3,"金额-入",$G132:CO132)-SUMIF($G$3:CO$3,"金额-出",$G132:CO132))/(SUMIF($G$3:CO$3,"数量-入",$G132:CO132)-SUMIF($G$3:CO$3,"数量-出",$G132:CO132))),0)</f>
        <v>0</v>
      </c>
      <c r="CR132" s="115">
        <f t="shared" si="98"/>
        <v>0</v>
      </c>
      <c r="CS132" s="125"/>
      <c r="CT132" s="126"/>
      <c r="CU132" s="123"/>
      <c r="CV132" s="112"/>
      <c r="CW132" s="119">
        <f t="shared" si="99"/>
        <v>0</v>
      </c>
      <c r="CX132" s="124"/>
      <c r="CY132" s="115">
        <f>IFERROR(IF(CX132="",0,(SUMIF($G$3:CW$3,"金额-入",$G132:CW132)-SUMIF($G$3:CW$3,"金额-出",$G132:CW132))/(SUMIF($G$3:CW$3,"数量-入",$G132:CW132)-SUMIF($G$3:CW$3,"数量-出",$G132:CW132))),0)</f>
        <v>0</v>
      </c>
      <c r="CZ132" s="115">
        <f t="shared" si="100"/>
        <v>0</v>
      </c>
      <c r="DA132" s="125"/>
      <c r="DB132" s="126"/>
      <c r="DC132" s="123"/>
      <c r="DD132" s="112"/>
      <c r="DE132" s="119">
        <f t="shared" si="101"/>
        <v>0</v>
      </c>
      <c r="DF132" s="124"/>
      <c r="DG132" s="115">
        <f>IFERROR(IF(DF132="",0,(SUMIF($G$3:DE$3,"金额-入",$G132:DE132)-SUMIF($G$3:DE$3,"金额-出",$G132:DE132))/(SUMIF($G$3:DE$3,"数量-入",$G132:DE132)-SUMIF($G$3:DE$3,"数量-出",$G132:DE132))),0)</f>
        <v>0</v>
      </c>
      <c r="DH132" s="115">
        <f t="shared" si="102"/>
        <v>0</v>
      </c>
      <c r="DI132" s="125"/>
      <c r="DJ132" s="126"/>
      <c r="DK132" s="109">
        <f t="array" ref="DK132">MIN(IF(($G$3:$DJ$3="单价")*(G132:DJ132&lt;&gt;0),G132:DJ132))</f>
        <v>0</v>
      </c>
      <c r="DL132" s="97">
        <f t="array" ref="DL132">MAX(IF($G$3:$DJ$3="单价",G132:DJ132))</f>
        <v>0</v>
      </c>
      <c r="DM132" s="115">
        <f t="shared" si="103"/>
        <v>0</v>
      </c>
      <c r="DN132" s="127"/>
      <c r="DO132" s="2"/>
      <c r="DP132" s="11">
        <f t="shared" si="104"/>
        <v>0</v>
      </c>
      <c r="DQ132" s="11">
        <f t="shared" si="105"/>
        <v>0</v>
      </c>
      <c r="DR132" s="11"/>
      <c r="DS132" s="11"/>
      <c r="DT132" s="11"/>
      <c r="DU132" s="2"/>
      <c r="DV132" s="2"/>
      <c r="DW132" s="2"/>
      <c r="DX132" s="2"/>
      <c r="DY132" s="2"/>
    </row>
    <row r="133" spans="1:129" ht="18" customHeight="1" x14ac:dyDescent="0.15">
      <c r="A133" s="2"/>
      <c r="B133" s="53">
        <f t="shared" si="0"/>
        <v>129</v>
      </c>
      <c r="C133" s="5"/>
      <c r="D133" s="6"/>
      <c r="E133" s="7"/>
      <c r="F133" s="8"/>
      <c r="G133" s="111"/>
      <c r="H133" s="112"/>
      <c r="I133" s="113">
        <f t="shared" si="72"/>
        <v>0</v>
      </c>
      <c r="J133" s="114">
        <f t="shared" si="73"/>
        <v>0</v>
      </c>
      <c r="K133" s="115">
        <f t="shared" si="3"/>
        <v>0</v>
      </c>
      <c r="L133" s="113">
        <f t="shared" si="74"/>
        <v>0</v>
      </c>
      <c r="M133" s="114">
        <f t="shared" si="75"/>
        <v>0</v>
      </c>
      <c r="N133" s="115">
        <f t="shared" si="6"/>
        <v>0</v>
      </c>
      <c r="O133" s="113">
        <f t="shared" si="76"/>
        <v>0</v>
      </c>
      <c r="P133" s="116">
        <f t="shared" si="77"/>
        <v>0</v>
      </c>
      <c r="Q133" s="117">
        <f t="shared" si="37"/>
        <v>0</v>
      </c>
      <c r="R133" s="118">
        <f t="shared" si="78"/>
        <v>0</v>
      </c>
      <c r="S133" s="111"/>
      <c r="T133" s="112"/>
      <c r="U133" s="119">
        <f t="shared" si="79"/>
        <v>0</v>
      </c>
      <c r="V133" s="120"/>
      <c r="W133" s="115">
        <f>IFERROR(IF(V133="",0,(SUMIF($G$3:U$3,"金额-入",$G133:U133)-SUMIF($G$3:U$3,"金额-出",$G133:U133))/(SUMIF($G$3:U$3,"数量-入",$G133:U133)-SUMIF($G$3:U$3,"数量-出",$G133:U133))),0)</f>
        <v>0</v>
      </c>
      <c r="X133" s="115">
        <f t="shared" si="80"/>
        <v>0</v>
      </c>
      <c r="Y133" s="121"/>
      <c r="Z133" s="122"/>
      <c r="AA133" s="111"/>
      <c r="AB133" s="112"/>
      <c r="AC133" s="119">
        <f t="shared" si="81"/>
        <v>0</v>
      </c>
      <c r="AD133" s="120"/>
      <c r="AE133" s="115">
        <f>IFERROR(IF(AD133="",0,(SUMIF($G$3:AC$3,"金额-入",$G133:AC133)-SUMIF($G$3:AC$3,"金额-出",$G133:AC133))/(SUMIF($G$3:AC$3,"数量-入",$G133:AC133)-SUMIF($G$3:AC$3,"数量-出",$G133:AC133))),0)</f>
        <v>0</v>
      </c>
      <c r="AF133" s="115">
        <f t="shared" si="82"/>
        <v>0</v>
      </c>
      <c r="AG133" s="121"/>
      <c r="AH133" s="122"/>
      <c r="AI133" s="123"/>
      <c r="AJ133" s="112"/>
      <c r="AK133" s="119">
        <f t="shared" si="83"/>
        <v>0</v>
      </c>
      <c r="AL133" s="124"/>
      <c r="AM133" s="115">
        <f>IFERROR(IF(AL133="",0,(SUMIF($G$3:AK$3,"金额-入",$G133:AK133)-SUMIF($G$3:AK$3,"金额-出",$G133:AK133))/(SUMIF($G$3:AK$3,"数量-入",$G133:AK133)-SUMIF($G$3:AK$3,"数量-出",$G133:AK133))),0)</f>
        <v>0</v>
      </c>
      <c r="AN133" s="115">
        <f t="shared" si="84"/>
        <v>0</v>
      </c>
      <c r="AO133" s="125"/>
      <c r="AP133" s="126"/>
      <c r="AQ133" s="123"/>
      <c r="AR133" s="112"/>
      <c r="AS133" s="119">
        <f t="shared" si="85"/>
        <v>0</v>
      </c>
      <c r="AT133" s="124"/>
      <c r="AU133" s="115">
        <f>IFERROR(IF(AT133="",0,(SUMIF($G$3:AS$3,"金额-入",$G133:AS133)-SUMIF($G$3:AS$3,"金额-出",$G133:AS133))/(SUMIF($G$3:AS$3,"数量-入",$G133:AS133)-SUMIF($G$3:AS$3,"数量-出",$G133:AS133))),0)</f>
        <v>0</v>
      </c>
      <c r="AV133" s="115">
        <f t="shared" si="86"/>
        <v>0</v>
      </c>
      <c r="AW133" s="125"/>
      <c r="AX133" s="126"/>
      <c r="AY133" s="123"/>
      <c r="AZ133" s="112"/>
      <c r="BA133" s="119">
        <f t="shared" si="87"/>
        <v>0</v>
      </c>
      <c r="BB133" s="124"/>
      <c r="BC133" s="115">
        <f>IFERROR(IF(BB133="",0,(SUMIF($G$3:BA$3,"金额-入",$G133:BA133)-SUMIF($G$3:BA$3,"金额-出",$G133:BA133))/(SUMIF($G$3:BA$3,"数量-入",$G133:BA133)-SUMIF($G$3:BA$3,"数量-出",$G133:BA133))),0)</f>
        <v>0</v>
      </c>
      <c r="BD133" s="115">
        <f t="shared" si="88"/>
        <v>0</v>
      </c>
      <c r="BE133" s="125"/>
      <c r="BF133" s="126"/>
      <c r="BG133" s="123"/>
      <c r="BH133" s="112"/>
      <c r="BI133" s="119">
        <f t="shared" si="89"/>
        <v>0</v>
      </c>
      <c r="BJ133" s="124"/>
      <c r="BK133" s="115">
        <f>IFERROR(IF(BJ133="",0,(SUMIF($G$3:BI$3,"金额-入",$G133:BI133)-SUMIF($G$3:BI$3,"金额-出",$G133:BI133))/(SUMIF($G$3:BI$3,"数量-入",$G133:BI133)-SUMIF($G$3:BI$3,"数量-出",$G133:BI133))),0)</f>
        <v>0</v>
      </c>
      <c r="BL133" s="115">
        <f t="shared" si="90"/>
        <v>0</v>
      </c>
      <c r="BM133" s="125"/>
      <c r="BN133" s="126"/>
      <c r="BO133" s="123"/>
      <c r="BP133" s="112"/>
      <c r="BQ133" s="119">
        <f t="shared" si="91"/>
        <v>0</v>
      </c>
      <c r="BR133" s="124"/>
      <c r="BS133" s="115">
        <f>IFERROR(IF(BR133="",0,(SUMIF($G$3:BQ$3,"金额-入",$G133:BQ133)-SUMIF($G$3:BQ$3,"金额-出",$G133:BQ133))/(SUMIF($G$3:BQ$3,"数量-入",$G133:BQ133)-SUMIF($G$3:BQ$3,"数量-出",$G133:BQ133))),0)</f>
        <v>0</v>
      </c>
      <c r="BT133" s="115">
        <f t="shared" si="92"/>
        <v>0</v>
      </c>
      <c r="BU133" s="125"/>
      <c r="BV133" s="126"/>
      <c r="BW133" s="123"/>
      <c r="BX133" s="112"/>
      <c r="BY133" s="119">
        <f t="shared" si="93"/>
        <v>0</v>
      </c>
      <c r="BZ133" s="124"/>
      <c r="CA133" s="115">
        <f>IFERROR(IF(BZ133="",0,(SUMIF($G$3:BY$3,"金额-入",$G133:BY133)-SUMIF($G$3:BY$3,"金额-出",$G133:BY133))/(SUMIF($G$3:BY$3,"数量-入",$G133:BY133)-SUMIF($G$3:BY$3,"数量-出",$G133:BY133))),0)</f>
        <v>0</v>
      </c>
      <c r="CB133" s="115">
        <f t="shared" si="94"/>
        <v>0</v>
      </c>
      <c r="CC133" s="125"/>
      <c r="CD133" s="126"/>
      <c r="CE133" s="123"/>
      <c r="CF133" s="112"/>
      <c r="CG133" s="119">
        <f t="shared" si="95"/>
        <v>0</v>
      </c>
      <c r="CH133" s="124"/>
      <c r="CI133" s="115">
        <f>IFERROR(IF(CH133="",0,(SUMIF($G$3:CG$3,"金额-入",$G133:CG133)-SUMIF($G$3:CG$3,"金额-出",$G133:CG133))/(SUMIF($G$3:CG$3,"数量-入",$G133:CG133)-SUMIF($G$3:CG$3,"数量-出",$G133:CG133))),0)</f>
        <v>0</v>
      </c>
      <c r="CJ133" s="115">
        <f t="shared" si="96"/>
        <v>0</v>
      </c>
      <c r="CK133" s="125"/>
      <c r="CL133" s="126"/>
      <c r="CM133" s="123"/>
      <c r="CN133" s="112"/>
      <c r="CO133" s="119">
        <f t="shared" si="97"/>
        <v>0</v>
      </c>
      <c r="CP133" s="124"/>
      <c r="CQ133" s="115">
        <f>IFERROR(IF(CP133="",0,(SUMIF($G$3:CO$3,"金额-入",$G133:CO133)-SUMIF($G$3:CO$3,"金额-出",$G133:CO133))/(SUMIF($G$3:CO$3,"数量-入",$G133:CO133)-SUMIF($G$3:CO$3,"数量-出",$G133:CO133))),0)</f>
        <v>0</v>
      </c>
      <c r="CR133" s="115">
        <f t="shared" si="98"/>
        <v>0</v>
      </c>
      <c r="CS133" s="125"/>
      <c r="CT133" s="126"/>
      <c r="CU133" s="123"/>
      <c r="CV133" s="112"/>
      <c r="CW133" s="119">
        <f t="shared" si="99"/>
        <v>0</v>
      </c>
      <c r="CX133" s="124"/>
      <c r="CY133" s="115">
        <f>IFERROR(IF(CX133="",0,(SUMIF($G$3:CW$3,"金额-入",$G133:CW133)-SUMIF($G$3:CW$3,"金额-出",$G133:CW133))/(SUMIF($G$3:CW$3,"数量-入",$G133:CW133)-SUMIF($G$3:CW$3,"数量-出",$G133:CW133))),0)</f>
        <v>0</v>
      </c>
      <c r="CZ133" s="115">
        <f t="shared" si="100"/>
        <v>0</v>
      </c>
      <c r="DA133" s="125"/>
      <c r="DB133" s="126"/>
      <c r="DC133" s="123"/>
      <c r="DD133" s="112"/>
      <c r="DE133" s="119">
        <f t="shared" si="101"/>
        <v>0</v>
      </c>
      <c r="DF133" s="124"/>
      <c r="DG133" s="115">
        <f>IFERROR(IF(DF133="",0,(SUMIF($G$3:DE$3,"金额-入",$G133:DE133)-SUMIF($G$3:DE$3,"金额-出",$G133:DE133))/(SUMIF($G$3:DE$3,"数量-入",$G133:DE133)-SUMIF($G$3:DE$3,"数量-出",$G133:DE133))),0)</f>
        <v>0</v>
      </c>
      <c r="DH133" s="115">
        <f t="shared" si="102"/>
        <v>0</v>
      </c>
      <c r="DI133" s="125"/>
      <c r="DJ133" s="126"/>
      <c r="DK133" s="109">
        <f t="array" ref="DK133">MIN(IF(($G$3:$DJ$3="单价")*(G133:DJ133&lt;&gt;0),G133:DJ133))</f>
        <v>0</v>
      </c>
      <c r="DL133" s="97">
        <f t="array" ref="DL133">MAX(IF($G$3:$DJ$3="单价",G133:DJ133))</f>
        <v>0</v>
      </c>
      <c r="DM133" s="115">
        <f t="shared" si="103"/>
        <v>0</v>
      </c>
      <c r="DN133" s="127"/>
      <c r="DO133" s="2"/>
      <c r="DP133" s="11">
        <f t="shared" si="104"/>
        <v>0</v>
      </c>
      <c r="DQ133" s="11">
        <f t="shared" si="105"/>
        <v>0</v>
      </c>
      <c r="DR133" s="11"/>
      <c r="DS133" s="11"/>
      <c r="DT133" s="11"/>
      <c r="DU133" s="2"/>
      <c r="DV133" s="2"/>
      <c r="DW133" s="2"/>
      <c r="DX133" s="2"/>
      <c r="DY133" s="2"/>
    </row>
    <row r="134" spans="1:129" ht="18" customHeight="1" x14ac:dyDescent="0.15">
      <c r="A134" s="2"/>
      <c r="B134" s="53">
        <f t="shared" si="0"/>
        <v>130</v>
      </c>
      <c r="C134" s="5"/>
      <c r="D134" s="6"/>
      <c r="E134" s="7"/>
      <c r="F134" s="8"/>
      <c r="G134" s="111"/>
      <c r="H134" s="112"/>
      <c r="I134" s="113">
        <f t="shared" si="72"/>
        <v>0</v>
      </c>
      <c r="J134" s="114">
        <f t="shared" si="73"/>
        <v>0</v>
      </c>
      <c r="K134" s="115">
        <f t="shared" si="3"/>
        <v>0</v>
      </c>
      <c r="L134" s="113">
        <f t="shared" si="74"/>
        <v>0</v>
      </c>
      <c r="M134" s="114">
        <f t="shared" si="75"/>
        <v>0</v>
      </c>
      <c r="N134" s="115">
        <f t="shared" si="6"/>
        <v>0</v>
      </c>
      <c r="O134" s="113">
        <f t="shared" si="76"/>
        <v>0</v>
      </c>
      <c r="P134" s="116">
        <f t="shared" si="77"/>
        <v>0</v>
      </c>
      <c r="Q134" s="117">
        <f t="shared" si="37"/>
        <v>0</v>
      </c>
      <c r="R134" s="118">
        <f t="shared" si="78"/>
        <v>0</v>
      </c>
      <c r="S134" s="111"/>
      <c r="T134" s="112"/>
      <c r="U134" s="119">
        <f t="shared" si="79"/>
        <v>0</v>
      </c>
      <c r="V134" s="120"/>
      <c r="W134" s="115">
        <f>IFERROR(IF(V134="",0,(SUMIF($G$3:U$3,"金额-入",$G134:U134)-SUMIF($G$3:U$3,"金额-出",$G134:U134))/(SUMIF($G$3:U$3,"数量-入",$G134:U134)-SUMIF($G$3:U$3,"数量-出",$G134:U134))),0)</f>
        <v>0</v>
      </c>
      <c r="X134" s="115">
        <f t="shared" si="80"/>
        <v>0</v>
      </c>
      <c r="Y134" s="121"/>
      <c r="Z134" s="122"/>
      <c r="AA134" s="111"/>
      <c r="AB134" s="112"/>
      <c r="AC134" s="119">
        <f t="shared" si="81"/>
        <v>0</v>
      </c>
      <c r="AD134" s="120"/>
      <c r="AE134" s="115">
        <f>IFERROR(IF(AD134="",0,(SUMIF($G$3:AC$3,"金额-入",$G134:AC134)-SUMIF($G$3:AC$3,"金额-出",$G134:AC134))/(SUMIF($G$3:AC$3,"数量-入",$G134:AC134)-SUMIF($G$3:AC$3,"数量-出",$G134:AC134))),0)</f>
        <v>0</v>
      </c>
      <c r="AF134" s="115">
        <f t="shared" si="82"/>
        <v>0</v>
      </c>
      <c r="AG134" s="121"/>
      <c r="AH134" s="122"/>
      <c r="AI134" s="123"/>
      <c r="AJ134" s="112"/>
      <c r="AK134" s="119">
        <f t="shared" si="83"/>
        <v>0</v>
      </c>
      <c r="AL134" s="124"/>
      <c r="AM134" s="115">
        <f>IFERROR(IF(AL134="",0,(SUMIF($G$3:AK$3,"金额-入",$G134:AK134)-SUMIF($G$3:AK$3,"金额-出",$G134:AK134))/(SUMIF($G$3:AK$3,"数量-入",$G134:AK134)-SUMIF($G$3:AK$3,"数量-出",$G134:AK134))),0)</f>
        <v>0</v>
      </c>
      <c r="AN134" s="115">
        <f t="shared" si="84"/>
        <v>0</v>
      </c>
      <c r="AO134" s="125"/>
      <c r="AP134" s="126"/>
      <c r="AQ134" s="123"/>
      <c r="AR134" s="112"/>
      <c r="AS134" s="119">
        <f t="shared" si="85"/>
        <v>0</v>
      </c>
      <c r="AT134" s="124"/>
      <c r="AU134" s="115">
        <f>IFERROR(IF(AT134="",0,(SUMIF($G$3:AS$3,"金额-入",$G134:AS134)-SUMIF($G$3:AS$3,"金额-出",$G134:AS134))/(SUMIF($G$3:AS$3,"数量-入",$G134:AS134)-SUMIF($G$3:AS$3,"数量-出",$G134:AS134))),0)</f>
        <v>0</v>
      </c>
      <c r="AV134" s="115">
        <f t="shared" si="86"/>
        <v>0</v>
      </c>
      <c r="AW134" s="125"/>
      <c r="AX134" s="126"/>
      <c r="AY134" s="123"/>
      <c r="AZ134" s="112"/>
      <c r="BA134" s="119">
        <f t="shared" si="87"/>
        <v>0</v>
      </c>
      <c r="BB134" s="124"/>
      <c r="BC134" s="115">
        <f>IFERROR(IF(BB134="",0,(SUMIF($G$3:BA$3,"金额-入",$G134:BA134)-SUMIF($G$3:BA$3,"金额-出",$G134:BA134))/(SUMIF($G$3:BA$3,"数量-入",$G134:BA134)-SUMIF($G$3:BA$3,"数量-出",$G134:BA134))),0)</f>
        <v>0</v>
      </c>
      <c r="BD134" s="115">
        <f t="shared" si="88"/>
        <v>0</v>
      </c>
      <c r="BE134" s="125"/>
      <c r="BF134" s="126"/>
      <c r="BG134" s="123"/>
      <c r="BH134" s="112"/>
      <c r="BI134" s="119">
        <f t="shared" si="89"/>
        <v>0</v>
      </c>
      <c r="BJ134" s="124"/>
      <c r="BK134" s="115">
        <f>IFERROR(IF(BJ134="",0,(SUMIF($G$3:BI$3,"金额-入",$G134:BI134)-SUMIF($G$3:BI$3,"金额-出",$G134:BI134))/(SUMIF($G$3:BI$3,"数量-入",$G134:BI134)-SUMIF($G$3:BI$3,"数量-出",$G134:BI134))),0)</f>
        <v>0</v>
      </c>
      <c r="BL134" s="115">
        <f t="shared" si="90"/>
        <v>0</v>
      </c>
      <c r="BM134" s="125"/>
      <c r="BN134" s="126"/>
      <c r="BO134" s="123"/>
      <c r="BP134" s="112"/>
      <c r="BQ134" s="119">
        <f t="shared" si="91"/>
        <v>0</v>
      </c>
      <c r="BR134" s="124"/>
      <c r="BS134" s="115">
        <f>IFERROR(IF(BR134="",0,(SUMIF($G$3:BQ$3,"金额-入",$G134:BQ134)-SUMIF($G$3:BQ$3,"金额-出",$G134:BQ134))/(SUMIF($G$3:BQ$3,"数量-入",$G134:BQ134)-SUMIF($G$3:BQ$3,"数量-出",$G134:BQ134))),0)</f>
        <v>0</v>
      </c>
      <c r="BT134" s="115">
        <f t="shared" si="92"/>
        <v>0</v>
      </c>
      <c r="BU134" s="125"/>
      <c r="BV134" s="126"/>
      <c r="BW134" s="123"/>
      <c r="BX134" s="112"/>
      <c r="BY134" s="119">
        <f t="shared" si="93"/>
        <v>0</v>
      </c>
      <c r="BZ134" s="124"/>
      <c r="CA134" s="115">
        <f>IFERROR(IF(BZ134="",0,(SUMIF($G$3:BY$3,"金额-入",$G134:BY134)-SUMIF($G$3:BY$3,"金额-出",$G134:BY134))/(SUMIF($G$3:BY$3,"数量-入",$G134:BY134)-SUMIF($G$3:BY$3,"数量-出",$G134:BY134))),0)</f>
        <v>0</v>
      </c>
      <c r="CB134" s="115">
        <f t="shared" si="94"/>
        <v>0</v>
      </c>
      <c r="CC134" s="125"/>
      <c r="CD134" s="126"/>
      <c r="CE134" s="123"/>
      <c r="CF134" s="112"/>
      <c r="CG134" s="119">
        <f t="shared" si="95"/>
        <v>0</v>
      </c>
      <c r="CH134" s="124"/>
      <c r="CI134" s="115">
        <f>IFERROR(IF(CH134="",0,(SUMIF($G$3:CG$3,"金额-入",$G134:CG134)-SUMIF($G$3:CG$3,"金额-出",$G134:CG134))/(SUMIF($G$3:CG$3,"数量-入",$G134:CG134)-SUMIF($G$3:CG$3,"数量-出",$G134:CG134))),0)</f>
        <v>0</v>
      </c>
      <c r="CJ134" s="115">
        <f t="shared" si="96"/>
        <v>0</v>
      </c>
      <c r="CK134" s="125"/>
      <c r="CL134" s="126"/>
      <c r="CM134" s="123"/>
      <c r="CN134" s="112"/>
      <c r="CO134" s="119">
        <f t="shared" si="97"/>
        <v>0</v>
      </c>
      <c r="CP134" s="124"/>
      <c r="CQ134" s="115">
        <f>IFERROR(IF(CP134="",0,(SUMIF($G$3:CO$3,"金额-入",$G134:CO134)-SUMIF($G$3:CO$3,"金额-出",$G134:CO134))/(SUMIF($G$3:CO$3,"数量-入",$G134:CO134)-SUMIF($G$3:CO$3,"数量-出",$G134:CO134))),0)</f>
        <v>0</v>
      </c>
      <c r="CR134" s="115">
        <f t="shared" si="98"/>
        <v>0</v>
      </c>
      <c r="CS134" s="125"/>
      <c r="CT134" s="126"/>
      <c r="CU134" s="123"/>
      <c r="CV134" s="112"/>
      <c r="CW134" s="119">
        <f t="shared" si="99"/>
        <v>0</v>
      </c>
      <c r="CX134" s="124"/>
      <c r="CY134" s="115">
        <f>IFERROR(IF(CX134="",0,(SUMIF($G$3:CW$3,"金额-入",$G134:CW134)-SUMIF($G$3:CW$3,"金额-出",$G134:CW134))/(SUMIF($G$3:CW$3,"数量-入",$G134:CW134)-SUMIF($G$3:CW$3,"数量-出",$G134:CW134))),0)</f>
        <v>0</v>
      </c>
      <c r="CZ134" s="115">
        <f t="shared" si="100"/>
        <v>0</v>
      </c>
      <c r="DA134" s="125"/>
      <c r="DB134" s="126"/>
      <c r="DC134" s="123"/>
      <c r="DD134" s="112"/>
      <c r="DE134" s="119">
        <f t="shared" si="101"/>
        <v>0</v>
      </c>
      <c r="DF134" s="124"/>
      <c r="DG134" s="115">
        <f>IFERROR(IF(DF134="",0,(SUMIF($G$3:DE$3,"金额-入",$G134:DE134)-SUMIF($G$3:DE$3,"金额-出",$G134:DE134))/(SUMIF($G$3:DE$3,"数量-入",$G134:DE134)-SUMIF($G$3:DE$3,"数量-出",$G134:DE134))),0)</f>
        <v>0</v>
      </c>
      <c r="DH134" s="115">
        <f t="shared" si="102"/>
        <v>0</v>
      </c>
      <c r="DI134" s="125"/>
      <c r="DJ134" s="126"/>
      <c r="DK134" s="109">
        <f t="array" ref="DK134">MIN(IF(($G$3:$DJ$3="单价")*(G134:DJ134&lt;&gt;0),G134:DJ134))</f>
        <v>0</v>
      </c>
      <c r="DL134" s="97">
        <f t="array" ref="DL134">MAX(IF($G$3:$DJ$3="单价",G134:DJ134))</f>
        <v>0</v>
      </c>
      <c r="DM134" s="115">
        <f t="shared" si="103"/>
        <v>0</v>
      </c>
      <c r="DN134" s="127"/>
      <c r="DO134" s="2"/>
      <c r="DP134" s="11">
        <f t="shared" si="104"/>
        <v>0</v>
      </c>
      <c r="DQ134" s="11">
        <f t="shared" si="105"/>
        <v>0</v>
      </c>
      <c r="DR134" s="11"/>
      <c r="DS134" s="11"/>
      <c r="DT134" s="11"/>
      <c r="DU134" s="2"/>
      <c r="DV134" s="2"/>
      <c r="DW134" s="2"/>
      <c r="DX134" s="2"/>
      <c r="DY134" s="2"/>
    </row>
    <row r="135" spans="1:129" ht="18" customHeight="1" x14ac:dyDescent="0.15">
      <c r="A135" s="2"/>
      <c r="B135" s="53">
        <f t="shared" si="0"/>
        <v>131</v>
      </c>
      <c r="C135" s="5"/>
      <c r="D135" s="6"/>
      <c r="E135" s="7"/>
      <c r="F135" s="8"/>
      <c r="G135" s="111"/>
      <c r="H135" s="112"/>
      <c r="I135" s="113">
        <f t="shared" si="72"/>
        <v>0</v>
      </c>
      <c r="J135" s="114">
        <f t="shared" si="73"/>
        <v>0</v>
      </c>
      <c r="K135" s="115">
        <f t="shared" si="3"/>
        <v>0</v>
      </c>
      <c r="L135" s="113">
        <f t="shared" si="74"/>
        <v>0</v>
      </c>
      <c r="M135" s="114">
        <f t="shared" si="75"/>
        <v>0</v>
      </c>
      <c r="N135" s="115">
        <f t="shared" si="6"/>
        <v>0</v>
      </c>
      <c r="O135" s="113">
        <f t="shared" si="76"/>
        <v>0</v>
      </c>
      <c r="P135" s="116">
        <f t="shared" si="77"/>
        <v>0</v>
      </c>
      <c r="Q135" s="117">
        <f t="shared" si="37"/>
        <v>0</v>
      </c>
      <c r="R135" s="118">
        <f t="shared" si="78"/>
        <v>0</v>
      </c>
      <c r="S135" s="111"/>
      <c r="T135" s="112"/>
      <c r="U135" s="119">
        <f t="shared" si="79"/>
        <v>0</v>
      </c>
      <c r="V135" s="120"/>
      <c r="W135" s="115">
        <f>IFERROR(IF(V135="",0,(SUMIF($G$3:U$3,"金额-入",$G135:U135)-SUMIF($G$3:U$3,"金额-出",$G135:U135))/(SUMIF($G$3:U$3,"数量-入",$G135:U135)-SUMIF($G$3:U$3,"数量-出",$G135:U135))),0)</f>
        <v>0</v>
      </c>
      <c r="X135" s="115">
        <f t="shared" si="80"/>
        <v>0</v>
      </c>
      <c r="Y135" s="121"/>
      <c r="Z135" s="122"/>
      <c r="AA135" s="111"/>
      <c r="AB135" s="112"/>
      <c r="AC135" s="119">
        <f t="shared" si="81"/>
        <v>0</v>
      </c>
      <c r="AD135" s="120"/>
      <c r="AE135" s="115">
        <f>IFERROR(IF(AD135="",0,(SUMIF($G$3:AC$3,"金额-入",$G135:AC135)-SUMIF($G$3:AC$3,"金额-出",$G135:AC135))/(SUMIF($G$3:AC$3,"数量-入",$G135:AC135)-SUMIF($G$3:AC$3,"数量-出",$G135:AC135))),0)</f>
        <v>0</v>
      </c>
      <c r="AF135" s="115">
        <f t="shared" si="82"/>
        <v>0</v>
      </c>
      <c r="AG135" s="121"/>
      <c r="AH135" s="122"/>
      <c r="AI135" s="123"/>
      <c r="AJ135" s="112"/>
      <c r="AK135" s="119">
        <f t="shared" si="83"/>
        <v>0</v>
      </c>
      <c r="AL135" s="124"/>
      <c r="AM135" s="115">
        <f>IFERROR(IF(AL135="",0,(SUMIF($G$3:AK$3,"金额-入",$G135:AK135)-SUMIF($G$3:AK$3,"金额-出",$G135:AK135))/(SUMIF($G$3:AK$3,"数量-入",$G135:AK135)-SUMIF($G$3:AK$3,"数量-出",$G135:AK135))),0)</f>
        <v>0</v>
      </c>
      <c r="AN135" s="115">
        <f t="shared" si="84"/>
        <v>0</v>
      </c>
      <c r="AO135" s="125"/>
      <c r="AP135" s="126"/>
      <c r="AQ135" s="123"/>
      <c r="AR135" s="112"/>
      <c r="AS135" s="119">
        <f t="shared" si="85"/>
        <v>0</v>
      </c>
      <c r="AT135" s="124"/>
      <c r="AU135" s="115">
        <f>IFERROR(IF(AT135="",0,(SUMIF($G$3:AS$3,"金额-入",$G135:AS135)-SUMIF($G$3:AS$3,"金额-出",$G135:AS135))/(SUMIF($G$3:AS$3,"数量-入",$G135:AS135)-SUMIF($G$3:AS$3,"数量-出",$G135:AS135))),0)</f>
        <v>0</v>
      </c>
      <c r="AV135" s="115">
        <f t="shared" si="86"/>
        <v>0</v>
      </c>
      <c r="AW135" s="125"/>
      <c r="AX135" s="126"/>
      <c r="AY135" s="123"/>
      <c r="AZ135" s="112"/>
      <c r="BA135" s="119">
        <f t="shared" si="87"/>
        <v>0</v>
      </c>
      <c r="BB135" s="124"/>
      <c r="BC135" s="115">
        <f>IFERROR(IF(BB135="",0,(SUMIF($G$3:BA$3,"金额-入",$G135:BA135)-SUMIF($G$3:BA$3,"金额-出",$G135:BA135))/(SUMIF($G$3:BA$3,"数量-入",$G135:BA135)-SUMIF($G$3:BA$3,"数量-出",$G135:BA135))),0)</f>
        <v>0</v>
      </c>
      <c r="BD135" s="115">
        <f t="shared" si="88"/>
        <v>0</v>
      </c>
      <c r="BE135" s="125"/>
      <c r="BF135" s="126"/>
      <c r="BG135" s="123"/>
      <c r="BH135" s="112"/>
      <c r="BI135" s="119">
        <f t="shared" si="89"/>
        <v>0</v>
      </c>
      <c r="BJ135" s="124"/>
      <c r="BK135" s="115">
        <f>IFERROR(IF(BJ135="",0,(SUMIF($G$3:BI$3,"金额-入",$G135:BI135)-SUMIF($G$3:BI$3,"金额-出",$G135:BI135))/(SUMIF($G$3:BI$3,"数量-入",$G135:BI135)-SUMIF($G$3:BI$3,"数量-出",$G135:BI135))),0)</f>
        <v>0</v>
      </c>
      <c r="BL135" s="115">
        <f t="shared" si="90"/>
        <v>0</v>
      </c>
      <c r="BM135" s="125"/>
      <c r="BN135" s="126"/>
      <c r="BO135" s="123"/>
      <c r="BP135" s="112"/>
      <c r="BQ135" s="119">
        <f t="shared" si="91"/>
        <v>0</v>
      </c>
      <c r="BR135" s="124"/>
      <c r="BS135" s="115">
        <f>IFERROR(IF(BR135="",0,(SUMIF($G$3:BQ$3,"金额-入",$G135:BQ135)-SUMIF($G$3:BQ$3,"金额-出",$G135:BQ135))/(SUMIF($G$3:BQ$3,"数量-入",$G135:BQ135)-SUMIF($G$3:BQ$3,"数量-出",$G135:BQ135))),0)</f>
        <v>0</v>
      </c>
      <c r="BT135" s="115">
        <f t="shared" si="92"/>
        <v>0</v>
      </c>
      <c r="BU135" s="125"/>
      <c r="BV135" s="126"/>
      <c r="BW135" s="123"/>
      <c r="BX135" s="112"/>
      <c r="BY135" s="119">
        <f t="shared" si="93"/>
        <v>0</v>
      </c>
      <c r="BZ135" s="124"/>
      <c r="CA135" s="115">
        <f>IFERROR(IF(BZ135="",0,(SUMIF($G$3:BY$3,"金额-入",$G135:BY135)-SUMIF($G$3:BY$3,"金额-出",$G135:BY135))/(SUMIF($G$3:BY$3,"数量-入",$G135:BY135)-SUMIF($G$3:BY$3,"数量-出",$G135:BY135))),0)</f>
        <v>0</v>
      </c>
      <c r="CB135" s="115">
        <f t="shared" si="94"/>
        <v>0</v>
      </c>
      <c r="CC135" s="125"/>
      <c r="CD135" s="126"/>
      <c r="CE135" s="123"/>
      <c r="CF135" s="112"/>
      <c r="CG135" s="119">
        <f t="shared" si="95"/>
        <v>0</v>
      </c>
      <c r="CH135" s="124"/>
      <c r="CI135" s="115">
        <f>IFERROR(IF(CH135="",0,(SUMIF($G$3:CG$3,"金额-入",$G135:CG135)-SUMIF($G$3:CG$3,"金额-出",$G135:CG135))/(SUMIF($G$3:CG$3,"数量-入",$G135:CG135)-SUMIF($G$3:CG$3,"数量-出",$G135:CG135))),0)</f>
        <v>0</v>
      </c>
      <c r="CJ135" s="115">
        <f t="shared" si="96"/>
        <v>0</v>
      </c>
      <c r="CK135" s="125"/>
      <c r="CL135" s="126"/>
      <c r="CM135" s="123"/>
      <c r="CN135" s="112"/>
      <c r="CO135" s="119">
        <f t="shared" si="97"/>
        <v>0</v>
      </c>
      <c r="CP135" s="124"/>
      <c r="CQ135" s="115">
        <f>IFERROR(IF(CP135="",0,(SUMIF($G$3:CO$3,"金额-入",$G135:CO135)-SUMIF($G$3:CO$3,"金额-出",$G135:CO135))/(SUMIF($G$3:CO$3,"数量-入",$G135:CO135)-SUMIF($G$3:CO$3,"数量-出",$G135:CO135))),0)</f>
        <v>0</v>
      </c>
      <c r="CR135" s="115">
        <f t="shared" si="98"/>
        <v>0</v>
      </c>
      <c r="CS135" s="125"/>
      <c r="CT135" s="126"/>
      <c r="CU135" s="123"/>
      <c r="CV135" s="112"/>
      <c r="CW135" s="119">
        <f t="shared" si="99"/>
        <v>0</v>
      </c>
      <c r="CX135" s="124"/>
      <c r="CY135" s="115">
        <f>IFERROR(IF(CX135="",0,(SUMIF($G$3:CW$3,"金额-入",$G135:CW135)-SUMIF($G$3:CW$3,"金额-出",$G135:CW135))/(SUMIF($G$3:CW$3,"数量-入",$G135:CW135)-SUMIF($G$3:CW$3,"数量-出",$G135:CW135))),0)</f>
        <v>0</v>
      </c>
      <c r="CZ135" s="115">
        <f t="shared" si="100"/>
        <v>0</v>
      </c>
      <c r="DA135" s="125"/>
      <c r="DB135" s="126"/>
      <c r="DC135" s="123"/>
      <c r="DD135" s="112"/>
      <c r="DE135" s="119">
        <f t="shared" si="101"/>
        <v>0</v>
      </c>
      <c r="DF135" s="124"/>
      <c r="DG135" s="115">
        <f>IFERROR(IF(DF135="",0,(SUMIF($G$3:DE$3,"金额-入",$G135:DE135)-SUMIF($G$3:DE$3,"金额-出",$G135:DE135))/(SUMIF($G$3:DE$3,"数量-入",$G135:DE135)-SUMIF($G$3:DE$3,"数量-出",$G135:DE135))),0)</f>
        <v>0</v>
      </c>
      <c r="DH135" s="115">
        <f t="shared" si="102"/>
        <v>0</v>
      </c>
      <c r="DI135" s="125"/>
      <c r="DJ135" s="126"/>
      <c r="DK135" s="109">
        <f t="array" ref="DK135">MIN(IF(($G$3:$DJ$3="单价")*(G135:DJ135&lt;&gt;0),G135:DJ135))</f>
        <v>0</v>
      </c>
      <c r="DL135" s="97">
        <f t="array" ref="DL135">MAX(IF($G$3:$DJ$3="单价",G135:DJ135))</f>
        <v>0</v>
      </c>
      <c r="DM135" s="115">
        <f t="shared" si="103"/>
        <v>0</v>
      </c>
      <c r="DN135" s="127"/>
      <c r="DO135" s="2"/>
      <c r="DP135" s="11">
        <f t="shared" si="104"/>
        <v>0</v>
      </c>
      <c r="DQ135" s="11">
        <f t="shared" si="105"/>
        <v>0</v>
      </c>
      <c r="DR135" s="11"/>
      <c r="DS135" s="11"/>
      <c r="DT135" s="11"/>
      <c r="DU135" s="2"/>
      <c r="DV135" s="2"/>
      <c r="DW135" s="2"/>
      <c r="DX135" s="2"/>
      <c r="DY135" s="2"/>
    </row>
    <row r="136" spans="1:129" ht="18" customHeight="1" x14ac:dyDescent="0.15">
      <c r="A136" s="2"/>
      <c r="B136" s="53">
        <f t="shared" si="0"/>
        <v>132</v>
      </c>
      <c r="C136" s="5"/>
      <c r="D136" s="6"/>
      <c r="E136" s="7"/>
      <c r="F136" s="8"/>
      <c r="G136" s="111"/>
      <c r="H136" s="112"/>
      <c r="I136" s="113">
        <f t="shared" si="72"/>
        <v>0</v>
      </c>
      <c r="J136" s="114">
        <f t="shared" si="73"/>
        <v>0</v>
      </c>
      <c r="K136" s="115">
        <f t="shared" si="3"/>
        <v>0</v>
      </c>
      <c r="L136" s="113">
        <f t="shared" si="74"/>
        <v>0</v>
      </c>
      <c r="M136" s="114">
        <f t="shared" si="75"/>
        <v>0</v>
      </c>
      <c r="N136" s="115">
        <f t="shared" si="6"/>
        <v>0</v>
      </c>
      <c r="O136" s="113">
        <f t="shared" si="76"/>
        <v>0</v>
      </c>
      <c r="P136" s="116">
        <f t="shared" si="77"/>
        <v>0</v>
      </c>
      <c r="Q136" s="117">
        <f t="shared" si="37"/>
        <v>0</v>
      </c>
      <c r="R136" s="118">
        <f t="shared" si="78"/>
        <v>0</v>
      </c>
      <c r="S136" s="111"/>
      <c r="T136" s="112"/>
      <c r="U136" s="119">
        <f t="shared" si="79"/>
        <v>0</v>
      </c>
      <c r="V136" s="120"/>
      <c r="W136" s="115">
        <f>IFERROR(IF(V136="",0,(SUMIF($G$3:U$3,"金额-入",$G136:U136)-SUMIF($G$3:U$3,"金额-出",$G136:U136))/(SUMIF($G$3:U$3,"数量-入",$G136:U136)-SUMIF($G$3:U$3,"数量-出",$G136:U136))),0)</f>
        <v>0</v>
      </c>
      <c r="X136" s="115">
        <f t="shared" si="80"/>
        <v>0</v>
      </c>
      <c r="Y136" s="121"/>
      <c r="Z136" s="122"/>
      <c r="AA136" s="111"/>
      <c r="AB136" s="112"/>
      <c r="AC136" s="119">
        <f t="shared" si="81"/>
        <v>0</v>
      </c>
      <c r="AD136" s="120"/>
      <c r="AE136" s="115">
        <f>IFERROR(IF(AD136="",0,(SUMIF($G$3:AC$3,"金额-入",$G136:AC136)-SUMIF($G$3:AC$3,"金额-出",$G136:AC136))/(SUMIF($G$3:AC$3,"数量-入",$G136:AC136)-SUMIF($G$3:AC$3,"数量-出",$G136:AC136))),0)</f>
        <v>0</v>
      </c>
      <c r="AF136" s="115">
        <f t="shared" si="82"/>
        <v>0</v>
      </c>
      <c r="AG136" s="121"/>
      <c r="AH136" s="122"/>
      <c r="AI136" s="123"/>
      <c r="AJ136" s="112"/>
      <c r="AK136" s="119">
        <f t="shared" si="83"/>
        <v>0</v>
      </c>
      <c r="AL136" s="124"/>
      <c r="AM136" s="115">
        <f>IFERROR(IF(AL136="",0,(SUMIF($G$3:AK$3,"金额-入",$G136:AK136)-SUMIF($G$3:AK$3,"金额-出",$G136:AK136))/(SUMIF($G$3:AK$3,"数量-入",$G136:AK136)-SUMIF($G$3:AK$3,"数量-出",$G136:AK136))),0)</f>
        <v>0</v>
      </c>
      <c r="AN136" s="115">
        <f t="shared" si="84"/>
        <v>0</v>
      </c>
      <c r="AO136" s="125"/>
      <c r="AP136" s="126"/>
      <c r="AQ136" s="123"/>
      <c r="AR136" s="112"/>
      <c r="AS136" s="119">
        <f t="shared" si="85"/>
        <v>0</v>
      </c>
      <c r="AT136" s="124"/>
      <c r="AU136" s="115">
        <f>IFERROR(IF(AT136="",0,(SUMIF($G$3:AS$3,"金额-入",$G136:AS136)-SUMIF($G$3:AS$3,"金额-出",$G136:AS136))/(SUMIF($G$3:AS$3,"数量-入",$G136:AS136)-SUMIF($G$3:AS$3,"数量-出",$G136:AS136))),0)</f>
        <v>0</v>
      </c>
      <c r="AV136" s="115">
        <f t="shared" si="86"/>
        <v>0</v>
      </c>
      <c r="AW136" s="125"/>
      <c r="AX136" s="126"/>
      <c r="AY136" s="123"/>
      <c r="AZ136" s="112"/>
      <c r="BA136" s="119">
        <f t="shared" si="87"/>
        <v>0</v>
      </c>
      <c r="BB136" s="124"/>
      <c r="BC136" s="115">
        <f>IFERROR(IF(BB136="",0,(SUMIF($G$3:BA$3,"金额-入",$G136:BA136)-SUMIF($G$3:BA$3,"金额-出",$G136:BA136))/(SUMIF($G$3:BA$3,"数量-入",$G136:BA136)-SUMIF($G$3:BA$3,"数量-出",$G136:BA136))),0)</f>
        <v>0</v>
      </c>
      <c r="BD136" s="115">
        <f t="shared" si="88"/>
        <v>0</v>
      </c>
      <c r="BE136" s="125"/>
      <c r="BF136" s="126"/>
      <c r="BG136" s="123"/>
      <c r="BH136" s="112"/>
      <c r="BI136" s="119">
        <f t="shared" si="89"/>
        <v>0</v>
      </c>
      <c r="BJ136" s="124"/>
      <c r="BK136" s="115">
        <f>IFERROR(IF(BJ136="",0,(SUMIF($G$3:BI$3,"金额-入",$G136:BI136)-SUMIF($G$3:BI$3,"金额-出",$G136:BI136))/(SUMIF($G$3:BI$3,"数量-入",$G136:BI136)-SUMIF($G$3:BI$3,"数量-出",$G136:BI136))),0)</f>
        <v>0</v>
      </c>
      <c r="BL136" s="115">
        <f t="shared" si="90"/>
        <v>0</v>
      </c>
      <c r="BM136" s="125"/>
      <c r="BN136" s="126"/>
      <c r="BO136" s="123"/>
      <c r="BP136" s="112"/>
      <c r="BQ136" s="119">
        <f t="shared" si="91"/>
        <v>0</v>
      </c>
      <c r="BR136" s="124"/>
      <c r="BS136" s="115">
        <f>IFERROR(IF(BR136="",0,(SUMIF($G$3:BQ$3,"金额-入",$G136:BQ136)-SUMIF($G$3:BQ$3,"金额-出",$G136:BQ136))/(SUMIF($G$3:BQ$3,"数量-入",$G136:BQ136)-SUMIF($G$3:BQ$3,"数量-出",$G136:BQ136))),0)</f>
        <v>0</v>
      </c>
      <c r="BT136" s="115">
        <f t="shared" si="92"/>
        <v>0</v>
      </c>
      <c r="BU136" s="125"/>
      <c r="BV136" s="126"/>
      <c r="BW136" s="123"/>
      <c r="BX136" s="112"/>
      <c r="BY136" s="119">
        <f t="shared" si="93"/>
        <v>0</v>
      </c>
      <c r="BZ136" s="124"/>
      <c r="CA136" s="115">
        <f>IFERROR(IF(BZ136="",0,(SUMIF($G$3:BY$3,"金额-入",$G136:BY136)-SUMIF($G$3:BY$3,"金额-出",$G136:BY136))/(SUMIF($G$3:BY$3,"数量-入",$G136:BY136)-SUMIF($G$3:BY$3,"数量-出",$G136:BY136))),0)</f>
        <v>0</v>
      </c>
      <c r="CB136" s="115">
        <f t="shared" si="94"/>
        <v>0</v>
      </c>
      <c r="CC136" s="125"/>
      <c r="CD136" s="126"/>
      <c r="CE136" s="123"/>
      <c r="CF136" s="112"/>
      <c r="CG136" s="119">
        <f t="shared" si="95"/>
        <v>0</v>
      </c>
      <c r="CH136" s="124"/>
      <c r="CI136" s="115">
        <f>IFERROR(IF(CH136="",0,(SUMIF($G$3:CG$3,"金额-入",$G136:CG136)-SUMIF($G$3:CG$3,"金额-出",$G136:CG136))/(SUMIF($G$3:CG$3,"数量-入",$G136:CG136)-SUMIF($G$3:CG$3,"数量-出",$G136:CG136))),0)</f>
        <v>0</v>
      </c>
      <c r="CJ136" s="115">
        <f t="shared" si="96"/>
        <v>0</v>
      </c>
      <c r="CK136" s="125"/>
      <c r="CL136" s="126"/>
      <c r="CM136" s="123"/>
      <c r="CN136" s="112"/>
      <c r="CO136" s="119">
        <f t="shared" si="97"/>
        <v>0</v>
      </c>
      <c r="CP136" s="124"/>
      <c r="CQ136" s="115">
        <f>IFERROR(IF(CP136="",0,(SUMIF($G$3:CO$3,"金额-入",$G136:CO136)-SUMIF($G$3:CO$3,"金额-出",$G136:CO136))/(SUMIF($G$3:CO$3,"数量-入",$G136:CO136)-SUMIF($G$3:CO$3,"数量-出",$G136:CO136))),0)</f>
        <v>0</v>
      </c>
      <c r="CR136" s="115">
        <f t="shared" si="98"/>
        <v>0</v>
      </c>
      <c r="CS136" s="125"/>
      <c r="CT136" s="126"/>
      <c r="CU136" s="123"/>
      <c r="CV136" s="112"/>
      <c r="CW136" s="119">
        <f t="shared" si="99"/>
        <v>0</v>
      </c>
      <c r="CX136" s="124"/>
      <c r="CY136" s="115">
        <f>IFERROR(IF(CX136="",0,(SUMIF($G$3:CW$3,"金额-入",$G136:CW136)-SUMIF($G$3:CW$3,"金额-出",$G136:CW136))/(SUMIF($G$3:CW$3,"数量-入",$G136:CW136)-SUMIF($G$3:CW$3,"数量-出",$G136:CW136))),0)</f>
        <v>0</v>
      </c>
      <c r="CZ136" s="115">
        <f t="shared" si="100"/>
        <v>0</v>
      </c>
      <c r="DA136" s="125"/>
      <c r="DB136" s="126"/>
      <c r="DC136" s="123"/>
      <c r="DD136" s="112"/>
      <c r="DE136" s="119">
        <f t="shared" si="101"/>
        <v>0</v>
      </c>
      <c r="DF136" s="124"/>
      <c r="DG136" s="115">
        <f>IFERROR(IF(DF136="",0,(SUMIF($G$3:DE$3,"金额-入",$G136:DE136)-SUMIF($G$3:DE$3,"金额-出",$G136:DE136))/(SUMIF($G$3:DE$3,"数量-入",$G136:DE136)-SUMIF($G$3:DE$3,"数量-出",$G136:DE136))),0)</f>
        <v>0</v>
      </c>
      <c r="DH136" s="115">
        <f t="shared" si="102"/>
        <v>0</v>
      </c>
      <c r="DI136" s="125"/>
      <c r="DJ136" s="126"/>
      <c r="DK136" s="109">
        <f t="array" ref="DK136">MIN(IF(($G$3:$DJ$3="单价")*(G136:DJ136&lt;&gt;0),G136:DJ136))</f>
        <v>0</v>
      </c>
      <c r="DL136" s="97">
        <f t="array" ref="DL136">MAX(IF($G$3:$DJ$3="单价",G136:DJ136))</f>
        <v>0</v>
      </c>
      <c r="DM136" s="115">
        <f t="shared" si="103"/>
        <v>0</v>
      </c>
      <c r="DN136" s="127"/>
      <c r="DO136" s="2"/>
      <c r="DP136" s="11">
        <f t="shared" si="104"/>
        <v>0</v>
      </c>
      <c r="DQ136" s="11">
        <f t="shared" si="105"/>
        <v>0</v>
      </c>
      <c r="DR136" s="11"/>
      <c r="DS136" s="11"/>
      <c r="DT136" s="11"/>
      <c r="DU136" s="2"/>
      <c r="DV136" s="2"/>
      <c r="DW136" s="2"/>
      <c r="DX136" s="2"/>
      <c r="DY136" s="2"/>
    </row>
    <row r="137" spans="1:129" ht="18" customHeight="1" x14ac:dyDescent="0.15">
      <c r="A137" s="2"/>
      <c r="B137" s="53">
        <f t="shared" si="0"/>
        <v>133</v>
      </c>
      <c r="C137" s="5"/>
      <c r="D137" s="6"/>
      <c r="E137" s="7"/>
      <c r="F137" s="8"/>
      <c r="G137" s="111"/>
      <c r="H137" s="112"/>
      <c r="I137" s="113">
        <f t="shared" si="72"/>
        <v>0</v>
      </c>
      <c r="J137" s="114">
        <f t="shared" si="73"/>
        <v>0</v>
      </c>
      <c r="K137" s="115">
        <f t="shared" si="3"/>
        <v>0</v>
      </c>
      <c r="L137" s="113">
        <f t="shared" si="74"/>
        <v>0</v>
      </c>
      <c r="M137" s="114">
        <f t="shared" si="75"/>
        <v>0</v>
      </c>
      <c r="N137" s="115">
        <f t="shared" si="6"/>
        <v>0</v>
      </c>
      <c r="O137" s="113">
        <f t="shared" si="76"/>
        <v>0</v>
      </c>
      <c r="P137" s="116">
        <f t="shared" si="77"/>
        <v>0</v>
      </c>
      <c r="Q137" s="117">
        <f t="shared" si="37"/>
        <v>0</v>
      </c>
      <c r="R137" s="118">
        <f t="shared" si="78"/>
        <v>0</v>
      </c>
      <c r="S137" s="111"/>
      <c r="T137" s="112"/>
      <c r="U137" s="119">
        <f t="shared" si="79"/>
        <v>0</v>
      </c>
      <c r="V137" s="120"/>
      <c r="W137" s="115">
        <f>IFERROR(IF(V137="",0,(SUMIF($G$3:U$3,"金额-入",$G137:U137)-SUMIF($G$3:U$3,"金额-出",$G137:U137))/(SUMIF($G$3:U$3,"数量-入",$G137:U137)-SUMIF($G$3:U$3,"数量-出",$G137:U137))),0)</f>
        <v>0</v>
      </c>
      <c r="X137" s="115">
        <f t="shared" si="80"/>
        <v>0</v>
      </c>
      <c r="Y137" s="121"/>
      <c r="Z137" s="122"/>
      <c r="AA137" s="111"/>
      <c r="AB137" s="112"/>
      <c r="AC137" s="119">
        <f t="shared" si="81"/>
        <v>0</v>
      </c>
      <c r="AD137" s="120"/>
      <c r="AE137" s="115">
        <f>IFERROR(IF(AD137="",0,(SUMIF($G$3:AC$3,"金额-入",$G137:AC137)-SUMIF($G$3:AC$3,"金额-出",$G137:AC137))/(SUMIF($G$3:AC$3,"数量-入",$G137:AC137)-SUMIF($G$3:AC$3,"数量-出",$G137:AC137))),0)</f>
        <v>0</v>
      </c>
      <c r="AF137" s="115">
        <f t="shared" si="82"/>
        <v>0</v>
      </c>
      <c r="AG137" s="121"/>
      <c r="AH137" s="122"/>
      <c r="AI137" s="123"/>
      <c r="AJ137" s="112"/>
      <c r="AK137" s="119">
        <f t="shared" si="83"/>
        <v>0</v>
      </c>
      <c r="AL137" s="124"/>
      <c r="AM137" s="115">
        <f>IFERROR(IF(AL137="",0,(SUMIF($G$3:AK$3,"金额-入",$G137:AK137)-SUMIF($G$3:AK$3,"金额-出",$G137:AK137))/(SUMIF($G$3:AK$3,"数量-入",$G137:AK137)-SUMIF($G$3:AK$3,"数量-出",$G137:AK137))),0)</f>
        <v>0</v>
      </c>
      <c r="AN137" s="115">
        <f t="shared" si="84"/>
        <v>0</v>
      </c>
      <c r="AO137" s="125"/>
      <c r="AP137" s="126"/>
      <c r="AQ137" s="123"/>
      <c r="AR137" s="112"/>
      <c r="AS137" s="119">
        <f t="shared" si="85"/>
        <v>0</v>
      </c>
      <c r="AT137" s="124"/>
      <c r="AU137" s="115">
        <f>IFERROR(IF(AT137="",0,(SUMIF($G$3:AS$3,"金额-入",$G137:AS137)-SUMIF($G$3:AS$3,"金额-出",$G137:AS137))/(SUMIF($G$3:AS$3,"数量-入",$G137:AS137)-SUMIF($G$3:AS$3,"数量-出",$G137:AS137))),0)</f>
        <v>0</v>
      </c>
      <c r="AV137" s="115">
        <f t="shared" si="86"/>
        <v>0</v>
      </c>
      <c r="AW137" s="125"/>
      <c r="AX137" s="126"/>
      <c r="AY137" s="123"/>
      <c r="AZ137" s="112"/>
      <c r="BA137" s="119">
        <f t="shared" si="87"/>
        <v>0</v>
      </c>
      <c r="BB137" s="124"/>
      <c r="BC137" s="115">
        <f>IFERROR(IF(BB137="",0,(SUMIF($G$3:BA$3,"金额-入",$G137:BA137)-SUMIF($G$3:BA$3,"金额-出",$G137:BA137))/(SUMIF($G$3:BA$3,"数量-入",$G137:BA137)-SUMIF($G$3:BA$3,"数量-出",$G137:BA137))),0)</f>
        <v>0</v>
      </c>
      <c r="BD137" s="115">
        <f t="shared" si="88"/>
        <v>0</v>
      </c>
      <c r="BE137" s="125"/>
      <c r="BF137" s="126"/>
      <c r="BG137" s="123"/>
      <c r="BH137" s="112"/>
      <c r="BI137" s="119">
        <f t="shared" si="89"/>
        <v>0</v>
      </c>
      <c r="BJ137" s="124"/>
      <c r="BK137" s="115">
        <f>IFERROR(IF(BJ137="",0,(SUMIF($G$3:BI$3,"金额-入",$G137:BI137)-SUMIF($G$3:BI$3,"金额-出",$G137:BI137))/(SUMIF($G$3:BI$3,"数量-入",$G137:BI137)-SUMIF($G$3:BI$3,"数量-出",$G137:BI137))),0)</f>
        <v>0</v>
      </c>
      <c r="BL137" s="115">
        <f t="shared" si="90"/>
        <v>0</v>
      </c>
      <c r="BM137" s="125"/>
      <c r="BN137" s="126"/>
      <c r="BO137" s="123"/>
      <c r="BP137" s="112"/>
      <c r="BQ137" s="119">
        <f t="shared" si="91"/>
        <v>0</v>
      </c>
      <c r="BR137" s="124"/>
      <c r="BS137" s="115">
        <f>IFERROR(IF(BR137="",0,(SUMIF($G$3:BQ$3,"金额-入",$G137:BQ137)-SUMIF($G$3:BQ$3,"金额-出",$G137:BQ137))/(SUMIF($G$3:BQ$3,"数量-入",$G137:BQ137)-SUMIF($G$3:BQ$3,"数量-出",$G137:BQ137))),0)</f>
        <v>0</v>
      </c>
      <c r="BT137" s="115">
        <f t="shared" si="92"/>
        <v>0</v>
      </c>
      <c r="BU137" s="125"/>
      <c r="BV137" s="126"/>
      <c r="BW137" s="123"/>
      <c r="BX137" s="112"/>
      <c r="BY137" s="119">
        <f t="shared" si="93"/>
        <v>0</v>
      </c>
      <c r="BZ137" s="124"/>
      <c r="CA137" s="115">
        <f>IFERROR(IF(BZ137="",0,(SUMIF($G$3:BY$3,"金额-入",$G137:BY137)-SUMIF($G$3:BY$3,"金额-出",$G137:BY137))/(SUMIF($G$3:BY$3,"数量-入",$G137:BY137)-SUMIF($G$3:BY$3,"数量-出",$G137:BY137))),0)</f>
        <v>0</v>
      </c>
      <c r="CB137" s="115">
        <f t="shared" si="94"/>
        <v>0</v>
      </c>
      <c r="CC137" s="125"/>
      <c r="CD137" s="126"/>
      <c r="CE137" s="123"/>
      <c r="CF137" s="112"/>
      <c r="CG137" s="119">
        <f t="shared" si="95"/>
        <v>0</v>
      </c>
      <c r="CH137" s="124"/>
      <c r="CI137" s="115">
        <f>IFERROR(IF(CH137="",0,(SUMIF($G$3:CG$3,"金额-入",$G137:CG137)-SUMIF($G$3:CG$3,"金额-出",$G137:CG137))/(SUMIF($G$3:CG$3,"数量-入",$G137:CG137)-SUMIF($G$3:CG$3,"数量-出",$G137:CG137))),0)</f>
        <v>0</v>
      </c>
      <c r="CJ137" s="115">
        <f t="shared" si="96"/>
        <v>0</v>
      </c>
      <c r="CK137" s="125"/>
      <c r="CL137" s="126"/>
      <c r="CM137" s="123"/>
      <c r="CN137" s="112"/>
      <c r="CO137" s="119">
        <f t="shared" si="97"/>
        <v>0</v>
      </c>
      <c r="CP137" s="124"/>
      <c r="CQ137" s="115">
        <f>IFERROR(IF(CP137="",0,(SUMIF($G$3:CO$3,"金额-入",$G137:CO137)-SUMIF($G$3:CO$3,"金额-出",$G137:CO137))/(SUMIF($G$3:CO$3,"数量-入",$G137:CO137)-SUMIF($G$3:CO$3,"数量-出",$G137:CO137))),0)</f>
        <v>0</v>
      </c>
      <c r="CR137" s="115">
        <f t="shared" si="98"/>
        <v>0</v>
      </c>
      <c r="CS137" s="125"/>
      <c r="CT137" s="126"/>
      <c r="CU137" s="123"/>
      <c r="CV137" s="112"/>
      <c r="CW137" s="119">
        <f t="shared" si="99"/>
        <v>0</v>
      </c>
      <c r="CX137" s="124"/>
      <c r="CY137" s="115">
        <f>IFERROR(IF(CX137="",0,(SUMIF($G$3:CW$3,"金额-入",$G137:CW137)-SUMIF($G$3:CW$3,"金额-出",$G137:CW137))/(SUMIF($G$3:CW$3,"数量-入",$G137:CW137)-SUMIF($G$3:CW$3,"数量-出",$G137:CW137))),0)</f>
        <v>0</v>
      </c>
      <c r="CZ137" s="115">
        <f t="shared" si="100"/>
        <v>0</v>
      </c>
      <c r="DA137" s="125"/>
      <c r="DB137" s="126"/>
      <c r="DC137" s="123"/>
      <c r="DD137" s="112"/>
      <c r="DE137" s="119">
        <f t="shared" si="101"/>
        <v>0</v>
      </c>
      <c r="DF137" s="124"/>
      <c r="DG137" s="115">
        <f>IFERROR(IF(DF137="",0,(SUMIF($G$3:DE$3,"金额-入",$G137:DE137)-SUMIF($G$3:DE$3,"金额-出",$G137:DE137))/(SUMIF($G$3:DE$3,"数量-入",$G137:DE137)-SUMIF($G$3:DE$3,"数量-出",$G137:DE137))),0)</f>
        <v>0</v>
      </c>
      <c r="DH137" s="115">
        <f t="shared" si="102"/>
        <v>0</v>
      </c>
      <c r="DI137" s="125"/>
      <c r="DJ137" s="126"/>
      <c r="DK137" s="109">
        <f t="array" ref="DK137">MIN(IF(($G$3:$DJ$3="单价")*(G137:DJ137&lt;&gt;0),G137:DJ137))</f>
        <v>0</v>
      </c>
      <c r="DL137" s="97">
        <f t="array" ref="DL137">MAX(IF($G$3:$DJ$3="单价",G137:DJ137))</f>
        <v>0</v>
      </c>
      <c r="DM137" s="115">
        <f t="shared" si="103"/>
        <v>0</v>
      </c>
      <c r="DN137" s="127"/>
      <c r="DO137" s="2"/>
      <c r="DP137" s="11">
        <f t="shared" si="104"/>
        <v>0</v>
      </c>
      <c r="DQ137" s="11">
        <f t="shared" si="105"/>
        <v>0</v>
      </c>
      <c r="DR137" s="11"/>
      <c r="DS137" s="11"/>
      <c r="DT137" s="11"/>
      <c r="DU137" s="2"/>
      <c r="DV137" s="2"/>
      <c r="DW137" s="2"/>
      <c r="DX137" s="2"/>
      <c r="DY137" s="2"/>
    </row>
    <row r="138" spans="1:129" ht="18" customHeight="1" x14ac:dyDescent="0.15">
      <c r="A138" s="2"/>
      <c r="B138" s="53">
        <f t="shared" si="0"/>
        <v>134</v>
      </c>
      <c r="C138" s="5"/>
      <c r="D138" s="6"/>
      <c r="E138" s="7"/>
      <c r="F138" s="8"/>
      <c r="G138" s="111"/>
      <c r="H138" s="112"/>
      <c r="I138" s="113">
        <f t="shared" si="72"/>
        <v>0</v>
      </c>
      <c r="J138" s="114">
        <f t="shared" si="73"/>
        <v>0</v>
      </c>
      <c r="K138" s="115">
        <f t="shared" si="3"/>
        <v>0</v>
      </c>
      <c r="L138" s="113">
        <f t="shared" si="74"/>
        <v>0</v>
      </c>
      <c r="M138" s="114">
        <f t="shared" si="75"/>
        <v>0</v>
      </c>
      <c r="N138" s="115">
        <f t="shared" si="6"/>
        <v>0</v>
      </c>
      <c r="O138" s="113">
        <f t="shared" si="76"/>
        <v>0</v>
      </c>
      <c r="P138" s="116">
        <f t="shared" si="77"/>
        <v>0</v>
      </c>
      <c r="Q138" s="117">
        <f t="shared" si="37"/>
        <v>0</v>
      </c>
      <c r="R138" s="118">
        <f t="shared" si="78"/>
        <v>0</v>
      </c>
      <c r="S138" s="111"/>
      <c r="T138" s="112"/>
      <c r="U138" s="119">
        <f t="shared" si="79"/>
        <v>0</v>
      </c>
      <c r="V138" s="120"/>
      <c r="W138" s="115">
        <f>IFERROR(IF(V138="",0,(SUMIF($G$3:U$3,"金额-入",$G138:U138)-SUMIF($G$3:U$3,"金额-出",$G138:U138))/(SUMIF($G$3:U$3,"数量-入",$G138:U138)-SUMIF($G$3:U$3,"数量-出",$G138:U138))),0)</f>
        <v>0</v>
      </c>
      <c r="X138" s="115">
        <f t="shared" si="80"/>
        <v>0</v>
      </c>
      <c r="Y138" s="121"/>
      <c r="Z138" s="122"/>
      <c r="AA138" s="111"/>
      <c r="AB138" s="112"/>
      <c r="AC138" s="119">
        <f t="shared" si="81"/>
        <v>0</v>
      </c>
      <c r="AD138" s="120"/>
      <c r="AE138" s="115">
        <f>IFERROR(IF(AD138="",0,(SUMIF($G$3:AC$3,"金额-入",$G138:AC138)-SUMIF($G$3:AC$3,"金额-出",$G138:AC138))/(SUMIF($G$3:AC$3,"数量-入",$G138:AC138)-SUMIF($G$3:AC$3,"数量-出",$G138:AC138))),0)</f>
        <v>0</v>
      </c>
      <c r="AF138" s="115">
        <f t="shared" si="82"/>
        <v>0</v>
      </c>
      <c r="AG138" s="121"/>
      <c r="AH138" s="122"/>
      <c r="AI138" s="123"/>
      <c r="AJ138" s="112"/>
      <c r="AK138" s="119">
        <f t="shared" si="83"/>
        <v>0</v>
      </c>
      <c r="AL138" s="124"/>
      <c r="AM138" s="115">
        <f>IFERROR(IF(AL138="",0,(SUMIF($G$3:AK$3,"金额-入",$G138:AK138)-SUMIF($G$3:AK$3,"金额-出",$G138:AK138))/(SUMIF($G$3:AK$3,"数量-入",$G138:AK138)-SUMIF($G$3:AK$3,"数量-出",$G138:AK138))),0)</f>
        <v>0</v>
      </c>
      <c r="AN138" s="115">
        <f t="shared" si="84"/>
        <v>0</v>
      </c>
      <c r="AO138" s="125"/>
      <c r="AP138" s="126"/>
      <c r="AQ138" s="123"/>
      <c r="AR138" s="112"/>
      <c r="AS138" s="119">
        <f t="shared" si="85"/>
        <v>0</v>
      </c>
      <c r="AT138" s="124"/>
      <c r="AU138" s="115">
        <f>IFERROR(IF(AT138="",0,(SUMIF($G$3:AS$3,"金额-入",$G138:AS138)-SUMIF($G$3:AS$3,"金额-出",$G138:AS138))/(SUMIF($G$3:AS$3,"数量-入",$G138:AS138)-SUMIF($G$3:AS$3,"数量-出",$G138:AS138))),0)</f>
        <v>0</v>
      </c>
      <c r="AV138" s="115">
        <f t="shared" si="86"/>
        <v>0</v>
      </c>
      <c r="AW138" s="125"/>
      <c r="AX138" s="126"/>
      <c r="AY138" s="123"/>
      <c r="AZ138" s="112"/>
      <c r="BA138" s="119">
        <f t="shared" si="87"/>
        <v>0</v>
      </c>
      <c r="BB138" s="124"/>
      <c r="BC138" s="115">
        <f>IFERROR(IF(BB138="",0,(SUMIF($G$3:BA$3,"金额-入",$G138:BA138)-SUMIF($G$3:BA$3,"金额-出",$G138:BA138))/(SUMIF($G$3:BA$3,"数量-入",$G138:BA138)-SUMIF($G$3:BA$3,"数量-出",$G138:BA138))),0)</f>
        <v>0</v>
      </c>
      <c r="BD138" s="115">
        <f t="shared" si="88"/>
        <v>0</v>
      </c>
      <c r="BE138" s="125"/>
      <c r="BF138" s="126"/>
      <c r="BG138" s="123"/>
      <c r="BH138" s="112"/>
      <c r="BI138" s="119">
        <f t="shared" si="89"/>
        <v>0</v>
      </c>
      <c r="BJ138" s="124"/>
      <c r="BK138" s="115">
        <f>IFERROR(IF(BJ138="",0,(SUMIF($G$3:BI$3,"金额-入",$G138:BI138)-SUMIF($G$3:BI$3,"金额-出",$G138:BI138))/(SUMIF($G$3:BI$3,"数量-入",$G138:BI138)-SUMIF($G$3:BI$3,"数量-出",$G138:BI138))),0)</f>
        <v>0</v>
      </c>
      <c r="BL138" s="115">
        <f t="shared" si="90"/>
        <v>0</v>
      </c>
      <c r="BM138" s="125"/>
      <c r="BN138" s="126"/>
      <c r="BO138" s="123"/>
      <c r="BP138" s="112"/>
      <c r="BQ138" s="119">
        <f t="shared" si="91"/>
        <v>0</v>
      </c>
      <c r="BR138" s="124"/>
      <c r="BS138" s="115">
        <f>IFERROR(IF(BR138="",0,(SUMIF($G$3:BQ$3,"金额-入",$G138:BQ138)-SUMIF($G$3:BQ$3,"金额-出",$G138:BQ138))/(SUMIF($G$3:BQ$3,"数量-入",$G138:BQ138)-SUMIF($G$3:BQ$3,"数量-出",$G138:BQ138))),0)</f>
        <v>0</v>
      </c>
      <c r="BT138" s="115">
        <f t="shared" si="92"/>
        <v>0</v>
      </c>
      <c r="BU138" s="125"/>
      <c r="BV138" s="126"/>
      <c r="BW138" s="123"/>
      <c r="BX138" s="112"/>
      <c r="BY138" s="119">
        <f t="shared" si="93"/>
        <v>0</v>
      </c>
      <c r="BZ138" s="124"/>
      <c r="CA138" s="115">
        <f>IFERROR(IF(BZ138="",0,(SUMIF($G$3:BY$3,"金额-入",$G138:BY138)-SUMIF($G$3:BY$3,"金额-出",$G138:BY138))/(SUMIF($G$3:BY$3,"数量-入",$G138:BY138)-SUMIF($G$3:BY$3,"数量-出",$G138:BY138))),0)</f>
        <v>0</v>
      </c>
      <c r="CB138" s="115">
        <f t="shared" si="94"/>
        <v>0</v>
      </c>
      <c r="CC138" s="125"/>
      <c r="CD138" s="126"/>
      <c r="CE138" s="123"/>
      <c r="CF138" s="112"/>
      <c r="CG138" s="119">
        <f t="shared" si="95"/>
        <v>0</v>
      </c>
      <c r="CH138" s="124"/>
      <c r="CI138" s="115">
        <f>IFERROR(IF(CH138="",0,(SUMIF($G$3:CG$3,"金额-入",$G138:CG138)-SUMIF($G$3:CG$3,"金额-出",$G138:CG138))/(SUMIF($G$3:CG$3,"数量-入",$G138:CG138)-SUMIF($G$3:CG$3,"数量-出",$G138:CG138))),0)</f>
        <v>0</v>
      </c>
      <c r="CJ138" s="115">
        <f t="shared" si="96"/>
        <v>0</v>
      </c>
      <c r="CK138" s="125"/>
      <c r="CL138" s="126"/>
      <c r="CM138" s="123"/>
      <c r="CN138" s="112"/>
      <c r="CO138" s="119">
        <f t="shared" si="97"/>
        <v>0</v>
      </c>
      <c r="CP138" s="124"/>
      <c r="CQ138" s="115">
        <f>IFERROR(IF(CP138="",0,(SUMIF($G$3:CO$3,"金额-入",$G138:CO138)-SUMIF($G$3:CO$3,"金额-出",$G138:CO138))/(SUMIF($G$3:CO$3,"数量-入",$G138:CO138)-SUMIF($G$3:CO$3,"数量-出",$G138:CO138))),0)</f>
        <v>0</v>
      </c>
      <c r="CR138" s="115">
        <f t="shared" si="98"/>
        <v>0</v>
      </c>
      <c r="CS138" s="125"/>
      <c r="CT138" s="126"/>
      <c r="CU138" s="123"/>
      <c r="CV138" s="112"/>
      <c r="CW138" s="119">
        <f t="shared" si="99"/>
        <v>0</v>
      </c>
      <c r="CX138" s="124"/>
      <c r="CY138" s="115">
        <f>IFERROR(IF(CX138="",0,(SUMIF($G$3:CW$3,"金额-入",$G138:CW138)-SUMIF($G$3:CW$3,"金额-出",$G138:CW138))/(SUMIF($G$3:CW$3,"数量-入",$G138:CW138)-SUMIF($G$3:CW$3,"数量-出",$G138:CW138))),0)</f>
        <v>0</v>
      </c>
      <c r="CZ138" s="115">
        <f t="shared" si="100"/>
        <v>0</v>
      </c>
      <c r="DA138" s="125"/>
      <c r="DB138" s="126"/>
      <c r="DC138" s="123"/>
      <c r="DD138" s="112"/>
      <c r="DE138" s="119">
        <f t="shared" si="101"/>
        <v>0</v>
      </c>
      <c r="DF138" s="124"/>
      <c r="DG138" s="115">
        <f>IFERROR(IF(DF138="",0,(SUMIF($G$3:DE$3,"金额-入",$G138:DE138)-SUMIF($G$3:DE$3,"金额-出",$G138:DE138))/(SUMIF($G$3:DE$3,"数量-入",$G138:DE138)-SUMIF($G$3:DE$3,"数量-出",$G138:DE138))),0)</f>
        <v>0</v>
      </c>
      <c r="DH138" s="115">
        <f t="shared" si="102"/>
        <v>0</v>
      </c>
      <c r="DI138" s="125"/>
      <c r="DJ138" s="126"/>
      <c r="DK138" s="109">
        <f t="array" ref="DK138">MIN(IF(($G$3:$DJ$3="单价")*(G138:DJ138&lt;&gt;0),G138:DJ138))</f>
        <v>0</v>
      </c>
      <c r="DL138" s="97">
        <f t="array" ref="DL138">MAX(IF($G$3:$DJ$3="单价",G138:DJ138))</f>
        <v>0</v>
      </c>
      <c r="DM138" s="115">
        <f t="shared" si="103"/>
        <v>0</v>
      </c>
      <c r="DN138" s="127"/>
      <c r="DO138" s="2"/>
      <c r="DP138" s="11">
        <f t="shared" si="104"/>
        <v>0</v>
      </c>
      <c r="DQ138" s="11">
        <f t="shared" si="105"/>
        <v>0</v>
      </c>
      <c r="DR138" s="11"/>
      <c r="DS138" s="11"/>
      <c r="DT138" s="11"/>
      <c r="DU138" s="2"/>
      <c r="DV138" s="2"/>
      <c r="DW138" s="2"/>
      <c r="DX138" s="2"/>
      <c r="DY138" s="2"/>
    </row>
    <row r="139" spans="1:129" ht="18" customHeight="1" x14ac:dyDescent="0.15">
      <c r="A139" s="2"/>
      <c r="B139" s="53">
        <f t="shared" si="0"/>
        <v>135</v>
      </c>
      <c r="C139" s="5"/>
      <c r="D139" s="6"/>
      <c r="E139" s="7"/>
      <c r="F139" s="8"/>
      <c r="G139" s="111"/>
      <c r="H139" s="112"/>
      <c r="I139" s="113">
        <f t="shared" si="72"/>
        <v>0</v>
      </c>
      <c r="J139" s="114">
        <f t="shared" si="73"/>
        <v>0</v>
      </c>
      <c r="K139" s="115">
        <f t="shared" si="3"/>
        <v>0</v>
      </c>
      <c r="L139" s="113">
        <f t="shared" si="74"/>
        <v>0</v>
      </c>
      <c r="M139" s="114">
        <f t="shared" si="75"/>
        <v>0</v>
      </c>
      <c r="N139" s="115">
        <f t="shared" si="6"/>
        <v>0</v>
      </c>
      <c r="O139" s="113">
        <f t="shared" si="76"/>
        <v>0</v>
      </c>
      <c r="P139" s="116">
        <f t="shared" si="77"/>
        <v>0</v>
      </c>
      <c r="Q139" s="117">
        <f t="shared" si="37"/>
        <v>0</v>
      </c>
      <c r="R139" s="118">
        <f t="shared" si="78"/>
        <v>0</v>
      </c>
      <c r="S139" s="111"/>
      <c r="T139" s="112"/>
      <c r="U139" s="119">
        <f t="shared" si="79"/>
        <v>0</v>
      </c>
      <c r="V139" s="120"/>
      <c r="W139" s="115">
        <f>IFERROR(IF(V139="",0,(SUMIF($G$3:U$3,"金额-入",$G139:U139)-SUMIF($G$3:U$3,"金额-出",$G139:U139))/(SUMIF($G$3:U$3,"数量-入",$G139:U139)-SUMIF($G$3:U$3,"数量-出",$G139:U139))),0)</f>
        <v>0</v>
      </c>
      <c r="X139" s="115">
        <f t="shared" si="80"/>
        <v>0</v>
      </c>
      <c r="Y139" s="121"/>
      <c r="Z139" s="122"/>
      <c r="AA139" s="111"/>
      <c r="AB139" s="112"/>
      <c r="AC139" s="119">
        <f t="shared" si="81"/>
        <v>0</v>
      </c>
      <c r="AD139" s="120"/>
      <c r="AE139" s="115">
        <f>IFERROR(IF(AD139="",0,(SUMIF($G$3:AC$3,"金额-入",$G139:AC139)-SUMIF($G$3:AC$3,"金额-出",$G139:AC139))/(SUMIF($G$3:AC$3,"数量-入",$G139:AC139)-SUMIF($G$3:AC$3,"数量-出",$G139:AC139))),0)</f>
        <v>0</v>
      </c>
      <c r="AF139" s="115">
        <f t="shared" si="82"/>
        <v>0</v>
      </c>
      <c r="AG139" s="121"/>
      <c r="AH139" s="122"/>
      <c r="AI139" s="123"/>
      <c r="AJ139" s="112"/>
      <c r="AK139" s="119">
        <f t="shared" si="83"/>
        <v>0</v>
      </c>
      <c r="AL139" s="124"/>
      <c r="AM139" s="115">
        <f>IFERROR(IF(AL139="",0,(SUMIF($G$3:AK$3,"金额-入",$G139:AK139)-SUMIF($G$3:AK$3,"金额-出",$G139:AK139))/(SUMIF($G$3:AK$3,"数量-入",$G139:AK139)-SUMIF($G$3:AK$3,"数量-出",$G139:AK139))),0)</f>
        <v>0</v>
      </c>
      <c r="AN139" s="115">
        <f t="shared" si="84"/>
        <v>0</v>
      </c>
      <c r="AO139" s="125"/>
      <c r="AP139" s="126"/>
      <c r="AQ139" s="123"/>
      <c r="AR139" s="112"/>
      <c r="AS139" s="119">
        <f t="shared" si="85"/>
        <v>0</v>
      </c>
      <c r="AT139" s="124"/>
      <c r="AU139" s="115">
        <f>IFERROR(IF(AT139="",0,(SUMIF($G$3:AS$3,"金额-入",$G139:AS139)-SUMIF($G$3:AS$3,"金额-出",$G139:AS139))/(SUMIF($G$3:AS$3,"数量-入",$G139:AS139)-SUMIF($G$3:AS$3,"数量-出",$G139:AS139))),0)</f>
        <v>0</v>
      </c>
      <c r="AV139" s="115">
        <f t="shared" si="86"/>
        <v>0</v>
      </c>
      <c r="AW139" s="125"/>
      <c r="AX139" s="126"/>
      <c r="AY139" s="123"/>
      <c r="AZ139" s="112"/>
      <c r="BA139" s="119">
        <f t="shared" si="87"/>
        <v>0</v>
      </c>
      <c r="BB139" s="124"/>
      <c r="BC139" s="115">
        <f>IFERROR(IF(BB139="",0,(SUMIF($G$3:BA$3,"金额-入",$G139:BA139)-SUMIF($G$3:BA$3,"金额-出",$G139:BA139))/(SUMIF($G$3:BA$3,"数量-入",$G139:BA139)-SUMIF($G$3:BA$3,"数量-出",$G139:BA139))),0)</f>
        <v>0</v>
      </c>
      <c r="BD139" s="115">
        <f t="shared" si="88"/>
        <v>0</v>
      </c>
      <c r="BE139" s="125"/>
      <c r="BF139" s="126"/>
      <c r="BG139" s="123"/>
      <c r="BH139" s="112"/>
      <c r="BI139" s="119">
        <f t="shared" si="89"/>
        <v>0</v>
      </c>
      <c r="BJ139" s="124"/>
      <c r="BK139" s="115">
        <f>IFERROR(IF(BJ139="",0,(SUMIF($G$3:BI$3,"金额-入",$G139:BI139)-SUMIF($G$3:BI$3,"金额-出",$G139:BI139))/(SUMIF($G$3:BI$3,"数量-入",$G139:BI139)-SUMIF($G$3:BI$3,"数量-出",$G139:BI139))),0)</f>
        <v>0</v>
      </c>
      <c r="BL139" s="115">
        <f t="shared" si="90"/>
        <v>0</v>
      </c>
      <c r="BM139" s="125"/>
      <c r="BN139" s="126"/>
      <c r="BO139" s="123"/>
      <c r="BP139" s="112"/>
      <c r="BQ139" s="119">
        <f t="shared" si="91"/>
        <v>0</v>
      </c>
      <c r="BR139" s="124"/>
      <c r="BS139" s="115">
        <f>IFERROR(IF(BR139="",0,(SUMIF($G$3:BQ$3,"金额-入",$G139:BQ139)-SUMIF($G$3:BQ$3,"金额-出",$G139:BQ139))/(SUMIF($G$3:BQ$3,"数量-入",$G139:BQ139)-SUMIF($G$3:BQ$3,"数量-出",$G139:BQ139))),0)</f>
        <v>0</v>
      </c>
      <c r="BT139" s="115">
        <f t="shared" si="92"/>
        <v>0</v>
      </c>
      <c r="BU139" s="125"/>
      <c r="BV139" s="126"/>
      <c r="BW139" s="123"/>
      <c r="BX139" s="112"/>
      <c r="BY139" s="119">
        <f t="shared" si="93"/>
        <v>0</v>
      </c>
      <c r="BZ139" s="124"/>
      <c r="CA139" s="115">
        <f>IFERROR(IF(BZ139="",0,(SUMIF($G$3:BY$3,"金额-入",$G139:BY139)-SUMIF($G$3:BY$3,"金额-出",$G139:BY139))/(SUMIF($G$3:BY$3,"数量-入",$G139:BY139)-SUMIF($G$3:BY$3,"数量-出",$G139:BY139))),0)</f>
        <v>0</v>
      </c>
      <c r="CB139" s="115">
        <f t="shared" si="94"/>
        <v>0</v>
      </c>
      <c r="CC139" s="125"/>
      <c r="CD139" s="126"/>
      <c r="CE139" s="123"/>
      <c r="CF139" s="112"/>
      <c r="CG139" s="119">
        <f t="shared" si="95"/>
        <v>0</v>
      </c>
      <c r="CH139" s="124"/>
      <c r="CI139" s="115">
        <f>IFERROR(IF(CH139="",0,(SUMIF($G$3:CG$3,"金额-入",$G139:CG139)-SUMIF($G$3:CG$3,"金额-出",$G139:CG139))/(SUMIF($G$3:CG$3,"数量-入",$G139:CG139)-SUMIF($G$3:CG$3,"数量-出",$G139:CG139))),0)</f>
        <v>0</v>
      </c>
      <c r="CJ139" s="115">
        <f t="shared" si="96"/>
        <v>0</v>
      </c>
      <c r="CK139" s="125"/>
      <c r="CL139" s="126"/>
      <c r="CM139" s="123"/>
      <c r="CN139" s="112"/>
      <c r="CO139" s="119">
        <f t="shared" si="97"/>
        <v>0</v>
      </c>
      <c r="CP139" s="124"/>
      <c r="CQ139" s="115">
        <f>IFERROR(IF(CP139="",0,(SUMIF($G$3:CO$3,"金额-入",$G139:CO139)-SUMIF($G$3:CO$3,"金额-出",$G139:CO139))/(SUMIF($G$3:CO$3,"数量-入",$G139:CO139)-SUMIF($G$3:CO$3,"数量-出",$G139:CO139))),0)</f>
        <v>0</v>
      </c>
      <c r="CR139" s="115">
        <f t="shared" si="98"/>
        <v>0</v>
      </c>
      <c r="CS139" s="125"/>
      <c r="CT139" s="126"/>
      <c r="CU139" s="123"/>
      <c r="CV139" s="112"/>
      <c r="CW139" s="119">
        <f t="shared" si="99"/>
        <v>0</v>
      </c>
      <c r="CX139" s="124"/>
      <c r="CY139" s="115">
        <f>IFERROR(IF(CX139="",0,(SUMIF($G$3:CW$3,"金额-入",$G139:CW139)-SUMIF($G$3:CW$3,"金额-出",$G139:CW139))/(SUMIF($G$3:CW$3,"数量-入",$G139:CW139)-SUMIF($G$3:CW$3,"数量-出",$G139:CW139))),0)</f>
        <v>0</v>
      </c>
      <c r="CZ139" s="115">
        <f t="shared" si="100"/>
        <v>0</v>
      </c>
      <c r="DA139" s="125"/>
      <c r="DB139" s="126"/>
      <c r="DC139" s="123"/>
      <c r="DD139" s="112"/>
      <c r="DE139" s="119">
        <f t="shared" si="101"/>
        <v>0</v>
      </c>
      <c r="DF139" s="124"/>
      <c r="DG139" s="115">
        <f>IFERROR(IF(DF139="",0,(SUMIF($G$3:DE$3,"金额-入",$G139:DE139)-SUMIF($G$3:DE$3,"金额-出",$G139:DE139))/(SUMIF($G$3:DE$3,"数量-入",$G139:DE139)-SUMIF($G$3:DE$3,"数量-出",$G139:DE139))),0)</f>
        <v>0</v>
      </c>
      <c r="DH139" s="115">
        <f t="shared" si="102"/>
        <v>0</v>
      </c>
      <c r="DI139" s="125"/>
      <c r="DJ139" s="126"/>
      <c r="DK139" s="109">
        <f t="array" ref="DK139">MIN(IF(($G$3:$DJ$3="单价")*(G139:DJ139&lt;&gt;0),G139:DJ139))</f>
        <v>0</v>
      </c>
      <c r="DL139" s="97">
        <f t="array" ref="DL139">MAX(IF($G$3:$DJ$3="单价",G139:DJ139))</f>
        <v>0</v>
      </c>
      <c r="DM139" s="115">
        <f t="shared" si="103"/>
        <v>0</v>
      </c>
      <c r="DN139" s="127"/>
      <c r="DO139" s="2"/>
      <c r="DP139" s="11">
        <f t="shared" si="104"/>
        <v>0</v>
      </c>
      <c r="DQ139" s="11">
        <f t="shared" si="105"/>
        <v>0</v>
      </c>
      <c r="DR139" s="11"/>
      <c r="DS139" s="11"/>
      <c r="DT139" s="11"/>
      <c r="DU139" s="2"/>
      <c r="DV139" s="2"/>
      <c r="DW139" s="2"/>
      <c r="DX139" s="2"/>
      <c r="DY139" s="2"/>
    </row>
    <row r="140" spans="1:129" ht="18" customHeight="1" x14ac:dyDescent="0.15">
      <c r="A140" s="2"/>
      <c r="B140" s="53">
        <f t="shared" si="0"/>
        <v>136</v>
      </c>
      <c r="C140" s="5"/>
      <c r="D140" s="6"/>
      <c r="E140" s="7"/>
      <c r="F140" s="8"/>
      <c r="G140" s="111"/>
      <c r="H140" s="112"/>
      <c r="I140" s="113">
        <f t="shared" si="72"/>
        <v>0</v>
      </c>
      <c r="J140" s="114">
        <f t="shared" si="73"/>
        <v>0</v>
      </c>
      <c r="K140" s="115">
        <f t="shared" si="3"/>
        <v>0</v>
      </c>
      <c r="L140" s="113">
        <f t="shared" si="74"/>
        <v>0</v>
      </c>
      <c r="M140" s="114">
        <f t="shared" si="75"/>
        <v>0</v>
      </c>
      <c r="N140" s="115">
        <f t="shared" si="6"/>
        <v>0</v>
      </c>
      <c r="O140" s="113">
        <f t="shared" si="76"/>
        <v>0</v>
      </c>
      <c r="P140" s="116">
        <f t="shared" si="77"/>
        <v>0</v>
      </c>
      <c r="Q140" s="117">
        <f t="shared" si="37"/>
        <v>0</v>
      </c>
      <c r="R140" s="118">
        <f t="shared" si="78"/>
        <v>0</v>
      </c>
      <c r="S140" s="111"/>
      <c r="T140" s="112"/>
      <c r="U140" s="119">
        <f t="shared" si="79"/>
        <v>0</v>
      </c>
      <c r="V140" s="120"/>
      <c r="W140" s="115">
        <f>IFERROR(IF(V140="",0,(SUMIF($G$3:U$3,"金额-入",$G140:U140)-SUMIF($G$3:U$3,"金额-出",$G140:U140))/(SUMIF($G$3:U$3,"数量-入",$G140:U140)-SUMIF($G$3:U$3,"数量-出",$G140:U140))),0)</f>
        <v>0</v>
      </c>
      <c r="X140" s="115">
        <f t="shared" si="80"/>
        <v>0</v>
      </c>
      <c r="Y140" s="121"/>
      <c r="Z140" s="122"/>
      <c r="AA140" s="111"/>
      <c r="AB140" s="112"/>
      <c r="AC140" s="119">
        <f t="shared" si="81"/>
        <v>0</v>
      </c>
      <c r="AD140" s="120"/>
      <c r="AE140" s="115">
        <f>IFERROR(IF(AD140="",0,(SUMIF($G$3:AC$3,"金额-入",$G140:AC140)-SUMIF($G$3:AC$3,"金额-出",$G140:AC140))/(SUMIF($G$3:AC$3,"数量-入",$G140:AC140)-SUMIF($G$3:AC$3,"数量-出",$G140:AC140))),0)</f>
        <v>0</v>
      </c>
      <c r="AF140" s="115">
        <f t="shared" si="82"/>
        <v>0</v>
      </c>
      <c r="AG140" s="121"/>
      <c r="AH140" s="122"/>
      <c r="AI140" s="123"/>
      <c r="AJ140" s="112"/>
      <c r="AK140" s="119">
        <f t="shared" si="83"/>
        <v>0</v>
      </c>
      <c r="AL140" s="124"/>
      <c r="AM140" s="115">
        <f>IFERROR(IF(AL140="",0,(SUMIF($G$3:AK$3,"金额-入",$G140:AK140)-SUMIF($G$3:AK$3,"金额-出",$G140:AK140))/(SUMIF($G$3:AK$3,"数量-入",$G140:AK140)-SUMIF($G$3:AK$3,"数量-出",$G140:AK140))),0)</f>
        <v>0</v>
      </c>
      <c r="AN140" s="115">
        <f t="shared" si="84"/>
        <v>0</v>
      </c>
      <c r="AO140" s="125"/>
      <c r="AP140" s="126"/>
      <c r="AQ140" s="123"/>
      <c r="AR140" s="112"/>
      <c r="AS140" s="119">
        <f t="shared" si="85"/>
        <v>0</v>
      </c>
      <c r="AT140" s="124"/>
      <c r="AU140" s="115">
        <f>IFERROR(IF(AT140="",0,(SUMIF($G$3:AS$3,"金额-入",$G140:AS140)-SUMIF($G$3:AS$3,"金额-出",$G140:AS140))/(SUMIF($G$3:AS$3,"数量-入",$G140:AS140)-SUMIF($G$3:AS$3,"数量-出",$G140:AS140))),0)</f>
        <v>0</v>
      </c>
      <c r="AV140" s="115">
        <f t="shared" si="86"/>
        <v>0</v>
      </c>
      <c r="AW140" s="125"/>
      <c r="AX140" s="126"/>
      <c r="AY140" s="123"/>
      <c r="AZ140" s="112"/>
      <c r="BA140" s="119">
        <f t="shared" si="87"/>
        <v>0</v>
      </c>
      <c r="BB140" s="124"/>
      <c r="BC140" s="115">
        <f>IFERROR(IF(BB140="",0,(SUMIF($G$3:BA$3,"金额-入",$G140:BA140)-SUMIF($G$3:BA$3,"金额-出",$G140:BA140))/(SUMIF($G$3:BA$3,"数量-入",$G140:BA140)-SUMIF($G$3:BA$3,"数量-出",$G140:BA140))),0)</f>
        <v>0</v>
      </c>
      <c r="BD140" s="115">
        <f t="shared" si="88"/>
        <v>0</v>
      </c>
      <c r="BE140" s="125"/>
      <c r="BF140" s="126"/>
      <c r="BG140" s="123"/>
      <c r="BH140" s="112"/>
      <c r="BI140" s="119">
        <f t="shared" si="89"/>
        <v>0</v>
      </c>
      <c r="BJ140" s="124"/>
      <c r="BK140" s="115">
        <f>IFERROR(IF(BJ140="",0,(SUMIF($G$3:BI$3,"金额-入",$G140:BI140)-SUMIF($G$3:BI$3,"金额-出",$G140:BI140))/(SUMIF($G$3:BI$3,"数量-入",$G140:BI140)-SUMIF($G$3:BI$3,"数量-出",$G140:BI140))),0)</f>
        <v>0</v>
      </c>
      <c r="BL140" s="115">
        <f t="shared" si="90"/>
        <v>0</v>
      </c>
      <c r="BM140" s="125"/>
      <c r="BN140" s="126"/>
      <c r="BO140" s="123"/>
      <c r="BP140" s="112"/>
      <c r="BQ140" s="119">
        <f t="shared" si="91"/>
        <v>0</v>
      </c>
      <c r="BR140" s="124"/>
      <c r="BS140" s="115">
        <f>IFERROR(IF(BR140="",0,(SUMIF($G$3:BQ$3,"金额-入",$G140:BQ140)-SUMIF($G$3:BQ$3,"金额-出",$G140:BQ140))/(SUMIF($G$3:BQ$3,"数量-入",$G140:BQ140)-SUMIF($G$3:BQ$3,"数量-出",$G140:BQ140))),0)</f>
        <v>0</v>
      </c>
      <c r="BT140" s="115">
        <f t="shared" si="92"/>
        <v>0</v>
      </c>
      <c r="BU140" s="125"/>
      <c r="BV140" s="126"/>
      <c r="BW140" s="123"/>
      <c r="BX140" s="112"/>
      <c r="BY140" s="119">
        <f t="shared" si="93"/>
        <v>0</v>
      </c>
      <c r="BZ140" s="124"/>
      <c r="CA140" s="115">
        <f>IFERROR(IF(BZ140="",0,(SUMIF($G$3:BY$3,"金额-入",$G140:BY140)-SUMIF($G$3:BY$3,"金额-出",$G140:BY140))/(SUMIF($G$3:BY$3,"数量-入",$G140:BY140)-SUMIF($G$3:BY$3,"数量-出",$G140:BY140))),0)</f>
        <v>0</v>
      </c>
      <c r="CB140" s="115">
        <f t="shared" si="94"/>
        <v>0</v>
      </c>
      <c r="CC140" s="125"/>
      <c r="CD140" s="126"/>
      <c r="CE140" s="123"/>
      <c r="CF140" s="112"/>
      <c r="CG140" s="119">
        <f t="shared" si="95"/>
        <v>0</v>
      </c>
      <c r="CH140" s="124"/>
      <c r="CI140" s="115">
        <f>IFERROR(IF(CH140="",0,(SUMIF($G$3:CG$3,"金额-入",$G140:CG140)-SUMIF($G$3:CG$3,"金额-出",$G140:CG140))/(SUMIF($G$3:CG$3,"数量-入",$G140:CG140)-SUMIF($G$3:CG$3,"数量-出",$G140:CG140))),0)</f>
        <v>0</v>
      </c>
      <c r="CJ140" s="115">
        <f t="shared" si="96"/>
        <v>0</v>
      </c>
      <c r="CK140" s="125"/>
      <c r="CL140" s="126"/>
      <c r="CM140" s="123"/>
      <c r="CN140" s="112"/>
      <c r="CO140" s="119">
        <f t="shared" si="97"/>
        <v>0</v>
      </c>
      <c r="CP140" s="124"/>
      <c r="CQ140" s="115">
        <f>IFERROR(IF(CP140="",0,(SUMIF($G$3:CO$3,"金额-入",$G140:CO140)-SUMIF($G$3:CO$3,"金额-出",$G140:CO140))/(SUMIF($G$3:CO$3,"数量-入",$G140:CO140)-SUMIF($G$3:CO$3,"数量-出",$G140:CO140))),0)</f>
        <v>0</v>
      </c>
      <c r="CR140" s="115">
        <f t="shared" si="98"/>
        <v>0</v>
      </c>
      <c r="CS140" s="125"/>
      <c r="CT140" s="126"/>
      <c r="CU140" s="123"/>
      <c r="CV140" s="112"/>
      <c r="CW140" s="119">
        <f t="shared" si="99"/>
        <v>0</v>
      </c>
      <c r="CX140" s="124"/>
      <c r="CY140" s="115">
        <f>IFERROR(IF(CX140="",0,(SUMIF($G$3:CW$3,"金额-入",$G140:CW140)-SUMIF($G$3:CW$3,"金额-出",$G140:CW140))/(SUMIF($G$3:CW$3,"数量-入",$G140:CW140)-SUMIF($G$3:CW$3,"数量-出",$G140:CW140))),0)</f>
        <v>0</v>
      </c>
      <c r="CZ140" s="115">
        <f t="shared" si="100"/>
        <v>0</v>
      </c>
      <c r="DA140" s="125"/>
      <c r="DB140" s="126"/>
      <c r="DC140" s="123"/>
      <c r="DD140" s="112"/>
      <c r="DE140" s="119">
        <f t="shared" si="101"/>
        <v>0</v>
      </c>
      <c r="DF140" s="124"/>
      <c r="DG140" s="115">
        <f>IFERROR(IF(DF140="",0,(SUMIF($G$3:DE$3,"金额-入",$G140:DE140)-SUMIF($G$3:DE$3,"金额-出",$G140:DE140))/(SUMIF($G$3:DE$3,"数量-入",$G140:DE140)-SUMIF($G$3:DE$3,"数量-出",$G140:DE140))),0)</f>
        <v>0</v>
      </c>
      <c r="DH140" s="115">
        <f t="shared" si="102"/>
        <v>0</v>
      </c>
      <c r="DI140" s="125"/>
      <c r="DJ140" s="126"/>
      <c r="DK140" s="109">
        <f t="array" ref="DK140">MIN(IF(($G$3:$DJ$3="单价")*(G140:DJ140&lt;&gt;0),G140:DJ140))</f>
        <v>0</v>
      </c>
      <c r="DL140" s="97">
        <f t="array" ref="DL140">MAX(IF($G$3:$DJ$3="单价",G140:DJ140))</f>
        <v>0</v>
      </c>
      <c r="DM140" s="115">
        <f t="shared" si="103"/>
        <v>0</v>
      </c>
      <c r="DN140" s="127"/>
      <c r="DO140" s="2"/>
      <c r="DP140" s="11">
        <f t="shared" si="104"/>
        <v>0</v>
      </c>
      <c r="DQ140" s="11">
        <f t="shared" si="105"/>
        <v>0</v>
      </c>
      <c r="DR140" s="11"/>
      <c r="DS140" s="11"/>
      <c r="DT140" s="11"/>
      <c r="DU140" s="2"/>
      <c r="DV140" s="2"/>
      <c r="DW140" s="2"/>
      <c r="DX140" s="2"/>
      <c r="DY140" s="2"/>
    </row>
    <row r="141" spans="1:129" ht="18" customHeight="1" x14ac:dyDescent="0.15">
      <c r="A141" s="2"/>
      <c r="B141" s="53">
        <f t="shared" si="0"/>
        <v>137</v>
      </c>
      <c r="C141" s="5"/>
      <c r="D141" s="6"/>
      <c r="E141" s="7"/>
      <c r="F141" s="8"/>
      <c r="G141" s="111"/>
      <c r="H141" s="112"/>
      <c r="I141" s="113">
        <f t="shared" si="72"/>
        <v>0</v>
      </c>
      <c r="J141" s="114">
        <f t="shared" si="73"/>
        <v>0</v>
      </c>
      <c r="K141" s="115">
        <f t="shared" si="3"/>
        <v>0</v>
      </c>
      <c r="L141" s="113">
        <f t="shared" si="74"/>
        <v>0</v>
      </c>
      <c r="M141" s="114">
        <f t="shared" si="75"/>
        <v>0</v>
      </c>
      <c r="N141" s="115">
        <f t="shared" si="6"/>
        <v>0</v>
      </c>
      <c r="O141" s="113">
        <f t="shared" si="76"/>
        <v>0</v>
      </c>
      <c r="P141" s="116">
        <f t="shared" si="77"/>
        <v>0</v>
      </c>
      <c r="Q141" s="117">
        <f t="shared" si="37"/>
        <v>0</v>
      </c>
      <c r="R141" s="118">
        <f t="shared" si="78"/>
        <v>0</v>
      </c>
      <c r="S141" s="111"/>
      <c r="T141" s="112"/>
      <c r="U141" s="119">
        <f t="shared" si="79"/>
        <v>0</v>
      </c>
      <c r="V141" s="120"/>
      <c r="W141" s="115">
        <f>IFERROR(IF(V141="",0,(SUMIF($G$3:U$3,"金额-入",$G141:U141)-SUMIF($G$3:U$3,"金额-出",$G141:U141))/(SUMIF($G$3:U$3,"数量-入",$G141:U141)-SUMIF($G$3:U$3,"数量-出",$G141:U141))),0)</f>
        <v>0</v>
      </c>
      <c r="X141" s="115">
        <f t="shared" si="80"/>
        <v>0</v>
      </c>
      <c r="Y141" s="121"/>
      <c r="Z141" s="122"/>
      <c r="AA141" s="111"/>
      <c r="AB141" s="112"/>
      <c r="AC141" s="119">
        <f t="shared" si="81"/>
        <v>0</v>
      </c>
      <c r="AD141" s="120"/>
      <c r="AE141" s="115">
        <f>IFERROR(IF(AD141="",0,(SUMIF($G$3:AC$3,"金额-入",$G141:AC141)-SUMIF($G$3:AC$3,"金额-出",$G141:AC141))/(SUMIF($G$3:AC$3,"数量-入",$G141:AC141)-SUMIF($G$3:AC$3,"数量-出",$G141:AC141))),0)</f>
        <v>0</v>
      </c>
      <c r="AF141" s="115">
        <f t="shared" si="82"/>
        <v>0</v>
      </c>
      <c r="AG141" s="121"/>
      <c r="AH141" s="122"/>
      <c r="AI141" s="123"/>
      <c r="AJ141" s="112"/>
      <c r="AK141" s="119">
        <f t="shared" si="83"/>
        <v>0</v>
      </c>
      <c r="AL141" s="124"/>
      <c r="AM141" s="115">
        <f>IFERROR(IF(AL141="",0,(SUMIF($G$3:AK$3,"金额-入",$G141:AK141)-SUMIF($G$3:AK$3,"金额-出",$G141:AK141))/(SUMIF($G$3:AK$3,"数量-入",$G141:AK141)-SUMIF($G$3:AK$3,"数量-出",$G141:AK141))),0)</f>
        <v>0</v>
      </c>
      <c r="AN141" s="115">
        <f t="shared" si="84"/>
        <v>0</v>
      </c>
      <c r="AO141" s="125"/>
      <c r="AP141" s="126"/>
      <c r="AQ141" s="123"/>
      <c r="AR141" s="112"/>
      <c r="AS141" s="119">
        <f t="shared" si="85"/>
        <v>0</v>
      </c>
      <c r="AT141" s="124"/>
      <c r="AU141" s="115">
        <f>IFERROR(IF(AT141="",0,(SUMIF($G$3:AS$3,"金额-入",$G141:AS141)-SUMIF($G$3:AS$3,"金额-出",$G141:AS141))/(SUMIF($G$3:AS$3,"数量-入",$G141:AS141)-SUMIF($G$3:AS$3,"数量-出",$G141:AS141))),0)</f>
        <v>0</v>
      </c>
      <c r="AV141" s="115">
        <f t="shared" si="86"/>
        <v>0</v>
      </c>
      <c r="AW141" s="125"/>
      <c r="AX141" s="126"/>
      <c r="AY141" s="123"/>
      <c r="AZ141" s="112"/>
      <c r="BA141" s="119">
        <f t="shared" si="87"/>
        <v>0</v>
      </c>
      <c r="BB141" s="124"/>
      <c r="BC141" s="115">
        <f>IFERROR(IF(BB141="",0,(SUMIF($G$3:BA$3,"金额-入",$G141:BA141)-SUMIF($G$3:BA$3,"金额-出",$G141:BA141))/(SUMIF($G$3:BA$3,"数量-入",$G141:BA141)-SUMIF($G$3:BA$3,"数量-出",$G141:BA141))),0)</f>
        <v>0</v>
      </c>
      <c r="BD141" s="115">
        <f t="shared" si="88"/>
        <v>0</v>
      </c>
      <c r="BE141" s="125"/>
      <c r="BF141" s="126"/>
      <c r="BG141" s="123"/>
      <c r="BH141" s="112"/>
      <c r="BI141" s="119">
        <f t="shared" si="89"/>
        <v>0</v>
      </c>
      <c r="BJ141" s="124"/>
      <c r="BK141" s="115">
        <f>IFERROR(IF(BJ141="",0,(SUMIF($G$3:BI$3,"金额-入",$G141:BI141)-SUMIF($G$3:BI$3,"金额-出",$G141:BI141))/(SUMIF($G$3:BI$3,"数量-入",$G141:BI141)-SUMIF($G$3:BI$3,"数量-出",$G141:BI141))),0)</f>
        <v>0</v>
      </c>
      <c r="BL141" s="115">
        <f t="shared" si="90"/>
        <v>0</v>
      </c>
      <c r="BM141" s="125"/>
      <c r="BN141" s="126"/>
      <c r="BO141" s="123"/>
      <c r="BP141" s="112"/>
      <c r="BQ141" s="119">
        <f t="shared" si="91"/>
        <v>0</v>
      </c>
      <c r="BR141" s="124"/>
      <c r="BS141" s="115">
        <f>IFERROR(IF(BR141="",0,(SUMIF($G$3:BQ$3,"金额-入",$G141:BQ141)-SUMIF($G$3:BQ$3,"金额-出",$G141:BQ141))/(SUMIF($G$3:BQ$3,"数量-入",$G141:BQ141)-SUMIF($G$3:BQ$3,"数量-出",$G141:BQ141))),0)</f>
        <v>0</v>
      </c>
      <c r="BT141" s="115">
        <f t="shared" si="92"/>
        <v>0</v>
      </c>
      <c r="BU141" s="125"/>
      <c r="BV141" s="126"/>
      <c r="BW141" s="123"/>
      <c r="BX141" s="112"/>
      <c r="BY141" s="119">
        <f t="shared" si="93"/>
        <v>0</v>
      </c>
      <c r="BZ141" s="124"/>
      <c r="CA141" s="115">
        <f>IFERROR(IF(BZ141="",0,(SUMIF($G$3:BY$3,"金额-入",$G141:BY141)-SUMIF($G$3:BY$3,"金额-出",$G141:BY141))/(SUMIF($G$3:BY$3,"数量-入",$G141:BY141)-SUMIF($G$3:BY$3,"数量-出",$G141:BY141))),0)</f>
        <v>0</v>
      </c>
      <c r="CB141" s="115">
        <f t="shared" si="94"/>
        <v>0</v>
      </c>
      <c r="CC141" s="125"/>
      <c r="CD141" s="126"/>
      <c r="CE141" s="123"/>
      <c r="CF141" s="112"/>
      <c r="CG141" s="119">
        <f t="shared" si="95"/>
        <v>0</v>
      </c>
      <c r="CH141" s="124"/>
      <c r="CI141" s="115">
        <f>IFERROR(IF(CH141="",0,(SUMIF($G$3:CG$3,"金额-入",$G141:CG141)-SUMIF($G$3:CG$3,"金额-出",$G141:CG141))/(SUMIF($G$3:CG$3,"数量-入",$G141:CG141)-SUMIF($G$3:CG$3,"数量-出",$G141:CG141))),0)</f>
        <v>0</v>
      </c>
      <c r="CJ141" s="115">
        <f t="shared" si="96"/>
        <v>0</v>
      </c>
      <c r="CK141" s="125"/>
      <c r="CL141" s="126"/>
      <c r="CM141" s="123"/>
      <c r="CN141" s="112"/>
      <c r="CO141" s="119">
        <f t="shared" si="97"/>
        <v>0</v>
      </c>
      <c r="CP141" s="124"/>
      <c r="CQ141" s="115">
        <f>IFERROR(IF(CP141="",0,(SUMIF($G$3:CO$3,"金额-入",$G141:CO141)-SUMIF($G$3:CO$3,"金额-出",$G141:CO141))/(SUMIF($G$3:CO$3,"数量-入",$G141:CO141)-SUMIF($G$3:CO$3,"数量-出",$G141:CO141))),0)</f>
        <v>0</v>
      </c>
      <c r="CR141" s="115">
        <f t="shared" si="98"/>
        <v>0</v>
      </c>
      <c r="CS141" s="125"/>
      <c r="CT141" s="126"/>
      <c r="CU141" s="123"/>
      <c r="CV141" s="112"/>
      <c r="CW141" s="119">
        <f t="shared" si="99"/>
        <v>0</v>
      </c>
      <c r="CX141" s="124"/>
      <c r="CY141" s="115">
        <f>IFERROR(IF(CX141="",0,(SUMIF($G$3:CW$3,"金额-入",$G141:CW141)-SUMIF($G$3:CW$3,"金额-出",$G141:CW141))/(SUMIF($G$3:CW$3,"数量-入",$G141:CW141)-SUMIF($G$3:CW$3,"数量-出",$G141:CW141))),0)</f>
        <v>0</v>
      </c>
      <c r="CZ141" s="115">
        <f t="shared" si="100"/>
        <v>0</v>
      </c>
      <c r="DA141" s="125"/>
      <c r="DB141" s="126"/>
      <c r="DC141" s="123"/>
      <c r="DD141" s="112"/>
      <c r="DE141" s="119">
        <f t="shared" si="101"/>
        <v>0</v>
      </c>
      <c r="DF141" s="124"/>
      <c r="DG141" s="115">
        <f>IFERROR(IF(DF141="",0,(SUMIF($G$3:DE$3,"金额-入",$G141:DE141)-SUMIF($G$3:DE$3,"金额-出",$G141:DE141))/(SUMIF($G$3:DE$3,"数量-入",$G141:DE141)-SUMIF($G$3:DE$3,"数量-出",$G141:DE141))),0)</f>
        <v>0</v>
      </c>
      <c r="DH141" s="115">
        <f t="shared" si="102"/>
        <v>0</v>
      </c>
      <c r="DI141" s="125"/>
      <c r="DJ141" s="126"/>
      <c r="DK141" s="109">
        <f t="array" ref="DK141">MIN(IF(($G$3:$DJ$3="单价")*(G141:DJ141&lt;&gt;0),G141:DJ141))</f>
        <v>0</v>
      </c>
      <c r="DL141" s="97">
        <f t="array" ref="DL141">MAX(IF($G$3:$DJ$3="单价",G141:DJ141))</f>
        <v>0</v>
      </c>
      <c r="DM141" s="115">
        <f t="shared" si="103"/>
        <v>0</v>
      </c>
      <c r="DN141" s="127"/>
      <c r="DO141" s="2"/>
      <c r="DP141" s="11">
        <f t="shared" si="104"/>
        <v>0</v>
      </c>
      <c r="DQ141" s="11">
        <f t="shared" si="105"/>
        <v>0</v>
      </c>
      <c r="DR141" s="11"/>
      <c r="DS141" s="11"/>
      <c r="DT141" s="11"/>
      <c r="DU141" s="2"/>
      <c r="DV141" s="2"/>
      <c r="DW141" s="2"/>
      <c r="DX141" s="2"/>
      <c r="DY141" s="2"/>
    </row>
    <row r="142" spans="1:129" ht="18" customHeight="1" x14ac:dyDescent="0.15">
      <c r="A142" s="2"/>
      <c r="B142" s="53">
        <f t="shared" si="0"/>
        <v>138</v>
      </c>
      <c r="C142" s="5"/>
      <c r="D142" s="6"/>
      <c r="E142" s="7"/>
      <c r="F142" s="8"/>
      <c r="G142" s="111"/>
      <c r="H142" s="112"/>
      <c r="I142" s="113">
        <f t="shared" si="72"/>
        <v>0</v>
      </c>
      <c r="J142" s="114">
        <f t="shared" si="73"/>
        <v>0</v>
      </c>
      <c r="K142" s="115">
        <f t="shared" si="3"/>
        <v>0</v>
      </c>
      <c r="L142" s="113">
        <f t="shared" si="74"/>
        <v>0</v>
      </c>
      <c r="M142" s="114">
        <f t="shared" si="75"/>
        <v>0</v>
      </c>
      <c r="N142" s="115">
        <f t="shared" si="6"/>
        <v>0</v>
      </c>
      <c r="O142" s="113">
        <f t="shared" si="76"/>
        <v>0</v>
      </c>
      <c r="P142" s="116">
        <f t="shared" si="77"/>
        <v>0</v>
      </c>
      <c r="Q142" s="117">
        <f t="shared" si="37"/>
        <v>0</v>
      </c>
      <c r="R142" s="118">
        <f t="shared" si="78"/>
        <v>0</v>
      </c>
      <c r="S142" s="111"/>
      <c r="T142" s="112"/>
      <c r="U142" s="119">
        <f t="shared" si="79"/>
        <v>0</v>
      </c>
      <c r="V142" s="120"/>
      <c r="W142" s="115">
        <f>IFERROR(IF(V142="",0,(SUMIF($G$3:U$3,"金额-入",$G142:U142)-SUMIF($G$3:U$3,"金额-出",$G142:U142))/(SUMIF($G$3:U$3,"数量-入",$G142:U142)-SUMIF($G$3:U$3,"数量-出",$G142:U142))),0)</f>
        <v>0</v>
      </c>
      <c r="X142" s="115">
        <f t="shared" si="80"/>
        <v>0</v>
      </c>
      <c r="Y142" s="121"/>
      <c r="Z142" s="122"/>
      <c r="AA142" s="111"/>
      <c r="AB142" s="112"/>
      <c r="AC142" s="119">
        <f t="shared" si="81"/>
        <v>0</v>
      </c>
      <c r="AD142" s="120"/>
      <c r="AE142" s="115">
        <f>IFERROR(IF(AD142="",0,(SUMIF($G$3:AC$3,"金额-入",$G142:AC142)-SUMIF($G$3:AC$3,"金额-出",$G142:AC142))/(SUMIF($G$3:AC$3,"数量-入",$G142:AC142)-SUMIF($G$3:AC$3,"数量-出",$G142:AC142))),0)</f>
        <v>0</v>
      </c>
      <c r="AF142" s="115">
        <f t="shared" si="82"/>
        <v>0</v>
      </c>
      <c r="AG142" s="121"/>
      <c r="AH142" s="122"/>
      <c r="AI142" s="123"/>
      <c r="AJ142" s="112"/>
      <c r="AK142" s="119">
        <f t="shared" si="83"/>
        <v>0</v>
      </c>
      <c r="AL142" s="124"/>
      <c r="AM142" s="115">
        <f>IFERROR(IF(AL142="",0,(SUMIF($G$3:AK$3,"金额-入",$G142:AK142)-SUMIF($G$3:AK$3,"金额-出",$G142:AK142))/(SUMIF($G$3:AK$3,"数量-入",$G142:AK142)-SUMIF($G$3:AK$3,"数量-出",$G142:AK142))),0)</f>
        <v>0</v>
      </c>
      <c r="AN142" s="115">
        <f t="shared" si="84"/>
        <v>0</v>
      </c>
      <c r="AO142" s="125"/>
      <c r="AP142" s="126"/>
      <c r="AQ142" s="123"/>
      <c r="AR142" s="112"/>
      <c r="AS142" s="119">
        <f t="shared" si="85"/>
        <v>0</v>
      </c>
      <c r="AT142" s="124"/>
      <c r="AU142" s="115">
        <f>IFERROR(IF(AT142="",0,(SUMIF($G$3:AS$3,"金额-入",$G142:AS142)-SUMIF($G$3:AS$3,"金额-出",$G142:AS142))/(SUMIF($G$3:AS$3,"数量-入",$G142:AS142)-SUMIF($G$3:AS$3,"数量-出",$G142:AS142))),0)</f>
        <v>0</v>
      </c>
      <c r="AV142" s="115">
        <f t="shared" si="86"/>
        <v>0</v>
      </c>
      <c r="AW142" s="125"/>
      <c r="AX142" s="126"/>
      <c r="AY142" s="123"/>
      <c r="AZ142" s="112"/>
      <c r="BA142" s="119">
        <f t="shared" si="87"/>
        <v>0</v>
      </c>
      <c r="BB142" s="124"/>
      <c r="BC142" s="115">
        <f>IFERROR(IF(BB142="",0,(SUMIF($G$3:BA$3,"金额-入",$G142:BA142)-SUMIF($G$3:BA$3,"金额-出",$G142:BA142))/(SUMIF($G$3:BA$3,"数量-入",$G142:BA142)-SUMIF($G$3:BA$3,"数量-出",$G142:BA142))),0)</f>
        <v>0</v>
      </c>
      <c r="BD142" s="115">
        <f t="shared" si="88"/>
        <v>0</v>
      </c>
      <c r="BE142" s="125"/>
      <c r="BF142" s="126"/>
      <c r="BG142" s="123"/>
      <c r="BH142" s="112"/>
      <c r="BI142" s="119">
        <f t="shared" si="89"/>
        <v>0</v>
      </c>
      <c r="BJ142" s="124"/>
      <c r="BK142" s="115">
        <f>IFERROR(IF(BJ142="",0,(SUMIF($G$3:BI$3,"金额-入",$G142:BI142)-SUMIF($G$3:BI$3,"金额-出",$G142:BI142))/(SUMIF($G$3:BI$3,"数量-入",$G142:BI142)-SUMIF($G$3:BI$3,"数量-出",$G142:BI142))),0)</f>
        <v>0</v>
      </c>
      <c r="BL142" s="115">
        <f t="shared" si="90"/>
        <v>0</v>
      </c>
      <c r="BM142" s="125"/>
      <c r="BN142" s="126"/>
      <c r="BO142" s="123"/>
      <c r="BP142" s="112"/>
      <c r="BQ142" s="119">
        <f t="shared" si="91"/>
        <v>0</v>
      </c>
      <c r="BR142" s="124"/>
      <c r="BS142" s="115">
        <f>IFERROR(IF(BR142="",0,(SUMIF($G$3:BQ$3,"金额-入",$G142:BQ142)-SUMIF($G$3:BQ$3,"金额-出",$G142:BQ142))/(SUMIF($G$3:BQ$3,"数量-入",$G142:BQ142)-SUMIF($G$3:BQ$3,"数量-出",$G142:BQ142))),0)</f>
        <v>0</v>
      </c>
      <c r="BT142" s="115">
        <f t="shared" si="92"/>
        <v>0</v>
      </c>
      <c r="BU142" s="125"/>
      <c r="BV142" s="126"/>
      <c r="BW142" s="123"/>
      <c r="BX142" s="112"/>
      <c r="BY142" s="119">
        <f t="shared" si="93"/>
        <v>0</v>
      </c>
      <c r="BZ142" s="124"/>
      <c r="CA142" s="115">
        <f>IFERROR(IF(BZ142="",0,(SUMIF($G$3:BY$3,"金额-入",$G142:BY142)-SUMIF($G$3:BY$3,"金额-出",$G142:BY142))/(SUMIF($G$3:BY$3,"数量-入",$G142:BY142)-SUMIF($G$3:BY$3,"数量-出",$G142:BY142))),0)</f>
        <v>0</v>
      </c>
      <c r="CB142" s="115">
        <f t="shared" si="94"/>
        <v>0</v>
      </c>
      <c r="CC142" s="125"/>
      <c r="CD142" s="126"/>
      <c r="CE142" s="123"/>
      <c r="CF142" s="112"/>
      <c r="CG142" s="119">
        <f t="shared" si="95"/>
        <v>0</v>
      </c>
      <c r="CH142" s="124"/>
      <c r="CI142" s="115">
        <f>IFERROR(IF(CH142="",0,(SUMIF($G$3:CG$3,"金额-入",$G142:CG142)-SUMIF($G$3:CG$3,"金额-出",$G142:CG142))/(SUMIF($G$3:CG$3,"数量-入",$G142:CG142)-SUMIF($G$3:CG$3,"数量-出",$G142:CG142))),0)</f>
        <v>0</v>
      </c>
      <c r="CJ142" s="115">
        <f t="shared" si="96"/>
        <v>0</v>
      </c>
      <c r="CK142" s="125"/>
      <c r="CL142" s="126"/>
      <c r="CM142" s="123"/>
      <c r="CN142" s="112"/>
      <c r="CO142" s="119">
        <f t="shared" si="97"/>
        <v>0</v>
      </c>
      <c r="CP142" s="124"/>
      <c r="CQ142" s="115">
        <f>IFERROR(IF(CP142="",0,(SUMIF($G$3:CO$3,"金额-入",$G142:CO142)-SUMIF($G$3:CO$3,"金额-出",$G142:CO142))/(SUMIF($G$3:CO$3,"数量-入",$G142:CO142)-SUMIF($G$3:CO$3,"数量-出",$G142:CO142))),0)</f>
        <v>0</v>
      </c>
      <c r="CR142" s="115">
        <f t="shared" si="98"/>
        <v>0</v>
      </c>
      <c r="CS142" s="125"/>
      <c r="CT142" s="126"/>
      <c r="CU142" s="123"/>
      <c r="CV142" s="112"/>
      <c r="CW142" s="119">
        <f t="shared" si="99"/>
        <v>0</v>
      </c>
      <c r="CX142" s="124"/>
      <c r="CY142" s="115">
        <f>IFERROR(IF(CX142="",0,(SUMIF($G$3:CW$3,"金额-入",$G142:CW142)-SUMIF($G$3:CW$3,"金额-出",$G142:CW142))/(SUMIF($G$3:CW$3,"数量-入",$G142:CW142)-SUMIF($G$3:CW$3,"数量-出",$G142:CW142))),0)</f>
        <v>0</v>
      </c>
      <c r="CZ142" s="115">
        <f t="shared" si="100"/>
        <v>0</v>
      </c>
      <c r="DA142" s="125"/>
      <c r="DB142" s="126"/>
      <c r="DC142" s="123"/>
      <c r="DD142" s="112"/>
      <c r="DE142" s="119">
        <f t="shared" si="101"/>
        <v>0</v>
      </c>
      <c r="DF142" s="124"/>
      <c r="DG142" s="115">
        <f>IFERROR(IF(DF142="",0,(SUMIF($G$3:DE$3,"金额-入",$G142:DE142)-SUMIF($G$3:DE$3,"金额-出",$G142:DE142))/(SUMIF($G$3:DE$3,"数量-入",$G142:DE142)-SUMIF($G$3:DE$3,"数量-出",$G142:DE142))),0)</f>
        <v>0</v>
      </c>
      <c r="DH142" s="115">
        <f t="shared" si="102"/>
        <v>0</v>
      </c>
      <c r="DI142" s="125"/>
      <c r="DJ142" s="126"/>
      <c r="DK142" s="109">
        <f t="array" ref="DK142">MIN(IF(($G$3:$DJ$3="单价")*(G142:DJ142&lt;&gt;0),G142:DJ142))</f>
        <v>0</v>
      </c>
      <c r="DL142" s="97">
        <f t="array" ref="DL142">MAX(IF($G$3:$DJ$3="单价",G142:DJ142))</f>
        <v>0</v>
      </c>
      <c r="DM142" s="115">
        <f t="shared" si="103"/>
        <v>0</v>
      </c>
      <c r="DN142" s="127"/>
      <c r="DO142" s="2"/>
      <c r="DP142" s="11">
        <f t="shared" si="104"/>
        <v>0</v>
      </c>
      <c r="DQ142" s="11">
        <f t="shared" si="105"/>
        <v>0</v>
      </c>
      <c r="DR142" s="11"/>
      <c r="DS142" s="11"/>
      <c r="DT142" s="11"/>
      <c r="DU142" s="2"/>
      <c r="DV142" s="2"/>
      <c r="DW142" s="2"/>
      <c r="DX142" s="2"/>
      <c r="DY142" s="2"/>
    </row>
    <row r="143" spans="1:129" ht="18" customHeight="1" x14ac:dyDescent="0.15">
      <c r="A143" s="2"/>
      <c r="B143" s="53">
        <f t="shared" si="0"/>
        <v>139</v>
      </c>
      <c r="C143" s="5"/>
      <c r="D143" s="6"/>
      <c r="E143" s="7"/>
      <c r="F143" s="8"/>
      <c r="G143" s="111"/>
      <c r="H143" s="112"/>
      <c r="I143" s="113">
        <f t="shared" si="72"/>
        <v>0</v>
      </c>
      <c r="J143" s="114">
        <f t="shared" si="73"/>
        <v>0</v>
      </c>
      <c r="K143" s="115">
        <f t="shared" si="3"/>
        <v>0</v>
      </c>
      <c r="L143" s="113">
        <f t="shared" si="74"/>
        <v>0</v>
      </c>
      <c r="M143" s="114">
        <f t="shared" si="75"/>
        <v>0</v>
      </c>
      <c r="N143" s="115">
        <f t="shared" si="6"/>
        <v>0</v>
      </c>
      <c r="O143" s="113">
        <f t="shared" si="76"/>
        <v>0</v>
      </c>
      <c r="P143" s="116">
        <f t="shared" si="77"/>
        <v>0</v>
      </c>
      <c r="Q143" s="117">
        <f t="shared" si="37"/>
        <v>0</v>
      </c>
      <c r="R143" s="118">
        <f t="shared" si="78"/>
        <v>0</v>
      </c>
      <c r="S143" s="111"/>
      <c r="T143" s="112"/>
      <c r="U143" s="119">
        <f t="shared" si="79"/>
        <v>0</v>
      </c>
      <c r="V143" s="120"/>
      <c r="W143" s="115">
        <f>IFERROR(IF(V143="",0,(SUMIF($G$3:U$3,"金额-入",$G143:U143)-SUMIF($G$3:U$3,"金额-出",$G143:U143))/(SUMIF($G$3:U$3,"数量-入",$G143:U143)-SUMIF($G$3:U$3,"数量-出",$G143:U143))),0)</f>
        <v>0</v>
      </c>
      <c r="X143" s="115">
        <f t="shared" si="80"/>
        <v>0</v>
      </c>
      <c r="Y143" s="121"/>
      <c r="Z143" s="122"/>
      <c r="AA143" s="111"/>
      <c r="AB143" s="112"/>
      <c r="AC143" s="119">
        <f t="shared" si="81"/>
        <v>0</v>
      </c>
      <c r="AD143" s="120"/>
      <c r="AE143" s="115">
        <f>IFERROR(IF(AD143="",0,(SUMIF($G$3:AC$3,"金额-入",$G143:AC143)-SUMIF($G$3:AC$3,"金额-出",$G143:AC143))/(SUMIF($G$3:AC$3,"数量-入",$G143:AC143)-SUMIF($G$3:AC$3,"数量-出",$G143:AC143))),0)</f>
        <v>0</v>
      </c>
      <c r="AF143" s="115">
        <f t="shared" si="82"/>
        <v>0</v>
      </c>
      <c r="AG143" s="121"/>
      <c r="AH143" s="122"/>
      <c r="AI143" s="123"/>
      <c r="AJ143" s="112"/>
      <c r="AK143" s="119">
        <f t="shared" si="83"/>
        <v>0</v>
      </c>
      <c r="AL143" s="124"/>
      <c r="AM143" s="115">
        <f>IFERROR(IF(AL143="",0,(SUMIF($G$3:AK$3,"金额-入",$G143:AK143)-SUMIF($G$3:AK$3,"金额-出",$G143:AK143))/(SUMIF($G$3:AK$3,"数量-入",$G143:AK143)-SUMIF($G$3:AK$3,"数量-出",$G143:AK143))),0)</f>
        <v>0</v>
      </c>
      <c r="AN143" s="115">
        <f t="shared" si="84"/>
        <v>0</v>
      </c>
      <c r="AO143" s="125"/>
      <c r="AP143" s="126"/>
      <c r="AQ143" s="123"/>
      <c r="AR143" s="112"/>
      <c r="AS143" s="119">
        <f t="shared" si="85"/>
        <v>0</v>
      </c>
      <c r="AT143" s="124"/>
      <c r="AU143" s="115">
        <f>IFERROR(IF(AT143="",0,(SUMIF($G$3:AS$3,"金额-入",$G143:AS143)-SUMIF($G$3:AS$3,"金额-出",$G143:AS143))/(SUMIF($G$3:AS$3,"数量-入",$G143:AS143)-SUMIF($G$3:AS$3,"数量-出",$G143:AS143))),0)</f>
        <v>0</v>
      </c>
      <c r="AV143" s="115">
        <f t="shared" si="86"/>
        <v>0</v>
      </c>
      <c r="AW143" s="125"/>
      <c r="AX143" s="126"/>
      <c r="AY143" s="123"/>
      <c r="AZ143" s="112"/>
      <c r="BA143" s="119">
        <f t="shared" si="87"/>
        <v>0</v>
      </c>
      <c r="BB143" s="124"/>
      <c r="BC143" s="115">
        <f>IFERROR(IF(BB143="",0,(SUMIF($G$3:BA$3,"金额-入",$G143:BA143)-SUMIF($G$3:BA$3,"金额-出",$G143:BA143))/(SUMIF($G$3:BA$3,"数量-入",$G143:BA143)-SUMIF($G$3:BA$3,"数量-出",$G143:BA143))),0)</f>
        <v>0</v>
      </c>
      <c r="BD143" s="115">
        <f t="shared" si="88"/>
        <v>0</v>
      </c>
      <c r="BE143" s="125"/>
      <c r="BF143" s="126"/>
      <c r="BG143" s="123"/>
      <c r="BH143" s="112"/>
      <c r="BI143" s="119">
        <f t="shared" si="89"/>
        <v>0</v>
      </c>
      <c r="BJ143" s="124"/>
      <c r="BK143" s="115">
        <f>IFERROR(IF(BJ143="",0,(SUMIF($G$3:BI$3,"金额-入",$G143:BI143)-SUMIF($G$3:BI$3,"金额-出",$G143:BI143))/(SUMIF($G$3:BI$3,"数量-入",$G143:BI143)-SUMIF($G$3:BI$3,"数量-出",$G143:BI143))),0)</f>
        <v>0</v>
      </c>
      <c r="BL143" s="115">
        <f t="shared" si="90"/>
        <v>0</v>
      </c>
      <c r="BM143" s="125"/>
      <c r="BN143" s="126"/>
      <c r="BO143" s="123"/>
      <c r="BP143" s="112"/>
      <c r="BQ143" s="119">
        <f t="shared" si="91"/>
        <v>0</v>
      </c>
      <c r="BR143" s="124"/>
      <c r="BS143" s="115">
        <f>IFERROR(IF(BR143="",0,(SUMIF($G$3:BQ$3,"金额-入",$G143:BQ143)-SUMIF($G$3:BQ$3,"金额-出",$G143:BQ143))/(SUMIF($G$3:BQ$3,"数量-入",$G143:BQ143)-SUMIF($G$3:BQ$3,"数量-出",$G143:BQ143))),0)</f>
        <v>0</v>
      </c>
      <c r="BT143" s="115">
        <f t="shared" si="92"/>
        <v>0</v>
      </c>
      <c r="BU143" s="125"/>
      <c r="BV143" s="126"/>
      <c r="BW143" s="123"/>
      <c r="BX143" s="112"/>
      <c r="BY143" s="119">
        <f t="shared" si="93"/>
        <v>0</v>
      </c>
      <c r="BZ143" s="124"/>
      <c r="CA143" s="115">
        <f>IFERROR(IF(BZ143="",0,(SUMIF($G$3:BY$3,"金额-入",$G143:BY143)-SUMIF($G$3:BY$3,"金额-出",$G143:BY143))/(SUMIF($G$3:BY$3,"数量-入",$G143:BY143)-SUMIF($G$3:BY$3,"数量-出",$G143:BY143))),0)</f>
        <v>0</v>
      </c>
      <c r="CB143" s="115">
        <f t="shared" si="94"/>
        <v>0</v>
      </c>
      <c r="CC143" s="125"/>
      <c r="CD143" s="126"/>
      <c r="CE143" s="123"/>
      <c r="CF143" s="112"/>
      <c r="CG143" s="119">
        <f t="shared" si="95"/>
        <v>0</v>
      </c>
      <c r="CH143" s="124"/>
      <c r="CI143" s="115">
        <f>IFERROR(IF(CH143="",0,(SUMIF($G$3:CG$3,"金额-入",$G143:CG143)-SUMIF($G$3:CG$3,"金额-出",$G143:CG143))/(SUMIF($G$3:CG$3,"数量-入",$G143:CG143)-SUMIF($G$3:CG$3,"数量-出",$G143:CG143))),0)</f>
        <v>0</v>
      </c>
      <c r="CJ143" s="115">
        <f t="shared" si="96"/>
        <v>0</v>
      </c>
      <c r="CK143" s="125"/>
      <c r="CL143" s="126"/>
      <c r="CM143" s="123"/>
      <c r="CN143" s="112"/>
      <c r="CO143" s="119">
        <f t="shared" si="97"/>
        <v>0</v>
      </c>
      <c r="CP143" s="124"/>
      <c r="CQ143" s="115">
        <f>IFERROR(IF(CP143="",0,(SUMIF($G$3:CO$3,"金额-入",$G143:CO143)-SUMIF($G$3:CO$3,"金额-出",$G143:CO143))/(SUMIF($G$3:CO$3,"数量-入",$G143:CO143)-SUMIF($G$3:CO$3,"数量-出",$G143:CO143))),0)</f>
        <v>0</v>
      </c>
      <c r="CR143" s="115">
        <f t="shared" si="98"/>
        <v>0</v>
      </c>
      <c r="CS143" s="125"/>
      <c r="CT143" s="126"/>
      <c r="CU143" s="123"/>
      <c r="CV143" s="112"/>
      <c r="CW143" s="119">
        <f t="shared" si="99"/>
        <v>0</v>
      </c>
      <c r="CX143" s="124"/>
      <c r="CY143" s="115">
        <f>IFERROR(IF(CX143="",0,(SUMIF($G$3:CW$3,"金额-入",$G143:CW143)-SUMIF($G$3:CW$3,"金额-出",$G143:CW143))/(SUMIF($G$3:CW$3,"数量-入",$G143:CW143)-SUMIF($G$3:CW$3,"数量-出",$G143:CW143))),0)</f>
        <v>0</v>
      </c>
      <c r="CZ143" s="115">
        <f t="shared" si="100"/>
        <v>0</v>
      </c>
      <c r="DA143" s="125"/>
      <c r="DB143" s="126"/>
      <c r="DC143" s="123"/>
      <c r="DD143" s="112"/>
      <c r="DE143" s="119">
        <f t="shared" si="101"/>
        <v>0</v>
      </c>
      <c r="DF143" s="124"/>
      <c r="DG143" s="115">
        <f>IFERROR(IF(DF143="",0,(SUMIF($G$3:DE$3,"金额-入",$G143:DE143)-SUMIF($G$3:DE$3,"金额-出",$G143:DE143))/(SUMIF($G$3:DE$3,"数量-入",$G143:DE143)-SUMIF($G$3:DE$3,"数量-出",$G143:DE143))),0)</f>
        <v>0</v>
      </c>
      <c r="DH143" s="115">
        <f t="shared" si="102"/>
        <v>0</v>
      </c>
      <c r="DI143" s="125"/>
      <c r="DJ143" s="126"/>
      <c r="DK143" s="109">
        <f t="array" ref="DK143">MIN(IF(($G$3:$DJ$3="单价")*(G143:DJ143&lt;&gt;0),G143:DJ143))</f>
        <v>0</v>
      </c>
      <c r="DL143" s="97">
        <f t="array" ref="DL143">MAX(IF($G$3:$DJ$3="单价",G143:DJ143))</f>
        <v>0</v>
      </c>
      <c r="DM143" s="115">
        <f t="shared" si="103"/>
        <v>0</v>
      </c>
      <c r="DN143" s="127"/>
      <c r="DO143" s="2"/>
      <c r="DP143" s="11">
        <f t="shared" si="104"/>
        <v>0</v>
      </c>
      <c r="DQ143" s="11">
        <f t="shared" si="105"/>
        <v>0</v>
      </c>
      <c r="DR143" s="11"/>
      <c r="DS143" s="11"/>
      <c r="DT143" s="11"/>
      <c r="DU143" s="2"/>
      <c r="DV143" s="2"/>
      <c r="DW143" s="2"/>
      <c r="DX143" s="2"/>
      <c r="DY143" s="2"/>
    </row>
    <row r="144" spans="1:129" ht="18" customHeight="1" x14ac:dyDescent="0.15">
      <c r="A144" s="2"/>
      <c r="B144" s="53">
        <f t="shared" si="0"/>
        <v>140</v>
      </c>
      <c r="C144" s="5"/>
      <c r="D144" s="6"/>
      <c r="E144" s="7"/>
      <c r="F144" s="8"/>
      <c r="G144" s="111"/>
      <c r="H144" s="112"/>
      <c r="I144" s="113">
        <f t="shared" si="72"/>
        <v>0</v>
      </c>
      <c r="J144" s="114">
        <f t="shared" si="73"/>
        <v>0</v>
      </c>
      <c r="K144" s="115">
        <f t="shared" si="3"/>
        <v>0</v>
      </c>
      <c r="L144" s="113">
        <f t="shared" si="74"/>
        <v>0</v>
      </c>
      <c r="M144" s="114">
        <f t="shared" si="75"/>
        <v>0</v>
      </c>
      <c r="N144" s="115">
        <f t="shared" si="6"/>
        <v>0</v>
      </c>
      <c r="O144" s="113">
        <f t="shared" si="76"/>
        <v>0</v>
      </c>
      <c r="P144" s="116">
        <f t="shared" si="77"/>
        <v>0</v>
      </c>
      <c r="Q144" s="117">
        <f t="shared" si="37"/>
        <v>0</v>
      </c>
      <c r="R144" s="118">
        <f t="shared" si="78"/>
        <v>0</v>
      </c>
      <c r="S144" s="111"/>
      <c r="T144" s="112"/>
      <c r="U144" s="119">
        <f t="shared" si="79"/>
        <v>0</v>
      </c>
      <c r="V144" s="120"/>
      <c r="W144" s="115">
        <f>IFERROR(IF(V144="",0,(SUMIF($G$3:U$3,"金额-入",$G144:U144)-SUMIF($G$3:U$3,"金额-出",$G144:U144))/(SUMIF($G$3:U$3,"数量-入",$G144:U144)-SUMIF($G$3:U$3,"数量-出",$G144:U144))),0)</f>
        <v>0</v>
      </c>
      <c r="X144" s="115">
        <f t="shared" si="80"/>
        <v>0</v>
      </c>
      <c r="Y144" s="121"/>
      <c r="Z144" s="122"/>
      <c r="AA144" s="111"/>
      <c r="AB144" s="112"/>
      <c r="AC144" s="119">
        <f t="shared" si="81"/>
        <v>0</v>
      </c>
      <c r="AD144" s="120"/>
      <c r="AE144" s="115">
        <f>IFERROR(IF(AD144="",0,(SUMIF($G$3:AC$3,"金额-入",$G144:AC144)-SUMIF($G$3:AC$3,"金额-出",$G144:AC144))/(SUMIF($G$3:AC$3,"数量-入",$G144:AC144)-SUMIF($G$3:AC$3,"数量-出",$G144:AC144))),0)</f>
        <v>0</v>
      </c>
      <c r="AF144" s="115">
        <f t="shared" si="82"/>
        <v>0</v>
      </c>
      <c r="AG144" s="121"/>
      <c r="AH144" s="122"/>
      <c r="AI144" s="123"/>
      <c r="AJ144" s="112"/>
      <c r="AK144" s="119">
        <f t="shared" si="83"/>
        <v>0</v>
      </c>
      <c r="AL144" s="124"/>
      <c r="AM144" s="115">
        <f>IFERROR(IF(AL144="",0,(SUMIF($G$3:AK$3,"金额-入",$G144:AK144)-SUMIF($G$3:AK$3,"金额-出",$G144:AK144))/(SUMIF($G$3:AK$3,"数量-入",$G144:AK144)-SUMIF($G$3:AK$3,"数量-出",$G144:AK144))),0)</f>
        <v>0</v>
      </c>
      <c r="AN144" s="115">
        <f t="shared" si="84"/>
        <v>0</v>
      </c>
      <c r="AO144" s="125"/>
      <c r="AP144" s="126"/>
      <c r="AQ144" s="123"/>
      <c r="AR144" s="112"/>
      <c r="AS144" s="119">
        <f t="shared" si="85"/>
        <v>0</v>
      </c>
      <c r="AT144" s="124"/>
      <c r="AU144" s="115">
        <f>IFERROR(IF(AT144="",0,(SUMIF($G$3:AS$3,"金额-入",$G144:AS144)-SUMIF($G$3:AS$3,"金额-出",$G144:AS144))/(SUMIF($G$3:AS$3,"数量-入",$G144:AS144)-SUMIF($G$3:AS$3,"数量-出",$G144:AS144))),0)</f>
        <v>0</v>
      </c>
      <c r="AV144" s="115">
        <f t="shared" si="86"/>
        <v>0</v>
      </c>
      <c r="AW144" s="125"/>
      <c r="AX144" s="126"/>
      <c r="AY144" s="123"/>
      <c r="AZ144" s="112"/>
      <c r="BA144" s="119">
        <f t="shared" si="87"/>
        <v>0</v>
      </c>
      <c r="BB144" s="124"/>
      <c r="BC144" s="115">
        <f>IFERROR(IF(BB144="",0,(SUMIF($G$3:BA$3,"金额-入",$G144:BA144)-SUMIF($G$3:BA$3,"金额-出",$G144:BA144))/(SUMIF($G$3:BA$3,"数量-入",$G144:BA144)-SUMIF($G$3:BA$3,"数量-出",$G144:BA144))),0)</f>
        <v>0</v>
      </c>
      <c r="BD144" s="115">
        <f t="shared" si="88"/>
        <v>0</v>
      </c>
      <c r="BE144" s="125"/>
      <c r="BF144" s="126"/>
      <c r="BG144" s="123"/>
      <c r="BH144" s="112"/>
      <c r="BI144" s="119">
        <f t="shared" si="89"/>
        <v>0</v>
      </c>
      <c r="BJ144" s="124"/>
      <c r="BK144" s="115">
        <f>IFERROR(IF(BJ144="",0,(SUMIF($G$3:BI$3,"金额-入",$G144:BI144)-SUMIF($G$3:BI$3,"金额-出",$G144:BI144))/(SUMIF($G$3:BI$3,"数量-入",$G144:BI144)-SUMIF($G$3:BI$3,"数量-出",$G144:BI144))),0)</f>
        <v>0</v>
      </c>
      <c r="BL144" s="115">
        <f t="shared" si="90"/>
        <v>0</v>
      </c>
      <c r="BM144" s="125"/>
      <c r="BN144" s="126"/>
      <c r="BO144" s="123"/>
      <c r="BP144" s="112"/>
      <c r="BQ144" s="119">
        <f t="shared" si="91"/>
        <v>0</v>
      </c>
      <c r="BR144" s="124"/>
      <c r="BS144" s="115">
        <f>IFERROR(IF(BR144="",0,(SUMIF($G$3:BQ$3,"金额-入",$G144:BQ144)-SUMIF($G$3:BQ$3,"金额-出",$G144:BQ144))/(SUMIF($G$3:BQ$3,"数量-入",$G144:BQ144)-SUMIF($G$3:BQ$3,"数量-出",$G144:BQ144))),0)</f>
        <v>0</v>
      </c>
      <c r="BT144" s="115">
        <f t="shared" si="92"/>
        <v>0</v>
      </c>
      <c r="BU144" s="125"/>
      <c r="BV144" s="126"/>
      <c r="BW144" s="123"/>
      <c r="BX144" s="112"/>
      <c r="BY144" s="119">
        <f t="shared" si="93"/>
        <v>0</v>
      </c>
      <c r="BZ144" s="124"/>
      <c r="CA144" s="115">
        <f>IFERROR(IF(BZ144="",0,(SUMIF($G$3:BY$3,"金额-入",$G144:BY144)-SUMIF($G$3:BY$3,"金额-出",$G144:BY144))/(SUMIF($G$3:BY$3,"数量-入",$G144:BY144)-SUMIF($G$3:BY$3,"数量-出",$G144:BY144))),0)</f>
        <v>0</v>
      </c>
      <c r="CB144" s="115">
        <f t="shared" si="94"/>
        <v>0</v>
      </c>
      <c r="CC144" s="125"/>
      <c r="CD144" s="126"/>
      <c r="CE144" s="123"/>
      <c r="CF144" s="112"/>
      <c r="CG144" s="119">
        <f t="shared" si="95"/>
        <v>0</v>
      </c>
      <c r="CH144" s="124"/>
      <c r="CI144" s="115">
        <f>IFERROR(IF(CH144="",0,(SUMIF($G$3:CG$3,"金额-入",$G144:CG144)-SUMIF($G$3:CG$3,"金额-出",$G144:CG144))/(SUMIF($G$3:CG$3,"数量-入",$G144:CG144)-SUMIF($G$3:CG$3,"数量-出",$G144:CG144))),0)</f>
        <v>0</v>
      </c>
      <c r="CJ144" s="115">
        <f t="shared" si="96"/>
        <v>0</v>
      </c>
      <c r="CK144" s="125"/>
      <c r="CL144" s="126"/>
      <c r="CM144" s="123"/>
      <c r="CN144" s="112"/>
      <c r="CO144" s="119">
        <f t="shared" si="97"/>
        <v>0</v>
      </c>
      <c r="CP144" s="124"/>
      <c r="CQ144" s="115">
        <f>IFERROR(IF(CP144="",0,(SUMIF($G$3:CO$3,"金额-入",$G144:CO144)-SUMIF($G$3:CO$3,"金额-出",$G144:CO144))/(SUMIF($G$3:CO$3,"数量-入",$G144:CO144)-SUMIF($G$3:CO$3,"数量-出",$G144:CO144))),0)</f>
        <v>0</v>
      </c>
      <c r="CR144" s="115">
        <f t="shared" si="98"/>
        <v>0</v>
      </c>
      <c r="CS144" s="125"/>
      <c r="CT144" s="126"/>
      <c r="CU144" s="123"/>
      <c r="CV144" s="112"/>
      <c r="CW144" s="119">
        <f t="shared" si="99"/>
        <v>0</v>
      </c>
      <c r="CX144" s="124"/>
      <c r="CY144" s="115">
        <f>IFERROR(IF(CX144="",0,(SUMIF($G$3:CW$3,"金额-入",$G144:CW144)-SUMIF($G$3:CW$3,"金额-出",$G144:CW144))/(SUMIF($G$3:CW$3,"数量-入",$G144:CW144)-SUMIF($G$3:CW$3,"数量-出",$G144:CW144))),0)</f>
        <v>0</v>
      </c>
      <c r="CZ144" s="115">
        <f t="shared" si="100"/>
        <v>0</v>
      </c>
      <c r="DA144" s="125"/>
      <c r="DB144" s="126"/>
      <c r="DC144" s="123"/>
      <c r="DD144" s="112"/>
      <c r="DE144" s="119">
        <f t="shared" si="101"/>
        <v>0</v>
      </c>
      <c r="DF144" s="124"/>
      <c r="DG144" s="115">
        <f>IFERROR(IF(DF144="",0,(SUMIF($G$3:DE$3,"金额-入",$G144:DE144)-SUMIF($G$3:DE$3,"金额-出",$G144:DE144))/(SUMIF($G$3:DE$3,"数量-入",$G144:DE144)-SUMIF($G$3:DE$3,"数量-出",$G144:DE144))),0)</f>
        <v>0</v>
      </c>
      <c r="DH144" s="115">
        <f t="shared" si="102"/>
        <v>0</v>
      </c>
      <c r="DI144" s="125"/>
      <c r="DJ144" s="126"/>
      <c r="DK144" s="109">
        <f t="array" ref="DK144">MIN(IF(($G$3:$DJ$3="单价")*(G144:DJ144&lt;&gt;0),G144:DJ144))</f>
        <v>0</v>
      </c>
      <c r="DL144" s="97">
        <f t="array" ref="DL144">MAX(IF($G$3:$DJ$3="单价",G144:DJ144))</f>
        <v>0</v>
      </c>
      <c r="DM144" s="115">
        <f t="shared" si="103"/>
        <v>0</v>
      </c>
      <c r="DN144" s="127"/>
      <c r="DO144" s="2"/>
      <c r="DP144" s="11">
        <f t="shared" si="104"/>
        <v>0</v>
      </c>
      <c r="DQ144" s="11">
        <f t="shared" si="105"/>
        <v>0</v>
      </c>
      <c r="DR144" s="11"/>
      <c r="DS144" s="11"/>
      <c r="DT144" s="11"/>
      <c r="DU144" s="2"/>
      <c r="DV144" s="2"/>
      <c r="DW144" s="2"/>
      <c r="DX144" s="2"/>
      <c r="DY144" s="2"/>
    </row>
    <row r="145" spans="1:129" ht="18" customHeight="1" x14ac:dyDescent="0.15">
      <c r="A145" s="2"/>
      <c r="B145" s="53">
        <f t="shared" si="0"/>
        <v>141</v>
      </c>
      <c r="C145" s="5"/>
      <c r="D145" s="6"/>
      <c r="E145" s="7"/>
      <c r="F145" s="8"/>
      <c r="G145" s="111"/>
      <c r="H145" s="112"/>
      <c r="I145" s="113">
        <f t="shared" si="72"/>
        <v>0</v>
      </c>
      <c r="J145" s="114">
        <f t="shared" si="73"/>
        <v>0</v>
      </c>
      <c r="K145" s="115">
        <f t="shared" si="3"/>
        <v>0</v>
      </c>
      <c r="L145" s="113">
        <f t="shared" si="74"/>
        <v>0</v>
      </c>
      <c r="M145" s="114">
        <f t="shared" si="75"/>
        <v>0</v>
      </c>
      <c r="N145" s="115">
        <f t="shared" si="6"/>
        <v>0</v>
      </c>
      <c r="O145" s="113">
        <f t="shared" si="76"/>
        <v>0</v>
      </c>
      <c r="P145" s="116">
        <f t="shared" si="77"/>
        <v>0</v>
      </c>
      <c r="Q145" s="117">
        <f t="shared" si="37"/>
        <v>0</v>
      </c>
      <c r="R145" s="118">
        <f t="shared" si="78"/>
        <v>0</v>
      </c>
      <c r="S145" s="111"/>
      <c r="T145" s="112"/>
      <c r="U145" s="119">
        <f t="shared" si="79"/>
        <v>0</v>
      </c>
      <c r="V145" s="120"/>
      <c r="W145" s="115">
        <f>IFERROR(IF(V145="",0,(SUMIF($G$3:U$3,"金额-入",$G145:U145)-SUMIF($G$3:U$3,"金额-出",$G145:U145))/(SUMIF($G$3:U$3,"数量-入",$G145:U145)-SUMIF($G$3:U$3,"数量-出",$G145:U145))),0)</f>
        <v>0</v>
      </c>
      <c r="X145" s="115">
        <f t="shared" si="80"/>
        <v>0</v>
      </c>
      <c r="Y145" s="121"/>
      <c r="Z145" s="122"/>
      <c r="AA145" s="111"/>
      <c r="AB145" s="112"/>
      <c r="AC145" s="119">
        <f t="shared" si="81"/>
        <v>0</v>
      </c>
      <c r="AD145" s="120"/>
      <c r="AE145" s="115">
        <f>IFERROR(IF(AD145="",0,(SUMIF($G$3:AC$3,"金额-入",$G145:AC145)-SUMIF($G$3:AC$3,"金额-出",$G145:AC145))/(SUMIF($G$3:AC$3,"数量-入",$G145:AC145)-SUMIF($G$3:AC$3,"数量-出",$G145:AC145))),0)</f>
        <v>0</v>
      </c>
      <c r="AF145" s="115">
        <f t="shared" si="82"/>
        <v>0</v>
      </c>
      <c r="AG145" s="121"/>
      <c r="AH145" s="122"/>
      <c r="AI145" s="123"/>
      <c r="AJ145" s="112"/>
      <c r="AK145" s="119">
        <f t="shared" si="83"/>
        <v>0</v>
      </c>
      <c r="AL145" s="124"/>
      <c r="AM145" s="115">
        <f>IFERROR(IF(AL145="",0,(SUMIF($G$3:AK$3,"金额-入",$G145:AK145)-SUMIF($G$3:AK$3,"金额-出",$G145:AK145))/(SUMIF($G$3:AK$3,"数量-入",$G145:AK145)-SUMIF($G$3:AK$3,"数量-出",$G145:AK145))),0)</f>
        <v>0</v>
      </c>
      <c r="AN145" s="115">
        <f t="shared" si="84"/>
        <v>0</v>
      </c>
      <c r="AO145" s="125"/>
      <c r="AP145" s="126"/>
      <c r="AQ145" s="123"/>
      <c r="AR145" s="112"/>
      <c r="AS145" s="119">
        <f t="shared" si="85"/>
        <v>0</v>
      </c>
      <c r="AT145" s="124"/>
      <c r="AU145" s="115">
        <f>IFERROR(IF(AT145="",0,(SUMIF($G$3:AS$3,"金额-入",$G145:AS145)-SUMIF($G$3:AS$3,"金额-出",$G145:AS145))/(SUMIF($G$3:AS$3,"数量-入",$G145:AS145)-SUMIF($G$3:AS$3,"数量-出",$G145:AS145))),0)</f>
        <v>0</v>
      </c>
      <c r="AV145" s="115">
        <f t="shared" si="86"/>
        <v>0</v>
      </c>
      <c r="AW145" s="125"/>
      <c r="AX145" s="126"/>
      <c r="AY145" s="123"/>
      <c r="AZ145" s="112"/>
      <c r="BA145" s="119">
        <f t="shared" si="87"/>
        <v>0</v>
      </c>
      <c r="BB145" s="124"/>
      <c r="BC145" s="115">
        <f>IFERROR(IF(BB145="",0,(SUMIF($G$3:BA$3,"金额-入",$G145:BA145)-SUMIF($G$3:BA$3,"金额-出",$G145:BA145))/(SUMIF($G$3:BA$3,"数量-入",$G145:BA145)-SUMIF($G$3:BA$3,"数量-出",$G145:BA145))),0)</f>
        <v>0</v>
      </c>
      <c r="BD145" s="115">
        <f t="shared" si="88"/>
        <v>0</v>
      </c>
      <c r="BE145" s="125"/>
      <c r="BF145" s="126"/>
      <c r="BG145" s="123"/>
      <c r="BH145" s="112"/>
      <c r="BI145" s="119">
        <f t="shared" si="89"/>
        <v>0</v>
      </c>
      <c r="BJ145" s="124"/>
      <c r="BK145" s="115">
        <f>IFERROR(IF(BJ145="",0,(SUMIF($G$3:BI$3,"金额-入",$G145:BI145)-SUMIF($G$3:BI$3,"金额-出",$G145:BI145))/(SUMIF($G$3:BI$3,"数量-入",$G145:BI145)-SUMIF($G$3:BI$3,"数量-出",$G145:BI145))),0)</f>
        <v>0</v>
      </c>
      <c r="BL145" s="115">
        <f t="shared" si="90"/>
        <v>0</v>
      </c>
      <c r="BM145" s="125"/>
      <c r="BN145" s="126"/>
      <c r="BO145" s="123"/>
      <c r="BP145" s="112"/>
      <c r="BQ145" s="119">
        <f t="shared" si="91"/>
        <v>0</v>
      </c>
      <c r="BR145" s="124"/>
      <c r="BS145" s="115">
        <f>IFERROR(IF(BR145="",0,(SUMIF($G$3:BQ$3,"金额-入",$G145:BQ145)-SUMIF($G$3:BQ$3,"金额-出",$G145:BQ145))/(SUMIF($G$3:BQ$3,"数量-入",$G145:BQ145)-SUMIF($G$3:BQ$3,"数量-出",$G145:BQ145))),0)</f>
        <v>0</v>
      </c>
      <c r="BT145" s="115">
        <f t="shared" si="92"/>
        <v>0</v>
      </c>
      <c r="BU145" s="125"/>
      <c r="BV145" s="126"/>
      <c r="BW145" s="123"/>
      <c r="BX145" s="112"/>
      <c r="BY145" s="119">
        <f t="shared" si="93"/>
        <v>0</v>
      </c>
      <c r="BZ145" s="124"/>
      <c r="CA145" s="115">
        <f>IFERROR(IF(BZ145="",0,(SUMIF($G$3:BY$3,"金额-入",$G145:BY145)-SUMIF($G$3:BY$3,"金额-出",$G145:BY145))/(SUMIF($G$3:BY$3,"数量-入",$G145:BY145)-SUMIF($G$3:BY$3,"数量-出",$G145:BY145))),0)</f>
        <v>0</v>
      </c>
      <c r="CB145" s="115">
        <f t="shared" si="94"/>
        <v>0</v>
      </c>
      <c r="CC145" s="125"/>
      <c r="CD145" s="126"/>
      <c r="CE145" s="123"/>
      <c r="CF145" s="112"/>
      <c r="CG145" s="119">
        <f t="shared" si="95"/>
        <v>0</v>
      </c>
      <c r="CH145" s="124"/>
      <c r="CI145" s="115">
        <f>IFERROR(IF(CH145="",0,(SUMIF($G$3:CG$3,"金额-入",$G145:CG145)-SUMIF($G$3:CG$3,"金额-出",$G145:CG145))/(SUMIF($G$3:CG$3,"数量-入",$G145:CG145)-SUMIF($G$3:CG$3,"数量-出",$G145:CG145))),0)</f>
        <v>0</v>
      </c>
      <c r="CJ145" s="115">
        <f t="shared" si="96"/>
        <v>0</v>
      </c>
      <c r="CK145" s="125"/>
      <c r="CL145" s="126"/>
      <c r="CM145" s="123"/>
      <c r="CN145" s="112"/>
      <c r="CO145" s="119">
        <f t="shared" si="97"/>
        <v>0</v>
      </c>
      <c r="CP145" s="124"/>
      <c r="CQ145" s="115">
        <f>IFERROR(IF(CP145="",0,(SUMIF($G$3:CO$3,"金额-入",$G145:CO145)-SUMIF($G$3:CO$3,"金额-出",$G145:CO145))/(SUMIF($G$3:CO$3,"数量-入",$G145:CO145)-SUMIF($G$3:CO$3,"数量-出",$G145:CO145))),0)</f>
        <v>0</v>
      </c>
      <c r="CR145" s="115">
        <f t="shared" si="98"/>
        <v>0</v>
      </c>
      <c r="CS145" s="125"/>
      <c r="CT145" s="126"/>
      <c r="CU145" s="123"/>
      <c r="CV145" s="112"/>
      <c r="CW145" s="119">
        <f t="shared" si="99"/>
        <v>0</v>
      </c>
      <c r="CX145" s="124"/>
      <c r="CY145" s="115">
        <f>IFERROR(IF(CX145="",0,(SUMIF($G$3:CW$3,"金额-入",$G145:CW145)-SUMIF($G$3:CW$3,"金额-出",$G145:CW145))/(SUMIF($G$3:CW$3,"数量-入",$G145:CW145)-SUMIF($G$3:CW$3,"数量-出",$G145:CW145))),0)</f>
        <v>0</v>
      </c>
      <c r="CZ145" s="115">
        <f t="shared" si="100"/>
        <v>0</v>
      </c>
      <c r="DA145" s="125"/>
      <c r="DB145" s="126"/>
      <c r="DC145" s="123"/>
      <c r="DD145" s="112"/>
      <c r="DE145" s="119">
        <f t="shared" si="101"/>
        <v>0</v>
      </c>
      <c r="DF145" s="124"/>
      <c r="DG145" s="115">
        <f>IFERROR(IF(DF145="",0,(SUMIF($G$3:DE$3,"金额-入",$G145:DE145)-SUMIF($G$3:DE$3,"金额-出",$G145:DE145))/(SUMIF($G$3:DE$3,"数量-入",$G145:DE145)-SUMIF($G$3:DE$3,"数量-出",$G145:DE145))),0)</f>
        <v>0</v>
      </c>
      <c r="DH145" s="115">
        <f t="shared" si="102"/>
        <v>0</v>
      </c>
      <c r="DI145" s="125"/>
      <c r="DJ145" s="126"/>
      <c r="DK145" s="109">
        <f t="array" ref="DK145">MIN(IF(($G$3:$DJ$3="单价")*(G145:DJ145&lt;&gt;0),G145:DJ145))</f>
        <v>0</v>
      </c>
      <c r="DL145" s="97">
        <f t="array" ref="DL145">MAX(IF($G$3:$DJ$3="单价",G145:DJ145))</f>
        <v>0</v>
      </c>
      <c r="DM145" s="115">
        <f t="shared" si="103"/>
        <v>0</v>
      </c>
      <c r="DN145" s="127"/>
      <c r="DO145" s="2"/>
      <c r="DP145" s="11">
        <f t="shared" si="104"/>
        <v>0</v>
      </c>
      <c r="DQ145" s="11">
        <f t="shared" si="105"/>
        <v>0</v>
      </c>
      <c r="DR145" s="11"/>
      <c r="DS145" s="11"/>
      <c r="DT145" s="11"/>
      <c r="DU145" s="2"/>
      <c r="DV145" s="2"/>
      <c r="DW145" s="2"/>
      <c r="DX145" s="2"/>
      <c r="DY145" s="2"/>
    </row>
    <row r="146" spans="1:129" ht="18" customHeight="1" x14ac:dyDescent="0.15">
      <c r="A146" s="2"/>
      <c r="B146" s="53">
        <f t="shared" si="0"/>
        <v>142</v>
      </c>
      <c r="C146" s="5"/>
      <c r="D146" s="6"/>
      <c r="E146" s="7"/>
      <c r="F146" s="8"/>
      <c r="G146" s="111"/>
      <c r="H146" s="112"/>
      <c r="I146" s="113">
        <f t="shared" si="72"/>
        <v>0</v>
      </c>
      <c r="J146" s="114">
        <f t="shared" si="73"/>
        <v>0</v>
      </c>
      <c r="K146" s="115">
        <f t="shared" si="3"/>
        <v>0</v>
      </c>
      <c r="L146" s="113">
        <f t="shared" si="74"/>
        <v>0</v>
      </c>
      <c r="M146" s="114">
        <f t="shared" si="75"/>
        <v>0</v>
      </c>
      <c r="N146" s="115">
        <f t="shared" si="6"/>
        <v>0</v>
      </c>
      <c r="O146" s="113">
        <f t="shared" si="76"/>
        <v>0</v>
      </c>
      <c r="P146" s="116">
        <f t="shared" si="77"/>
        <v>0</v>
      </c>
      <c r="Q146" s="117">
        <f t="shared" si="37"/>
        <v>0</v>
      </c>
      <c r="R146" s="118">
        <f t="shared" si="78"/>
        <v>0</v>
      </c>
      <c r="S146" s="111"/>
      <c r="T146" s="112"/>
      <c r="U146" s="119">
        <f t="shared" si="79"/>
        <v>0</v>
      </c>
      <c r="V146" s="120"/>
      <c r="W146" s="115">
        <f>IFERROR(IF(V146="",0,(SUMIF($G$3:U$3,"金额-入",$G146:U146)-SUMIF($G$3:U$3,"金额-出",$G146:U146))/(SUMIF($G$3:U$3,"数量-入",$G146:U146)-SUMIF($G$3:U$3,"数量-出",$G146:U146))),0)</f>
        <v>0</v>
      </c>
      <c r="X146" s="115">
        <f t="shared" si="80"/>
        <v>0</v>
      </c>
      <c r="Y146" s="121"/>
      <c r="Z146" s="122"/>
      <c r="AA146" s="111"/>
      <c r="AB146" s="112"/>
      <c r="AC146" s="119">
        <f t="shared" si="81"/>
        <v>0</v>
      </c>
      <c r="AD146" s="120"/>
      <c r="AE146" s="115">
        <f>IFERROR(IF(AD146="",0,(SUMIF($G$3:AC$3,"金额-入",$G146:AC146)-SUMIF($G$3:AC$3,"金额-出",$G146:AC146))/(SUMIF($G$3:AC$3,"数量-入",$G146:AC146)-SUMIF($G$3:AC$3,"数量-出",$G146:AC146))),0)</f>
        <v>0</v>
      </c>
      <c r="AF146" s="115">
        <f t="shared" si="82"/>
        <v>0</v>
      </c>
      <c r="AG146" s="121"/>
      <c r="AH146" s="122"/>
      <c r="AI146" s="123"/>
      <c r="AJ146" s="112"/>
      <c r="AK146" s="119">
        <f t="shared" si="83"/>
        <v>0</v>
      </c>
      <c r="AL146" s="124"/>
      <c r="AM146" s="115">
        <f>IFERROR(IF(AL146="",0,(SUMIF($G$3:AK$3,"金额-入",$G146:AK146)-SUMIF($G$3:AK$3,"金额-出",$G146:AK146))/(SUMIF($G$3:AK$3,"数量-入",$G146:AK146)-SUMIF($G$3:AK$3,"数量-出",$G146:AK146))),0)</f>
        <v>0</v>
      </c>
      <c r="AN146" s="115">
        <f t="shared" si="84"/>
        <v>0</v>
      </c>
      <c r="AO146" s="125"/>
      <c r="AP146" s="126"/>
      <c r="AQ146" s="123"/>
      <c r="AR146" s="112"/>
      <c r="AS146" s="119">
        <f t="shared" si="85"/>
        <v>0</v>
      </c>
      <c r="AT146" s="124"/>
      <c r="AU146" s="115">
        <f>IFERROR(IF(AT146="",0,(SUMIF($G$3:AS$3,"金额-入",$G146:AS146)-SUMIF($G$3:AS$3,"金额-出",$G146:AS146))/(SUMIF($G$3:AS$3,"数量-入",$G146:AS146)-SUMIF($G$3:AS$3,"数量-出",$G146:AS146))),0)</f>
        <v>0</v>
      </c>
      <c r="AV146" s="115">
        <f t="shared" si="86"/>
        <v>0</v>
      </c>
      <c r="AW146" s="125"/>
      <c r="AX146" s="126"/>
      <c r="AY146" s="123"/>
      <c r="AZ146" s="112"/>
      <c r="BA146" s="119">
        <f t="shared" si="87"/>
        <v>0</v>
      </c>
      <c r="BB146" s="124"/>
      <c r="BC146" s="115">
        <f>IFERROR(IF(BB146="",0,(SUMIF($G$3:BA$3,"金额-入",$G146:BA146)-SUMIF($G$3:BA$3,"金额-出",$G146:BA146))/(SUMIF($G$3:BA$3,"数量-入",$G146:BA146)-SUMIF($G$3:BA$3,"数量-出",$G146:BA146))),0)</f>
        <v>0</v>
      </c>
      <c r="BD146" s="115">
        <f t="shared" si="88"/>
        <v>0</v>
      </c>
      <c r="BE146" s="125"/>
      <c r="BF146" s="126"/>
      <c r="BG146" s="123"/>
      <c r="BH146" s="112"/>
      <c r="BI146" s="119">
        <f t="shared" si="89"/>
        <v>0</v>
      </c>
      <c r="BJ146" s="124"/>
      <c r="BK146" s="115">
        <f>IFERROR(IF(BJ146="",0,(SUMIF($G$3:BI$3,"金额-入",$G146:BI146)-SUMIF($G$3:BI$3,"金额-出",$G146:BI146))/(SUMIF($G$3:BI$3,"数量-入",$G146:BI146)-SUMIF($G$3:BI$3,"数量-出",$G146:BI146))),0)</f>
        <v>0</v>
      </c>
      <c r="BL146" s="115">
        <f t="shared" si="90"/>
        <v>0</v>
      </c>
      <c r="BM146" s="125"/>
      <c r="BN146" s="126"/>
      <c r="BO146" s="123"/>
      <c r="BP146" s="112"/>
      <c r="BQ146" s="119">
        <f t="shared" si="91"/>
        <v>0</v>
      </c>
      <c r="BR146" s="124"/>
      <c r="BS146" s="115">
        <f>IFERROR(IF(BR146="",0,(SUMIF($G$3:BQ$3,"金额-入",$G146:BQ146)-SUMIF($G$3:BQ$3,"金额-出",$G146:BQ146))/(SUMIF($G$3:BQ$3,"数量-入",$G146:BQ146)-SUMIF($G$3:BQ$3,"数量-出",$G146:BQ146))),0)</f>
        <v>0</v>
      </c>
      <c r="BT146" s="115">
        <f t="shared" si="92"/>
        <v>0</v>
      </c>
      <c r="BU146" s="125"/>
      <c r="BV146" s="126"/>
      <c r="BW146" s="123"/>
      <c r="BX146" s="112"/>
      <c r="BY146" s="119">
        <f t="shared" si="93"/>
        <v>0</v>
      </c>
      <c r="BZ146" s="124"/>
      <c r="CA146" s="115">
        <f>IFERROR(IF(BZ146="",0,(SUMIF($G$3:BY$3,"金额-入",$G146:BY146)-SUMIF($G$3:BY$3,"金额-出",$G146:BY146))/(SUMIF($G$3:BY$3,"数量-入",$G146:BY146)-SUMIF($G$3:BY$3,"数量-出",$G146:BY146))),0)</f>
        <v>0</v>
      </c>
      <c r="CB146" s="115">
        <f t="shared" si="94"/>
        <v>0</v>
      </c>
      <c r="CC146" s="125"/>
      <c r="CD146" s="126"/>
      <c r="CE146" s="123"/>
      <c r="CF146" s="112"/>
      <c r="CG146" s="119">
        <f t="shared" si="95"/>
        <v>0</v>
      </c>
      <c r="CH146" s="124"/>
      <c r="CI146" s="115">
        <f>IFERROR(IF(CH146="",0,(SUMIF($G$3:CG$3,"金额-入",$G146:CG146)-SUMIF($G$3:CG$3,"金额-出",$G146:CG146))/(SUMIF($G$3:CG$3,"数量-入",$G146:CG146)-SUMIF($G$3:CG$3,"数量-出",$G146:CG146))),0)</f>
        <v>0</v>
      </c>
      <c r="CJ146" s="115">
        <f t="shared" si="96"/>
        <v>0</v>
      </c>
      <c r="CK146" s="125"/>
      <c r="CL146" s="126"/>
      <c r="CM146" s="123"/>
      <c r="CN146" s="112"/>
      <c r="CO146" s="119">
        <f t="shared" si="97"/>
        <v>0</v>
      </c>
      <c r="CP146" s="124"/>
      <c r="CQ146" s="115">
        <f>IFERROR(IF(CP146="",0,(SUMIF($G$3:CO$3,"金额-入",$G146:CO146)-SUMIF($G$3:CO$3,"金额-出",$G146:CO146))/(SUMIF($G$3:CO$3,"数量-入",$G146:CO146)-SUMIF($G$3:CO$3,"数量-出",$G146:CO146))),0)</f>
        <v>0</v>
      </c>
      <c r="CR146" s="115">
        <f t="shared" si="98"/>
        <v>0</v>
      </c>
      <c r="CS146" s="125"/>
      <c r="CT146" s="126"/>
      <c r="CU146" s="123"/>
      <c r="CV146" s="112"/>
      <c r="CW146" s="119">
        <f t="shared" si="99"/>
        <v>0</v>
      </c>
      <c r="CX146" s="124"/>
      <c r="CY146" s="115">
        <f>IFERROR(IF(CX146="",0,(SUMIF($G$3:CW$3,"金额-入",$G146:CW146)-SUMIF($G$3:CW$3,"金额-出",$G146:CW146))/(SUMIF($G$3:CW$3,"数量-入",$G146:CW146)-SUMIF($G$3:CW$3,"数量-出",$G146:CW146))),0)</f>
        <v>0</v>
      </c>
      <c r="CZ146" s="115">
        <f t="shared" si="100"/>
        <v>0</v>
      </c>
      <c r="DA146" s="125"/>
      <c r="DB146" s="126"/>
      <c r="DC146" s="123"/>
      <c r="DD146" s="112"/>
      <c r="DE146" s="119">
        <f t="shared" si="101"/>
        <v>0</v>
      </c>
      <c r="DF146" s="124"/>
      <c r="DG146" s="115">
        <f>IFERROR(IF(DF146="",0,(SUMIF($G$3:DE$3,"金额-入",$G146:DE146)-SUMIF($G$3:DE$3,"金额-出",$G146:DE146))/(SUMIF($G$3:DE$3,"数量-入",$G146:DE146)-SUMIF($G$3:DE$3,"数量-出",$G146:DE146))),0)</f>
        <v>0</v>
      </c>
      <c r="DH146" s="115">
        <f t="shared" si="102"/>
        <v>0</v>
      </c>
      <c r="DI146" s="125"/>
      <c r="DJ146" s="126"/>
      <c r="DK146" s="109">
        <f t="array" ref="DK146">MIN(IF(($G$3:$DJ$3="单价")*(G146:DJ146&lt;&gt;0),G146:DJ146))</f>
        <v>0</v>
      </c>
      <c r="DL146" s="97">
        <f t="array" ref="DL146">MAX(IF($G$3:$DJ$3="单价",G146:DJ146))</f>
        <v>0</v>
      </c>
      <c r="DM146" s="115">
        <f t="shared" si="103"/>
        <v>0</v>
      </c>
      <c r="DN146" s="127"/>
      <c r="DO146" s="2"/>
      <c r="DP146" s="11">
        <f t="shared" si="104"/>
        <v>0</v>
      </c>
      <c r="DQ146" s="11">
        <f t="shared" si="105"/>
        <v>0</v>
      </c>
      <c r="DR146" s="11"/>
      <c r="DS146" s="11"/>
      <c r="DT146" s="11"/>
      <c r="DU146" s="2"/>
      <c r="DV146" s="2"/>
      <c r="DW146" s="2"/>
      <c r="DX146" s="2"/>
      <c r="DY146" s="2"/>
    </row>
    <row r="147" spans="1:129" ht="18" customHeight="1" x14ac:dyDescent="0.15">
      <c r="A147" s="2"/>
      <c r="B147" s="53">
        <f t="shared" si="0"/>
        <v>143</v>
      </c>
      <c r="C147" s="5"/>
      <c r="D147" s="6"/>
      <c r="E147" s="7"/>
      <c r="F147" s="8"/>
      <c r="G147" s="111"/>
      <c r="H147" s="112"/>
      <c r="I147" s="113">
        <f t="shared" ref="I147:I210" si="106">G147*H147</f>
        <v>0</v>
      </c>
      <c r="J147" s="114">
        <f t="shared" ref="J147:J210" si="107">+SUMIF($S$3:$DJ$3,"数量-入",S147:DJ147)</f>
        <v>0</v>
      </c>
      <c r="K147" s="115">
        <f t="shared" si="3"/>
        <v>0</v>
      </c>
      <c r="L147" s="113">
        <f t="shared" ref="L147:L210" si="108">+SUMIF($S$3:$DJ$3,"金额-入",S147:DJ147)</f>
        <v>0</v>
      </c>
      <c r="M147" s="114">
        <f t="shared" ref="M147:M210" si="109">SUMIF($S$3:$DJ$3,"数量-出",S147:DJ147)</f>
        <v>0</v>
      </c>
      <c r="N147" s="115">
        <f t="shared" si="6"/>
        <v>0</v>
      </c>
      <c r="O147" s="113">
        <f t="shared" ref="O147:O210" si="110">+SUMIF($S$3:$DJ$3,"金额-出",S147:DJ147)</f>
        <v>0</v>
      </c>
      <c r="P147" s="116">
        <f t="shared" ref="P147:P210" si="111">G147+J147-M147</f>
        <v>0</v>
      </c>
      <c r="Q147" s="117">
        <f t="shared" si="37"/>
        <v>0</v>
      </c>
      <c r="R147" s="118">
        <f t="shared" ref="R147:R210" si="112">I147+L147-O147</f>
        <v>0</v>
      </c>
      <c r="S147" s="111"/>
      <c r="T147" s="112"/>
      <c r="U147" s="119">
        <f t="shared" ref="U147:U210" si="113">S147*T147</f>
        <v>0</v>
      </c>
      <c r="V147" s="120"/>
      <c r="W147" s="115">
        <f>IFERROR(IF(V147="",0,(SUMIF($G$3:U$3,"金额-入",$G147:U147)-SUMIF($G$3:U$3,"金额-出",$G147:U147))/(SUMIF($G$3:U$3,"数量-入",$G147:U147)-SUMIF($G$3:U$3,"数量-出",$G147:U147))),0)</f>
        <v>0</v>
      </c>
      <c r="X147" s="115">
        <f t="shared" ref="X147:X210" si="114">V147*W147</f>
        <v>0</v>
      </c>
      <c r="Y147" s="121"/>
      <c r="Z147" s="122"/>
      <c r="AA147" s="111"/>
      <c r="AB147" s="112"/>
      <c r="AC147" s="119">
        <f t="shared" ref="AC147:AC210" si="115">AA147*AB147</f>
        <v>0</v>
      </c>
      <c r="AD147" s="120"/>
      <c r="AE147" s="115">
        <f>IFERROR(IF(AD147="",0,(SUMIF($G$3:AC$3,"金额-入",$G147:AC147)-SUMIF($G$3:AC$3,"金额-出",$G147:AC147))/(SUMIF($G$3:AC$3,"数量-入",$G147:AC147)-SUMIF($G$3:AC$3,"数量-出",$G147:AC147))),0)</f>
        <v>0</v>
      </c>
      <c r="AF147" s="115">
        <f t="shared" ref="AF147:AF210" si="116">AD147*AE147</f>
        <v>0</v>
      </c>
      <c r="AG147" s="121"/>
      <c r="AH147" s="122"/>
      <c r="AI147" s="123"/>
      <c r="AJ147" s="112"/>
      <c r="AK147" s="119">
        <f t="shared" ref="AK147:AK210" si="117">AI147*AJ147</f>
        <v>0</v>
      </c>
      <c r="AL147" s="124"/>
      <c r="AM147" s="115">
        <f>IFERROR(IF(AL147="",0,(SUMIF($G$3:AK$3,"金额-入",$G147:AK147)-SUMIF($G$3:AK$3,"金额-出",$G147:AK147))/(SUMIF($G$3:AK$3,"数量-入",$G147:AK147)-SUMIF($G$3:AK$3,"数量-出",$G147:AK147))),0)</f>
        <v>0</v>
      </c>
      <c r="AN147" s="115">
        <f t="shared" ref="AN147:AN210" si="118">AL147*AM147</f>
        <v>0</v>
      </c>
      <c r="AO147" s="125"/>
      <c r="AP147" s="126"/>
      <c r="AQ147" s="123"/>
      <c r="AR147" s="112"/>
      <c r="AS147" s="119">
        <f t="shared" ref="AS147:AS210" si="119">AQ147*AR147</f>
        <v>0</v>
      </c>
      <c r="AT147" s="124"/>
      <c r="AU147" s="115">
        <f>IFERROR(IF(AT147="",0,(SUMIF($G$3:AS$3,"金额-入",$G147:AS147)-SUMIF($G$3:AS$3,"金额-出",$G147:AS147))/(SUMIF($G$3:AS$3,"数量-入",$G147:AS147)-SUMIF($G$3:AS$3,"数量-出",$G147:AS147))),0)</f>
        <v>0</v>
      </c>
      <c r="AV147" s="115">
        <f t="shared" ref="AV147:AV210" si="120">AT147*AU147</f>
        <v>0</v>
      </c>
      <c r="AW147" s="125"/>
      <c r="AX147" s="126"/>
      <c r="AY147" s="123"/>
      <c r="AZ147" s="112"/>
      <c r="BA147" s="119">
        <f t="shared" ref="BA147:BA210" si="121">AY147*AZ147</f>
        <v>0</v>
      </c>
      <c r="BB147" s="124"/>
      <c r="BC147" s="115">
        <f>IFERROR(IF(BB147="",0,(SUMIF($G$3:BA$3,"金额-入",$G147:BA147)-SUMIF($G$3:BA$3,"金额-出",$G147:BA147))/(SUMIF($G$3:BA$3,"数量-入",$G147:BA147)-SUMIF($G$3:BA$3,"数量-出",$G147:BA147))),0)</f>
        <v>0</v>
      </c>
      <c r="BD147" s="115">
        <f t="shared" ref="BD147:BD210" si="122">BB147*BC147</f>
        <v>0</v>
      </c>
      <c r="BE147" s="125"/>
      <c r="BF147" s="126"/>
      <c r="BG147" s="123"/>
      <c r="BH147" s="112"/>
      <c r="BI147" s="119">
        <f t="shared" ref="BI147:BI210" si="123">BG147*BH147</f>
        <v>0</v>
      </c>
      <c r="BJ147" s="124"/>
      <c r="BK147" s="115">
        <f>IFERROR(IF(BJ147="",0,(SUMIF($G$3:BI$3,"金额-入",$G147:BI147)-SUMIF($G$3:BI$3,"金额-出",$G147:BI147))/(SUMIF($G$3:BI$3,"数量-入",$G147:BI147)-SUMIF($G$3:BI$3,"数量-出",$G147:BI147))),0)</f>
        <v>0</v>
      </c>
      <c r="BL147" s="115">
        <f t="shared" ref="BL147:BL210" si="124">BJ147*BK147</f>
        <v>0</v>
      </c>
      <c r="BM147" s="125"/>
      <c r="BN147" s="126"/>
      <c r="BO147" s="123"/>
      <c r="BP147" s="112"/>
      <c r="BQ147" s="119">
        <f t="shared" ref="BQ147:BQ210" si="125">BO147*BP147</f>
        <v>0</v>
      </c>
      <c r="BR147" s="124"/>
      <c r="BS147" s="115">
        <f>IFERROR(IF(BR147="",0,(SUMIF($G$3:BQ$3,"金额-入",$G147:BQ147)-SUMIF($G$3:BQ$3,"金额-出",$G147:BQ147))/(SUMIF($G$3:BQ$3,"数量-入",$G147:BQ147)-SUMIF($G$3:BQ$3,"数量-出",$G147:BQ147))),0)</f>
        <v>0</v>
      </c>
      <c r="BT147" s="115">
        <f t="shared" ref="BT147:BT210" si="126">BR147*BS147</f>
        <v>0</v>
      </c>
      <c r="BU147" s="125"/>
      <c r="BV147" s="126"/>
      <c r="BW147" s="123"/>
      <c r="BX147" s="112"/>
      <c r="BY147" s="119">
        <f t="shared" ref="BY147:BY210" si="127">BW147*BX147</f>
        <v>0</v>
      </c>
      <c r="BZ147" s="124"/>
      <c r="CA147" s="115">
        <f>IFERROR(IF(BZ147="",0,(SUMIF($G$3:BY$3,"金额-入",$G147:BY147)-SUMIF($G$3:BY$3,"金额-出",$G147:BY147))/(SUMIF($G$3:BY$3,"数量-入",$G147:BY147)-SUMIF($G$3:BY$3,"数量-出",$G147:BY147))),0)</f>
        <v>0</v>
      </c>
      <c r="CB147" s="115">
        <f t="shared" ref="CB147:CB210" si="128">BZ147*CA147</f>
        <v>0</v>
      </c>
      <c r="CC147" s="125"/>
      <c r="CD147" s="126"/>
      <c r="CE147" s="123"/>
      <c r="CF147" s="112"/>
      <c r="CG147" s="119">
        <f t="shared" ref="CG147:CG210" si="129">CE147*CF147</f>
        <v>0</v>
      </c>
      <c r="CH147" s="124"/>
      <c r="CI147" s="115">
        <f>IFERROR(IF(CH147="",0,(SUMIF($G$3:CG$3,"金额-入",$G147:CG147)-SUMIF($G$3:CG$3,"金额-出",$G147:CG147))/(SUMIF($G$3:CG$3,"数量-入",$G147:CG147)-SUMIF($G$3:CG$3,"数量-出",$G147:CG147))),0)</f>
        <v>0</v>
      </c>
      <c r="CJ147" s="115">
        <f t="shared" ref="CJ147:CJ210" si="130">CH147*CI147</f>
        <v>0</v>
      </c>
      <c r="CK147" s="125"/>
      <c r="CL147" s="126"/>
      <c r="CM147" s="123"/>
      <c r="CN147" s="112"/>
      <c r="CO147" s="119">
        <f t="shared" ref="CO147:CO210" si="131">CM147*CN147</f>
        <v>0</v>
      </c>
      <c r="CP147" s="124"/>
      <c r="CQ147" s="115">
        <f>IFERROR(IF(CP147="",0,(SUMIF($G$3:CO$3,"金额-入",$G147:CO147)-SUMIF($G$3:CO$3,"金额-出",$G147:CO147))/(SUMIF($G$3:CO$3,"数量-入",$G147:CO147)-SUMIF($G$3:CO$3,"数量-出",$G147:CO147))),0)</f>
        <v>0</v>
      </c>
      <c r="CR147" s="115">
        <f t="shared" ref="CR147:CR210" si="132">CP147*CQ147</f>
        <v>0</v>
      </c>
      <c r="CS147" s="125"/>
      <c r="CT147" s="126"/>
      <c r="CU147" s="123"/>
      <c r="CV147" s="112"/>
      <c r="CW147" s="119">
        <f t="shared" ref="CW147:CW210" si="133">CU147*CV147</f>
        <v>0</v>
      </c>
      <c r="CX147" s="124"/>
      <c r="CY147" s="115">
        <f>IFERROR(IF(CX147="",0,(SUMIF($G$3:CW$3,"金额-入",$G147:CW147)-SUMIF($G$3:CW$3,"金额-出",$G147:CW147))/(SUMIF($G$3:CW$3,"数量-入",$G147:CW147)-SUMIF($G$3:CW$3,"数量-出",$G147:CW147))),0)</f>
        <v>0</v>
      </c>
      <c r="CZ147" s="115">
        <f t="shared" ref="CZ147:CZ210" si="134">CX147*CY147</f>
        <v>0</v>
      </c>
      <c r="DA147" s="125"/>
      <c r="DB147" s="126"/>
      <c r="DC147" s="123"/>
      <c r="DD147" s="112"/>
      <c r="DE147" s="119">
        <f t="shared" ref="DE147:DE210" si="135">DC147*DD147</f>
        <v>0</v>
      </c>
      <c r="DF147" s="124"/>
      <c r="DG147" s="115">
        <f>IFERROR(IF(DF147="",0,(SUMIF($G$3:DE$3,"金额-入",$G147:DE147)-SUMIF($G$3:DE$3,"金额-出",$G147:DE147))/(SUMIF($G$3:DE$3,"数量-入",$G147:DE147)-SUMIF($G$3:DE$3,"数量-出",$G147:DE147))),0)</f>
        <v>0</v>
      </c>
      <c r="DH147" s="115">
        <f t="shared" ref="DH147:DH210" si="136">DF147*DG147</f>
        <v>0</v>
      </c>
      <c r="DI147" s="125"/>
      <c r="DJ147" s="126"/>
      <c r="DK147" s="109">
        <f t="array" ref="DK147">MIN(IF(($G$3:$DJ$3="单价")*(G147:DJ147&lt;&gt;0),G147:DJ147))</f>
        <v>0</v>
      </c>
      <c r="DL147" s="97">
        <f t="array" ref="DL147">MAX(IF($G$3:$DJ$3="单价",G147:DJ147))</f>
        <v>0</v>
      </c>
      <c r="DM147" s="115">
        <f t="shared" ref="DM147:DM210" si="137">IFERROR(SUMIF($G$3:$DJ$3,"金额-入",G147:DJ147)/SUMIF($G$3:$DJ$3,"数量-入",G147:DJ147),0)</f>
        <v>0</v>
      </c>
      <c r="DN147" s="127"/>
      <c r="DO147" s="2"/>
      <c r="DP147" s="11">
        <f t="shared" ref="DP147:DP210" si="138">ROUND(SUMIF($G$3:$DN$3,"数量-入",G147:DN147)-SUMIF($G$3:$DN$3,"数量-出",G147:DN147)-P147,0)</f>
        <v>0</v>
      </c>
      <c r="DQ147" s="11">
        <f t="shared" ref="DQ147:DQ210" si="139">ROUND(SUMIF($G$3:$DN$3,"金额-入",G147:DN147)-SUMIF($G$3:$DN$3,"金额-出",G147:DN147)-R147,0)</f>
        <v>0</v>
      </c>
      <c r="DR147" s="11"/>
      <c r="DS147" s="11"/>
      <c r="DT147" s="11"/>
      <c r="DU147" s="2"/>
      <c r="DV147" s="2"/>
      <c r="DW147" s="2"/>
      <c r="DX147" s="2"/>
      <c r="DY147" s="2"/>
    </row>
    <row r="148" spans="1:129" ht="18" customHeight="1" x14ac:dyDescent="0.15">
      <c r="A148" s="2"/>
      <c r="B148" s="53">
        <f t="shared" si="0"/>
        <v>144</v>
      </c>
      <c r="C148" s="5"/>
      <c r="D148" s="6"/>
      <c r="E148" s="7"/>
      <c r="F148" s="8"/>
      <c r="G148" s="111"/>
      <c r="H148" s="112"/>
      <c r="I148" s="113">
        <f t="shared" si="106"/>
        <v>0</v>
      </c>
      <c r="J148" s="114">
        <f t="shared" si="107"/>
        <v>0</v>
      </c>
      <c r="K148" s="115">
        <f t="shared" si="3"/>
        <v>0</v>
      </c>
      <c r="L148" s="113">
        <f t="shared" si="108"/>
        <v>0</v>
      </c>
      <c r="M148" s="114">
        <f t="shared" si="109"/>
        <v>0</v>
      </c>
      <c r="N148" s="115">
        <f t="shared" si="6"/>
        <v>0</v>
      </c>
      <c r="O148" s="113">
        <f t="shared" si="110"/>
        <v>0</v>
      </c>
      <c r="P148" s="116">
        <f t="shared" si="111"/>
        <v>0</v>
      </c>
      <c r="Q148" s="117">
        <f t="shared" si="37"/>
        <v>0</v>
      </c>
      <c r="R148" s="118">
        <f t="shared" si="112"/>
        <v>0</v>
      </c>
      <c r="S148" s="111"/>
      <c r="T148" s="112"/>
      <c r="U148" s="119">
        <f t="shared" si="113"/>
        <v>0</v>
      </c>
      <c r="V148" s="120"/>
      <c r="W148" s="115">
        <f>IFERROR(IF(V148="",0,(SUMIF($G$3:U$3,"金额-入",$G148:U148)-SUMIF($G$3:U$3,"金额-出",$G148:U148))/(SUMIF($G$3:U$3,"数量-入",$G148:U148)-SUMIF($G$3:U$3,"数量-出",$G148:U148))),0)</f>
        <v>0</v>
      </c>
      <c r="X148" s="115">
        <f t="shared" si="114"/>
        <v>0</v>
      </c>
      <c r="Y148" s="121"/>
      <c r="Z148" s="122"/>
      <c r="AA148" s="111"/>
      <c r="AB148" s="112"/>
      <c r="AC148" s="119">
        <f t="shared" si="115"/>
        <v>0</v>
      </c>
      <c r="AD148" s="120"/>
      <c r="AE148" s="115">
        <f>IFERROR(IF(AD148="",0,(SUMIF($G$3:AC$3,"金额-入",$G148:AC148)-SUMIF($G$3:AC$3,"金额-出",$G148:AC148))/(SUMIF($G$3:AC$3,"数量-入",$G148:AC148)-SUMIF($G$3:AC$3,"数量-出",$G148:AC148))),0)</f>
        <v>0</v>
      </c>
      <c r="AF148" s="115">
        <f t="shared" si="116"/>
        <v>0</v>
      </c>
      <c r="AG148" s="121"/>
      <c r="AH148" s="122"/>
      <c r="AI148" s="123"/>
      <c r="AJ148" s="112"/>
      <c r="AK148" s="119">
        <f t="shared" si="117"/>
        <v>0</v>
      </c>
      <c r="AL148" s="124"/>
      <c r="AM148" s="115">
        <f>IFERROR(IF(AL148="",0,(SUMIF($G$3:AK$3,"金额-入",$G148:AK148)-SUMIF($G$3:AK$3,"金额-出",$G148:AK148))/(SUMIF($G$3:AK$3,"数量-入",$G148:AK148)-SUMIF($G$3:AK$3,"数量-出",$G148:AK148))),0)</f>
        <v>0</v>
      </c>
      <c r="AN148" s="115">
        <f t="shared" si="118"/>
        <v>0</v>
      </c>
      <c r="AO148" s="125"/>
      <c r="AP148" s="126"/>
      <c r="AQ148" s="123"/>
      <c r="AR148" s="112"/>
      <c r="AS148" s="119">
        <f t="shared" si="119"/>
        <v>0</v>
      </c>
      <c r="AT148" s="124"/>
      <c r="AU148" s="115">
        <f>IFERROR(IF(AT148="",0,(SUMIF($G$3:AS$3,"金额-入",$G148:AS148)-SUMIF($G$3:AS$3,"金额-出",$G148:AS148))/(SUMIF($G$3:AS$3,"数量-入",$G148:AS148)-SUMIF($G$3:AS$3,"数量-出",$G148:AS148))),0)</f>
        <v>0</v>
      </c>
      <c r="AV148" s="115">
        <f t="shared" si="120"/>
        <v>0</v>
      </c>
      <c r="AW148" s="125"/>
      <c r="AX148" s="126"/>
      <c r="AY148" s="123"/>
      <c r="AZ148" s="112"/>
      <c r="BA148" s="119">
        <f t="shared" si="121"/>
        <v>0</v>
      </c>
      <c r="BB148" s="124"/>
      <c r="BC148" s="115">
        <f>IFERROR(IF(BB148="",0,(SUMIF($G$3:BA$3,"金额-入",$G148:BA148)-SUMIF($G$3:BA$3,"金额-出",$G148:BA148))/(SUMIF($G$3:BA$3,"数量-入",$G148:BA148)-SUMIF($G$3:BA$3,"数量-出",$G148:BA148))),0)</f>
        <v>0</v>
      </c>
      <c r="BD148" s="115">
        <f t="shared" si="122"/>
        <v>0</v>
      </c>
      <c r="BE148" s="125"/>
      <c r="BF148" s="126"/>
      <c r="BG148" s="123"/>
      <c r="BH148" s="112"/>
      <c r="BI148" s="119">
        <f t="shared" si="123"/>
        <v>0</v>
      </c>
      <c r="BJ148" s="124"/>
      <c r="BK148" s="115">
        <f>IFERROR(IF(BJ148="",0,(SUMIF($G$3:BI$3,"金额-入",$G148:BI148)-SUMIF($G$3:BI$3,"金额-出",$G148:BI148))/(SUMIF($G$3:BI$3,"数量-入",$G148:BI148)-SUMIF($G$3:BI$3,"数量-出",$G148:BI148))),0)</f>
        <v>0</v>
      </c>
      <c r="BL148" s="115">
        <f t="shared" si="124"/>
        <v>0</v>
      </c>
      <c r="BM148" s="125"/>
      <c r="BN148" s="126"/>
      <c r="BO148" s="123"/>
      <c r="BP148" s="112"/>
      <c r="BQ148" s="119">
        <f t="shared" si="125"/>
        <v>0</v>
      </c>
      <c r="BR148" s="124"/>
      <c r="BS148" s="115">
        <f>IFERROR(IF(BR148="",0,(SUMIF($G$3:BQ$3,"金额-入",$G148:BQ148)-SUMIF($G$3:BQ$3,"金额-出",$G148:BQ148))/(SUMIF($G$3:BQ$3,"数量-入",$G148:BQ148)-SUMIF($G$3:BQ$3,"数量-出",$G148:BQ148))),0)</f>
        <v>0</v>
      </c>
      <c r="BT148" s="115">
        <f t="shared" si="126"/>
        <v>0</v>
      </c>
      <c r="BU148" s="125"/>
      <c r="BV148" s="126"/>
      <c r="BW148" s="123"/>
      <c r="BX148" s="112"/>
      <c r="BY148" s="119">
        <f t="shared" si="127"/>
        <v>0</v>
      </c>
      <c r="BZ148" s="124"/>
      <c r="CA148" s="115">
        <f>IFERROR(IF(BZ148="",0,(SUMIF($G$3:BY$3,"金额-入",$G148:BY148)-SUMIF($G$3:BY$3,"金额-出",$G148:BY148))/(SUMIF($G$3:BY$3,"数量-入",$G148:BY148)-SUMIF($G$3:BY$3,"数量-出",$G148:BY148))),0)</f>
        <v>0</v>
      </c>
      <c r="CB148" s="115">
        <f t="shared" si="128"/>
        <v>0</v>
      </c>
      <c r="CC148" s="125"/>
      <c r="CD148" s="126"/>
      <c r="CE148" s="123"/>
      <c r="CF148" s="112"/>
      <c r="CG148" s="119">
        <f t="shared" si="129"/>
        <v>0</v>
      </c>
      <c r="CH148" s="124"/>
      <c r="CI148" s="115">
        <f>IFERROR(IF(CH148="",0,(SUMIF($G$3:CG$3,"金额-入",$G148:CG148)-SUMIF($G$3:CG$3,"金额-出",$G148:CG148))/(SUMIF($G$3:CG$3,"数量-入",$G148:CG148)-SUMIF($G$3:CG$3,"数量-出",$G148:CG148))),0)</f>
        <v>0</v>
      </c>
      <c r="CJ148" s="115">
        <f t="shared" si="130"/>
        <v>0</v>
      </c>
      <c r="CK148" s="125"/>
      <c r="CL148" s="126"/>
      <c r="CM148" s="123"/>
      <c r="CN148" s="112"/>
      <c r="CO148" s="119">
        <f t="shared" si="131"/>
        <v>0</v>
      </c>
      <c r="CP148" s="124"/>
      <c r="CQ148" s="115">
        <f>IFERROR(IF(CP148="",0,(SUMIF($G$3:CO$3,"金额-入",$G148:CO148)-SUMIF($G$3:CO$3,"金额-出",$G148:CO148))/(SUMIF($G$3:CO$3,"数量-入",$G148:CO148)-SUMIF($G$3:CO$3,"数量-出",$G148:CO148))),0)</f>
        <v>0</v>
      </c>
      <c r="CR148" s="115">
        <f t="shared" si="132"/>
        <v>0</v>
      </c>
      <c r="CS148" s="125"/>
      <c r="CT148" s="126"/>
      <c r="CU148" s="123"/>
      <c r="CV148" s="112"/>
      <c r="CW148" s="119">
        <f t="shared" si="133"/>
        <v>0</v>
      </c>
      <c r="CX148" s="124"/>
      <c r="CY148" s="115">
        <f>IFERROR(IF(CX148="",0,(SUMIF($G$3:CW$3,"金额-入",$G148:CW148)-SUMIF($G$3:CW$3,"金额-出",$G148:CW148))/(SUMIF($G$3:CW$3,"数量-入",$G148:CW148)-SUMIF($G$3:CW$3,"数量-出",$G148:CW148))),0)</f>
        <v>0</v>
      </c>
      <c r="CZ148" s="115">
        <f t="shared" si="134"/>
        <v>0</v>
      </c>
      <c r="DA148" s="125"/>
      <c r="DB148" s="126"/>
      <c r="DC148" s="123"/>
      <c r="DD148" s="112"/>
      <c r="DE148" s="119">
        <f t="shared" si="135"/>
        <v>0</v>
      </c>
      <c r="DF148" s="124"/>
      <c r="DG148" s="115">
        <f>IFERROR(IF(DF148="",0,(SUMIF($G$3:DE$3,"金额-入",$G148:DE148)-SUMIF($G$3:DE$3,"金额-出",$G148:DE148))/(SUMIF($G$3:DE$3,"数量-入",$G148:DE148)-SUMIF($G$3:DE$3,"数量-出",$G148:DE148))),0)</f>
        <v>0</v>
      </c>
      <c r="DH148" s="115">
        <f t="shared" si="136"/>
        <v>0</v>
      </c>
      <c r="DI148" s="125"/>
      <c r="DJ148" s="126"/>
      <c r="DK148" s="109">
        <f t="array" ref="DK148">MIN(IF(($G$3:$DJ$3="单价")*(G148:DJ148&lt;&gt;0),G148:DJ148))</f>
        <v>0</v>
      </c>
      <c r="DL148" s="97">
        <f t="array" ref="DL148">MAX(IF($G$3:$DJ$3="单价",G148:DJ148))</f>
        <v>0</v>
      </c>
      <c r="DM148" s="115">
        <f t="shared" si="137"/>
        <v>0</v>
      </c>
      <c r="DN148" s="127"/>
      <c r="DO148" s="2"/>
      <c r="DP148" s="11">
        <f t="shared" si="138"/>
        <v>0</v>
      </c>
      <c r="DQ148" s="11">
        <f t="shared" si="139"/>
        <v>0</v>
      </c>
      <c r="DR148" s="11"/>
      <c r="DS148" s="11"/>
      <c r="DT148" s="11"/>
      <c r="DU148" s="2"/>
      <c r="DV148" s="2"/>
      <c r="DW148" s="2"/>
      <c r="DX148" s="2"/>
      <c r="DY148" s="2"/>
    </row>
    <row r="149" spans="1:129" ht="18" customHeight="1" x14ac:dyDescent="0.15">
      <c r="A149" s="2"/>
      <c r="B149" s="53">
        <f t="shared" si="0"/>
        <v>145</v>
      </c>
      <c r="C149" s="5"/>
      <c r="D149" s="6"/>
      <c r="E149" s="7"/>
      <c r="F149" s="8"/>
      <c r="G149" s="111"/>
      <c r="H149" s="112"/>
      <c r="I149" s="113">
        <f t="shared" si="106"/>
        <v>0</v>
      </c>
      <c r="J149" s="114">
        <f t="shared" si="107"/>
        <v>0</v>
      </c>
      <c r="K149" s="115">
        <f t="shared" si="3"/>
        <v>0</v>
      </c>
      <c r="L149" s="113">
        <f t="shared" si="108"/>
        <v>0</v>
      </c>
      <c r="M149" s="114">
        <f t="shared" si="109"/>
        <v>0</v>
      </c>
      <c r="N149" s="115">
        <f t="shared" si="6"/>
        <v>0</v>
      </c>
      <c r="O149" s="113">
        <f t="shared" si="110"/>
        <v>0</v>
      </c>
      <c r="P149" s="116">
        <f t="shared" si="111"/>
        <v>0</v>
      </c>
      <c r="Q149" s="117">
        <f t="shared" si="37"/>
        <v>0</v>
      </c>
      <c r="R149" s="118">
        <f t="shared" si="112"/>
        <v>0</v>
      </c>
      <c r="S149" s="111"/>
      <c r="T149" s="112"/>
      <c r="U149" s="119">
        <f t="shared" si="113"/>
        <v>0</v>
      </c>
      <c r="V149" s="120"/>
      <c r="W149" s="115">
        <f>IFERROR(IF(V149="",0,(SUMIF($G$3:U$3,"金额-入",$G149:U149)-SUMIF($G$3:U$3,"金额-出",$G149:U149))/(SUMIF($G$3:U$3,"数量-入",$G149:U149)-SUMIF($G$3:U$3,"数量-出",$G149:U149))),0)</f>
        <v>0</v>
      </c>
      <c r="X149" s="115">
        <f t="shared" si="114"/>
        <v>0</v>
      </c>
      <c r="Y149" s="121"/>
      <c r="Z149" s="122"/>
      <c r="AA149" s="111"/>
      <c r="AB149" s="112"/>
      <c r="AC149" s="119">
        <f t="shared" si="115"/>
        <v>0</v>
      </c>
      <c r="AD149" s="120"/>
      <c r="AE149" s="115">
        <f>IFERROR(IF(AD149="",0,(SUMIF($G$3:AC$3,"金额-入",$G149:AC149)-SUMIF($G$3:AC$3,"金额-出",$G149:AC149))/(SUMIF($G$3:AC$3,"数量-入",$G149:AC149)-SUMIF($G$3:AC$3,"数量-出",$G149:AC149))),0)</f>
        <v>0</v>
      </c>
      <c r="AF149" s="115">
        <f t="shared" si="116"/>
        <v>0</v>
      </c>
      <c r="AG149" s="121"/>
      <c r="AH149" s="122"/>
      <c r="AI149" s="123"/>
      <c r="AJ149" s="112"/>
      <c r="AK149" s="119">
        <f t="shared" si="117"/>
        <v>0</v>
      </c>
      <c r="AL149" s="124"/>
      <c r="AM149" s="115">
        <f>IFERROR(IF(AL149="",0,(SUMIF($G$3:AK$3,"金额-入",$G149:AK149)-SUMIF($G$3:AK$3,"金额-出",$G149:AK149))/(SUMIF($G$3:AK$3,"数量-入",$G149:AK149)-SUMIF($G$3:AK$3,"数量-出",$G149:AK149))),0)</f>
        <v>0</v>
      </c>
      <c r="AN149" s="115">
        <f t="shared" si="118"/>
        <v>0</v>
      </c>
      <c r="AO149" s="125"/>
      <c r="AP149" s="126"/>
      <c r="AQ149" s="123"/>
      <c r="AR149" s="112"/>
      <c r="AS149" s="119">
        <f t="shared" si="119"/>
        <v>0</v>
      </c>
      <c r="AT149" s="124"/>
      <c r="AU149" s="115">
        <f>IFERROR(IF(AT149="",0,(SUMIF($G$3:AS$3,"金额-入",$G149:AS149)-SUMIF($G$3:AS$3,"金额-出",$G149:AS149))/(SUMIF($G$3:AS$3,"数量-入",$G149:AS149)-SUMIF($G$3:AS$3,"数量-出",$G149:AS149))),0)</f>
        <v>0</v>
      </c>
      <c r="AV149" s="115">
        <f t="shared" si="120"/>
        <v>0</v>
      </c>
      <c r="AW149" s="125"/>
      <c r="AX149" s="126"/>
      <c r="AY149" s="123"/>
      <c r="AZ149" s="112"/>
      <c r="BA149" s="119">
        <f t="shared" si="121"/>
        <v>0</v>
      </c>
      <c r="BB149" s="124"/>
      <c r="BC149" s="115">
        <f>IFERROR(IF(BB149="",0,(SUMIF($G$3:BA$3,"金额-入",$G149:BA149)-SUMIF($G$3:BA$3,"金额-出",$G149:BA149))/(SUMIF($G$3:BA$3,"数量-入",$G149:BA149)-SUMIF($G$3:BA$3,"数量-出",$G149:BA149))),0)</f>
        <v>0</v>
      </c>
      <c r="BD149" s="115">
        <f t="shared" si="122"/>
        <v>0</v>
      </c>
      <c r="BE149" s="125"/>
      <c r="BF149" s="126"/>
      <c r="BG149" s="123"/>
      <c r="BH149" s="112"/>
      <c r="BI149" s="119">
        <f t="shared" si="123"/>
        <v>0</v>
      </c>
      <c r="BJ149" s="124"/>
      <c r="BK149" s="115">
        <f>IFERROR(IF(BJ149="",0,(SUMIF($G$3:BI$3,"金额-入",$G149:BI149)-SUMIF($G$3:BI$3,"金额-出",$G149:BI149))/(SUMIF($G$3:BI$3,"数量-入",$G149:BI149)-SUMIF($G$3:BI$3,"数量-出",$G149:BI149))),0)</f>
        <v>0</v>
      </c>
      <c r="BL149" s="115">
        <f t="shared" si="124"/>
        <v>0</v>
      </c>
      <c r="BM149" s="125"/>
      <c r="BN149" s="126"/>
      <c r="BO149" s="123"/>
      <c r="BP149" s="112"/>
      <c r="BQ149" s="119">
        <f t="shared" si="125"/>
        <v>0</v>
      </c>
      <c r="BR149" s="124"/>
      <c r="BS149" s="115">
        <f>IFERROR(IF(BR149="",0,(SUMIF($G$3:BQ$3,"金额-入",$G149:BQ149)-SUMIF($G$3:BQ$3,"金额-出",$G149:BQ149))/(SUMIF($G$3:BQ$3,"数量-入",$G149:BQ149)-SUMIF($G$3:BQ$3,"数量-出",$G149:BQ149))),0)</f>
        <v>0</v>
      </c>
      <c r="BT149" s="115">
        <f t="shared" si="126"/>
        <v>0</v>
      </c>
      <c r="BU149" s="125"/>
      <c r="BV149" s="126"/>
      <c r="BW149" s="123"/>
      <c r="BX149" s="112"/>
      <c r="BY149" s="119">
        <f t="shared" si="127"/>
        <v>0</v>
      </c>
      <c r="BZ149" s="124"/>
      <c r="CA149" s="115">
        <f>IFERROR(IF(BZ149="",0,(SUMIF($G$3:BY$3,"金额-入",$G149:BY149)-SUMIF($G$3:BY$3,"金额-出",$G149:BY149))/(SUMIF($G$3:BY$3,"数量-入",$G149:BY149)-SUMIF($G$3:BY$3,"数量-出",$G149:BY149))),0)</f>
        <v>0</v>
      </c>
      <c r="CB149" s="115">
        <f t="shared" si="128"/>
        <v>0</v>
      </c>
      <c r="CC149" s="125"/>
      <c r="CD149" s="126"/>
      <c r="CE149" s="123"/>
      <c r="CF149" s="112"/>
      <c r="CG149" s="119">
        <f t="shared" si="129"/>
        <v>0</v>
      </c>
      <c r="CH149" s="124"/>
      <c r="CI149" s="115">
        <f>IFERROR(IF(CH149="",0,(SUMIF($G$3:CG$3,"金额-入",$G149:CG149)-SUMIF($G$3:CG$3,"金额-出",$G149:CG149))/(SUMIF($G$3:CG$3,"数量-入",$G149:CG149)-SUMIF($G$3:CG$3,"数量-出",$G149:CG149))),0)</f>
        <v>0</v>
      </c>
      <c r="CJ149" s="115">
        <f t="shared" si="130"/>
        <v>0</v>
      </c>
      <c r="CK149" s="125"/>
      <c r="CL149" s="126"/>
      <c r="CM149" s="123"/>
      <c r="CN149" s="112"/>
      <c r="CO149" s="119">
        <f t="shared" si="131"/>
        <v>0</v>
      </c>
      <c r="CP149" s="124"/>
      <c r="CQ149" s="115">
        <f>IFERROR(IF(CP149="",0,(SUMIF($G$3:CO$3,"金额-入",$G149:CO149)-SUMIF($G$3:CO$3,"金额-出",$G149:CO149))/(SUMIF($G$3:CO$3,"数量-入",$G149:CO149)-SUMIF($G$3:CO$3,"数量-出",$G149:CO149))),0)</f>
        <v>0</v>
      </c>
      <c r="CR149" s="115">
        <f t="shared" si="132"/>
        <v>0</v>
      </c>
      <c r="CS149" s="125"/>
      <c r="CT149" s="126"/>
      <c r="CU149" s="123"/>
      <c r="CV149" s="112"/>
      <c r="CW149" s="119">
        <f t="shared" si="133"/>
        <v>0</v>
      </c>
      <c r="CX149" s="124"/>
      <c r="CY149" s="115">
        <f>IFERROR(IF(CX149="",0,(SUMIF($G$3:CW$3,"金额-入",$G149:CW149)-SUMIF($G$3:CW$3,"金额-出",$G149:CW149))/(SUMIF($G$3:CW$3,"数量-入",$G149:CW149)-SUMIF($G$3:CW$3,"数量-出",$G149:CW149))),0)</f>
        <v>0</v>
      </c>
      <c r="CZ149" s="115">
        <f t="shared" si="134"/>
        <v>0</v>
      </c>
      <c r="DA149" s="125"/>
      <c r="DB149" s="126"/>
      <c r="DC149" s="123"/>
      <c r="DD149" s="112"/>
      <c r="DE149" s="119">
        <f t="shared" si="135"/>
        <v>0</v>
      </c>
      <c r="DF149" s="124"/>
      <c r="DG149" s="115">
        <f>IFERROR(IF(DF149="",0,(SUMIF($G$3:DE$3,"金额-入",$G149:DE149)-SUMIF($G$3:DE$3,"金额-出",$G149:DE149))/(SUMIF($G$3:DE$3,"数量-入",$G149:DE149)-SUMIF($G$3:DE$3,"数量-出",$G149:DE149))),0)</f>
        <v>0</v>
      </c>
      <c r="DH149" s="115">
        <f t="shared" si="136"/>
        <v>0</v>
      </c>
      <c r="DI149" s="125"/>
      <c r="DJ149" s="126"/>
      <c r="DK149" s="109">
        <f t="array" ref="DK149">MIN(IF(($G$3:$DJ$3="单价")*(G149:DJ149&lt;&gt;0),G149:DJ149))</f>
        <v>0</v>
      </c>
      <c r="DL149" s="97">
        <f t="array" ref="DL149">MAX(IF($G$3:$DJ$3="单价",G149:DJ149))</f>
        <v>0</v>
      </c>
      <c r="DM149" s="115">
        <f t="shared" si="137"/>
        <v>0</v>
      </c>
      <c r="DN149" s="127"/>
      <c r="DO149" s="2"/>
      <c r="DP149" s="11">
        <f t="shared" si="138"/>
        <v>0</v>
      </c>
      <c r="DQ149" s="11">
        <f t="shared" si="139"/>
        <v>0</v>
      </c>
      <c r="DR149" s="11"/>
      <c r="DS149" s="11"/>
      <c r="DT149" s="11"/>
      <c r="DU149" s="2"/>
      <c r="DV149" s="2"/>
      <c r="DW149" s="2"/>
      <c r="DX149" s="2"/>
      <c r="DY149" s="2"/>
    </row>
    <row r="150" spans="1:129" ht="18" customHeight="1" x14ac:dyDescent="0.15">
      <c r="A150" s="2"/>
      <c r="B150" s="53">
        <f t="shared" si="0"/>
        <v>146</v>
      </c>
      <c r="C150" s="5"/>
      <c r="D150" s="6"/>
      <c r="E150" s="7"/>
      <c r="F150" s="8"/>
      <c r="G150" s="111"/>
      <c r="H150" s="112"/>
      <c r="I150" s="113">
        <f t="shared" si="106"/>
        <v>0</v>
      </c>
      <c r="J150" s="114">
        <f t="shared" si="107"/>
        <v>0</v>
      </c>
      <c r="K150" s="115">
        <f t="shared" si="3"/>
        <v>0</v>
      </c>
      <c r="L150" s="113">
        <f t="shared" si="108"/>
        <v>0</v>
      </c>
      <c r="M150" s="114">
        <f t="shared" si="109"/>
        <v>0</v>
      </c>
      <c r="N150" s="115">
        <f t="shared" si="6"/>
        <v>0</v>
      </c>
      <c r="O150" s="113">
        <f t="shared" si="110"/>
        <v>0</v>
      </c>
      <c r="P150" s="116">
        <f t="shared" si="111"/>
        <v>0</v>
      </c>
      <c r="Q150" s="117">
        <f t="shared" si="37"/>
        <v>0</v>
      </c>
      <c r="R150" s="118">
        <f t="shared" si="112"/>
        <v>0</v>
      </c>
      <c r="S150" s="111"/>
      <c r="T150" s="112"/>
      <c r="U150" s="119">
        <f t="shared" si="113"/>
        <v>0</v>
      </c>
      <c r="V150" s="120"/>
      <c r="W150" s="115">
        <f>IFERROR(IF(V150="",0,(SUMIF($G$3:U$3,"金额-入",$G150:U150)-SUMIF($G$3:U$3,"金额-出",$G150:U150))/(SUMIF($G$3:U$3,"数量-入",$G150:U150)-SUMIF($G$3:U$3,"数量-出",$G150:U150))),0)</f>
        <v>0</v>
      </c>
      <c r="X150" s="115">
        <f t="shared" si="114"/>
        <v>0</v>
      </c>
      <c r="Y150" s="121"/>
      <c r="Z150" s="122"/>
      <c r="AA150" s="111"/>
      <c r="AB150" s="112"/>
      <c r="AC150" s="119">
        <f t="shared" si="115"/>
        <v>0</v>
      </c>
      <c r="AD150" s="120"/>
      <c r="AE150" s="115">
        <f>IFERROR(IF(AD150="",0,(SUMIF($G$3:AC$3,"金额-入",$G150:AC150)-SUMIF($G$3:AC$3,"金额-出",$G150:AC150))/(SUMIF($G$3:AC$3,"数量-入",$G150:AC150)-SUMIF($G$3:AC$3,"数量-出",$G150:AC150))),0)</f>
        <v>0</v>
      </c>
      <c r="AF150" s="115">
        <f t="shared" si="116"/>
        <v>0</v>
      </c>
      <c r="AG150" s="121"/>
      <c r="AH150" s="122"/>
      <c r="AI150" s="123"/>
      <c r="AJ150" s="112"/>
      <c r="AK150" s="119">
        <f t="shared" si="117"/>
        <v>0</v>
      </c>
      <c r="AL150" s="124"/>
      <c r="AM150" s="115">
        <f>IFERROR(IF(AL150="",0,(SUMIF($G$3:AK$3,"金额-入",$G150:AK150)-SUMIF($G$3:AK$3,"金额-出",$G150:AK150))/(SUMIF($G$3:AK$3,"数量-入",$G150:AK150)-SUMIF($G$3:AK$3,"数量-出",$G150:AK150))),0)</f>
        <v>0</v>
      </c>
      <c r="AN150" s="115">
        <f t="shared" si="118"/>
        <v>0</v>
      </c>
      <c r="AO150" s="125"/>
      <c r="AP150" s="126"/>
      <c r="AQ150" s="123"/>
      <c r="AR150" s="112"/>
      <c r="AS150" s="119">
        <f t="shared" si="119"/>
        <v>0</v>
      </c>
      <c r="AT150" s="124"/>
      <c r="AU150" s="115">
        <f>IFERROR(IF(AT150="",0,(SUMIF($G$3:AS$3,"金额-入",$G150:AS150)-SUMIF($G$3:AS$3,"金额-出",$G150:AS150))/(SUMIF($G$3:AS$3,"数量-入",$G150:AS150)-SUMIF($G$3:AS$3,"数量-出",$G150:AS150))),0)</f>
        <v>0</v>
      </c>
      <c r="AV150" s="115">
        <f t="shared" si="120"/>
        <v>0</v>
      </c>
      <c r="AW150" s="125"/>
      <c r="AX150" s="126"/>
      <c r="AY150" s="123"/>
      <c r="AZ150" s="112"/>
      <c r="BA150" s="119">
        <f t="shared" si="121"/>
        <v>0</v>
      </c>
      <c r="BB150" s="124"/>
      <c r="BC150" s="115">
        <f>IFERROR(IF(BB150="",0,(SUMIF($G$3:BA$3,"金额-入",$G150:BA150)-SUMIF($G$3:BA$3,"金额-出",$G150:BA150))/(SUMIF($G$3:BA$3,"数量-入",$G150:BA150)-SUMIF($G$3:BA$3,"数量-出",$G150:BA150))),0)</f>
        <v>0</v>
      </c>
      <c r="BD150" s="115">
        <f t="shared" si="122"/>
        <v>0</v>
      </c>
      <c r="BE150" s="125"/>
      <c r="BF150" s="126"/>
      <c r="BG150" s="123"/>
      <c r="BH150" s="112"/>
      <c r="BI150" s="119">
        <f t="shared" si="123"/>
        <v>0</v>
      </c>
      <c r="BJ150" s="124"/>
      <c r="BK150" s="115">
        <f>IFERROR(IF(BJ150="",0,(SUMIF($G$3:BI$3,"金额-入",$G150:BI150)-SUMIF($G$3:BI$3,"金额-出",$G150:BI150))/(SUMIF($G$3:BI$3,"数量-入",$G150:BI150)-SUMIF($G$3:BI$3,"数量-出",$G150:BI150))),0)</f>
        <v>0</v>
      </c>
      <c r="BL150" s="115">
        <f t="shared" si="124"/>
        <v>0</v>
      </c>
      <c r="BM150" s="125"/>
      <c r="BN150" s="126"/>
      <c r="BO150" s="123"/>
      <c r="BP150" s="112"/>
      <c r="BQ150" s="119">
        <f t="shared" si="125"/>
        <v>0</v>
      </c>
      <c r="BR150" s="124"/>
      <c r="BS150" s="115">
        <f>IFERROR(IF(BR150="",0,(SUMIF($G$3:BQ$3,"金额-入",$G150:BQ150)-SUMIF($G$3:BQ$3,"金额-出",$G150:BQ150))/(SUMIF($G$3:BQ$3,"数量-入",$G150:BQ150)-SUMIF($G$3:BQ$3,"数量-出",$G150:BQ150))),0)</f>
        <v>0</v>
      </c>
      <c r="BT150" s="115">
        <f t="shared" si="126"/>
        <v>0</v>
      </c>
      <c r="BU150" s="125"/>
      <c r="BV150" s="126"/>
      <c r="BW150" s="123"/>
      <c r="BX150" s="112"/>
      <c r="BY150" s="119">
        <f t="shared" si="127"/>
        <v>0</v>
      </c>
      <c r="BZ150" s="124"/>
      <c r="CA150" s="115">
        <f>IFERROR(IF(BZ150="",0,(SUMIF($G$3:BY$3,"金额-入",$G150:BY150)-SUMIF($G$3:BY$3,"金额-出",$G150:BY150))/(SUMIF($G$3:BY$3,"数量-入",$G150:BY150)-SUMIF($G$3:BY$3,"数量-出",$G150:BY150))),0)</f>
        <v>0</v>
      </c>
      <c r="CB150" s="115">
        <f t="shared" si="128"/>
        <v>0</v>
      </c>
      <c r="CC150" s="125"/>
      <c r="CD150" s="126"/>
      <c r="CE150" s="123"/>
      <c r="CF150" s="112"/>
      <c r="CG150" s="119">
        <f t="shared" si="129"/>
        <v>0</v>
      </c>
      <c r="CH150" s="124"/>
      <c r="CI150" s="115">
        <f>IFERROR(IF(CH150="",0,(SUMIF($G$3:CG$3,"金额-入",$G150:CG150)-SUMIF($G$3:CG$3,"金额-出",$G150:CG150))/(SUMIF($G$3:CG$3,"数量-入",$G150:CG150)-SUMIF($G$3:CG$3,"数量-出",$G150:CG150))),0)</f>
        <v>0</v>
      </c>
      <c r="CJ150" s="115">
        <f t="shared" si="130"/>
        <v>0</v>
      </c>
      <c r="CK150" s="125"/>
      <c r="CL150" s="126"/>
      <c r="CM150" s="123"/>
      <c r="CN150" s="112"/>
      <c r="CO150" s="119">
        <f t="shared" si="131"/>
        <v>0</v>
      </c>
      <c r="CP150" s="124"/>
      <c r="CQ150" s="115">
        <f>IFERROR(IF(CP150="",0,(SUMIF($G$3:CO$3,"金额-入",$G150:CO150)-SUMIF($G$3:CO$3,"金额-出",$G150:CO150))/(SUMIF($G$3:CO$3,"数量-入",$G150:CO150)-SUMIF($G$3:CO$3,"数量-出",$G150:CO150))),0)</f>
        <v>0</v>
      </c>
      <c r="CR150" s="115">
        <f t="shared" si="132"/>
        <v>0</v>
      </c>
      <c r="CS150" s="125"/>
      <c r="CT150" s="126"/>
      <c r="CU150" s="123"/>
      <c r="CV150" s="112"/>
      <c r="CW150" s="119">
        <f t="shared" si="133"/>
        <v>0</v>
      </c>
      <c r="CX150" s="124"/>
      <c r="CY150" s="115">
        <f>IFERROR(IF(CX150="",0,(SUMIF($G$3:CW$3,"金额-入",$G150:CW150)-SUMIF($G$3:CW$3,"金额-出",$G150:CW150))/(SUMIF($G$3:CW$3,"数量-入",$G150:CW150)-SUMIF($G$3:CW$3,"数量-出",$G150:CW150))),0)</f>
        <v>0</v>
      </c>
      <c r="CZ150" s="115">
        <f t="shared" si="134"/>
        <v>0</v>
      </c>
      <c r="DA150" s="125"/>
      <c r="DB150" s="126"/>
      <c r="DC150" s="123"/>
      <c r="DD150" s="112"/>
      <c r="DE150" s="119">
        <f t="shared" si="135"/>
        <v>0</v>
      </c>
      <c r="DF150" s="124"/>
      <c r="DG150" s="115">
        <f>IFERROR(IF(DF150="",0,(SUMIF($G$3:DE$3,"金额-入",$G150:DE150)-SUMIF($G$3:DE$3,"金额-出",$G150:DE150))/(SUMIF($G$3:DE$3,"数量-入",$G150:DE150)-SUMIF($G$3:DE$3,"数量-出",$G150:DE150))),0)</f>
        <v>0</v>
      </c>
      <c r="DH150" s="115">
        <f t="shared" si="136"/>
        <v>0</v>
      </c>
      <c r="DI150" s="125"/>
      <c r="DJ150" s="126"/>
      <c r="DK150" s="109">
        <f t="array" ref="DK150">MIN(IF(($G$3:$DJ$3="单价")*(G150:DJ150&lt;&gt;0),G150:DJ150))</f>
        <v>0</v>
      </c>
      <c r="DL150" s="97">
        <f t="array" ref="DL150">MAX(IF($G$3:$DJ$3="单价",G150:DJ150))</f>
        <v>0</v>
      </c>
      <c r="DM150" s="115">
        <f t="shared" si="137"/>
        <v>0</v>
      </c>
      <c r="DN150" s="127"/>
      <c r="DO150" s="2"/>
      <c r="DP150" s="11">
        <f t="shared" si="138"/>
        <v>0</v>
      </c>
      <c r="DQ150" s="11">
        <f t="shared" si="139"/>
        <v>0</v>
      </c>
      <c r="DR150" s="11"/>
      <c r="DS150" s="11"/>
      <c r="DT150" s="11"/>
      <c r="DU150" s="2"/>
      <c r="DV150" s="2"/>
      <c r="DW150" s="2"/>
      <c r="DX150" s="2"/>
      <c r="DY150" s="2"/>
    </row>
    <row r="151" spans="1:129" ht="18" customHeight="1" x14ac:dyDescent="0.15">
      <c r="A151" s="2"/>
      <c r="B151" s="53">
        <f t="shared" si="0"/>
        <v>147</v>
      </c>
      <c r="C151" s="5"/>
      <c r="D151" s="6"/>
      <c r="E151" s="7"/>
      <c r="F151" s="8"/>
      <c r="G151" s="111"/>
      <c r="H151" s="112"/>
      <c r="I151" s="113">
        <f t="shared" si="106"/>
        <v>0</v>
      </c>
      <c r="J151" s="114">
        <f t="shared" si="107"/>
        <v>0</v>
      </c>
      <c r="K151" s="115">
        <f t="shared" si="3"/>
        <v>0</v>
      </c>
      <c r="L151" s="113">
        <f t="shared" si="108"/>
        <v>0</v>
      </c>
      <c r="M151" s="114">
        <f t="shared" si="109"/>
        <v>0</v>
      </c>
      <c r="N151" s="115">
        <f t="shared" si="6"/>
        <v>0</v>
      </c>
      <c r="O151" s="113">
        <f t="shared" si="110"/>
        <v>0</v>
      </c>
      <c r="P151" s="116">
        <f t="shared" si="111"/>
        <v>0</v>
      </c>
      <c r="Q151" s="117">
        <f t="shared" si="37"/>
        <v>0</v>
      </c>
      <c r="R151" s="118">
        <f t="shared" si="112"/>
        <v>0</v>
      </c>
      <c r="S151" s="111"/>
      <c r="T151" s="112"/>
      <c r="U151" s="119">
        <f t="shared" si="113"/>
        <v>0</v>
      </c>
      <c r="V151" s="120"/>
      <c r="W151" s="115">
        <f>IFERROR(IF(V151="",0,(SUMIF($G$3:U$3,"金额-入",$G151:U151)-SUMIF($G$3:U$3,"金额-出",$G151:U151))/(SUMIF($G$3:U$3,"数量-入",$G151:U151)-SUMIF($G$3:U$3,"数量-出",$G151:U151))),0)</f>
        <v>0</v>
      </c>
      <c r="X151" s="115">
        <f t="shared" si="114"/>
        <v>0</v>
      </c>
      <c r="Y151" s="121"/>
      <c r="Z151" s="122"/>
      <c r="AA151" s="111"/>
      <c r="AB151" s="112"/>
      <c r="AC151" s="119">
        <f t="shared" si="115"/>
        <v>0</v>
      </c>
      <c r="AD151" s="120"/>
      <c r="AE151" s="115">
        <f>IFERROR(IF(AD151="",0,(SUMIF($G$3:AC$3,"金额-入",$G151:AC151)-SUMIF($G$3:AC$3,"金额-出",$G151:AC151))/(SUMIF($G$3:AC$3,"数量-入",$G151:AC151)-SUMIF($G$3:AC$3,"数量-出",$G151:AC151))),0)</f>
        <v>0</v>
      </c>
      <c r="AF151" s="115">
        <f t="shared" si="116"/>
        <v>0</v>
      </c>
      <c r="AG151" s="121"/>
      <c r="AH151" s="122"/>
      <c r="AI151" s="123"/>
      <c r="AJ151" s="112"/>
      <c r="AK151" s="119">
        <f t="shared" si="117"/>
        <v>0</v>
      </c>
      <c r="AL151" s="124"/>
      <c r="AM151" s="115">
        <f>IFERROR(IF(AL151="",0,(SUMIF($G$3:AK$3,"金额-入",$G151:AK151)-SUMIF($G$3:AK$3,"金额-出",$G151:AK151))/(SUMIF($G$3:AK$3,"数量-入",$G151:AK151)-SUMIF($G$3:AK$3,"数量-出",$G151:AK151))),0)</f>
        <v>0</v>
      </c>
      <c r="AN151" s="115">
        <f t="shared" si="118"/>
        <v>0</v>
      </c>
      <c r="AO151" s="125"/>
      <c r="AP151" s="126"/>
      <c r="AQ151" s="123"/>
      <c r="AR151" s="112"/>
      <c r="AS151" s="119">
        <f t="shared" si="119"/>
        <v>0</v>
      </c>
      <c r="AT151" s="124"/>
      <c r="AU151" s="115">
        <f>IFERROR(IF(AT151="",0,(SUMIF($G$3:AS$3,"金额-入",$G151:AS151)-SUMIF($G$3:AS$3,"金额-出",$G151:AS151))/(SUMIF($G$3:AS$3,"数量-入",$G151:AS151)-SUMIF($G$3:AS$3,"数量-出",$G151:AS151))),0)</f>
        <v>0</v>
      </c>
      <c r="AV151" s="115">
        <f t="shared" si="120"/>
        <v>0</v>
      </c>
      <c r="AW151" s="125"/>
      <c r="AX151" s="126"/>
      <c r="AY151" s="123"/>
      <c r="AZ151" s="112"/>
      <c r="BA151" s="119">
        <f t="shared" si="121"/>
        <v>0</v>
      </c>
      <c r="BB151" s="124"/>
      <c r="BC151" s="115">
        <f>IFERROR(IF(BB151="",0,(SUMIF($G$3:BA$3,"金额-入",$G151:BA151)-SUMIF($G$3:BA$3,"金额-出",$G151:BA151))/(SUMIF($G$3:BA$3,"数量-入",$G151:BA151)-SUMIF($G$3:BA$3,"数量-出",$G151:BA151))),0)</f>
        <v>0</v>
      </c>
      <c r="BD151" s="115">
        <f t="shared" si="122"/>
        <v>0</v>
      </c>
      <c r="BE151" s="125"/>
      <c r="BF151" s="126"/>
      <c r="BG151" s="123"/>
      <c r="BH151" s="112"/>
      <c r="BI151" s="119">
        <f t="shared" si="123"/>
        <v>0</v>
      </c>
      <c r="BJ151" s="124"/>
      <c r="BK151" s="115">
        <f>IFERROR(IF(BJ151="",0,(SUMIF($G$3:BI$3,"金额-入",$G151:BI151)-SUMIF($G$3:BI$3,"金额-出",$G151:BI151))/(SUMIF($G$3:BI$3,"数量-入",$G151:BI151)-SUMIF($G$3:BI$3,"数量-出",$G151:BI151))),0)</f>
        <v>0</v>
      </c>
      <c r="BL151" s="115">
        <f t="shared" si="124"/>
        <v>0</v>
      </c>
      <c r="BM151" s="125"/>
      <c r="BN151" s="126"/>
      <c r="BO151" s="123"/>
      <c r="BP151" s="112"/>
      <c r="BQ151" s="119">
        <f t="shared" si="125"/>
        <v>0</v>
      </c>
      <c r="BR151" s="124"/>
      <c r="BS151" s="115">
        <f>IFERROR(IF(BR151="",0,(SUMIF($G$3:BQ$3,"金额-入",$G151:BQ151)-SUMIF($G$3:BQ$3,"金额-出",$G151:BQ151))/(SUMIF($G$3:BQ$3,"数量-入",$G151:BQ151)-SUMIF($G$3:BQ$3,"数量-出",$G151:BQ151))),0)</f>
        <v>0</v>
      </c>
      <c r="BT151" s="115">
        <f t="shared" si="126"/>
        <v>0</v>
      </c>
      <c r="BU151" s="125"/>
      <c r="BV151" s="126"/>
      <c r="BW151" s="123"/>
      <c r="BX151" s="112"/>
      <c r="BY151" s="119">
        <f t="shared" si="127"/>
        <v>0</v>
      </c>
      <c r="BZ151" s="124"/>
      <c r="CA151" s="115">
        <f>IFERROR(IF(BZ151="",0,(SUMIF($G$3:BY$3,"金额-入",$G151:BY151)-SUMIF($G$3:BY$3,"金额-出",$G151:BY151))/(SUMIF($G$3:BY$3,"数量-入",$G151:BY151)-SUMIF($G$3:BY$3,"数量-出",$G151:BY151))),0)</f>
        <v>0</v>
      </c>
      <c r="CB151" s="115">
        <f t="shared" si="128"/>
        <v>0</v>
      </c>
      <c r="CC151" s="125"/>
      <c r="CD151" s="126"/>
      <c r="CE151" s="123"/>
      <c r="CF151" s="112"/>
      <c r="CG151" s="119">
        <f t="shared" si="129"/>
        <v>0</v>
      </c>
      <c r="CH151" s="124"/>
      <c r="CI151" s="115">
        <f>IFERROR(IF(CH151="",0,(SUMIF($G$3:CG$3,"金额-入",$G151:CG151)-SUMIF($G$3:CG$3,"金额-出",$G151:CG151))/(SUMIF($G$3:CG$3,"数量-入",$G151:CG151)-SUMIF($G$3:CG$3,"数量-出",$G151:CG151))),0)</f>
        <v>0</v>
      </c>
      <c r="CJ151" s="115">
        <f t="shared" si="130"/>
        <v>0</v>
      </c>
      <c r="CK151" s="125"/>
      <c r="CL151" s="126"/>
      <c r="CM151" s="123"/>
      <c r="CN151" s="112"/>
      <c r="CO151" s="119">
        <f t="shared" si="131"/>
        <v>0</v>
      </c>
      <c r="CP151" s="124"/>
      <c r="CQ151" s="115">
        <f>IFERROR(IF(CP151="",0,(SUMIF($G$3:CO$3,"金额-入",$G151:CO151)-SUMIF($G$3:CO$3,"金额-出",$G151:CO151))/(SUMIF($G$3:CO$3,"数量-入",$G151:CO151)-SUMIF($G$3:CO$3,"数量-出",$G151:CO151))),0)</f>
        <v>0</v>
      </c>
      <c r="CR151" s="115">
        <f t="shared" si="132"/>
        <v>0</v>
      </c>
      <c r="CS151" s="125"/>
      <c r="CT151" s="126"/>
      <c r="CU151" s="123"/>
      <c r="CV151" s="112"/>
      <c r="CW151" s="119">
        <f t="shared" si="133"/>
        <v>0</v>
      </c>
      <c r="CX151" s="124"/>
      <c r="CY151" s="115">
        <f>IFERROR(IF(CX151="",0,(SUMIF($G$3:CW$3,"金额-入",$G151:CW151)-SUMIF($G$3:CW$3,"金额-出",$G151:CW151))/(SUMIF($G$3:CW$3,"数量-入",$G151:CW151)-SUMIF($G$3:CW$3,"数量-出",$G151:CW151))),0)</f>
        <v>0</v>
      </c>
      <c r="CZ151" s="115">
        <f t="shared" si="134"/>
        <v>0</v>
      </c>
      <c r="DA151" s="125"/>
      <c r="DB151" s="126"/>
      <c r="DC151" s="123"/>
      <c r="DD151" s="112"/>
      <c r="DE151" s="119">
        <f t="shared" si="135"/>
        <v>0</v>
      </c>
      <c r="DF151" s="124"/>
      <c r="DG151" s="115">
        <f>IFERROR(IF(DF151="",0,(SUMIF($G$3:DE$3,"金额-入",$G151:DE151)-SUMIF($G$3:DE$3,"金额-出",$G151:DE151))/(SUMIF($G$3:DE$3,"数量-入",$G151:DE151)-SUMIF($G$3:DE$3,"数量-出",$G151:DE151))),0)</f>
        <v>0</v>
      </c>
      <c r="DH151" s="115">
        <f t="shared" si="136"/>
        <v>0</v>
      </c>
      <c r="DI151" s="125"/>
      <c r="DJ151" s="126"/>
      <c r="DK151" s="109">
        <f t="array" ref="DK151">MIN(IF(($G$3:$DJ$3="单价")*(G151:DJ151&lt;&gt;0),G151:DJ151))</f>
        <v>0</v>
      </c>
      <c r="DL151" s="97">
        <f t="array" ref="DL151">MAX(IF($G$3:$DJ$3="单价",G151:DJ151))</f>
        <v>0</v>
      </c>
      <c r="DM151" s="115">
        <f t="shared" si="137"/>
        <v>0</v>
      </c>
      <c r="DN151" s="127"/>
      <c r="DO151" s="2"/>
      <c r="DP151" s="11">
        <f t="shared" si="138"/>
        <v>0</v>
      </c>
      <c r="DQ151" s="11">
        <f t="shared" si="139"/>
        <v>0</v>
      </c>
      <c r="DR151" s="11"/>
      <c r="DS151" s="11"/>
      <c r="DT151" s="11"/>
      <c r="DU151" s="2"/>
      <c r="DV151" s="2"/>
      <c r="DW151" s="2"/>
      <c r="DX151" s="2"/>
      <c r="DY151" s="2"/>
    </row>
    <row r="152" spans="1:129" ht="18" customHeight="1" x14ac:dyDescent="0.15">
      <c r="A152" s="2"/>
      <c r="B152" s="53">
        <f t="shared" si="0"/>
        <v>148</v>
      </c>
      <c r="C152" s="5"/>
      <c r="D152" s="6"/>
      <c r="E152" s="7"/>
      <c r="F152" s="8"/>
      <c r="G152" s="111"/>
      <c r="H152" s="112"/>
      <c r="I152" s="113">
        <f t="shared" si="106"/>
        <v>0</v>
      </c>
      <c r="J152" s="114">
        <f t="shared" si="107"/>
        <v>0</v>
      </c>
      <c r="K152" s="115">
        <f t="shared" si="3"/>
        <v>0</v>
      </c>
      <c r="L152" s="113">
        <f t="shared" si="108"/>
        <v>0</v>
      </c>
      <c r="M152" s="114">
        <f t="shared" si="109"/>
        <v>0</v>
      </c>
      <c r="N152" s="115">
        <f t="shared" si="6"/>
        <v>0</v>
      </c>
      <c r="O152" s="113">
        <f t="shared" si="110"/>
        <v>0</v>
      </c>
      <c r="P152" s="116">
        <f t="shared" si="111"/>
        <v>0</v>
      </c>
      <c r="Q152" s="117">
        <f t="shared" si="37"/>
        <v>0</v>
      </c>
      <c r="R152" s="118">
        <f t="shared" si="112"/>
        <v>0</v>
      </c>
      <c r="S152" s="111"/>
      <c r="T152" s="112"/>
      <c r="U152" s="119">
        <f t="shared" si="113"/>
        <v>0</v>
      </c>
      <c r="V152" s="120"/>
      <c r="W152" s="115">
        <f>IFERROR(IF(V152="",0,(SUMIF($G$3:U$3,"金额-入",$G152:U152)-SUMIF($G$3:U$3,"金额-出",$G152:U152))/(SUMIF($G$3:U$3,"数量-入",$G152:U152)-SUMIF($G$3:U$3,"数量-出",$G152:U152))),0)</f>
        <v>0</v>
      </c>
      <c r="X152" s="115">
        <f t="shared" si="114"/>
        <v>0</v>
      </c>
      <c r="Y152" s="121"/>
      <c r="Z152" s="122"/>
      <c r="AA152" s="111"/>
      <c r="AB152" s="112"/>
      <c r="AC152" s="119">
        <f t="shared" si="115"/>
        <v>0</v>
      </c>
      <c r="AD152" s="120"/>
      <c r="AE152" s="115">
        <f>IFERROR(IF(AD152="",0,(SUMIF($G$3:AC$3,"金额-入",$G152:AC152)-SUMIF($G$3:AC$3,"金额-出",$G152:AC152))/(SUMIF($G$3:AC$3,"数量-入",$G152:AC152)-SUMIF($G$3:AC$3,"数量-出",$G152:AC152))),0)</f>
        <v>0</v>
      </c>
      <c r="AF152" s="115">
        <f t="shared" si="116"/>
        <v>0</v>
      </c>
      <c r="AG152" s="121"/>
      <c r="AH152" s="122"/>
      <c r="AI152" s="123"/>
      <c r="AJ152" s="112"/>
      <c r="AK152" s="119">
        <f t="shared" si="117"/>
        <v>0</v>
      </c>
      <c r="AL152" s="124"/>
      <c r="AM152" s="115">
        <f>IFERROR(IF(AL152="",0,(SUMIF($G$3:AK$3,"金额-入",$G152:AK152)-SUMIF($G$3:AK$3,"金额-出",$G152:AK152))/(SUMIF($G$3:AK$3,"数量-入",$G152:AK152)-SUMIF($G$3:AK$3,"数量-出",$G152:AK152))),0)</f>
        <v>0</v>
      </c>
      <c r="AN152" s="115">
        <f t="shared" si="118"/>
        <v>0</v>
      </c>
      <c r="AO152" s="125"/>
      <c r="AP152" s="126"/>
      <c r="AQ152" s="123"/>
      <c r="AR152" s="112"/>
      <c r="AS152" s="119">
        <f t="shared" si="119"/>
        <v>0</v>
      </c>
      <c r="AT152" s="124"/>
      <c r="AU152" s="115">
        <f>IFERROR(IF(AT152="",0,(SUMIF($G$3:AS$3,"金额-入",$G152:AS152)-SUMIF($G$3:AS$3,"金额-出",$G152:AS152))/(SUMIF($G$3:AS$3,"数量-入",$G152:AS152)-SUMIF($G$3:AS$3,"数量-出",$G152:AS152))),0)</f>
        <v>0</v>
      </c>
      <c r="AV152" s="115">
        <f t="shared" si="120"/>
        <v>0</v>
      </c>
      <c r="AW152" s="125"/>
      <c r="AX152" s="126"/>
      <c r="AY152" s="123"/>
      <c r="AZ152" s="112"/>
      <c r="BA152" s="119">
        <f t="shared" si="121"/>
        <v>0</v>
      </c>
      <c r="BB152" s="124"/>
      <c r="BC152" s="115">
        <f>IFERROR(IF(BB152="",0,(SUMIF($G$3:BA$3,"金额-入",$G152:BA152)-SUMIF($G$3:BA$3,"金额-出",$G152:BA152))/(SUMIF($G$3:BA$3,"数量-入",$G152:BA152)-SUMIF($G$3:BA$3,"数量-出",$G152:BA152))),0)</f>
        <v>0</v>
      </c>
      <c r="BD152" s="115">
        <f t="shared" si="122"/>
        <v>0</v>
      </c>
      <c r="BE152" s="125"/>
      <c r="BF152" s="126"/>
      <c r="BG152" s="123"/>
      <c r="BH152" s="112"/>
      <c r="BI152" s="119">
        <f t="shared" si="123"/>
        <v>0</v>
      </c>
      <c r="BJ152" s="124"/>
      <c r="BK152" s="115">
        <f>IFERROR(IF(BJ152="",0,(SUMIF($G$3:BI$3,"金额-入",$G152:BI152)-SUMIF($G$3:BI$3,"金额-出",$G152:BI152))/(SUMIF($G$3:BI$3,"数量-入",$G152:BI152)-SUMIF($G$3:BI$3,"数量-出",$G152:BI152))),0)</f>
        <v>0</v>
      </c>
      <c r="BL152" s="115">
        <f t="shared" si="124"/>
        <v>0</v>
      </c>
      <c r="BM152" s="125"/>
      <c r="BN152" s="126"/>
      <c r="BO152" s="123"/>
      <c r="BP152" s="112"/>
      <c r="BQ152" s="119">
        <f t="shared" si="125"/>
        <v>0</v>
      </c>
      <c r="BR152" s="124"/>
      <c r="BS152" s="115">
        <f>IFERROR(IF(BR152="",0,(SUMIF($G$3:BQ$3,"金额-入",$G152:BQ152)-SUMIF($G$3:BQ$3,"金额-出",$G152:BQ152))/(SUMIF($G$3:BQ$3,"数量-入",$G152:BQ152)-SUMIF($G$3:BQ$3,"数量-出",$G152:BQ152))),0)</f>
        <v>0</v>
      </c>
      <c r="BT152" s="115">
        <f t="shared" si="126"/>
        <v>0</v>
      </c>
      <c r="BU152" s="125"/>
      <c r="BV152" s="126"/>
      <c r="BW152" s="123"/>
      <c r="BX152" s="112"/>
      <c r="BY152" s="119">
        <f t="shared" si="127"/>
        <v>0</v>
      </c>
      <c r="BZ152" s="124"/>
      <c r="CA152" s="115">
        <f>IFERROR(IF(BZ152="",0,(SUMIF($G$3:BY$3,"金额-入",$G152:BY152)-SUMIF($G$3:BY$3,"金额-出",$G152:BY152))/(SUMIF($G$3:BY$3,"数量-入",$G152:BY152)-SUMIF($G$3:BY$3,"数量-出",$G152:BY152))),0)</f>
        <v>0</v>
      </c>
      <c r="CB152" s="115">
        <f t="shared" si="128"/>
        <v>0</v>
      </c>
      <c r="CC152" s="125"/>
      <c r="CD152" s="126"/>
      <c r="CE152" s="123"/>
      <c r="CF152" s="112"/>
      <c r="CG152" s="119">
        <f t="shared" si="129"/>
        <v>0</v>
      </c>
      <c r="CH152" s="124"/>
      <c r="CI152" s="115">
        <f>IFERROR(IF(CH152="",0,(SUMIF($G$3:CG$3,"金额-入",$G152:CG152)-SUMIF($G$3:CG$3,"金额-出",$G152:CG152))/(SUMIF($G$3:CG$3,"数量-入",$G152:CG152)-SUMIF($G$3:CG$3,"数量-出",$G152:CG152))),0)</f>
        <v>0</v>
      </c>
      <c r="CJ152" s="115">
        <f t="shared" si="130"/>
        <v>0</v>
      </c>
      <c r="CK152" s="125"/>
      <c r="CL152" s="126"/>
      <c r="CM152" s="123"/>
      <c r="CN152" s="112"/>
      <c r="CO152" s="119">
        <f t="shared" si="131"/>
        <v>0</v>
      </c>
      <c r="CP152" s="124"/>
      <c r="CQ152" s="115">
        <f>IFERROR(IF(CP152="",0,(SUMIF($G$3:CO$3,"金额-入",$G152:CO152)-SUMIF($G$3:CO$3,"金额-出",$G152:CO152))/(SUMIF($G$3:CO$3,"数量-入",$G152:CO152)-SUMIF($G$3:CO$3,"数量-出",$G152:CO152))),0)</f>
        <v>0</v>
      </c>
      <c r="CR152" s="115">
        <f t="shared" si="132"/>
        <v>0</v>
      </c>
      <c r="CS152" s="125"/>
      <c r="CT152" s="126"/>
      <c r="CU152" s="123"/>
      <c r="CV152" s="112"/>
      <c r="CW152" s="119">
        <f t="shared" si="133"/>
        <v>0</v>
      </c>
      <c r="CX152" s="124"/>
      <c r="CY152" s="115">
        <f>IFERROR(IF(CX152="",0,(SUMIF($G$3:CW$3,"金额-入",$G152:CW152)-SUMIF($G$3:CW$3,"金额-出",$G152:CW152))/(SUMIF($G$3:CW$3,"数量-入",$G152:CW152)-SUMIF($G$3:CW$3,"数量-出",$G152:CW152))),0)</f>
        <v>0</v>
      </c>
      <c r="CZ152" s="115">
        <f t="shared" si="134"/>
        <v>0</v>
      </c>
      <c r="DA152" s="125"/>
      <c r="DB152" s="126"/>
      <c r="DC152" s="123"/>
      <c r="DD152" s="112"/>
      <c r="DE152" s="119">
        <f t="shared" si="135"/>
        <v>0</v>
      </c>
      <c r="DF152" s="124"/>
      <c r="DG152" s="115">
        <f>IFERROR(IF(DF152="",0,(SUMIF($G$3:DE$3,"金额-入",$G152:DE152)-SUMIF($G$3:DE$3,"金额-出",$G152:DE152))/(SUMIF($G$3:DE$3,"数量-入",$G152:DE152)-SUMIF($G$3:DE$3,"数量-出",$G152:DE152))),0)</f>
        <v>0</v>
      </c>
      <c r="DH152" s="115">
        <f t="shared" si="136"/>
        <v>0</v>
      </c>
      <c r="DI152" s="125"/>
      <c r="DJ152" s="126"/>
      <c r="DK152" s="109">
        <f t="array" ref="DK152">MIN(IF(($G$3:$DJ$3="单价")*(G152:DJ152&lt;&gt;0),G152:DJ152))</f>
        <v>0</v>
      </c>
      <c r="DL152" s="97">
        <f t="array" ref="DL152">MAX(IF($G$3:$DJ$3="单价",G152:DJ152))</f>
        <v>0</v>
      </c>
      <c r="DM152" s="115">
        <f t="shared" si="137"/>
        <v>0</v>
      </c>
      <c r="DN152" s="127"/>
      <c r="DO152" s="2"/>
      <c r="DP152" s="11">
        <f t="shared" si="138"/>
        <v>0</v>
      </c>
      <c r="DQ152" s="11">
        <f t="shared" si="139"/>
        <v>0</v>
      </c>
      <c r="DR152" s="11"/>
      <c r="DS152" s="11"/>
      <c r="DT152" s="11"/>
      <c r="DU152" s="2"/>
      <c r="DV152" s="2"/>
      <c r="DW152" s="2"/>
      <c r="DX152" s="2"/>
      <c r="DY152" s="2"/>
    </row>
    <row r="153" spans="1:129" ht="18" customHeight="1" x14ac:dyDescent="0.15">
      <c r="A153" s="2"/>
      <c r="B153" s="53">
        <f t="shared" si="0"/>
        <v>149</v>
      </c>
      <c r="C153" s="5"/>
      <c r="D153" s="6"/>
      <c r="E153" s="7"/>
      <c r="F153" s="8"/>
      <c r="G153" s="111"/>
      <c r="H153" s="112"/>
      <c r="I153" s="113">
        <f t="shared" si="106"/>
        <v>0</v>
      </c>
      <c r="J153" s="114">
        <f t="shared" si="107"/>
        <v>0</v>
      </c>
      <c r="K153" s="115">
        <f t="shared" si="3"/>
        <v>0</v>
      </c>
      <c r="L153" s="113">
        <f t="shared" si="108"/>
        <v>0</v>
      </c>
      <c r="M153" s="114">
        <f t="shared" si="109"/>
        <v>0</v>
      </c>
      <c r="N153" s="115">
        <f t="shared" si="6"/>
        <v>0</v>
      </c>
      <c r="O153" s="113">
        <f t="shared" si="110"/>
        <v>0</v>
      </c>
      <c r="P153" s="116">
        <f t="shared" si="111"/>
        <v>0</v>
      </c>
      <c r="Q153" s="117">
        <f t="shared" si="37"/>
        <v>0</v>
      </c>
      <c r="R153" s="118">
        <f t="shared" si="112"/>
        <v>0</v>
      </c>
      <c r="S153" s="111"/>
      <c r="T153" s="112"/>
      <c r="U153" s="119">
        <f t="shared" si="113"/>
        <v>0</v>
      </c>
      <c r="V153" s="120"/>
      <c r="W153" s="115">
        <f>IFERROR(IF(V153="",0,(SUMIF($G$3:U$3,"金额-入",$G153:U153)-SUMIF($G$3:U$3,"金额-出",$G153:U153))/(SUMIF($G$3:U$3,"数量-入",$G153:U153)-SUMIF($G$3:U$3,"数量-出",$G153:U153))),0)</f>
        <v>0</v>
      </c>
      <c r="X153" s="115">
        <f t="shared" si="114"/>
        <v>0</v>
      </c>
      <c r="Y153" s="121"/>
      <c r="Z153" s="122"/>
      <c r="AA153" s="111"/>
      <c r="AB153" s="112"/>
      <c r="AC153" s="119">
        <f t="shared" si="115"/>
        <v>0</v>
      </c>
      <c r="AD153" s="120"/>
      <c r="AE153" s="115">
        <f>IFERROR(IF(AD153="",0,(SUMIF($G$3:AC$3,"金额-入",$G153:AC153)-SUMIF($G$3:AC$3,"金额-出",$G153:AC153))/(SUMIF($G$3:AC$3,"数量-入",$G153:AC153)-SUMIF($G$3:AC$3,"数量-出",$G153:AC153))),0)</f>
        <v>0</v>
      </c>
      <c r="AF153" s="115">
        <f t="shared" si="116"/>
        <v>0</v>
      </c>
      <c r="AG153" s="121"/>
      <c r="AH153" s="122"/>
      <c r="AI153" s="123"/>
      <c r="AJ153" s="112"/>
      <c r="AK153" s="119">
        <f t="shared" si="117"/>
        <v>0</v>
      </c>
      <c r="AL153" s="124"/>
      <c r="AM153" s="115">
        <f>IFERROR(IF(AL153="",0,(SUMIF($G$3:AK$3,"金额-入",$G153:AK153)-SUMIF($G$3:AK$3,"金额-出",$G153:AK153))/(SUMIF($G$3:AK$3,"数量-入",$G153:AK153)-SUMIF($G$3:AK$3,"数量-出",$G153:AK153))),0)</f>
        <v>0</v>
      </c>
      <c r="AN153" s="115">
        <f t="shared" si="118"/>
        <v>0</v>
      </c>
      <c r="AO153" s="125"/>
      <c r="AP153" s="126"/>
      <c r="AQ153" s="123"/>
      <c r="AR153" s="112"/>
      <c r="AS153" s="119">
        <f t="shared" si="119"/>
        <v>0</v>
      </c>
      <c r="AT153" s="124"/>
      <c r="AU153" s="115">
        <f>IFERROR(IF(AT153="",0,(SUMIF($G$3:AS$3,"金额-入",$G153:AS153)-SUMIF($G$3:AS$3,"金额-出",$G153:AS153))/(SUMIF($G$3:AS$3,"数量-入",$G153:AS153)-SUMIF($G$3:AS$3,"数量-出",$G153:AS153))),0)</f>
        <v>0</v>
      </c>
      <c r="AV153" s="115">
        <f t="shared" si="120"/>
        <v>0</v>
      </c>
      <c r="AW153" s="125"/>
      <c r="AX153" s="126"/>
      <c r="AY153" s="123"/>
      <c r="AZ153" s="112"/>
      <c r="BA153" s="119">
        <f t="shared" si="121"/>
        <v>0</v>
      </c>
      <c r="BB153" s="124"/>
      <c r="BC153" s="115">
        <f>IFERROR(IF(BB153="",0,(SUMIF($G$3:BA$3,"金额-入",$G153:BA153)-SUMIF($G$3:BA$3,"金额-出",$G153:BA153))/(SUMIF($G$3:BA$3,"数量-入",$G153:BA153)-SUMIF($G$3:BA$3,"数量-出",$G153:BA153))),0)</f>
        <v>0</v>
      </c>
      <c r="BD153" s="115">
        <f t="shared" si="122"/>
        <v>0</v>
      </c>
      <c r="BE153" s="125"/>
      <c r="BF153" s="126"/>
      <c r="BG153" s="123"/>
      <c r="BH153" s="112"/>
      <c r="BI153" s="119">
        <f t="shared" si="123"/>
        <v>0</v>
      </c>
      <c r="BJ153" s="124"/>
      <c r="BK153" s="115">
        <f>IFERROR(IF(BJ153="",0,(SUMIF($G$3:BI$3,"金额-入",$G153:BI153)-SUMIF($G$3:BI$3,"金额-出",$G153:BI153))/(SUMIF($G$3:BI$3,"数量-入",$G153:BI153)-SUMIF($G$3:BI$3,"数量-出",$G153:BI153))),0)</f>
        <v>0</v>
      </c>
      <c r="BL153" s="115">
        <f t="shared" si="124"/>
        <v>0</v>
      </c>
      <c r="BM153" s="125"/>
      <c r="BN153" s="126"/>
      <c r="BO153" s="123"/>
      <c r="BP153" s="112"/>
      <c r="BQ153" s="119">
        <f t="shared" si="125"/>
        <v>0</v>
      </c>
      <c r="BR153" s="124"/>
      <c r="BS153" s="115">
        <f>IFERROR(IF(BR153="",0,(SUMIF($G$3:BQ$3,"金额-入",$G153:BQ153)-SUMIF($G$3:BQ$3,"金额-出",$G153:BQ153))/(SUMIF($G$3:BQ$3,"数量-入",$G153:BQ153)-SUMIF($G$3:BQ$3,"数量-出",$G153:BQ153))),0)</f>
        <v>0</v>
      </c>
      <c r="BT153" s="115">
        <f t="shared" si="126"/>
        <v>0</v>
      </c>
      <c r="BU153" s="125"/>
      <c r="BV153" s="126"/>
      <c r="BW153" s="123"/>
      <c r="BX153" s="112"/>
      <c r="BY153" s="119">
        <f t="shared" si="127"/>
        <v>0</v>
      </c>
      <c r="BZ153" s="124"/>
      <c r="CA153" s="115">
        <f>IFERROR(IF(BZ153="",0,(SUMIF($G$3:BY$3,"金额-入",$G153:BY153)-SUMIF($G$3:BY$3,"金额-出",$G153:BY153))/(SUMIF($G$3:BY$3,"数量-入",$G153:BY153)-SUMIF($G$3:BY$3,"数量-出",$G153:BY153))),0)</f>
        <v>0</v>
      </c>
      <c r="CB153" s="115">
        <f t="shared" si="128"/>
        <v>0</v>
      </c>
      <c r="CC153" s="125"/>
      <c r="CD153" s="126"/>
      <c r="CE153" s="123"/>
      <c r="CF153" s="112"/>
      <c r="CG153" s="119">
        <f t="shared" si="129"/>
        <v>0</v>
      </c>
      <c r="CH153" s="124"/>
      <c r="CI153" s="115">
        <f>IFERROR(IF(CH153="",0,(SUMIF($G$3:CG$3,"金额-入",$G153:CG153)-SUMIF($G$3:CG$3,"金额-出",$G153:CG153))/(SUMIF($G$3:CG$3,"数量-入",$G153:CG153)-SUMIF($G$3:CG$3,"数量-出",$G153:CG153))),0)</f>
        <v>0</v>
      </c>
      <c r="CJ153" s="115">
        <f t="shared" si="130"/>
        <v>0</v>
      </c>
      <c r="CK153" s="125"/>
      <c r="CL153" s="126"/>
      <c r="CM153" s="123"/>
      <c r="CN153" s="112"/>
      <c r="CO153" s="119">
        <f t="shared" si="131"/>
        <v>0</v>
      </c>
      <c r="CP153" s="124"/>
      <c r="CQ153" s="115">
        <f>IFERROR(IF(CP153="",0,(SUMIF($G$3:CO$3,"金额-入",$G153:CO153)-SUMIF($G$3:CO$3,"金额-出",$G153:CO153))/(SUMIF($G$3:CO$3,"数量-入",$G153:CO153)-SUMIF($G$3:CO$3,"数量-出",$G153:CO153))),0)</f>
        <v>0</v>
      </c>
      <c r="CR153" s="115">
        <f t="shared" si="132"/>
        <v>0</v>
      </c>
      <c r="CS153" s="125"/>
      <c r="CT153" s="126"/>
      <c r="CU153" s="123"/>
      <c r="CV153" s="112"/>
      <c r="CW153" s="119">
        <f t="shared" si="133"/>
        <v>0</v>
      </c>
      <c r="CX153" s="124"/>
      <c r="CY153" s="115">
        <f>IFERROR(IF(CX153="",0,(SUMIF($G$3:CW$3,"金额-入",$G153:CW153)-SUMIF($G$3:CW$3,"金额-出",$G153:CW153))/(SUMIF($G$3:CW$3,"数量-入",$G153:CW153)-SUMIF($G$3:CW$3,"数量-出",$G153:CW153))),0)</f>
        <v>0</v>
      </c>
      <c r="CZ153" s="115">
        <f t="shared" si="134"/>
        <v>0</v>
      </c>
      <c r="DA153" s="125"/>
      <c r="DB153" s="126"/>
      <c r="DC153" s="123"/>
      <c r="DD153" s="112"/>
      <c r="DE153" s="119">
        <f t="shared" si="135"/>
        <v>0</v>
      </c>
      <c r="DF153" s="124"/>
      <c r="DG153" s="115">
        <f>IFERROR(IF(DF153="",0,(SUMIF($G$3:DE$3,"金额-入",$G153:DE153)-SUMIF($G$3:DE$3,"金额-出",$G153:DE153))/(SUMIF($G$3:DE$3,"数量-入",$G153:DE153)-SUMIF($G$3:DE$3,"数量-出",$G153:DE153))),0)</f>
        <v>0</v>
      </c>
      <c r="DH153" s="115">
        <f t="shared" si="136"/>
        <v>0</v>
      </c>
      <c r="DI153" s="125"/>
      <c r="DJ153" s="126"/>
      <c r="DK153" s="109">
        <f t="array" ref="DK153">MIN(IF(($G$3:$DJ$3="单价")*(G153:DJ153&lt;&gt;0),G153:DJ153))</f>
        <v>0</v>
      </c>
      <c r="DL153" s="97">
        <f t="array" ref="DL153">MAX(IF($G$3:$DJ$3="单价",G153:DJ153))</f>
        <v>0</v>
      </c>
      <c r="DM153" s="115">
        <f t="shared" si="137"/>
        <v>0</v>
      </c>
      <c r="DN153" s="127"/>
      <c r="DO153" s="2"/>
      <c r="DP153" s="11">
        <f t="shared" si="138"/>
        <v>0</v>
      </c>
      <c r="DQ153" s="11">
        <f t="shared" si="139"/>
        <v>0</v>
      </c>
      <c r="DR153" s="11"/>
      <c r="DS153" s="11"/>
      <c r="DT153" s="11"/>
      <c r="DU153" s="2"/>
      <c r="DV153" s="2"/>
      <c r="DW153" s="2"/>
      <c r="DX153" s="2"/>
      <c r="DY153" s="2"/>
    </row>
    <row r="154" spans="1:129" ht="18" customHeight="1" x14ac:dyDescent="0.15">
      <c r="A154" s="2"/>
      <c r="B154" s="53">
        <f t="shared" si="0"/>
        <v>150</v>
      </c>
      <c r="C154" s="5"/>
      <c r="D154" s="6"/>
      <c r="E154" s="7"/>
      <c r="F154" s="8"/>
      <c r="G154" s="111"/>
      <c r="H154" s="112"/>
      <c r="I154" s="113">
        <f t="shared" si="106"/>
        <v>0</v>
      </c>
      <c r="J154" s="114">
        <f t="shared" si="107"/>
        <v>0</v>
      </c>
      <c r="K154" s="115">
        <f t="shared" si="3"/>
        <v>0</v>
      </c>
      <c r="L154" s="113">
        <f t="shared" si="108"/>
        <v>0</v>
      </c>
      <c r="M154" s="114">
        <f t="shared" si="109"/>
        <v>0</v>
      </c>
      <c r="N154" s="115">
        <f t="shared" si="6"/>
        <v>0</v>
      </c>
      <c r="O154" s="113">
        <f t="shared" si="110"/>
        <v>0</v>
      </c>
      <c r="P154" s="116">
        <f t="shared" si="111"/>
        <v>0</v>
      </c>
      <c r="Q154" s="117">
        <f t="shared" si="37"/>
        <v>0</v>
      </c>
      <c r="R154" s="118">
        <f t="shared" si="112"/>
        <v>0</v>
      </c>
      <c r="S154" s="111"/>
      <c r="T154" s="112"/>
      <c r="U154" s="119">
        <f t="shared" si="113"/>
        <v>0</v>
      </c>
      <c r="V154" s="120"/>
      <c r="W154" s="115">
        <f>IFERROR(IF(V154="",0,(SUMIF($G$3:U$3,"金额-入",$G154:U154)-SUMIF($G$3:U$3,"金额-出",$G154:U154))/(SUMIF($G$3:U$3,"数量-入",$G154:U154)-SUMIF($G$3:U$3,"数量-出",$G154:U154))),0)</f>
        <v>0</v>
      </c>
      <c r="X154" s="115">
        <f t="shared" si="114"/>
        <v>0</v>
      </c>
      <c r="Y154" s="121"/>
      <c r="Z154" s="122"/>
      <c r="AA154" s="111"/>
      <c r="AB154" s="112"/>
      <c r="AC154" s="119">
        <f t="shared" si="115"/>
        <v>0</v>
      </c>
      <c r="AD154" s="120"/>
      <c r="AE154" s="115">
        <f>IFERROR(IF(AD154="",0,(SUMIF($G$3:AC$3,"金额-入",$G154:AC154)-SUMIF($G$3:AC$3,"金额-出",$G154:AC154))/(SUMIF($G$3:AC$3,"数量-入",$G154:AC154)-SUMIF($G$3:AC$3,"数量-出",$G154:AC154))),0)</f>
        <v>0</v>
      </c>
      <c r="AF154" s="115">
        <f t="shared" si="116"/>
        <v>0</v>
      </c>
      <c r="AG154" s="121"/>
      <c r="AH154" s="122"/>
      <c r="AI154" s="123"/>
      <c r="AJ154" s="112"/>
      <c r="AK154" s="119">
        <f t="shared" si="117"/>
        <v>0</v>
      </c>
      <c r="AL154" s="124"/>
      <c r="AM154" s="115">
        <f>IFERROR(IF(AL154="",0,(SUMIF($G$3:AK$3,"金额-入",$G154:AK154)-SUMIF($G$3:AK$3,"金额-出",$G154:AK154))/(SUMIF($G$3:AK$3,"数量-入",$G154:AK154)-SUMIF($G$3:AK$3,"数量-出",$G154:AK154))),0)</f>
        <v>0</v>
      </c>
      <c r="AN154" s="115">
        <f t="shared" si="118"/>
        <v>0</v>
      </c>
      <c r="AO154" s="125"/>
      <c r="AP154" s="126"/>
      <c r="AQ154" s="123"/>
      <c r="AR154" s="112"/>
      <c r="AS154" s="119">
        <f t="shared" si="119"/>
        <v>0</v>
      </c>
      <c r="AT154" s="124"/>
      <c r="AU154" s="115">
        <f>IFERROR(IF(AT154="",0,(SUMIF($G$3:AS$3,"金额-入",$G154:AS154)-SUMIF($G$3:AS$3,"金额-出",$G154:AS154))/(SUMIF($G$3:AS$3,"数量-入",$G154:AS154)-SUMIF($G$3:AS$3,"数量-出",$G154:AS154))),0)</f>
        <v>0</v>
      </c>
      <c r="AV154" s="115">
        <f t="shared" si="120"/>
        <v>0</v>
      </c>
      <c r="AW154" s="125"/>
      <c r="AX154" s="126"/>
      <c r="AY154" s="123"/>
      <c r="AZ154" s="112"/>
      <c r="BA154" s="119">
        <f t="shared" si="121"/>
        <v>0</v>
      </c>
      <c r="BB154" s="124"/>
      <c r="BC154" s="115">
        <f>IFERROR(IF(BB154="",0,(SUMIF($G$3:BA$3,"金额-入",$G154:BA154)-SUMIF($G$3:BA$3,"金额-出",$G154:BA154))/(SUMIF($G$3:BA$3,"数量-入",$G154:BA154)-SUMIF($G$3:BA$3,"数量-出",$G154:BA154))),0)</f>
        <v>0</v>
      </c>
      <c r="BD154" s="115">
        <f t="shared" si="122"/>
        <v>0</v>
      </c>
      <c r="BE154" s="125"/>
      <c r="BF154" s="126"/>
      <c r="BG154" s="123"/>
      <c r="BH154" s="112"/>
      <c r="BI154" s="119">
        <f t="shared" si="123"/>
        <v>0</v>
      </c>
      <c r="BJ154" s="124"/>
      <c r="BK154" s="115">
        <f>IFERROR(IF(BJ154="",0,(SUMIF($G$3:BI$3,"金额-入",$G154:BI154)-SUMIF($G$3:BI$3,"金额-出",$G154:BI154))/(SUMIF($G$3:BI$3,"数量-入",$G154:BI154)-SUMIF($G$3:BI$3,"数量-出",$G154:BI154))),0)</f>
        <v>0</v>
      </c>
      <c r="BL154" s="115">
        <f t="shared" si="124"/>
        <v>0</v>
      </c>
      <c r="BM154" s="125"/>
      <c r="BN154" s="126"/>
      <c r="BO154" s="123"/>
      <c r="BP154" s="112"/>
      <c r="BQ154" s="119">
        <f t="shared" si="125"/>
        <v>0</v>
      </c>
      <c r="BR154" s="124"/>
      <c r="BS154" s="115">
        <f>IFERROR(IF(BR154="",0,(SUMIF($G$3:BQ$3,"金额-入",$G154:BQ154)-SUMIF($G$3:BQ$3,"金额-出",$G154:BQ154))/(SUMIF($G$3:BQ$3,"数量-入",$G154:BQ154)-SUMIF($G$3:BQ$3,"数量-出",$G154:BQ154))),0)</f>
        <v>0</v>
      </c>
      <c r="BT154" s="115">
        <f t="shared" si="126"/>
        <v>0</v>
      </c>
      <c r="BU154" s="125"/>
      <c r="BV154" s="126"/>
      <c r="BW154" s="123"/>
      <c r="BX154" s="112"/>
      <c r="BY154" s="119">
        <f t="shared" si="127"/>
        <v>0</v>
      </c>
      <c r="BZ154" s="124"/>
      <c r="CA154" s="115">
        <f>IFERROR(IF(BZ154="",0,(SUMIF($G$3:BY$3,"金额-入",$G154:BY154)-SUMIF($G$3:BY$3,"金额-出",$G154:BY154))/(SUMIF($G$3:BY$3,"数量-入",$G154:BY154)-SUMIF($G$3:BY$3,"数量-出",$G154:BY154))),0)</f>
        <v>0</v>
      </c>
      <c r="CB154" s="115">
        <f t="shared" si="128"/>
        <v>0</v>
      </c>
      <c r="CC154" s="125"/>
      <c r="CD154" s="126"/>
      <c r="CE154" s="123"/>
      <c r="CF154" s="112"/>
      <c r="CG154" s="119">
        <f t="shared" si="129"/>
        <v>0</v>
      </c>
      <c r="CH154" s="124"/>
      <c r="CI154" s="115">
        <f>IFERROR(IF(CH154="",0,(SUMIF($G$3:CG$3,"金额-入",$G154:CG154)-SUMIF($G$3:CG$3,"金额-出",$G154:CG154))/(SUMIF($G$3:CG$3,"数量-入",$G154:CG154)-SUMIF($G$3:CG$3,"数量-出",$G154:CG154))),0)</f>
        <v>0</v>
      </c>
      <c r="CJ154" s="115">
        <f t="shared" si="130"/>
        <v>0</v>
      </c>
      <c r="CK154" s="125"/>
      <c r="CL154" s="126"/>
      <c r="CM154" s="123"/>
      <c r="CN154" s="112"/>
      <c r="CO154" s="119">
        <f t="shared" si="131"/>
        <v>0</v>
      </c>
      <c r="CP154" s="124"/>
      <c r="CQ154" s="115">
        <f>IFERROR(IF(CP154="",0,(SUMIF($G$3:CO$3,"金额-入",$G154:CO154)-SUMIF($G$3:CO$3,"金额-出",$G154:CO154))/(SUMIF($G$3:CO$3,"数量-入",$G154:CO154)-SUMIF($G$3:CO$3,"数量-出",$G154:CO154))),0)</f>
        <v>0</v>
      </c>
      <c r="CR154" s="115">
        <f t="shared" si="132"/>
        <v>0</v>
      </c>
      <c r="CS154" s="125"/>
      <c r="CT154" s="126"/>
      <c r="CU154" s="123"/>
      <c r="CV154" s="112"/>
      <c r="CW154" s="119">
        <f t="shared" si="133"/>
        <v>0</v>
      </c>
      <c r="CX154" s="124"/>
      <c r="CY154" s="115">
        <f>IFERROR(IF(CX154="",0,(SUMIF($G$3:CW$3,"金额-入",$G154:CW154)-SUMIF($G$3:CW$3,"金额-出",$G154:CW154))/(SUMIF($G$3:CW$3,"数量-入",$G154:CW154)-SUMIF($G$3:CW$3,"数量-出",$G154:CW154))),0)</f>
        <v>0</v>
      </c>
      <c r="CZ154" s="115">
        <f t="shared" si="134"/>
        <v>0</v>
      </c>
      <c r="DA154" s="125"/>
      <c r="DB154" s="126"/>
      <c r="DC154" s="123"/>
      <c r="DD154" s="112"/>
      <c r="DE154" s="119">
        <f t="shared" si="135"/>
        <v>0</v>
      </c>
      <c r="DF154" s="124"/>
      <c r="DG154" s="115">
        <f>IFERROR(IF(DF154="",0,(SUMIF($G$3:DE$3,"金额-入",$G154:DE154)-SUMIF($G$3:DE$3,"金额-出",$G154:DE154))/(SUMIF($G$3:DE$3,"数量-入",$G154:DE154)-SUMIF($G$3:DE$3,"数量-出",$G154:DE154))),0)</f>
        <v>0</v>
      </c>
      <c r="DH154" s="115">
        <f t="shared" si="136"/>
        <v>0</v>
      </c>
      <c r="DI154" s="125"/>
      <c r="DJ154" s="126"/>
      <c r="DK154" s="109">
        <f t="array" ref="DK154">MIN(IF(($G$3:$DJ$3="单价")*(G154:DJ154&lt;&gt;0),G154:DJ154))</f>
        <v>0</v>
      </c>
      <c r="DL154" s="97">
        <f t="array" ref="DL154">MAX(IF($G$3:$DJ$3="单价",G154:DJ154))</f>
        <v>0</v>
      </c>
      <c r="DM154" s="115">
        <f t="shared" si="137"/>
        <v>0</v>
      </c>
      <c r="DN154" s="127"/>
      <c r="DO154" s="2"/>
      <c r="DP154" s="11">
        <f t="shared" si="138"/>
        <v>0</v>
      </c>
      <c r="DQ154" s="11">
        <f t="shared" si="139"/>
        <v>0</v>
      </c>
      <c r="DR154" s="11"/>
      <c r="DS154" s="11"/>
      <c r="DT154" s="11"/>
      <c r="DU154" s="2"/>
      <c r="DV154" s="2"/>
      <c r="DW154" s="2"/>
      <c r="DX154" s="2"/>
      <c r="DY154" s="2"/>
    </row>
    <row r="155" spans="1:129" ht="18" customHeight="1" x14ac:dyDescent="0.15">
      <c r="A155" s="2"/>
      <c r="B155" s="53">
        <f t="shared" si="0"/>
        <v>151</v>
      </c>
      <c r="C155" s="5"/>
      <c r="D155" s="6"/>
      <c r="E155" s="7"/>
      <c r="F155" s="8"/>
      <c r="G155" s="111"/>
      <c r="H155" s="112"/>
      <c r="I155" s="113">
        <f t="shared" si="106"/>
        <v>0</v>
      </c>
      <c r="J155" s="114">
        <f t="shared" si="107"/>
        <v>0</v>
      </c>
      <c r="K155" s="115">
        <f t="shared" si="3"/>
        <v>0</v>
      </c>
      <c r="L155" s="113">
        <f t="shared" si="108"/>
        <v>0</v>
      </c>
      <c r="M155" s="114">
        <f t="shared" si="109"/>
        <v>0</v>
      </c>
      <c r="N155" s="115">
        <f t="shared" si="6"/>
        <v>0</v>
      </c>
      <c r="O155" s="113">
        <f t="shared" si="110"/>
        <v>0</v>
      </c>
      <c r="P155" s="116">
        <f t="shared" si="111"/>
        <v>0</v>
      </c>
      <c r="Q155" s="117">
        <f t="shared" si="37"/>
        <v>0</v>
      </c>
      <c r="R155" s="118">
        <f t="shared" si="112"/>
        <v>0</v>
      </c>
      <c r="S155" s="111"/>
      <c r="T155" s="112"/>
      <c r="U155" s="119">
        <f t="shared" si="113"/>
        <v>0</v>
      </c>
      <c r="V155" s="120"/>
      <c r="W155" s="115">
        <f>IFERROR(IF(V155="",0,(SUMIF($G$3:U$3,"金额-入",$G155:U155)-SUMIF($G$3:U$3,"金额-出",$G155:U155))/(SUMIF($G$3:U$3,"数量-入",$G155:U155)-SUMIF($G$3:U$3,"数量-出",$G155:U155))),0)</f>
        <v>0</v>
      </c>
      <c r="X155" s="115">
        <f t="shared" si="114"/>
        <v>0</v>
      </c>
      <c r="Y155" s="121"/>
      <c r="Z155" s="122"/>
      <c r="AA155" s="111"/>
      <c r="AB155" s="112"/>
      <c r="AC155" s="119">
        <f t="shared" si="115"/>
        <v>0</v>
      </c>
      <c r="AD155" s="120"/>
      <c r="AE155" s="115">
        <f>IFERROR(IF(AD155="",0,(SUMIF($G$3:AC$3,"金额-入",$G155:AC155)-SUMIF($G$3:AC$3,"金额-出",$G155:AC155))/(SUMIF($G$3:AC$3,"数量-入",$G155:AC155)-SUMIF($G$3:AC$3,"数量-出",$G155:AC155))),0)</f>
        <v>0</v>
      </c>
      <c r="AF155" s="115">
        <f t="shared" si="116"/>
        <v>0</v>
      </c>
      <c r="AG155" s="121"/>
      <c r="AH155" s="122"/>
      <c r="AI155" s="123"/>
      <c r="AJ155" s="112"/>
      <c r="AK155" s="119">
        <f t="shared" si="117"/>
        <v>0</v>
      </c>
      <c r="AL155" s="124"/>
      <c r="AM155" s="115">
        <f>IFERROR(IF(AL155="",0,(SUMIF($G$3:AK$3,"金额-入",$G155:AK155)-SUMIF($G$3:AK$3,"金额-出",$G155:AK155))/(SUMIF($G$3:AK$3,"数量-入",$G155:AK155)-SUMIF($G$3:AK$3,"数量-出",$G155:AK155))),0)</f>
        <v>0</v>
      </c>
      <c r="AN155" s="115">
        <f t="shared" si="118"/>
        <v>0</v>
      </c>
      <c r="AO155" s="125"/>
      <c r="AP155" s="126"/>
      <c r="AQ155" s="123"/>
      <c r="AR155" s="112"/>
      <c r="AS155" s="119">
        <f t="shared" si="119"/>
        <v>0</v>
      </c>
      <c r="AT155" s="124"/>
      <c r="AU155" s="115">
        <f>IFERROR(IF(AT155="",0,(SUMIF($G$3:AS$3,"金额-入",$G155:AS155)-SUMIF($G$3:AS$3,"金额-出",$G155:AS155))/(SUMIF($G$3:AS$3,"数量-入",$G155:AS155)-SUMIF($G$3:AS$3,"数量-出",$G155:AS155))),0)</f>
        <v>0</v>
      </c>
      <c r="AV155" s="115">
        <f t="shared" si="120"/>
        <v>0</v>
      </c>
      <c r="AW155" s="125"/>
      <c r="AX155" s="126"/>
      <c r="AY155" s="123"/>
      <c r="AZ155" s="112"/>
      <c r="BA155" s="119">
        <f t="shared" si="121"/>
        <v>0</v>
      </c>
      <c r="BB155" s="124"/>
      <c r="BC155" s="115">
        <f>IFERROR(IF(BB155="",0,(SUMIF($G$3:BA$3,"金额-入",$G155:BA155)-SUMIF($G$3:BA$3,"金额-出",$G155:BA155))/(SUMIF($G$3:BA$3,"数量-入",$G155:BA155)-SUMIF($G$3:BA$3,"数量-出",$G155:BA155))),0)</f>
        <v>0</v>
      </c>
      <c r="BD155" s="115">
        <f t="shared" si="122"/>
        <v>0</v>
      </c>
      <c r="BE155" s="125"/>
      <c r="BF155" s="126"/>
      <c r="BG155" s="123"/>
      <c r="BH155" s="112"/>
      <c r="BI155" s="119">
        <f t="shared" si="123"/>
        <v>0</v>
      </c>
      <c r="BJ155" s="124"/>
      <c r="BK155" s="115">
        <f>IFERROR(IF(BJ155="",0,(SUMIF($G$3:BI$3,"金额-入",$G155:BI155)-SUMIF($G$3:BI$3,"金额-出",$G155:BI155))/(SUMIF($G$3:BI$3,"数量-入",$G155:BI155)-SUMIF($G$3:BI$3,"数量-出",$G155:BI155))),0)</f>
        <v>0</v>
      </c>
      <c r="BL155" s="115">
        <f t="shared" si="124"/>
        <v>0</v>
      </c>
      <c r="BM155" s="125"/>
      <c r="BN155" s="126"/>
      <c r="BO155" s="123"/>
      <c r="BP155" s="112"/>
      <c r="BQ155" s="119">
        <f t="shared" si="125"/>
        <v>0</v>
      </c>
      <c r="BR155" s="124"/>
      <c r="BS155" s="115">
        <f>IFERROR(IF(BR155="",0,(SUMIF($G$3:BQ$3,"金额-入",$G155:BQ155)-SUMIF($G$3:BQ$3,"金额-出",$G155:BQ155))/(SUMIF($G$3:BQ$3,"数量-入",$G155:BQ155)-SUMIF($G$3:BQ$3,"数量-出",$G155:BQ155))),0)</f>
        <v>0</v>
      </c>
      <c r="BT155" s="115">
        <f t="shared" si="126"/>
        <v>0</v>
      </c>
      <c r="BU155" s="125"/>
      <c r="BV155" s="126"/>
      <c r="BW155" s="123"/>
      <c r="BX155" s="112"/>
      <c r="BY155" s="119">
        <f t="shared" si="127"/>
        <v>0</v>
      </c>
      <c r="BZ155" s="124"/>
      <c r="CA155" s="115">
        <f>IFERROR(IF(BZ155="",0,(SUMIF($G$3:BY$3,"金额-入",$G155:BY155)-SUMIF($G$3:BY$3,"金额-出",$G155:BY155))/(SUMIF($G$3:BY$3,"数量-入",$G155:BY155)-SUMIF($G$3:BY$3,"数量-出",$G155:BY155))),0)</f>
        <v>0</v>
      </c>
      <c r="CB155" s="115">
        <f t="shared" si="128"/>
        <v>0</v>
      </c>
      <c r="CC155" s="125"/>
      <c r="CD155" s="126"/>
      <c r="CE155" s="123"/>
      <c r="CF155" s="112"/>
      <c r="CG155" s="119">
        <f t="shared" si="129"/>
        <v>0</v>
      </c>
      <c r="CH155" s="124"/>
      <c r="CI155" s="115">
        <f>IFERROR(IF(CH155="",0,(SUMIF($G$3:CG$3,"金额-入",$G155:CG155)-SUMIF($G$3:CG$3,"金额-出",$G155:CG155))/(SUMIF($G$3:CG$3,"数量-入",$G155:CG155)-SUMIF($G$3:CG$3,"数量-出",$G155:CG155))),0)</f>
        <v>0</v>
      </c>
      <c r="CJ155" s="115">
        <f t="shared" si="130"/>
        <v>0</v>
      </c>
      <c r="CK155" s="125"/>
      <c r="CL155" s="126"/>
      <c r="CM155" s="123"/>
      <c r="CN155" s="112"/>
      <c r="CO155" s="119">
        <f t="shared" si="131"/>
        <v>0</v>
      </c>
      <c r="CP155" s="124"/>
      <c r="CQ155" s="115">
        <f>IFERROR(IF(CP155="",0,(SUMIF($G$3:CO$3,"金额-入",$G155:CO155)-SUMIF($G$3:CO$3,"金额-出",$G155:CO155))/(SUMIF($G$3:CO$3,"数量-入",$G155:CO155)-SUMIF($G$3:CO$3,"数量-出",$G155:CO155))),0)</f>
        <v>0</v>
      </c>
      <c r="CR155" s="115">
        <f t="shared" si="132"/>
        <v>0</v>
      </c>
      <c r="CS155" s="125"/>
      <c r="CT155" s="126"/>
      <c r="CU155" s="123"/>
      <c r="CV155" s="112"/>
      <c r="CW155" s="119">
        <f t="shared" si="133"/>
        <v>0</v>
      </c>
      <c r="CX155" s="124"/>
      <c r="CY155" s="115">
        <f>IFERROR(IF(CX155="",0,(SUMIF($G$3:CW$3,"金额-入",$G155:CW155)-SUMIF($G$3:CW$3,"金额-出",$G155:CW155))/(SUMIF($G$3:CW$3,"数量-入",$G155:CW155)-SUMIF($G$3:CW$3,"数量-出",$G155:CW155))),0)</f>
        <v>0</v>
      </c>
      <c r="CZ155" s="115">
        <f t="shared" si="134"/>
        <v>0</v>
      </c>
      <c r="DA155" s="125"/>
      <c r="DB155" s="126"/>
      <c r="DC155" s="123"/>
      <c r="DD155" s="112"/>
      <c r="DE155" s="119">
        <f t="shared" si="135"/>
        <v>0</v>
      </c>
      <c r="DF155" s="124"/>
      <c r="DG155" s="115">
        <f>IFERROR(IF(DF155="",0,(SUMIF($G$3:DE$3,"金额-入",$G155:DE155)-SUMIF($G$3:DE$3,"金额-出",$G155:DE155))/(SUMIF($G$3:DE$3,"数量-入",$G155:DE155)-SUMIF($G$3:DE$3,"数量-出",$G155:DE155))),0)</f>
        <v>0</v>
      </c>
      <c r="DH155" s="115">
        <f t="shared" si="136"/>
        <v>0</v>
      </c>
      <c r="DI155" s="125"/>
      <c r="DJ155" s="126"/>
      <c r="DK155" s="109">
        <f t="array" ref="DK155">MIN(IF(($G$3:$DJ$3="单价")*(G155:DJ155&lt;&gt;0),G155:DJ155))</f>
        <v>0</v>
      </c>
      <c r="DL155" s="97">
        <f t="array" ref="DL155">MAX(IF($G$3:$DJ$3="单价",G155:DJ155))</f>
        <v>0</v>
      </c>
      <c r="DM155" s="115">
        <f t="shared" si="137"/>
        <v>0</v>
      </c>
      <c r="DN155" s="127"/>
      <c r="DO155" s="2"/>
      <c r="DP155" s="11">
        <f t="shared" si="138"/>
        <v>0</v>
      </c>
      <c r="DQ155" s="11">
        <f t="shared" si="139"/>
        <v>0</v>
      </c>
      <c r="DR155" s="11"/>
      <c r="DS155" s="11"/>
      <c r="DT155" s="11"/>
      <c r="DU155" s="2"/>
      <c r="DV155" s="2"/>
      <c r="DW155" s="2"/>
      <c r="DX155" s="2"/>
      <c r="DY155" s="2"/>
    </row>
    <row r="156" spans="1:129" ht="18" customHeight="1" x14ac:dyDescent="0.15">
      <c r="A156" s="2"/>
      <c r="B156" s="53">
        <f t="shared" si="0"/>
        <v>152</v>
      </c>
      <c r="C156" s="5"/>
      <c r="D156" s="6"/>
      <c r="E156" s="7"/>
      <c r="F156" s="8"/>
      <c r="G156" s="111"/>
      <c r="H156" s="112"/>
      <c r="I156" s="113">
        <f t="shared" si="106"/>
        <v>0</v>
      </c>
      <c r="J156" s="114">
        <f t="shared" si="107"/>
        <v>0</v>
      </c>
      <c r="K156" s="115">
        <f t="shared" si="3"/>
        <v>0</v>
      </c>
      <c r="L156" s="113">
        <f t="shared" si="108"/>
        <v>0</v>
      </c>
      <c r="M156" s="114">
        <f t="shared" si="109"/>
        <v>0</v>
      </c>
      <c r="N156" s="115">
        <f t="shared" si="6"/>
        <v>0</v>
      </c>
      <c r="O156" s="113">
        <f t="shared" si="110"/>
        <v>0</v>
      </c>
      <c r="P156" s="116">
        <f t="shared" si="111"/>
        <v>0</v>
      </c>
      <c r="Q156" s="117">
        <f t="shared" si="37"/>
        <v>0</v>
      </c>
      <c r="R156" s="118">
        <f t="shared" si="112"/>
        <v>0</v>
      </c>
      <c r="S156" s="111"/>
      <c r="T156" s="112"/>
      <c r="U156" s="119">
        <f t="shared" si="113"/>
        <v>0</v>
      </c>
      <c r="V156" s="120"/>
      <c r="W156" s="115">
        <f>IFERROR(IF(V156="",0,(SUMIF($G$3:U$3,"金额-入",$G156:U156)-SUMIF($G$3:U$3,"金额-出",$G156:U156))/(SUMIF($G$3:U$3,"数量-入",$G156:U156)-SUMIF($G$3:U$3,"数量-出",$G156:U156))),0)</f>
        <v>0</v>
      </c>
      <c r="X156" s="115">
        <f t="shared" si="114"/>
        <v>0</v>
      </c>
      <c r="Y156" s="121"/>
      <c r="Z156" s="122"/>
      <c r="AA156" s="111"/>
      <c r="AB156" s="112"/>
      <c r="AC156" s="119">
        <f t="shared" si="115"/>
        <v>0</v>
      </c>
      <c r="AD156" s="120"/>
      <c r="AE156" s="115">
        <f>IFERROR(IF(AD156="",0,(SUMIF($G$3:AC$3,"金额-入",$G156:AC156)-SUMIF($G$3:AC$3,"金额-出",$G156:AC156))/(SUMIF($G$3:AC$3,"数量-入",$G156:AC156)-SUMIF($G$3:AC$3,"数量-出",$G156:AC156))),0)</f>
        <v>0</v>
      </c>
      <c r="AF156" s="115">
        <f t="shared" si="116"/>
        <v>0</v>
      </c>
      <c r="AG156" s="121"/>
      <c r="AH156" s="122"/>
      <c r="AI156" s="123"/>
      <c r="AJ156" s="112"/>
      <c r="AK156" s="119">
        <f t="shared" si="117"/>
        <v>0</v>
      </c>
      <c r="AL156" s="124"/>
      <c r="AM156" s="115">
        <f>IFERROR(IF(AL156="",0,(SUMIF($G$3:AK$3,"金额-入",$G156:AK156)-SUMIF($G$3:AK$3,"金额-出",$G156:AK156))/(SUMIF($G$3:AK$3,"数量-入",$G156:AK156)-SUMIF($G$3:AK$3,"数量-出",$G156:AK156))),0)</f>
        <v>0</v>
      </c>
      <c r="AN156" s="115">
        <f t="shared" si="118"/>
        <v>0</v>
      </c>
      <c r="AO156" s="125"/>
      <c r="AP156" s="126"/>
      <c r="AQ156" s="123"/>
      <c r="AR156" s="112"/>
      <c r="AS156" s="119">
        <f t="shared" si="119"/>
        <v>0</v>
      </c>
      <c r="AT156" s="124"/>
      <c r="AU156" s="115">
        <f>IFERROR(IF(AT156="",0,(SUMIF($G$3:AS$3,"金额-入",$G156:AS156)-SUMIF($G$3:AS$3,"金额-出",$G156:AS156))/(SUMIF($G$3:AS$3,"数量-入",$G156:AS156)-SUMIF($G$3:AS$3,"数量-出",$G156:AS156))),0)</f>
        <v>0</v>
      </c>
      <c r="AV156" s="115">
        <f t="shared" si="120"/>
        <v>0</v>
      </c>
      <c r="AW156" s="125"/>
      <c r="AX156" s="126"/>
      <c r="AY156" s="123"/>
      <c r="AZ156" s="112"/>
      <c r="BA156" s="119">
        <f t="shared" si="121"/>
        <v>0</v>
      </c>
      <c r="BB156" s="124"/>
      <c r="BC156" s="115">
        <f>IFERROR(IF(BB156="",0,(SUMIF($G$3:BA$3,"金额-入",$G156:BA156)-SUMIF($G$3:BA$3,"金额-出",$G156:BA156))/(SUMIF($G$3:BA$3,"数量-入",$G156:BA156)-SUMIF($G$3:BA$3,"数量-出",$G156:BA156))),0)</f>
        <v>0</v>
      </c>
      <c r="BD156" s="115">
        <f t="shared" si="122"/>
        <v>0</v>
      </c>
      <c r="BE156" s="125"/>
      <c r="BF156" s="126"/>
      <c r="BG156" s="123"/>
      <c r="BH156" s="112"/>
      <c r="BI156" s="119">
        <f t="shared" si="123"/>
        <v>0</v>
      </c>
      <c r="BJ156" s="124"/>
      <c r="BK156" s="115">
        <f>IFERROR(IF(BJ156="",0,(SUMIF($G$3:BI$3,"金额-入",$G156:BI156)-SUMIF($G$3:BI$3,"金额-出",$G156:BI156))/(SUMIF($G$3:BI$3,"数量-入",$G156:BI156)-SUMIF($G$3:BI$3,"数量-出",$G156:BI156))),0)</f>
        <v>0</v>
      </c>
      <c r="BL156" s="115">
        <f t="shared" si="124"/>
        <v>0</v>
      </c>
      <c r="BM156" s="125"/>
      <c r="BN156" s="126"/>
      <c r="BO156" s="123"/>
      <c r="BP156" s="112"/>
      <c r="BQ156" s="119">
        <f t="shared" si="125"/>
        <v>0</v>
      </c>
      <c r="BR156" s="124"/>
      <c r="BS156" s="115">
        <f>IFERROR(IF(BR156="",0,(SUMIF($G$3:BQ$3,"金额-入",$G156:BQ156)-SUMIF($G$3:BQ$3,"金额-出",$G156:BQ156))/(SUMIF($G$3:BQ$3,"数量-入",$G156:BQ156)-SUMIF($G$3:BQ$3,"数量-出",$G156:BQ156))),0)</f>
        <v>0</v>
      </c>
      <c r="BT156" s="115">
        <f t="shared" si="126"/>
        <v>0</v>
      </c>
      <c r="BU156" s="125"/>
      <c r="BV156" s="126"/>
      <c r="BW156" s="123"/>
      <c r="BX156" s="112"/>
      <c r="BY156" s="119">
        <f t="shared" si="127"/>
        <v>0</v>
      </c>
      <c r="BZ156" s="124"/>
      <c r="CA156" s="115">
        <f>IFERROR(IF(BZ156="",0,(SUMIF($G$3:BY$3,"金额-入",$G156:BY156)-SUMIF($G$3:BY$3,"金额-出",$G156:BY156))/(SUMIF($G$3:BY$3,"数量-入",$G156:BY156)-SUMIF($G$3:BY$3,"数量-出",$G156:BY156))),0)</f>
        <v>0</v>
      </c>
      <c r="CB156" s="115">
        <f t="shared" si="128"/>
        <v>0</v>
      </c>
      <c r="CC156" s="125"/>
      <c r="CD156" s="126"/>
      <c r="CE156" s="123"/>
      <c r="CF156" s="112"/>
      <c r="CG156" s="119">
        <f t="shared" si="129"/>
        <v>0</v>
      </c>
      <c r="CH156" s="124"/>
      <c r="CI156" s="115">
        <f>IFERROR(IF(CH156="",0,(SUMIF($G$3:CG$3,"金额-入",$G156:CG156)-SUMIF($G$3:CG$3,"金额-出",$G156:CG156))/(SUMIF($G$3:CG$3,"数量-入",$G156:CG156)-SUMIF($G$3:CG$3,"数量-出",$G156:CG156))),0)</f>
        <v>0</v>
      </c>
      <c r="CJ156" s="115">
        <f t="shared" si="130"/>
        <v>0</v>
      </c>
      <c r="CK156" s="125"/>
      <c r="CL156" s="126"/>
      <c r="CM156" s="123"/>
      <c r="CN156" s="112"/>
      <c r="CO156" s="119">
        <f t="shared" si="131"/>
        <v>0</v>
      </c>
      <c r="CP156" s="124"/>
      <c r="CQ156" s="115">
        <f>IFERROR(IF(CP156="",0,(SUMIF($G$3:CO$3,"金额-入",$G156:CO156)-SUMIF($G$3:CO$3,"金额-出",$G156:CO156))/(SUMIF($G$3:CO$3,"数量-入",$G156:CO156)-SUMIF($G$3:CO$3,"数量-出",$G156:CO156))),0)</f>
        <v>0</v>
      </c>
      <c r="CR156" s="115">
        <f t="shared" si="132"/>
        <v>0</v>
      </c>
      <c r="CS156" s="125"/>
      <c r="CT156" s="126"/>
      <c r="CU156" s="123"/>
      <c r="CV156" s="112"/>
      <c r="CW156" s="119">
        <f t="shared" si="133"/>
        <v>0</v>
      </c>
      <c r="CX156" s="124"/>
      <c r="CY156" s="115">
        <f>IFERROR(IF(CX156="",0,(SUMIF($G$3:CW$3,"金额-入",$G156:CW156)-SUMIF($G$3:CW$3,"金额-出",$G156:CW156))/(SUMIF($G$3:CW$3,"数量-入",$G156:CW156)-SUMIF($G$3:CW$3,"数量-出",$G156:CW156))),0)</f>
        <v>0</v>
      </c>
      <c r="CZ156" s="115">
        <f t="shared" si="134"/>
        <v>0</v>
      </c>
      <c r="DA156" s="125"/>
      <c r="DB156" s="126"/>
      <c r="DC156" s="123"/>
      <c r="DD156" s="112"/>
      <c r="DE156" s="119">
        <f t="shared" si="135"/>
        <v>0</v>
      </c>
      <c r="DF156" s="124"/>
      <c r="DG156" s="115">
        <f>IFERROR(IF(DF156="",0,(SUMIF($G$3:DE$3,"金额-入",$G156:DE156)-SUMIF($G$3:DE$3,"金额-出",$G156:DE156))/(SUMIF($G$3:DE$3,"数量-入",$G156:DE156)-SUMIF($G$3:DE$3,"数量-出",$G156:DE156))),0)</f>
        <v>0</v>
      </c>
      <c r="DH156" s="115">
        <f t="shared" si="136"/>
        <v>0</v>
      </c>
      <c r="DI156" s="125"/>
      <c r="DJ156" s="126"/>
      <c r="DK156" s="109">
        <f t="array" ref="DK156">MIN(IF(($G$3:$DJ$3="单价")*(G156:DJ156&lt;&gt;0),G156:DJ156))</f>
        <v>0</v>
      </c>
      <c r="DL156" s="97">
        <f t="array" ref="DL156">MAX(IF($G$3:$DJ$3="单价",G156:DJ156))</f>
        <v>0</v>
      </c>
      <c r="DM156" s="115">
        <f t="shared" si="137"/>
        <v>0</v>
      </c>
      <c r="DN156" s="127"/>
      <c r="DO156" s="2"/>
      <c r="DP156" s="11">
        <f t="shared" si="138"/>
        <v>0</v>
      </c>
      <c r="DQ156" s="11">
        <f t="shared" si="139"/>
        <v>0</v>
      </c>
      <c r="DR156" s="11"/>
      <c r="DS156" s="11"/>
      <c r="DT156" s="11"/>
      <c r="DU156" s="2"/>
      <c r="DV156" s="2"/>
      <c r="DW156" s="2"/>
      <c r="DX156" s="2"/>
      <c r="DY156" s="2"/>
    </row>
    <row r="157" spans="1:129" ht="18" customHeight="1" x14ac:dyDescent="0.15">
      <c r="A157" s="2"/>
      <c r="B157" s="53">
        <f t="shared" si="0"/>
        <v>153</v>
      </c>
      <c r="C157" s="5"/>
      <c r="D157" s="6"/>
      <c r="E157" s="7"/>
      <c r="F157" s="8"/>
      <c r="G157" s="111"/>
      <c r="H157" s="112"/>
      <c r="I157" s="113">
        <f t="shared" si="106"/>
        <v>0</v>
      </c>
      <c r="J157" s="114">
        <f t="shared" si="107"/>
        <v>0</v>
      </c>
      <c r="K157" s="115">
        <f t="shared" si="3"/>
        <v>0</v>
      </c>
      <c r="L157" s="113">
        <f t="shared" si="108"/>
        <v>0</v>
      </c>
      <c r="M157" s="114">
        <f t="shared" si="109"/>
        <v>0</v>
      </c>
      <c r="N157" s="115">
        <f t="shared" si="6"/>
        <v>0</v>
      </c>
      <c r="O157" s="113">
        <f t="shared" si="110"/>
        <v>0</v>
      </c>
      <c r="P157" s="116">
        <f t="shared" si="111"/>
        <v>0</v>
      </c>
      <c r="Q157" s="117">
        <f t="shared" si="37"/>
        <v>0</v>
      </c>
      <c r="R157" s="118">
        <f t="shared" si="112"/>
        <v>0</v>
      </c>
      <c r="S157" s="111"/>
      <c r="T157" s="112"/>
      <c r="U157" s="119">
        <f t="shared" si="113"/>
        <v>0</v>
      </c>
      <c r="V157" s="120"/>
      <c r="W157" s="115">
        <f>IFERROR(IF(V157="",0,(SUMIF($G$3:U$3,"金额-入",$G157:U157)-SUMIF($G$3:U$3,"金额-出",$G157:U157))/(SUMIF($G$3:U$3,"数量-入",$G157:U157)-SUMIF($G$3:U$3,"数量-出",$G157:U157))),0)</f>
        <v>0</v>
      </c>
      <c r="X157" s="115">
        <f t="shared" si="114"/>
        <v>0</v>
      </c>
      <c r="Y157" s="121"/>
      <c r="Z157" s="122"/>
      <c r="AA157" s="111"/>
      <c r="AB157" s="112"/>
      <c r="AC157" s="119">
        <f t="shared" si="115"/>
        <v>0</v>
      </c>
      <c r="AD157" s="120"/>
      <c r="AE157" s="115">
        <f>IFERROR(IF(AD157="",0,(SUMIF($G$3:AC$3,"金额-入",$G157:AC157)-SUMIF($G$3:AC$3,"金额-出",$G157:AC157))/(SUMIF($G$3:AC$3,"数量-入",$G157:AC157)-SUMIF($G$3:AC$3,"数量-出",$G157:AC157))),0)</f>
        <v>0</v>
      </c>
      <c r="AF157" s="115">
        <f t="shared" si="116"/>
        <v>0</v>
      </c>
      <c r="AG157" s="121"/>
      <c r="AH157" s="122"/>
      <c r="AI157" s="123"/>
      <c r="AJ157" s="112"/>
      <c r="AK157" s="119">
        <f t="shared" si="117"/>
        <v>0</v>
      </c>
      <c r="AL157" s="124"/>
      <c r="AM157" s="115">
        <f>IFERROR(IF(AL157="",0,(SUMIF($G$3:AK$3,"金额-入",$G157:AK157)-SUMIF($G$3:AK$3,"金额-出",$G157:AK157))/(SUMIF($G$3:AK$3,"数量-入",$G157:AK157)-SUMIF($G$3:AK$3,"数量-出",$G157:AK157))),0)</f>
        <v>0</v>
      </c>
      <c r="AN157" s="115">
        <f t="shared" si="118"/>
        <v>0</v>
      </c>
      <c r="AO157" s="125"/>
      <c r="AP157" s="126"/>
      <c r="AQ157" s="123"/>
      <c r="AR157" s="112"/>
      <c r="AS157" s="119">
        <f t="shared" si="119"/>
        <v>0</v>
      </c>
      <c r="AT157" s="124"/>
      <c r="AU157" s="115">
        <f>IFERROR(IF(AT157="",0,(SUMIF($G$3:AS$3,"金额-入",$G157:AS157)-SUMIF($G$3:AS$3,"金额-出",$G157:AS157))/(SUMIF($G$3:AS$3,"数量-入",$G157:AS157)-SUMIF($G$3:AS$3,"数量-出",$G157:AS157))),0)</f>
        <v>0</v>
      </c>
      <c r="AV157" s="115">
        <f t="shared" si="120"/>
        <v>0</v>
      </c>
      <c r="AW157" s="125"/>
      <c r="AX157" s="126"/>
      <c r="AY157" s="123"/>
      <c r="AZ157" s="112"/>
      <c r="BA157" s="119">
        <f t="shared" si="121"/>
        <v>0</v>
      </c>
      <c r="BB157" s="124"/>
      <c r="BC157" s="115">
        <f>IFERROR(IF(BB157="",0,(SUMIF($G$3:BA$3,"金额-入",$G157:BA157)-SUMIF($G$3:BA$3,"金额-出",$G157:BA157))/(SUMIF($G$3:BA$3,"数量-入",$G157:BA157)-SUMIF($G$3:BA$3,"数量-出",$G157:BA157))),0)</f>
        <v>0</v>
      </c>
      <c r="BD157" s="115">
        <f t="shared" si="122"/>
        <v>0</v>
      </c>
      <c r="BE157" s="125"/>
      <c r="BF157" s="126"/>
      <c r="BG157" s="123"/>
      <c r="BH157" s="112"/>
      <c r="BI157" s="119">
        <f t="shared" si="123"/>
        <v>0</v>
      </c>
      <c r="BJ157" s="124"/>
      <c r="BK157" s="115">
        <f>IFERROR(IF(BJ157="",0,(SUMIF($G$3:BI$3,"金额-入",$G157:BI157)-SUMIF($G$3:BI$3,"金额-出",$G157:BI157))/(SUMIF($G$3:BI$3,"数量-入",$G157:BI157)-SUMIF($G$3:BI$3,"数量-出",$G157:BI157))),0)</f>
        <v>0</v>
      </c>
      <c r="BL157" s="115">
        <f t="shared" si="124"/>
        <v>0</v>
      </c>
      <c r="BM157" s="125"/>
      <c r="BN157" s="126"/>
      <c r="BO157" s="123"/>
      <c r="BP157" s="112"/>
      <c r="BQ157" s="119">
        <f t="shared" si="125"/>
        <v>0</v>
      </c>
      <c r="BR157" s="124"/>
      <c r="BS157" s="115">
        <f>IFERROR(IF(BR157="",0,(SUMIF($G$3:BQ$3,"金额-入",$G157:BQ157)-SUMIF($G$3:BQ$3,"金额-出",$G157:BQ157))/(SUMIF($G$3:BQ$3,"数量-入",$G157:BQ157)-SUMIF($G$3:BQ$3,"数量-出",$G157:BQ157))),0)</f>
        <v>0</v>
      </c>
      <c r="BT157" s="115">
        <f t="shared" si="126"/>
        <v>0</v>
      </c>
      <c r="BU157" s="125"/>
      <c r="BV157" s="126"/>
      <c r="BW157" s="123"/>
      <c r="BX157" s="112"/>
      <c r="BY157" s="119">
        <f t="shared" si="127"/>
        <v>0</v>
      </c>
      <c r="BZ157" s="124"/>
      <c r="CA157" s="115">
        <f>IFERROR(IF(BZ157="",0,(SUMIF($G$3:BY$3,"金额-入",$G157:BY157)-SUMIF($G$3:BY$3,"金额-出",$G157:BY157))/(SUMIF($G$3:BY$3,"数量-入",$G157:BY157)-SUMIF($G$3:BY$3,"数量-出",$G157:BY157))),0)</f>
        <v>0</v>
      </c>
      <c r="CB157" s="115">
        <f t="shared" si="128"/>
        <v>0</v>
      </c>
      <c r="CC157" s="125"/>
      <c r="CD157" s="126"/>
      <c r="CE157" s="123"/>
      <c r="CF157" s="112"/>
      <c r="CG157" s="119">
        <f t="shared" si="129"/>
        <v>0</v>
      </c>
      <c r="CH157" s="124"/>
      <c r="CI157" s="115">
        <f>IFERROR(IF(CH157="",0,(SUMIF($G$3:CG$3,"金额-入",$G157:CG157)-SUMIF($G$3:CG$3,"金额-出",$G157:CG157))/(SUMIF($G$3:CG$3,"数量-入",$G157:CG157)-SUMIF($G$3:CG$3,"数量-出",$G157:CG157))),0)</f>
        <v>0</v>
      </c>
      <c r="CJ157" s="115">
        <f t="shared" si="130"/>
        <v>0</v>
      </c>
      <c r="CK157" s="125"/>
      <c r="CL157" s="126"/>
      <c r="CM157" s="123"/>
      <c r="CN157" s="112"/>
      <c r="CO157" s="119">
        <f t="shared" si="131"/>
        <v>0</v>
      </c>
      <c r="CP157" s="124"/>
      <c r="CQ157" s="115">
        <f>IFERROR(IF(CP157="",0,(SUMIF($G$3:CO$3,"金额-入",$G157:CO157)-SUMIF($G$3:CO$3,"金额-出",$G157:CO157))/(SUMIF($G$3:CO$3,"数量-入",$G157:CO157)-SUMIF($G$3:CO$3,"数量-出",$G157:CO157))),0)</f>
        <v>0</v>
      </c>
      <c r="CR157" s="115">
        <f t="shared" si="132"/>
        <v>0</v>
      </c>
      <c r="CS157" s="125"/>
      <c r="CT157" s="126"/>
      <c r="CU157" s="123"/>
      <c r="CV157" s="112"/>
      <c r="CW157" s="119">
        <f t="shared" si="133"/>
        <v>0</v>
      </c>
      <c r="CX157" s="124"/>
      <c r="CY157" s="115">
        <f>IFERROR(IF(CX157="",0,(SUMIF($G$3:CW$3,"金额-入",$G157:CW157)-SUMIF($G$3:CW$3,"金额-出",$G157:CW157))/(SUMIF($G$3:CW$3,"数量-入",$G157:CW157)-SUMIF($G$3:CW$3,"数量-出",$G157:CW157))),0)</f>
        <v>0</v>
      </c>
      <c r="CZ157" s="115">
        <f t="shared" si="134"/>
        <v>0</v>
      </c>
      <c r="DA157" s="125"/>
      <c r="DB157" s="126"/>
      <c r="DC157" s="123"/>
      <c r="DD157" s="112"/>
      <c r="DE157" s="119">
        <f t="shared" si="135"/>
        <v>0</v>
      </c>
      <c r="DF157" s="124"/>
      <c r="DG157" s="115">
        <f>IFERROR(IF(DF157="",0,(SUMIF($G$3:DE$3,"金额-入",$G157:DE157)-SUMIF($G$3:DE$3,"金额-出",$G157:DE157))/(SUMIF($G$3:DE$3,"数量-入",$G157:DE157)-SUMIF($G$3:DE$3,"数量-出",$G157:DE157))),0)</f>
        <v>0</v>
      </c>
      <c r="DH157" s="115">
        <f t="shared" si="136"/>
        <v>0</v>
      </c>
      <c r="DI157" s="125"/>
      <c r="DJ157" s="126"/>
      <c r="DK157" s="109">
        <f t="array" ref="DK157">MIN(IF(($G$3:$DJ$3="单价")*(G157:DJ157&lt;&gt;0),G157:DJ157))</f>
        <v>0</v>
      </c>
      <c r="DL157" s="97">
        <f t="array" ref="DL157">MAX(IF($G$3:$DJ$3="单价",G157:DJ157))</f>
        <v>0</v>
      </c>
      <c r="DM157" s="115">
        <f t="shared" si="137"/>
        <v>0</v>
      </c>
      <c r="DN157" s="127"/>
      <c r="DO157" s="2"/>
      <c r="DP157" s="11">
        <f t="shared" si="138"/>
        <v>0</v>
      </c>
      <c r="DQ157" s="11">
        <f t="shared" si="139"/>
        <v>0</v>
      </c>
      <c r="DR157" s="11"/>
      <c r="DS157" s="11"/>
      <c r="DT157" s="11"/>
      <c r="DU157" s="2"/>
      <c r="DV157" s="2"/>
      <c r="DW157" s="2"/>
      <c r="DX157" s="2"/>
      <c r="DY157" s="2"/>
    </row>
    <row r="158" spans="1:129" ht="18" customHeight="1" x14ac:dyDescent="0.15">
      <c r="A158" s="2"/>
      <c r="B158" s="53">
        <f t="shared" si="0"/>
        <v>154</v>
      </c>
      <c r="C158" s="5"/>
      <c r="D158" s="6"/>
      <c r="E158" s="7"/>
      <c r="F158" s="8"/>
      <c r="G158" s="111"/>
      <c r="H158" s="112"/>
      <c r="I158" s="113">
        <f t="shared" si="106"/>
        <v>0</v>
      </c>
      <c r="J158" s="114">
        <f t="shared" si="107"/>
        <v>0</v>
      </c>
      <c r="K158" s="115">
        <f t="shared" si="3"/>
        <v>0</v>
      </c>
      <c r="L158" s="113">
        <f t="shared" si="108"/>
        <v>0</v>
      </c>
      <c r="M158" s="114">
        <f t="shared" si="109"/>
        <v>0</v>
      </c>
      <c r="N158" s="115">
        <f t="shared" si="6"/>
        <v>0</v>
      </c>
      <c r="O158" s="113">
        <f t="shared" si="110"/>
        <v>0</v>
      </c>
      <c r="P158" s="116">
        <f t="shared" si="111"/>
        <v>0</v>
      </c>
      <c r="Q158" s="117">
        <f t="shared" si="37"/>
        <v>0</v>
      </c>
      <c r="R158" s="118">
        <f t="shared" si="112"/>
        <v>0</v>
      </c>
      <c r="S158" s="111"/>
      <c r="T158" s="112"/>
      <c r="U158" s="119">
        <f t="shared" si="113"/>
        <v>0</v>
      </c>
      <c r="V158" s="120"/>
      <c r="W158" s="115">
        <f>IFERROR(IF(V158="",0,(SUMIF($G$3:U$3,"金额-入",$G158:U158)-SUMIF($G$3:U$3,"金额-出",$G158:U158))/(SUMIF($G$3:U$3,"数量-入",$G158:U158)-SUMIF($G$3:U$3,"数量-出",$G158:U158))),0)</f>
        <v>0</v>
      </c>
      <c r="X158" s="115">
        <f t="shared" si="114"/>
        <v>0</v>
      </c>
      <c r="Y158" s="121"/>
      <c r="Z158" s="122"/>
      <c r="AA158" s="111"/>
      <c r="AB158" s="112"/>
      <c r="AC158" s="119">
        <f t="shared" si="115"/>
        <v>0</v>
      </c>
      <c r="AD158" s="120"/>
      <c r="AE158" s="115">
        <f>IFERROR(IF(AD158="",0,(SUMIF($G$3:AC$3,"金额-入",$G158:AC158)-SUMIF($G$3:AC$3,"金额-出",$G158:AC158))/(SUMIF($G$3:AC$3,"数量-入",$G158:AC158)-SUMIF($G$3:AC$3,"数量-出",$G158:AC158))),0)</f>
        <v>0</v>
      </c>
      <c r="AF158" s="115">
        <f t="shared" si="116"/>
        <v>0</v>
      </c>
      <c r="AG158" s="121"/>
      <c r="AH158" s="122"/>
      <c r="AI158" s="123"/>
      <c r="AJ158" s="112"/>
      <c r="AK158" s="119">
        <f t="shared" si="117"/>
        <v>0</v>
      </c>
      <c r="AL158" s="124"/>
      <c r="AM158" s="115">
        <f>IFERROR(IF(AL158="",0,(SUMIF($G$3:AK$3,"金额-入",$G158:AK158)-SUMIF($G$3:AK$3,"金额-出",$G158:AK158))/(SUMIF($G$3:AK$3,"数量-入",$G158:AK158)-SUMIF($G$3:AK$3,"数量-出",$G158:AK158))),0)</f>
        <v>0</v>
      </c>
      <c r="AN158" s="115">
        <f t="shared" si="118"/>
        <v>0</v>
      </c>
      <c r="AO158" s="125"/>
      <c r="AP158" s="126"/>
      <c r="AQ158" s="123"/>
      <c r="AR158" s="112"/>
      <c r="AS158" s="119">
        <f t="shared" si="119"/>
        <v>0</v>
      </c>
      <c r="AT158" s="124"/>
      <c r="AU158" s="115">
        <f>IFERROR(IF(AT158="",0,(SUMIF($G$3:AS$3,"金额-入",$G158:AS158)-SUMIF($G$3:AS$3,"金额-出",$G158:AS158))/(SUMIF($G$3:AS$3,"数量-入",$G158:AS158)-SUMIF($G$3:AS$3,"数量-出",$G158:AS158))),0)</f>
        <v>0</v>
      </c>
      <c r="AV158" s="115">
        <f t="shared" si="120"/>
        <v>0</v>
      </c>
      <c r="AW158" s="125"/>
      <c r="AX158" s="126"/>
      <c r="AY158" s="123"/>
      <c r="AZ158" s="112"/>
      <c r="BA158" s="119">
        <f t="shared" si="121"/>
        <v>0</v>
      </c>
      <c r="BB158" s="124"/>
      <c r="BC158" s="115">
        <f>IFERROR(IF(BB158="",0,(SUMIF($G$3:BA$3,"金额-入",$G158:BA158)-SUMIF($G$3:BA$3,"金额-出",$G158:BA158))/(SUMIF($G$3:BA$3,"数量-入",$G158:BA158)-SUMIF($G$3:BA$3,"数量-出",$G158:BA158))),0)</f>
        <v>0</v>
      </c>
      <c r="BD158" s="115">
        <f t="shared" si="122"/>
        <v>0</v>
      </c>
      <c r="BE158" s="125"/>
      <c r="BF158" s="126"/>
      <c r="BG158" s="123"/>
      <c r="BH158" s="112"/>
      <c r="BI158" s="119">
        <f t="shared" si="123"/>
        <v>0</v>
      </c>
      <c r="BJ158" s="124"/>
      <c r="BK158" s="115">
        <f>IFERROR(IF(BJ158="",0,(SUMIF($G$3:BI$3,"金额-入",$G158:BI158)-SUMIF($G$3:BI$3,"金额-出",$G158:BI158))/(SUMIF($G$3:BI$3,"数量-入",$G158:BI158)-SUMIF($G$3:BI$3,"数量-出",$G158:BI158))),0)</f>
        <v>0</v>
      </c>
      <c r="BL158" s="115">
        <f t="shared" si="124"/>
        <v>0</v>
      </c>
      <c r="BM158" s="125"/>
      <c r="BN158" s="126"/>
      <c r="BO158" s="123"/>
      <c r="BP158" s="112"/>
      <c r="BQ158" s="119">
        <f t="shared" si="125"/>
        <v>0</v>
      </c>
      <c r="BR158" s="124"/>
      <c r="BS158" s="115">
        <f>IFERROR(IF(BR158="",0,(SUMIF($G$3:BQ$3,"金额-入",$G158:BQ158)-SUMIF($G$3:BQ$3,"金额-出",$G158:BQ158))/(SUMIF($G$3:BQ$3,"数量-入",$G158:BQ158)-SUMIF($G$3:BQ$3,"数量-出",$G158:BQ158))),0)</f>
        <v>0</v>
      </c>
      <c r="BT158" s="115">
        <f t="shared" si="126"/>
        <v>0</v>
      </c>
      <c r="BU158" s="125"/>
      <c r="BV158" s="126"/>
      <c r="BW158" s="123"/>
      <c r="BX158" s="112"/>
      <c r="BY158" s="119">
        <f t="shared" si="127"/>
        <v>0</v>
      </c>
      <c r="BZ158" s="124"/>
      <c r="CA158" s="115">
        <f>IFERROR(IF(BZ158="",0,(SUMIF($G$3:BY$3,"金额-入",$G158:BY158)-SUMIF($G$3:BY$3,"金额-出",$G158:BY158))/(SUMIF($G$3:BY$3,"数量-入",$G158:BY158)-SUMIF($G$3:BY$3,"数量-出",$G158:BY158))),0)</f>
        <v>0</v>
      </c>
      <c r="CB158" s="115">
        <f t="shared" si="128"/>
        <v>0</v>
      </c>
      <c r="CC158" s="125"/>
      <c r="CD158" s="126"/>
      <c r="CE158" s="123"/>
      <c r="CF158" s="112"/>
      <c r="CG158" s="119">
        <f t="shared" si="129"/>
        <v>0</v>
      </c>
      <c r="CH158" s="124"/>
      <c r="CI158" s="115">
        <f>IFERROR(IF(CH158="",0,(SUMIF($G$3:CG$3,"金额-入",$G158:CG158)-SUMIF($G$3:CG$3,"金额-出",$G158:CG158))/(SUMIF($G$3:CG$3,"数量-入",$G158:CG158)-SUMIF($G$3:CG$3,"数量-出",$G158:CG158))),0)</f>
        <v>0</v>
      </c>
      <c r="CJ158" s="115">
        <f t="shared" si="130"/>
        <v>0</v>
      </c>
      <c r="CK158" s="125"/>
      <c r="CL158" s="126"/>
      <c r="CM158" s="123"/>
      <c r="CN158" s="112"/>
      <c r="CO158" s="119">
        <f t="shared" si="131"/>
        <v>0</v>
      </c>
      <c r="CP158" s="124"/>
      <c r="CQ158" s="115">
        <f>IFERROR(IF(CP158="",0,(SUMIF($G$3:CO$3,"金额-入",$G158:CO158)-SUMIF($G$3:CO$3,"金额-出",$G158:CO158))/(SUMIF($G$3:CO$3,"数量-入",$G158:CO158)-SUMIF($G$3:CO$3,"数量-出",$G158:CO158))),0)</f>
        <v>0</v>
      </c>
      <c r="CR158" s="115">
        <f t="shared" si="132"/>
        <v>0</v>
      </c>
      <c r="CS158" s="125"/>
      <c r="CT158" s="126"/>
      <c r="CU158" s="123"/>
      <c r="CV158" s="112"/>
      <c r="CW158" s="119">
        <f t="shared" si="133"/>
        <v>0</v>
      </c>
      <c r="CX158" s="124"/>
      <c r="CY158" s="115">
        <f>IFERROR(IF(CX158="",0,(SUMIF($G$3:CW$3,"金额-入",$G158:CW158)-SUMIF($G$3:CW$3,"金额-出",$G158:CW158))/(SUMIF($G$3:CW$3,"数量-入",$G158:CW158)-SUMIF($G$3:CW$3,"数量-出",$G158:CW158))),0)</f>
        <v>0</v>
      </c>
      <c r="CZ158" s="115">
        <f t="shared" si="134"/>
        <v>0</v>
      </c>
      <c r="DA158" s="125"/>
      <c r="DB158" s="126"/>
      <c r="DC158" s="123"/>
      <c r="DD158" s="112"/>
      <c r="DE158" s="119">
        <f t="shared" si="135"/>
        <v>0</v>
      </c>
      <c r="DF158" s="124"/>
      <c r="DG158" s="115">
        <f>IFERROR(IF(DF158="",0,(SUMIF($G$3:DE$3,"金额-入",$G158:DE158)-SUMIF($G$3:DE$3,"金额-出",$G158:DE158))/(SUMIF($G$3:DE$3,"数量-入",$G158:DE158)-SUMIF($G$3:DE$3,"数量-出",$G158:DE158))),0)</f>
        <v>0</v>
      </c>
      <c r="DH158" s="115">
        <f t="shared" si="136"/>
        <v>0</v>
      </c>
      <c r="DI158" s="125"/>
      <c r="DJ158" s="126"/>
      <c r="DK158" s="109">
        <f t="array" ref="DK158">MIN(IF(($G$3:$DJ$3="单价")*(G158:DJ158&lt;&gt;0),G158:DJ158))</f>
        <v>0</v>
      </c>
      <c r="DL158" s="97">
        <f t="array" ref="DL158">MAX(IF($G$3:$DJ$3="单价",G158:DJ158))</f>
        <v>0</v>
      </c>
      <c r="DM158" s="115">
        <f t="shared" si="137"/>
        <v>0</v>
      </c>
      <c r="DN158" s="127"/>
      <c r="DO158" s="2"/>
      <c r="DP158" s="11">
        <f t="shared" si="138"/>
        <v>0</v>
      </c>
      <c r="DQ158" s="11">
        <f t="shared" si="139"/>
        <v>0</v>
      </c>
      <c r="DR158" s="11"/>
      <c r="DS158" s="11"/>
      <c r="DT158" s="11"/>
      <c r="DU158" s="2"/>
      <c r="DV158" s="2"/>
      <c r="DW158" s="2"/>
      <c r="DX158" s="2"/>
      <c r="DY158" s="2"/>
    </row>
    <row r="159" spans="1:129" ht="18" customHeight="1" x14ac:dyDescent="0.15">
      <c r="A159" s="2"/>
      <c r="B159" s="53">
        <f t="shared" si="0"/>
        <v>155</v>
      </c>
      <c r="C159" s="5"/>
      <c r="D159" s="6"/>
      <c r="E159" s="7"/>
      <c r="F159" s="8"/>
      <c r="G159" s="111"/>
      <c r="H159" s="112"/>
      <c r="I159" s="113">
        <f t="shared" si="106"/>
        <v>0</v>
      </c>
      <c r="J159" s="114">
        <f t="shared" si="107"/>
        <v>0</v>
      </c>
      <c r="K159" s="115">
        <f t="shared" si="3"/>
        <v>0</v>
      </c>
      <c r="L159" s="113">
        <f t="shared" si="108"/>
        <v>0</v>
      </c>
      <c r="M159" s="114">
        <f t="shared" si="109"/>
        <v>0</v>
      </c>
      <c r="N159" s="115">
        <f t="shared" si="6"/>
        <v>0</v>
      </c>
      <c r="O159" s="113">
        <f t="shared" si="110"/>
        <v>0</v>
      </c>
      <c r="P159" s="116">
        <f t="shared" si="111"/>
        <v>0</v>
      </c>
      <c r="Q159" s="117">
        <f t="shared" si="37"/>
        <v>0</v>
      </c>
      <c r="R159" s="118">
        <f t="shared" si="112"/>
        <v>0</v>
      </c>
      <c r="S159" s="111"/>
      <c r="T159" s="112"/>
      <c r="U159" s="119">
        <f t="shared" si="113"/>
        <v>0</v>
      </c>
      <c r="V159" s="120"/>
      <c r="W159" s="115">
        <f>IFERROR(IF(V159="",0,(SUMIF($G$3:U$3,"金额-入",$G159:U159)-SUMIF($G$3:U$3,"金额-出",$G159:U159))/(SUMIF($G$3:U$3,"数量-入",$G159:U159)-SUMIF($G$3:U$3,"数量-出",$G159:U159))),0)</f>
        <v>0</v>
      </c>
      <c r="X159" s="115">
        <f t="shared" si="114"/>
        <v>0</v>
      </c>
      <c r="Y159" s="121"/>
      <c r="Z159" s="122"/>
      <c r="AA159" s="111"/>
      <c r="AB159" s="112"/>
      <c r="AC159" s="119">
        <f t="shared" si="115"/>
        <v>0</v>
      </c>
      <c r="AD159" s="120"/>
      <c r="AE159" s="115">
        <f>IFERROR(IF(AD159="",0,(SUMIF($G$3:AC$3,"金额-入",$G159:AC159)-SUMIF($G$3:AC$3,"金额-出",$G159:AC159))/(SUMIF($G$3:AC$3,"数量-入",$G159:AC159)-SUMIF($G$3:AC$3,"数量-出",$G159:AC159))),0)</f>
        <v>0</v>
      </c>
      <c r="AF159" s="115">
        <f t="shared" si="116"/>
        <v>0</v>
      </c>
      <c r="AG159" s="121"/>
      <c r="AH159" s="122"/>
      <c r="AI159" s="123"/>
      <c r="AJ159" s="112"/>
      <c r="AK159" s="119">
        <f t="shared" si="117"/>
        <v>0</v>
      </c>
      <c r="AL159" s="124"/>
      <c r="AM159" s="115">
        <f>IFERROR(IF(AL159="",0,(SUMIF($G$3:AK$3,"金额-入",$G159:AK159)-SUMIF($G$3:AK$3,"金额-出",$G159:AK159))/(SUMIF($G$3:AK$3,"数量-入",$G159:AK159)-SUMIF($G$3:AK$3,"数量-出",$G159:AK159))),0)</f>
        <v>0</v>
      </c>
      <c r="AN159" s="115">
        <f t="shared" si="118"/>
        <v>0</v>
      </c>
      <c r="AO159" s="125"/>
      <c r="AP159" s="126"/>
      <c r="AQ159" s="123"/>
      <c r="AR159" s="112"/>
      <c r="AS159" s="119">
        <f t="shared" si="119"/>
        <v>0</v>
      </c>
      <c r="AT159" s="124"/>
      <c r="AU159" s="115">
        <f>IFERROR(IF(AT159="",0,(SUMIF($G$3:AS$3,"金额-入",$G159:AS159)-SUMIF($G$3:AS$3,"金额-出",$G159:AS159))/(SUMIF($G$3:AS$3,"数量-入",$G159:AS159)-SUMIF($G$3:AS$3,"数量-出",$G159:AS159))),0)</f>
        <v>0</v>
      </c>
      <c r="AV159" s="115">
        <f t="shared" si="120"/>
        <v>0</v>
      </c>
      <c r="AW159" s="125"/>
      <c r="AX159" s="126"/>
      <c r="AY159" s="123"/>
      <c r="AZ159" s="112"/>
      <c r="BA159" s="119">
        <f t="shared" si="121"/>
        <v>0</v>
      </c>
      <c r="BB159" s="124"/>
      <c r="BC159" s="115">
        <f>IFERROR(IF(BB159="",0,(SUMIF($G$3:BA$3,"金额-入",$G159:BA159)-SUMIF($G$3:BA$3,"金额-出",$G159:BA159))/(SUMIF($G$3:BA$3,"数量-入",$G159:BA159)-SUMIF($G$3:BA$3,"数量-出",$G159:BA159))),0)</f>
        <v>0</v>
      </c>
      <c r="BD159" s="115">
        <f t="shared" si="122"/>
        <v>0</v>
      </c>
      <c r="BE159" s="125"/>
      <c r="BF159" s="126"/>
      <c r="BG159" s="123"/>
      <c r="BH159" s="112"/>
      <c r="BI159" s="119">
        <f t="shared" si="123"/>
        <v>0</v>
      </c>
      <c r="BJ159" s="124"/>
      <c r="BK159" s="115">
        <f>IFERROR(IF(BJ159="",0,(SUMIF($G$3:BI$3,"金额-入",$G159:BI159)-SUMIF($G$3:BI$3,"金额-出",$G159:BI159))/(SUMIF($G$3:BI$3,"数量-入",$G159:BI159)-SUMIF($G$3:BI$3,"数量-出",$G159:BI159))),0)</f>
        <v>0</v>
      </c>
      <c r="BL159" s="115">
        <f t="shared" si="124"/>
        <v>0</v>
      </c>
      <c r="BM159" s="125"/>
      <c r="BN159" s="126"/>
      <c r="BO159" s="123"/>
      <c r="BP159" s="112"/>
      <c r="BQ159" s="119">
        <f t="shared" si="125"/>
        <v>0</v>
      </c>
      <c r="BR159" s="124"/>
      <c r="BS159" s="115">
        <f>IFERROR(IF(BR159="",0,(SUMIF($G$3:BQ$3,"金额-入",$G159:BQ159)-SUMIF($G$3:BQ$3,"金额-出",$G159:BQ159))/(SUMIF($G$3:BQ$3,"数量-入",$G159:BQ159)-SUMIF($G$3:BQ$3,"数量-出",$G159:BQ159))),0)</f>
        <v>0</v>
      </c>
      <c r="BT159" s="115">
        <f t="shared" si="126"/>
        <v>0</v>
      </c>
      <c r="BU159" s="125"/>
      <c r="BV159" s="126"/>
      <c r="BW159" s="123"/>
      <c r="BX159" s="112"/>
      <c r="BY159" s="119">
        <f t="shared" si="127"/>
        <v>0</v>
      </c>
      <c r="BZ159" s="124"/>
      <c r="CA159" s="115">
        <f>IFERROR(IF(BZ159="",0,(SUMIF($G$3:BY$3,"金额-入",$G159:BY159)-SUMIF($G$3:BY$3,"金额-出",$G159:BY159))/(SUMIF($G$3:BY$3,"数量-入",$G159:BY159)-SUMIF($G$3:BY$3,"数量-出",$G159:BY159))),0)</f>
        <v>0</v>
      </c>
      <c r="CB159" s="115">
        <f t="shared" si="128"/>
        <v>0</v>
      </c>
      <c r="CC159" s="125"/>
      <c r="CD159" s="126"/>
      <c r="CE159" s="123"/>
      <c r="CF159" s="112"/>
      <c r="CG159" s="119">
        <f t="shared" si="129"/>
        <v>0</v>
      </c>
      <c r="CH159" s="124"/>
      <c r="CI159" s="115">
        <f>IFERROR(IF(CH159="",0,(SUMIF($G$3:CG$3,"金额-入",$G159:CG159)-SUMIF($G$3:CG$3,"金额-出",$G159:CG159))/(SUMIF($G$3:CG$3,"数量-入",$G159:CG159)-SUMIF($G$3:CG$3,"数量-出",$G159:CG159))),0)</f>
        <v>0</v>
      </c>
      <c r="CJ159" s="115">
        <f t="shared" si="130"/>
        <v>0</v>
      </c>
      <c r="CK159" s="125"/>
      <c r="CL159" s="126"/>
      <c r="CM159" s="123"/>
      <c r="CN159" s="112"/>
      <c r="CO159" s="119">
        <f t="shared" si="131"/>
        <v>0</v>
      </c>
      <c r="CP159" s="124"/>
      <c r="CQ159" s="115">
        <f>IFERROR(IF(CP159="",0,(SUMIF($G$3:CO$3,"金额-入",$G159:CO159)-SUMIF($G$3:CO$3,"金额-出",$G159:CO159))/(SUMIF($G$3:CO$3,"数量-入",$G159:CO159)-SUMIF($G$3:CO$3,"数量-出",$G159:CO159))),0)</f>
        <v>0</v>
      </c>
      <c r="CR159" s="115">
        <f t="shared" si="132"/>
        <v>0</v>
      </c>
      <c r="CS159" s="125"/>
      <c r="CT159" s="126"/>
      <c r="CU159" s="123"/>
      <c r="CV159" s="112"/>
      <c r="CW159" s="119">
        <f t="shared" si="133"/>
        <v>0</v>
      </c>
      <c r="CX159" s="124"/>
      <c r="CY159" s="115">
        <f>IFERROR(IF(CX159="",0,(SUMIF($G$3:CW$3,"金额-入",$G159:CW159)-SUMIF($G$3:CW$3,"金额-出",$G159:CW159))/(SUMIF($G$3:CW$3,"数量-入",$G159:CW159)-SUMIF($G$3:CW$3,"数量-出",$G159:CW159))),0)</f>
        <v>0</v>
      </c>
      <c r="CZ159" s="115">
        <f t="shared" si="134"/>
        <v>0</v>
      </c>
      <c r="DA159" s="125"/>
      <c r="DB159" s="126"/>
      <c r="DC159" s="123"/>
      <c r="DD159" s="112"/>
      <c r="DE159" s="119">
        <f t="shared" si="135"/>
        <v>0</v>
      </c>
      <c r="DF159" s="124"/>
      <c r="DG159" s="115">
        <f>IFERROR(IF(DF159="",0,(SUMIF($G$3:DE$3,"金额-入",$G159:DE159)-SUMIF($G$3:DE$3,"金额-出",$G159:DE159))/(SUMIF($G$3:DE$3,"数量-入",$G159:DE159)-SUMIF($G$3:DE$3,"数量-出",$G159:DE159))),0)</f>
        <v>0</v>
      </c>
      <c r="DH159" s="115">
        <f t="shared" si="136"/>
        <v>0</v>
      </c>
      <c r="DI159" s="125"/>
      <c r="DJ159" s="126"/>
      <c r="DK159" s="109">
        <f t="array" ref="DK159">MIN(IF(($G$3:$DJ$3="单价")*(G159:DJ159&lt;&gt;0),G159:DJ159))</f>
        <v>0</v>
      </c>
      <c r="DL159" s="97">
        <f t="array" ref="DL159">MAX(IF($G$3:$DJ$3="单价",G159:DJ159))</f>
        <v>0</v>
      </c>
      <c r="DM159" s="115">
        <f t="shared" si="137"/>
        <v>0</v>
      </c>
      <c r="DN159" s="127"/>
      <c r="DO159" s="2"/>
      <c r="DP159" s="11">
        <f t="shared" si="138"/>
        <v>0</v>
      </c>
      <c r="DQ159" s="11">
        <f t="shared" si="139"/>
        <v>0</v>
      </c>
      <c r="DR159" s="11"/>
      <c r="DS159" s="11"/>
      <c r="DT159" s="11"/>
      <c r="DU159" s="2"/>
      <c r="DV159" s="2"/>
      <c r="DW159" s="2"/>
      <c r="DX159" s="2"/>
      <c r="DY159" s="2"/>
    </row>
    <row r="160" spans="1:129" ht="18" customHeight="1" x14ac:dyDescent="0.15">
      <c r="A160" s="2"/>
      <c r="B160" s="53">
        <f t="shared" si="0"/>
        <v>156</v>
      </c>
      <c r="C160" s="5"/>
      <c r="D160" s="6"/>
      <c r="E160" s="7"/>
      <c r="F160" s="8"/>
      <c r="G160" s="111"/>
      <c r="H160" s="112"/>
      <c r="I160" s="113">
        <f t="shared" si="106"/>
        <v>0</v>
      </c>
      <c r="J160" s="114">
        <f t="shared" si="107"/>
        <v>0</v>
      </c>
      <c r="K160" s="115">
        <f t="shared" si="3"/>
        <v>0</v>
      </c>
      <c r="L160" s="113">
        <f t="shared" si="108"/>
        <v>0</v>
      </c>
      <c r="M160" s="114">
        <f t="shared" si="109"/>
        <v>0</v>
      </c>
      <c r="N160" s="115">
        <f t="shared" si="6"/>
        <v>0</v>
      </c>
      <c r="O160" s="113">
        <f t="shared" si="110"/>
        <v>0</v>
      </c>
      <c r="P160" s="116">
        <f t="shared" si="111"/>
        <v>0</v>
      </c>
      <c r="Q160" s="117">
        <f t="shared" si="37"/>
        <v>0</v>
      </c>
      <c r="R160" s="118">
        <f t="shared" si="112"/>
        <v>0</v>
      </c>
      <c r="S160" s="111"/>
      <c r="T160" s="112"/>
      <c r="U160" s="119">
        <f t="shared" si="113"/>
        <v>0</v>
      </c>
      <c r="V160" s="120"/>
      <c r="W160" s="115">
        <f>IFERROR(IF(V160="",0,(SUMIF($G$3:U$3,"金额-入",$G160:U160)-SUMIF($G$3:U$3,"金额-出",$G160:U160))/(SUMIF($G$3:U$3,"数量-入",$G160:U160)-SUMIF($G$3:U$3,"数量-出",$G160:U160))),0)</f>
        <v>0</v>
      </c>
      <c r="X160" s="115">
        <f t="shared" si="114"/>
        <v>0</v>
      </c>
      <c r="Y160" s="121"/>
      <c r="Z160" s="122"/>
      <c r="AA160" s="111"/>
      <c r="AB160" s="112"/>
      <c r="AC160" s="119">
        <f t="shared" si="115"/>
        <v>0</v>
      </c>
      <c r="AD160" s="120"/>
      <c r="AE160" s="115">
        <f>IFERROR(IF(AD160="",0,(SUMIF($G$3:AC$3,"金额-入",$G160:AC160)-SUMIF($G$3:AC$3,"金额-出",$G160:AC160))/(SUMIF($G$3:AC$3,"数量-入",$G160:AC160)-SUMIF($G$3:AC$3,"数量-出",$G160:AC160))),0)</f>
        <v>0</v>
      </c>
      <c r="AF160" s="115">
        <f t="shared" si="116"/>
        <v>0</v>
      </c>
      <c r="AG160" s="121"/>
      <c r="AH160" s="122"/>
      <c r="AI160" s="123"/>
      <c r="AJ160" s="112"/>
      <c r="AK160" s="119">
        <f t="shared" si="117"/>
        <v>0</v>
      </c>
      <c r="AL160" s="124"/>
      <c r="AM160" s="115">
        <f>IFERROR(IF(AL160="",0,(SUMIF($G$3:AK$3,"金额-入",$G160:AK160)-SUMIF($G$3:AK$3,"金额-出",$G160:AK160))/(SUMIF($G$3:AK$3,"数量-入",$G160:AK160)-SUMIF($G$3:AK$3,"数量-出",$G160:AK160))),0)</f>
        <v>0</v>
      </c>
      <c r="AN160" s="115">
        <f t="shared" si="118"/>
        <v>0</v>
      </c>
      <c r="AO160" s="125"/>
      <c r="AP160" s="126"/>
      <c r="AQ160" s="123"/>
      <c r="AR160" s="112"/>
      <c r="AS160" s="119">
        <f t="shared" si="119"/>
        <v>0</v>
      </c>
      <c r="AT160" s="124"/>
      <c r="AU160" s="115">
        <f>IFERROR(IF(AT160="",0,(SUMIF($G$3:AS$3,"金额-入",$G160:AS160)-SUMIF($G$3:AS$3,"金额-出",$G160:AS160))/(SUMIF($G$3:AS$3,"数量-入",$G160:AS160)-SUMIF($G$3:AS$3,"数量-出",$G160:AS160))),0)</f>
        <v>0</v>
      </c>
      <c r="AV160" s="115">
        <f t="shared" si="120"/>
        <v>0</v>
      </c>
      <c r="AW160" s="125"/>
      <c r="AX160" s="126"/>
      <c r="AY160" s="123"/>
      <c r="AZ160" s="112"/>
      <c r="BA160" s="119">
        <f t="shared" si="121"/>
        <v>0</v>
      </c>
      <c r="BB160" s="124"/>
      <c r="BC160" s="115">
        <f>IFERROR(IF(BB160="",0,(SUMIF($G$3:BA$3,"金额-入",$G160:BA160)-SUMIF($G$3:BA$3,"金额-出",$G160:BA160))/(SUMIF($G$3:BA$3,"数量-入",$G160:BA160)-SUMIF($G$3:BA$3,"数量-出",$G160:BA160))),0)</f>
        <v>0</v>
      </c>
      <c r="BD160" s="115">
        <f t="shared" si="122"/>
        <v>0</v>
      </c>
      <c r="BE160" s="125"/>
      <c r="BF160" s="126"/>
      <c r="BG160" s="123"/>
      <c r="BH160" s="112"/>
      <c r="BI160" s="119">
        <f t="shared" si="123"/>
        <v>0</v>
      </c>
      <c r="BJ160" s="124"/>
      <c r="BK160" s="115">
        <f>IFERROR(IF(BJ160="",0,(SUMIF($G$3:BI$3,"金额-入",$G160:BI160)-SUMIF($G$3:BI$3,"金额-出",$G160:BI160))/(SUMIF($G$3:BI$3,"数量-入",$G160:BI160)-SUMIF($G$3:BI$3,"数量-出",$G160:BI160))),0)</f>
        <v>0</v>
      </c>
      <c r="BL160" s="115">
        <f t="shared" si="124"/>
        <v>0</v>
      </c>
      <c r="BM160" s="125"/>
      <c r="BN160" s="126"/>
      <c r="BO160" s="123"/>
      <c r="BP160" s="112"/>
      <c r="BQ160" s="119">
        <f t="shared" si="125"/>
        <v>0</v>
      </c>
      <c r="BR160" s="124"/>
      <c r="BS160" s="115">
        <f>IFERROR(IF(BR160="",0,(SUMIF($G$3:BQ$3,"金额-入",$G160:BQ160)-SUMIF($G$3:BQ$3,"金额-出",$G160:BQ160))/(SUMIF($G$3:BQ$3,"数量-入",$G160:BQ160)-SUMIF($G$3:BQ$3,"数量-出",$G160:BQ160))),0)</f>
        <v>0</v>
      </c>
      <c r="BT160" s="115">
        <f t="shared" si="126"/>
        <v>0</v>
      </c>
      <c r="BU160" s="125"/>
      <c r="BV160" s="126"/>
      <c r="BW160" s="123"/>
      <c r="BX160" s="112"/>
      <c r="BY160" s="119">
        <f t="shared" si="127"/>
        <v>0</v>
      </c>
      <c r="BZ160" s="124"/>
      <c r="CA160" s="115">
        <f>IFERROR(IF(BZ160="",0,(SUMIF($G$3:BY$3,"金额-入",$G160:BY160)-SUMIF($G$3:BY$3,"金额-出",$G160:BY160))/(SUMIF($G$3:BY$3,"数量-入",$G160:BY160)-SUMIF($G$3:BY$3,"数量-出",$G160:BY160))),0)</f>
        <v>0</v>
      </c>
      <c r="CB160" s="115">
        <f t="shared" si="128"/>
        <v>0</v>
      </c>
      <c r="CC160" s="125"/>
      <c r="CD160" s="126"/>
      <c r="CE160" s="123"/>
      <c r="CF160" s="112"/>
      <c r="CG160" s="119">
        <f t="shared" si="129"/>
        <v>0</v>
      </c>
      <c r="CH160" s="124"/>
      <c r="CI160" s="115">
        <f>IFERROR(IF(CH160="",0,(SUMIF($G$3:CG$3,"金额-入",$G160:CG160)-SUMIF($G$3:CG$3,"金额-出",$G160:CG160))/(SUMIF($G$3:CG$3,"数量-入",$G160:CG160)-SUMIF($G$3:CG$3,"数量-出",$G160:CG160))),0)</f>
        <v>0</v>
      </c>
      <c r="CJ160" s="115">
        <f t="shared" si="130"/>
        <v>0</v>
      </c>
      <c r="CK160" s="125"/>
      <c r="CL160" s="126"/>
      <c r="CM160" s="123"/>
      <c r="CN160" s="112"/>
      <c r="CO160" s="119">
        <f t="shared" si="131"/>
        <v>0</v>
      </c>
      <c r="CP160" s="124"/>
      <c r="CQ160" s="115">
        <f>IFERROR(IF(CP160="",0,(SUMIF($G$3:CO$3,"金额-入",$G160:CO160)-SUMIF($G$3:CO$3,"金额-出",$G160:CO160))/(SUMIF($G$3:CO$3,"数量-入",$G160:CO160)-SUMIF($G$3:CO$3,"数量-出",$G160:CO160))),0)</f>
        <v>0</v>
      </c>
      <c r="CR160" s="115">
        <f t="shared" si="132"/>
        <v>0</v>
      </c>
      <c r="CS160" s="125"/>
      <c r="CT160" s="126"/>
      <c r="CU160" s="123"/>
      <c r="CV160" s="112"/>
      <c r="CW160" s="119">
        <f t="shared" si="133"/>
        <v>0</v>
      </c>
      <c r="CX160" s="124"/>
      <c r="CY160" s="115">
        <f>IFERROR(IF(CX160="",0,(SUMIF($G$3:CW$3,"金额-入",$G160:CW160)-SUMIF($G$3:CW$3,"金额-出",$G160:CW160))/(SUMIF($G$3:CW$3,"数量-入",$G160:CW160)-SUMIF($G$3:CW$3,"数量-出",$G160:CW160))),0)</f>
        <v>0</v>
      </c>
      <c r="CZ160" s="115">
        <f t="shared" si="134"/>
        <v>0</v>
      </c>
      <c r="DA160" s="125"/>
      <c r="DB160" s="126"/>
      <c r="DC160" s="123"/>
      <c r="DD160" s="112"/>
      <c r="DE160" s="119">
        <f t="shared" si="135"/>
        <v>0</v>
      </c>
      <c r="DF160" s="124"/>
      <c r="DG160" s="115">
        <f>IFERROR(IF(DF160="",0,(SUMIF($G$3:DE$3,"金额-入",$G160:DE160)-SUMIF($G$3:DE$3,"金额-出",$G160:DE160))/(SUMIF($G$3:DE$3,"数量-入",$G160:DE160)-SUMIF($G$3:DE$3,"数量-出",$G160:DE160))),0)</f>
        <v>0</v>
      </c>
      <c r="DH160" s="115">
        <f t="shared" si="136"/>
        <v>0</v>
      </c>
      <c r="DI160" s="125"/>
      <c r="DJ160" s="126"/>
      <c r="DK160" s="109">
        <f t="array" ref="DK160">MIN(IF(($G$3:$DJ$3="单价")*(G160:DJ160&lt;&gt;0),G160:DJ160))</f>
        <v>0</v>
      </c>
      <c r="DL160" s="97">
        <f t="array" ref="DL160">MAX(IF($G$3:$DJ$3="单价",G160:DJ160))</f>
        <v>0</v>
      </c>
      <c r="DM160" s="115">
        <f t="shared" si="137"/>
        <v>0</v>
      </c>
      <c r="DN160" s="127"/>
      <c r="DO160" s="2"/>
      <c r="DP160" s="11">
        <f t="shared" si="138"/>
        <v>0</v>
      </c>
      <c r="DQ160" s="11">
        <f t="shared" si="139"/>
        <v>0</v>
      </c>
      <c r="DR160" s="11"/>
      <c r="DS160" s="11"/>
      <c r="DT160" s="11"/>
      <c r="DU160" s="2"/>
      <c r="DV160" s="2"/>
      <c r="DW160" s="2"/>
      <c r="DX160" s="2"/>
      <c r="DY160" s="2"/>
    </row>
    <row r="161" spans="1:129" ht="18" customHeight="1" x14ac:dyDescent="0.15">
      <c r="A161" s="2"/>
      <c r="B161" s="53">
        <f t="shared" si="0"/>
        <v>157</v>
      </c>
      <c r="C161" s="5"/>
      <c r="D161" s="6"/>
      <c r="E161" s="7"/>
      <c r="F161" s="8"/>
      <c r="G161" s="111"/>
      <c r="H161" s="112"/>
      <c r="I161" s="113">
        <f t="shared" si="106"/>
        <v>0</v>
      </c>
      <c r="J161" s="114">
        <f t="shared" si="107"/>
        <v>0</v>
      </c>
      <c r="K161" s="115">
        <f t="shared" si="3"/>
        <v>0</v>
      </c>
      <c r="L161" s="113">
        <f t="shared" si="108"/>
        <v>0</v>
      </c>
      <c r="M161" s="114">
        <f t="shared" si="109"/>
        <v>0</v>
      </c>
      <c r="N161" s="115">
        <f t="shared" si="6"/>
        <v>0</v>
      </c>
      <c r="O161" s="113">
        <f t="shared" si="110"/>
        <v>0</v>
      </c>
      <c r="P161" s="116">
        <f t="shared" si="111"/>
        <v>0</v>
      </c>
      <c r="Q161" s="117">
        <f t="shared" si="37"/>
        <v>0</v>
      </c>
      <c r="R161" s="118">
        <f t="shared" si="112"/>
        <v>0</v>
      </c>
      <c r="S161" s="111"/>
      <c r="T161" s="112"/>
      <c r="U161" s="119">
        <f t="shared" si="113"/>
        <v>0</v>
      </c>
      <c r="V161" s="120"/>
      <c r="W161" s="115">
        <f>IFERROR(IF(V161="",0,(SUMIF($G$3:U$3,"金额-入",$G161:U161)-SUMIF($G$3:U$3,"金额-出",$G161:U161))/(SUMIF($G$3:U$3,"数量-入",$G161:U161)-SUMIF($G$3:U$3,"数量-出",$G161:U161))),0)</f>
        <v>0</v>
      </c>
      <c r="X161" s="115">
        <f t="shared" si="114"/>
        <v>0</v>
      </c>
      <c r="Y161" s="121"/>
      <c r="Z161" s="122"/>
      <c r="AA161" s="111"/>
      <c r="AB161" s="112"/>
      <c r="AC161" s="119">
        <f t="shared" si="115"/>
        <v>0</v>
      </c>
      <c r="AD161" s="120"/>
      <c r="AE161" s="115">
        <f>IFERROR(IF(AD161="",0,(SUMIF($G$3:AC$3,"金额-入",$G161:AC161)-SUMIF($G$3:AC$3,"金额-出",$G161:AC161))/(SUMIF($G$3:AC$3,"数量-入",$G161:AC161)-SUMIF($G$3:AC$3,"数量-出",$G161:AC161))),0)</f>
        <v>0</v>
      </c>
      <c r="AF161" s="115">
        <f t="shared" si="116"/>
        <v>0</v>
      </c>
      <c r="AG161" s="121"/>
      <c r="AH161" s="122"/>
      <c r="AI161" s="123"/>
      <c r="AJ161" s="112"/>
      <c r="AK161" s="119">
        <f t="shared" si="117"/>
        <v>0</v>
      </c>
      <c r="AL161" s="124"/>
      <c r="AM161" s="115">
        <f>IFERROR(IF(AL161="",0,(SUMIF($G$3:AK$3,"金额-入",$G161:AK161)-SUMIF($G$3:AK$3,"金额-出",$G161:AK161))/(SUMIF($G$3:AK$3,"数量-入",$G161:AK161)-SUMIF($G$3:AK$3,"数量-出",$G161:AK161))),0)</f>
        <v>0</v>
      </c>
      <c r="AN161" s="115">
        <f t="shared" si="118"/>
        <v>0</v>
      </c>
      <c r="AO161" s="125"/>
      <c r="AP161" s="126"/>
      <c r="AQ161" s="123"/>
      <c r="AR161" s="112"/>
      <c r="AS161" s="119">
        <f t="shared" si="119"/>
        <v>0</v>
      </c>
      <c r="AT161" s="124"/>
      <c r="AU161" s="115">
        <f>IFERROR(IF(AT161="",0,(SUMIF($G$3:AS$3,"金额-入",$G161:AS161)-SUMIF($G$3:AS$3,"金额-出",$G161:AS161))/(SUMIF($G$3:AS$3,"数量-入",$G161:AS161)-SUMIF($G$3:AS$3,"数量-出",$G161:AS161))),0)</f>
        <v>0</v>
      </c>
      <c r="AV161" s="115">
        <f t="shared" si="120"/>
        <v>0</v>
      </c>
      <c r="AW161" s="125"/>
      <c r="AX161" s="126"/>
      <c r="AY161" s="123"/>
      <c r="AZ161" s="112"/>
      <c r="BA161" s="119">
        <f t="shared" si="121"/>
        <v>0</v>
      </c>
      <c r="BB161" s="124"/>
      <c r="BC161" s="115">
        <f>IFERROR(IF(BB161="",0,(SUMIF($G$3:BA$3,"金额-入",$G161:BA161)-SUMIF($G$3:BA$3,"金额-出",$G161:BA161))/(SUMIF($G$3:BA$3,"数量-入",$G161:BA161)-SUMIF($G$3:BA$3,"数量-出",$G161:BA161))),0)</f>
        <v>0</v>
      </c>
      <c r="BD161" s="115">
        <f t="shared" si="122"/>
        <v>0</v>
      </c>
      <c r="BE161" s="125"/>
      <c r="BF161" s="126"/>
      <c r="BG161" s="123"/>
      <c r="BH161" s="112"/>
      <c r="BI161" s="119">
        <f t="shared" si="123"/>
        <v>0</v>
      </c>
      <c r="BJ161" s="124"/>
      <c r="BK161" s="115">
        <f>IFERROR(IF(BJ161="",0,(SUMIF($G$3:BI$3,"金额-入",$G161:BI161)-SUMIF($G$3:BI$3,"金额-出",$G161:BI161))/(SUMIF($G$3:BI$3,"数量-入",$G161:BI161)-SUMIF($G$3:BI$3,"数量-出",$G161:BI161))),0)</f>
        <v>0</v>
      </c>
      <c r="BL161" s="115">
        <f t="shared" si="124"/>
        <v>0</v>
      </c>
      <c r="BM161" s="125"/>
      <c r="BN161" s="126"/>
      <c r="BO161" s="123"/>
      <c r="BP161" s="112"/>
      <c r="BQ161" s="119">
        <f t="shared" si="125"/>
        <v>0</v>
      </c>
      <c r="BR161" s="124"/>
      <c r="BS161" s="115">
        <f>IFERROR(IF(BR161="",0,(SUMIF($G$3:BQ$3,"金额-入",$G161:BQ161)-SUMIF($G$3:BQ$3,"金额-出",$G161:BQ161))/(SUMIF($G$3:BQ$3,"数量-入",$G161:BQ161)-SUMIF($G$3:BQ$3,"数量-出",$G161:BQ161))),0)</f>
        <v>0</v>
      </c>
      <c r="BT161" s="115">
        <f t="shared" si="126"/>
        <v>0</v>
      </c>
      <c r="BU161" s="125"/>
      <c r="BV161" s="126"/>
      <c r="BW161" s="123"/>
      <c r="BX161" s="112"/>
      <c r="BY161" s="119">
        <f t="shared" si="127"/>
        <v>0</v>
      </c>
      <c r="BZ161" s="124"/>
      <c r="CA161" s="115">
        <f>IFERROR(IF(BZ161="",0,(SUMIF($G$3:BY$3,"金额-入",$G161:BY161)-SUMIF($G$3:BY$3,"金额-出",$G161:BY161))/(SUMIF($G$3:BY$3,"数量-入",$G161:BY161)-SUMIF($G$3:BY$3,"数量-出",$G161:BY161))),0)</f>
        <v>0</v>
      </c>
      <c r="CB161" s="115">
        <f t="shared" si="128"/>
        <v>0</v>
      </c>
      <c r="CC161" s="125"/>
      <c r="CD161" s="126"/>
      <c r="CE161" s="123"/>
      <c r="CF161" s="112"/>
      <c r="CG161" s="119">
        <f t="shared" si="129"/>
        <v>0</v>
      </c>
      <c r="CH161" s="124"/>
      <c r="CI161" s="115">
        <f>IFERROR(IF(CH161="",0,(SUMIF($G$3:CG$3,"金额-入",$G161:CG161)-SUMIF($G$3:CG$3,"金额-出",$G161:CG161))/(SUMIF($G$3:CG$3,"数量-入",$G161:CG161)-SUMIF($G$3:CG$3,"数量-出",$G161:CG161))),0)</f>
        <v>0</v>
      </c>
      <c r="CJ161" s="115">
        <f t="shared" si="130"/>
        <v>0</v>
      </c>
      <c r="CK161" s="125"/>
      <c r="CL161" s="126"/>
      <c r="CM161" s="123"/>
      <c r="CN161" s="112"/>
      <c r="CO161" s="119">
        <f t="shared" si="131"/>
        <v>0</v>
      </c>
      <c r="CP161" s="124"/>
      <c r="CQ161" s="115">
        <f>IFERROR(IF(CP161="",0,(SUMIF($G$3:CO$3,"金额-入",$G161:CO161)-SUMIF($G$3:CO$3,"金额-出",$G161:CO161))/(SUMIF($G$3:CO$3,"数量-入",$G161:CO161)-SUMIF($G$3:CO$3,"数量-出",$G161:CO161))),0)</f>
        <v>0</v>
      </c>
      <c r="CR161" s="115">
        <f t="shared" si="132"/>
        <v>0</v>
      </c>
      <c r="CS161" s="125"/>
      <c r="CT161" s="126"/>
      <c r="CU161" s="123"/>
      <c r="CV161" s="112"/>
      <c r="CW161" s="119">
        <f t="shared" si="133"/>
        <v>0</v>
      </c>
      <c r="CX161" s="124"/>
      <c r="CY161" s="115">
        <f>IFERROR(IF(CX161="",0,(SUMIF($G$3:CW$3,"金额-入",$G161:CW161)-SUMIF($G$3:CW$3,"金额-出",$G161:CW161))/(SUMIF($G$3:CW$3,"数量-入",$G161:CW161)-SUMIF($G$3:CW$3,"数量-出",$G161:CW161))),0)</f>
        <v>0</v>
      </c>
      <c r="CZ161" s="115">
        <f t="shared" si="134"/>
        <v>0</v>
      </c>
      <c r="DA161" s="125"/>
      <c r="DB161" s="126"/>
      <c r="DC161" s="123"/>
      <c r="DD161" s="112"/>
      <c r="DE161" s="119">
        <f t="shared" si="135"/>
        <v>0</v>
      </c>
      <c r="DF161" s="124"/>
      <c r="DG161" s="115">
        <f>IFERROR(IF(DF161="",0,(SUMIF($G$3:DE$3,"金额-入",$G161:DE161)-SUMIF($G$3:DE$3,"金额-出",$G161:DE161))/(SUMIF($G$3:DE$3,"数量-入",$G161:DE161)-SUMIF($G$3:DE$3,"数量-出",$G161:DE161))),0)</f>
        <v>0</v>
      </c>
      <c r="DH161" s="115">
        <f t="shared" si="136"/>
        <v>0</v>
      </c>
      <c r="DI161" s="125"/>
      <c r="DJ161" s="126"/>
      <c r="DK161" s="109">
        <f t="array" ref="DK161">MIN(IF(($G$3:$DJ$3="单价")*(G161:DJ161&lt;&gt;0),G161:DJ161))</f>
        <v>0</v>
      </c>
      <c r="DL161" s="97">
        <f t="array" ref="DL161">MAX(IF($G$3:$DJ$3="单价",G161:DJ161))</f>
        <v>0</v>
      </c>
      <c r="DM161" s="115">
        <f t="shared" si="137"/>
        <v>0</v>
      </c>
      <c r="DN161" s="127"/>
      <c r="DO161" s="2"/>
      <c r="DP161" s="11">
        <f t="shared" si="138"/>
        <v>0</v>
      </c>
      <c r="DQ161" s="11">
        <f t="shared" si="139"/>
        <v>0</v>
      </c>
      <c r="DR161" s="11"/>
      <c r="DS161" s="11"/>
      <c r="DT161" s="11"/>
      <c r="DU161" s="2"/>
      <c r="DV161" s="2"/>
      <c r="DW161" s="2"/>
      <c r="DX161" s="2"/>
      <c r="DY161" s="2"/>
    </row>
    <row r="162" spans="1:129" ht="18" customHeight="1" x14ac:dyDescent="0.15">
      <c r="A162" s="2"/>
      <c r="B162" s="53">
        <f t="shared" si="0"/>
        <v>158</v>
      </c>
      <c r="C162" s="5"/>
      <c r="D162" s="6"/>
      <c r="E162" s="7"/>
      <c r="F162" s="8"/>
      <c r="G162" s="111"/>
      <c r="H162" s="112"/>
      <c r="I162" s="113">
        <f t="shared" si="106"/>
        <v>0</v>
      </c>
      <c r="J162" s="114">
        <f t="shared" si="107"/>
        <v>0</v>
      </c>
      <c r="K162" s="115">
        <f t="shared" si="3"/>
        <v>0</v>
      </c>
      <c r="L162" s="113">
        <f t="shared" si="108"/>
        <v>0</v>
      </c>
      <c r="M162" s="114">
        <f t="shared" si="109"/>
        <v>0</v>
      </c>
      <c r="N162" s="115">
        <f t="shared" si="6"/>
        <v>0</v>
      </c>
      <c r="O162" s="113">
        <f t="shared" si="110"/>
        <v>0</v>
      </c>
      <c r="P162" s="116">
        <f t="shared" si="111"/>
        <v>0</v>
      </c>
      <c r="Q162" s="117">
        <f t="shared" si="37"/>
        <v>0</v>
      </c>
      <c r="R162" s="118">
        <f t="shared" si="112"/>
        <v>0</v>
      </c>
      <c r="S162" s="111"/>
      <c r="T162" s="112"/>
      <c r="U162" s="119">
        <f t="shared" si="113"/>
        <v>0</v>
      </c>
      <c r="V162" s="120"/>
      <c r="W162" s="115">
        <f>IFERROR(IF(V162="",0,(SUMIF($G$3:U$3,"金额-入",$G162:U162)-SUMIF($G$3:U$3,"金额-出",$G162:U162))/(SUMIF($G$3:U$3,"数量-入",$G162:U162)-SUMIF($G$3:U$3,"数量-出",$G162:U162))),0)</f>
        <v>0</v>
      </c>
      <c r="X162" s="115">
        <f t="shared" si="114"/>
        <v>0</v>
      </c>
      <c r="Y162" s="121"/>
      <c r="Z162" s="122"/>
      <c r="AA162" s="111"/>
      <c r="AB162" s="112"/>
      <c r="AC162" s="119">
        <f t="shared" si="115"/>
        <v>0</v>
      </c>
      <c r="AD162" s="120"/>
      <c r="AE162" s="115">
        <f>IFERROR(IF(AD162="",0,(SUMIF($G$3:AC$3,"金额-入",$G162:AC162)-SUMIF($G$3:AC$3,"金额-出",$G162:AC162))/(SUMIF($G$3:AC$3,"数量-入",$G162:AC162)-SUMIF($G$3:AC$3,"数量-出",$G162:AC162))),0)</f>
        <v>0</v>
      </c>
      <c r="AF162" s="115">
        <f t="shared" si="116"/>
        <v>0</v>
      </c>
      <c r="AG162" s="121"/>
      <c r="AH162" s="122"/>
      <c r="AI162" s="123"/>
      <c r="AJ162" s="112"/>
      <c r="AK162" s="119">
        <f t="shared" si="117"/>
        <v>0</v>
      </c>
      <c r="AL162" s="124"/>
      <c r="AM162" s="115">
        <f>IFERROR(IF(AL162="",0,(SUMIF($G$3:AK$3,"金额-入",$G162:AK162)-SUMIF($G$3:AK$3,"金额-出",$G162:AK162))/(SUMIF($G$3:AK$3,"数量-入",$G162:AK162)-SUMIF($G$3:AK$3,"数量-出",$G162:AK162))),0)</f>
        <v>0</v>
      </c>
      <c r="AN162" s="115">
        <f t="shared" si="118"/>
        <v>0</v>
      </c>
      <c r="AO162" s="125"/>
      <c r="AP162" s="126"/>
      <c r="AQ162" s="123"/>
      <c r="AR162" s="112"/>
      <c r="AS162" s="119">
        <f t="shared" si="119"/>
        <v>0</v>
      </c>
      <c r="AT162" s="124"/>
      <c r="AU162" s="115">
        <f>IFERROR(IF(AT162="",0,(SUMIF($G$3:AS$3,"金额-入",$G162:AS162)-SUMIF($G$3:AS$3,"金额-出",$G162:AS162))/(SUMIF($G$3:AS$3,"数量-入",$G162:AS162)-SUMIF($G$3:AS$3,"数量-出",$G162:AS162))),0)</f>
        <v>0</v>
      </c>
      <c r="AV162" s="115">
        <f t="shared" si="120"/>
        <v>0</v>
      </c>
      <c r="AW162" s="125"/>
      <c r="AX162" s="126"/>
      <c r="AY162" s="123"/>
      <c r="AZ162" s="112"/>
      <c r="BA162" s="119">
        <f t="shared" si="121"/>
        <v>0</v>
      </c>
      <c r="BB162" s="124"/>
      <c r="BC162" s="115">
        <f>IFERROR(IF(BB162="",0,(SUMIF($G$3:BA$3,"金额-入",$G162:BA162)-SUMIF($G$3:BA$3,"金额-出",$G162:BA162))/(SUMIF($G$3:BA$3,"数量-入",$G162:BA162)-SUMIF($G$3:BA$3,"数量-出",$G162:BA162))),0)</f>
        <v>0</v>
      </c>
      <c r="BD162" s="115">
        <f t="shared" si="122"/>
        <v>0</v>
      </c>
      <c r="BE162" s="125"/>
      <c r="BF162" s="126"/>
      <c r="BG162" s="123"/>
      <c r="BH162" s="112"/>
      <c r="BI162" s="119">
        <f t="shared" si="123"/>
        <v>0</v>
      </c>
      <c r="BJ162" s="124"/>
      <c r="BK162" s="115">
        <f>IFERROR(IF(BJ162="",0,(SUMIF($G$3:BI$3,"金额-入",$G162:BI162)-SUMIF($G$3:BI$3,"金额-出",$G162:BI162))/(SUMIF($G$3:BI$3,"数量-入",$G162:BI162)-SUMIF($G$3:BI$3,"数量-出",$G162:BI162))),0)</f>
        <v>0</v>
      </c>
      <c r="BL162" s="115">
        <f t="shared" si="124"/>
        <v>0</v>
      </c>
      <c r="BM162" s="125"/>
      <c r="BN162" s="126"/>
      <c r="BO162" s="123"/>
      <c r="BP162" s="112"/>
      <c r="BQ162" s="119">
        <f t="shared" si="125"/>
        <v>0</v>
      </c>
      <c r="BR162" s="124"/>
      <c r="BS162" s="115">
        <f>IFERROR(IF(BR162="",0,(SUMIF($G$3:BQ$3,"金额-入",$G162:BQ162)-SUMIF($G$3:BQ$3,"金额-出",$G162:BQ162))/(SUMIF($G$3:BQ$3,"数量-入",$G162:BQ162)-SUMIF($G$3:BQ$3,"数量-出",$G162:BQ162))),0)</f>
        <v>0</v>
      </c>
      <c r="BT162" s="115">
        <f t="shared" si="126"/>
        <v>0</v>
      </c>
      <c r="BU162" s="125"/>
      <c r="BV162" s="126"/>
      <c r="BW162" s="123"/>
      <c r="BX162" s="112"/>
      <c r="BY162" s="119">
        <f t="shared" si="127"/>
        <v>0</v>
      </c>
      <c r="BZ162" s="124"/>
      <c r="CA162" s="115">
        <f>IFERROR(IF(BZ162="",0,(SUMIF($G$3:BY$3,"金额-入",$G162:BY162)-SUMIF($G$3:BY$3,"金额-出",$G162:BY162))/(SUMIF($G$3:BY$3,"数量-入",$G162:BY162)-SUMIF($G$3:BY$3,"数量-出",$G162:BY162))),0)</f>
        <v>0</v>
      </c>
      <c r="CB162" s="115">
        <f t="shared" si="128"/>
        <v>0</v>
      </c>
      <c r="CC162" s="125"/>
      <c r="CD162" s="126"/>
      <c r="CE162" s="123"/>
      <c r="CF162" s="112"/>
      <c r="CG162" s="119">
        <f t="shared" si="129"/>
        <v>0</v>
      </c>
      <c r="CH162" s="124"/>
      <c r="CI162" s="115">
        <f>IFERROR(IF(CH162="",0,(SUMIF($G$3:CG$3,"金额-入",$G162:CG162)-SUMIF($G$3:CG$3,"金额-出",$G162:CG162))/(SUMIF($G$3:CG$3,"数量-入",$G162:CG162)-SUMIF($G$3:CG$3,"数量-出",$G162:CG162))),0)</f>
        <v>0</v>
      </c>
      <c r="CJ162" s="115">
        <f t="shared" si="130"/>
        <v>0</v>
      </c>
      <c r="CK162" s="125"/>
      <c r="CL162" s="126"/>
      <c r="CM162" s="123"/>
      <c r="CN162" s="112"/>
      <c r="CO162" s="119">
        <f t="shared" si="131"/>
        <v>0</v>
      </c>
      <c r="CP162" s="124"/>
      <c r="CQ162" s="115">
        <f>IFERROR(IF(CP162="",0,(SUMIF($G$3:CO$3,"金额-入",$G162:CO162)-SUMIF($G$3:CO$3,"金额-出",$G162:CO162))/(SUMIF($G$3:CO$3,"数量-入",$G162:CO162)-SUMIF($G$3:CO$3,"数量-出",$G162:CO162))),0)</f>
        <v>0</v>
      </c>
      <c r="CR162" s="115">
        <f t="shared" si="132"/>
        <v>0</v>
      </c>
      <c r="CS162" s="125"/>
      <c r="CT162" s="126"/>
      <c r="CU162" s="123"/>
      <c r="CV162" s="112"/>
      <c r="CW162" s="119">
        <f t="shared" si="133"/>
        <v>0</v>
      </c>
      <c r="CX162" s="124"/>
      <c r="CY162" s="115">
        <f>IFERROR(IF(CX162="",0,(SUMIF($G$3:CW$3,"金额-入",$G162:CW162)-SUMIF($G$3:CW$3,"金额-出",$G162:CW162))/(SUMIF($G$3:CW$3,"数量-入",$G162:CW162)-SUMIF($G$3:CW$3,"数量-出",$G162:CW162))),0)</f>
        <v>0</v>
      </c>
      <c r="CZ162" s="115">
        <f t="shared" si="134"/>
        <v>0</v>
      </c>
      <c r="DA162" s="125"/>
      <c r="DB162" s="126"/>
      <c r="DC162" s="123"/>
      <c r="DD162" s="112"/>
      <c r="DE162" s="119">
        <f t="shared" si="135"/>
        <v>0</v>
      </c>
      <c r="DF162" s="124"/>
      <c r="DG162" s="115">
        <f>IFERROR(IF(DF162="",0,(SUMIF($G$3:DE$3,"金额-入",$G162:DE162)-SUMIF($G$3:DE$3,"金额-出",$G162:DE162))/(SUMIF($G$3:DE$3,"数量-入",$G162:DE162)-SUMIF($G$3:DE$3,"数量-出",$G162:DE162))),0)</f>
        <v>0</v>
      </c>
      <c r="DH162" s="115">
        <f t="shared" si="136"/>
        <v>0</v>
      </c>
      <c r="DI162" s="125"/>
      <c r="DJ162" s="126"/>
      <c r="DK162" s="109">
        <f t="array" ref="DK162">MIN(IF(($G$3:$DJ$3="单价")*(G162:DJ162&lt;&gt;0),G162:DJ162))</f>
        <v>0</v>
      </c>
      <c r="DL162" s="97">
        <f t="array" ref="DL162">MAX(IF($G$3:$DJ$3="单价",G162:DJ162))</f>
        <v>0</v>
      </c>
      <c r="DM162" s="115">
        <f t="shared" si="137"/>
        <v>0</v>
      </c>
      <c r="DN162" s="127"/>
      <c r="DO162" s="2"/>
      <c r="DP162" s="11">
        <f t="shared" si="138"/>
        <v>0</v>
      </c>
      <c r="DQ162" s="11">
        <f t="shared" si="139"/>
        <v>0</v>
      </c>
      <c r="DR162" s="11"/>
      <c r="DS162" s="11"/>
      <c r="DT162" s="11"/>
      <c r="DU162" s="2"/>
      <c r="DV162" s="2"/>
      <c r="DW162" s="2"/>
      <c r="DX162" s="2"/>
      <c r="DY162" s="2"/>
    </row>
    <row r="163" spans="1:129" ht="18" customHeight="1" x14ac:dyDescent="0.15">
      <c r="A163" s="2"/>
      <c r="B163" s="53">
        <f t="shared" si="0"/>
        <v>159</v>
      </c>
      <c r="C163" s="5"/>
      <c r="D163" s="6"/>
      <c r="E163" s="7"/>
      <c r="F163" s="8"/>
      <c r="G163" s="111"/>
      <c r="H163" s="112"/>
      <c r="I163" s="113">
        <f t="shared" si="106"/>
        <v>0</v>
      </c>
      <c r="J163" s="114">
        <f t="shared" si="107"/>
        <v>0</v>
      </c>
      <c r="K163" s="115">
        <f t="shared" si="3"/>
        <v>0</v>
      </c>
      <c r="L163" s="113">
        <f t="shared" si="108"/>
        <v>0</v>
      </c>
      <c r="M163" s="114">
        <f t="shared" si="109"/>
        <v>0</v>
      </c>
      <c r="N163" s="115">
        <f t="shared" si="6"/>
        <v>0</v>
      </c>
      <c r="O163" s="113">
        <f t="shared" si="110"/>
        <v>0</v>
      </c>
      <c r="P163" s="116">
        <f t="shared" si="111"/>
        <v>0</v>
      </c>
      <c r="Q163" s="117">
        <f t="shared" si="37"/>
        <v>0</v>
      </c>
      <c r="R163" s="118">
        <f t="shared" si="112"/>
        <v>0</v>
      </c>
      <c r="S163" s="111"/>
      <c r="T163" s="112"/>
      <c r="U163" s="119">
        <f t="shared" si="113"/>
        <v>0</v>
      </c>
      <c r="V163" s="120"/>
      <c r="W163" s="115">
        <f>IFERROR(IF(V163="",0,(SUMIF($G$3:U$3,"金额-入",$G163:U163)-SUMIF($G$3:U$3,"金额-出",$G163:U163))/(SUMIF($G$3:U$3,"数量-入",$G163:U163)-SUMIF($G$3:U$3,"数量-出",$G163:U163))),0)</f>
        <v>0</v>
      </c>
      <c r="X163" s="115">
        <f t="shared" si="114"/>
        <v>0</v>
      </c>
      <c r="Y163" s="121"/>
      <c r="Z163" s="122"/>
      <c r="AA163" s="111"/>
      <c r="AB163" s="112"/>
      <c r="AC163" s="119">
        <f t="shared" si="115"/>
        <v>0</v>
      </c>
      <c r="AD163" s="120"/>
      <c r="AE163" s="115">
        <f>IFERROR(IF(AD163="",0,(SUMIF($G$3:AC$3,"金额-入",$G163:AC163)-SUMIF($G$3:AC$3,"金额-出",$G163:AC163))/(SUMIF($G$3:AC$3,"数量-入",$G163:AC163)-SUMIF($G$3:AC$3,"数量-出",$G163:AC163))),0)</f>
        <v>0</v>
      </c>
      <c r="AF163" s="115">
        <f t="shared" si="116"/>
        <v>0</v>
      </c>
      <c r="AG163" s="121"/>
      <c r="AH163" s="122"/>
      <c r="AI163" s="123"/>
      <c r="AJ163" s="112"/>
      <c r="AK163" s="119">
        <f t="shared" si="117"/>
        <v>0</v>
      </c>
      <c r="AL163" s="124"/>
      <c r="AM163" s="115">
        <f>IFERROR(IF(AL163="",0,(SUMIF($G$3:AK$3,"金额-入",$G163:AK163)-SUMIF($G$3:AK$3,"金额-出",$G163:AK163))/(SUMIF($G$3:AK$3,"数量-入",$G163:AK163)-SUMIF($G$3:AK$3,"数量-出",$G163:AK163))),0)</f>
        <v>0</v>
      </c>
      <c r="AN163" s="115">
        <f t="shared" si="118"/>
        <v>0</v>
      </c>
      <c r="AO163" s="125"/>
      <c r="AP163" s="126"/>
      <c r="AQ163" s="123"/>
      <c r="AR163" s="112"/>
      <c r="AS163" s="119">
        <f t="shared" si="119"/>
        <v>0</v>
      </c>
      <c r="AT163" s="124"/>
      <c r="AU163" s="115">
        <f>IFERROR(IF(AT163="",0,(SUMIF($G$3:AS$3,"金额-入",$G163:AS163)-SUMIF($G$3:AS$3,"金额-出",$G163:AS163))/(SUMIF($G$3:AS$3,"数量-入",$G163:AS163)-SUMIF($G$3:AS$3,"数量-出",$G163:AS163))),0)</f>
        <v>0</v>
      </c>
      <c r="AV163" s="115">
        <f t="shared" si="120"/>
        <v>0</v>
      </c>
      <c r="AW163" s="125"/>
      <c r="AX163" s="126"/>
      <c r="AY163" s="123"/>
      <c r="AZ163" s="112"/>
      <c r="BA163" s="119">
        <f t="shared" si="121"/>
        <v>0</v>
      </c>
      <c r="BB163" s="124"/>
      <c r="BC163" s="115">
        <f>IFERROR(IF(BB163="",0,(SUMIF($G$3:BA$3,"金额-入",$G163:BA163)-SUMIF($G$3:BA$3,"金额-出",$G163:BA163))/(SUMIF($G$3:BA$3,"数量-入",$G163:BA163)-SUMIF($G$3:BA$3,"数量-出",$G163:BA163))),0)</f>
        <v>0</v>
      </c>
      <c r="BD163" s="115">
        <f t="shared" si="122"/>
        <v>0</v>
      </c>
      <c r="BE163" s="125"/>
      <c r="BF163" s="126"/>
      <c r="BG163" s="123"/>
      <c r="BH163" s="112"/>
      <c r="BI163" s="119">
        <f t="shared" si="123"/>
        <v>0</v>
      </c>
      <c r="BJ163" s="124"/>
      <c r="BK163" s="115">
        <f>IFERROR(IF(BJ163="",0,(SUMIF($G$3:BI$3,"金额-入",$G163:BI163)-SUMIF($G$3:BI$3,"金额-出",$G163:BI163))/(SUMIF($G$3:BI$3,"数量-入",$G163:BI163)-SUMIF($G$3:BI$3,"数量-出",$G163:BI163))),0)</f>
        <v>0</v>
      </c>
      <c r="BL163" s="115">
        <f t="shared" si="124"/>
        <v>0</v>
      </c>
      <c r="BM163" s="125"/>
      <c r="BN163" s="126"/>
      <c r="BO163" s="123"/>
      <c r="BP163" s="112"/>
      <c r="BQ163" s="119">
        <f t="shared" si="125"/>
        <v>0</v>
      </c>
      <c r="BR163" s="124"/>
      <c r="BS163" s="115">
        <f>IFERROR(IF(BR163="",0,(SUMIF($G$3:BQ$3,"金额-入",$G163:BQ163)-SUMIF($G$3:BQ$3,"金额-出",$G163:BQ163))/(SUMIF($G$3:BQ$3,"数量-入",$G163:BQ163)-SUMIF($G$3:BQ$3,"数量-出",$G163:BQ163))),0)</f>
        <v>0</v>
      </c>
      <c r="BT163" s="115">
        <f t="shared" si="126"/>
        <v>0</v>
      </c>
      <c r="BU163" s="125"/>
      <c r="BV163" s="126"/>
      <c r="BW163" s="123"/>
      <c r="BX163" s="112"/>
      <c r="BY163" s="119">
        <f t="shared" si="127"/>
        <v>0</v>
      </c>
      <c r="BZ163" s="124"/>
      <c r="CA163" s="115">
        <f>IFERROR(IF(BZ163="",0,(SUMIF($G$3:BY$3,"金额-入",$G163:BY163)-SUMIF($G$3:BY$3,"金额-出",$G163:BY163))/(SUMIF($G$3:BY$3,"数量-入",$G163:BY163)-SUMIF($G$3:BY$3,"数量-出",$G163:BY163))),0)</f>
        <v>0</v>
      </c>
      <c r="CB163" s="115">
        <f t="shared" si="128"/>
        <v>0</v>
      </c>
      <c r="CC163" s="125"/>
      <c r="CD163" s="126"/>
      <c r="CE163" s="123"/>
      <c r="CF163" s="112"/>
      <c r="CG163" s="119">
        <f t="shared" si="129"/>
        <v>0</v>
      </c>
      <c r="CH163" s="124"/>
      <c r="CI163" s="115">
        <f>IFERROR(IF(CH163="",0,(SUMIF($G$3:CG$3,"金额-入",$G163:CG163)-SUMIF($G$3:CG$3,"金额-出",$G163:CG163))/(SUMIF($G$3:CG$3,"数量-入",$G163:CG163)-SUMIF($G$3:CG$3,"数量-出",$G163:CG163))),0)</f>
        <v>0</v>
      </c>
      <c r="CJ163" s="115">
        <f t="shared" si="130"/>
        <v>0</v>
      </c>
      <c r="CK163" s="125"/>
      <c r="CL163" s="126"/>
      <c r="CM163" s="123"/>
      <c r="CN163" s="112"/>
      <c r="CO163" s="119">
        <f t="shared" si="131"/>
        <v>0</v>
      </c>
      <c r="CP163" s="124"/>
      <c r="CQ163" s="115">
        <f>IFERROR(IF(CP163="",0,(SUMIF($G$3:CO$3,"金额-入",$G163:CO163)-SUMIF($G$3:CO$3,"金额-出",$G163:CO163))/(SUMIF($G$3:CO$3,"数量-入",$G163:CO163)-SUMIF($G$3:CO$3,"数量-出",$G163:CO163))),0)</f>
        <v>0</v>
      </c>
      <c r="CR163" s="115">
        <f t="shared" si="132"/>
        <v>0</v>
      </c>
      <c r="CS163" s="125"/>
      <c r="CT163" s="126"/>
      <c r="CU163" s="123"/>
      <c r="CV163" s="112"/>
      <c r="CW163" s="119">
        <f t="shared" si="133"/>
        <v>0</v>
      </c>
      <c r="CX163" s="124"/>
      <c r="CY163" s="115">
        <f>IFERROR(IF(CX163="",0,(SUMIF($G$3:CW$3,"金额-入",$G163:CW163)-SUMIF($G$3:CW$3,"金额-出",$G163:CW163))/(SUMIF($G$3:CW$3,"数量-入",$G163:CW163)-SUMIF($G$3:CW$3,"数量-出",$G163:CW163))),0)</f>
        <v>0</v>
      </c>
      <c r="CZ163" s="115">
        <f t="shared" si="134"/>
        <v>0</v>
      </c>
      <c r="DA163" s="125"/>
      <c r="DB163" s="126"/>
      <c r="DC163" s="123"/>
      <c r="DD163" s="112"/>
      <c r="DE163" s="119">
        <f t="shared" si="135"/>
        <v>0</v>
      </c>
      <c r="DF163" s="124"/>
      <c r="DG163" s="115">
        <f>IFERROR(IF(DF163="",0,(SUMIF($G$3:DE$3,"金额-入",$G163:DE163)-SUMIF($G$3:DE$3,"金额-出",$G163:DE163))/(SUMIF($G$3:DE$3,"数量-入",$G163:DE163)-SUMIF($G$3:DE$3,"数量-出",$G163:DE163))),0)</f>
        <v>0</v>
      </c>
      <c r="DH163" s="115">
        <f t="shared" si="136"/>
        <v>0</v>
      </c>
      <c r="DI163" s="125"/>
      <c r="DJ163" s="126"/>
      <c r="DK163" s="109">
        <f t="array" ref="DK163">MIN(IF(($G$3:$DJ$3="单价")*(G163:DJ163&lt;&gt;0),G163:DJ163))</f>
        <v>0</v>
      </c>
      <c r="DL163" s="97">
        <f t="array" ref="DL163">MAX(IF($G$3:$DJ$3="单价",G163:DJ163))</f>
        <v>0</v>
      </c>
      <c r="DM163" s="115">
        <f t="shared" si="137"/>
        <v>0</v>
      </c>
      <c r="DN163" s="127"/>
      <c r="DO163" s="2"/>
      <c r="DP163" s="11">
        <f t="shared" si="138"/>
        <v>0</v>
      </c>
      <c r="DQ163" s="11">
        <f t="shared" si="139"/>
        <v>0</v>
      </c>
      <c r="DR163" s="11"/>
      <c r="DS163" s="11"/>
      <c r="DT163" s="11"/>
      <c r="DU163" s="2"/>
      <c r="DV163" s="2"/>
      <c r="DW163" s="2"/>
      <c r="DX163" s="2"/>
      <c r="DY163" s="2"/>
    </row>
    <row r="164" spans="1:129" ht="18" customHeight="1" x14ac:dyDescent="0.15">
      <c r="A164" s="2"/>
      <c r="B164" s="53">
        <f t="shared" si="0"/>
        <v>160</v>
      </c>
      <c r="C164" s="5"/>
      <c r="D164" s="6"/>
      <c r="E164" s="7"/>
      <c r="F164" s="8"/>
      <c r="G164" s="111"/>
      <c r="H164" s="112"/>
      <c r="I164" s="113">
        <f t="shared" si="106"/>
        <v>0</v>
      </c>
      <c r="J164" s="114">
        <f t="shared" si="107"/>
        <v>0</v>
      </c>
      <c r="K164" s="115">
        <f t="shared" si="3"/>
        <v>0</v>
      </c>
      <c r="L164" s="113">
        <f t="shared" si="108"/>
        <v>0</v>
      </c>
      <c r="M164" s="114">
        <f t="shared" si="109"/>
        <v>0</v>
      </c>
      <c r="N164" s="115">
        <f t="shared" si="6"/>
        <v>0</v>
      </c>
      <c r="O164" s="113">
        <f t="shared" si="110"/>
        <v>0</v>
      </c>
      <c r="P164" s="116">
        <f t="shared" si="111"/>
        <v>0</v>
      </c>
      <c r="Q164" s="117">
        <f t="shared" si="37"/>
        <v>0</v>
      </c>
      <c r="R164" s="118">
        <f t="shared" si="112"/>
        <v>0</v>
      </c>
      <c r="S164" s="111"/>
      <c r="T164" s="112"/>
      <c r="U164" s="119">
        <f t="shared" si="113"/>
        <v>0</v>
      </c>
      <c r="V164" s="120"/>
      <c r="W164" s="115">
        <f>IFERROR(IF(V164="",0,(SUMIF($G$3:U$3,"金额-入",$G164:U164)-SUMIF($G$3:U$3,"金额-出",$G164:U164))/(SUMIF($G$3:U$3,"数量-入",$G164:U164)-SUMIF($G$3:U$3,"数量-出",$G164:U164))),0)</f>
        <v>0</v>
      </c>
      <c r="X164" s="115">
        <f t="shared" si="114"/>
        <v>0</v>
      </c>
      <c r="Y164" s="121"/>
      <c r="Z164" s="122"/>
      <c r="AA164" s="111"/>
      <c r="AB164" s="112"/>
      <c r="AC164" s="119">
        <f t="shared" si="115"/>
        <v>0</v>
      </c>
      <c r="AD164" s="120"/>
      <c r="AE164" s="115">
        <f>IFERROR(IF(AD164="",0,(SUMIF($G$3:AC$3,"金额-入",$G164:AC164)-SUMIF($G$3:AC$3,"金额-出",$G164:AC164))/(SUMIF($G$3:AC$3,"数量-入",$G164:AC164)-SUMIF($G$3:AC$3,"数量-出",$G164:AC164))),0)</f>
        <v>0</v>
      </c>
      <c r="AF164" s="115">
        <f t="shared" si="116"/>
        <v>0</v>
      </c>
      <c r="AG164" s="121"/>
      <c r="AH164" s="122"/>
      <c r="AI164" s="123"/>
      <c r="AJ164" s="112"/>
      <c r="AK164" s="119">
        <f t="shared" si="117"/>
        <v>0</v>
      </c>
      <c r="AL164" s="124"/>
      <c r="AM164" s="115">
        <f>IFERROR(IF(AL164="",0,(SUMIF($G$3:AK$3,"金额-入",$G164:AK164)-SUMIF($G$3:AK$3,"金额-出",$G164:AK164))/(SUMIF($G$3:AK$3,"数量-入",$G164:AK164)-SUMIF($G$3:AK$3,"数量-出",$G164:AK164))),0)</f>
        <v>0</v>
      </c>
      <c r="AN164" s="115">
        <f t="shared" si="118"/>
        <v>0</v>
      </c>
      <c r="AO164" s="125"/>
      <c r="AP164" s="126"/>
      <c r="AQ164" s="123"/>
      <c r="AR164" s="112"/>
      <c r="AS164" s="119">
        <f t="shared" si="119"/>
        <v>0</v>
      </c>
      <c r="AT164" s="124"/>
      <c r="AU164" s="115">
        <f>IFERROR(IF(AT164="",0,(SUMIF($G$3:AS$3,"金额-入",$G164:AS164)-SUMIF($G$3:AS$3,"金额-出",$G164:AS164))/(SUMIF($G$3:AS$3,"数量-入",$G164:AS164)-SUMIF($G$3:AS$3,"数量-出",$G164:AS164))),0)</f>
        <v>0</v>
      </c>
      <c r="AV164" s="115">
        <f t="shared" si="120"/>
        <v>0</v>
      </c>
      <c r="AW164" s="125"/>
      <c r="AX164" s="126"/>
      <c r="AY164" s="123"/>
      <c r="AZ164" s="112"/>
      <c r="BA164" s="119">
        <f t="shared" si="121"/>
        <v>0</v>
      </c>
      <c r="BB164" s="124"/>
      <c r="BC164" s="115">
        <f>IFERROR(IF(BB164="",0,(SUMIF($G$3:BA$3,"金额-入",$G164:BA164)-SUMIF($G$3:BA$3,"金额-出",$G164:BA164))/(SUMIF($G$3:BA$3,"数量-入",$G164:BA164)-SUMIF($G$3:BA$3,"数量-出",$G164:BA164))),0)</f>
        <v>0</v>
      </c>
      <c r="BD164" s="115">
        <f t="shared" si="122"/>
        <v>0</v>
      </c>
      <c r="BE164" s="125"/>
      <c r="BF164" s="126"/>
      <c r="BG164" s="123"/>
      <c r="BH164" s="112"/>
      <c r="BI164" s="119">
        <f t="shared" si="123"/>
        <v>0</v>
      </c>
      <c r="BJ164" s="124"/>
      <c r="BK164" s="115">
        <f>IFERROR(IF(BJ164="",0,(SUMIF($G$3:BI$3,"金额-入",$G164:BI164)-SUMIF($G$3:BI$3,"金额-出",$G164:BI164))/(SUMIF($G$3:BI$3,"数量-入",$G164:BI164)-SUMIF($G$3:BI$3,"数量-出",$G164:BI164))),0)</f>
        <v>0</v>
      </c>
      <c r="BL164" s="115">
        <f t="shared" si="124"/>
        <v>0</v>
      </c>
      <c r="BM164" s="125"/>
      <c r="BN164" s="126"/>
      <c r="BO164" s="123"/>
      <c r="BP164" s="112"/>
      <c r="BQ164" s="119">
        <f t="shared" si="125"/>
        <v>0</v>
      </c>
      <c r="BR164" s="124"/>
      <c r="BS164" s="115">
        <f>IFERROR(IF(BR164="",0,(SUMIF($G$3:BQ$3,"金额-入",$G164:BQ164)-SUMIF($G$3:BQ$3,"金额-出",$G164:BQ164))/(SUMIF($G$3:BQ$3,"数量-入",$G164:BQ164)-SUMIF($G$3:BQ$3,"数量-出",$G164:BQ164))),0)</f>
        <v>0</v>
      </c>
      <c r="BT164" s="115">
        <f t="shared" si="126"/>
        <v>0</v>
      </c>
      <c r="BU164" s="125"/>
      <c r="BV164" s="126"/>
      <c r="BW164" s="123"/>
      <c r="BX164" s="112"/>
      <c r="BY164" s="119">
        <f t="shared" si="127"/>
        <v>0</v>
      </c>
      <c r="BZ164" s="124"/>
      <c r="CA164" s="115">
        <f>IFERROR(IF(BZ164="",0,(SUMIF($G$3:BY$3,"金额-入",$G164:BY164)-SUMIF($G$3:BY$3,"金额-出",$G164:BY164))/(SUMIF($G$3:BY$3,"数量-入",$G164:BY164)-SUMIF($G$3:BY$3,"数量-出",$G164:BY164))),0)</f>
        <v>0</v>
      </c>
      <c r="CB164" s="115">
        <f t="shared" si="128"/>
        <v>0</v>
      </c>
      <c r="CC164" s="125"/>
      <c r="CD164" s="126"/>
      <c r="CE164" s="123"/>
      <c r="CF164" s="112"/>
      <c r="CG164" s="119">
        <f t="shared" si="129"/>
        <v>0</v>
      </c>
      <c r="CH164" s="124"/>
      <c r="CI164" s="115">
        <f>IFERROR(IF(CH164="",0,(SUMIF($G$3:CG$3,"金额-入",$G164:CG164)-SUMIF($G$3:CG$3,"金额-出",$G164:CG164))/(SUMIF($G$3:CG$3,"数量-入",$G164:CG164)-SUMIF($G$3:CG$3,"数量-出",$G164:CG164))),0)</f>
        <v>0</v>
      </c>
      <c r="CJ164" s="115">
        <f t="shared" si="130"/>
        <v>0</v>
      </c>
      <c r="CK164" s="125"/>
      <c r="CL164" s="126"/>
      <c r="CM164" s="123"/>
      <c r="CN164" s="112"/>
      <c r="CO164" s="119">
        <f t="shared" si="131"/>
        <v>0</v>
      </c>
      <c r="CP164" s="124"/>
      <c r="CQ164" s="115">
        <f>IFERROR(IF(CP164="",0,(SUMIF($G$3:CO$3,"金额-入",$G164:CO164)-SUMIF($G$3:CO$3,"金额-出",$G164:CO164))/(SUMIF($G$3:CO$3,"数量-入",$G164:CO164)-SUMIF($G$3:CO$3,"数量-出",$G164:CO164))),0)</f>
        <v>0</v>
      </c>
      <c r="CR164" s="115">
        <f t="shared" si="132"/>
        <v>0</v>
      </c>
      <c r="CS164" s="125"/>
      <c r="CT164" s="126"/>
      <c r="CU164" s="123"/>
      <c r="CV164" s="112"/>
      <c r="CW164" s="119">
        <f t="shared" si="133"/>
        <v>0</v>
      </c>
      <c r="CX164" s="124"/>
      <c r="CY164" s="115">
        <f>IFERROR(IF(CX164="",0,(SUMIF($G$3:CW$3,"金额-入",$G164:CW164)-SUMIF($G$3:CW$3,"金额-出",$G164:CW164))/(SUMIF($G$3:CW$3,"数量-入",$G164:CW164)-SUMIF($G$3:CW$3,"数量-出",$G164:CW164))),0)</f>
        <v>0</v>
      </c>
      <c r="CZ164" s="115">
        <f t="shared" si="134"/>
        <v>0</v>
      </c>
      <c r="DA164" s="125"/>
      <c r="DB164" s="126"/>
      <c r="DC164" s="123"/>
      <c r="DD164" s="112"/>
      <c r="DE164" s="119">
        <f t="shared" si="135"/>
        <v>0</v>
      </c>
      <c r="DF164" s="124"/>
      <c r="DG164" s="115">
        <f>IFERROR(IF(DF164="",0,(SUMIF($G$3:DE$3,"金额-入",$G164:DE164)-SUMIF($G$3:DE$3,"金额-出",$G164:DE164))/(SUMIF($G$3:DE$3,"数量-入",$G164:DE164)-SUMIF($G$3:DE$3,"数量-出",$G164:DE164))),0)</f>
        <v>0</v>
      </c>
      <c r="DH164" s="115">
        <f t="shared" si="136"/>
        <v>0</v>
      </c>
      <c r="DI164" s="125"/>
      <c r="DJ164" s="126"/>
      <c r="DK164" s="109">
        <f t="array" ref="DK164">MIN(IF(($G$3:$DJ$3="单价")*(G164:DJ164&lt;&gt;0),G164:DJ164))</f>
        <v>0</v>
      </c>
      <c r="DL164" s="97">
        <f t="array" ref="DL164">MAX(IF($G$3:$DJ$3="单价",G164:DJ164))</f>
        <v>0</v>
      </c>
      <c r="DM164" s="115">
        <f t="shared" si="137"/>
        <v>0</v>
      </c>
      <c r="DN164" s="127"/>
      <c r="DO164" s="2"/>
      <c r="DP164" s="11">
        <f t="shared" si="138"/>
        <v>0</v>
      </c>
      <c r="DQ164" s="11">
        <f t="shared" si="139"/>
        <v>0</v>
      </c>
      <c r="DR164" s="11"/>
      <c r="DS164" s="11"/>
      <c r="DT164" s="11"/>
      <c r="DU164" s="2"/>
      <c r="DV164" s="2"/>
      <c r="DW164" s="2"/>
      <c r="DX164" s="2"/>
      <c r="DY164" s="2"/>
    </row>
    <row r="165" spans="1:129" ht="18" customHeight="1" x14ac:dyDescent="0.15">
      <c r="A165" s="2"/>
      <c r="B165" s="53">
        <f t="shared" si="0"/>
        <v>161</v>
      </c>
      <c r="C165" s="5"/>
      <c r="D165" s="6"/>
      <c r="E165" s="7"/>
      <c r="F165" s="8"/>
      <c r="G165" s="111"/>
      <c r="H165" s="112"/>
      <c r="I165" s="113">
        <f t="shared" si="106"/>
        <v>0</v>
      </c>
      <c r="J165" s="114">
        <f t="shared" si="107"/>
        <v>0</v>
      </c>
      <c r="K165" s="115">
        <f t="shared" si="3"/>
        <v>0</v>
      </c>
      <c r="L165" s="113">
        <f t="shared" si="108"/>
        <v>0</v>
      </c>
      <c r="M165" s="114">
        <f t="shared" si="109"/>
        <v>0</v>
      </c>
      <c r="N165" s="115">
        <f t="shared" si="6"/>
        <v>0</v>
      </c>
      <c r="O165" s="113">
        <f t="shared" si="110"/>
        <v>0</v>
      </c>
      <c r="P165" s="116">
        <f t="shared" si="111"/>
        <v>0</v>
      </c>
      <c r="Q165" s="117">
        <f t="shared" si="37"/>
        <v>0</v>
      </c>
      <c r="R165" s="118">
        <f t="shared" si="112"/>
        <v>0</v>
      </c>
      <c r="S165" s="111"/>
      <c r="T165" s="112"/>
      <c r="U165" s="119">
        <f t="shared" si="113"/>
        <v>0</v>
      </c>
      <c r="V165" s="120"/>
      <c r="W165" s="115">
        <f>IFERROR(IF(V165="",0,(SUMIF($G$3:U$3,"金额-入",$G165:U165)-SUMIF($G$3:U$3,"金额-出",$G165:U165))/(SUMIF($G$3:U$3,"数量-入",$G165:U165)-SUMIF($G$3:U$3,"数量-出",$G165:U165))),0)</f>
        <v>0</v>
      </c>
      <c r="X165" s="115">
        <f t="shared" si="114"/>
        <v>0</v>
      </c>
      <c r="Y165" s="121"/>
      <c r="Z165" s="122"/>
      <c r="AA165" s="111"/>
      <c r="AB165" s="112"/>
      <c r="AC165" s="119">
        <f t="shared" si="115"/>
        <v>0</v>
      </c>
      <c r="AD165" s="120"/>
      <c r="AE165" s="115">
        <f>IFERROR(IF(AD165="",0,(SUMIF($G$3:AC$3,"金额-入",$G165:AC165)-SUMIF($G$3:AC$3,"金额-出",$G165:AC165))/(SUMIF($G$3:AC$3,"数量-入",$G165:AC165)-SUMIF($G$3:AC$3,"数量-出",$G165:AC165))),0)</f>
        <v>0</v>
      </c>
      <c r="AF165" s="115">
        <f t="shared" si="116"/>
        <v>0</v>
      </c>
      <c r="AG165" s="121"/>
      <c r="AH165" s="122"/>
      <c r="AI165" s="123"/>
      <c r="AJ165" s="112"/>
      <c r="AK165" s="119">
        <f t="shared" si="117"/>
        <v>0</v>
      </c>
      <c r="AL165" s="124"/>
      <c r="AM165" s="115">
        <f>IFERROR(IF(AL165="",0,(SUMIF($G$3:AK$3,"金额-入",$G165:AK165)-SUMIF($G$3:AK$3,"金额-出",$G165:AK165))/(SUMIF($G$3:AK$3,"数量-入",$G165:AK165)-SUMIF($G$3:AK$3,"数量-出",$G165:AK165))),0)</f>
        <v>0</v>
      </c>
      <c r="AN165" s="115">
        <f t="shared" si="118"/>
        <v>0</v>
      </c>
      <c r="AO165" s="125"/>
      <c r="AP165" s="126"/>
      <c r="AQ165" s="123"/>
      <c r="AR165" s="112"/>
      <c r="AS165" s="119">
        <f t="shared" si="119"/>
        <v>0</v>
      </c>
      <c r="AT165" s="124"/>
      <c r="AU165" s="115">
        <f>IFERROR(IF(AT165="",0,(SUMIF($G$3:AS$3,"金额-入",$G165:AS165)-SUMIF($G$3:AS$3,"金额-出",$G165:AS165))/(SUMIF($G$3:AS$3,"数量-入",$G165:AS165)-SUMIF($G$3:AS$3,"数量-出",$G165:AS165))),0)</f>
        <v>0</v>
      </c>
      <c r="AV165" s="115">
        <f t="shared" si="120"/>
        <v>0</v>
      </c>
      <c r="AW165" s="125"/>
      <c r="AX165" s="126"/>
      <c r="AY165" s="123"/>
      <c r="AZ165" s="112"/>
      <c r="BA165" s="119">
        <f t="shared" si="121"/>
        <v>0</v>
      </c>
      <c r="BB165" s="124"/>
      <c r="BC165" s="115">
        <f>IFERROR(IF(BB165="",0,(SUMIF($G$3:BA$3,"金额-入",$G165:BA165)-SUMIF($G$3:BA$3,"金额-出",$G165:BA165))/(SUMIF($G$3:BA$3,"数量-入",$G165:BA165)-SUMIF($G$3:BA$3,"数量-出",$G165:BA165))),0)</f>
        <v>0</v>
      </c>
      <c r="BD165" s="115">
        <f t="shared" si="122"/>
        <v>0</v>
      </c>
      <c r="BE165" s="125"/>
      <c r="BF165" s="126"/>
      <c r="BG165" s="123"/>
      <c r="BH165" s="112"/>
      <c r="BI165" s="119">
        <f t="shared" si="123"/>
        <v>0</v>
      </c>
      <c r="BJ165" s="124"/>
      <c r="BK165" s="115">
        <f>IFERROR(IF(BJ165="",0,(SUMIF($G$3:BI$3,"金额-入",$G165:BI165)-SUMIF($G$3:BI$3,"金额-出",$G165:BI165))/(SUMIF($G$3:BI$3,"数量-入",$G165:BI165)-SUMIF($G$3:BI$3,"数量-出",$G165:BI165))),0)</f>
        <v>0</v>
      </c>
      <c r="BL165" s="115">
        <f t="shared" si="124"/>
        <v>0</v>
      </c>
      <c r="BM165" s="125"/>
      <c r="BN165" s="126"/>
      <c r="BO165" s="123"/>
      <c r="BP165" s="112"/>
      <c r="BQ165" s="119">
        <f t="shared" si="125"/>
        <v>0</v>
      </c>
      <c r="BR165" s="124"/>
      <c r="BS165" s="115">
        <f>IFERROR(IF(BR165="",0,(SUMIF($G$3:BQ$3,"金额-入",$G165:BQ165)-SUMIF($G$3:BQ$3,"金额-出",$G165:BQ165))/(SUMIF($G$3:BQ$3,"数量-入",$G165:BQ165)-SUMIF($G$3:BQ$3,"数量-出",$G165:BQ165))),0)</f>
        <v>0</v>
      </c>
      <c r="BT165" s="115">
        <f t="shared" si="126"/>
        <v>0</v>
      </c>
      <c r="BU165" s="125"/>
      <c r="BV165" s="126"/>
      <c r="BW165" s="123"/>
      <c r="BX165" s="112"/>
      <c r="BY165" s="119">
        <f t="shared" si="127"/>
        <v>0</v>
      </c>
      <c r="BZ165" s="124"/>
      <c r="CA165" s="115">
        <f>IFERROR(IF(BZ165="",0,(SUMIF($G$3:BY$3,"金额-入",$G165:BY165)-SUMIF($G$3:BY$3,"金额-出",$G165:BY165))/(SUMIF($G$3:BY$3,"数量-入",$G165:BY165)-SUMIF($G$3:BY$3,"数量-出",$G165:BY165))),0)</f>
        <v>0</v>
      </c>
      <c r="CB165" s="115">
        <f t="shared" si="128"/>
        <v>0</v>
      </c>
      <c r="CC165" s="125"/>
      <c r="CD165" s="126"/>
      <c r="CE165" s="123"/>
      <c r="CF165" s="112"/>
      <c r="CG165" s="119">
        <f t="shared" si="129"/>
        <v>0</v>
      </c>
      <c r="CH165" s="124"/>
      <c r="CI165" s="115">
        <f>IFERROR(IF(CH165="",0,(SUMIF($G$3:CG$3,"金额-入",$G165:CG165)-SUMIF($G$3:CG$3,"金额-出",$G165:CG165))/(SUMIF($G$3:CG$3,"数量-入",$G165:CG165)-SUMIF($G$3:CG$3,"数量-出",$G165:CG165))),0)</f>
        <v>0</v>
      </c>
      <c r="CJ165" s="115">
        <f t="shared" si="130"/>
        <v>0</v>
      </c>
      <c r="CK165" s="125"/>
      <c r="CL165" s="126"/>
      <c r="CM165" s="123"/>
      <c r="CN165" s="112"/>
      <c r="CO165" s="119">
        <f t="shared" si="131"/>
        <v>0</v>
      </c>
      <c r="CP165" s="124"/>
      <c r="CQ165" s="115">
        <f>IFERROR(IF(CP165="",0,(SUMIF($G$3:CO$3,"金额-入",$G165:CO165)-SUMIF($G$3:CO$3,"金额-出",$G165:CO165))/(SUMIF($G$3:CO$3,"数量-入",$G165:CO165)-SUMIF($G$3:CO$3,"数量-出",$G165:CO165))),0)</f>
        <v>0</v>
      </c>
      <c r="CR165" s="115">
        <f t="shared" si="132"/>
        <v>0</v>
      </c>
      <c r="CS165" s="125"/>
      <c r="CT165" s="126"/>
      <c r="CU165" s="123"/>
      <c r="CV165" s="112"/>
      <c r="CW165" s="119">
        <f t="shared" si="133"/>
        <v>0</v>
      </c>
      <c r="CX165" s="124"/>
      <c r="CY165" s="115">
        <f>IFERROR(IF(CX165="",0,(SUMIF($G$3:CW$3,"金额-入",$G165:CW165)-SUMIF($G$3:CW$3,"金额-出",$G165:CW165))/(SUMIF($G$3:CW$3,"数量-入",$G165:CW165)-SUMIF($G$3:CW$3,"数量-出",$G165:CW165))),0)</f>
        <v>0</v>
      </c>
      <c r="CZ165" s="115">
        <f t="shared" si="134"/>
        <v>0</v>
      </c>
      <c r="DA165" s="125"/>
      <c r="DB165" s="126"/>
      <c r="DC165" s="123"/>
      <c r="DD165" s="112"/>
      <c r="DE165" s="119">
        <f t="shared" si="135"/>
        <v>0</v>
      </c>
      <c r="DF165" s="124"/>
      <c r="DG165" s="115">
        <f>IFERROR(IF(DF165="",0,(SUMIF($G$3:DE$3,"金额-入",$G165:DE165)-SUMIF($G$3:DE$3,"金额-出",$G165:DE165))/(SUMIF($G$3:DE$3,"数量-入",$G165:DE165)-SUMIF($G$3:DE$3,"数量-出",$G165:DE165))),0)</f>
        <v>0</v>
      </c>
      <c r="DH165" s="115">
        <f t="shared" si="136"/>
        <v>0</v>
      </c>
      <c r="DI165" s="125"/>
      <c r="DJ165" s="126"/>
      <c r="DK165" s="109">
        <f t="array" ref="DK165">MIN(IF(($G$3:$DJ$3="单价")*(G165:DJ165&lt;&gt;0),G165:DJ165))</f>
        <v>0</v>
      </c>
      <c r="DL165" s="97">
        <f t="array" ref="DL165">MAX(IF($G$3:$DJ$3="单价",G165:DJ165))</f>
        <v>0</v>
      </c>
      <c r="DM165" s="115">
        <f t="shared" si="137"/>
        <v>0</v>
      </c>
      <c r="DN165" s="127"/>
      <c r="DO165" s="2"/>
      <c r="DP165" s="11">
        <f t="shared" si="138"/>
        <v>0</v>
      </c>
      <c r="DQ165" s="11">
        <f t="shared" si="139"/>
        <v>0</v>
      </c>
      <c r="DR165" s="11"/>
      <c r="DS165" s="11"/>
      <c r="DT165" s="11"/>
      <c r="DU165" s="2"/>
      <c r="DV165" s="2"/>
      <c r="DW165" s="2"/>
      <c r="DX165" s="2"/>
      <c r="DY165" s="2"/>
    </row>
    <row r="166" spans="1:129" ht="18" customHeight="1" x14ac:dyDescent="0.15">
      <c r="A166" s="2"/>
      <c r="B166" s="53">
        <f t="shared" si="0"/>
        <v>162</v>
      </c>
      <c r="C166" s="5"/>
      <c r="D166" s="6"/>
      <c r="E166" s="7"/>
      <c r="F166" s="8"/>
      <c r="G166" s="111"/>
      <c r="H166" s="112"/>
      <c r="I166" s="113">
        <f t="shared" si="106"/>
        <v>0</v>
      </c>
      <c r="J166" s="114">
        <f t="shared" si="107"/>
        <v>0</v>
      </c>
      <c r="K166" s="115">
        <f t="shared" si="3"/>
        <v>0</v>
      </c>
      <c r="L166" s="113">
        <f t="shared" si="108"/>
        <v>0</v>
      </c>
      <c r="M166" s="114">
        <f t="shared" si="109"/>
        <v>0</v>
      </c>
      <c r="N166" s="115">
        <f t="shared" si="6"/>
        <v>0</v>
      </c>
      <c r="O166" s="113">
        <f t="shared" si="110"/>
        <v>0</v>
      </c>
      <c r="P166" s="116">
        <f t="shared" si="111"/>
        <v>0</v>
      </c>
      <c r="Q166" s="117">
        <f t="shared" si="37"/>
        <v>0</v>
      </c>
      <c r="R166" s="118">
        <f t="shared" si="112"/>
        <v>0</v>
      </c>
      <c r="S166" s="111"/>
      <c r="T166" s="112"/>
      <c r="U166" s="119">
        <f t="shared" si="113"/>
        <v>0</v>
      </c>
      <c r="V166" s="120"/>
      <c r="W166" s="115">
        <f>IFERROR(IF(V166="",0,(SUMIF($G$3:U$3,"金额-入",$G166:U166)-SUMIF($G$3:U$3,"金额-出",$G166:U166))/(SUMIF($G$3:U$3,"数量-入",$G166:U166)-SUMIF($G$3:U$3,"数量-出",$G166:U166))),0)</f>
        <v>0</v>
      </c>
      <c r="X166" s="115">
        <f t="shared" si="114"/>
        <v>0</v>
      </c>
      <c r="Y166" s="121"/>
      <c r="Z166" s="122"/>
      <c r="AA166" s="111"/>
      <c r="AB166" s="112"/>
      <c r="AC166" s="119">
        <f t="shared" si="115"/>
        <v>0</v>
      </c>
      <c r="AD166" s="120"/>
      <c r="AE166" s="115">
        <f>IFERROR(IF(AD166="",0,(SUMIF($G$3:AC$3,"金额-入",$G166:AC166)-SUMIF($G$3:AC$3,"金额-出",$G166:AC166))/(SUMIF($G$3:AC$3,"数量-入",$G166:AC166)-SUMIF($G$3:AC$3,"数量-出",$G166:AC166))),0)</f>
        <v>0</v>
      </c>
      <c r="AF166" s="115">
        <f t="shared" si="116"/>
        <v>0</v>
      </c>
      <c r="AG166" s="121"/>
      <c r="AH166" s="122"/>
      <c r="AI166" s="123"/>
      <c r="AJ166" s="112"/>
      <c r="AK166" s="119">
        <f t="shared" si="117"/>
        <v>0</v>
      </c>
      <c r="AL166" s="124"/>
      <c r="AM166" s="115">
        <f>IFERROR(IF(AL166="",0,(SUMIF($G$3:AK$3,"金额-入",$G166:AK166)-SUMIF($G$3:AK$3,"金额-出",$G166:AK166))/(SUMIF($G$3:AK$3,"数量-入",$G166:AK166)-SUMIF($G$3:AK$3,"数量-出",$G166:AK166))),0)</f>
        <v>0</v>
      </c>
      <c r="AN166" s="115">
        <f t="shared" si="118"/>
        <v>0</v>
      </c>
      <c r="AO166" s="125"/>
      <c r="AP166" s="126"/>
      <c r="AQ166" s="123"/>
      <c r="AR166" s="112"/>
      <c r="AS166" s="119">
        <f t="shared" si="119"/>
        <v>0</v>
      </c>
      <c r="AT166" s="124"/>
      <c r="AU166" s="115">
        <f>IFERROR(IF(AT166="",0,(SUMIF($G$3:AS$3,"金额-入",$G166:AS166)-SUMIF($G$3:AS$3,"金额-出",$G166:AS166))/(SUMIF($G$3:AS$3,"数量-入",$G166:AS166)-SUMIF($G$3:AS$3,"数量-出",$G166:AS166))),0)</f>
        <v>0</v>
      </c>
      <c r="AV166" s="115">
        <f t="shared" si="120"/>
        <v>0</v>
      </c>
      <c r="AW166" s="125"/>
      <c r="AX166" s="126"/>
      <c r="AY166" s="123"/>
      <c r="AZ166" s="112"/>
      <c r="BA166" s="119">
        <f t="shared" si="121"/>
        <v>0</v>
      </c>
      <c r="BB166" s="124"/>
      <c r="BC166" s="115">
        <f>IFERROR(IF(BB166="",0,(SUMIF($G$3:BA$3,"金额-入",$G166:BA166)-SUMIF($G$3:BA$3,"金额-出",$G166:BA166))/(SUMIF($G$3:BA$3,"数量-入",$G166:BA166)-SUMIF($G$3:BA$3,"数量-出",$G166:BA166))),0)</f>
        <v>0</v>
      </c>
      <c r="BD166" s="115">
        <f t="shared" si="122"/>
        <v>0</v>
      </c>
      <c r="BE166" s="125"/>
      <c r="BF166" s="126"/>
      <c r="BG166" s="123"/>
      <c r="BH166" s="112"/>
      <c r="BI166" s="119">
        <f t="shared" si="123"/>
        <v>0</v>
      </c>
      <c r="BJ166" s="124"/>
      <c r="BK166" s="115">
        <f>IFERROR(IF(BJ166="",0,(SUMIF($G$3:BI$3,"金额-入",$G166:BI166)-SUMIF($G$3:BI$3,"金额-出",$G166:BI166))/(SUMIF($G$3:BI$3,"数量-入",$G166:BI166)-SUMIF($G$3:BI$3,"数量-出",$G166:BI166))),0)</f>
        <v>0</v>
      </c>
      <c r="BL166" s="115">
        <f t="shared" si="124"/>
        <v>0</v>
      </c>
      <c r="BM166" s="125"/>
      <c r="BN166" s="126"/>
      <c r="BO166" s="123"/>
      <c r="BP166" s="112"/>
      <c r="BQ166" s="119">
        <f t="shared" si="125"/>
        <v>0</v>
      </c>
      <c r="BR166" s="124"/>
      <c r="BS166" s="115">
        <f>IFERROR(IF(BR166="",0,(SUMIF($G$3:BQ$3,"金额-入",$G166:BQ166)-SUMIF($G$3:BQ$3,"金额-出",$G166:BQ166))/(SUMIF($G$3:BQ$3,"数量-入",$G166:BQ166)-SUMIF($G$3:BQ$3,"数量-出",$G166:BQ166))),0)</f>
        <v>0</v>
      </c>
      <c r="BT166" s="115">
        <f t="shared" si="126"/>
        <v>0</v>
      </c>
      <c r="BU166" s="125"/>
      <c r="BV166" s="126"/>
      <c r="BW166" s="123"/>
      <c r="BX166" s="112"/>
      <c r="BY166" s="119">
        <f t="shared" si="127"/>
        <v>0</v>
      </c>
      <c r="BZ166" s="124"/>
      <c r="CA166" s="115">
        <f>IFERROR(IF(BZ166="",0,(SUMIF($G$3:BY$3,"金额-入",$G166:BY166)-SUMIF($G$3:BY$3,"金额-出",$G166:BY166))/(SUMIF($G$3:BY$3,"数量-入",$G166:BY166)-SUMIF($G$3:BY$3,"数量-出",$G166:BY166))),0)</f>
        <v>0</v>
      </c>
      <c r="CB166" s="115">
        <f t="shared" si="128"/>
        <v>0</v>
      </c>
      <c r="CC166" s="125"/>
      <c r="CD166" s="126"/>
      <c r="CE166" s="123"/>
      <c r="CF166" s="112"/>
      <c r="CG166" s="119">
        <f t="shared" si="129"/>
        <v>0</v>
      </c>
      <c r="CH166" s="124"/>
      <c r="CI166" s="115">
        <f>IFERROR(IF(CH166="",0,(SUMIF($G$3:CG$3,"金额-入",$G166:CG166)-SUMIF($G$3:CG$3,"金额-出",$G166:CG166))/(SUMIF($G$3:CG$3,"数量-入",$G166:CG166)-SUMIF($G$3:CG$3,"数量-出",$G166:CG166))),0)</f>
        <v>0</v>
      </c>
      <c r="CJ166" s="115">
        <f t="shared" si="130"/>
        <v>0</v>
      </c>
      <c r="CK166" s="125"/>
      <c r="CL166" s="126"/>
      <c r="CM166" s="123"/>
      <c r="CN166" s="112"/>
      <c r="CO166" s="119">
        <f t="shared" si="131"/>
        <v>0</v>
      </c>
      <c r="CP166" s="124"/>
      <c r="CQ166" s="115">
        <f>IFERROR(IF(CP166="",0,(SUMIF($G$3:CO$3,"金额-入",$G166:CO166)-SUMIF($G$3:CO$3,"金额-出",$G166:CO166))/(SUMIF($G$3:CO$3,"数量-入",$G166:CO166)-SUMIF($G$3:CO$3,"数量-出",$G166:CO166))),0)</f>
        <v>0</v>
      </c>
      <c r="CR166" s="115">
        <f t="shared" si="132"/>
        <v>0</v>
      </c>
      <c r="CS166" s="125"/>
      <c r="CT166" s="126"/>
      <c r="CU166" s="123"/>
      <c r="CV166" s="112"/>
      <c r="CW166" s="119">
        <f t="shared" si="133"/>
        <v>0</v>
      </c>
      <c r="CX166" s="124"/>
      <c r="CY166" s="115">
        <f>IFERROR(IF(CX166="",0,(SUMIF($G$3:CW$3,"金额-入",$G166:CW166)-SUMIF($G$3:CW$3,"金额-出",$G166:CW166))/(SUMIF($G$3:CW$3,"数量-入",$G166:CW166)-SUMIF($G$3:CW$3,"数量-出",$G166:CW166))),0)</f>
        <v>0</v>
      </c>
      <c r="CZ166" s="115">
        <f t="shared" si="134"/>
        <v>0</v>
      </c>
      <c r="DA166" s="125"/>
      <c r="DB166" s="126"/>
      <c r="DC166" s="123"/>
      <c r="DD166" s="112"/>
      <c r="DE166" s="119">
        <f t="shared" si="135"/>
        <v>0</v>
      </c>
      <c r="DF166" s="124"/>
      <c r="DG166" s="115">
        <f>IFERROR(IF(DF166="",0,(SUMIF($G$3:DE$3,"金额-入",$G166:DE166)-SUMIF($G$3:DE$3,"金额-出",$G166:DE166))/(SUMIF($G$3:DE$3,"数量-入",$G166:DE166)-SUMIF($G$3:DE$3,"数量-出",$G166:DE166))),0)</f>
        <v>0</v>
      </c>
      <c r="DH166" s="115">
        <f t="shared" si="136"/>
        <v>0</v>
      </c>
      <c r="DI166" s="125"/>
      <c r="DJ166" s="126"/>
      <c r="DK166" s="109">
        <f t="array" ref="DK166">MIN(IF(($G$3:$DJ$3="单价")*(G166:DJ166&lt;&gt;0),G166:DJ166))</f>
        <v>0</v>
      </c>
      <c r="DL166" s="97">
        <f t="array" ref="DL166">MAX(IF($G$3:$DJ$3="单价",G166:DJ166))</f>
        <v>0</v>
      </c>
      <c r="DM166" s="115">
        <f t="shared" si="137"/>
        <v>0</v>
      </c>
      <c r="DN166" s="127"/>
      <c r="DO166" s="2"/>
      <c r="DP166" s="11">
        <f t="shared" si="138"/>
        <v>0</v>
      </c>
      <c r="DQ166" s="11">
        <f t="shared" si="139"/>
        <v>0</v>
      </c>
      <c r="DR166" s="11"/>
      <c r="DS166" s="11"/>
      <c r="DT166" s="11"/>
      <c r="DU166" s="2"/>
      <c r="DV166" s="2"/>
      <c r="DW166" s="2"/>
      <c r="DX166" s="2"/>
      <c r="DY166" s="2"/>
    </row>
    <row r="167" spans="1:129" ht="18" customHeight="1" x14ac:dyDescent="0.15">
      <c r="A167" s="2"/>
      <c r="B167" s="53">
        <f t="shared" si="0"/>
        <v>163</v>
      </c>
      <c r="C167" s="5"/>
      <c r="D167" s="6"/>
      <c r="E167" s="7"/>
      <c r="F167" s="8"/>
      <c r="G167" s="111"/>
      <c r="H167" s="112"/>
      <c r="I167" s="113">
        <f t="shared" si="106"/>
        <v>0</v>
      </c>
      <c r="J167" s="114">
        <f t="shared" si="107"/>
        <v>0</v>
      </c>
      <c r="K167" s="115">
        <f t="shared" si="3"/>
        <v>0</v>
      </c>
      <c r="L167" s="113">
        <f t="shared" si="108"/>
        <v>0</v>
      </c>
      <c r="M167" s="114">
        <f t="shared" si="109"/>
        <v>0</v>
      </c>
      <c r="N167" s="115">
        <f t="shared" si="6"/>
        <v>0</v>
      </c>
      <c r="O167" s="113">
        <f t="shared" si="110"/>
        <v>0</v>
      </c>
      <c r="P167" s="116">
        <f t="shared" si="111"/>
        <v>0</v>
      </c>
      <c r="Q167" s="117">
        <f t="shared" si="37"/>
        <v>0</v>
      </c>
      <c r="R167" s="118">
        <f t="shared" si="112"/>
        <v>0</v>
      </c>
      <c r="S167" s="111"/>
      <c r="T167" s="112"/>
      <c r="U167" s="119">
        <f t="shared" si="113"/>
        <v>0</v>
      </c>
      <c r="V167" s="120"/>
      <c r="W167" s="115">
        <f>IFERROR(IF(V167="",0,(SUMIF($G$3:U$3,"金额-入",$G167:U167)-SUMIF($G$3:U$3,"金额-出",$G167:U167))/(SUMIF($G$3:U$3,"数量-入",$G167:U167)-SUMIF($G$3:U$3,"数量-出",$G167:U167))),0)</f>
        <v>0</v>
      </c>
      <c r="X167" s="115">
        <f t="shared" si="114"/>
        <v>0</v>
      </c>
      <c r="Y167" s="121"/>
      <c r="Z167" s="122"/>
      <c r="AA167" s="111"/>
      <c r="AB167" s="112"/>
      <c r="AC167" s="119">
        <f t="shared" si="115"/>
        <v>0</v>
      </c>
      <c r="AD167" s="120"/>
      <c r="AE167" s="115">
        <f>IFERROR(IF(AD167="",0,(SUMIF($G$3:AC$3,"金额-入",$G167:AC167)-SUMIF($G$3:AC$3,"金额-出",$G167:AC167))/(SUMIF($G$3:AC$3,"数量-入",$G167:AC167)-SUMIF($G$3:AC$3,"数量-出",$G167:AC167))),0)</f>
        <v>0</v>
      </c>
      <c r="AF167" s="115">
        <f t="shared" si="116"/>
        <v>0</v>
      </c>
      <c r="AG167" s="121"/>
      <c r="AH167" s="122"/>
      <c r="AI167" s="123"/>
      <c r="AJ167" s="112"/>
      <c r="AK167" s="119">
        <f t="shared" si="117"/>
        <v>0</v>
      </c>
      <c r="AL167" s="124"/>
      <c r="AM167" s="115">
        <f>IFERROR(IF(AL167="",0,(SUMIF($G$3:AK$3,"金额-入",$G167:AK167)-SUMIF($G$3:AK$3,"金额-出",$G167:AK167))/(SUMIF($G$3:AK$3,"数量-入",$G167:AK167)-SUMIF($G$3:AK$3,"数量-出",$G167:AK167))),0)</f>
        <v>0</v>
      </c>
      <c r="AN167" s="115">
        <f t="shared" si="118"/>
        <v>0</v>
      </c>
      <c r="AO167" s="125"/>
      <c r="AP167" s="126"/>
      <c r="AQ167" s="123"/>
      <c r="AR167" s="112"/>
      <c r="AS167" s="119">
        <f t="shared" si="119"/>
        <v>0</v>
      </c>
      <c r="AT167" s="124"/>
      <c r="AU167" s="115">
        <f>IFERROR(IF(AT167="",0,(SUMIF($G$3:AS$3,"金额-入",$G167:AS167)-SUMIF($G$3:AS$3,"金额-出",$G167:AS167))/(SUMIF($G$3:AS$3,"数量-入",$G167:AS167)-SUMIF($G$3:AS$3,"数量-出",$G167:AS167))),0)</f>
        <v>0</v>
      </c>
      <c r="AV167" s="115">
        <f t="shared" si="120"/>
        <v>0</v>
      </c>
      <c r="AW167" s="125"/>
      <c r="AX167" s="126"/>
      <c r="AY167" s="123"/>
      <c r="AZ167" s="112"/>
      <c r="BA167" s="119">
        <f t="shared" si="121"/>
        <v>0</v>
      </c>
      <c r="BB167" s="124"/>
      <c r="BC167" s="115">
        <f>IFERROR(IF(BB167="",0,(SUMIF($G$3:BA$3,"金额-入",$G167:BA167)-SUMIF($G$3:BA$3,"金额-出",$G167:BA167))/(SUMIF($G$3:BA$3,"数量-入",$G167:BA167)-SUMIF($G$3:BA$3,"数量-出",$G167:BA167))),0)</f>
        <v>0</v>
      </c>
      <c r="BD167" s="115">
        <f t="shared" si="122"/>
        <v>0</v>
      </c>
      <c r="BE167" s="125"/>
      <c r="BF167" s="126"/>
      <c r="BG167" s="123"/>
      <c r="BH167" s="112"/>
      <c r="BI167" s="119">
        <f t="shared" si="123"/>
        <v>0</v>
      </c>
      <c r="BJ167" s="124"/>
      <c r="BK167" s="115">
        <f>IFERROR(IF(BJ167="",0,(SUMIF($G$3:BI$3,"金额-入",$G167:BI167)-SUMIF($G$3:BI$3,"金额-出",$G167:BI167))/(SUMIF($G$3:BI$3,"数量-入",$G167:BI167)-SUMIF($G$3:BI$3,"数量-出",$G167:BI167))),0)</f>
        <v>0</v>
      </c>
      <c r="BL167" s="115">
        <f t="shared" si="124"/>
        <v>0</v>
      </c>
      <c r="BM167" s="125"/>
      <c r="BN167" s="126"/>
      <c r="BO167" s="123"/>
      <c r="BP167" s="112"/>
      <c r="BQ167" s="119">
        <f t="shared" si="125"/>
        <v>0</v>
      </c>
      <c r="BR167" s="124"/>
      <c r="BS167" s="115">
        <f>IFERROR(IF(BR167="",0,(SUMIF($G$3:BQ$3,"金额-入",$G167:BQ167)-SUMIF($G$3:BQ$3,"金额-出",$G167:BQ167))/(SUMIF($G$3:BQ$3,"数量-入",$G167:BQ167)-SUMIF($G$3:BQ$3,"数量-出",$G167:BQ167))),0)</f>
        <v>0</v>
      </c>
      <c r="BT167" s="115">
        <f t="shared" si="126"/>
        <v>0</v>
      </c>
      <c r="BU167" s="125"/>
      <c r="BV167" s="126"/>
      <c r="BW167" s="123"/>
      <c r="BX167" s="112"/>
      <c r="BY167" s="119">
        <f t="shared" si="127"/>
        <v>0</v>
      </c>
      <c r="BZ167" s="124"/>
      <c r="CA167" s="115">
        <f>IFERROR(IF(BZ167="",0,(SUMIF($G$3:BY$3,"金额-入",$G167:BY167)-SUMIF($G$3:BY$3,"金额-出",$G167:BY167))/(SUMIF($G$3:BY$3,"数量-入",$G167:BY167)-SUMIF($G$3:BY$3,"数量-出",$G167:BY167))),0)</f>
        <v>0</v>
      </c>
      <c r="CB167" s="115">
        <f t="shared" si="128"/>
        <v>0</v>
      </c>
      <c r="CC167" s="125"/>
      <c r="CD167" s="126"/>
      <c r="CE167" s="123"/>
      <c r="CF167" s="112"/>
      <c r="CG167" s="119">
        <f t="shared" si="129"/>
        <v>0</v>
      </c>
      <c r="CH167" s="124"/>
      <c r="CI167" s="115">
        <f>IFERROR(IF(CH167="",0,(SUMIF($G$3:CG$3,"金额-入",$G167:CG167)-SUMIF($G$3:CG$3,"金额-出",$G167:CG167))/(SUMIF($G$3:CG$3,"数量-入",$G167:CG167)-SUMIF($G$3:CG$3,"数量-出",$G167:CG167))),0)</f>
        <v>0</v>
      </c>
      <c r="CJ167" s="115">
        <f t="shared" si="130"/>
        <v>0</v>
      </c>
      <c r="CK167" s="125"/>
      <c r="CL167" s="126"/>
      <c r="CM167" s="123"/>
      <c r="CN167" s="112"/>
      <c r="CO167" s="119">
        <f t="shared" si="131"/>
        <v>0</v>
      </c>
      <c r="CP167" s="124"/>
      <c r="CQ167" s="115">
        <f>IFERROR(IF(CP167="",0,(SUMIF($G$3:CO$3,"金额-入",$G167:CO167)-SUMIF($G$3:CO$3,"金额-出",$G167:CO167))/(SUMIF($G$3:CO$3,"数量-入",$G167:CO167)-SUMIF($G$3:CO$3,"数量-出",$G167:CO167))),0)</f>
        <v>0</v>
      </c>
      <c r="CR167" s="115">
        <f t="shared" si="132"/>
        <v>0</v>
      </c>
      <c r="CS167" s="125"/>
      <c r="CT167" s="126"/>
      <c r="CU167" s="123"/>
      <c r="CV167" s="112"/>
      <c r="CW167" s="119">
        <f t="shared" si="133"/>
        <v>0</v>
      </c>
      <c r="CX167" s="124"/>
      <c r="CY167" s="115">
        <f>IFERROR(IF(CX167="",0,(SUMIF($G$3:CW$3,"金额-入",$G167:CW167)-SUMIF($G$3:CW$3,"金额-出",$G167:CW167))/(SUMIF($G$3:CW$3,"数量-入",$G167:CW167)-SUMIF($G$3:CW$3,"数量-出",$G167:CW167))),0)</f>
        <v>0</v>
      </c>
      <c r="CZ167" s="115">
        <f t="shared" si="134"/>
        <v>0</v>
      </c>
      <c r="DA167" s="125"/>
      <c r="DB167" s="126"/>
      <c r="DC167" s="123"/>
      <c r="DD167" s="112"/>
      <c r="DE167" s="119">
        <f t="shared" si="135"/>
        <v>0</v>
      </c>
      <c r="DF167" s="124"/>
      <c r="DG167" s="115">
        <f>IFERROR(IF(DF167="",0,(SUMIF($G$3:DE$3,"金额-入",$G167:DE167)-SUMIF($G$3:DE$3,"金额-出",$G167:DE167))/(SUMIF($G$3:DE$3,"数量-入",$G167:DE167)-SUMIF($G$3:DE$3,"数量-出",$G167:DE167))),0)</f>
        <v>0</v>
      </c>
      <c r="DH167" s="115">
        <f t="shared" si="136"/>
        <v>0</v>
      </c>
      <c r="DI167" s="125"/>
      <c r="DJ167" s="126"/>
      <c r="DK167" s="109">
        <f t="array" ref="DK167">MIN(IF(($G$3:$DJ$3="单价")*(G167:DJ167&lt;&gt;0),G167:DJ167))</f>
        <v>0</v>
      </c>
      <c r="DL167" s="97">
        <f t="array" ref="DL167">MAX(IF($G$3:$DJ$3="单价",G167:DJ167))</f>
        <v>0</v>
      </c>
      <c r="DM167" s="115">
        <f t="shared" si="137"/>
        <v>0</v>
      </c>
      <c r="DN167" s="127"/>
      <c r="DO167" s="2"/>
      <c r="DP167" s="11">
        <f t="shared" si="138"/>
        <v>0</v>
      </c>
      <c r="DQ167" s="11">
        <f t="shared" si="139"/>
        <v>0</v>
      </c>
      <c r="DR167" s="11"/>
      <c r="DS167" s="11"/>
      <c r="DT167" s="11"/>
      <c r="DU167" s="2"/>
      <c r="DV167" s="2"/>
      <c r="DW167" s="2"/>
      <c r="DX167" s="2"/>
      <c r="DY167" s="2"/>
    </row>
    <row r="168" spans="1:129" ht="18" customHeight="1" x14ac:dyDescent="0.15">
      <c r="A168" s="2"/>
      <c r="B168" s="53">
        <f t="shared" si="0"/>
        <v>164</v>
      </c>
      <c r="C168" s="5"/>
      <c r="D168" s="6"/>
      <c r="E168" s="7"/>
      <c r="F168" s="8"/>
      <c r="G168" s="111"/>
      <c r="H168" s="112"/>
      <c r="I168" s="113">
        <f t="shared" si="106"/>
        <v>0</v>
      </c>
      <c r="J168" s="114">
        <f t="shared" si="107"/>
        <v>0</v>
      </c>
      <c r="K168" s="115">
        <f t="shared" si="3"/>
        <v>0</v>
      </c>
      <c r="L168" s="113">
        <f t="shared" si="108"/>
        <v>0</v>
      </c>
      <c r="M168" s="114">
        <f t="shared" si="109"/>
        <v>0</v>
      </c>
      <c r="N168" s="115">
        <f t="shared" si="6"/>
        <v>0</v>
      </c>
      <c r="O168" s="113">
        <f t="shared" si="110"/>
        <v>0</v>
      </c>
      <c r="P168" s="116">
        <f t="shared" si="111"/>
        <v>0</v>
      </c>
      <c r="Q168" s="117">
        <f t="shared" si="37"/>
        <v>0</v>
      </c>
      <c r="R168" s="118">
        <f t="shared" si="112"/>
        <v>0</v>
      </c>
      <c r="S168" s="111"/>
      <c r="T168" s="112"/>
      <c r="U168" s="119">
        <f t="shared" si="113"/>
        <v>0</v>
      </c>
      <c r="V168" s="120"/>
      <c r="W168" s="115">
        <f>IFERROR(IF(V168="",0,(SUMIF($G$3:U$3,"金额-入",$G168:U168)-SUMIF($G$3:U$3,"金额-出",$G168:U168))/(SUMIF($G$3:U$3,"数量-入",$G168:U168)-SUMIF($G$3:U$3,"数量-出",$G168:U168))),0)</f>
        <v>0</v>
      </c>
      <c r="X168" s="115">
        <f t="shared" si="114"/>
        <v>0</v>
      </c>
      <c r="Y168" s="121"/>
      <c r="Z168" s="122"/>
      <c r="AA168" s="111"/>
      <c r="AB168" s="112"/>
      <c r="AC168" s="119">
        <f t="shared" si="115"/>
        <v>0</v>
      </c>
      <c r="AD168" s="120"/>
      <c r="AE168" s="115">
        <f>IFERROR(IF(AD168="",0,(SUMIF($G$3:AC$3,"金额-入",$G168:AC168)-SUMIF($G$3:AC$3,"金额-出",$G168:AC168))/(SUMIF($G$3:AC$3,"数量-入",$G168:AC168)-SUMIF($G$3:AC$3,"数量-出",$G168:AC168))),0)</f>
        <v>0</v>
      </c>
      <c r="AF168" s="115">
        <f t="shared" si="116"/>
        <v>0</v>
      </c>
      <c r="AG168" s="121"/>
      <c r="AH168" s="122"/>
      <c r="AI168" s="123"/>
      <c r="AJ168" s="112"/>
      <c r="AK168" s="119">
        <f t="shared" si="117"/>
        <v>0</v>
      </c>
      <c r="AL168" s="124"/>
      <c r="AM168" s="115">
        <f>IFERROR(IF(AL168="",0,(SUMIF($G$3:AK$3,"金额-入",$G168:AK168)-SUMIF($G$3:AK$3,"金额-出",$G168:AK168))/(SUMIF($G$3:AK$3,"数量-入",$G168:AK168)-SUMIF($G$3:AK$3,"数量-出",$G168:AK168))),0)</f>
        <v>0</v>
      </c>
      <c r="AN168" s="115">
        <f t="shared" si="118"/>
        <v>0</v>
      </c>
      <c r="AO168" s="125"/>
      <c r="AP168" s="126"/>
      <c r="AQ168" s="123"/>
      <c r="AR168" s="112"/>
      <c r="AS168" s="119">
        <f t="shared" si="119"/>
        <v>0</v>
      </c>
      <c r="AT168" s="124"/>
      <c r="AU168" s="115">
        <f>IFERROR(IF(AT168="",0,(SUMIF($G$3:AS$3,"金额-入",$G168:AS168)-SUMIF($G$3:AS$3,"金额-出",$G168:AS168))/(SUMIF($G$3:AS$3,"数量-入",$G168:AS168)-SUMIF($G$3:AS$3,"数量-出",$G168:AS168))),0)</f>
        <v>0</v>
      </c>
      <c r="AV168" s="115">
        <f t="shared" si="120"/>
        <v>0</v>
      </c>
      <c r="AW168" s="125"/>
      <c r="AX168" s="126"/>
      <c r="AY168" s="123"/>
      <c r="AZ168" s="112"/>
      <c r="BA168" s="119">
        <f t="shared" si="121"/>
        <v>0</v>
      </c>
      <c r="BB168" s="124"/>
      <c r="BC168" s="115">
        <f>IFERROR(IF(BB168="",0,(SUMIF($G$3:BA$3,"金额-入",$G168:BA168)-SUMIF($G$3:BA$3,"金额-出",$G168:BA168))/(SUMIF($G$3:BA$3,"数量-入",$G168:BA168)-SUMIF($G$3:BA$3,"数量-出",$G168:BA168))),0)</f>
        <v>0</v>
      </c>
      <c r="BD168" s="115">
        <f t="shared" si="122"/>
        <v>0</v>
      </c>
      <c r="BE168" s="125"/>
      <c r="BF168" s="126"/>
      <c r="BG168" s="123"/>
      <c r="BH168" s="112"/>
      <c r="BI168" s="119">
        <f t="shared" si="123"/>
        <v>0</v>
      </c>
      <c r="BJ168" s="124"/>
      <c r="BK168" s="115">
        <f>IFERROR(IF(BJ168="",0,(SUMIF($G$3:BI$3,"金额-入",$G168:BI168)-SUMIF($G$3:BI$3,"金额-出",$G168:BI168))/(SUMIF($G$3:BI$3,"数量-入",$G168:BI168)-SUMIF($G$3:BI$3,"数量-出",$G168:BI168))),0)</f>
        <v>0</v>
      </c>
      <c r="BL168" s="115">
        <f t="shared" si="124"/>
        <v>0</v>
      </c>
      <c r="BM168" s="125"/>
      <c r="BN168" s="126"/>
      <c r="BO168" s="123"/>
      <c r="BP168" s="112"/>
      <c r="BQ168" s="119">
        <f t="shared" si="125"/>
        <v>0</v>
      </c>
      <c r="BR168" s="124"/>
      <c r="BS168" s="115">
        <f>IFERROR(IF(BR168="",0,(SUMIF($G$3:BQ$3,"金额-入",$G168:BQ168)-SUMIF($G$3:BQ$3,"金额-出",$G168:BQ168))/(SUMIF($G$3:BQ$3,"数量-入",$G168:BQ168)-SUMIF($G$3:BQ$3,"数量-出",$G168:BQ168))),0)</f>
        <v>0</v>
      </c>
      <c r="BT168" s="115">
        <f t="shared" si="126"/>
        <v>0</v>
      </c>
      <c r="BU168" s="125"/>
      <c r="BV168" s="126"/>
      <c r="BW168" s="123"/>
      <c r="BX168" s="112"/>
      <c r="BY168" s="119">
        <f t="shared" si="127"/>
        <v>0</v>
      </c>
      <c r="BZ168" s="124"/>
      <c r="CA168" s="115">
        <f>IFERROR(IF(BZ168="",0,(SUMIF($G$3:BY$3,"金额-入",$G168:BY168)-SUMIF($G$3:BY$3,"金额-出",$G168:BY168))/(SUMIF($G$3:BY$3,"数量-入",$G168:BY168)-SUMIF($G$3:BY$3,"数量-出",$G168:BY168))),0)</f>
        <v>0</v>
      </c>
      <c r="CB168" s="115">
        <f t="shared" si="128"/>
        <v>0</v>
      </c>
      <c r="CC168" s="125"/>
      <c r="CD168" s="126"/>
      <c r="CE168" s="123"/>
      <c r="CF168" s="112"/>
      <c r="CG168" s="119">
        <f t="shared" si="129"/>
        <v>0</v>
      </c>
      <c r="CH168" s="124"/>
      <c r="CI168" s="115">
        <f>IFERROR(IF(CH168="",0,(SUMIF($G$3:CG$3,"金额-入",$G168:CG168)-SUMIF($G$3:CG$3,"金额-出",$G168:CG168))/(SUMIF($G$3:CG$3,"数量-入",$G168:CG168)-SUMIF($G$3:CG$3,"数量-出",$G168:CG168))),0)</f>
        <v>0</v>
      </c>
      <c r="CJ168" s="115">
        <f t="shared" si="130"/>
        <v>0</v>
      </c>
      <c r="CK168" s="125"/>
      <c r="CL168" s="126"/>
      <c r="CM168" s="123"/>
      <c r="CN168" s="112"/>
      <c r="CO168" s="119">
        <f t="shared" si="131"/>
        <v>0</v>
      </c>
      <c r="CP168" s="124"/>
      <c r="CQ168" s="115">
        <f>IFERROR(IF(CP168="",0,(SUMIF($G$3:CO$3,"金额-入",$G168:CO168)-SUMIF($G$3:CO$3,"金额-出",$G168:CO168))/(SUMIF($G$3:CO$3,"数量-入",$G168:CO168)-SUMIF($G$3:CO$3,"数量-出",$G168:CO168))),0)</f>
        <v>0</v>
      </c>
      <c r="CR168" s="115">
        <f t="shared" si="132"/>
        <v>0</v>
      </c>
      <c r="CS168" s="125"/>
      <c r="CT168" s="126"/>
      <c r="CU168" s="123"/>
      <c r="CV168" s="112"/>
      <c r="CW168" s="119">
        <f t="shared" si="133"/>
        <v>0</v>
      </c>
      <c r="CX168" s="124"/>
      <c r="CY168" s="115">
        <f>IFERROR(IF(CX168="",0,(SUMIF($G$3:CW$3,"金额-入",$G168:CW168)-SUMIF($G$3:CW$3,"金额-出",$G168:CW168))/(SUMIF($G$3:CW$3,"数量-入",$G168:CW168)-SUMIF($G$3:CW$3,"数量-出",$G168:CW168))),0)</f>
        <v>0</v>
      </c>
      <c r="CZ168" s="115">
        <f t="shared" si="134"/>
        <v>0</v>
      </c>
      <c r="DA168" s="125"/>
      <c r="DB168" s="126"/>
      <c r="DC168" s="123"/>
      <c r="DD168" s="112"/>
      <c r="DE168" s="119">
        <f t="shared" si="135"/>
        <v>0</v>
      </c>
      <c r="DF168" s="124"/>
      <c r="DG168" s="115">
        <f>IFERROR(IF(DF168="",0,(SUMIF($G$3:DE$3,"金额-入",$G168:DE168)-SUMIF($G$3:DE$3,"金额-出",$G168:DE168))/(SUMIF($G$3:DE$3,"数量-入",$G168:DE168)-SUMIF($G$3:DE$3,"数量-出",$G168:DE168))),0)</f>
        <v>0</v>
      </c>
      <c r="DH168" s="115">
        <f t="shared" si="136"/>
        <v>0</v>
      </c>
      <c r="DI168" s="125"/>
      <c r="DJ168" s="126"/>
      <c r="DK168" s="109">
        <f t="array" ref="DK168">MIN(IF(($G$3:$DJ$3="单价")*(G168:DJ168&lt;&gt;0),G168:DJ168))</f>
        <v>0</v>
      </c>
      <c r="DL168" s="97">
        <f t="array" ref="DL168">MAX(IF($G$3:$DJ$3="单价",G168:DJ168))</f>
        <v>0</v>
      </c>
      <c r="DM168" s="115">
        <f t="shared" si="137"/>
        <v>0</v>
      </c>
      <c r="DN168" s="127"/>
      <c r="DO168" s="2"/>
      <c r="DP168" s="11">
        <f t="shared" si="138"/>
        <v>0</v>
      </c>
      <c r="DQ168" s="11">
        <f t="shared" si="139"/>
        <v>0</v>
      </c>
      <c r="DR168" s="11"/>
      <c r="DS168" s="11"/>
      <c r="DT168" s="11"/>
      <c r="DU168" s="2"/>
      <c r="DV168" s="2"/>
      <c r="DW168" s="2"/>
      <c r="DX168" s="2"/>
      <c r="DY168" s="2"/>
    </row>
    <row r="169" spans="1:129" ht="18" customHeight="1" x14ac:dyDescent="0.15">
      <c r="A169" s="2"/>
      <c r="B169" s="53">
        <f t="shared" si="0"/>
        <v>165</v>
      </c>
      <c r="C169" s="5"/>
      <c r="D169" s="6"/>
      <c r="E169" s="7"/>
      <c r="F169" s="8"/>
      <c r="G169" s="111"/>
      <c r="H169" s="112"/>
      <c r="I169" s="113">
        <f t="shared" si="106"/>
        <v>0</v>
      </c>
      <c r="J169" s="114">
        <f t="shared" si="107"/>
        <v>0</v>
      </c>
      <c r="K169" s="115">
        <f t="shared" si="3"/>
        <v>0</v>
      </c>
      <c r="L169" s="113">
        <f t="shared" si="108"/>
        <v>0</v>
      </c>
      <c r="M169" s="114">
        <f t="shared" si="109"/>
        <v>0</v>
      </c>
      <c r="N169" s="115">
        <f t="shared" si="6"/>
        <v>0</v>
      </c>
      <c r="O169" s="113">
        <f t="shared" si="110"/>
        <v>0</v>
      </c>
      <c r="P169" s="116">
        <f t="shared" si="111"/>
        <v>0</v>
      </c>
      <c r="Q169" s="117">
        <f t="shared" si="37"/>
        <v>0</v>
      </c>
      <c r="R169" s="118">
        <f t="shared" si="112"/>
        <v>0</v>
      </c>
      <c r="S169" s="111"/>
      <c r="T169" s="112"/>
      <c r="U169" s="119">
        <f t="shared" si="113"/>
        <v>0</v>
      </c>
      <c r="V169" s="120"/>
      <c r="W169" s="115">
        <f>IFERROR(IF(V169="",0,(SUMIF($G$3:U$3,"金额-入",$G169:U169)-SUMIF($G$3:U$3,"金额-出",$G169:U169))/(SUMIF($G$3:U$3,"数量-入",$G169:U169)-SUMIF($G$3:U$3,"数量-出",$G169:U169))),0)</f>
        <v>0</v>
      </c>
      <c r="X169" s="115">
        <f t="shared" si="114"/>
        <v>0</v>
      </c>
      <c r="Y169" s="121"/>
      <c r="Z169" s="122"/>
      <c r="AA169" s="111"/>
      <c r="AB169" s="112"/>
      <c r="AC169" s="119">
        <f t="shared" si="115"/>
        <v>0</v>
      </c>
      <c r="AD169" s="120"/>
      <c r="AE169" s="115">
        <f>IFERROR(IF(AD169="",0,(SUMIF($G$3:AC$3,"金额-入",$G169:AC169)-SUMIF($G$3:AC$3,"金额-出",$G169:AC169))/(SUMIF($G$3:AC$3,"数量-入",$G169:AC169)-SUMIF($G$3:AC$3,"数量-出",$G169:AC169))),0)</f>
        <v>0</v>
      </c>
      <c r="AF169" s="115">
        <f t="shared" si="116"/>
        <v>0</v>
      </c>
      <c r="AG169" s="121"/>
      <c r="AH169" s="122"/>
      <c r="AI169" s="123"/>
      <c r="AJ169" s="112"/>
      <c r="AK169" s="119">
        <f t="shared" si="117"/>
        <v>0</v>
      </c>
      <c r="AL169" s="124"/>
      <c r="AM169" s="115">
        <f>IFERROR(IF(AL169="",0,(SUMIF($G$3:AK$3,"金额-入",$G169:AK169)-SUMIF($G$3:AK$3,"金额-出",$G169:AK169))/(SUMIF($G$3:AK$3,"数量-入",$G169:AK169)-SUMIF($G$3:AK$3,"数量-出",$G169:AK169))),0)</f>
        <v>0</v>
      </c>
      <c r="AN169" s="115">
        <f t="shared" si="118"/>
        <v>0</v>
      </c>
      <c r="AO169" s="125"/>
      <c r="AP169" s="126"/>
      <c r="AQ169" s="123"/>
      <c r="AR169" s="112"/>
      <c r="AS169" s="119">
        <f t="shared" si="119"/>
        <v>0</v>
      </c>
      <c r="AT169" s="124"/>
      <c r="AU169" s="115">
        <f>IFERROR(IF(AT169="",0,(SUMIF($G$3:AS$3,"金额-入",$G169:AS169)-SUMIF($G$3:AS$3,"金额-出",$G169:AS169))/(SUMIF($G$3:AS$3,"数量-入",$G169:AS169)-SUMIF($G$3:AS$3,"数量-出",$G169:AS169))),0)</f>
        <v>0</v>
      </c>
      <c r="AV169" s="115">
        <f t="shared" si="120"/>
        <v>0</v>
      </c>
      <c r="AW169" s="125"/>
      <c r="AX169" s="126"/>
      <c r="AY169" s="123"/>
      <c r="AZ169" s="112"/>
      <c r="BA169" s="119">
        <f t="shared" si="121"/>
        <v>0</v>
      </c>
      <c r="BB169" s="124"/>
      <c r="BC169" s="115">
        <f>IFERROR(IF(BB169="",0,(SUMIF($G$3:BA$3,"金额-入",$G169:BA169)-SUMIF($G$3:BA$3,"金额-出",$G169:BA169))/(SUMIF($G$3:BA$3,"数量-入",$G169:BA169)-SUMIF($G$3:BA$3,"数量-出",$G169:BA169))),0)</f>
        <v>0</v>
      </c>
      <c r="BD169" s="115">
        <f t="shared" si="122"/>
        <v>0</v>
      </c>
      <c r="BE169" s="125"/>
      <c r="BF169" s="126"/>
      <c r="BG169" s="123"/>
      <c r="BH169" s="112"/>
      <c r="BI169" s="119">
        <f t="shared" si="123"/>
        <v>0</v>
      </c>
      <c r="BJ169" s="124"/>
      <c r="BK169" s="115">
        <f>IFERROR(IF(BJ169="",0,(SUMIF($G$3:BI$3,"金额-入",$G169:BI169)-SUMIF($G$3:BI$3,"金额-出",$G169:BI169))/(SUMIF($G$3:BI$3,"数量-入",$G169:BI169)-SUMIF($G$3:BI$3,"数量-出",$G169:BI169))),0)</f>
        <v>0</v>
      </c>
      <c r="BL169" s="115">
        <f t="shared" si="124"/>
        <v>0</v>
      </c>
      <c r="BM169" s="125"/>
      <c r="BN169" s="126"/>
      <c r="BO169" s="123"/>
      <c r="BP169" s="112"/>
      <c r="BQ169" s="119">
        <f t="shared" si="125"/>
        <v>0</v>
      </c>
      <c r="BR169" s="124"/>
      <c r="BS169" s="115">
        <f>IFERROR(IF(BR169="",0,(SUMIF($G$3:BQ$3,"金额-入",$G169:BQ169)-SUMIF($G$3:BQ$3,"金额-出",$G169:BQ169))/(SUMIF($G$3:BQ$3,"数量-入",$G169:BQ169)-SUMIF($G$3:BQ$3,"数量-出",$G169:BQ169))),0)</f>
        <v>0</v>
      </c>
      <c r="BT169" s="115">
        <f t="shared" si="126"/>
        <v>0</v>
      </c>
      <c r="BU169" s="125"/>
      <c r="BV169" s="126"/>
      <c r="BW169" s="123"/>
      <c r="BX169" s="112"/>
      <c r="BY169" s="119">
        <f t="shared" si="127"/>
        <v>0</v>
      </c>
      <c r="BZ169" s="124"/>
      <c r="CA169" s="115">
        <f>IFERROR(IF(BZ169="",0,(SUMIF($G$3:BY$3,"金额-入",$G169:BY169)-SUMIF($G$3:BY$3,"金额-出",$G169:BY169))/(SUMIF($G$3:BY$3,"数量-入",$G169:BY169)-SUMIF($G$3:BY$3,"数量-出",$G169:BY169))),0)</f>
        <v>0</v>
      </c>
      <c r="CB169" s="115">
        <f t="shared" si="128"/>
        <v>0</v>
      </c>
      <c r="CC169" s="125"/>
      <c r="CD169" s="126"/>
      <c r="CE169" s="123"/>
      <c r="CF169" s="112"/>
      <c r="CG169" s="119">
        <f t="shared" si="129"/>
        <v>0</v>
      </c>
      <c r="CH169" s="124"/>
      <c r="CI169" s="115">
        <f>IFERROR(IF(CH169="",0,(SUMIF($G$3:CG$3,"金额-入",$G169:CG169)-SUMIF($G$3:CG$3,"金额-出",$G169:CG169))/(SUMIF($G$3:CG$3,"数量-入",$G169:CG169)-SUMIF($G$3:CG$3,"数量-出",$G169:CG169))),0)</f>
        <v>0</v>
      </c>
      <c r="CJ169" s="115">
        <f t="shared" si="130"/>
        <v>0</v>
      </c>
      <c r="CK169" s="125"/>
      <c r="CL169" s="126"/>
      <c r="CM169" s="123"/>
      <c r="CN169" s="112"/>
      <c r="CO169" s="119">
        <f t="shared" si="131"/>
        <v>0</v>
      </c>
      <c r="CP169" s="124"/>
      <c r="CQ169" s="115">
        <f>IFERROR(IF(CP169="",0,(SUMIF($G$3:CO$3,"金额-入",$G169:CO169)-SUMIF($G$3:CO$3,"金额-出",$G169:CO169))/(SUMIF($G$3:CO$3,"数量-入",$G169:CO169)-SUMIF($G$3:CO$3,"数量-出",$G169:CO169))),0)</f>
        <v>0</v>
      </c>
      <c r="CR169" s="115">
        <f t="shared" si="132"/>
        <v>0</v>
      </c>
      <c r="CS169" s="125"/>
      <c r="CT169" s="126"/>
      <c r="CU169" s="123"/>
      <c r="CV169" s="112"/>
      <c r="CW169" s="119">
        <f t="shared" si="133"/>
        <v>0</v>
      </c>
      <c r="CX169" s="124"/>
      <c r="CY169" s="115">
        <f>IFERROR(IF(CX169="",0,(SUMIF($G$3:CW$3,"金额-入",$G169:CW169)-SUMIF($G$3:CW$3,"金额-出",$G169:CW169))/(SUMIF($G$3:CW$3,"数量-入",$G169:CW169)-SUMIF($G$3:CW$3,"数量-出",$G169:CW169))),0)</f>
        <v>0</v>
      </c>
      <c r="CZ169" s="115">
        <f t="shared" si="134"/>
        <v>0</v>
      </c>
      <c r="DA169" s="125"/>
      <c r="DB169" s="126"/>
      <c r="DC169" s="123"/>
      <c r="DD169" s="112"/>
      <c r="DE169" s="119">
        <f t="shared" si="135"/>
        <v>0</v>
      </c>
      <c r="DF169" s="124"/>
      <c r="DG169" s="115">
        <f>IFERROR(IF(DF169="",0,(SUMIF($G$3:DE$3,"金额-入",$G169:DE169)-SUMIF($G$3:DE$3,"金额-出",$G169:DE169))/(SUMIF($G$3:DE$3,"数量-入",$G169:DE169)-SUMIF($G$3:DE$3,"数量-出",$G169:DE169))),0)</f>
        <v>0</v>
      </c>
      <c r="DH169" s="115">
        <f t="shared" si="136"/>
        <v>0</v>
      </c>
      <c r="DI169" s="125"/>
      <c r="DJ169" s="126"/>
      <c r="DK169" s="109">
        <f t="array" ref="DK169">MIN(IF(($G$3:$DJ$3="单价")*(G169:DJ169&lt;&gt;0),G169:DJ169))</f>
        <v>0</v>
      </c>
      <c r="DL169" s="97">
        <f t="array" ref="DL169">MAX(IF($G$3:$DJ$3="单价",G169:DJ169))</f>
        <v>0</v>
      </c>
      <c r="DM169" s="115">
        <f t="shared" si="137"/>
        <v>0</v>
      </c>
      <c r="DN169" s="127"/>
      <c r="DO169" s="2"/>
      <c r="DP169" s="11">
        <f t="shared" si="138"/>
        <v>0</v>
      </c>
      <c r="DQ169" s="11">
        <f t="shared" si="139"/>
        <v>0</v>
      </c>
      <c r="DR169" s="11"/>
      <c r="DS169" s="11"/>
      <c r="DT169" s="11"/>
      <c r="DU169" s="2"/>
      <c r="DV169" s="2"/>
      <c r="DW169" s="2"/>
      <c r="DX169" s="2"/>
      <c r="DY169" s="2"/>
    </row>
    <row r="170" spans="1:129" ht="18" customHeight="1" x14ac:dyDescent="0.15">
      <c r="A170" s="2"/>
      <c r="B170" s="53">
        <f t="shared" si="0"/>
        <v>166</v>
      </c>
      <c r="C170" s="5"/>
      <c r="D170" s="6"/>
      <c r="E170" s="7"/>
      <c r="F170" s="8"/>
      <c r="G170" s="111"/>
      <c r="H170" s="112"/>
      <c r="I170" s="113">
        <f t="shared" si="106"/>
        <v>0</v>
      </c>
      <c r="J170" s="114">
        <f t="shared" si="107"/>
        <v>0</v>
      </c>
      <c r="K170" s="115">
        <f t="shared" si="3"/>
        <v>0</v>
      </c>
      <c r="L170" s="113">
        <f t="shared" si="108"/>
        <v>0</v>
      </c>
      <c r="M170" s="114">
        <f t="shared" si="109"/>
        <v>0</v>
      </c>
      <c r="N170" s="115">
        <f t="shared" si="6"/>
        <v>0</v>
      </c>
      <c r="O170" s="113">
        <f t="shared" si="110"/>
        <v>0</v>
      </c>
      <c r="P170" s="116">
        <f t="shared" si="111"/>
        <v>0</v>
      </c>
      <c r="Q170" s="117">
        <f t="shared" si="37"/>
        <v>0</v>
      </c>
      <c r="R170" s="118">
        <f t="shared" si="112"/>
        <v>0</v>
      </c>
      <c r="S170" s="111"/>
      <c r="T170" s="112"/>
      <c r="U170" s="119">
        <f t="shared" si="113"/>
        <v>0</v>
      </c>
      <c r="V170" s="120"/>
      <c r="W170" s="115">
        <f>IFERROR(IF(V170="",0,(SUMIF($G$3:U$3,"金额-入",$G170:U170)-SUMIF($G$3:U$3,"金额-出",$G170:U170))/(SUMIF($G$3:U$3,"数量-入",$G170:U170)-SUMIF($G$3:U$3,"数量-出",$G170:U170))),0)</f>
        <v>0</v>
      </c>
      <c r="X170" s="115">
        <f t="shared" si="114"/>
        <v>0</v>
      </c>
      <c r="Y170" s="121"/>
      <c r="Z170" s="122"/>
      <c r="AA170" s="111"/>
      <c r="AB170" s="112"/>
      <c r="AC170" s="119">
        <f t="shared" si="115"/>
        <v>0</v>
      </c>
      <c r="AD170" s="120"/>
      <c r="AE170" s="115">
        <f>IFERROR(IF(AD170="",0,(SUMIF($G$3:AC$3,"金额-入",$G170:AC170)-SUMIF($G$3:AC$3,"金额-出",$G170:AC170))/(SUMIF($G$3:AC$3,"数量-入",$G170:AC170)-SUMIF($G$3:AC$3,"数量-出",$G170:AC170))),0)</f>
        <v>0</v>
      </c>
      <c r="AF170" s="115">
        <f t="shared" si="116"/>
        <v>0</v>
      </c>
      <c r="AG170" s="121"/>
      <c r="AH170" s="122"/>
      <c r="AI170" s="123"/>
      <c r="AJ170" s="112"/>
      <c r="AK170" s="119">
        <f t="shared" si="117"/>
        <v>0</v>
      </c>
      <c r="AL170" s="124"/>
      <c r="AM170" s="115">
        <f>IFERROR(IF(AL170="",0,(SUMIF($G$3:AK$3,"金额-入",$G170:AK170)-SUMIF($G$3:AK$3,"金额-出",$G170:AK170))/(SUMIF($G$3:AK$3,"数量-入",$G170:AK170)-SUMIF($G$3:AK$3,"数量-出",$G170:AK170))),0)</f>
        <v>0</v>
      </c>
      <c r="AN170" s="115">
        <f t="shared" si="118"/>
        <v>0</v>
      </c>
      <c r="AO170" s="125"/>
      <c r="AP170" s="126"/>
      <c r="AQ170" s="123"/>
      <c r="AR170" s="112"/>
      <c r="AS170" s="119">
        <f t="shared" si="119"/>
        <v>0</v>
      </c>
      <c r="AT170" s="124"/>
      <c r="AU170" s="115">
        <f>IFERROR(IF(AT170="",0,(SUMIF($G$3:AS$3,"金额-入",$G170:AS170)-SUMIF($G$3:AS$3,"金额-出",$G170:AS170))/(SUMIF($G$3:AS$3,"数量-入",$G170:AS170)-SUMIF($G$3:AS$3,"数量-出",$G170:AS170))),0)</f>
        <v>0</v>
      </c>
      <c r="AV170" s="115">
        <f t="shared" si="120"/>
        <v>0</v>
      </c>
      <c r="AW170" s="125"/>
      <c r="AX170" s="126"/>
      <c r="AY170" s="123"/>
      <c r="AZ170" s="112"/>
      <c r="BA170" s="119">
        <f t="shared" si="121"/>
        <v>0</v>
      </c>
      <c r="BB170" s="124"/>
      <c r="BC170" s="115">
        <f>IFERROR(IF(BB170="",0,(SUMIF($G$3:BA$3,"金额-入",$G170:BA170)-SUMIF($G$3:BA$3,"金额-出",$G170:BA170))/(SUMIF($G$3:BA$3,"数量-入",$G170:BA170)-SUMIF($G$3:BA$3,"数量-出",$G170:BA170))),0)</f>
        <v>0</v>
      </c>
      <c r="BD170" s="115">
        <f t="shared" si="122"/>
        <v>0</v>
      </c>
      <c r="BE170" s="125"/>
      <c r="BF170" s="126"/>
      <c r="BG170" s="123"/>
      <c r="BH170" s="112"/>
      <c r="BI170" s="119">
        <f t="shared" si="123"/>
        <v>0</v>
      </c>
      <c r="BJ170" s="124"/>
      <c r="BK170" s="115">
        <f>IFERROR(IF(BJ170="",0,(SUMIF($G$3:BI$3,"金额-入",$G170:BI170)-SUMIF($G$3:BI$3,"金额-出",$G170:BI170))/(SUMIF($G$3:BI$3,"数量-入",$G170:BI170)-SUMIF($G$3:BI$3,"数量-出",$G170:BI170))),0)</f>
        <v>0</v>
      </c>
      <c r="BL170" s="115">
        <f t="shared" si="124"/>
        <v>0</v>
      </c>
      <c r="BM170" s="125"/>
      <c r="BN170" s="126"/>
      <c r="BO170" s="123"/>
      <c r="BP170" s="112"/>
      <c r="BQ170" s="119">
        <f t="shared" si="125"/>
        <v>0</v>
      </c>
      <c r="BR170" s="124"/>
      <c r="BS170" s="115">
        <f>IFERROR(IF(BR170="",0,(SUMIF($G$3:BQ$3,"金额-入",$G170:BQ170)-SUMIF($G$3:BQ$3,"金额-出",$G170:BQ170))/(SUMIF($G$3:BQ$3,"数量-入",$G170:BQ170)-SUMIF($G$3:BQ$3,"数量-出",$G170:BQ170))),0)</f>
        <v>0</v>
      </c>
      <c r="BT170" s="115">
        <f t="shared" si="126"/>
        <v>0</v>
      </c>
      <c r="BU170" s="125"/>
      <c r="BV170" s="126"/>
      <c r="BW170" s="123"/>
      <c r="BX170" s="112"/>
      <c r="BY170" s="119">
        <f t="shared" si="127"/>
        <v>0</v>
      </c>
      <c r="BZ170" s="124"/>
      <c r="CA170" s="115">
        <f>IFERROR(IF(BZ170="",0,(SUMIF($G$3:BY$3,"金额-入",$G170:BY170)-SUMIF($G$3:BY$3,"金额-出",$G170:BY170))/(SUMIF($G$3:BY$3,"数量-入",$G170:BY170)-SUMIF($G$3:BY$3,"数量-出",$G170:BY170))),0)</f>
        <v>0</v>
      </c>
      <c r="CB170" s="115">
        <f t="shared" si="128"/>
        <v>0</v>
      </c>
      <c r="CC170" s="125"/>
      <c r="CD170" s="126"/>
      <c r="CE170" s="123"/>
      <c r="CF170" s="112"/>
      <c r="CG170" s="119">
        <f t="shared" si="129"/>
        <v>0</v>
      </c>
      <c r="CH170" s="124"/>
      <c r="CI170" s="115">
        <f>IFERROR(IF(CH170="",0,(SUMIF($G$3:CG$3,"金额-入",$G170:CG170)-SUMIF($G$3:CG$3,"金额-出",$G170:CG170))/(SUMIF($G$3:CG$3,"数量-入",$G170:CG170)-SUMIF($G$3:CG$3,"数量-出",$G170:CG170))),0)</f>
        <v>0</v>
      </c>
      <c r="CJ170" s="115">
        <f t="shared" si="130"/>
        <v>0</v>
      </c>
      <c r="CK170" s="125"/>
      <c r="CL170" s="126"/>
      <c r="CM170" s="123"/>
      <c r="CN170" s="112"/>
      <c r="CO170" s="119">
        <f t="shared" si="131"/>
        <v>0</v>
      </c>
      <c r="CP170" s="124"/>
      <c r="CQ170" s="115">
        <f>IFERROR(IF(CP170="",0,(SUMIF($G$3:CO$3,"金额-入",$G170:CO170)-SUMIF($G$3:CO$3,"金额-出",$G170:CO170))/(SUMIF($G$3:CO$3,"数量-入",$G170:CO170)-SUMIF($G$3:CO$3,"数量-出",$G170:CO170))),0)</f>
        <v>0</v>
      </c>
      <c r="CR170" s="115">
        <f t="shared" si="132"/>
        <v>0</v>
      </c>
      <c r="CS170" s="125"/>
      <c r="CT170" s="126"/>
      <c r="CU170" s="123"/>
      <c r="CV170" s="112"/>
      <c r="CW170" s="119">
        <f t="shared" si="133"/>
        <v>0</v>
      </c>
      <c r="CX170" s="124"/>
      <c r="CY170" s="115">
        <f>IFERROR(IF(CX170="",0,(SUMIF($G$3:CW$3,"金额-入",$G170:CW170)-SUMIF($G$3:CW$3,"金额-出",$G170:CW170))/(SUMIF($G$3:CW$3,"数量-入",$G170:CW170)-SUMIF($G$3:CW$3,"数量-出",$G170:CW170))),0)</f>
        <v>0</v>
      </c>
      <c r="CZ170" s="115">
        <f t="shared" si="134"/>
        <v>0</v>
      </c>
      <c r="DA170" s="125"/>
      <c r="DB170" s="126"/>
      <c r="DC170" s="123"/>
      <c r="DD170" s="112"/>
      <c r="DE170" s="119">
        <f t="shared" si="135"/>
        <v>0</v>
      </c>
      <c r="DF170" s="124"/>
      <c r="DG170" s="115">
        <f>IFERROR(IF(DF170="",0,(SUMIF($G$3:DE$3,"金额-入",$G170:DE170)-SUMIF($G$3:DE$3,"金额-出",$G170:DE170))/(SUMIF($G$3:DE$3,"数量-入",$G170:DE170)-SUMIF($G$3:DE$3,"数量-出",$G170:DE170))),0)</f>
        <v>0</v>
      </c>
      <c r="DH170" s="115">
        <f t="shared" si="136"/>
        <v>0</v>
      </c>
      <c r="DI170" s="125"/>
      <c r="DJ170" s="126"/>
      <c r="DK170" s="109">
        <f t="array" ref="DK170">MIN(IF(($G$3:$DJ$3="单价")*(G170:DJ170&lt;&gt;0),G170:DJ170))</f>
        <v>0</v>
      </c>
      <c r="DL170" s="97">
        <f t="array" ref="DL170">MAX(IF($G$3:$DJ$3="单价",G170:DJ170))</f>
        <v>0</v>
      </c>
      <c r="DM170" s="115">
        <f t="shared" si="137"/>
        <v>0</v>
      </c>
      <c r="DN170" s="127"/>
      <c r="DO170" s="2"/>
      <c r="DP170" s="11">
        <f t="shared" si="138"/>
        <v>0</v>
      </c>
      <c r="DQ170" s="11">
        <f t="shared" si="139"/>
        <v>0</v>
      </c>
      <c r="DR170" s="11"/>
      <c r="DS170" s="11"/>
      <c r="DT170" s="11"/>
      <c r="DU170" s="2"/>
      <c r="DV170" s="2"/>
      <c r="DW170" s="2"/>
      <c r="DX170" s="2"/>
      <c r="DY170" s="2"/>
    </row>
    <row r="171" spans="1:129" ht="18" customHeight="1" x14ac:dyDescent="0.15">
      <c r="A171" s="2"/>
      <c r="B171" s="53">
        <f t="shared" si="0"/>
        <v>167</v>
      </c>
      <c r="C171" s="5"/>
      <c r="D171" s="6"/>
      <c r="E171" s="7"/>
      <c r="F171" s="8"/>
      <c r="G171" s="111"/>
      <c r="H171" s="112"/>
      <c r="I171" s="113">
        <f t="shared" si="106"/>
        <v>0</v>
      </c>
      <c r="J171" s="114">
        <f t="shared" si="107"/>
        <v>0</v>
      </c>
      <c r="K171" s="115">
        <f t="shared" si="3"/>
        <v>0</v>
      </c>
      <c r="L171" s="113">
        <f t="shared" si="108"/>
        <v>0</v>
      </c>
      <c r="M171" s="114">
        <f t="shared" si="109"/>
        <v>0</v>
      </c>
      <c r="N171" s="115">
        <f t="shared" si="6"/>
        <v>0</v>
      </c>
      <c r="O171" s="113">
        <f t="shared" si="110"/>
        <v>0</v>
      </c>
      <c r="P171" s="116">
        <f t="shared" si="111"/>
        <v>0</v>
      </c>
      <c r="Q171" s="117">
        <f t="shared" si="37"/>
        <v>0</v>
      </c>
      <c r="R171" s="118">
        <f t="shared" si="112"/>
        <v>0</v>
      </c>
      <c r="S171" s="111"/>
      <c r="T171" s="112"/>
      <c r="U171" s="119">
        <f t="shared" si="113"/>
        <v>0</v>
      </c>
      <c r="V171" s="120"/>
      <c r="W171" s="115">
        <f>IFERROR(IF(V171="",0,(SUMIF($G$3:U$3,"金额-入",$G171:U171)-SUMIF($G$3:U$3,"金额-出",$G171:U171))/(SUMIF($G$3:U$3,"数量-入",$G171:U171)-SUMIF($G$3:U$3,"数量-出",$G171:U171))),0)</f>
        <v>0</v>
      </c>
      <c r="X171" s="115">
        <f t="shared" si="114"/>
        <v>0</v>
      </c>
      <c r="Y171" s="121"/>
      <c r="Z171" s="122"/>
      <c r="AA171" s="111"/>
      <c r="AB171" s="112"/>
      <c r="AC171" s="119">
        <f t="shared" si="115"/>
        <v>0</v>
      </c>
      <c r="AD171" s="120"/>
      <c r="AE171" s="115">
        <f>IFERROR(IF(AD171="",0,(SUMIF($G$3:AC$3,"金额-入",$G171:AC171)-SUMIF($G$3:AC$3,"金额-出",$G171:AC171))/(SUMIF($G$3:AC$3,"数量-入",$G171:AC171)-SUMIF($G$3:AC$3,"数量-出",$G171:AC171))),0)</f>
        <v>0</v>
      </c>
      <c r="AF171" s="115">
        <f t="shared" si="116"/>
        <v>0</v>
      </c>
      <c r="AG171" s="121"/>
      <c r="AH171" s="122"/>
      <c r="AI171" s="123"/>
      <c r="AJ171" s="112"/>
      <c r="AK171" s="119">
        <f t="shared" si="117"/>
        <v>0</v>
      </c>
      <c r="AL171" s="124"/>
      <c r="AM171" s="115">
        <f>IFERROR(IF(AL171="",0,(SUMIF($G$3:AK$3,"金额-入",$G171:AK171)-SUMIF($G$3:AK$3,"金额-出",$G171:AK171))/(SUMIF($G$3:AK$3,"数量-入",$G171:AK171)-SUMIF($G$3:AK$3,"数量-出",$G171:AK171))),0)</f>
        <v>0</v>
      </c>
      <c r="AN171" s="115">
        <f t="shared" si="118"/>
        <v>0</v>
      </c>
      <c r="AO171" s="125"/>
      <c r="AP171" s="126"/>
      <c r="AQ171" s="123"/>
      <c r="AR171" s="112"/>
      <c r="AS171" s="119">
        <f t="shared" si="119"/>
        <v>0</v>
      </c>
      <c r="AT171" s="124"/>
      <c r="AU171" s="115">
        <f>IFERROR(IF(AT171="",0,(SUMIF($G$3:AS$3,"金额-入",$G171:AS171)-SUMIF($G$3:AS$3,"金额-出",$G171:AS171))/(SUMIF($G$3:AS$3,"数量-入",$G171:AS171)-SUMIF($G$3:AS$3,"数量-出",$G171:AS171))),0)</f>
        <v>0</v>
      </c>
      <c r="AV171" s="115">
        <f t="shared" si="120"/>
        <v>0</v>
      </c>
      <c r="AW171" s="125"/>
      <c r="AX171" s="126"/>
      <c r="AY171" s="123"/>
      <c r="AZ171" s="112"/>
      <c r="BA171" s="119">
        <f t="shared" si="121"/>
        <v>0</v>
      </c>
      <c r="BB171" s="124"/>
      <c r="BC171" s="115">
        <f>IFERROR(IF(BB171="",0,(SUMIF($G$3:BA$3,"金额-入",$G171:BA171)-SUMIF($G$3:BA$3,"金额-出",$G171:BA171))/(SUMIF($G$3:BA$3,"数量-入",$G171:BA171)-SUMIF($G$3:BA$3,"数量-出",$G171:BA171))),0)</f>
        <v>0</v>
      </c>
      <c r="BD171" s="115">
        <f t="shared" si="122"/>
        <v>0</v>
      </c>
      <c r="BE171" s="125"/>
      <c r="BF171" s="126"/>
      <c r="BG171" s="123"/>
      <c r="BH171" s="112"/>
      <c r="BI171" s="119">
        <f t="shared" si="123"/>
        <v>0</v>
      </c>
      <c r="BJ171" s="124"/>
      <c r="BK171" s="115">
        <f>IFERROR(IF(BJ171="",0,(SUMIF($G$3:BI$3,"金额-入",$G171:BI171)-SUMIF($G$3:BI$3,"金额-出",$G171:BI171))/(SUMIF($G$3:BI$3,"数量-入",$G171:BI171)-SUMIF($G$3:BI$3,"数量-出",$G171:BI171))),0)</f>
        <v>0</v>
      </c>
      <c r="BL171" s="115">
        <f t="shared" si="124"/>
        <v>0</v>
      </c>
      <c r="BM171" s="125"/>
      <c r="BN171" s="126"/>
      <c r="BO171" s="123"/>
      <c r="BP171" s="112"/>
      <c r="BQ171" s="119">
        <f t="shared" si="125"/>
        <v>0</v>
      </c>
      <c r="BR171" s="124"/>
      <c r="BS171" s="115">
        <f>IFERROR(IF(BR171="",0,(SUMIF($G$3:BQ$3,"金额-入",$G171:BQ171)-SUMIF($G$3:BQ$3,"金额-出",$G171:BQ171))/(SUMIF($G$3:BQ$3,"数量-入",$G171:BQ171)-SUMIF($G$3:BQ$3,"数量-出",$G171:BQ171))),0)</f>
        <v>0</v>
      </c>
      <c r="BT171" s="115">
        <f t="shared" si="126"/>
        <v>0</v>
      </c>
      <c r="BU171" s="125"/>
      <c r="BV171" s="126"/>
      <c r="BW171" s="123"/>
      <c r="BX171" s="112"/>
      <c r="BY171" s="119">
        <f t="shared" si="127"/>
        <v>0</v>
      </c>
      <c r="BZ171" s="124"/>
      <c r="CA171" s="115">
        <f>IFERROR(IF(BZ171="",0,(SUMIF($G$3:BY$3,"金额-入",$G171:BY171)-SUMIF($G$3:BY$3,"金额-出",$G171:BY171))/(SUMIF($G$3:BY$3,"数量-入",$G171:BY171)-SUMIF($G$3:BY$3,"数量-出",$G171:BY171))),0)</f>
        <v>0</v>
      </c>
      <c r="CB171" s="115">
        <f t="shared" si="128"/>
        <v>0</v>
      </c>
      <c r="CC171" s="125"/>
      <c r="CD171" s="126"/>
      <c r="CE171" s="123"/>
      <c r="CF171" s="112"/>
      <c r="CG171" s="119">
        <f t="shared" si="129"/>
        <v>0</v>
      </c>
      <c r="CH171" s="124"/>
      <c r="CI171" s="115">
        <f>IFERROR(IF(CH171="",0,(SUMIF($G$3:CG$3,"金额-入",$G171:CG171)-SUMIF($G$3:CG$3,"金额-出",$G171:CG171))/(SUMIF($G$3:CG$3,"数量-入",$G171:CG171)-SUMIF($G$3:CG$3,"数量-出",$G171:CG171))),0)</f>
        <v>0</v>
      </c>
      <c r="CJ171" s="115">
        <f t="shared" si="130"/>
        <v>0</v>
      </c>
      <c r="CK171" s="125"/>
      <c r="CL171" s="126"/>
      <c r="CM171" s="123"/>
      <c r="CN171" s="112"/>
      <c r="CO171" s="119">
        <f t="shared" si="131"/>
        <v>0</v>
      </c>
      <c r="CP171" s="124"/>
      <c r="CQ171" s="115">
        <f>IFERROR(IF(CP171="",0,(SUMIF($G$3:CO$3,"金额-入",$G171:CO171)-SUMIF($G$3:CO$3,"金额-出",$G171:CO171))/(SUMIF($G$3:CO$3,"数量-入",$G171:CO171)-SUMIF($G$3:CO$3,"数量-出",$G171:CO171))),0)</f>
        <v>0</v>
      </c>
      <c r="CR171" s="115">
        <f t="shared" si="132"/>
        <v>0</v>
      </c>
      <c r="CS171" s="125"/>
      <c r="CT171" s="126"/>
      <c r="CU171" s="123"/>
      <c r="CV171" s="112"/>
      <c r="CW171" s="119">
        <f t="shared" si="133"/>
        <v>0</v>
      </c>
      <c r="CX171" s="124"/>
      <c r="CY171" s="115">
        <f>IFERROR(IF(CX171="",0,(SUMIF($G$3:CW$3,"金额-入",$G171:CW171)-SUMIF($G$3:CW$3,"金额-出",$G171:CW171))/(SUMIF($G$3:CW$3,"数量-入",$G171:CW171)-SUMIF($G$3:CW$3,"数量-出",$G171:CW171))),0)</f>
        <v>0</v>
      </c>
      <c r="CZ171" s="115">
        <f t="shared" si="134"/>
        <v>0</v>
      </c>
      <c r="DA171" s="125"/>
      <c r="DB171" s="126"/>
      <c r="DC171" s="123"/>
      <c r="DD171" s="112"/>
      <c r="DE171" s="119">
        <f t="shared" si="135"/>
        <v>0</v>
      </c>
      <c r="DF171" s="124"/>
      <c r="DG171" s="115">
        <f>IFERROR(IF(DF171="",0,(SUMIF($G$3:DE$3,"金额-入",$G171:DE171)-SUMIF($G$3:DE$3,"金额-出",$G171:DE171))/(SUMIF($G$3:DE$3,"数量-入",$G171:DE171)-SUMIF($G$3:DE$3,"数量-出",$G171:DE171))),0)</f>
        <v>0</v>
      </c>
      <c r="DH171" s="115">
        <f t="shared" si="136"/>
        <v>0</v>
      </c>
      <c r="DI171" s="125"/>
      <c r="DJ171" s="126"/>
      <c r="DK171" s="109">
        <f t="array" ref="DK171">MIN(IF(($G$3:$DJ$3="单价")*(G171:DJ171&lt;&gt;0),G171:DJ171))</f>
        <v>0</v>
      </c>
      <c r="DL171" s="97">
        <f t="array" ref="DL171">MAX(IF($G$3:$DJ$3="单价",G171:DJ171))</f>
        <v>0</v>
      </c>
      <c r="DM171" s="115">
        <f t="shared" si="137"/>
        <v>0</v>
      </c>
      <c r="DN171" s="127"/>
      <c r="DO171" s="2"/>
      <c r="DP171" s="11">
        <f t="shared" si="138"/>
        <v>0</v>
      </c>
      <c r="DQ171" s="11">
        <f t="shared" si="139"/>
        <v>0</v>
      </c>
      <c r="DR171" s="11"/>
      <c r="DS171" s="11"/>
      <c r="DT171" s="11"/>
      <c r="DU171" s="2"/>
      <c r="DV171" s="2"/>
      <c r="DW171" s="2"/>
      <c r="DX171" s="2"/>
      <c r="DY171" s="2"/>
    </row>
    <row r="172" spans="1:129" ht="18" customHeight="1" x14ac:dyDescent="0.15">
      <c r="A172" s="2"/>
      <c r="B172" s="53">
        <f t="shared" si="0"/>
        <v>168</v>
      </c>
      <c r="C172" s="5"/>
      <c r="D172" s="6"/>
      <c r="E172" s="7"/>
      <c r="F172" s="8"/>
      <c r="G172" s="111"/>
      <c r="H172" s="112"/>
      <c r="I172" s="113">
        <f t="shared" si="106"/>
        <v>0</v>
      </c>
      <c r="J172" s="114">
        <f t="shared" si="107"/>
        <v>0</v>
      </c>
      <c r="K172" s="115">
        <f t="shared" si="3"/>
        <v>0</v>
      </c>
      <c r="L172" s="113">
        <f t="shared" si="108"/>
        <v>0</v>
      </c>
      <c r="M172" s="114">
        <f t="shared" si="109"/>
        <v>0</v>
      </c>
      <c r="N172" s="115">
        <f t="shared" si="6"/>
        <v>0</v>
      </c>
      <c r="O172" s="113">
        <f t="shared" si="110"/>
        <v>0</v>
      </c>
      <c r="P172" s="116">
        <f t="shared" si="111"/>
        <v>0</v>
      </c>
      <c r="Q172" s="117">
        <f t="shared" si="37"/>
        <v>0</v>
      </c>
      <c r="R172" s="118">
        <f t="shared" si="112"/>
        <v>0</v>
      </c>
      <c r="S172" s="111"/>
      <c r="T172" s="112"/>
      <c r="U172" s="119">
        <f t="shared" si="113"/>
        <v>0</v>
      </c>
      <c r="V172" s="120"/>
      <c r="W172" s="115">
        <f>IFERROR(IF(V172="",0,(SUMIF($G$3:U$3,"金额-入",$G172:U172)-SUMIF($G$3:U$3,"金额-出",$G172:U172))/(SUMIF($G$3:U$3,"数量-入",$G172:U172)-SUMIF($G$3:U$3,"数量-出",$G172:U172))),0)</f>
        <v>0</v>
      </c>
      <c r="X172" s="115">
        <f t="shared" si="114"/>
        <v>0</v>
      </c>
      <c r="Y172" s="121"/>
      <c r="Z172" s="122"/>
      <c r="AA172" s="111"/>
      <c r="AB172" s="112"/>
      <c r="AC172" s="119">
        <f t="shared" si="115"/>
        <v>0</v>
      </c>
      <c r="AD172" s="120"/>
      <c r="AE172" s="115">
        <f>IFERROR(IF(AD172="",0,(SUMIF($G$3:AC$3,"金额-入",$G172:AC172)-SUMIF($G$3:AC$3,"金额-出",$G172:AC172))/(SUMIF($G$3:AC$3,"数量-入",$G172:AC172)-SUMIF($G$3:AC$3,"数量-出",$G172:AC172))),0)</f>
        <v>0</v>
      </c>
      <c r="AF172" s="115">
        <f t="shared" si="116"/>
        <v>0</v>
      </c>
      <c r="AG172" s="121"/>
      <c r="AH172" s="122"/>
      <c r="AI172" s="123"/>
      <c r="AJ172" s="112"/>
      <c r="AK172" s="119">
        <f t="shared" si="117"/>
        <v>0</v>
      </c>
      <c r="AL172" s="124"/>
      <c r="AM172" s="115">
        <f>IFERROR(IF(AL172="",0,(SUMIF($G$3:AK$3,"金额-入",$G172:AK172)-SUMIF($G$3:AK$3,"金额-出",$G172:AK172))/(SUMIF($G$3:AK$3,"数量-入",$G172:AK172)-SUMIF($G$3:AK$3,"数量-出",$G172:AK172))),0)</f>
        <v>0</v>
      </c>
      <c r="AN172" s="115">
        <f t="shared" si="118"/>
        <v>0</v>
      </c>
      <c r="AO172" s="125"/>
      <c r="AP172" s="126"/>
      <c r="AQ172" s="123"/>
      <c r="AR172" s="112"/>
      <c r="AS172" s="119">
        <f t="shared" si="119"/>
        <v>0</v>
      </c>
      <c r="AT172" s="124"/>
      <c r="AU172" s="115">
        <f>IFERROR(IF(AT172="",0,(SUMIF($G$3:AS$3,"金额-入",$G172:AS172)-SUMIF($G$3:AS$3,"金额-出",$G172:AS172))/(SUMIF($G$3:AS$3,"数量-入",$G172:AS172)-SUMIF($G$3:AS$3,"数量-出",$G172:AS172))),0)</f>
        <v>0</v>
      </c>
      <c r="AV172" s="115">
        <f t="shared" si="120"/>
        <v>0</v>
      </c>
      <c r="AW172" s="125"/>
      <c r="AX172" s="126"/>
      <c r="AY172" s="123"/>
      <c r="AZ172" s="112"/>
      <c r="BA172" s="119">
        <f t="shared" si="121"/>
        <v>0</v>
      </c>
      <c r="BB172" s="124"/>
      <c r="BC172" s="115">
        <f>IFERROR(IF(BB172="",0,(SUMIF($G$3:BA$3,"金额-入",$G172:BA172)-SUMIF($G$3:BA$3,"金额-出",$G172:BA172))/(SUMIF($G$3:BA$3,"数量-入",$G172:BA172)-SUMIF($G$3:BA$3,"数量-出",$G172:BA172))),0)</f>
        <v>0</v>
      </c>
      <c r="BD172" s="115">
        <f t="shared" si="122"/>
        <v>0</v>
      </c>
      <c r="BE172" s="125"/>
      <c r="BF172" s="126"/>
      <c r="BG172" s="123"/>
      <c r="BH172" s="112"/>
      <c r="BI172" s="119">
        <f t="shared" si="123"/>
        <v>0</v>
      </c>
      <c r="BJ172" s="124"/>
      <c r="BK172" s="115">
        <f>IFERROR(IF(BJ172="",0,(SUMIF($G$3:BI$3,"金额-入",$G172:BI172)-SUMIF($G$3:BI$3,"金额-出",$G172:BI172))/(SUMIF($G$3:BI$3,"数量-入",$G172:BI172)-SUMIF($G$3:BI$3,"数量-出",$G172:BI172))),0)</f>
        <v>0</v>
      </c>
      <c r="BL172" s="115">
        <f t="shared" si="124"/>
        <v>0</v>
      </c>
      <c r="BM172" s="125"/>
      <c r="BN172" s="126"/>
      <c r="BO172" s="123"/>
      <c r="BP172" s="112"/>
      <c r="BQ172" s="119">
        <f t="shared" si="125"/>
        <v>0</v>
      </c>
      <c r="BR172" s="124"/>
      <c r="BS172" s="115">
        <f>IFERROR(IF(BR172="",0,(SUMIF($G$3:BQ$3,"金额-入",$G172:BQ172)-SUMIF($G$3:BQ$3,"金额-出",$G172:BQ172))/(SUMIF($G$3:BQ$3,"数量-入",$G172:BQ172)-SUMIF($G$3:BQ$3,"数量-出",$G172:BQ172))),0)</f>
        <v>0</v>
      </c>
      <c r="BT172" s="115">
        <f t="shared" si="126"/>
        <v>0</v>
      </c>
      <c r="BU172" s="125"/>
      <c r="BV172" s="126"/>
      <c r="BW172" s="123"/>
      <c r="BX172" s="112"/>
      <c r="BY172" s="119">
        <f t="shared" si="127"/>
        <v>0</v>
      </c>
      <c r="BZ172" s="124"/>
      <c r="CA172" s="115">
        <f>IFERROR(IF(BZ172="",0,(SUMIF($G$3:BY$3,"金额-入",$G172:BY172)-SUMIF($G$3:BY$3,"金额-出",$G172:BY172))/(SUMIF($G$3:BY$3,"数量-入",$G172:BY172)-SUMIF($G$3:BY$3,"数量-出",$G172:BY172))),0)</f>
        <v>0</v>
      </c>
      <c r="CB172" s="115">
        <f t="shared" si="128"/>
        <v>0</v>
      </c>
      <c r="CC172" s="125"/>
      <c r="CD172" s="126"/>
      <c r="CE172" s="123"/>
      <c r="CF172" s="112"/>
      <c r="CG172" s="119">
        <f t="shared" si="129"/>
        <v>0</v>
      </c>
      <c r="CH172" s="124"/>
      <c r="CI172" s="115">
        <f>IFERROR(IF(CH172="",0,(SUMIF($G$3:CG$3,"金额-入",$G172:CG172)-SUMIF($G$3:CG$3,"金额-出",$G172:CG172))/(SUMIF($G$3:CG$3,"数量-入",$G172:CG172)-SUMIF($G$3:CG$3,"数量-出",$G172:CG172))),0)</f>
        <v>0</v>
      </c>
      <c r="CJ172" s="115">
        <f t="shared" si="130"/>
        <v>0</v>
      </c>
      <c r="CK172" s="125"/>
      <c r="CL172" s="126"/>
      <c r="CM172" s="123"/>
      <c r="CN172" s="112"/>
      <c r="CO172" s="119">
        <f t="shared" si="131"/>
        <v>0</v>
      </c>
      <c r="CP172" s="124"/>
      <c r="CQ172" s="115">
        <f>IFERROR(IF(CP172="",0,(SUMIF($G$3:CO$3,"金额-入",$G172:CO172)-SUMIF($G$3:CO$3,"金额-出",$G172:CO172))/(SUMIF($G$3:CO$3,"数量-入",$G172:CO172)-SUMIF($G$3:CO$3,"数量-出",$G172:CO172))),0)</f>
        <v>0</v>
      </c>
      <c r="CR172" s="115">
        <f t="shared" si="132"/>
        <v>0</v>
      </c>
      <c r="CS172" s="125"/>
      <c r="CT172" s="126"/>
      <c r="CU172" s="123"/>
      <c r="CV172" s="112"/>
      <c r="CW172" s="119">
        <f t="shared" si="133"/>
        <v>0</v>
      </c>
      <c r="CX172" s="124"/>
      <c r="CY172" s="115">
        <f>IFERROR(IF(CX172="",0,(SUMIF($G$3:CW$3,"金额-入",$G172:CW172)-SUMIF($G$3:CW$3,"金额-出",$G172:CW172))/(SUMIF($G$3:CW$3,"数量-入",$G172:CW172)-SUMIF($G$3:CW$3,"数量-出",$G172:CW172))),0)</f>
        <v>0</v>
      </c>
      <c r="CZ172" s="115">
        <f t="shared" si="134"/>
        <v>0</v>
      </c>
      <c r="DA172" s="125"/>
      <c r="DB172" s="126"/>
      <c r="DC172" s="123"/>
      <c r="DD172" s="112"/>
      <c r="DE172" s="119">
        <f t="shared" si="135"/>
        <v>0</v>
      </c>
      <c r="DF172" s="124"/>
      <c r="DG172" s="115">
        <f>IFERROR(IF(DF172="",0,(SUMIF($G$3:DE$3,"金额-入",$G172:DE172)-SUMIF($G$3:DE$3,"金额-出",$G172:DE172))/(SUMIF($G$3:DE$3,"数量-入",$G172:DE172)-SUMIF($G$3:DE$3,"数量-出",$G172:DE172))),0)</f>
        <v>0</v>
      </c>
      <c r="DH172" s="115">
        <f t="shared" si="136"/>
        <v>0</v>
      </c>
      <c r="DI172" s="125"/>
      <c r="DJ172" s="126"/>
      <c r="DK172" s="109">
        <f t="array" ref="DK172">MIN(IF(($G$3:$DJ$3="单价")*(G172:DJ172&lt;&gt;0),G172:DJ172))</f>
        <v>0</v>
      </c>
      <c r="DL172" s="97">
        <f t="array" ref="DL172">MAX(IF($G$3:$DJ$3="单价",G172:DJ172))</f>
        <v>0</v>
      </c>
      <c r="DM172" s="115">
        <f t="shared" si="137"/>
        <v>0</v>
      </c>
      <c r="DN172" s="127"/>
      <c r="DO172" s="2"/>
      <c r="DP172" s="11">
        <f t="shared" si="138"/>
        <v>0</v>
      </c>
      <c r="DQ172" s="11">
        <f t="shared" si="139"/>
        <v>0</v>
      </c>
      <c r="DR172" s="11"/>
      <c r="DS172" s="11"/>
      <c r="DT172" s="11"/>
      <c r="DU172" s="2"/>
      <c r="DV172" s="2"/>
      <c r="DW172" s="2"/>
      <c r="DX172" s="2"/>
      <c r="DY172" s="2"/>
    </row>
    <row r="173" spans="1:129" ht="18" customHeight="1" x14ac:dyDescent="0.15">
      <c r="A173" s="2"/>
      <c r="B173" s="53">
        <f t="shared" si="0"/>
        <v>169</v>
      </c>
      <c r="C173" s="5"/>
      <c r="D173" s="6"/>
      <c r="E173" s="7"/>
      <c r="F173" s="8"/>
      <c r="G173" s="111"/>
      <c r="H173" s="112"/>
      <c r="I173" s="113">
        <f t="shared" si="106"/>
        <v>0</v>
      </c>
      <c r="J173" s="114">
        <f t="shared" si="107"/>
        <v>0</v>
      </c>
      <c r="K173" s="115">
        <f t="shared" si="3"/>
        <v>0</v>
      </c>
      <c r="L173" s="113">
        <f t="shared" si="108"/>
        <v>0</v>
      </c>
      <c r="M173" s="114">
        <f t="shared" si="109"/>
        <v>0</v>
      </c>
      <c r="N173" s="115">
        <f t="shared" si="6"/>
        <v>0</v>
      </c>
      <c r="O173" s="113">
        <f t="shared" si="110"/>
        <v>0</v>
      </c>
      <c r="P173" s="116">
        <f t="shared" si="111"/>
        <v>0</v>
      </c>
      <c r="Q173" s="117">
        <f t="shared" si="37"/>
        <v>0</v>
      </c>
      <c r="R173" s="118">
        <f t="shared" si="112"/>
        <v>0</v>
      </c>
      <c r="S173" s="111"/>
      <c r="T173" s="112"/>
      <c r="U173" s="119">
        <f t="shared" si="113"/>
        <v>0</v>
      </c>
      <c r="V173" s="120"/>
      <c r="W173" s="115">
        <f>IFERROR(IF(V173="",0,(SUMIF($G$3:U$3,"金额-入",$G173:U173)-SUMIF($G$3:U$3,"金额-出",$G173:U173))/(SUMIF($G$3:U$3,"数量-入",$G173:U173)-SUMIF($G$3:U$3,"数量-出",$G173:U173))),0)</f>
        <v>0</v>
      </c>
      <c r="X173" s="115">
        <f t="shared" si="114"/>
        <v>0</v>
      </c>
      <c r="Y173" s="121"/>
      <c r="Z173" s="122"/>
      <c r="AA173" s="111"/>
      <c r="AB173" s="112"/>
      <c r="AC173" s="119">
        <f t="shared" si="115"/>
        <v>0</v>
      </c>
      <c r="AD173" s="120"/>
      <c r="AE173" s="115">
        <f>IFERROR(IF(AD173="",0,(SUMIF($G$3:AC$3,"金额-入",$G173:AC173)-SUMIF($G$3:AC$3,"金额-出",$G173:AC173))/(SUMIF($G$3:AC$3,"数量-入",$G173:AC173)-SUMIF($G$3:AC$3,"数量-出",$G173:AC173))),0)</f>
        <v>0</v>
      </c>
      <c r="AF173" s="115">
        <f t="shared" si="116"/>
        <v>0</v>
      </c>
      <c r="AG173" s="121"/>
      <c r="AH173" s="122"/>
      <c r="AI173" s="123"/>
      <c r="AJ173" s="112"/>
      <c r="AK173" s="119">
        <f t="shared" si="117"/>
        <v>0</v>
      </c>
      <c r="AL173" s="124"/>
      <c r="AM173" s="115">
        <f>IFERROR(IF(AL173="",0,(SUMIF($G$3:AK$3,"金额-入",$G173:AK173)-SUMIF($G$3:AK$3,"金额-出",$G173:AK173))/(SUMIF($G$3:AK$3,"数量-入",$G173:AK173)-SUMIF($G$3:AK$3,"数量-出",$G173:AK173))),0)</f>
        <v>0</v>
      </c>
      <c r="AN173" s="115">
        <f t="shared" si="118"/>
        <v>0</v>
      </c>
      <c r="AO173" s="125"/>
      <c r="AP173" s="126"/>
      <c r="AQ173" s="123"/>
      <c r="AR173" s="112"/>
      <c r="AS173" s="119">
        <f t="shared" si="119"/>
        <v>0</v>
      </c>
      <c r="AT173" s="124"/>
      <c r="AU173" s="115">
        <f>IFERROR(IF(AT173="",0,(SUMIF($G$3:AS$3,"金额-入",$G173:AS173)-SUMIF($G$3:AS$3,"金额-出",$G173:AS173))/(SUMIF($G$3:AS$3,"数量-入",$G173:AS173)-SUMIF($G$3:AS$3,"数量-出",$G173:AS173))),0)</f>
        <v>0</v>
      </c>
      <c r="AV173" s="115">
        <f t="shared" si="120"/>
        <v>0</v>
      </c>
      <c r="AW173" s="125"/>
      <c r="AX173" s="126"/>
      <c r="AY173" s="123"/>
      <c r="AZ173" s="112"/>
      <c r="BA173" s="119">
        <f t="shared" si="121"/>
        <v>0</v>
      </c>
      <c r="BB173" s="124"/>
      <c r="BC173" s="115">
        <f>IFERROR(IF(BB173="",0,(SUMIF($G$3:BA$3,"金额-入",$G173:BA173)-SUMIF($G$3:BA$3,"金额-出",$G173:BA173))/(SUMIF($G$3:BA$3,"数量-入",$G173:BA173)-SUMIF($G$3:BA$3,"数量-出",$G173:BA173))),0)</f>
        <v>0</v>
      </c>
      <c r="BD173" s="115">
        <f t="shared" si="122"/>
        <v>0</v>
      </c>
      <c r="BE173" s="125"/>
      <c r="BF173" s="126"/>
      <c r="BG173" s="123"/>
      <c r="BH173" s="112"/>
      <c r="BI173" s="119">
        <f t="shared" si="123"/>
        <v>0</v>
      </c>
      <c r="BJ173" s="124"/>
      <c r="BK173" s="115">
        <f>IFERROR(IF(BJ173="",0,(SUMIF($G$3:BI$3,"金额-入",$G173:BI173)-SUMIF($G$3:BI$3,"金额-出",$G173:BI173))/(SUMIF($G$3:BI$3,"数量-入",$G173:BI173)-SUMIF($G$3:BI$3,"数量-出",$G173:BI173))),0)</f>
        <v>0</v>
      </c>
      <c r="BL173" s="115">
        <f t="shared" si="124"/>
        <v>0</v>
      </c>
      <c r="BM173" s="125"/>
      <c r="BN173" s="126"/>
      <c r="BO173" s="123"/>
      <c r="BP173" s="112"/>
      <c r="BQ173" s="119">
        <f t="shared" si="125"/>
        <v>0</v>
      </c>
      <c r="BR173" s="124"/>
      <c r="BS173" s="115">
        <f>IFERROR(IF(BR173="",0,(SUMIF($G$3:BQ$3,"金额-入",$G173:BQ173)-SUMIF($G$3:BQ$3,"金额-出",$G173:BQ173))/(SUMIF($G$3:BQ$3,"数量-入",$G173:BQ173)-SUMIF($G$3:BQ$3,"数量-出",$G173:BQ173))),0)</f>
        <v>0</v>
      </c>
      <c r="BT173" s="115">
        <f t="shared" si="126"/>
        <v>0</v>
      </c>
      <c r="BU173" s="125"/>
      <c r="BV173" s="126"/>
      <c r="BW173" s="123"/>
      <c r="BX173" s="112"/>
      <c r="BY173" s="119">
        <f t="shared" si="127"/>
        <v>0</v>
      </c>
      <c r="BZ173" s="124"/>
      <c r="CA173" s="115">
        <f>IFERROR(IF(BZ173="",0,(SUMIF($G$3:BY$3,"金额-入",$G173:BY173)-SUMIF($G$3:BY$3,"金额-出",$G173:BY173))/(SUMIF($G$3:BY$3,"数量-入",$G173:BY173)-SUMIF($G$3:BY$3,"数量-出",$G173:BY173))),0)</f>
        <v>0</v>
      </c>
      <c r="CB173" s="115">
        <f t="shared" si="128"/>
        <v>0</v>
      </c>
      <c r="CC173" s="125"/>
      <c r="CD173" s="126"/>
      <c r="CE173" s="123"/>
      <c r="CF173" s="112"/>
      <c r="CG173" s="119">
        <f t="shared" si="129"/>
        <v>0</v>
      </c>
      <c r="CH173" s="124"/>
      <c r="CI173" s="115">
        <f>IFERROR(IF(CH173="",0,(SUMIF($G$3:CG$3,"金额-入",$G173:CG173)-SUMIF($G$3:CG$3,"金额-出",$G173:CG173))/(SUMIF($G$3:CG$3,"数量-入",$G173:CG173)-SUMIF($G$3:CG$3,"数量-出",$G173:CG173))),0)</f>
        <v>0</v>
      </c>
      <c r="CJ173" s="115">
        <f t="shared" si="130"/>
        <v>0</v>
      </c>
      <c r="CK173" s="125"/>
      <c r="CL173" s="126"/>
      <c r="CM173" s="123"/>
      <c r="CN173" s="112"/>
      <c r="CO173" s="119">
        <f t="shared" si="131"/>
        <v>0</v>
      </c>
      <c r="CP173" s="124"/>
      <c r="CQ173" s="115">
        <f>IFERROR(IF(CP173="",0,(SUMIF($G$3:CO$3,"金额-入",$G173:CO173)-SUMIF($G$3:CO$3,"金额-出",$G173:CO173))/(SUMIF($G$3:CO$3,"数量-入",$G173:CO173)-SUMIF($G$3:CO$3,"数量-出",$G173:CO173))),0)</f>
        <v>0</v>
      </c>
      <c r="CR173" s="115">
        <f t="shared" si="132"/>
        <v>0</v>
      </c>
      <c r="CS173" s="125"/>
      <c r="CT173" s="126"/>
      <c r="CU173" s="123"/>
      <c r="CV173" s="112"/>
      <c r="CW173" s="119">
        <f t="shared" si="133"/>
        <v>0</v>
      </c>
      <c r="CX173" s="124"/>
      <c r="CY173" s="115">
        <f>IFERROR(IF(CX173="",0,(SUMIF($G$3:CW$3,"金额-入",$G173:CW173)-SUMIF($G$3:CW$3,"金额-出",$G173:CW173))/(SUMIF($G$3:CW$3,"数量-入",$G173:CW173)-SUMIF($G$3:CW$3,"数量-出",$G173:CW173))),0)</f>
        <v>0</v>
      </c>
      <c r="CZ173" s="115">
        <f t="shared" si="134"/>
        <v>0</v>
      </c>
      <c r="DA173" s="125"/>
      <c r="DB173" s="126"/>
      <c r="DC173" s="123"/>
      <c r="DD173" s="112"/>
      <c r="DE173" s="119">
        <f t="shared" si="135"/>
        <v>0</v>
      </c>
      <c r="DF173" s="124"/>
      <c r="DG173" s="115">
        <f>IFERROR(IF(DF173="",0,(SUMIF($G$3:DE$3,"金额-入",$G173:DE173)-SUMIF($G$3:DE$3,"金额-出",$G173:DE173))/(SUMIF($G$3:DE$3,"数量-入",$G173:DE173)-SUMIF($G$3:DE$3,"数量-出",$G173:DE173))),0)</f>
        <v>0</v>
      </c>
      <c r="DH173" s="115">
        <f t="shared" si="136"/>
        <v>0</v>
      </c>
      <c r="DI173" s="125"/>
      <c r="DJ173" s="126"/>
      <c r="DK173" s="109">
        <f t="array" ref="DK173">MIN(IF(($G$3:$DJ$3="单价")*(G173:DJ173&lt;&gt;0),G173:DJ173))</f>
        <v>0</v>
      </c>
      <c r="DL173" s="97">
        <f t="array" ref="DL173">MAX(IF($G$3:$DJ$3="单价",G173:DJ173))</f>
        <v>0</v>
      </c>
      <c r="DM173" s="115">
        <f t="shared" si="137"/>
        <v>0</v>
      </c>
      <c r="DN173" s="127"/>
      <c r="DO173" s="2"/>
      <c r="DP173" s="11">
        <f t="shared" si="138"/>
        <v>0</v>
      </c>
      <c r="DQ173" s="11">
        <f t="shared" si="139"/>
        <v>0</v>
      </c>
      <c r="DR173" s="11"/>
      <c r="DS173" s="11"/>
      <c r="DT173" s="11"/>
      <c r="DU173" s="2"/>
      <c r="DV173" s="2"/>
      <c r="DW173" s="2"/>
      <c r="DX173" s="2"/>
      <c r="DY173" s="2"/>
    </row>
    <row r="174" spans="1:129" ht="18" customHeight="1" x14ac:dyDescent="0.15">
      <c r="A174" s="2"/>
      <c r="B174" s="53">
        <f t="shared" si="0"/>
        <v>170</v>
      </c>
      <c r="C174" s="5"/>
      <c r="D174" s="6"/>
      <c r="E174" s="7"/>
      <c r="F174" s="8"/>
      <c r="G174" s="111"/>
      <c r="H174" s="112"/>
      <c r="I174" s="113">
        <f t="shared" si="106"/>
        <v>0</v>
      </c>
      <c r="J174" s="114">
        <f t="shared" si="107"/>
        <v>0</v>
      </c>
      <c r="K174" s="115">
        <f t="shared" si="3"/>
        <v>0</v>
      </c>
      <c r="L174" s="113">
        <f t="shared" si="108"/>
        <v>0</v>
      </c>
      <c r="M174" s="114">
        <f t="shared" si="109"/>
        <v>0</v>
      </c>
      <c r="N174" s="115">
        <f t="shared" si="6"/>
        <v>0</v>
      </c>
      <c r="O174" s="113">
        <f t="shared" si="110"/>
        <v>0</v>
      </c>
      <c r="P174" s="116">
        <f t="shared" si="111"/>
        <v>0</v>
      </c>
      <c r="Q174" s="117">
        <f t="shared" si="37"/>
        <v>0</v>
      </c>
      <c r="R174" s="118">
        <f t="shared" si="112"/>
        <v>0</v>
      </c>
      <c r="S174" s="111"/>
      <c r="T174" s="112"/>
      <c r="U174" s="119">
        <f t="shared" si="113"/>
        <v>0</v>
      </c>
      <c r="V174" s="120"/>
      <c r="W174" s="115">
        <f>IFERROR(IF(V174="",0,(SUMIF($G$3:U$3,"金额-入",$G174:U174)-SUMIF($G$3:U$3,"金额-出",$G174:U174))/(SUMIF($G$3:U$3,"数量-入",$G174:U174)-SUMIF($G$3:U$3,"数量-出",$G174:U174))),0)</f>
        <v>0</v>
      </c>
      <c r="X174" s="115">
        <f t="shared" si="114"/>
        <v>0</v>
      </c>
      <c r="Y174" s="121"/>
      <c r="Z174" s="122"/>
      <c r="AA174" s="111"/>
      <c r="AB174" s="112"/>
      <c r="AC174" s="119">
        <f t="shared" si="115"/>
        <v>0</v>
      </c>
      <c r="AD174" s="120"/>
      <c r="AE174" s="115">
        <f>IFERROR(IF(AD174="",0,(SUMIF($G$3:AC$3,"金额-入",$G174:AC174)-SUMIF($G$3:AC$3,"金额-出",$G174:AC174))/(SUMIF($G$3:AC$3,"数量-入",$G174:AC174)-SUMIF($G$3:AC$3,"数量-出",$G174:AC174))),0)</f>
        <v>0</v>
      </c>
      <c r="AF174" s="115">
        <f t="shared" si="116"/>
        <v>0</v>
      </c>
      <c r="AG174" s="121"/>
      <c r="AH174" s="122"/>
      <c r="AI174" s="123"/>
      <c r="AJ174" s="112"/>
      <c r="AK174" s="119">
        <f t="shared" si="117"/>
        <v>0</v>
      </c>
      <c r="AL174" s="124"/>
      <c r="AM174" s="115">
        <f>IFERROR(IF(AL174="",0,(SUMIF($G$3:AK$3,"金额-入",$G174:AK174)-SUMIF($G$3:AK$3,"金额-出",$G174:AK174))/(SUMIF($G$3:AK$3,"数量-入",$G174:AK174)-SUMIF($G$3:AK$3,"数量-出",$G174:AK174))),0)</f>
        <v>0</v>
      </c>
      <c r="AN174" s="115">
        <f t="shared" si="118"/>
        <v>0</v>
      </c>
      <c r="AO174" s="125"/>
      <c r="AP174" s="126"/>
      <c r="AQ174" s="123"/>
      <c r="AR174" s="112"/>
      <c r="AS174" s="119">
        <f t="shared" si="119"/>
        <v>0</v>
      </c>
      <c r="AT174" s="124"/>
      <c r="AU174" s="115">
        <f>IFERROR(IF(AT174="",0,(SUMIF($G$3:AS$3,"金额-入",$G174:AS174)-SUMIF($G$3:AS$3,"金额-出",$G174:AS174))/(SUMIF($G$3:AS$3,"数量-入",$G174:AS174)-SUMIF($G$3:AS$3,"数量-出",$G174:AS174))),0)</f>
        <v>0</v>
      </c>
      <c r="AV174" s="115">
        <f t="shared" si="120"/>
        <v>0</v>
      </c>
      <c r="AW174" s="125"/>
      <c r="AX174" s="126"/>
      <c r="AY174" s="123"/>
      <c r="AZ174" s="112"/>
      <c r="BA174" s="119">
        <f t="shared" si="121"/>
        <v>0</v>
      </c>
      <c r="BB174" s="124"/>
      <c r="BC174" s="115">
        <f>IFERROR(IF(BB174="",0,(SUMIF($G$3:BA$3,"金额-入",$G174:BA174)-SUMIF($G$3:BA$3,"金额-出",$G174:BA174))/(SUMIF($G$3:BA$3,"数量-入",$G174:BA174)-SUMIF($G$3:BA$3,"数量-出",$G174:BA174))),0)</f>
        <v>0</v>
      </c>
      <c r="BD174" s="115">
        <f t="shared" si="122"/>
        <v>0</v>
      </c>
      <c r="BE174" s="125"/>
      <c r="BF174" s="126"/>
      <c r="BG174" s="123"/>
      <c r="BH174" s="112"/>
      <c r="BI174" s="119">
        <f t="shared" si="123"/>
        <v>0</v>
      </c>
      <c r="BJ174" s="124"/>
      <c r="BK174" s="115">
        <f>IFERROR(IF(BJ174="",0,(SUMIF($G$3:BI$3,"金额-入",$G174:BI174)-SUMIF($G$3:BI$3,"金额-出",$G174:BI174))/(SUMIF($G$3:BI$3,"数量-入",$G174:BI174)-SUMIF($G$3:BI$3,"数量-出",$G174:BI174))),0)</f>
        <v>0</v>
      </c>
      <c r="BL174" s="115">
        <f t="shared" si="124"/>
        <v>0</v>
      </c>
      <c r="BM174" s="125"/>
      <c r="BN174" s="126"/>
      <c r="BO174" s="123"/>
      <c r="BP174" s="112"/>
      <c r="BQ174" s="119">
        <f t="shared" si="125"/>
        <v>0</v>
      </c>
      <c r="BR174" s="124"/>
      <c r="BS174" s="115">
        <f>IFERROR(IF(BR174="",0,(SUMIF($G$3:BQ$3,"金额-入",$G174:BQ174)-SUMIF($G$3:BQ$3,"金额-出",$G174:BQ174))/(SUMIF($G$3:BQ$3,"数量-入",$G174:BQ174)-SUMIF($G$3:BQ$3,"数量-出",$G174:BQ174))),0)</f>
        <v>0</v>
      </c>
      <c r="BT174" s="115">
        <f t="shared" si="126"/>
        <v>0</v>
      </c>
      <c r="BU174" s="125"/>
      <c r="BV174" s="126"/>
      <c r="BW174" s="123"/>
      <c r="BX174" s="112"/>
      <c r="BY174" s="119">
        <f t="shared" si="127"/>
        <v>0</v>
      </c>
      <c r="BZ174" s="124"/>
      <c r="CA174" s="115">
        <f>IFERROR(IF(BZ174="",0,(SUMIF($G$3:BY$3,"金额-入",$G174:BY174)-SUMIF($G$3:BY$3,"金额-出",$G174:BY174))/(SUMIF($G$3:BY$3,"数量-入",$G174:BY174)-SUMIF($G$3:BY$3,"数量-出",$G174:BY174))),0)</f>
        <v>0</v>
      </c>
      <c r="CB174" s="115">
        <f t="shared" si="128"/>
        <v>0</v>
      </c>
      <c r="CC174" s="125"/>
      <c r="CD174" s="126"/>
      <c r="CE174" s="123"/>
      <c r="CF174" s="112"/>
      <c r="CG174" s="119">
        <f t="shared" si="129"/>
        <v>0</v>
      </c>
      <c r="CH174" s="124"/>
      <c r="CI174" s="115">
        <f>IFERROR(IF(CH174="",0,(SUMIF($G$3:CG$3,"金额-入",$G174:CG174)-SUMIF($G$3:CG$3,"金额-出",$G174:CG174))/(SUMIF($G$3:CG$3,"数量-入",$G174:CG174)-SUMIF($G$3:CG$3,"数量-出",$G174:CG174))),0)</f>
        <v>0</v>
      </c>
      <c r="CJ174" s="115">
        <f t="shared" si="130"/>
        <v>0</v>
      </c>
      <c r="CK174" s="125"/>
      <c r="CL174" s="126"/>
      <c r="CM174" s="123"/>
      <c r="CN174" s="112"/>
      <c r="CO174" s="119">
        <f t="shared" si="131"/>
        <v>0</v>
      </c>
      <c r="CP174" s="124"/>
      <c r="CQ174" s="115">
        <f>IFERROR(IF(CP174="",0,(SUMIF($G$3:CO$3,"金额-入",$G174:CO174)-SUMIF($G$3:CO$3,"金额-出",$G174:CO174))/(SUMIF($G$3:CO$3,"数量-入",$G174:CO174)-SUMIF($G$3:CO$3,"数量-出",$G174:CO174))),0)</f>
        <v>0</v>
      </c>
      <c r="CR174" s="115">
        <f t="shared" si="132"/>
        <v>0</v>
      </c>
      <c r="CS174" s="125"/>
      <c r="CT174" s="126"/>
      <c r="CU174" s="123"/>
      <c r="CV174" s="112"/>
      <c r="CW174" s="119">
        <f t="shared" si="133"/>
        <v>0</v>
      </c>
      <c r="CX174" s="124"/>
      <c r="CY174" s="115">
        <f>IFERROR(IF(CX174="",0,(SUMIF($G$3:CW$3,"金额-入",$G174:CW174)-SUMIF($G$3:CW$3,"金额-出",$G174:CW174))/(SUMIF($G$3:CW$3,"数量-入",$G174:CW174)-SUMIF($G$3:CW$3,"数量-出",$G174:CW174))),0)</f>
        <v>0</v>
      </c>
      <c r="CZ174" s="115">
        <f t="shared" si="134"/>
        <v>0</v>
      </c>
      <c r="DA174" s="125"/>
      <c r="DB174" s="126"/>
      <c r="DC174" s="123"/>
      <c r="DD174" s="112"/>
      <c r="DE174" s="119">
        <f t="shared" si="135"/>
        <v>0</v>
      </c>
      <c r="DF174" s="124"/>
      <c r="DG174" s="115">
        <f>IFERROR(IF(DF174="",0,(SUMIF($G$3:DE$3,"金额-入",$G174:DE174)-SUMIF($G$3:DE$3,"金额-出",$G174:DE174))/(SUMIF($G$3:DE$3,"数量-入",$G174:DE174)-SUMIF($G$3:DE$3,"数量-出",$G174:DE174))),0)</f>
        <v>0</v>
      </c>
      <c r="DH174" s="115">
        <f t="shared" si="136"/>
        <v>0</v>
      </c>
      <c r="DI174" s="125"/>
      <c r="DJ174" s="126"/>
      <c r="DK174" s="109">
        <f t="array" ref="DK174">MIN(IF(($G$3:$DJ$3="单价")*(G174:DJ174&lt;&gt;0),G174:DJ174))</f>
        <v>0</v>
      </c>
      <c r="DL174" s="97">
        <f t="array" ref="DL174">MAX(IF($G$3:$DJ$3="单价",G174:DJ174))</f>
        <v>0</v>
      </c>
      <c r="DM174" s="115">
        <f t="shared" si="137"/>
        <v>0</v>
      </c>
      <c r="DN174" s="127"/>
      <c r="DO174" s="2"/>
      <c r="DP174" s="11">
        <f t="shared" si="138"/>
        <v>0</v>
      </c>
      <c r="DQ174" s="11">
        <f t="shared" si="139"/>
        <v>0</v>
      </c>
      <c r="DR174" s="11"/>
      <c r="DS174" s="11"/>
      <c r="DT174" s="11"/>
      <c r="DU174" s="2"/>
      <c r="DV174" s="2"/>
      <c r="DW174" s="2"/>
      <c r="DX174" s="2"/>
      <c r="DY174" s="2"/>
    </row>
    <row r="175" spans="1:129" ht="18" customHeight="1" x14ac:dyDescent="0.15">
      <c r="A175" s="2"/>
      <c r="B175" s="53">
        <f t="shared" si="0"/>
        <v>171</v>
      </c>
      <c r="C175" s="5"/>
      <c r="D175" s="6"/>
      <c r="E175" s="7"/>
      <c r="F175" s="8"/>
      <c r="G175" s="111"/>
      <c r="H175" s="112"/>
      <c r="I175" s="113">
        <f t="shared" si="106"/>
        <v>0</v>
      </c>
      <c r="J175" s="114">
        <f t="shared" si="107"/>
        <v>0</v>
      </c>
      <c r="K175" s="115">
        <f t="shared" si="3"/>
        <v>0</v>
      </c>
      <c r="L175" s="113">
        <f t="shared" si="108"/>
        <v>0</v>
      </c>
      <c r="M175" s="114">
        <f t="shared" si="109"/>
        <v>0</v>
      </c>
      <c r="N175" s="115">
        <f t="shared" si="6"/>
        <v>0</v>
      </c>
      <c r="O175" s="113">
        <f t="shared" si="110"/>
        <v>0</v>
      </c>
      <c r="P175" s="116">
        <f t="shared" si="111"/>
        <v>0</v>
      </c>
      <c r="Q175" s="117">
        <f t="shared" si="37"/>
        <v>0</v>
      </c>
      <c r="R175" s="118">
        <f t="shared" si="112"/>
        <v>0</v>
      </c>
      <c r="S175" s="111"/>
      <c r="T175" s="112"/>
      <c r="U175" s="119">
        <f t="shared" si="113"/>
        <v>0</v>
      </c>
      <c r="V175" s="120"/>
      <c r="W175" s="115">
        <f>IFERROR(IF(V175="",0,(SUMIF($G$3:U$3,"金额-入",$G175:U175)-SUMIF($G$3:U$3,"金额-出",$G175:U175))/(SUMIF($G$3:U$3,"数量-入",$G175:U175)-SUMIF($G$3:U$3,"数量-出",$G175:U175))),0)</f>
        <v>0</v>
      </c>
      <c r="X175" s="115">
        <f t="shared" si="114"/>
        <v>0</v>
      </c>
      <c r="Y175" s="121"/>
      <c r="Z175" s="122"/>
      <c r="AA175" s="111"/>
      <c r="AB175" s="112"/>
      <c r="AC175" s="119">
        <f t="shared" si="115"/>
        <v>0</v>
      </c>
      <c r="AD175" s="120"/>
      <c r="AE175" s="115">
        <f>IFERROR(IF(AD175="",0,(SUMIF($G$3:AC$3,"金额-入",$G175:AC175)-SUMIF($G$3:AC$3,"金额-出",$G175:AC175))/(SUMIF($G$3:AC$3,"数量-入",$G175:AC175)-SUMIF($G$3:AC$3,"数量-出",$G175:AC175))),0)</f>
        <v>0</v>
      </c>
      <c r="AF175" s="115">
        <f t="shared" si="116"/>
        <v>0</v>
      </c>
      <c r="AG175" s="121"/>
      <c r="AH175" s="122"/>
      <c r="AI175" s="123"/>
      <c r="AJ175" s="112"/>
      <c r="AK175" s="119">
        <f t="shared" si="117"/>
        <v>0</v>
      </c>
      <c r="AL175" s="124"/>
      <c r="AM175" s="115">
        <f>IFERROR(IF(AL175="",0,(SUMIF($G$3:AK$3,"金额-入",$G175:AK175)-SUMIF($G$3:AK$3,"金额-出",$G175:AK175))/(SUMIF($G$3:AK$3,"数量-入",$G175:AK175)-SUMIF($G$3:AK$3,"数量-出",$G175:AK175))),0)</f>
        <v>0</v>
      </c>
      <c r="AN175" s="115">
        <f t="shared" si="118"/>
        <v>0</v>
      </c>
      <c r="AO175" s="125"/>
      <c r="AP175" s="126"/>
      <c r="AQ175" s="123"/>
      <c r="AR175" s="112"/>
      <c r="AS175" s="119">
        <f t="shared" si="119"/>
        <v>0</v>
      </c>
      <c r="AT175" s="124"/>
      <c r="AU175" s="115">
        <f>IFERROR(IF(AT175="",0,(SUMIF($G$3:AS$3,"金额-入",$G175:AS175)-SUMIF($G$3:AS$3,"金额-出",$G175:AS175))/(SUMIF($G$3:AS$3,"数量-入",$G175:AS175)-SUMIF($G$3:AS$3,"数量-出",$G175:AS175))),0)</f>
        <v>0</v>
      </c>
      <c r="AV175" s="115">
        <f t="shared" si="120"/>
        <v>0</v>
      </c>
      <c r="AW175" s="125"/>
      <c r="AX175" s="126"/>
      <c r="AY175" s="123"/>
      <c r="AZ175" s="112"/>
      <c r="BA175" s="119">
        <f t="shared" si="121"/>
        <v>0</v>
      </c>
      <c r="BB175" s="124"/>
      <c r="BC175" s="115">
        <f>IFERROR(IF(BB175="",0,(SUMIF($G$3:BA$3,"金额-入",$G175:BA175)-SUMIF($G$3:BA$3,"金额-出",$G175:BA175))/(SUMIF($G$3:BA$3,"数量-入",$G175:BA175)-SUMIF($G$3:BA$3,"数量-出",$G175:BA175))),0)</f>
        <v>0</v>
      </c>
      <c r="BD175" s="115">
        <f t="shared" si="122"/>
        <v>0</v>
      </c>
      <c r="BE175" s="125"/>
      <c r="BF175" s="126"/>
      <c r="BG175" s="123"/>
      <c r="BH175" s="112"/>
      <c r="BI175" s="119">
        <f t="shared" si="123"/>
        <v>0</v>
      </c>
      <c r="BJ175" s="124"/>
      <c r="BK175" s="115">
        <f>IFERROR(IF(BJ175="",0,(SUMIF($G$3:BI$3,"金额-入",$G175:BI175)-SUMIF($G$3:BI$3,"金额-出",$G175:BI175))/(SUMIF($G$3:BI$3,"数量-入",$G175:BI175)-SUMIF($G$3:BI$3,"数量-出",$G175:BI175))),0)</f>
        <v>0</v>
      </c>
      <c r="BL175" s="115">
        <f t="shared" si="124"/>
        <v>0</v>
      </c>
      <c r="BM175" s="125"/>
      <c r="BN175" s="126"/>
      <c r="BO175" s="123"/>
      <c r="BP175" s="112"/>
      <c r="BQ175" s="119">
        <f t="shared" si="125"/>
        <v>0</v>
      </c>
      <c r="BR175" s="124"/>
      <c r="BS175" s="115">
        <f>IFERROR(IF(BR175="",0,(SUMIF($G$3:BQ$3,"金额-入",$G175:BQ175)-SUMIF($G$3:BQ$3,"金额-出",$G175:BQ175))/(SUMIF($G$3:BQ$3,"数量-入",$G175:BQ175)-SUMIF($G$3:BQ$3,"数量-出",$G175:BQ175))),0)</f>
        <v>0</v>
      </c>
      <c r="BT175" s="115">
        <f t="shared" si="126"/>
        <v>0</v>
      </c>
      <c r="BU175" s="125"/>
      <c r="BV175" s="126"/>
      <c r="BW175" s="123"/>
      <c r="BX175" s="112"/>
      <c r="BY175" s="119">
        <f t="shared" si="127"/>
        <v>0</v>
      </c>
      <c r="BZ175" s="124"/>
      <c r="CA175" s="115">
        <f>IFERROR(IF(BZ175="",0,(SUMIF($G$3:BY$3,"金额-入",$G175:BY175)-SUMIF($G$3:BY$3,"金额-出",$G175:BY175))/(SUMIF($G$3:BY$3,"数量-入",$G175:BY175)-SUMIF($G$3:BY$3,"数量-出",$G175:BY175))),0)</f>
        <v>0</v>
      </c>
      <c r="CB175" s="115">
        <f t="shared" si="128"/>
        <v>0</v>
      </c>
      <c r="CC175" s="125"/>
      <c r="CD175" s="126"/>
      <c r="CE175" s="123"/>
      <c r="CF175" s="112"/>
      <c r="CG175" s="119">
        <f t="shared" si="129"/>
        <v>0</v>
      </c>
      <c r="CH175" s="124"/>
      <c r="CI175" s="115">
        <f>IFERROR(IF(CH175="",0,(SUMIF($G$3:CG$3,"金额-入",$G175:CG175)-SUMIF($G$3:CG$3,"金额-出",$G175:CG175))/(SUMIF($G$3:CG$3,"数量-入",$G175:CG175)-SUMIF($G$3:CG$3,"数量-出",$G175:CG175))),0)</f>
        <v>0</v>
      </c>
      <c r="CJ175" s="115">
        <f t="shared" si="130"/>
        <v>0</v>
      </c>
      <c r="CK175" s="125"/>
      <c r="CL175" s="126"/>
      <c r="CM175" s="123"/>
      <c r="CN175" s="112"/>
      <c r="CO175" s="119">
        <f t="shared" si="131"/>
        <v>0</v>
      </c>
      <c r="CP175" s="124"/>
      <c r="CQ175" s="115">
        <f>IFERROR(IF(CP175="",0,(SUMIF($G$3:CO$3,"金额-入",$G175:CO175)-SUMIF($G$3:CO$3,"金额-出",$G175:CO175))/(SUMIF($G$3:CO$3,"数量-入",$G175:CO175)-SUMIF($G$3:CO$3,"数量-出",$G175:CO175))),0)</f>
        <v>0</v>
      </c>
      <c r="CR175" s="115">
        <f t="shared" si="132"/>
        <v>0</v>
      </c>
      <c r="CS175" s="125"/>
      <c r="CT175" s="126"/>
      <c r="CU175" s="123"/>
      <c r="CV175" s="112"/>
      <c r="CW175" s="119">
        <f t="shared" si="133"/>
        <v>0</v>
      </c>
      <c r="CX175" s="124"/>
      <c r="CY175" s="115">
        <f>IFERROR(IF(CX175="",0,(SUMIF($G$3:CW$3,"金额-入",$G175:CW175)-SUMIF($G$3:CW$3,"金额-出",$G175:CW175))/(SUMIF($G$3:CW$3,"数量-入",$G175:CW175)-SUMIF($G$3:CW$3,"数量-出",$G175:CW175))),0)</f>
        <v>0</v>
      </c>
      <c r="CZ175" s="115">
        <f t="shared" si="134"/>
        <v>0</v>
      </c>
      <c r="DA175" s="125"/>
      <c r="DB175" s="126"/>
      <c r="DC175" s="123"/>
      <c r="DD175" s="112"/>
      <c r="DE175" s="119">
        <f t="shared" si="135"/>
        <v>0</v>
      </c>
      <c r="DF175" s="124"/>
      <c r="DG175" s="115">
        <f>IFERROR(IF(DF175="",0,(SUMIF($G$3:DE$3,"金额-入",$G175:DE175)-SUMIF($G$3:DE$3,"金额-出",$G175:DE175))/(SUMIF($G$3:DE$3,"数量-入",$G175:DE175)-SUMIF($G$3:DE$3,"数量-出",$G175:DE175))),0)</f>
        <v>0</v>
      </c>
      <c r="DH175" s="115">
        <f t="shared" si="136"/>
        <v>0</v>
      </c>
      <c r="DI175" s="125"/>
      <c r="DJ175" s="126"/>
      <c r="DK175" s="109">
        <f t="array" ref="DK175">MIN(IF(($G$3:$DJ$3="单价")*(G175:DJ175&lt;&gt;0),G175:DJ175))</f>
        <v>0</v>
      </c>
      <c r="DL175" s="97">
        <f t="array" ref="DL175">MAX(IF($G$3:$DJ$3="单价",G175:DJ175))</f>
        <v>0</v>
      </c>
      <c r="DM175" s="115">
        <f t="shared" si="137"/>
        <v>0</v>
      </c>
      <c r="DN175" s="127"/>
      <c r="DO175" s="2"/>
      <c r="DP175" s="11">
        <f t="shared" si="138"/>
        <v>0</v>
      </c>
      <c r="DQ175" s="11">
        <f t="shared" si="139"/>
        <v>0</v>
      </c>
      <c r="DR175" s="11"/>
      <c r="DS175" s="11"/>
      <c r="DT175" s="11"/>
      <c r="DU175" s="2"/>
      <c r="DV175" s="2"/>
      <c r="DW175" s="2"/>
      <c r="DX175" s="2"/>
      <c r="DY175" s="2"/>
    </row>
    <row r="176" spans="1:129" ht="18" customHeight="1" x14ac:dyDescent="0.15">
      <c r="A176" s="2"/>
      <c r="B176" s="53">
        <f t="shared" si="0"/>
        <v>172</v>
      </c>
      <c r="C176" s="5"/>
      <c r="D176" s="6"/>
      <c r="E176" s="7"/>
      <c r="F176" s="8"/>
      <c r="G176" s="111"/>
      <c r="H176" s="112"/>
      <c r="I176" s="113">
        <f t="shared" si="106"/>
        <v>0</v>
      </c>
      <c r="J176" s="114">
        <f t="shared" si="107"/>
        <v>0</v>
      </c>
      <c r="K176" s="115">
        <f t="shared" si="3"/>
        <v>0</v>
      </c>
      <c r="L176" s="113">
        <f t="shared" si="108"/>
        <v>0</v>
      </c>
      <c r="M176" s="114">
        <f t="shared" si="109"/>
        <v>0</v>
      </c>
      <c r="N176" s="115">
        <f t="shared" si="6"/>
        <v>0</v>
      </c>
      <c r="O176" s="113">
        <f t="shared" si="110"/>
        <v>0</v>
      </c>
      <c r="P176" s="116">
        <f t="shared" si="111"/>
        <v>0</v>
      </c>
      <c r="Q176" s="117">
        <f t="shared" si="37"/>
        <v>0</v>
      </c>
      <c r="R176" s="118">
        <f t="shared" si="112"/>
        <v>0</v>
      </c>
      <c r="S176" s="111"/>
      <c r="T176" s="112"/>
      <c r="U176" s="119">
        <f t="shared" si="113"/>
        <v>0</v>
      </c>
      <c r="V176" s="120"/>
      <c r="W176" s="115">
        <f>IFERROR(IF(V176="",0,(SUMIF($G$3:U$3,"金额-入",$G176:U176)-SUMIF($G$3:U$3,"金额-出",$G176:U176))/(SUMIF($G$3:U$3,"数量-入",$G176:U176)-SUMIF($G$3:U$3,"数量-出",$G176:U176))),0)</f>
        <v>0</v>
      </c>
      <c r="X176" s="115">
        <f t="shared" si="114"/>
        <v>0</v>
      </c>
      <c r="Y176" s="121"/>
      <c r="Z176" s="122"/>
      <c r="AA176" s="111"/>
      <c r="AB176" s="112"/>
      <c r="AC176" s="119">
        <f t="shared" si="115"/>
        <v>0</v>
      </c>
      <c r="AD176" s="120"/>
      <c r="AE176" s="115">
        <f>IFERROR(IF(AD176="",0,(SUMIF($G$3:AC$3,"金额-入",$G176:AC176)-SUMIF($G$3:AC$3,"金额-出",$G176:AC176))/(SUMIF($G$3:AC$3,"数量-入",$G176:AC176)-SUMIF($G$3:AC$3,"数量-出",$G176:AC176))),0)</f>
        <v>0</v>
      </c>
      <c r="AF176" s="115">
        <f t="shared" si="116"/>
        <v>0</v>
      </c>
      <c r="AG176" s="121"/>
      <c r="AH176" s="122"/>
      <c r="AI176" s="123"/>
      <c r="AJ176" s="112"/>
      <c r="AK176" s="119">
        <f t="shared" si="117"/>
        <v>0</v>
      </c>
      <c r="AL176" s="124"/>
      <c r="AM176" s="115">
        <f>IFERROR(IF(AL176="",0,(SUMIF($G$3:AK$3,"金额-入",$G176:AK176)-SUMIF($G$3:AK$3,"金额-出",$G176:AK176))/(SUMIF($G$3:AK$3,"数量-入",$G176:AK176)-SUMIF($G$3:AK$3,"数量-出",$G176:AK176))),0)</f>
        <v>0</v>
      </c>
      <c r="AN176" s="115">
        <f t="shared" si="118"/>
        <v>0</v>
      </c>
      <c r="AO176" s="125"/>
      <c r="AP176" s="126"/>
      <c r="AQ176" s="123"/>
      <c r="AR176" s="112"/>
      <c r="AS176" s="119">
        <f t="shared" si="119"/>
        <v>0</v>
      </c>
      <c r="AT176" s="124"/>
      <c r="AU176" s="115">
        <f>IFERROR(IF(AT176="",0,(SUMIF($G$3:AS$3,"金额-入",$G176:AS176)-SUMIF($G$3:AS$3,"金额-出",$G176:AS176))/(SUMIF($G$3:AS$3,"数量-入",$G176:AS176)-SUMIF($G$3:AS$3,"数量-出",$G176:AS176))),0)</f>
        <v>0</v>
      </c>
      <c r="AV176" s="115">
        <f t="shared" si="120"/>
        <v>0</v>
      </c>
      <c r="AW176" s="125"/>
      <c r="AX176" s="126"/>
      <c r="AY176" s="123"/>
      <c r="AZ176" s="112"/>
      <c r="BA176" s="119">
        <f t="shared" si="121"/>
        <v>0</v>
      </c>
      <c r="BB176" s="124"/>
      <c r="BC176" s="115">
        <f>IFERROR(IF(BB176="",0,(SUMIF($G$3:BA$3,"金额-入",$G176:BA176)-SUMIF($G$3:BA$3,"金额-出",$G176:BA176))/(SUMIF($G$3:BA$3,"数量-入",$G176:BA176)-SUMIF($G$3:BA$3,"数量-出",$G176:BA176))),0)</f>
        <v>0</v>
      </c>
      <c r="BD176" s="115">
        <f t="shared" si="122"/>
        <v>0</v>
      </c>
      <c r="BE176" s="125"/>
      <c r="BF176" s="126"/>
      <c r="BG176" s="123"/>
      <c r="BH176" s="112"/>
      <c r="BI176" s="119">
        <f t="shared" si="123"/>
        <v>0</v>
      </c>
      <c r="BJ176" s="124"/>
      <c r="BK176" s="115">
        <f>IFERROR(IF(BJ176="",0,(SUMIF($G$3:BI$3,"金额-入",$G176:BI176)-SUMIF($G$3:BI$3,"金额-出",$G176:BI176))/(SUMIF($G$3:BI$3,"数量-入",$G176:BI176)-SUMIF($G$3:BI$3,"数量-出",$G176:BI176))),0)</f>
        <v>0</v>
      </c>
      <c r="BL176" s="115">
        <f t="shared" si="124"/>
        <v>0</v>
      </c>
      <c r="BM176" s="125"/>
      <c r="BN176" s="126"/>
      <c r="BO176" s="123"/>
      <c r="BP176" s="112"/>
      <c r="BQ176" s="119">
        <f t="shared" si="125"/>
        <v>0</v>
      </c>
      <c r="BR176" s="124"/>
      <c r="BS176" s="115">
        <f>IFERROR(IF(BR176="",0,(SUMIF($G$3:BQ$3,"金额-入",$G176:BQ176)-SUMIF($G$3:BQ$3,"金额-出",$G176:BQ176))/(SUMIF($G$3:BQ$3,"数量-入",$G176:BQ176)-SUMIF($G$3:BQ$3,"数量-出",$G176:BQ176))),0)</f>
        <v>0</v>
      </c>
      <c r="BT176" s="115">
        <f t="shared" si="126"/>
        <v>0</v>
      </c>
      <c r="BU176" s="125"/>
      <c r="BV176" s="126"/>
      <c r="BW176" s="123"/>
      <c r="BX176" s="112"/>
      <c r="BY176" s="119">
        <f t="shared" si="127"/>
        <v>0</v>
      </c>
      <c r="BZ176" s="124"/>
      <c r="CA176" s="115">
        <f>IFERROR(IF(BZ176="",0,(SUMIF($G$3:BY$3,"金额-入",$G176:BY176)-SUMIF($G$3:BY$3,"金额-出",$G176:BY176))/(SUMIF($G$3:BY$3,"数量-入",$G176:BY176)-SUMIF($G$3:BY$3,"数量-出",$G176:BY176))),0)</f>
        <v>0</v>
      </c>
      <c r="CB176" s="115">
        <f t="shared" si="128"/>
        <v>0</v>
      </c>
      <c r="CC176" s="125"/>
      <c r="CD176" s="126"/>
      <c r="CE176" s="123"/>
      <c r="CF176" s="112"/>
      <c r="CG176" s="119">
        <f t="shared" si="129"/>
        <v>0</v>
      </c>
      <c r="CH176" s="124"/>
      <c r="CI176" s="115">
        <f>IFERROR(IF(CH176="",0,(SUMIF($G$3:CG$3,"金额-入",$G176:CG176)-SUMIF($G$3:CG$3,"金额-出",$G176:CG176))/(SUMIF($G$3:CG$3,"数量-入",$G176:CG176)-SUMIF($G$3:CG$3,"数量-出",$G176:CG176))),0)</f>
        <v>0</v>
      </c>
      <c r="CJ176" s="115">
        <f t="shared" si="130"/>
        <v>0</v>
      </c>
      <c r="CK176" s="125"/>
      <c r="CL176" s="126"/>
      <c r="CM176" s="123"/>
      <c r="CN176" s="112"/>
      <c r="CO176" s="119">
        <f t="shared" si="131"/>
        <v>0</v>
      </c>
      <c r="CP176" s="124"/>
      <c r="CQ176" s="115">
        <f>IFERROR(IF(CP176="",0,(SUMIF($G$3:CO$3,"金额-入",$G176:CO176)-SUMIF($G$3:CO$3,"金额-出",$G176:CO176))/(SUMIF($G$3:CO$3,"数量-入",$G176:CO176)-SUMIF($G$3:CO$3,"数量-出",$G176:CO176))),0)</f>
        <v>0</v>
      </c>
      <c r="CR176" s="115">
        <f t="shared" si="132"/>
        <v>0</v>
      </c>
      <c r="CS176" s="125"/>
      <c r="CT176" s="126"/>
      <c r="CU176" s="123"/>
      <c r="CV176" s="112"/>
      <c r="CW176" s="119">
        <f t="shared" si="133"/>
        <v>0</v>
      </c>
      <c r="CX176" s="124"/>
      <c r="CY176" s="115">
        <f>IFERROR(IF(CX176="",0,(SUMIF($G$3:CW$3,"金额-入",$G176:CW176)-SUMIF($G$3:CW$3,"金额-出",$G176:CW176))/(SUMIF($G$3:CW$3,"数量-入",$G176:CW176)-SUMIF($G$3:CW$3,"数量-出",$G176:CW176))),0)</f>
        <v>0</v>
      </c>
      <c r="CZ176" s="115">
        <f t="shared" si="134"/>
        <v>0</v>
      </c>
      <c r="DA176" s="125"/>
      <c r="DB176" s="126"/>
      <c r="DC176" s="123"/>
      <c r="DD176" s="112"/>
      <c r="DE176" s="119">
        <f t="shared" si="135"/>
        <v>0</v>
      </c>
      <c r="DF176" s="124"/>
      <c r="DG176" s="115">
        <f>IFERROR(IF(DF176="",0,(SUMIF($G$3:DE$3,"金额-入",$G176:DE176)-SUMIF($G$3:DE$3,"金额-出",$G176:DE176))/(SUMIF($G$3:DE$3,"数量-入",$G176:DE176)-SUMIF($G$3:DE$3,"数量-出",$G176:DE176))),0)</f>
        <v>0</v>
      </c>
      <c r="DH176" s="115">
        <f t="shared" si="136"/>
        <v>0</v>
      </c>
      <c r="DI176" s="125"/>
      <c r="DJ176" s="126"/>
      <c r="DK176" s="109">
        <f t="array" ref="DK176">MIN(IF(($G$3:$DJ$3="单价")*(G176:DJ176&lt;&gt;0),G176:DJ176))</f>
        <v>0</v>
      </c>
      <c r="DL176" s="97">
        <f t="array" ref="DL176">MAX(IF($G$3:$DJ$3="单价",G176:DJ176))</f>
        <v>0</v>
      </c>
      <c r="DM176" s="115">
        <f t="shared" si="137"/>
        <v>0</v>
      </c>
      <c r="DN176" s="127"/>
      <c r="DO176" s="2"/>
      <c r="DP176" s="11">
        <f t="shared" si="138"/>
        <v>0</v>
      </c>
      <c r="DQ176" s="11">
        <f t="shared" si="139"/>
        <v>0</v>
      </c>
      <c r="DR176" s="11"/>
      <c r="DS176" s="11"/>
      <c r="DT176" s="11"/>
      <c r="DU176" s="2"/>
      <c r="DV176" s="2"/>
      <c r="DW176" s="2"/>
      <c r="DX176" s="2"/>
      <c r="DY176" s="2"/>
    </row>
    <row r="177" spans="1:129" ht="18" customHeight="1" x14ac:dyDescent="0.15">
      <c r="A177" s="2"/>
      <c r="B177" s="53">
        <f t="shared" si="0"/>
        <v>173</v>
      </c>
      <c r="C177" s="5"/>
      <c r="D177" s="6"/>
      <c r="E177" s="7"/>
      <c r="F177" s="8"/>
      <c r="G177" s="111"/>
      <c r="H177" s="112"/>
      <c r="I177" s="113">
        <f t="shared" si="106"/>
        <v>0</v>
      </c>
      <c r="J177" s="114">
        <f t="shared" si="107"/>
        <v>0</v>
      </c>
      <c r="K177" s="115">
        <f t="shared" si="3"/>
        <v>0</v>
      </c>
      <c r="L177" s="113">
        <f t="shared" si="108"/>
        <v>0</v>
      </c>
      <c r="M177" s="114">
        <f t="shared" si="109"/>
        <v>0</v>
      </c>
      <c r="N177" s="115">
        <f t="shared" si="6"/>
        <v>0</v>
      </c>
      <c r="O177" s="113">
        <f t="shared" si="110"/>
        <v>0</v>
      </c>
      <c r="P177" s="116">
        <f t="shared" si="111"/>
        <v>0</v>
      </c>
      <c r="Q177" s="117">
        <f t="shared" si="37"/>
        <v>0</v>
      </c>
      <c r="R177" s="118">
        <f t="shared" si="112"/>
        <v>0</v>
      </c>
      <c r="S177" s="111"/>
      <c r="T177" s="112"/>
      <c r="U177" s="119">
        <f t="shared" si="113"/>
        <v>0</v>
      </c>
      <c r="V177" s="120"/>
      <c r="W177" s="115">
        <f>IFERROR(IF(V177="",0,(SUMIF($G$3:U$3,"金额-入",$G177:U177)-SUMIF($G$3:U$3,"金额-出",$G177:U177))/(SUMIF($G$3:U$3,"数量-入",$G177:U177)-SUMIF($G$3:U$3,"数量-出",$G177:U177))),0)</f>
        <v>0</v>
      </c>
      <c r="X177" s="115">
        <f t="shared" si="114"/>
        <v>0</v>
      </c>
      <c r="Y177" s="121"/>
      <c r="Z177" s="122"/>
      <c r="AA177" s="111"/>
      <c r="AB177" s="112"/>
      <c r="AC177" s="119">
        <f t="shared" si="115"/>
        <v>0</v>
      </c>
      <c r="AD177" s="120"/>
      <c r="AE177" s="115">
        <f>IFERROR(IF(AD177="",0,(SUMIF($G$3:AC$3,"金额-入",$G177:AC177)-SUMIF($G$3:AC$3,"金额-出",$G177:AC177))/(SUMIF($G$3:AC$3,"数量-入",$G177:AC177)-SUMIF($G$3:AC$3,"数量-出",$G177:AC177))),0)</f>
        <v>0</v>
      </c>
      <c r="AF177" s="115">
        <f t="shared" si="116"/>
        <v>0</v>
      </c>
      <c r="AG177" s="121"/>
      <c r="AH177" s="122"/>
      <c r="AI177" s="123"/>
      <c r="AJ177" s="112"/>
      <c r="AK177" s="119">
        <f t="shared" si="117"/>
        <v>0</v>
      </c>
      <c r="AL177" s="124"/>
      <c r="AM177" s="115">
        <f>IFERROR(IF(AL177="",0,(SUMIF($G$3:AK$3,"金额-入",$G177:AK177)-SUMIF($G$3:AK$3,"金额-出",$G177:AK177))/(SUMIF($G$3:AK$3,"数量-入",$G177:AK177)-SUMIF($G$3:AK$3,"数量-出",$G177:AK177))),0)</f>
        <v>0</v>
      </c>
      <c r="AN177" s="115">
        <f t="shared" si="118"/>
        <v>0</v>
      </c>
      <c r="AO177" s="125"/>
      <c r="AP177" s="126"/>
      <c r="AQ177" s="123"/>
      <c r="AR177" s="112"/>
      <c r="AS177" s="119">
        <f t="shared" si="119"/>
        <v>0</v>
      </c>
      <c r="AT177" s="124"/>
      <c r="AU177" s="115">
        <f>IFERROR(IF(AT177="",0,(SUMIF($G$3:AS$3,"金额-入",$G177:AS177)-SUMIF($G$3:AS$3,"金额-出",$G177:AS177))/(SUMIF($G$3:AS$3,"数量-入",$G177:AS177)-SUMIF($G$3:AS$3,"数量-出",$G177:AS177))),0)</f>
        <v>0</v>
      </c>
      <c r="AV177" s="115">
        <f t="shared" si="120"/>
        <v>0</v>
      </c>
      <c r="AW177" s="125"/>
      <c r="AX177" s="126"/>
      <c r="AY177" s="123"/>
      <c r="AZ177" s="112"/>
      <c r="BA177" s="119">
        <f t="shared" si="121"/>
        <v>0</v>
      </c>
      <c r="BB177" s="124"/>
      <c r="BC177" s="115">
        <f>IFERROR(IF(BB177="",0,(SUMIF($G$3:BA$3,"金额-入",$G177:BA177)-SUMIF($G$3:BA$3,"金额-出",$G177:BA177))/(SUMIF($G$3:BA$3,"数量-入",$G177:BA177)-SUMIF($G$3:BA$3,"数量-出",$G177:BA177))),0)</f>
        <v>0</v>
      </c>
      <c r="BD177" s="115">
        <f t="shared" si="122"/>
        <v>0</v>
      </c>
      <c r="BE177" s="125"/>
      <c r="BF177" s="126"/>
      <c r="BG177" s="123"/>
      <c r="BH177" s="112"/>
      <c r="BI177" s="119">
        <f t="shared" si="123"/>
        <v>0</v>
      </c>
      <c r="BJ177" s="124"/>
      <c r="BK177" s="115">
        <f>IFERROR(IF(BJ177="",0,(SUMIF($G$3:BI$3,"金额-入",$G177:BI177)-SUMIF($G$3:BI$3,"金额-出",$G177:BI177))/(SUMIF($G$3:BI$3,"数量-入",$G177:BI177)-SUMIF($G$3:BI$3,"数量-出",$G177:BI177))),0)</f>
        <v>0</v>
      </c>
      <c r="BL177" s="115">
        <f t="shared" si="124"/>
        <v>0</v>
      </c>
      <c r="BM177" s="125"/>
      <c r="BN177" s="126"/>
      <c r="BO177" s="123"/>
      <c r="BP177" s="112"/>
      <c r="BQ177" s="119">
        <f t="shared" si="125"/>
        <v>0</v>
      </c>
      <c r="BR177" s="124"/>
      <c r="BS177" s="115">
        <f>IFERROR(IF(BR177="",0,(SUMIF($G$3:BQ$3,"金额-入",$G177:BQ177)-SUMIF($G$3:BQ$3,"金额-出",$G177:BQ177))/(SUMIF($G$3:BQ$3,"数量-入",$G177:BQ177)-SUMIF($G$3:BQ$3,"数量-出",$G177:BQ177))),0)</f>
        <v>0</v>
      </c>
      <c r="BT177" s="115">
        <f t="shared" si="126"/>
        <v>0</v>
      </c>
      <c r="BU177" s="125"/>
      <c r="BV177" s="126"/>
      <c r="BW177" s="123"/>
      <c r="BX177" s="112"/>
      <c r="BY177" s="119">
        <f t="shared" si="127"/>
        <v>0</v>
      </c>
      <c r="BZ177" s="124"/>
      <c r="CA177" s="115">
        <f>IFERROR(IF(BZ177="",0,(SUMIF($G$3:BY$3,"金额-入",$G177:BY177)-SUMIF($G$3:BY$3,"金额-出",$G177:BY177))/(SUMIF($G$3:BY$3,"数量-入",$G177:BY177)-SUMIF($G$3:BY$3,"数量-出",$G177:BY177))),0)</f>
        <v>0</v>
      </c>
      <c r="CB177" s="115">
        <f t="shared" si="128"/>
        <v>0</v>
      </c>
      <c r="CC177" s="125"/>
      <c r="CD177" s="126"/>
      <c r="CE177" s="123"/>
      <c r="CF177" s="112"/>
      <c r="CG177" s="119">
        <f t="shared" si="129"/>
        <v>0</v>
      </c>
      <c r="CH177" s="124"/>
      <c r="CI177" s="115">
        <f>IFERROR(IF(CH177="",0,(SUMIF($G$3:CG$3,"金额-入",$G177:CG177)-SUMIF($G$3:CG$3,"金额-出",$G177:CG177))/(SUMIF($G$3:CG$3,"数量-入",$G177:CG177)-SUMIF($G$3:CG$3,"数量-出",$G177:CG177))),0)</f>
        <v>0</v>
      </c>
      <c r="CJ177" s="115">
        <f t="shared" si="130"/>
        <v>0</v>
      </c>
      <c r="CK177" s="125"/>
      <c r="CL177" s="126"/>
      <c r="CM177" s="123"/>
      <c r="CN177" s="112"/>
      <c r="CO177" s="119">
        <f t="shared" si="131"/>
        <v>0</v>
      </c>
      <c r="CP177" s="124"/>
      <c r="CQ177" s="115">
        <f>IFERROR(IF(CP177="",0,(SUMIF($G$3:CO$3,"金额-入",$G177:CO177)-SUMIF($G$3:CO$3,"金额-出",$G177:CO177))/(SUMIF($G$3:CO$3,"数量-入",$G177:CO177)-SUMIF($G$3:CO$3,"数量-出",$G177:CO177))),0)</f>
        <v>0</v>
      </c>
      <c r="CR177" s="115">
        <f t="shared" si="132"/>
        <v>0</v>
      </c>
      <c r="CS177" s="125"/>
      <c r="CT177" s="126"/>
      <c r="CU177" s="123"/>
      <c r="CV177" s="112"/>
      <c r="CW177" s="119">
        <f t="shared" si="133"/>
        <v>0</v>
      </c>
      <c r="CX177" s="124"/>
      <c r="CY177" s="115">
        <f>IFERROR(IF(CX177="",0,(SUMIF($G$3:CW$3,"金额-入",$G177:CW177)-SUMIF($G$3:CW$3,"金额-出",$G177:CW177))/(SUMIF($G$3:CW$3,"数量-入",$G177:CW177)-SUMIF($G$3:CW$3,"数量-出",$G177:CW177))),0)</f>
        <v>0</v>
      </c>
      <c r="CZ177" s="115">
        <f t="shared" si="134"/>
        <v>0</v>
      </c>
      <c r="DA177" s="125"/>
      <c r="DB177" s="126"/>
      <c r="DC177" s="123"/>
      <c r="DD177" s="112"/>
      <c r="DE177" s="119">
        <f t="shared" si="135"/>
        <v>0</v>
      </c>
      <c r="DF177" s="124"/>
      <c r="DG177" s="115">
        <f>IFERROR(IF(DF177="",0,(SUMIF($G$3:DE$3,"金额-入",$G177:DE177)-SUMIF($G$3:DE$3,"金额-出",$G177:DE177))/(SUMIF($G$3:DE$3,"数量-入",$G177:DE177)-SUMIF($G$3:DE$3,"数量-出",$G177:DE177))),0)</f>
        <v>0</v>
      </c>
      <c r="DH177" s="115">
        <f t="shared" si="136"/>
        <v>0</v>
      </c>
      <c r="DI177" s="125"/>
      <c r="DJ177" s="126"/>
      <c r="DK177" s="109">
        <f t="array" ref="DK177">MIN(IF(($G$3:$DJ$3="单价")*(G177:DJ177&lt;&gt;0),G177:DJ177))</f>
        <v>0</v>
      </c>
      <c r="DL177" s="97">
        <f t="array" ref="DL177">MAX(IF($G$3:$DJ$3="单价",G177:DJ177))</f>
        <v>0</v>
      </c>
      <c r="DM177" s="115">
        <f t="shared" si="137"/>
        <v>0</v>
      </c>
      <c r="DN177" s="127"/>
      <c r="DO177" s="2"/>
      <c r="DP177" s="11">
        <f t="shared" si="138"/>
        <v>0</v>
      </c>
      <c r="DQ177" s="11">
        <f t="shared" si="139"/>
        <v>0</v>
      </c>
      <c r="DR177" s="11"/>
      <c r="DS177" s="11"/>
      <c r="DT177" s="11"/>
      <c r="DU177" s="2"/>
      <c r="DV177" s="2"/>
      <c r="DW177" s="2"/>
      <c r="DX177" s="2"/>
      <c r="DY177" s="2"/>
    </row>
    <row r="178" spans="1:129" ht="18" customHeight="1" x14ac:dyDescent="0.15">
      <c r="A178" s="2"/>
      <c r="B178" s="53">
        <f t="shared" si="0"/>
        <v>174</v>
      </c>
      <c r="C178" s="5"/>
      <c r="D178" s="6"/>
      <c r="E178" s="7"/>
      <c r="F178" s="8"/>
      <c r="G178" s="111"/>
      <c r="H178" s="112"/>
      <c r="I178" s="113">
        <f t="shared" si="106"/>
        <v>0</v>
      </c>
      <c r="J178" s="114">
        <f t="shared" si="107"/>
        <v>0</v>
      </c>
      <c r="K178" s="115">
        <f t="shared" si="3"/>
        <v>0</v>
      </c>
      <c r="L178" s="113">
        <f t="shared" si="108"/>
        <v>0</v>
      </c>
      <c r="M178" s="114">
        <f t="shared" si="109"/>
        <v>0</v>
      </c>
      <c r="N178" s="115">
        <f t="shared" si="6"/>
        <v>0</v>
      </c>
      <c r="O178" s="113">
        <f t="shared" si="110"/>
        <v>0</v>
      </c>
      <c r="P178" s="116">
        <f t="shared" si="111"/>
        <v>0</v>
      </c>
      <c r="Q178" s="117">
        <f t="shared" si="37"/>
        <v>0</v>
      </c>
      <c r="R178" s="118">
        <f t="shared" si="112"/>
        <v>0</v>
      </c>
      <c r="S178" s="111"/>
      <c r="T178" s="112"/>
      <c r="U178" s="119">
        <f t="shared" si="113"/>
        <v>0</v>
      </c>
      <c r="V178" s="120"/>
      <c r="W178" s="115">
        <f>IFERROR(IF(V178="",0,(SUMIF($G$3:U$3,"金额-入",$G178:U178)-SUMIF($G$3:U$3,"金额-出",$G178:U178))/(SUMIF($G$3:U$3,"数量-入",$G178:U178)-SUMIF($G$3:U$3,"数量-出",$G178:U178))),0)</f>
        <v>0</v>
      </c>
      <c r="X178" s="115">
        <f t="shared" si="114"/>
        <v>0</v>
      </c>
      <c r="Y178" s="121"/>
      <c r="Z178" s="122"/>
      <c r="AA178" s="111"/>
      <c r="AB178" s="112"/>
      <c r="AC178" s="119">
        <f t="shared" si="115"/>
        <v>0</v>
      </c>
      <c r="AD178" s="120"/>
      <c r="AE178" s="115">
        <f>IFERROR(IF(AD178="",0,(SUMIF($G$3:AC$3,"金额-入",$G178:AC178)-SUMIF($G$3:AC$3,"金额-出",$G178:AC178))/(SUMIF($G$3:AC$3,"数量-入",$G178:AC178)-SUMIF($G$3:AC$3,"数量-出",$G178:AC178))),0)</f>
        <v>0</v>
      </c>
      <c r="AF178" s="115">
        <f t="shared" si="116"/>
        <v>0</v>
      </c>
      <c r="AG178" s="121"/>
      <c r="AH178" s="122"/>
      <c r="AI178" s="123"/>
      <c r="AJ178" s="112"/>
      <c r="AK178" s="119">
        <f t="shared" si="117"/>
        <v>0</v>
      </c>
      <c r="AL178" s="124"/>
      <c r="AM178" s="115">
        <f>IFERROR(IF(AL178="",0,(SUMIF($G$3:AK$3,"金额-入",$G178:AK178)-SUMIF($G$3:AK$3,"金额-出",$G178:AK178))/(SUMIF($G$3:AK$3,"数量-入",$G178:AK178)-SUMIF($G$3:AK$3,"数量-出",$G178:AK178))),0)</f>
        <v>0</v>
      </c>
      <c r="AN178" s="115">
        <f t="shared" si="118"/>
        <v>0</v>
      </c>
      <c r="AO178" s="125"/>
      <c r="AP178" s="126"/>
      <c r="AQ178" s="123"/>
      <c r="AR178" s="112"/>
      <c r="AS178" s="119">
        <f t="shared" si="119"/>
        <v>0</v>
      </c>
      <c r="AT178" s="124"/>
      <c r="AU178" s="115">
        <f>IFERROR(IF(AT178="",0,(SUMIF($G$3:AS$3,"金额-入",$G178:AS178)-SUMIF($G$3:AS$3,"金额-出",$G178:AS178))/(SUMIF($G$3:AS$3,"数量-入",$G178:AS178)-SUMIF($G$3:AS$3,"数量-出",$G178:AS178))),0)</f>
        <v>0</v>
      </c>
      <c r="AV178" s="115">
        <f t="shared" si="120"/>
        <v>0</v>
      </c>
      <c r="AW178" s="125"/>
      <c r="AX178" s="126"/>
      <c r="AY178" s="123"/>
      <c r="AZ178" s="112"/>
      <c r="BA178" s="119">
        <f t="shared" si="121"/>
        <v>0</v>
      </c>
      <c r="BB178" s="124"/>
      <c r="BC178" s="115">
        <f>IFERROR(IF(BB178="",0,(SUMIF($G$3:BA$3,"金额-入",$G178:BA178)-SUMIF($G$3:BA$3,"金额-出",$G178:BA178))/(SUMIF($G$3:BA$3,"数量-入",$G178:BA178)-SUMIF($G$3:BA$3,"数量-出",$G178:BA178))),0)</f>
        <v>0</v>
      </c>
      <c r="BD178" s="115">
        <f t="shared" si="122"/>
        <v>0</v>
      </c>
      <c r="BE178" s="125"/>
      <c r="BF178" s="126"/>
      <c r="BG178" s="123"/>
      <c r="BH178" s="112"/>
      <c r="BI178" s="119">
        <f t="shared" si="123"/>
        <v>0</v>
      </c>
      <c r="BJ178" s="124"/>
      <c r="BK178" s="115">
        <f>IFERROR(IF(BJ178="",0,(SUMIF($G$3:BI$3,"金额-入",$G178:BI178)-SUMIF($G$3:BI$3,"金额-出",$G178:BI178))/(SUMIF($G$3:BI$3,"数量-入",$G178:BI178)-SUMIF($G$3:BI$3,"数量-出",$G178:BI178))),0)</f>
        <v>0</v>
      </c>
      <c r="BL178" s="115">
        <f t="shared" si="124"/>
        <v>0</v>
      </c>
      <c r="BM178" s="125"/>
      <c r="BN178" s="126"/>
      <c r="BO178" s="123"/>
      <c r="BP178" s="112"/>
      <c r="BQ178" s="119">
        <f t="shared" si="125"/>
        <v>0</v>
      </c>
      <c r="BR178" s="124"/>
      <c r="BS178" s="115">
        <f>IFERROR(IF(BR178="",0,(SUMIF($G$3:BQ$3,"金额-入",$G178:BQ178)-SUMIF($G$3:BQ$3,"金额-出",$G178:BQ178))/(SUMIF($G$3:BQ$3,"数量-入",$G178:BQ178)-SUMIF($G$3:BQ$3,"数量-出",$G178:BQ178))),0)</f>
        <v>0</v>
      </c>
      <c r="BT178" s="115">
        <f t="shared" si="126"/>
        <v>0</v>
      </c>
      <c r="BU178" s="125"/>
      <c r="BV178" s="126"/>
      <c r="BW178" s="123"/>
      <c r="BX178" s="112"/>
      <c r="BY178" s="119">
        <f t="shared" si="127"/>
        <v>0</v>
      </c>
      <c r="BZ178" s="124"/>
      <c r="CA178" s="115">
        <f>IFERROR(IF(BZ178="",0,(SUMIF($G$3:BY$3,"金额-入",$G178:BY178)-SUMIF($G$3:BY$3,"金额-出",$G178:BY178))/(SUMIF($G$3:BY$3,"数量-入",$G178:BY178)-SUMIF($G$3:BY$3,"数量-出",$G178:BY178))),0)</f>
        <v>0</v>
      </c>
      <c r="CB178" s="115">
        <f t="shared" si="128"/>
        <v>0</v>
      </c>
      <c r="CC178" s="125"/>
      <c r="CD178" s="126"/>
      <c r="CE178" s="123"/>
      <c r="CF178" s="112"/>
      <c r="CG178" s="119">
        <f t="shared" si="129"/>
        <v>0</v>
      </c>
      <c r="CH178" s="124"/>
      <c r="CI178" s="115">
        <f>IFERROR(IF(CH178="",0,(SUMIF($G$3:CG$3,"金额-入",$G178:CG178)-SUMIF($G$3:CG$3,"金额-出",$G178:CG178))/(SUMIF($G$3:CG$3,"数量-入",$G178:CG178)-SUMIF($G$3:CG$3,"数量-出",$G178:CG178))),0)</f>
        <v>0</v>
      </c>
      <c r="CJ178" s="115">
        <f t="shared" si="130"/>
        <v>0</v>
      </c>
      <c r="CK178" s="125"/>
      <c r="CL178" s="126"/>
      <c r="CM178" s="123"/>
      <c r="CN178" s="112"/>
      <c r="CO178" s="119">
        <f t="shared" si="131"/>
        <v>0</v>
      </c>
      <c r="CP178" s="124"/>
      <c r="CQ178" s="115">
        <f>IFERROR(IF(CP178="",0,(SUMIF($G$3:CO$3,"金额-入",$G178:CO178)-SUMIF($G$3:CO$3,"金额-出",$G178:CO178))/(SUMIF($G$3:CO$3,"数量-入",$G178:CO178)-SUMIF($G$3:CO$3,"数量-出",$G178:CO178))),0)</f>
        <v>0</v>
      </c>
      <c r="CR178" s="115">
        <f t="shared" si="132"/>
        <v>0</v>
      </c>
      <c r="CS178" s="125"/>
      <c r="CT178" s="126"/>
      <c r="CU178" s="123"/>
      <c r="CV178" s="112"/>
      <c r="CW178" s="119">
        <f t="shared" si="133"/>
        <v>0</v>
      </c>
      <c r="CX178" s="124"/>
      <c r="CY178" s="115">
        <f>IFERROR(IF(CX178="",0,(SUMIF($G$3:CW$3,"金额-入",$G178:CW178)-SUMIF($G$3:CW$3,"金额-出",$G178:CW178))/(SUMIF($G$3:CW$3,"数量-入",$G178:CW178)-SUMIF($G$3:CW$3,"数量-出",$G178:CW178))),0)</f>
        <v>0</v>
      </c>
      <c r="CZ178" s="115">
        <f t="shared" si="134"/>
        <v>0</v>
      </c>
      <c r="DA178" s="125"/>
      <c r="DB178" s="126"/>
      <c r="DC178" s="123"/>
      <c r="DD178" s="112"/>
      <c r="DE178" s="119">
        <f t="shared" si="135"/>
        <v>0</v>
      </c>
      <c r="DF178" s="124"/>
      <c r="DG178" s="115">
        <f>IFERROR(IF(DF178="",0,(SUMIF($G$3:DE$3,"金额-入",$G178:DE178)-SUMIF($G$3:DE$3,"金额-出",$G178:DE178))/(SUMIF($G$3:DE$3,"数量-入",$G178:DE178)-SUMIF($G$3:DE$3,"数量-出",$G178:DE178))),0)</f>
        <v>0</v>
      </c>
      <c r="DH178" s="115">
        <f t="shared" si="136"/>
        <v>0</v>
      </c>
      <c r="DI178" s="125"/>
      <c r="DJ178" s="126"/>
      <c r="DK178" s="109">
        <f t="array" ref="DK178">MIN(IF(($G$3:$DJ$3="单价")*(G178:DJ178&lt;&gt;0),G178:DJ178))</f>
        <v>0</v>
      </c>
      <c r="DL178" s="97">
        <f t="array" ref="DL178">MAX(IF($G$3:$DJ$3="单价",G178:DJ178))</f>
        <v>0</v>
      </c>
      <c r="DM178" s="115">
        <f t="shared" si="137"/>
        <v>0</v>
      </c>
      <c r="DN178" s="127"/>
      <c r="DO178" s="2"/>
      <c r="DP178" s="11">
        <f t="shared" si="138"/>
        <v>0</v>
      </c>
      <c r="DQ178" s="11">
        <f t="shared" si="139"/>
        <v>0</v>
      </c>
      <c r="DR178" s="11"/>
      <c r="DS178" s="11"/>
      <c r="DT178" s="11"/>
      <c r="DU178" s="2"/>
      <c r="DV178" s="2"/>
      <c r="DW178" s="2"/>
      <c r="DX178" s="2"/>
      <c r="DY178" s="2"/>
    </row>
    <row r="179" spans="1:129" ht="18" customHeight="1" x14ac:dyDescent="0.15">
      <c r="A179" s="2"/>
      <c r="B179" s="53">
        <f t="shared" si="0"/>
        <v>175</v>
      </c>
      <c r="C179" s="5"/>
      <c r="D179" s="6"/>
      <c r="E179" s="7"/>
      <c r="F179" s="8"/>
      <c r="G179" s="111"/>
      <c r="H179" s="112"/>
      <c r="I179" s="113">
        <f t="shared" si="106"/>
        <v>0</v>
      </c>
      <c r="J179" s="114">
        <f t="shared" si="107"/>
        <v>0</v>
      </c>
      <c r="K179" s="115">
        <f t="shared" si="3"/>
        <v>0</v>
      </c>
      <c r="L179" s="113">
        <f t="shared" si="108"/>
        <v>0</v>
      </c>
      <c r="M179" s="114">
        <f t="shared" si="109"/>
        <v>0</v>
      </c>
      <c r="N179" s="115">
        <f t="shared" si="6"/>
        <v>0</v>
      </c>
      <c r="O179" s="113">
        <f t="shared" si="110"/>
        <v>0</v>
      </c>
      <c r="P179" s="116">
        <f t="shared" si="111"/>
        <v>0</v>
      </c>
      <c r="Q179" s="117">
        <f t="shared" si="37"/>
        <v>0</v>
      </c>
      <c r="R179" s="118">
        <f t="shared" si="112"/>
        <v>0</v>
      </c>
      <c r="S179" s="111"/>
      <c r="T179" s="112"/>
      <c r="U179" s="119">
        <f t="shared" si="113"/>
        <v>0</v>
      </c>
      <c r="V179" s="120"/>
      <c r="W179" s="115">
        <f>IFERROR(IF(V179="",0,(SUMIF($G$3:U$3,"金额-入",$G179:U179)-SUMIF($G$3:U$3,"金额-出",$G179:U179))/(SUMIF($G$3:U$3,"数量-入",$G179:U179)-SUMIF($G$3:U$3,"数量-出",$G179:U179))),0)</f>
        <v>0</v>
      </c>
      <c r="X179" s="115">
        <f t="shared" si="114"/>
        <v>0</v>
      </c>
      <c r="Y179" s="121"/>
      <c r="Z179" s="122"/>
      <c r="AA179" s="111"/>
      <c r="AB179" s="112"/>
      <c r="AC179" s="119">
        <f t="shared" si="115"/>
        <v>0</v>
      </c>
      <c r="AD179" s="120"/>
      <c r="AE179" s="115">
        <f>IFERROR(IF(AD179="",0,(SUMIF($G$3:AC$3,"金额-入",$G179:AC179)-SUMIF($G$3:AC$3,"金额-出",$G179:AC179))/(SUMIF($G$3:AC$3,"数量-入",$G179:AC179)-SUMIF($G$3:AC$3,"数量-出",$G179:AC179))),0)</f>
        <v>0</v>
      </c>
      <c r="AF179" s="115">
        <f t="shared" si="116"/>
        <v>0</v>
      </c>
      <c r="AG179" s="121"/>
      <c r="AH179" s="122"/>
      <c r="AI179" s="123"/>
      <c r="AJ179" s="112"/>
      <c r="AK179" s="119">
        <f t="shared" si="117"/>
        <v>0</v>
      </c>
      <c r="AL179" s="124"/>
      <c r="AM179" s="115">
        <f>IFERROR(IF(AL179="",0,(SUMIF($G$3:AK$3,"金额-入",$G179:AK179)-SUMIF($G$3:AK$3,"金额-出",$G179:AK179))/(SUMIF($G$3:AK$3,"数量-入",$G179:AK179)-SUMIF($G$3:AK$3,"数量-出",$G179:AK179))),0)</f>
        <v>0</v>
      </c>
      <c r="AN179" s="115">
        <f t="shared" si="118"/>
        <v>0</v>
      </c>
      <c r="AO179" s="125"/>
      <c r="AP179" s="126"/>
      <c r="AQ179" s="123"/>
      <c r="AR179" s="112"/>
      <c r="AS179" s="119">
        <f t="shared" si="119"/>
        <v>0</v>
      </c>
      <c r="AT179" s="124"/>
      <c r="AU179" s="115">
        <f>IFERROR(IF(AT179="",0,(SUMIF($G$3:AS$3,"金额-入",$G179:AS179)-SUMIF($G$3:AS$3,"金额-出",$G179:AS179))/(SUMIF($G$3:AS$3,"数量-入",$G179:AS179)-SUMIF($G$3:AS$3,"数量-出",$G179:AS179))),0)</f>
        <v>0</v>
      </c>
      <c r="AV179" s="115">
        <f t="shared" si="120"/>
        <v>0</v>
      </c>
      <c r="AW179" s="125"/>
      <c r="AX179" s="126"/>
      <c r="AY179" s="123"/>
      <c r="AZ179" s="112"/>
      <c r="BA179" s="119">
        <f t="shared" si="121"/>
        <v>0</v>
      </c>
      <c r="BB179" s="124"/>
      <c r="BC179" s="115">
        <f>IFERROR(IF(BB179="",0,(SUMIF($G$3:BA$3,"金额-入",$G179:BA179)-SUMIF($G$3:BA$3,"金额-出",$G179:BA179))/(SUMIF($G$3:BA$3,"数量-入",$G179:BA179)-SUMIF($G$3:BA$3,"数量-出",$G179:BA179))),0)</f>
        <v>0</v>
      </c>
      <c r="BD179" s="115">
        <f t="shared" si="122"/>
        <v>0</v>
      </c>
      <c r="BE179" s="125"/>
      <c r="BF179" s="126"/>
      <c r="BG179" s="123"/>
      <c r="BH179" s="112"/>
      <c r="BI179" s="119">
        <f t="shared" si="123"/>
        <v>0</v>
      </c>
      <c r="BJ179" s="124"/>
      <c r="BK179" s="115">
        <f>IFERROR(IF(BJ179="",0,(SUMIF($G$3:BI$3,"金额-入",$G179:BI179)-SUMIF($G$3:BI$3,"金额-出",$G179:BI179))/(SUMIF($G$3:BI$3,"数量-入",$G179:BI179)-SUMIF($G$3:BI$3,"数量-出",$G179:BI179))),0)</f>
        <v>0</v>
      </c>
      <c r="BL179" s="115">
        <f t="shared" si="124"/>
        <v>0</v>
      </c>
      <c r="BM179" s="125"/>
      <c r="BN179" s="126"/>
      <c r="BO179" s="123"/>
      <c r="BP179" s="112"/>
      <c r="BQ179" s="119">
        <f t="shared" si="125"/>
        <v>0</v>
      </c>
      <c r="BR179" s="124"/>
      <c r="BS179" s="115">
        <f>IFERROR(IF(BR179="",0,(SUMIF($G$3:BQ$3,"金额-入",$G179:BQ179)-SUMIF($G$3:BQ$3,"金额-出",$G179:BQ179))/(SUMIF($G$3:BQ$3,"数量-入",$G179:BQ179)-SUMIF($G$3:BQ$3,"数量-出",$G179:BQ179))),0)</f>
        <v>0</v>
      </c>
      <c r="BT179" s="115">
        <f t="shared" si="126"/>
        <v>0</v>
      </c>
      <c r="BU179" s="125"/>
      <c r="BV179" s="126"/>
      <c r="BW179" s="123"/>
      <c r="BX179" s="112"/>
      <c r="BY179" s="119">
        <f t="shared" si="127"/>
        <v>0</v>
      </c>
      <c r="BZ179" s="124"/>
      <c r="CA179" s="115">
        <f>IFERROR(IF(BZ179="",0,(SUMIF($G$3:BY$3,"金额-入",$G179:BY179)-SUMIF($G$3:BY$3,"金额-出",$G179:BY179))/(SUMIF($G$3:BY$3,"数量-入",$G179:BY179)-SUMIF($G$3:BY$3,"数量-出",$G179:BY179))),0)</f>
        <v>0</v>
      </c>
      <c r="CB179" s="115">
        <f t="shared" si="128"/>
        <v>0</v>
      </c>
      <c r="CC179" s="125"/>
      <c r="CD179" s="126"/>
      <c r="CE179" s="123"/>
      <c r="CF179" s="112"/>
      <c r="CG179" s="119">
        <f t="shared" si="129"/>
        <v>0</v>
      </c>
      <c r="CH179" s="124"/>
      <c r="CI179" s="115">
        <f>IFERROR(IF(CH179="",0,(SUMIF($G$3:CG$3,"金额-入",$G179:CG179)-SUMIF($G$3:CG$3,"金额-出",$G179:CG179))/(SUMIF($G$3:CG$3,"数量-入",$G179:CG179)-SUMIF($G$3:CG$3,"数量-出",$G179:CG179))),0)</f>
        <v>0</v>
      </c>
      <c r="CJ179" s="115">
        <f t="shared" si="130"/>
        <v>0</v>
      </c>
      <c r="CK179" s="125"/>
      <c r="CL179" s="126"/>
      <c r="CM179" s="123"/>
      <c r="CN179" s="112"/>
      <c r="CO179" s="119">
        <f t="shared" si="131"/>
        <v>0</v>
      </c>
      <c r="CP179" s="124"/>
      <c r="CQ179" s="115">
        <f>IFERROR(IF(CP179="",0,(SUMIF($G$3:CO$3,"金额-入",$G179:CO179)-SUMIF($G$3:CO$3,"金额-出",$G179:CO179))/(SUMIF($G$3:CO$3,"数量-入",$G179:CO179)-SUMIF($G$3:CO$3,"数量-出",$G179:CO179))),0)</f>
        <v>0</v>
      </c>
      <c r="CR179" s="115">
        <f t="shared" si="132"/>
        <v>0</v>
      </c>
      <c r="CS179" s="125"/>
      <c r="CT179" s="126"/>
      <c r="CU179" s="123"/>
      <c r="CV179" s="112"/>
      <c r="CW179" s="119">
        <f t="shared" si="133"/>
        <v>0</v>
      </c>
      <c r="CX179" s="124"/>
      <c r="CY179" s="115">
        <f>IFERROR(IF(CX179="",0,(SUMIF($G$3:CW$3,"金额-入",$G179:CW179)-SUMIF($G$3:CW$3,"金额-出",$G179:CW179))/(SUMIF($G$3:CW$3,"数量-入",$G179:CW179)-SUMIF($G$3:CW$3,"数量-出",$G179:CW179))),0)</f>
        <v>0</v>
      </c>
      <c r="CZ179" s="115">
        <f t="shared" si="134"/>
        <v>0</v>
      </c>
      <c r="DA179" s="125"/>
      <c r="DB179" s="126"/>
      <c r="DC179" s="123"/>
      <c r="DD179" s="112"/>
      <c r="DE179" s="119">
        <f t="shared" si="135"/>
        <v>0</v>
      </c>
      <c r="DF179" s="124"/>
      <c r="DG179" s="115">
        <f>IFERROR(IF(DF179="",0,(SUMIF($G$3:DE$3,"金额-入",$G179:DE179)-SUMIF($G$3:DE$3,"金额-出",$G179:DE179))/(SUMIF($G$3:DE$3,"数量-入",$G179:DE179)-SUMIF($G$3:DE$3,"数量-出",$G179:DE179))),0)</f>
        <v>0</v>
      </c>
      <c r="DH179" s="115">
        <f t="shared" si="136"/>
        <v>0</v>
      </c>
      <c r="DI179" s="125"/>
      <c r="DJ179" s="126"/>
      <c r="DK179" s="109">
        <f t="array" ref="DK179">MIN(IF(($G$3:$DJ$3="单价")*(G179:DJ179&lt;&gt;0),G179:DJ179))</f>
        <v>0</v>
      </c>
      <c r="DL179" s="97">
        <f t="array" ref="DL179">MAX(IF($G$3:$DJ$3="单价",G179:DJ179))</f>
        <v>0</v>
      </c>
      <c r="DM179" s="115">
        <f t="shared" si="137"/>
        <v>0</v>
      </c>
      <c r="DN179" s="127"/>
      <c r="DO179" s="2"/>
      <c r="DP179" s="11">
        <f t="shared" si="138"/>
        <v>0</v>
      </c>
      <c r="DQ179" s="11">
        <f t="shared" si="139"/>
        <v>0</v>
      </c>
      <c r="DR179" s="11"/>
      <c r="DS179" s="11"/>
      <c r="DT179" s="11"/>
      <c r="DU179" s="2"/>
      <c r="DV179" s="2"/>
      <c r="DW179" s="2"/>
      <c r="DX179" s="2"/>
      <c r="DY179" s="2"/>
    </row>
    <row r="180" spans="1:129" ht="18" customHeight="1" x14ac:dyDescent="0.15">
      <c r="A180" s="2"/>
      <c r="B180" s="53">
        <f t="shared" si="0"/>
        <v>176</v>
      </c>
      <c r="C180" s="5"/>
      <c r="D180" s="6"/>
      <c r="E180" s="7"/>
      <c r="F180" s="8"/>
      <c r="G180" s="111"/>
      <c r="H180" s="112"/>
      <c r="I180" s="113">
        <f t="shared" si="106"/>
        <v>0</v>
      </c>
      <c r="J180" s="114">
        <f t="shared" si="107"/>
        <v>0</v>
      </c>
      <c r="K180" s="115">
        <f t="shared" si="3"/>
        <v>0</v>
      </c>
      <c r="L180" s="113">
        <f t="shared" si="108"/>
        <v>0</v>
      </c>
      <c r="M180" s="114">
        <f t="shared" si="109"/>
        <v>0</v>
      </c>
      <c r="N180" s="115">
        <f t="shared" si="6"/>
        <v>0</v>
      </c>
      <c r="O180" s="113">
        <f t="shared" si="110"/>
        <v>0</v>
      </c>
      <c r="P180" s="116">
        <f t="shared" si="111"/>
        <v>0</v>
      </c>
      <c r="Q180" s="117">
        <f t="shared" si="37"/>
        <v>0</v>
      </c>
      <c r="R180" s="118">
        <f t="shared" si="112"/>
        <v>0</v>
      </c>
      <c r="S180" s="111"/>
      <c r="T180" s="112"/>
      <c r="U180" s="119">
        <f t="shared" si="113"/>
        <v>0</v>
      </c>
      <c r="V180" s="120"/>
      <c r="W180" s="115">
        <f>IFERROR(IF(V180="",0,(SUMIF($G$3:U$3,"金额-入",$G180:U180)-SUMIF($G$3:U$3,"金额-出",$G180:U180))/(SUMIF($G$3:U$3,"数量-入",$G180:U180)-SUMIF($G$3:U$3,"数量-出",$G180:U180))),0)</f>
        <v>0</v>
      </c>
      <c r="X180" s="115">
        <f t="shared" si="114"/>
        <v>0</v>
      </c>
      <c r="Y180" s="121"/>
      <c r="Z180" s="122"/>
      <c r="AA180" s="111"/>
      <c r="AB180" s="112"/>
      <c r="AC180" s="119">
        <f t="shared" si="115"/>
        <v>0</v>
      </c>
      <c r="AD180" s="120"/>
      <c r="AE180" s="115">
        <f>IFERROR(IF(AD180="",0,(SUMIF($G$3:AC$3,"金额-入",$G180:AC180)-SUMIF($G$3:AC$3,"金额-出",$G180:AC180))/(SUMIF($G$3:AC$3,"数量-入",$G180:AC180)-SUMIF($G$3:AC$3,"数量-出",$G180:AC180))),0)</f>
        <v>0</v>
      </c>
      <c r="AF180" s="115">
        <f t="shared" si="116"/>
        <v>0</v>
      </c>
      <c r="AG180" s="121"/>
      <c r="AH180" s="122"/>
      <c r="AI180" s="123"/>
      <c r="AJ180" s="112"/>
      <c r="AK180" s="119">
        <f t="shared" si="117"/>
        <v>0</v>
      </c>
      <c r="AL180" s="124"/>
      <c r="AM180" s="115">
        <f>IFERROR(IF(AL180="",0,(SUMIF($G$3:AK$3,"金额-入",$G180:AK180)-SUMIF($G$3:AK$3,"金额-出",$G180:AK180))/(SUMIF($G$3:AK$3,"数量-入",$G180:AK180)-SUMIF($G$3:AK$3,"数量-出",$G180:AK180))),0)</f>
        <v>0</v>
      </c>
      <c r="AN180" s="115">
        <f t="shared" si="118"/>
        <v>0</v>
      </c>
      <c r="AO180" s="125"/>
      <c r="AP180" s="126"/>
      <c r="AQ180" s="123"/>
      <c r="AR180" s="112"/>
      <c r="AS180" s="119">
        <f t="shared" si="119"/>
        <v>0</v>
      </c>
      <c r="AT180" s="124"/>
      <c r="AU180" s="115">
        <f>IFERROR(IF(AT180="",0,(SUMIF($G$3:AS$3,"金额-入",$G180:AS180)-SUMIF($G$3:AS$3,"金额-出",$G180:AS180))/(SUMIF($G$3:AS$3,"数量-入",$G180:AS180)-SUMIF($G$3:AS$3,"数量-出",$G180:AS180))),0)</f>
        <v>0</v>
      </c>
      <c r="AV180" s="115">
        <f t="shared" si="120"/>
        <v>0</v>
      </c>
      <c r="AW180" s="125"/>
      <c r="AX180" s="126"/>
      <c r="AY180" s="123"/>
      <c r="AZ180" s="112"/>
      <c r="BA180" s="119">
        <f t="shared" si="121"/>
        <v>0</v>
      </c>
      <c r="BB180" s="124"/>
      <c r="BC180" s="115">
        <f>IFERROR(IF(BB180="",0,(SUMIF($G$3:BA$3,"金额-入",$G180:BA180)-SUMIF($G$3:BA$3,"金额-出",$G180:BA180))/(SUMIF($G$3:BA$3,"数量-入",$G180:BA180)-SUMIF($G$3:BA$3,"数量-出",$G180:BA180))),0)</f>
        <v>0</v>
      </c>
      <c r="BD180" s="115">
        <f t="shared" si="122"/>
        <v>0</v>
      </c>
      <c r="BE180" s="125"/>
      <c r="BF180" s="126"/>
      <c r="BG180" s="123"/>
      <c r="BH180" s="112"/>
      <c r="BI180" s="119">
        <f t="shared" si="123"/>
        <v>0</v>
      </c>
      <c r="BJ180" s="124"/>
      <c r="BK180" s="115">
        <f>IFERROR(IF(BJ180="",0,(SUMIF($G$3:BI$3,"金额-入",$G180:BI180)-SUMIF($G$3:BI$3,"金额-出",$G180:BI180))/(SUMIF($G$3:BI$3,"数量-入",$G180:BI180)-SUMIF($G$3:BI$3,"数量-出",$G180:BI180))),0)</f>
        <v>0</v>
      </c>
      <c r="BL180" s="115">
        <f t="shared" si="124"/>
        <v>0</v>
      </c>
      <c r="BM180" s="125"/>
      <c r="BN180" s="126"/>
      <c r="BO180" s="123"/>
      <c r="BP180" s="112"/>
      <c r="BQ180" s="119">
        <f t="shared" si="125"/>
        <v>0</v>
      </c>
      <c r="BR180" s="124"/>
      <c r="BS180" s="115">
        <f>IFERROR(IF(BR180="",0,(SUMIF($G$3:BQ$3,"金额-入",$G180:BQ180)-SUMIF($G$3:BQ$3,"金额-出",$G180:BQ180))/(SUMIF($G$3:BQ$3,"数量-入",$G180:BQ180)-SUMIF($G$3:BQ$3,"数量-出",$G180:BQ180))),0)</f>
        <v>0</v>
      </c>
      <c r="BT180" s="115">
        <f t="shared" si="126"/>
        <v>0</v>
      </c>
      <c r="BU180" s="125"/>
      <c r="BV180" s="126"/>
      <c r="BW180" s="123"/>
      <c r="BX180" s="112"/>
      <c r="BY180" s="119">
        <f t="shared" si="127"/>
        <v>0</v>
      </c>
      <c r="BZ180" s="124"/>
      <c r="CA180" s="115">
        <f>IFERROR(IF(BZ180="",0,(SUMIF($G$3:BY$3,"金额-入",$G180:BY180)-SUMIF($G$3:BY$3,"金额-出",$G180:BY180))/(SUMIF($G$3:BY$3,"数量-入",$G180:BY180)-SUMIF($G$3:BY$3,"数量-出",$G180:BY180))),0)</f>
        <v>0</v>
      </c>
      <c r="CB180" s="115">
        <f t="shared" si="128"/>
        <v>0</v>
      </c>
      <c r="CC180" s="125"/>
      <c r="CD180" s="126"/>
      <c r="CE180" s="123"/>
      <c r="CF180" s="112"/>
      <c r="CG180" s="119">
        <f t="shared" si="129"/>
        <v>0</v>
      </c>
      <c r="CH180" s="124"/>
      <c r="CI180" s="115">
        <f>IFERROR(IF(CH180="",0,(SUMIF($G$3:CG$3,"金额-入",$G180:CG180)-SUMIF($G$3:CG$3,"金额-出",$G180:CG180))/(SUMIF($G$3:CG$3,"数量-入",$G180:CG180)-SUMIF($G$3:CG$3,"数量-出",$G180:CG180))),0)</f>
        <v>0</v>
      </c>
      <c r="CJ180" s="115">
        <f t="shared" si="130"/>
        <v>0</v>
      </c>
      <c r="CK180" s="125"/>
      <c r="CL180" s="126"/>
      <c r="CM180" s="123"/>
      <c r="CN180" s="112"/>
      <c r="CO180" s="119">
        <f t="shared" si="131"/>
        <v>0</v>
      </c>
      <c r="CP180" s="124"/>
      <c r="CQ180" s="115">
        <f>IFERROR(IF(CP180="",0,(SUMIF($G$3:CO$3,"金额-入",$G180:CO180)-SUMIF($G$3:CO$3,"金额-出",$G180:CO180))/(SUMIF($G$3:CO$3,"数量-入",$G180:CO180)-SUMIF($G$3:CO$3,"数量-出",$G180:CO180))),0)</f>
        <v>0</v>
      </c>
      <c r="CR180" s="115">
        <f t="shared" si="132"/>
        <v>0</v>
      </c>
      <c r="CS180" s="125"/>
      <c r="CT180" s="126"/>
      <c r="CU180" s="123"/>
      <c r="CV180" s="112"/>
      <c r="CW180" s="119">
        <f t="shared" si="133"/>
        <v>0</v>
      </c>
      <c r="CX180" s="124"/>
      <c r="CY180" s="115">
        <f>IFERROR(IF(CX180="",0,(SUMIF($G$3:CW$3,"金额-入",$G180:CW180)-SUMIF($G$3:CW$3,"金额-出",$G180:CW180))/(SUMIF($G$3:CW$3,"数量-入",$G180:CW180)-SUMIF($G$3:CW$3,"数量-出",$G180:CW180))),0)</f>
        <v>0</v>
      </c>
      <c r="CZ180" s="115">
        <f t="shared" si="134"/>
        <v>0</v>
      </c>
      <c r="DA180" s="125"/>
      <c r="DB180" s="126"/>
      <c r="DC180" s="123"/>
      <c r="DD180" s="112"/>
      <c r="DE180" s="119">
        <f t="shared" si="135"/>
        <v>0</v>
      </c>
      <c r="DF180" s="124"/>
      <c r="DG180" s="115">
        <f>IFERROR(IF(DF180="",0,(SUMIF($G$3:DE$3,"金额-入",$G180:DE180)-SUMIF($G$3:DE$3,"金额-出",$G180:DE180))/(SUMIF($G$3:DE$3,"数量-入",$G180:DE180)-SUMIF($G$3:DE$3,"数量-出",$G180:DE180))),0)</f>
        <v>0</v>
      </c>
      <c r="DH180" s="115">
        <f t="shared" si="136"/>
        <v>0</v>
      </c>
      <c r="DI180" s="125"/>
      <c r="DJ180" s="126"/>
      <c r="DK180" s="109">
        <f t="array" ref="DK180">MIN(IF(($G$3:$DJ$3="单价")*(G180:DJ180&lt;&gt;0),G180:DJ180))</f>
        <v>0</v>
      </c>
      <c r="DL180" s="97">
        <f t="array" ref="DL180">MAX(IF($G$3:$DJ$3="单价",G180:DJ180))</f>
        <v>0</v>
      </c>
      <c r="DM180" s="115">
        <f t="shared" si="137"/>
        <v>0</v>
      </c>
      <c r="DN180" s="127"/>
      <c r="DO180" s="2"/>
      <c r="DP180" s="11">
        <f t="shared" si="138"/>
        <v>0</v>
      </c>
      <c r="DQ180" s="11">
        <f t="shared" si="139"/>
        <v>0</v>
      </c>
      <c r="DR180" s="11"/>
      <c r="DS180" s="11"/>
      <c r="DT180" s="11"/>
      <c r="DU180" s="2"/>
      <c r="DV180" s="2"/>
      <c r="DW180" s="2"/>
      <c r="DX180" s="2"/>
      <c r="DY180" s="2"/>
    </row>
    <row r="181" spans="1:129" ht="18" customHeight="1" x14ac:dyDescent="0.15">
      <c r="A181" s="2"/>
      <c r="B181" s="53">
        <f t="shared" si="0"/>
        <v>177</v>
      </c>
      <c r="C181" s="5"/>
      <c r="D181" s="6"/>
      <c r="E181" s="7"/>
      <c r="F181" s="8"/>
      <c r="G181" s="111"/>
      <c r="H181" s="112"/>
      <c r="I181" s="113">
        <f t="shared" si="106"/>
        <v>0</v>
      </c>
      <c r="J181" s="114">
        <f t="shared" si="107"/>
        <v>0</v>
      </c>
      <c r="K181" s="115">
        <f t="shared" si="3"/>
        <v>0</v>
      </c>
      <c r="L181" s="113">
        <f t="shared" si="108"/>
        <v>0</v>
      </c>
      <c r="M181" s="114">
        <f t="shared" si="109"/>
        <v>0</v>
      </c>
      <c r="N181" s="115">
        <f t="shared" si="6"/>
        <v>0</v>
      </c>
      <c r="O181" s="113">
        <f t="shared" si="110"/>
        <v>0</v>
      </c>
      <c r="P181" s="116">
        <f t="shared" si="111"/>
        <v>0</v>
      </c>
      <c r="Q181" s="117">
        <f t="shared" si="37"/>
        <v>0</v>
      </c>
      <c r="R181" s="118">
        <f t="shared" si="112"/>
        <v>0</v>
      </c>
      <c r="S181" s="111"/>
      <c r="T181" s="112"/>
      <c r="U181" s="119">
        <f t="shared" si="113"/>
        <v>0</v>
      </c>
      <c r="V181" s="120"/>
      <c r="W181" s="115">
        <f>IFERROR(IF(V181="",0,(SUMIF($G$3:U$3,"金额-入",$G181:U181)-SUMIF($G$3:U$3,"金额-出",$G181:U181))/(SUMIF($G$3:U$3,"数量-入",$G181:U181)-SUMIF($G$3:U$3,"数量-出",$G181:U181))),0)</f>
        <v>0</v>
      </c>
      <c r="X181" s="115">
        <f t="shared" si="114"/>
        <v>0</v>
      </c>
      <c r="Y181" s="121"/>
      <c r="Z181" s="122"/>
      <c r="AA181" s="111"/>
      <c r="AB181" s="112"/>
      <c r="AC181" s="119">
        <f t="shared" si="115"/>
        <v>0</v>
      </c>
      <c r="AD181" s="120"/>
      <c r="AE181" s="115">
        <f>IFERROR(IF(AD181="",0,(SUMIF($G$3:AC$3,"金额-入",$G181:AC181)-SUMIF($G$3:AC$3,"金额-出",$G181:AC181))/(SUMIF($G$3:AC$3,"数量-入",$G181:AC181)-SUMIF($G$3:AC$3,"数量-出",$G181:AC181))),0)</f>
        <v>0</v>
      </c>
      <c r="AF181" s="115">
        <f t="shared" si="116"/>
        <v>0</v>
      </c>
      <c r="AG181" s="121"/>
      <c r="AH181" s="122"/>
      <c r="AI181" s="123"/>
      <c r="AJ181" s="112"/>
      <c r="AK181" s="119">
        <f t="shared" si="117"/>
        <v>0</v>
      </c>
      <c r="AL181" s="124"/>
      <c r="AM181" s="115">
        <f>IFERROR(IF(AL181="",0,(SUMIF($G$3:AK$3,"金额-入",$G181:AK181)-SUMIF($G$3:AK$3,"金额-出",$G181:AK181))/(SUMIF($G$3:AK$3,"数量-入",$G181:AK181)-SUMIF($G$3:AK$3,"数量-出",$G181:AK181))),0)</f>
        <v>0</v>
      </c>
      <c r="AN181" s="115">
        <f t="shared" si="118"/>
        <v>0</v>
      </c>
      <c r="AO181" s="125"/>
      <c r="AP181" s="126"/>
      <c r="AQ181" s="123"/>
      <c r="AR181" s="112"/>
      <c r="AS181" s="119">
        <f t="shared" si="119"/>
        <v>0</v>
      </c>
      <c r="AT181" s="124"/>
      <c r="AU181" s="115">
        <f>IFERROR(IF(AT181="",0,(SUMIF($G$3:AS$3,"金额-入",$G181:AS181)-SUMIF($G$3:AS$3,"金额-出",$G181:AS181))/(SUMIF($G$3:AS$3,"数量-入",$G181:AS181)-SUMIF($G$3:AS$3,"数量-出",$G181:AS181))),0)</f>
        <v>0</v>
      </c>
      <c r="AV181" s="115">
        <f t="shared" si="120"/>
        <v>0</v>
      </c>
      <c r="AW181" s="125"/>
      <c r="AX181" s="126"/>
      <c r="AY181" s="123"/>
      <c r="AZ181" s="112"/>
      <c r="BA181" s="119">
        <f t="shared" si="121"/>
        <v>0</v>
      </c>
      <c r="BB181" s="124"/>
      <c r="BC181" s="115">
        <f>IFERROR(IF(BB181="",0,(SUMIF($G$3:BA$3,"金额-入",$G181:BA181)-SUMIF($G$3:BA$3,"金额-出",$G181:BA181))/(SUMIF($G$3:BA$3,"数量-入",$G181:BA181)-SUMIF($G$3:BA$3,"数量-出",$G181:BA181))),0)</f>
        <v>0</v>
      </c>
      <c r="BD181" s="115">
        <f t="shared" si="122"/>
        <v>0</v>
      </c>
      <c r="BE181" s="125"/>
      <c r="BF181" s="126"/>
      <c r="BG181" s="123"/>
      <c r="BH181" s="112"/>
      <c r="BI181" s="119">
        <f t="shared" si="123"/>
        <v>0</v>
      </c>
      <c r="BJ181" s="124"/>
      <c r="BK181" s="115">
        <f>IFERROR(IF(BJ181="",0,(SUMIF($G$3:BI$3,"金额-入",$G181:BI181)-SUMIF($G$3:BI$3,"金额-出",$G181:BI181))/(SUMIF($G$3:BI$3,"数量-入",$G181:BI181)-SUMIF($G$3:BI$3,"数量-出",$G181:BI181))),0)</f>
        <v>0</v>
      </c>
      <c r="BL181" s="115">
        <f t="shared" si="124"/>
        <v>0</v>
      </c>
      <c r="BM181" s="125"/>
      <c r="BN181" s="126"/>
      <c r="BO181" s="123"/>
      <c r="BP181" s="112"/>
      <c r="BQ181" s="119">
        <f t="shared" si="125"/>
        <v>0</v>
      </c>
      <c r="BR181" s="124"/>
      <c r="BS181" s="115">
        <f>IFERROR(IF(BR181="",0,(SUMIF($G$3:BQ$3,"金额-入",$G181:BQ181)-SUMIF($G$3:BQ$3,"金额-出",$G181:BQ181))/(SUMIF($G$3:BQ$3,"数量-入",$G181:BQ181)-SUMIF($G$3:BQ$3,"数量-出",$G181:BQ181))),0)</f>
        <v>0</v>
      </c>
      <c r="BT181" s="115">
        <f t="shared" si="126"/>
        <v>0</v>
      </c>
      <c r="BU181" s="125"/>
      <c r="BV181" s="126"/>
      <c r="BW181" s="123"/>
      <c r="BX181" s="112"/>
      <c r="BY181" s="119">
        <f t="shared" si="127"/>
        <v>0</v>
      </c>
      <c r="BZ181" s="124"/>
      <c r="CA181" s="115">
        <f>IFERROR(IF(BZ181="",0,(SUMIF($G$3:BY$3,"金额-入",$G181:BY181)-SUMIF($G$3:BY$3,"金额-出",$G181:BY181))/(SUMIF($G$3:BY$3,"数量-入",$G181:BY181)-SUMIF($G$3:BY$3,"数量-出",$G181:BY181))),0)</f>
        <v>0</v>
      </c>
      <c r="CB181" s="115">
        <f t="shared" si="128"/>
        <v>0</v>
      </c>
      <c r="CC181" s="125"/>
      <c r="CD181" s="126"/>
      <c r="CE181" s="123"/>
      <c r="CF181" s="112"/>
      <c r="CG181" s="119">
        <f t="shared" si="129"/>
        <v>0</v>
      </c>
      <c r="CH181" s="124"/>
      <c r="CI181" s="115">
        <f>IFERROR(IF(CH181="",0,(SUMIF($G$3:CG$3,"金额-入",$G181:CG181)-SUMIF($G$3:CG$3,"金额-出",$G181:CG181))/(SUMIF($G$3:CG$3,"数量-入",$G181:CG181)-SUMIF($G$3:CG$3,"数量-出",$G181:CG181))),0)</f>
        <v>0</v>
      </c>
      <c r="CJ181" s="115">
        <f t="shared" si="130"/>
        <v>0</v>
      </c>
      <c r="CK181" s="125"/>
      <c r="CL181" s="126"/>
      <c r="CM181" s="123"/>
      <c r="CN181" s="112"/>
      <c r="CO181" s="119">
        <f t="shared" si="131"/>
        <v>0</v>
      </c>
      <c r="CP181" s="124"/>
      <c r="CQ181" s="115">
        <f>IFERROR(IF(CP181="",0,(SUMIF($G$3:CO$3,"金额-入",$G181:CO181)-SUMIF($G$3:CO$3,"金额-出",$G181:CO181))/(SUMIF($G$3:CO$3,"数量-入",$G181:CO181)-SUMIF($G$3:CO$3,"数量-出",$G181:CO181))),0)</f>
        <v>0</v>
      </c>
      <c r="CR181" s="115">
        <f t="shared" si="132"/>
        <v>0</v>
      </c>
      <c r="CS181" s="125"/>
      <c r="CT181" s="126"/>
      <c r="CU181" s="123"/>
      <c r="CV181" s="112"/>
      <c r="CW181" s="119">
        <f t="shared" si="133"/>
        <v>0</v>
      </c>
      <c r="CX181" s="124"/>
      <c r="CY181" s="115">
        <f>IFERROR(IF(CX181="",0,(SUMIF($G$3:CW$3,"金额-入",$G181:CW181)-SUMIF($G$3:CW$3,"金额-出",$G181:CW181))/(SUMIF($G$3:CW$3,"数量-入",$G181:CW181)-SUMIF($G$3:CW$3,"数量-出",$G181:CW181))),0)</f>
        <v>0</v>
      </c>
      <c r="CZ181" s="115">
        <f t="shared" si="134"/>
        <v>0</v>
      </c>
      <c r="DA181" s="125"/>
      <c r="DB181" s="126"/>
      <c r="DC181" s="123"/>
      <c r="DD181" s="112"/>
      <c r="DE181" s="119">
        <f t="shared" si="135"/>
        <v>0</v>
      </c>
      <c r="DF181" s="124"/>
      <c r="DG181" s="115">
        <f>IFERROR(IF(DF181="",0,(SUMIF($G$3:DE$3,"金额-入",$G181:DE181)-SUMIF($G$3:DE$3,"金额-出",$G181:DE181))/(SUMIF($G$3:DE$3,"数量-入",$G181:DE181)-SUMIF($G$3:DE$3,"数量-出",$G181:DE181))),0)</f>
        <v>0</v>
      </c>
      <c r="DH181" s="115">
        <f t="shared" si="136"/>
        <v>0</v>
      </c>
      <c r="DI181" s="125"/>
      <c r="DJ181" s="126"/>
      <c r="DK181" s="109">
        <f t="array" ref="DK181">MIN(IF(($G$3:$DJ$3="单价")*(G181:DJ181&lt;&gt;0),G181:DJ181))</f>
        <v>0</v>
      </c>
      <c r="DL181" s="97">
        <f t="array" ref="DL181">MAX(IF($G$3:$DJ$3="单价",G181:DJ181))</f>
        <v>0</v>
      </c>
      <c r="DM181" s="115">
        <f t="shared" si="137"/>
        <v>0</v>
      </c>
      <c r="DN181" s="127"/>
      <c r="DO181" s="2"/>
      <c r="DP181" s="11">
        <f t="shared" si="138"/>
        <v>0</v>
      </c>
      <c r="DQ181" s="11">
        <f t="shared" si="139"/>
        <v>0</v>
      </c>
      <c r="DR181" s="11"/>
      <c r="DS181" s="11"/>
      <c r="DT181" s="11"/>
      <c r="DU181" s="2"/>
      <c r="DV181" s="2"/>
      <c r="DW181" s="2"/>
      <c r="DX181" s="2"/>
      <c r="DY181" s="2"/>
    </row>
    <row r="182" spans="1:129" ht="18" customHeight="1" x14ac:dyDescent="0.15">
      <c r="A182" s="2"/>
      <c r="B182" s="53">
        <f t="shared" si="0"/>
        <v>178</v>
      </c>
      <c r="C182" s="5"/>
      <c r="D182" s="6"/>
      <c r="E182" s="7"/>
      <c r="F182" s="8"/>
      <c r="G182" s="111"/>
      <c r="H182" s="112"/>
      <c r="I182" s="113">
        <f t="shared" si="106"/>
        <v>0</v>
      </c>
      <c r="J182" s="114">
        <f t="shared" si="107"/>
        <v>0</v>
      </c>
      <c r="K182" s="115">
        <f t="shared" si="3"/>
        <v>0</v>
      </c>
      <c r="L182" s="113">
        <f t="shared" si="108"/>
        <v>0</v>
      </c>
      <c r="M182" s="114">
        <f t="shared" si="109"/>
        <v>0</v>
      </c>
      <c r="N182" s="115">
        <f t="shared" si="6"/>
        <v>0</v>
      </c>
      <c r="O182" s="113">
        <f t="shared" si="110"/>
        <v>0</v>
      </c>
      <c r="P182" s="116">
        <f t="shared" si="111"/>
        <v>0</v>
      </c>
      <c r="Q182" s="117">
        <f t="shared" si="37"/>
        <v>0</v>
      </c>
      <c r="R182" s="118">
        <f t="shared" si="112"/>
        <v>0</v>
      </c>
      <c r="S182" s="111"/>
      <c r="T182" s="112"/>
      <c r="U182" s="119">
        <f t="shared" si="113"/>
        <v>0</v>
      </c>
      <c r="V182" s="120"/>
      <c r="W182" s="115">
        <f>IFERROR(IF(V182="",0,(SUMIF($G$3:U$3,"金额-入",$G182:U182)-SUMIF($G$3:U$3,"金额-出",$G182:U182))/(SUMIF($G$3:U$3,"数量-入",$G182:U182)-SUMIF($G$3:U$3,"数量-出",$G182:U182))),0)</f>
        <v>0</v>
      </c>
      <c r="X182" s="115">
        <f t="shared" si="114"/>
        <v>0</v>
      </c>
      <c r="Y182" s="121"/>
      <c r="Z182" s="122"/>
      <c r="AA182" s="111"/>
      <c r="AB182" s="112"/>
      <c r="AC182" s="119">
        <f t="shared" si="115"/>
        <v>0</v>
      </c>
      <c r="AD182" s="120"/>
      <c r="AE182" s="115">
        <f>IFERROR(IF(AD182="",0,(SUMIF($G$3:AC$3,"金额-入",$G182:AC182)-SUMIF($G$3:AC$3,"金额-出",$G182:AC182))/(SUMIF($G$3:AC$3,"数量-入",$G182:AC182)-SUMIF($G$3:AC$3,"数量-出",$G182:AC182))),0)</f>
        <v>0</v>
      </c>
      <c r="AF182" s="115">
        <f t="shared" si="116"/>
        <v>0</v>
      </c>
      <c r="AG182" s="121"/>
      <c r="AH182" s="122"/>
      <c r="AI182" s="123"/>
      <c r="AJ182" s="112"/>
      <c r="AK182" s="119">
        <f t="shared" si="117"/>
        <v>0</v>
      </c>
      <c r="AL182" s="124"/>
      <c r="AM182" s="115">
        <f>IFERROR(IF(AL182="",0,(SUMIF($G$3:AK$3,"金额-入",$G182:AK182)-SUMIF($G$3:AK$3,"金额-出",$G182:AK182))/(SUMIF($G$3:AK$3,"数量-入",$G182:AK182)-SUMIF($G$3:AK$3,"数量-出",$G182:AK182))),0)</f>
        <v>0</v>
      </c>
      <c r="AN182" s="115">
        <f t="shared" si="118"/>
        <v>0</v>
      </c>
      <c r="AO182" s="125"/>
      <c r="AP182" s="126"/>
      <c r="AQ182" s="123"/>
      <c r="AR182" s="112"/>
      <c r="AS182" s="119">
        <f t="shared" si="119"/>
        <v>0</v>
      </c>
      <c r="AT182" s="124"/>
      <c r="AU182" s="115">
        <f>IFERROR(IF(AT182="",0,(SUMIF($G$3:AS$3,"金额-入",$G182:AS182)-SUMIF($G$3:AS$3,"金额-出",$G182:AS182))/(SUMIF($G$3:AS$3,"数量-入",$G182:AS182)-SUMIF($G$3:AS$3,"数量-出",$G182:AS182))),0)</f>
        <v>0</v>
      </c>
      <c r="AV182" s="115">
        <f t="shared" si="120"/>
        <v>0</v>
      </c>
      <c r="AW182" s="125"/>
      <c r="AX182" s="126"/>
      <c r="AY182" s="123"/>
      <c r="AZ182" s="112"/>
      <c r="BA182" s="119">
        <f t="shared" si="121"/>
        <v>0</v>
      </c>
      <c r="BB182" s="124"/>
      <c r="BC182" s="115">
        <f>IFERROR(IF(BB182="",0,(SUMIF($G$3:BA$3,"金额-入",$G182:BA182)-SUMIF($G$3:BA$3,"金额-出",$G182:BA182))/(SUMIF($G$3:BA$3,"数量-入",$G182:BA182)-SUMIF($G$3:BA$3,"数量-出",$G182:BA182))),0)</f>
        <v>0</v>
      </c>
      <c r="BD182" s="115">
        <f t="shared" si="122"/>
        <v>0</v>
      </c>
      <c r="BE182" s="125"/>
      <c r="BF182" s="126"/>
      <c r="BG182" s="123"/>
      <c r="BH182" s="112"/>
      <c r="BI182" s="119">
        <f t="shared" si="123"/>
        <v>0</v>
      </c>
      <c r="BJ182" s="124"/>
      <c r="BK182" s="115">
        <f>IFERROR(IF(BJ182="",0,(SUMIF($G$3:BI$3,"金额-入",$G182:BI182)-SUMIF($G$3:BI$3,"金额-出",$G182:BI182))/(SUMIF($G$3:BI$3,"数量-入",$G182:BI182)-SUMIF($G$3:BI$3,"数量-出",$G182:BI182))),0)</f>
        <v>0</v>
      </c>
      <c r="BL182" s="115">
        <f t="shared" si="124"/>
        <v>0</v>
      </c>
      <c r="BM182" s="125"/>
      <c r="BN182" s="126"/>
      <c r="BO182" s="123"/>
      <c r="BP182" s="112"/>
      <c r="BQ182" s="119">
        <f t="shared" si="125"/>
        <v>0</v>
      </c>
      <c r="BR182" s="124"/>
      <c r="BS182" s="115">
        <f>IFERROR(IF(BR182="",0,(SUMIF($G$3:BQ$3,"金额-入",$G182:BQ182)-SUMIF($G$3:BQ$3,"金额-出",$G182:BQ182))/(SUMIF($G$3:BQ$3,"数量-入",$G182:BQ182)-SUMIF($G$3:BQ$3,"数量-出",$G182:BQ182))),0)</f>
        <v>0</v>
      </c>
      <c r="BT182" s="115">
        <f t="shared" si="126"/>
        <v>0</v>
      </c>
      <c r="BU182" s="125"/>
      <c r="BV182" s="126"/>
      <c r="BW182" s="123"/>
      <c r="BX182" s="112"/>
      <c r="BY182" s="119">
        <f t="shared" si="127"/>
        <v>0</v>
      </c>
      <c r="BZ182" s="124"/>
      <c r="CA182" s="115">
        <f>IFERROR(IF(BZ182="",0,(SUMIF($G$3:BY$3,"金额-入",$G182:BY182)-SUMIF($G$3:BY$3,"金额-出",$G182:BY182))/(SUMIF($G$3:BY$3,"数量-入",$G182:BY182)-SUMIF($G$3:BY$3,"数量-出",$G182:BY182))),0)</f>
        <v>0</v>
      </c>
      <c r="CB182" s="115">
        <f t="shared" si="128"/>
        <v>0</v>
      </c>
      <c r="CC182" s="125"/>
      <c r="CD182" s="126"/>
      <c r="CE182" s="123"/>
      <c r="CF182" s="112"/>
      <c r="CG182" s="119">
        <f t="shared" si="129"/>
        <v>0</v>
      </c>
      <c r="CH182" s="124"/>
      <c r="CI182" s="115">
        <f>IFERROR(IF(CH182="",0,(SUMIF($G$3:CG$3,"金额-入",$G182:CG182)-SUMIF($G$3:CG$3,"金额-出",$G182:CG182))/(SUMIF($G$3:CG$3,"数量-入",$G182:CG182)-SUMIF($G$3:CG$3,"数量-出",$G182:CG182))),0)</f>
        <v>0</v>
      </c>
      <c r="CJ182" s="115">
        <f t="shared" si="130"/>
        <v>0</v>
      </c>
      <c r="CK182" s="125"/>
      <c r="CL182" s="126"/>
      <c r="CM182" s="123"/>
      <c r="CN182" s="112"/>
      <c r="CO182" s="119">
        <f t="shared" si="131"/>
        <v>0</v>
      </c>
      <c r="CP182" s="124"/>
      <c r="CQ182" s="115">
        <f>IFERROR(IF(CP182="",0,(SUMIF($G$3:CO$3,"金额-入",$G182:CO182)-SUMIF($G$3:CO$3,"金额-出",$G182:CO182))/(SUMIF($G$3:CO$3,"数量-入",$G182:CO182)-SUMIF($G$3:CO$3,"数量-出",$G182:CO182))),0)</f>
        <v>0</v>
      </c>
      <c r="CR182" s="115">
        <f t="shared" si="132"/>
        <v>0</v>
      </c>
      <c r="CS182" s="125"/>
      <c r="CT182" s="126"/>
      <c r="CU182" s="123"/>
      <c r="CV182" s="112"/>
      <c r="CW182" s="119">
        <f t="shared" si="133"/>
        <v>0</v>
      </c>
      <c r="CX182" s="124"/>
      <c r="CY182" s="115">
        <f>IFERROR(IF(CX182="",0,(SUMIF($G$3:CW$3,"金额-入",$G182:CW182)-SUMIF($G$3:CW$3,"金额-出",$G182:CW182))/(SUMIF($G$3:CW$3,"数量-入",$G182:CW182)-SUMIF($G$3:CW$3,"数量-出",$G182:CW182))),0)</f>
        <v>0</v>
      </c>
      <c r="CZ182" s="115">
        <f t="shared" si="134"/>
        <v>0</v>
      </c>
      <c r="DA182" s="125"/>
      <c r="DB182" s="126"/>
      <c r="DC182" s="123"/>
      <c r="DD182" s="112"/>
      <c r="DE182" s="119">
        <f t="shared" si="135"/>
        <v>0</v>
      </c>
      <c r="DF182" s="124"/>
      <c r="DG182" s="115">
        <f>IFERROR(IF(DF182="",0,(SUMIF($G$3:DE$3,"金额-入",$G182:DE182)-SUMIF($G$3:DE$3,"金额-出",$G182:DE182))/(SUMIF($G$3:DE$3,"数量-入",$G182:DE182)-SUMIF($G$3:DE$3,"数量-出",$G182:DE182))),0)</f>
        <v>0</v>
      </c>
      <c r="DH182" s="115">
        <f t="shared" si="136"/>
        <v>0</v>
      </c>
      <c r="DI182" s="125"/>
      <c r="DJ182" s="126"/>
      <c r="DK182" s="109">
        <f t="array" ref="DK182">MIN(IF(($G$3:$DJ$3="单价")*(G182:DJ182&lt;&gt;0),G182:DJ182))</f>
        <v>0</v>
      </c>
      <c r="DL182" s="97">
        <f t="array" ref="DL182">MAX(IF($G$3:$DJ$3="单价",G182:DJ182))</f>
        <v>0</v>
      </c>
      <c r="DM182" s="115">
        <f t="shared" si="137"/>
        <v>0</v>
      </c>
      <c r="DN182" s="127"/>
      <c r="DO182" s="2"/>
      <c r="DP182" s="11">
        <f t="shared" si="138"/>
        <v>0</v>
      </c>
      <c r="DQ182" s="11">
        <f t="shared" si="139"/>
        <v>0</v>
      </c>
      <c r="DR182" s="11"/>
      <c r="DS182" s="11"/>
      <c r="DT182" s="11"/>
      <c r="DU182" s="2"/>
      <c r="DV182" s="2"/>
      <c r="DW182" s="2"/>
      <c r="DX182" s="2"/>
      <c r="DY182" s="2"/>
    </row>
    <row r="183" spans="1:129" ht="18" customHeight="1" x14ac:dyDescent="0.15">
      <c r="A183" s="2"/>
      <c r="B183" s="53">
        <f t="shared" si="0"/>
        <v>179</v>
      </c>
      <c r="C183" s="5"/>
      <c r="D183" s="6"/>
      <c r="E183" s="7"/>
      <c r="F183" s="8"/>
      <c r="G183" s="111"/>
      <c r="H183" s="112"/>
      <c r="I183" s="113">
        <f t="shared" si="106"/>
        <v>0</v>
      </c>
      <c r="J183" s="114">
        <f t="shared" si="107"/>
        <v>0</v>
      </c>
      <c r="K183" s="115">
        <f t="shared" si="3"/>
        <v>0</v>
      </c>
      <c r="L183" s="113">
        <f t="shared" si="108"/>
        <v>0</v>
      </c>
      <c r="M183" s="114">
        <f t="shared" si="109"/>
        <v>0</v>
      </c>
      <c r="N183" s="115">
        <f t="shared" si="6"/>
        <v>0</v>
      </c>
      <c r="O183" s="113">
        <f t="shared" si="110"/>
        <v>0</v>
      </c>
      <c r="P183" s="116">
        <f t="shared" si="111"/>
        <v>0</v>
      </c>
      <c r="Q183" s="117">
        <f t="shared" si="37"/>
        <v>0</v>
      </c>
      <c r="R183" s="118">
        <f t="shared" si="112"/>
        <v>0</v>
      </c>
      <c r="S183" s="111"/>
      <c r="T183" s="112"/>
      <c r="U183" s="119">
        <f t="shared" si="113"/>
        <v>0</v>
      </c>
      <c r="V183" s="120"/>
      <c r="W183" s="115">
        <f>IFERROR(IF(V183="",0,(SUMIF($G$3:U$3,"金额-入",$G183:U183)-SUMIF($G$3:U$3,"金额-出",$G183:U183))/(SUMIF($G$3:U$3,"数量-入",$G183:U183)-SUMIF($G$3:U$3,"数量-出",$G183:U183))),0)</f>
        <v>0</v>
      </c>
      <c r="X183" s="115">
        <f t="shared" si="114"/>
        <v>0</v>
      </c>
      <c r="Y183" s="121"/>
      <c r="Z183" s="122"/>
      <c r="AA183" s="111"/>
      <c r="AB183" s="112"/>
      <c r="AC183" s="119">
        <f t="shared" si="115"/>
        <v>0</v>
      </c>
      <c r="AD183" s="120"/>
      <c r="AE183" s="115">
        <f>IFERROR(IF(AD183="",0,(SUMIF($G$3:AC$3,"金额-入",$G183:AC183)-SUMIF($G$3:AC$3,"金额-出",$G183:AC183))/(SUMIF($G$3:AC$3,"数量-入",$G183:AC183)-SUMIF($G$3:AC$3,"数量-出",$G183:AC183))),0)</f>
        <v>0</v>
      </c>
      <c r="AF183" s="115">
        <f t="shared" si="116"/>
        <v>0</v>
      </c>
      <c r="AG183" s="121"/>
      <c r="AH183" s="122"/>
      <c r="AI183" s="123"/>
      <c r="AJ183" s="112"/>
      <c r="AK183" s="119">
        <f t="shared" si="117"/>
        <v>0</v>
      </c>
      <c r="AL183" s="124"/>
      <c r="AM183" s="115">
        <f>IFERROR(IF(AL183="",0,(SUMIF($G$3:AK$3,"金额-入",$G183:AK183)-SUMIF($G$3:AK$3,"金额-出",$G183:AK183))/(SUMIF($G$3:AK$3,"数量-入",$G183:AK183)-SUMIF($G$3:AK$3,"数量-出",$G183:AK183))),0)</f>
        <v>0</v>
      </c>
      <c r="AN183" s="115">
        <f t="shared" si="118"/>
        <v>0</v>
      </c>
      <c r="AO183" s="125"/>
      <c r="AP183" s="126"/>
      <c r="AQ183" s="123"/>
      <c r="AR183" s="112"/>
      <c r="AS183" s="119">
        <f t="shared" si="119"/>
        <v>0</v>
      </c>
      <c r="AT183" s="124"/>
      <c r="AU183" s="115">
        <f>IFERROR(IF(AT183="",0,(SUMIF($G$3:AS$3,"金额-入",$G183:AS183)-SUMIF($G$3:AS$3,"金额-出",$G183:AS183))/(SUMIF($G$3:AS$3,"数量-入",$G183:AS183)-SUMIF($G$3:AS$3,"数量-出",$G183:AS183))),0)</f>
        <v>0</v>
      </c>
      <c r="AV183" s="115">
        <f t="shared" si="120"/>
        <v>0</v>
      </c>
      <c r="AW183" s="125"/>
      <c r="AX183" s="126"/>
      <c r="AY183" s="123"/>
      <c r="AZ183" s="112"/>
      <c r="BA183" s="119">
        <f t="shared" si="121"/>
        <v>0</v>
      </c>
      <c r="BB183" s="124"/>
      <c r="BC183" s="115">
        <f>IFERROR(IF(BB183="",0,(SUMIF($G$3:BA$3,"金额-入",$G183:BA183)-SUMIF($G$3:BA$3,"金额-出",$G183:BA183))/(SUMIF($G$3:BA$3,"数量-入",$G183:BA183)-SUMIF($G$3:BA$3,"数量-出",$G183:BA183))),0)</f>
        <v>0</v>
      </c>
      <c r="BD183" s="115">
        <f t="shared" si="122"/>
        <v>0</v>
      </c>
      <c r="BE183" s="125"/>
      <c r="BF183" s="126"/>
      <c r="BG183" s="123"/>
      <c r="BH183" s="112"/>
      <c r="BI183" s="119">
        <f t="shared" si="123"/>
        <v>0</v>
      </c>
      <c r="BJ183" s="124"/>
      <c r="BK183" s="115">
        <f>IFERROR(IF(BJ183="",0,(SUMIF($G$3:BI$3,"金额-入",$G183:BI183)-SUMIF($G$3:BI$3,"金额-出",$G183:BI183))/(SUMIF($G$3:BI$3,"数量-入",$G183:BI183)-SUMIF($G$3:BI$3,"数量-出",$G183:BI183))),0)</f>
        <v>0</v>
      </c>
      <c r="BL183" s="115">
        <f t="shared" si="124"/>
        <v>0</v>
      </c>
      <c r="BM183" s="125"/>
      <c r="BN183" s="126"/>
      <c r="BO183" s="123"/>
      <c r="BP183" s="112"/>
      <c r="BQ183" s="119">
        <f t="shared" si="125"/>
        <v>0</v>
      </c>
      <c r="BR183" s="124"/>
      <c r="BS183" s="115">
        <f>IFERROR(IF(BR183="",0,(SUMIF($G$3:BQ$3,"金额-入",$G183:BQ183)-SUMIF($G$3:BQ$3,"金额-出",$G183:BQ183))/(SUMIF($G$3:BQ$3,"数量-入",$G183:BQ183)-SUMIF($G$3:BQ$3,"数量-出",$G183:BQ183))),0)</f>
        <v>0</v>
      </c>
      <c r="BT183" s="115">
        <f t="shared" si="126"/>
        <v>0</v>
      </c>
      <c r="BU183" s="125"/>
      <c r="BV183" s="126"/>
      <c r="BW183" s="123"/>
      <c r="BX183" s="112"/>
      <c r="BY183" s="119">
        <f t="shared" si="127"/>
        <v>0</v>
      </c>
      <c r="BZ183" s="124"/>
      <c r="CA183" s="115">
        <f>IFERROR(IF(BZ183="",0,(SUMIF($G$3:BY$3,"金额-入",$G183:BY183)-SUMIF($G$3:BY$3,"金额-出",$G183:BY183))/(SUMIF($G$3:BY$3,"数量-入",$G183:BY183)-SUMIF($G$3:BY$3,"数量-出",$G183:BY183))),0)</f>
        <v>0</v>
      </c>
      <c r="CB183" s="115">
        <f t="shared" si="128"/>
        <v>0</v>
      </c>
      <c r="CC183" s="125"/>
      <c r="CD183" s="126"/>
      <c r="CE183" s="123"/>
      <c r="CF183" s="112"/>
      <c r="CG183" s="119">
        <f t="shared" si="129"/>
        <v>0</v>
      </c>
      <c r="CH183" s="124"/>
      <c r="CI183" s="115">
        <f>IFERROR(IF(CH183="",0,(SUMIF($G$3:CG$3,"金额-入",$G183:CG183)-SUMIF($G$3:CG$3,"金额-出",$G183:CG183))/(SUMIF($G$3:CG$3,"数量-入",$G183:CG183)-SUMIF($G$3:CG$3,"数量-出",$G183:CG183))),0)</f>
        <v>0</v>
      </c>
      <c r="CJ183" s="115">
        <f t="shared" si="130"/>
        <v>0</v>
      </c>
      <c r="CK183" s="125"/>
      <c r="CL183" s="126"/>
      <c r="CM183" s="123"/>
      <c r="CN183" s="112"/>
      <c r="CO183" s="119">
        <f t="shared" si="131"/>
        <v>0</v>
      </c>
      <c r="CP183" s="124"/>
      <c r="CQ183" s="115">
        <f>IFERROR(IF(CP183="",0,(SUMIF($G$3:CO$3,"金额-入",$G183:CO183)-SUMIF($G$3:CO$3,"金额-出",$G183:CO183))/(SUMIF($G$3:CO$3,"数量-入",$G183:CO183)-SUMIF($G$3:CO$3,"数量-出",$G183:CO183))),0)</f>
        <v>0</v>
      </c>
      <c r="CR183" s="115">
        <f t="shared" si="132"/>
        <v>0</v>
      </c>
      <c r="CS183" s="125"/>
      <c r="CT183" s="126"/>
      <c r="CU183" s="123"/>
      <c r="CV183" s="112"/>
      <c r="CW183" s="119">
        <f t="shared" si="133"/>
        <v>0</v>
      </c>
      <c r="CX183" s="124"/>
      <c r="CY183" s="115">
        <f>IFERROR(IF(CX183="",0,(SUMIF($G$3:CW$3,"金额-入",$G183:CW183)-SUMIF($G$3:CW$3,"金额-出",$G183:CW183))/(SUMIF($G$3:CW$3,"数量-入",$G183:CW183)-SUMIF($G$3:CW$3,"数量-出",$G183:CW183))),0)</f>
        <v>0</v>
      </c>
      <c r="CZ183" s="115">
        <f t="shared" si="134"/>
        <v>0</v>
      </c>
      <c r="DA183" s="125"/>
      <c r="DB183" s="126"/>
      <c r="DC183" s="123"/>
      <c r="DD183" s="112"/>
      <c r="DE183" s="119">
        <f t="shared" si="135"/>
        <v>0</v>
      </c>
      <c r="DF183" s="124"/>
      <c r="DG183" s="115">
        <f>IFERROR(IF(DF183="",0,(SUMIF($G$3:DE$3,"金额-入",$G183:DE183)-SUMIF($G$3:DE$3,"金额-出",$G183:DE183))/(SUMIF($G$3:DE$3,"数量-入",$G183:DE183)-SUMIF($G$3:DE$3,"数量-出",$G183:DE183))),0)</f>
        <v>0</v>
      </c>
      <c r="DH183" s="115">
        <f t="shared" si="136"/>
        <v>0</v>
      </c>
      <c r="DI183" s="125"/>
      <c r="DJ183" s="126"/>
      <c r="DK183" s="109">
        <f t="array" ref="DK183">MIN(IF(($G$3:$DJ$3="单价")*(G183:DJ183&lt;&gt;0),G183:DJ183))</f>
        <v>0</v>
      </c>
      <c r="DL183" s="97">
        <f t="array" ref="DL183">MAX(IF($G$3:$DJ$3="单价",G183:DJ183))</f>
        <v>0</v>
      </c>
      <c r="DM183" s="115">
        <f t="shared" si="137"/>
        <v>0</v>
      </c>
      <c r="DN183" s="127"/>
      <c r="DO183" s="2"/>
      <c r="DP183" s="11">
        <f t="shared" si="138"/>
        <v>0</v>
      </c>
      <c r="DQ183" s="11">
        <f t="shared" si="139"/>
        <v>0</v>
      </c>
      <c r="DR183" s="11"/>
      <c r="DS183" s="11"/>
      <c r="DT183" s="11"/>
      <c r="DU183" s="2"/>
      <c r="DV183" s="2"/>
      <c r="DW183" s="2"/>
      <c r="DX183" s="2"/>
      <c r="DY183" s="2"/>
    </row>
    <row r="184" spans="1:129" ht="18" customHeight="1" x14ac:dyDescent="0.15">
      <c r="A184" s="2"/>
      <c r="B184" s="53">
        <f t="shared" si="0"/>
        <v>180</v>
      </c>
      <c r="C184" s="5"/>
      <c r="D184" s="6"/>
      <c r="E184" s="7"/>
      <c r="F184" s="8"/>
      <c r="G184" s="111"/>
      <c r="H184" s="112"/>
      <c r="I184" s="113">
        <f t="shared" si="106"/>
        <v>0</v>
      </c>
      <c r="J184" s="114">
        <f t="shared" si="107"/>
        <v>0</v>
      </c>
      <c r="K184" s="115">
        <f t="shared" si="3"/>
        <v>0</v>
      </c>
      <c r="L184" s="113">
        <f t="shared" si="108"/>
        <v>0</v>
      </c>
      <c r="M184" s="114">
        <f t="shared" si="109"/>
        <v>0</v>
      </c>
      <c r="N184" s="115">
        <f t="shared" si="6"/>
        <v>0</v>
      </c>
      <c r="O184" s="113">
        <f t="shared" si="110"/>
        <v>0</v>
      </c>
      <c r="P184" s="116">
        <f t="shared" si="111"/>
        <v>0</v>
      </c>
      <c r="Q184" s="117">
        <f t="shared" si="37"/>
        <v>0</v>
      </c>
      <c r="R184" s="118">
        <f t="shared" si="112"/>
        <v>0</v>
      </c>
      <c r="S184" s="111"/>
      <c r="T184" s="112"/>
      <c r="U184" s="119">
        <f t="shared" si="113"/>
        <v>0</v>
      </c>
      <c r="V184" s="120"/>
      <c r="W184" s="115">
        <f>IFERROR(IF(V184="",0,(SUMIF($G$3:U$3,"金额-入",$G184:U184)-SUMIF($G$3:U$3,"金额-出",$G184:U184))/(SUMIF($G$3:U$3,"数量-入",$G184:U184)-SUMIF($G$3:U$3,"数量-出",$G184:U184))),0)</f>
        <v>0</v>
      </c>
      <c r="X184" s="115">
        <f t="shared" si="114"/>
        <v>0</v>
      </c>
      <c r="Y184" s="121"/>
      <c r="Z184" s="122"/>
      <c r="AA184" s="111"/>
      <c r="AB184" s="112"/>
      <c r="AC184" s="119">
        <f t="shared" si="115"/>
        <v>0</v>
      </c>
      <c r="AD184" s="120"/>
      <c r="AE184" s="115">
        <f>IFERROR(IF(AD184="",0,(SUMIF($G$3:AC$3,"金额-入",$G184:AC184)-SUMIF($G$3:AC$3,"金额-出",$G184:AC184))/(SUMIF($G$3:AC$3,"数量-入",$G184:AC184)-SUMIF($G$3:AC$3,"数量-出",$G184:AC184))),0)</f>
        <v>0</v>
      </c>
      <c r="AF184" s="115">
        <f t="shared" si="116"/>
        <v>0</v>
      </c>
      <c r="AG184" s="121"/>
      <c r="AH184" s="122"/>
      <c r="AI184" s="123"/>
      <c r="AJ184" s="112"/>
      <c r="AK184" s="119">
        <f t="shared" si="117"/>
        <v>0</v>
      </c>
      <c r="AL184" s="124"/>
      <c r="AM184" s="115">
        <f>IFERROR(IF(AL184="",0,(SUMIF($G$3:AK$3,"金额-入",$G184:AK184)-SUMIF($G$3:AK$3,"金额-出",$G184:AK184))/(SUMIF($G$3:AK$3,"数量-入",$G184:AK184)-SUMIF($G$3:AK$3,"数量-出",$G184:AK184))),0)</f>
        <v>0</v>
      </c>
      <c r="AN184" s="115">
        <f t="shared" si="118"/>
        <v>0</v>
      </c>
      <c r="AO184" s="125"/>
      <c r="AP184" s="126"/>
      <c r="AQ184" s="123"/>
      <c r="AR184" s="112"/>
      <c r="AS184" s="119">
        <f t="shared" si="119"/>
        <v>0</v>
      </c>
      <c r="AT184" s="124"/>
      <c r="AU184" s="115">
        <f>IFERROR(IF(AT184="",0,(SUMIF($G$3:AS$3,"金额-入",$G184:AS184)-SUMIF($G$3:AS$3,"金额-出",$G184:AS184))/(SUMIF($G$3:AS$3,"数量-入",$G184:AS184)-SUMIF($G$3:AS$3,"数量-出",$G184:AS184))),0)</f>
        <v>0</v>
      </c>
      <c r="AV184" s="115">
        <f t="shared" si="120"/>
        <v>0</v>
      </c>
      <c r="AW184" s="125"/>
      <c r="AX184" s="126"/>
      <c r="AY184" s="123"/>
      <c r="AZ184" s="112"/>
      <c r="BA184" s="119">
        <f t="shared" si="121"/>
        <v>0</v>
      </c>
      <c r="BB184" s="124"/>
      <c r="BC184" s="115">
        <f>IFERROR(IF(BB184="",0,(SUMIF($G$3:BA$3,"金额-入",$G184:BA184)-SUMIF($G$3:BA$3,"金额-出",$G184:BA184))/(SUMIF($G$3:BA$3,"数量-入",$G184:BA184)-SUMIF($G$3:BA$3,"数量-出",$G184:BA184))),0)</f>
        <v>0</v>
      </c>
      <c r="BD184" s="115">
        <f t="shared" si="122"/>
        <v>0</v>
      </c>
      <c r="BE184" s="125"/>
      <c r="BF184" s="126"/>
      <c r="BG184" s="123"/>
      <c r="BH184" s="112"/>
      <c r="BI184" s="119">
        <f t="shared" si="123"/>
        <v>0</v>
      </c>
      <c r="BJ184" s="124"/>
      <c r="BK184" s="115">
        <f>IFERROR(IF(BJ184="",0,(SUMIF($G$3:BI$3,"金额-入",$G184:BI184)-SUMIF($G$3:BI$3,"金额-出",$G184:BI184))/(SUMIF($G$3:BI$3,"数量-入",$G184:BI184)-SUMIF($G$3:BI$3,"数量-出",$G184:BI184))),0)</f>
        <v>0</v>
      </c>
      <c r="BL184" s="115">
        <f t="shared" si="124"/>
        <v>0</v>
      </c>
      <c r="BM184" s="125"/>
      <c r="BN184" s="126"/>
      <c r="BO184" s="123"/>
      <c r="BP184" s="112"/>
      <c r="BQ184" s="119">
        <f t="shared" si="125"/>
        <v>0</v>
      </c>
      <c r="BR184" s="124"/>
      <c r="BS184" s="115">
        <f>IFERROR(IF(BR184="",0,(SUMIF($G$3:BQ$3,"金额-入",$G184:BQ184)-SUMIF($G$3:BQ$3,"金额-出",$G184:BQ184))/(SUMIF($G$3:BQ$3,"数量-入",$G184:BQ184)-SUMIF($G$3:BQ$3,"数量-出",$G184:BQ184))),0)</f>
        <v>0</v>
      </c>
      <c r="BT184" s="115">
        <f t="shared" si="126"/>
        <v>0</v>
      </c>
      <c r="BU184" s="125"/>
      <c r="BV184" s="126"/>
      <c r="BW184" s="123"/>
      <c r="BX184" s="112"/>
      <c r="BY184" s="119">
        <f t="shared" si="127"/>
        <v>0</v>
      </c>
      <c r="BZ184" s="124"/>
      <c r="CA184" s="115">
        <f>IFERROR(IF(BZ184="",0,(SUMIF($G$3:BY$3,"金额-入",$G184:BY184)-SUMIF($G$3:BY$3,"金额-出",$G184:BY184))/(SUMIF($G$3:BY$3,"数量-入",$G184:BY184)-SUMIF($G$3:BY$3,"数量-出",$G184:BY184))),0)</f>
        <v>0</v>
      </c>
      <c r="CB184" s="115">
        <f t="shared" si="128"/>
        <v>0</v>
      </c>
      <c r="CC184" s="125"/>
      <c r="CD184" s="126"/>
      <c r="CE184" s="123"/>
      <c r="CF184" s="112"/>
      <c r="CG184" s="119">
        <f t="shared" si="129"/>
        <v>0</v>
      </c>
      <c r="CH184" s="124"/>
      <c r="CI184" s="115">
        <f>IFERROR(IF(CH184="",0,(SUMIF($G$3:CG$3,"金额-入",$G184:CG184)-SUMIF($G$3:CG$3,"金额-出",$G184:CG184))/(SUMIF($G$3:CG$3,"数量-入",$G184:CG184)-SUMIF($G$3:CG$3,"数量-出",$G184:CG184))),0)</f>
        <v>0</v>
      </c>
      <c r="CJ184" s="115">
        <f t="shared" si="130"/>
        <v>0</v>
      </c>
      <c r="CK184" s="125"/>
      <c r="CL184" s="126"/>
      <c r="CM184" s="123"/>
      <c r="CN184" s="112"/>
      <c r="CO184" s="119">
        <f t="shared" si="131"/>
        <v>0</v>
      </c>
      <c r="CP184" s="124"/>
      <c r="CQ184" s="115">
        <f>IFERROR(IF(CP184="",0,(SUMIF($G$3:CO$3,"金额-入",$G184:CO184)-SUMIF($G$3:CO$3,"金额-出",$G184:CO184))/(SUMIF($G$3:CO$3,"数量-入",$G184:CO184)-SUMIF($G$3:CO$3,"数量-出",$G184:CO184))),0)</f>
        <v>0</v>
      </c>
      <c r="CR184" s="115">
        <f t="shared" si="132"/>
        <v>0</v>
      </c>
      <c r="CS184" s="125"/>
      <c r="CT184" s="126"/>
      <c r="CU184" s="123"/>
      <c r="CV184" s="112"/>
      <c r="CW184" s="119">
        <f t="shared" si="133"/>
        <v>0</v>
      </c>
      <c r="CX184" s="124"/>
      <c r="CY184" s="115">
        <f>IFERROR(IF(CX184="",0,(SUMIF($G$3:CW$3,"金额-入",$G184:CW184)-SUMIF($G$3:CW$3,"金额-出",$G184:CW184))/(SUMIF($G$3:CW$3,"数量-入",$G184:CW184)-SUMIF($G$3:CW$3,"数量-出",$G184:CW184))),0)</f>
        <v>0</v>
      </c>
      <c r="CZ184" s="115">
        <f t="shared" si="134"/>
        <v>0</v>
      </c>
      <c r="DA184" s="125"/>
      <c r="DB184" s="126"/>
      <c r="DC184" s="123"/>
      <c r="DD184" s="112"/>
      <c r="DE184" s="119">
        <f t="shared" si="135"/>
        <v>0</v>
      </c>
      <c r="DF184" s="124"/>
      <c r="DG184" s="115">
        <f>IFERROR(IF(DF184="",0,(SUMIF($G$3:DE$3,"金额-入",$G184:DE184)-SUMIF($G$3:DE$3,"金额-出",$G184:DE184))/(SUMIF($G$3:DE$3,"数量-入",$G184:DE184)-SUMIF($G$3:DE$3,"数量-出",$G184:DE184))),0)</f>
        <v>0</v>
      </c>
      <c r="DH184" s="115">
        <f t="shared" si="136"/>
        <v>0</v>
      </c>
      <c r="DI184" s="125"/>
      <c r="DJ184" s="126"/>
      <c r="DK184" s="109">
        <f t="array" ref="DK184">MIN(IF(($G$3:$DJ$3="单价")*(G184:DJ184&lt;&gt;0),G184:DJ184))</f>
        <v>0</v>
      </c>
      <c r="DL184" s="97">
        <f t="array" ref="DL184">MAX(IF($G$3:$DJ$3="单价",G184:DJ184))</f>
        <v>0</v>
      </c>
      <c r="DM184" s="115">
        <f t="shared" si="137"/>
        <v>0</v>
      </c>
      <c r="DN184" s="127"/>
      <c r="DO184" s="2"/>
      <c r="DP184" s="11">
        <f t="shared" si="138"/>
        <v>0</v>
      </c>
      <c r="DQ184" s="11">
        <f t="shared" si="139"/>
        <v>0</v>
      </c>
      <c r="DR184" s="11"/>
      <c r="DS184" s="11"/>
      <c r="DT184" s="11"/>
      <c r="DU184" s="2"/>
      <c r="DV184" s="2"/>
      <c r="DW184" s="2"/>
      <c r="DX184" s="2"/>
      <c r="DY184" s="2"/>
    </row>
    <row r="185" spans="1:129" ht="18" customHeight="1" x14ac:dyDescent="0.15">
      <c r="A185" s="2"/>
      <c r="B185" s="53">
        <f t="shared" si="0"/>
        <v>181</v>
      </c>
      <c r="C185" s="5"/>
      <c r="D185" s="6"/>
      <c r="E185" s="7"/>
      <c r="F185" s="8"/>
      <c r="G185" s="111"/>
      <c r="H185" s="112"/>
      <c r="I185" s="113">
        <f t="shared" si="106"/>
        <v>0</v>
      </c>
      <c r="J185" s="114">
        <f t="shared" si="107"/>
        <v>0</v>
      </c>
      <c r="K185" s="115">
        <f t="shared" si="3"/>
        <v>0</v>
      </c>
      <c r="L185" s="113">
        <f t="shared" si="108"/>
        <v>0</v>
      </c>
      <c r="M185" s="114">
        <f t="shared" si="109"/>
        <v>0</v>
      </c>
      <c r="N185" s="115">
        <f t="shared" si="6"/>
        <v>0</v>
      </c>
      <c r="O185" s="113">
        <f t="shared" si="110"/>
        <v>0</v>
      </c>
      <c r="P185" s="116">
        <f t="shared" si="111"/>
        <v>0</v>
      </c>
      <c r="Q185" s="117">
        <f t="shared" si="37"/>
        <v>0</v>
      </c>
      <c r="R185" s="118">
        <f t="shared" si="112"/>
        <v>0</v>
      </c>
      <c r="S185" s="111"/>
      <c r="T185" s="112"/>
      <c r="U185" s="119">
        <f t="shared" si="113"/>
        <v>0</v>
      </c>
      <c r="V185" s="120"/>
      <c r="W185" s="115">
        <f>IFERROR(IF(V185="",0,(SUMIF($G$3:U$3,"金额-入",$G185:U185)-SUMIF($G$3:U$3,"金额-出",$G185:U185))/(SUMIF($G$3:U$3,"数量-入",$G185:U185)-SUMIF($G$3:U$3,"数量-出",$G185:U185))),0)</f>
        <v>0</v>
      </c>
      <c r="X185" s="115">
        <f t="shared" si="114"/>
        <v>0</v>
      </c>
      <c r="Y185" s="121"/>
      <c r="Z185" s="122"/>
      <c r="AA185" s="111"/>
      <c r="AB185" s="112"/>
      <c r="AC185" s="119">
        <f t="shared" si="115"/>
        <v>0</v>
      </c>
      <c r="AD185" s="120"/>
      <c r="AE185" s="115">
        <f>IFERROR(IF(AD185="",0,(SUMIF($G$3:AC$3,"金额-入",$G185:AC185)-SUMIF($G$3:AC$3,"金额-出",$G185:AC185))/(SUMIF($G$3:AC$3,"数量-入",$G185:AC185)-SUMIF($G$3:AC$3,"数量-出",$G185:AC185))),0)</f>
        <v>0</v>
      </c>
      <c r="AF185" s="115">
        <f t="shared" si="116"/>
        <v>0</v>
      </c>
      <c r="AG185" s="121"/>
      <c r="AH185" s="122"/>
      <c r="AI185" s="123"/>
      <c r="AJ185" s="112"/>
      <c r="AK185" s="119">
        <f t="shared" si="117"/>
        <v>0</v>
      </c>
      <c r="AL185" s="124"/>
      <c r="AM185" s="115">
        <f>IFERROR(IF(AL185="",0,(SUMIF($G$3:AK$3,"金额-入",$G185:AK185)-SUMIF($G$3:AK$3,"金额-出",$G185:AK185))/(SUMIF($G$3:AK$3,"数量-入",$G185:AK185)-SUMIF($G$3:AK$3,"数量-出",$G185:AK185))),0)</f>
        <v>0</v>
      </c>
      <c r="AN185" s="115">
        <f t="shared" si="118"/>
        <v>0</v>
      </c>
      <c r="AO185" s="125"/>
      <c r="AP185" s="126"/>
      <c r="AQ185" s="123"/>
      <c r="AR185" s="112"/>
      <c r="AS185" s="119">
        <f t="shared" si="119"/>
        <v>0</v>
      </c>
      <c r="AT185" s="124"/>
      <c r="AU185" s="115">
        <f>IFERROR(IF(AT185="",0,(SUMIF($G$3:AS$3,"金额-入",$G185:AS185)-SUMIF($G$3:AS$3,"金额-出",$G185:AS185))/(SUMIF($G$3:AS$3,"数量-入",$G185:AS185)-SUMIF($G$3:AS$3,"数量-出",$G185:AS185))),0)</f>
        <v>0</v>
      </c>
      <c r="AV185" s="115">
        <f t="shared" si="120"/>
        <v>0</v>
      </c>
      <c r="AW185" s="125"/>
      <c r="AX185" s="126"/>
      <c r="AY185" s="123"/>
      <c r="AZ185" s="112"/>
      <c r="BA185" s="119">
        <f t="shared" si="121"/>
        <v>0</v>
      </c>
      <c r="BB185" s="124"/>
      <c r="BC185" s="115">
        <f>IFERROR(IF(BB185="",0,(SUMIF($G$3:BA$3,"金额-入",$G185:BA185)-SUMIF($G$3:BA$3,"金额-出",$G185:BA185))/(SUMIF($G$3:BA$3,"数量-入",$G185:BA185)-SUMIF($G$3:BA$3,"数量-出",$G185:BA185))),0)</f>
        <v>0</v>
      </c>
      <c r="BD185" s="115">
        <f t="shared" si="122"/>
        <v>0</v>
      </c>
      <c r="BE185" s="125"/>
      <c r="BF185" s="126"/>
      <c r="BG185" s="123"/>
      <c r="BH185" s="112"/>
      <c r="BI185" s="119">
        <f t="shared" si="123"/>
        <v>0</v>
      </c>
      <c r="BJ185" s="124"/>
      <c r="BK185" s="115">
        <f>IFERROR(IF(BJ185="",0,(SUMIF($G$3:BI$3,"金额-入",$G185:BI185)-SUMIF($G$3:BI$3,"金额-出",$G185:BI185))/(SUMIF($G$3:BI$3,"数量-入",$G185:BI185)-SUMIF($G$3:BI$3,"数量-出",$G185:BI185))),0)</f>
        <v>0</v>
      </c>
      <c r="BL185" s="115">
        <f t="shared" si="124"/>
        <v>0</v>
      </c>
      <c r="BM185" s="125"/>
      <c r="BN185" s="126"/>
      <c r="BO185" s="123"/>
      <c r="BP185" s="112"/>
      <c r="BQ185" s="119">
        <f t="shared" si="125"/>
        <v>0</v>
      </c>
      <c r="BR185" s="124"/>
      <c r="BS185" s="115">
        <f>IFERROR(IF(BR185="",0,(SUMIF($G$3:BQ$3,"金额-入",$G185:BQ185)-SUMIF($G$3:BQ$3,"金额-出",$G185:BQ185))/(SUMIF($G$3:BQ$3,"数量-入",$G185:BQ185)-SUMIF($G$3:BQ$3,"数量-出",$G185:BQ185))),0)</f>
        <v>0</v>
      </c>
      <c r="BT185" s="115">
        <f t="shared" si="126"/>
        <v>0</v>
      </c>
      <c r="BU185" s="125"/>
      <c r="BV185" s="126"/>
      <c r="BW185" s="123"/>
      <c r="BX185" s="112"/>
      <c r="BY185" s="119">
        <f t="shared" si="127"/>
        <v>0</v>
      </c>
      <c r="BZ185" s="124"/>
      <c r="CA185" s="115">
        <f>IFERROR(IF(BZ185="",0,(SUMIF($G$3:BY$3,"金额-入",$G185:BY185)-SUMIF($G$3:BY$3,"金额-出",$G185:BY185))/(SUMIF($G$3:BY$3,"数量-入",$G185:BY185)-SUMIF($G$3:BY$3,"数量-出",$G185:BY185))),0)</f>
        <v>0</v>
      </c>
      <c r="CB185" s="115">
        <f t="shared" si="128"/>
        <v>0</v>
      </c>
      <c r="CC185" s="125"/>
      <c r="CD185" s="126"/>
      <c r="CE185" s="123"/>
      <c r="CF185" s="112"/>
      <c r="CG185" s="119">
        <f t="shared" si="129"/>
        <v>0</v>
      </c>
      <c r="CH185" s="124"/>
      <c r="CI185" s="115">
        <f>IFERROR(IF(CH185="",0,(SUMIF($G$3:CG$3,"金额-入",$G185:CG185)-SUMIF($G$3:CG$3,"金额-出",$G185:CG185))/(SUMIF($G$3:CG$3,"数量-入",$G185:CG185)-SUMIF($G$3:CG$3,"数量-出",$G185:CG185))),0)</f>
        <v>0</v>
      </c>
      <c r="CJ185" s="115">
        <f t="shared" si="130"/>
        <v>0</v>
      </c>
      <c r="CK185" s="125"/>
      <c r="CL185" s="126"/>
      <c r="CM185" s="123"/>
      <c r="CN185" s="112"/>
      <c r="CO185" s="119">
        <f t="shared" si="131"/>
        <v>0</v>
      </c>
      <c r="CP185" s="124"/>
      <c r="CQ185" s="115">
        <f>IFERROR(IF(CP185="",0,(SUMIF($G$3:CO$3,"金额-入",$G185:CO185)-SUMIF($G$3:CO$3,"金额-出",$G185:CO185))/(SUMIF($G$3:CO$3,"数量-入",$G185:CO185)-SUMIF($G$3:CO$3,"数量-出",$G185:CO185))),0)</f>
        <v>0</v>
      </c>
      <c r="CR185" s="115">
        <f t="shared" si="132"/>
        <v>0</v>
      </c>
      <c r="CS185" s="125"/>
      <c r="CT185" s="126"/>
      <c r="CU185" s="123"/>
      <c r="CV185" s="112"/>
      <c r="CW185" s="119">
        <f t="shared" si="133"/>
        <v>0</v>
      </c>
      <c r="CX185" s="124"/>
      <c r="CY185" s="115">
        <f>IFERROR(IF(CX185="",0,(SUMIF($G$3:CW$3,"金额-入",$G185:CW185)-SUMIF($G$3:CW$3,"金额-出",$G185:CW185))/(SUMIF($G$3:CW$3,"数量-入",$G185:CW185)-SUMIF($G$3:CW$3,"数量-出",$G185:CW185))),0)</f>
        <v>0</v>
      </c>
      <c r="CZ185" s="115">
        <f t="shared" si="134"/>
        <v>0</v>
      </c>
      <c r="DA185" s="125"/>
      <c r="DB185" s="126"/>
      <c r="DC185" s="123"/>
      <c r="DD185" s="112"/>
      <c r="DE185" s="119">
        <f t="shared" si="135"/>
        <v>0</v>
      </c>
      <c r="DF185" s="124"/>
      <c r="DG185" s="115">
        <f>IFERROR(IF(DF185="",0,(SUMIF($G$3:DE$3,"金额-入",$G185:DE185)-SUMIF($G$3:DE$3,"金额-出",$G185:DE185))/(SUMIF($G$3:DE$3,"数量-入",$G185:DE185)-SUMIF($G$3:DE$3,"数量-出",$G185:DE185))),0)</f>
        <v>0</v>
      </c>
      <c r="DH185" s="115">
        <f t="shared" si="136"/>
        <v>0</v>
      </c>
      <c r="DI185" s="125"/>
      <c r="DJ185" s="126"/>
      <c r="DK185" s="109">
        <f t="array" ref="DK185">MIN(IF(($G$3:$DJ$3="单价")*(G185:DJ185&lt;&gt;0),G185:DJ185))</f>
        <v>0</v>
      </c>
      <c r="DL185" s="97">
        <f t="array" ref="DL185">MAX(IF($G$3:$DJ$3="单价",G185:DJ185))</f>
        <v>0</v>
      </c>
      <c r="DM185" s="115">
        <f t="shared" si="137"/>
        <v>0</v>
      </c>
      <c r="DN185" s="127"/>
      <c r="DO185" s="2"/>
      <c r="DP185" s="11">
        <f t="shared" si="138"/>
        <v>0</v>
      </c>
      <c r="DQ185" s="11">
        <f t="shared" si="139"/>
        <v>0</v>
      </c>
      <c r="DR185" s="11"/>
      <c r="DS185" s="11"/>
      <c r="DT185" s="11"/>
      <c r="DU185" s="2"/>
      <c r="DV185" s="2"/>
      <c r="DW185" s="2"/>
      <c r="DX185" s="2"/>
      <c r="DY185" s="2"/>
    </row>
    <row r="186" spans="1:129" ht="18" customHeight="1" x14ac:dyDescent="0.15">
      <c r="A186" s="2"/>
      <c r="B186" s="53">
        <f t="shared" si="0"/>
        <v>182</v>
      </c>
      <c r="C186" s="5"/>
      <c r="D186" s="6"/>
      <c r="E186" s="7"/>
      <c r="F186" s="8"/>
      <c r="G186" s="111"/>
      <c r="H186" s="112"/>
      <c r="I186" s="113">
        <f t="shared" si="106"/>
        <v>0</v>
      </c>
      <c r="J186" s="114">
        <f t="shared" si="107"/>
        <v>0</v>
      </c>
      <c r="K186" s="115">
        <f t="shared" si="3"/>
        <v>0</v>
      </c>
      <c r="L186" s="113">
        <f t="shared" si="108"/>
        <v>0</v>
      </c>
      <c r="M186" s="114">
        <f t="shared" si="109"/>
        <v>0</v>
      </c>
      <c r="N186" s="115">
        <f t="shared" si="6"/>
        <v>0</v>
      </c>
      <c r="O186" s="113">
        <f t="shared" si="110"/>
        <v>0</v>
      </c>
      <c r="P186" s="116">
        <f t="shared" si="111"/>
        <v>0</v>
      </c>
      <c r="Q186" s="117">
        <f t="shared" si="37"/>
        <v>0</v>
      </c>
      <c r="R186" s="118">
        <f t="shared" si="112"/>
        <v>0</v>
      </c>
      <c r="S186" s="111"/>
      <c r="T186" s="112"/>
      <c r="U186" s="119">
        <f t="shared" si="113"/>
        <v>0</v>
      </c>
      <c r="V186" s="120"/>
      <c r="W186" s="115">
        <f>IFERROR(IF(V186="",0,(SUMIF($G$3:U$3,"金额-入",$G186:U186)-SUMIF($G$3:U$3,"金额-出",$G186:U186))/(SUMIF($G$3:U$3,"数量-入",$G186:U186)-SUMIF($G$3:U$3,"数量-出",$G186:U186))),0)</f>
        <v>0</v>
      </c>
      <c r="X186" s="115">
        <f t="shared" si="114"/>
        <v>0</v>
      </c>
      <c r="Y186" s="121"/>
      <c r="Z186" s="122"/>
      <c r="AA186" s="111"/>
      <c r="AB186" s="112"/>
      <c r="AC186" s="119">
        <f t="shared" si="115"/>
        <v>0</v>
      </c>
      <c r="AD186" s="120"/>
      <c r="AE186" s="115">
        <f>IFERROR(IF(AD186="",0,(SUMIF($G$3:AC$3,"金额-入",$G186:AC186)-SUMIF($G$3:AC$3,"金额-出",$G186:AC186))/(SUMIF($G$3:AC$3,"数量-入",$G186:AC186)-SUMIF($G$3:AC$3,"数量-出",$G186:AC186))),0)</f>
        <v>0</v>
      </c>
      <c r="AF186" s="115">
        <f t="shared" si="116"/>
        <v>0</v>
      </c>
      <c r="AG186" s="121"/>
      <c r="AH186" s="122"/>
      <c r="AI186" s="123"/>
      <c r="AJ186" s="112"/>
      <c r="AK186" s="119">
        <f t="shared" si="117"/>
        <v>0</v>
      </c>
      <c r="AL186" s="124"/>
      <c r="AM186" s="115">
        <f>IFERROR(IF(AL186="",0,(SUMIF($G$3:AK$3,"金额-入",$G186:AK186)-SUMIF($G$3:AK$3,"金额-出",$G186:AK186))/(SUMIF($G$3:AK$3,"数量-入",$G186:AK186)-SUMIF($G$3:AK$3,"数量-出",$G186:AK186))),0)</f>
        <v>0</v>
      </c>
      <c r="AN186" s="115">
        <f t="shared" si="118"/>
        <v>0</v>
      </c>
      <c r="AO186" s="125"/>
      <c r="AP186" s="126"/>
      <c r="AQ186" s="123"/>
      <c r="AR186" s="112"/>
      <c r="AS186" s="119">
        <f t="shared" si="119"/>
        <v>0</v>
      </c>
      <c r="AT186" s="124"/>
      <c r="AU186" s="115">
        <f>IFERROR(IF(AT186="",0,(SUMIF($G$3:AS$3,"金额-入",$G186:AS186)-SUMIF($G$3:AS$3,"金额-出",$G186:AS186))/(SUMIF($G$3:AS$3,"数量-入",$G186:AS186)-SUMIF($G$3:AS$3,"数量-出",$G186:AS186))),0)</f>
        <v>0</v>
      </c>
      <c r="AV186" s="115">
        <f t="shared" si="120"/>
        <v>0</v>
      </c>
      <c r="AW186" s="125"/>
      <c r="AX186" s="126"/>
      <c r="AY186" s="123"/>
      <c r="AZ186" s="112"/>
      <c r="BA186" s="119">
        <f t="shared" si="121"/>
        <v>0</v>
      </c>
      <c r="BB186" s="124"/>
      <c r="BC186" s="115">
        <f>IFERROR(IF(BB186="",0,(SUMIF($G$3:BA$3,"金额-入",$G186:BA186)-SUMIF($G$3:BA$3,"金额-出",$G186:BA186))/(SUMIF($G$3:BA$3,"数量-入",$G186:BA186)-SUMIF($G$3:BA$3,"数量-出",$G186:BA186))),0)</f>
        <v>0</v>
      </c>
      <c r="BD186" s="115">
        <f t="shared" si="122"/>
        <v>0</v>
      </c>
      <c r="BE186" s="125"/>
      <c r="BF186" s="126"/>
      <c r="BG186" s="123"/>
      <c r="BH186" s="112"/>
      <c r="BI186" s="119">
        <f t="shared" si="123"/>
        <v>0</v>
      </c>
      <c r="BJ186" s="124"/>
      <c r="BK186" s="115">
        <f>IFERROR(IF(BJ186="",0,(SUMIF($G$3:BI$3,"金额-入",$G186:BI186)-SUMIF($G$3:BI$3,"金额-出",$G186:BI186))/(SUMIF($G$3:BI$3,"数量-入",$G186:BI186)-SUMIF($G$3:BI$3,"数量-出",$G186:BI186))),0)</f>
        <v>0</v>
      </c>
      <c r="BL186" s="115">
        <f t="shared" si="124"/>
        <v>0</v>
      </c>
      <c r="BM186" s="125"/>
      <c r="BN186" s="126"/>
      <c r="BO186" s="123"/>
      <c r="BP186" s="112"/>
      <c r="BQ186" s="119">
        <f t="shared" si="125"/>
        <v>0</v>
      </c>
      <c r="BR186" s="124"/>
      <c r="BS186" s="115">
        <f>IFERROR(IF(BR186="",0,(SUMIF($G$3:BQ$3,"金额-入",$G186:BQ186)-SUMIF($G$3:BQ$3,"金额-出",$G186:BQ186))/(SUMIF($G$3:BQ$3,"数量-入",$G186:BQ186)-SUMIF($G$3:BQ$3,"数量-出",$G186:BQ186))),0)</f>
        <v>0</v>
      </c>
      <c r="BT186" s="115">
        <f t="shared" si="126"/>
        <v>0</v>
      </c>
      <c r="BU186" s="125"/>
      <c r="BV186" s="126"/>
      <c r="BW186" s="123"/>
      <c r="BX186" s="112"/>
      <c r="BY186" s="119">
        <f t="shared" si="127"/>
        <v>0</v>
      </c>
      <c r="BZ186" s="124"/>
      <c r="CA186" s="115">
        <f>IFERROR(IF(BZ186="",0,(SUMIF($G$3:BY$3,"金额-入",$G186:BY186)-SUMIF($G$3:BY$3,"金额-出",$G186:BY186))/(SUMIF($G$3:BY$3,"数量-入",$G186:BY186)-SUMIF($G$3:BY$3,"数量-出",$G186:BY186))),0)</f>
        <v>0</v>
      </c>
      <c r="CB186" s="115">
        <f t="shared" si="128"/>
        <v>0</v>
      </c>
      <c r="CC186" s="125"/>
      <c r="CD186" s="126"/>
      <c r="CE186" s="123"/>
      <c r="CF186" s="112"/>
      <c r="CG186" s="119">
        <f t="shared" si="129"/>
        <v>0</v>
      </c>
      <c r="CH186" s="124"/>
      <c r="CI186" s="115">
        <f>IFERROR(IF(CH186="",0,(SUMIF($G$3:CG$3,"金额-入",$G186:CG186)-SUMIF($G$3:CG$3,"金额-出",$G186:CG186))/(SUMIF($G$3:CG$3,"数量-入",$G186:CG186)-SUMIF($G$3:CG$3,"数量-出",$G186:CG186))),0)</f>
        <v>0</v>
      </c>
      <c r="CJ186" s="115">
        <f t="shared" si="130"/>
        <v>0</v>
      </c>
      <c r="CK186" s="125"/>
      <c r="CL186" s="126"/>
      <c r="CM186" s="123"/>
      <c r="CN186" s="112"/>
      <c r="CO186" s="119">
        <f t="shared" si="131"/>
        <v>0</v>
      </c>
      <c r="CP186" s="124"/>
      <c r="CQ186" s="115">
        <f>IFERROR(IF(CP186="",0,(SUMIF($G$3:CO$3,"金额-入",$G186:CO186)-SUMIF($G$3:CO$3,"金额-出",$G186:CO186))/(SUMIF($G$3:CO$3,"数量-入",$G186:CO186)-SUMIF($G$3:CO$3,"数量-出",$G186:CO186))),0)</f>
        <v>0</v>
      </c>
      <c r="CR186" s="115">
        <f t="shared" si="132"/>
        <v>0</v>
      </c>
      <c r="CS186" s="125"/>
      <c r="CT186" s="126"/>
      <c r="CU186" s="123"/>
      <c r="CV186" s="112"/>
      <c r="CW186" s="119">
        <f t="shared" si="133"/>
        <v>0</v>
      </c>
      <c r="CX186" s="124"/>
      <c r="CY186" s="115">
        <f>IFERROR(IF(CX186="",0,(SUMIF($G$3:CW$3,"金额-入",$G186:CW186)-SUMIF($G$3:CW$3,"金额-出",$G186:CW186))/(SUMIF($G$3:CW$3,"数量-入",$G186:CW186)-SUMIF($G$3:CW$3,"数量-出",$G186:CW186))),0)</f>
        <v>0</v>
      </c>
      <c r="CZ186" s="115">
        <f t="shared" si="134"/>
        <v>0</v>
      </c>
      <c r="DA186" s="125"/>
      <c r="DB186" s="126"/>
      <c r="DC186" s="123"/>
      <c r="DD186" s="112"/>
      <c r="DE186" s="119">
        <f t="shared" si="135"/>
        <v>0</v>
      </c>
      <c r="DF186" s="124"/>
      <c r="DG186" s="115">
        <f>IFERROR(IF(DF186="",0,(SUMIF($G$3:DE$3,"金额-入",$G186:DE186)-SUMIF($G$3:DE$3,"金额-出",$G186:DE186))/(SUMIF($G$3:DE$3,"数量-入",$G186:DE186)-SUMIF($G$3:DE$3,"数量-出",$G186:DE186))),0)</f>
        <v>0</v>
      </c>
      <c r="DH186" s="115">
        <f t="shared" si="136"/>
        <v>0</v>
      </c>
      <c r="DI186" s="125"/>
      <c r="DJ186" s="126"/>
      <c r="DK186" s="109">
        <f t="array" ref="DK186">MIN(IF(($G$3:$DJ$3="单价")*(G186:DJ186&lt;&gt;0),G186:DJ186))</f>
        <v>0</v>
      </c>
      <c r="DL186" s="97">
        <f t="array" ref="DL186">MAX(IF($G$3:$DJ$3="单价",G186:DJ186))</f>
        <v>0</v>
      </c>
      <c r="DM186" s="115">
        <f t="shared" si="137"/>
        <v>0</v>
      </c>
      <c r="DN186" s="127"/>
      <c r="DO186" s="2"/>
      <c r="DP186" s="11">
        <f t="shared" si="138"/>
        <v>0</v>
      </c>
      <c r="DQ186" s="11">
        <f t="shared" si="139"/>
        <v>0</v>
      </c>
      <c r="DR186" s="11"/>
      <c r="DS186" s="11"/>
      <c r="DT186" s="11"/>
      <c r="DU186" s="2"/>
      <c r="DV186" s="2"/>
      <c r="DW186" s="2"/>
      <c r="DX186" s="2"/>
      <c r="DY186" s="2"/>
    </row>
    <row r="187" spans="1:129" ht="18" customHeight="1" x14ac:dyDescent="0.15">
      <c r="A187" s="2"/>
      <c r="B187" s="53">
        <f t="shared" si="0"/>
        <v>183</v>
      </c>
      <c r="C187" s="5"/>
      <c r="D187" s="6"/>
      <c r="E187" s="7"/>
      <c r="F187" s="8"/>
      <c r="G187" s="111"/>
      <c r="H187" s="112"/>
      <c r="I187" s="113">
        <f t="shared" si="106"/>
        <v>0</v>
      </c>
      <c r="J187" s="114">
        <f t="shared" si="107"/>
        <v>0</v>
      </c>
      <c r="K187" s="115">
        <f t="shared" si="3"/>
        <v>0</v>
      </c>
      <c r="L187" s="113">
        <f t="shared" si="108"/>
        <v>0</v>
      </c>
      <c r="M187" s="114">
        <f t="shared" si="109"/>
        <v>0</v>
      </c>
      <c r="N187" s="115">
        <f t="shared" si="6"/>
        <v>0</v>
      </c>
      <c r="O187" s="113">
        <f t="shared" si="110"/>
        <v>0</v>
      </c>
      <c r="P187" s="116">
        <f t="shared" si="111"/>
        <v>0</v>
      </c>
      <c r="Q187" s="117">
        <f t="shared" si="37"/>
        <v>0</v>
      </c>
      <c r="R187" s="118">
        <f t="shared" si="112"/>
        <v>0</v>
      </c>
      <c r="S187" s="111"/>
      <c r="T187" s="112"/>
      <c r="U187" s="119">
        <f t="shared" si="113"/>
        <v>0</v>
      </c>
      <c r="V187" s="120"/>
      <c r="W187" s="115">
        <f>IFERROR(IF(V187="",0,(SUMIF($G$3:U$3,"金额-入",$G187:U187)-SUMIF($G$3:U$3,"金额-出",$G187:U187))/(SUMIF($G$3:U$3,"数量-入",$G187:U187)-SUMIF($G$3:U$3,"数量-出",$G187:U187))),0)</f>
        <v>0</v>
      </c>
      <c r="X187" s="115">
        <f t="shared" si="114"/>
        <v>0</v>
      </c>
      <c r="Y187" s="121"/>
      <c r="Z187" s="122"/>
      <c r="AA187" s="111"/>
      <c r="AB187" s="112"/>
      <c r="AC187" s="119">
        <f t="shared" si="115"/>
        <v>0</v>
      </c>
      <c r="AD187" s="120"/>
      <c r="AE187" s="115">
        <f>IFERROR(IF(AD187="",0,(SUMIF($G$3:AC$3,"金额-入",$G187:AC187)-SUMIF($G$3:AC$3,"金额-出",$G187:AC187))/(SUMIF($G$3:AC$3,"数量-入",$G187:AC187)-SUMIF($G$3:AC$3,"数量-出",$G187:AC187))),0)</f>
        <v>0</v>
      </c>
      <c r="AF187" s="115">
        <f t="shared" si="116"/>
        <v>0</v>
      </c>
      <c r="AG187" s="121"/>
      <c r="AH187" s="122"/>
      <c r="AI187" s="123"/>
      <c r="AJ187" s="112"/>
      <c r="AK187" s="119">
        <f t="shared" si="117"/>
        <v>0</v>
      </c>
      <c r="AL187" s="124"/>
      <c r="AM187" s="115">
        <f>IFERROR(IF(AL187="",0,(SUMIF($G$3:AK$3,"金额-入",$G187:AK187)-SUMIF($G$3:AK$3,"金额-出",$G187:AK187))/(SUMIF($G$3:AK$3,"数量-入",$G187:AK187)-SUMIF($G$3:AK$3,"数量-出",$G187:AK187))),0)</f>
        <v>0</v>
      </c>
      <c r="AN187" s="115">
        <f t="shared" si="118"/>
        <v>0</v>
      </c>
      <c r="AO187" s="125"/>
      <c r="AP187" s="126"/>
      <c r="AQ187" s="123"/>
      <c r="AR187" s="112"/>
      <c r="AS187" s="119">
        <f t="shared" si="119"/>
        <v>0</v>
      </c>
      <c r="AT187" s="124"/>
      <c r="AU187" s="115">
        <f>IFERROR(IF(AT187="",0,(SUMIF($G$3:AS$3,"金额-入",$G187:AS187)-SUMIF($G$3:AS$3,"金额-出",$G187:AS187))/(SUMIF($G$3:AS$3,"数量-入",$G187:AS187)-SUMIF($G$3:AS$3,"数量-出",$G187:AS187))),0)</f>
        <v>0</v>
      </c>
      <c r="AV187" s="115">
        <f t="shared" si="120"/>
        <v>0</v>
      </c>
      <c r="AW187" s="125"/>
      <c r="AX187" s="126"/>
      <c r="AY187" s="123"/>
      <c r="AZ187" s="112"/>
      <c r="BA187" s="119">
        <f t="shared" si="121"/>
        <v>0</v>
      </c>
      <c r="BB187" s="124"/>
      <c r="BC187" s="115">
        <f>IFERROR(IF(BB187="",0,(SUMIF($G$3:BA$3,"金额-入",$G187:BA187)-SUMIF($G$3:BA$3,"金额-出",$G187:BA187))/(SUMIF($G$3:BA$3,"数量-入",$G187:BA187)-SUMIF($G$3:BA$3,"数量-出",$G187:BA187))),0)</f>
        <v>0</v>
      </c>
      <c r="BD187" s="115">
        <f t="shared" si="122"/>
        <v>0</v>
      </c>
      <c r="BE187" s="125"/>
      <c r="BF187" s="126"/>
      <c r="BG187" s="123"/>
      <c r="BH187" s="112"/>
      <c r="BI187" s="119">
        <f t="shared" si="123"/>
        <v>0</v>
      </c>
      <c r="BJ187" s="124"/>
      <c r="BK187" s="115">
        <f>IFERROR(IF(BJ187="",0,(SUMIF($G$3:BI$3,"金额-入",$G187:BI187)-SUMIF($G$3:BI$3,"金额-出",$G187:BI187))/(SUMIF($G$3:BI$3,"数量-入",$G187:BI187)-SUMIF($G$3:BI$3,"数量-出",$G187:BI187))),0)</f>
        <v>0</v>
      </c>
      <c r="BL187" s="115">
        <f t="shared" si="124"/>
        <v>0</v>
      </c>
      <c r="BM187" s="125"/>
      <c r="BN187" s="126"/>
      <c r="BO187" s="123"/>
      <c r="BP187" s="112"/>
      <c r="BQ187" s="119">
        <f t="shared" si="125"/>
        <v>0</v>
      </c>
      <c r="BR187" s="124"/>
      <c r="BS187" s="115">
        <f>IFERROR(IF(BR187="",0,(SUMIF($G$3:BQ$3,"金额-入",$G187:BQ187)-SUMIF($G$3:BQ$3,"金额-出",$G187:BQ187))/(SUMIF($G$3:BQ$3,"数量-入",$G187:BQ187)-SUMIF($G$3:BQ$3,"数量-出",$G187:BQ187))),0)</f>
        <v>0</v>
      </c>
      <c r="BT187" s="115">
        <f t="shared" si="126"/>
        <v>0</v>
      </c>
      <c r="BU187" s="125"/>
      <c r="BV187" s="126"/>
      <c r="BW187" s="123"/>
      <c r="BX187" s="112"/>
      <c r="BY187" s="119">
        <f t="shared" si="127"/>
        <v>0</v>
      </c>
      <c r="BZ187" s="124"/>
      <c r="CA187" s="115">
        <f>IFERROR(IF(BZ187="",0,(SUMIF($G$3:BY$3,"金额-入",$G187:BY187)-SUMIF($G$3:BY$3,"金额-出",$G187:BY187))/(SUMIF($G$3:BY$3,"数量-入",$G187:BY187)-SUMIF($G$3:BY$3,"数量-出",$G187:BY187))),0)</f>
        <v>0</v>
      </c>
      <c r="CB187" s="115">
        <f t="shared" si="128"/>
        <v>0</v>
      </c>
      <c r="CC187" s="125"/>
      <c r="CD187" s="126"/>
      <c r="CE187" s="123"/>
      <c r="CF187" s="112"/>
      <c r="CG187" s="119">
        <f t="shared" si="129"/>
        <v>0</v>
      </c>
      <c r="CH187" s="124"/>
      <c r="CI187" s="115">
        <f>IFERROR(IF(CH187="",0,(SUMIF($G$3:CG$3,"金额-入",$G187:CG187)-SUMIF($G$3:CG$3,"金额-出",$G187:CG187))/(SUMIF($G$3:CG$3,"数量-入",$G187:CG187)-SUMIF($G$3:CG$3,"数量-出",$G187:CG187))),0)</f>
        <v>0</v>
      </c>
      <c r="CJ187" s="115">
        <f t="shared" si="130"/>
        <v>0</v>
      </c>
      <c r="CK187" s="125"/>
      <c r="CL187" s="126"/>
      <c r="CM187" s="123"/>
      <c r="CN187" s="112"/>
      <c r="CO187" s="119">
        <f t="shared" si="131"/>
        <v>0</v>
      </c>
      <c r="CP187" s="124"/>
      <c r="CQ187" s="115">
        <f>IFERROR(IF(CP187="",0,(SUMIF($G$3:CO$3,"金额-入",$G187:CO187)-SUMIF($G$3:CO$3,"金额-出",$G187:CO187))/(SUMIF($G$3:CO$3,"数量-入",$G187:CO187)-SUMIF($G$3:CO$3,"数量-出",$G187:CO187))),0)</f>
        <v>0</v>
      </c>
      <c r="CR187" s="115">
        <f t="shared" si="132"/>
        <v>0</v>
      </c>
      <c r="CS187" s="125"/>
      <c r="CT187" s="126"/>
      <c r="CU187" s="123"/>
      <c r="CV187" s="112"/>
      <c r="CW187" s="119">
        <f t="shared" si="133"/>
        <v>0</v>
      </c>
      <c r="CX187" s="124"/>
      <c r="CY187" s="115">
        <f>IFERROR(IF(CX187="",0,(SUMIF($G$3:CW$3,"金额-入",$G187:CW187)-SUMIF($G$3:CW$3,"金额-出",$G187:CW187))/(SUMIF($G$3:CW$3,"数量-入",$G187:CW187)-SUMIF($G$3:CW$3,"数量-出",$G187:CW187))),0)</f>
        <v>0</v>
      </c>
      <c r="CZ187" s="115">
        <f t="shared" si="134"/>
        <v>0</v>
      </c>
      <c r="DA187" s="125"/>
      <c r="DB187" s="126"/>
      <c r="DC187" s="123"/>
      <c r="DD187" s="112"/>
      <c r="DE187" s="119">
        <f t="shared" si="135"/>
        <v>0</v>
      </c>
      <c r="DF187" s="124"/>
      <c r="DG187" s="115">
        <f>IFERROR(IF(DF187="",0,(SUMIF($G$3:DE$3,"金额-入",$G187:DE187)-SUMIF($G$3:DE$3,"金额-出",$G187:DE187))/(SUMIF($G$3:DE$3,"数量-入",$G187:DE187)-SUMIF($G$3:DE$3,"数量-出",$G187:DE187))),0)</f>
        <v>0</v>
      </c>
      <c r="DH187" s="115">
        <f t="shared" si="136"/>
        <v>0</v>
      </c>
      <c r="DI187" s="125"/>
      <c r="DJ187" s="126"/>
      <c r="DK187" s="109">
        <f t="array" ref="DK187">MIN(IF(($G$3:$DJ$3="单价")*(G187:DJ187&lt;&gt;0),G187:DJ187))</f>
        <v>0</v>
      </c>
      <c r="DL187" s="97">
        <f t="array" ref="DL187">MAX(IF($G$3:$DJ$3="单价",G187:DJ187))</f>
        <v>0</v>
      </c>
      <c r="DM187" s="115">
        <f t="shared" si="137"/>
        <v>0</v>
      </c>
      <c r="DN187" s="127"/>
      <c r="DO187" s="2"/>
      <c r="DP187" s="11">
        <f t="shared" si="138"/>
        <v>0</v>
      </c>
      <c r="DQ187" s="11">
        <f t="shared" si="139"/>
        <v>0</v>
      </c>
      <c r="DR187" s="11"/>
      <c r="DS187" s="11"/>
      <c r="DT187" s="11"/>
      <c r="DU187" s="2"/>
      <c r="DV187" s="2"/>
      <c r="DW187" s="2"/>
      <c r="DX187" s="2"/>
      <c r="DY187" s="2"/>
    </row>
    <row r="188" spans="1:129" ht="18" customHeight="1" x14ac:dyDescent="0.15">
      <c r="A188" s="2"/>
      <c r="B188" s="53">
        <f t="shared" si="0"/>
        <v>184</v>
      </c>
      <c r="C188" s="5"/>
      <c r="D188" s="6"/>
      <c r="E188" s="7"/>
      <c r="F188" s="8"/>
      <c r="G188" s="111"/>
      <c r="H188" s="112"/>
      <c r="I188" s="113">
        <f t="shared" si="106"/>
        <v>0</v>
      </c>
      <c r="J188" s="114">
        <f t="shared" si="107"/>
        <v>0</v>
      </c>
      <c r="K188" s="115">
        <f t="shared" si="3"/>
        <v>0</v>
      </c>
      <c r="L188" s="113">
        <f t="shared" si="108"/>
        <v>0</v>
      </c>
      <c r="M188" s="114">
        <f t="shared" si="109"/>
        <v>0</v>
      </c>
      <c r="N188" s="115">
        <f t="shared" si="6"/>
        <v>0</v>
      </c>
      <c r="O188" s="113">
        <f t="shared" si="110"/>
        <v>0</v>
      </c>
      <c r="P188" s="116">
        <f t="shared" si="111"/>
        <v>0</v>
      </c>
      <c r="Q188" s="117">
        <f t="shared" si="37"/>
        <v>0</v>
      </c>
      <c r="R188" s="118">
        <f t="shared" si="112"/>
        <v>0</v>
      </c>
      <c r="S188" s="111"/>
      <c r="T188" s="112"/>
      <c r="U188" s="119">
        <f t="shared" si="113"/>
        <v>0</v>
      </c>
      <c r="V188" s="120"/>
      <c r="W188" s="115">
        <f>IFERROR(IF(V188="",0,(SUMIF($G$3:U$3,"金额-入",$G188:U188)-SUMIF($G$3:U$3,"金额-出",$G188:U188))/(SUMIF($G$3:U$3,"数量-入",$G188:U188)-SUMIF($G$3:U$3,"数量-出",$G188:U188))),0)</f>
        <v>0</v>
      </c>
      <c r="X188" s="115">
        <f t="shared" si="114"/>
        <v>0</v>
      </c>
      <c r="Y188" s="121"/>
      <c r="Z188" s="122"/>
      <c r="AA188" s="111"/>
      <c r="AB188" s="112"/>
      <c r="AC188" s="119">
        <f t="shared" si="115"/>
        <v>0</v>
      </c>
      <c r="AD188" s="120"/>
      <c r="AE188" s="115">
        <f>IFERROR(IF(AD188="",0,(SUMIF($G$3:AC$3,"金额-入",$G188:AC188)-SUMIF($G$3:AC$3,"金额-出",$G188:AC188))/(SUMIF($G$3:AC$3,"数量-入",$G188:AC188)-SUMIF($G$3:AC$3,"数量-出",$G188:AC188))),0)</f>
        <v>0</v>
      </c>
      <c r="AF188" s="115">
        <f t="shared" si="116"/>
        <v>0</v>
      </c>
      <c r="AG188" s="121"/>
      <c r="AH188" s="122"/>
      <c r="AI188" s="123"/>
      <c r="AJ188" s="112"/>
      <c r="AK188" s="119">
        <f t="shared" si="117"/>
        <v>0</v>
      </c>
      <c r="AL188" s="124"/>
      <c r="AM188" s="115">
        <f>IFERROR(IF(AL188="",0,(SUMIF($G$3:AK$3,"金额-入",$G188:AK188)-SUMIF($G$3:AK$3,"金额-出",$G188:AK188))/(SUMIF($G$3:AK$3,"数量-入",$G188:AK188)-SUMIF($G$3:AK$3,"数量-出",$G188:AK188))),0)</f>
        <v>0</v>
      </c>
      <c r="AN188" s="115">
        <f t="shared" si="118"/>
        <v>0</v>
      </c>
      <c r="AO188" s="125"/>
      <c r="AP188" s="126"/>
      <c r="AQ188" s="123"/>
      <c r="AR188" s="112"/>
      <c r="AS188" s="119">
        <f t="shared" si="119"/>
        <v>0</v>
      </c>
      <c r="AT188" s="124"/>
      <c r="AU188" s="115">
        <f>IFERROR(IF(AT188="",0,(SUMIF($G$3:AS$3,"金额-入",$G188:AS188)-SUMIF($G$3:AS$3,"金额-出",$G188:AS188))/(SUMIF($G$3:AS$3,"数量-入",$G188:AS188)-SUMIF($G$3:AS$3,"数量-出",$G188:AS188))),0)</f>
        <v>0</v>
      </c>
      <c r="AV188" s="115">
        <f t="shared" si="120"/>
        <v>0</v>
      </c>
      <c r="AW188" s="125"/>
      <c r="AX188" s="126"/>
      <c r="AY188" s="123"/>
      <c r="AZ188" s="112"/>
      <c r="BA188" s="119">
        <f t="shared" si="121"/>
        <v>0</v>
      </c>
      <c r="BB188" s="124"/>
      <c r="BC188" s="115">
        <f>IFERROR(IF(BB188="",0,(SUMIF($G$3:BA$3,"金额-入",$G188:BA188)-SUMIF($G$3:BA$3,"金额-出",$G188:BA188))/(SUMIF($G$3:BA$3,"数量-入",$G188:BA188)-SUMIF($G$3:BA$3,"数量-出",$G188:BA188))),0)</f>
        <v>0</v>
      </c>
      <c r="BD188" s="115">
        <f t="shared" si="122"/>
        <v>0</v>
      </c>
      <c r="BE188" s="125"/>
      <c r="BF188" s="126"/>
      <c r="BG188" s="123"/>
      <c r="BH188" s="112"/>
      <c r="BI188" s="119">
        <f t="shared" si="123"/>
        <v>0</v>
      </c>
      <c r="BJ188" s="124"/>
      <c r="BK188" s="115">
        <f>IFERROR(IF(BJ188="",0,(SUMIF($G$3:BI$3,"金额-入",$G188:BI188)-SUMIF($G$3:BI$3,"金额-出",$G188:BI188))/(SUMIF($G$3:BI$3,"数量-入",$G188:BI188)-SUMIF($G$3:BI$3,"数量-出",$G188:BI188))),0)</f>
        <v>0</v>
      </c>
      <c r="BL188" s="115">
        <f t="shared" si="124"/>
        <v>0</v>
      </c>
      <c r="BM188" s="125"/>
      <c r="BN188" s="126"/>
      <c r="BO188" s="123"/>
      <c r="BP188" s="112"/>
      <c r="BQ188" s="119">
        <f t="shared" si="125"/>
        <v>0</v>
      </c>
      <c r="BR188" s="124"/>
      <c r="BS188" s="115">
        <f>IFERROR(IF(BR188="",0,(SUMIF($G$3:BQ$3,"金额-入",$G188:BQ188)-SUMIF($G$3:BQ$3,"金额-出",$G188:BQ188))/(SUMIF($G$3:BQ$3,"数量-入",$G188:BQ188)-SUMIF($G$3:BQ$3,"数量-出",$G188:BQ188))),0)</f>
        <v>0</v>
      </c>
      <c r="BT188" s="115">
        <f t="shared" si="126"/>
        <v>0</v>
      </c>
      <c r="BU188" s="125"/>
      <c r="BV188" s="126"/>
      <c r="BW188" s="123"/>
      <c r="BX188" s="112"/>
      <c r="BY188" s="119">
        <f t="shared" si="127"/>
        <v>0</v>
      </c>
      <c r="BZ188" s="124"/>
      <c r="CA188" s="115">
        <f>IFERROR(IF(BZ188="",0,(SUMIF($G$3:BY$3,"金额-入",$G188:BY188)-SUMIF($G$3:BY$3,"金额-出",$G188:BY188))/(SUMIF($G$3:BY$3,"数量-入",$G188:BY188)-SUMIF($G$3:BY$3,"数量-出",$G188:BY188))),0)</f>
        <v>0</v>
      </c>
      <c r="CB188" s="115">
        <f t="shared" si="128"/>
        <v>0</v>
      </c>
      <c r="CC188" s="125"/>
      <c r="CD188" s="126"/>
      <c r="CE188" s="123"/>
      <c r="CF188" s="112"/>
      <c r="CG188" s="119">
        <f t="shared" si="129"/>
        <v>0</v>
      </c>
      <c r="CH188" s="124"/>
      <c r="CI188" s="115">
        <f>IFERROR(IF(CH188="",0,(SUMIF($G$3:CG$3,"金额-入",$G188:CG188)-SUMIF($G$3:CG$3,"金额-出",$G188:CG188))/(SUMIF($G$3:CG$3,"数量-入",$G188:CG188)-SUMIF($G$3:CG$3,"数量-出",$G188:CG188))),0)</f>
        <v>0</v>
      </c>
      <c r="CJ188" s="115">
        <f t="shared" si="130"/>
        <v>0</v>
      </c>
      <c r="CK188" s="125"/>
      <c r="CL188" s="126"/>
      <c r="CM188" s="123"/>
      <c r="CN188" s="112"/>
      <c r="CO188" s="119">
        <f t="shared" si="131"/>
        <v>0</v>
      </c>
      <c r="CP188" s="124"/>
      <c r="CQ188" s="115">
        <f>IFERROR(IF(CP188="",0,(SUMIF($G$3:CO$3,"金额-入",$G188:CO188)-SUMIF($G$3:CO$3,"金额-出",$G188:CO188))/(SUMIF($G$3:CO$3,"数量-入",$G188:CO188)-SUMIF($G$3:CO$3,"数量-出",$G188:CO188))),0)</f>
        <v>0</v>
      </c>
      <c r="CR188" s="115">
        <f t="shared" si="132"/>
        <v>0</v>
      </c>
      <c r="CS188" s="125"/>
      <c r="CT188" s="126"/>
      <c r="CU188" s="123"/>
      <c r="CV188" s="112"/>
      <c r="CW188" s="119">
        <f t="shared" si="133"/>
        <v>0</v>
      </c>
      <c r="CX188" s="124"/>
      <c r="CY188" s="115">
        <f>IFERROR(IF(CX188="",0,(SUMIF($G$3:CW$3,"金额-入",$G188:CW188)-SUMIF($G$3:CW$3,"金额-出",$G188:CW188))/(SUMIF($G$3:CW$3,"数量-入",$G188:CW188)-SUMIF($G$3:CW$3,"数量-出",$G188:CW188))),0)</f>
        <v>0</v>
      </c>
      <c r="CZ188" s="115">
        <f t="shared" si="134"/>
        <v>0</v>
      </c>
      <c r="DA188" s="125"/>
      <c r="DB188" s="126"/>
      <c r="DC188" s="123"/>
      <c r="DD188" s="112"/>
      <c r="DE188" s="119">
        <f t="shared" si="135"/>
        <v>0</v>
      </c>
      <c r="DF188" s="124"/>
      <c r="DG188" s="115">
        <f>IFERROR(IF(DF188="",0,(SUMIF($G$3:DE$3,"金额-入",$G188:DE188)-SUMIF($G$3:DE$3,"金额-出",$G188:DE188))/(SUMIF($G$3:DE$3,"数量-入",$G188:DE188)-SUMIF($G$3:DE$3,"数量-出",$G188:DE188))),0)</f>
        <v>0</v>
      </c>
      <c r="DH188" s="115">
        <f t="shared" si="136"/>
        <v>0</v>
      </c>
      <c r="DI188" s="125"/>
      <c r="DJ188" s="126"/>
      <c r="DK188" s="109">
        <f t="array" ref="DK188">MIN(IF(($G$3:$DJ$3="单价")*(G188:DJ188&lt;&gt;0),G188:DJ188))</f>
        <v>0</v>
      </c>
      <c r="DL188" s="97">
        <f t="array" ref="DL188">MAX(IF($G$3:$DJ$3="单价",G188:DJ188))</f>
        <v>0</v>
      </c>
      <c r="DM188" s="115">
        <f t="shared" si="137"/>
        <v>0</v>
      </c>
      <c r="DN188" s="127"/>
      <c r="DO188" s="2"/>
      <c r="DP188" s="11">
        <f t="shared" si="138"/>
        <v>0</v>
      </c>
      <c r="DQ188" s="11">
        <f t="shared" si="139"/>
        <v>0</v>
      </c>
      <c r="DR188" s="11"/>
      <c r="DS188" s="11"/>
      <c r="DT188" s="11"/>
      <c r="DU188" s="2"/>
      <c r="DV188" s="2"/>
      <c r="DW188" s="2"/>
      <c r="DX188" s="2"/>
      <c r="DY188" s="2"/>
    </row>
    <row r="189" spans="1:129" ht="18" customHeight="1" x14ac:dyDescent="0.15">
      <c r="A189" s="2"/>
      <c r="B189" s="53">
        <f t="shared" si="0"/>
        <v>185</v>
      </c>
      <c r="C189" s="5"/>
      <c r="D189" s="6"/>
      <c r="E189" s="7"/>
      <c r="F189" s="8"/>
      <c r="G189" s="111"/>
      <c r="H189" s="112"/>
      <c r="I189" s="113">
        <f t="shared" si="106"/>
        <v>0</v>
      </c>
      <c r="J189" s="114">
        <f t="shared" si="107"/>
        <v>0</v>
      </c>
      <c r="K189" s="115">
        <f t="shared" si="3"/>
        <v>0</v>
      </c>
      <c r="L189" s="113">
        <f t="shared" si="108"/>
        <v>0</v>
      </c>
      <c r="M189" s="114">
        <f t="shared" si="109"/>
        <v>0</v>
      </c>
      <c r="N189" s="115">
        <f t="shared" si="6"/>
        <v>0</v>
      </c>
      <c r="O189" s="113">
        <f t="shared" si="110"/>
        <v>0</v>
      </c>
      <c r="P189" s="116">
        <f t="shared" si="111"/>
        <v>0</v>
      </c>
      <c r="Q189" s="117">
        <f t="shared" si="37"/>
        <v>0</v>
      </c>
      <c r="R189" s="118">
        <f t="shared" si="112"/>
        <v>0</v>
      </c>
      <c r="S189" s="111"/>
      <c r="T189" s="112"/>
      <c r="U189" s="119">
        <f t="shared" si="113"/>
        <v>0</v>
      </c>
      <c r="V189" s="120"/>
      <c r="W189" s="115">
        <f>IFERROR(IF(V189="",0,(SUMIF($G$3:U$3,"金额-入",$G189:U189)-SUMIF($G$3:U$3,"金额-出",$G189:U189))/(SUMIF($G$3:U$3,"数量-入",$G189:U189)-SUMIF($G$3:U$3,"数量-出",$G189:U189))),0)</f>
        <v>0</v>
      </c>
      <c r="X189" s="115">
        <f t="shared" si="114"/>
        <v>0</v>
      </c>
      <c r="Y189" s="121"/>
      <c r="Z189" s="122"/>
      <c r="AA189" s="111"/>
      <c r="AB189" s="112"/>
      <c r="AC189" s="119">
        <f t="shared" si="115"/>
        <v>0</v>
      </c>
      <c r="AD189" s="120"/>
      <c r="AE189" s="115">
        <f>IFERROR(IF(AD189="",0,(SUMIF($G$3:AC$3,"金额-入",$G189:AC189)-SUMIF($G$3:AC$3,"金额-出",$G189:AC189))/(SUMIF($G$3:AC$3,"数量-入",$G189:AC189)-SUMIF($G$3:AC$3,"数量-出",$G189:AC189))),0)</f>
        <v>0</v>
      </c>
      <c r="AF189" s="115">
        <f t="shared" si="116"/>
        <v>0</v>
      </c>
      <c r="AG189" s="121"/>
      <c r="AH189" s="122"/>
      <c r="AI189" s="123"/>
      <c r="AJ189" s="112"/>
      <c r="AK189" s="119">
        <f t="shared" si="117"/>
        <v>0</v>
      </c>
      <c r="AL189" s="124"/>
      <c r="AM189" s="115">
        <f>IFERROR(IF(AL189="",0,(SUMIF($G$3:AK$3,"金额-入",$G189:AK189)-SUMIF($G$3:AK$3,"金额-出",$G189:AK189))/(SUMIF($G$3:AK$3,"数量-入",$G189:AK189)-SUMIF($G$3:AK$3,"数量-出",$G189:AK189))),0)</f>
        <v>0</v>
      </c>
      <c r="AN189" s="115">
        <f t="shared" si="118"/>
        <v>0</v>
      </c>
      <c r="AO189" s="125"/>
      <c r="AP189" s="126"/>
      <c r="AQ189" s="123"/>
      <c r="AR189" s="112"/>
      <c r="AS189" s="119">
        <f t="shared" si="119"/>
        <v>0</v>
      </c>
      <c r="AT189" s="124"/>
      <c r="AU189" s="115">
        <f>IFERROR(IF(AT189="",0,(SUMIF($G$3:AS$3,"金额-入",$G189:AS189)-SUMIF($G$3:AS$3,"金额-出",$G189:AS189))/(SUMIF($G$3:AS$3,"数量-入",$G189:AS189)-SUMIF($G$3:AS$3,"数量-出",$G189:AS189))),0)</f>
        <v>0</v>
      </c>
      <c r="AV189" s="115">
        <f t="shared" si="120"/>
        <v>0</v>
      </c>
      <c r="AW189" s="125"/>
      <c r="AX189" s="126"/>
      <c r="AY189" s="123"/>
      <c r="AZ189" s="112"/>
      <c r="BA189" s="119">
        <f t="shared" si="121"/>
        <v>0</v>
      </c>
      <c r="BB189" s="124"/>
      <c r="BC189" s="115">
        <f>IFERROR(IF(BB189="",0,(SUMIF($G$3:BA$3,"金额-入",$G189:BA189)-SUMIF($G$3:BA$3,"金额-出",$G189:BA189))/(SUMIF($G$3:BA$3,"数量-入",$G189:BA189)-SUMIF($G$3:BA$3,"数量-出",$G189:BA189))),0)</f>
        <v>0</v>
      </c>
      <c r="BD189" s="115">
        <f t="shared" si="122"/>
        <v>0</v>
      </c>
      <c r="BE189" s="125"/>
      <c r="BF189" s="126"/>
      <c r="BG189" s="123"/>
      <c r="BH189" s="112"/>
      <c r="BI189" s="119">
        <f t="shared" si="123"/>
        <v>0</v>
      </c>
      <c r="BJ189" s="124"/>
      <c r="BK189" s="115">
        <f>IFERROR(IF(BJ189="",0,(SUMIF($G$3:BI$3,"金额-入",$G189:BI189)-SUMIF($G$3:BI$3,"金额-出",$G189:BI189))/(SUMIF($G$3:BI$3,"数量-入",$G189:BI189)-SUMIF($G$3:BI$3,"数量-出",$G189:BI189))),0)</f>
        <v>0</v>
      </c>
      <c r="BL189" s="115">
        <f t="shared" si="124"/>
        <v>0</v>
      </c>
      <c r="BM189" s="125"/>
      <c r="BN189" s="126"/>
      <c r="BO189" s="123"/>
      <c r="BP189" s="112"/>
      <c r="BQ189" s="119">
        <f t="shared" si="125"/>
        <v>0</v>
      </c>
      <c r="BR189" s="124"/>
      <c r="BS189" s="115">
        <f>IFERROR(IF(BR189="",0,(SUMIF($G$3:BQ$3,"金额-入",$G189:BQ189)-SUMIF($G$3:BQ$3,"金额-出",$G189:BQ189))/(SUMIF($G$3:BQ$3,"数量-入",$G189:BQ189)-SUMIF($G$3:BQ$3,"数量-出",$G189:BQ189))),0)</f>
        <v>0</v>
      </c>
      <c r="BT189" s="115">
        <f t="shared" si="126"/>
        <v>0</v>
      </c>
      <c r="BU189" s="125"/>
      <c r="BV189" s="126"/>
      <c r="BW189" s="123"/>
      <c r="BX189" s="112"/>
      <c r="BY189" s="119">
        <f t="shared" si="127"/>
        <v>0</v>
      </c>
      <c r="BZ189" s="124"/>
      <c r="CA189" s="115">
        <f>IFERROR(IF(BZ189="",0,(SUMIF($G$3:BY$3,"金额-入",$G189:BY189)-SUMIF($G$3:BY$3,"金额-出",$G189:BY189))/(SUMIF($G$3:BY$3,"数量-入",$G189:BY189)-SUMIF($G$3:BY$3,"数量-出",$G189:BY189))),0)</f>
        <v>0</v>
      </c>
      <c r="CB189" s="115">
        <f t="shared" si="128"/>
        <v>0</v>
      </c>
      <c r="CC189" s="125"/>
      <c r="CD189" s="126"/>
      <c r="CE189" s="123"/>
      <c r="CF189" s="112"/>
      <c r="CG189" s="119">
        <f t="shared" si="129"/>
        <v>0</v>
      </c>
      <c r="CH189" s="124"/>
      <c r="CI189" s="115">
        <f>IFERROR(IF(CH189="",0,(SUMIF($G$3:CG$3,"金额-入",$G189:CG189)-SUMIF($G$3:CG$3,"金额-出",$G189:CG189))/(SUMIF($G$3:CG$3,"数量-入",$G189:CG189)-SUMIF($G$3:CG$3,"数量-出",$G189:CG189))),0)</f>
        <v>0</v>
      </c>
      <c r="CJ189" s="115">
        <f t="shared" si="130"/>
        <v>0</v>
      </c>
      <c r="CK189" s="125"/>
      <c r="CL189" s="126"/>
      <c r="CM189" s="123"/>
      <c r="CN189" s="112"/>
      <c r="CO189" s="119">
        <f t="shared" si="131"/>
        <v>0</v>
      </c>
      <c r="CP189" s="124"/>
      <c r="CQ189" s="115">
        <f>IFERROR(IF(CP189="",0,(SUMIF($G$3:CO$3,"金额-入",$G189:CO189)-SUMIF($G$3:CO$3,"金额-出",$G189:CO189))/(SUMIF($G$3:CO$3,"数量-入",$G189:CO189)-SUMIF($G$3:CO$3,"数量-出",$G189:CO189))),0)</f>
        <v>0</v>
      </c>
      <c r="CR189" s="115">
        <f t="shared" si="132"/>
        <v>0</v>
      </c>
      <c r="CS189" s="125"/>
      <c r="CT189" s="126"/>
      <c r="CU189" s="123"/>
      <c r="CV189" s="112"/>
      <c r="CW189" s="119">
        <f t="shared" si="133"/>
        <v>0</v>
      </c>
      <c r="CX189" s="124"/>
      <c r="CY189" s="115">
        <f>IFERROR(IF(CX189="",0,(SUMIF($G$3:CW$3,"金额-入",$G189:CW189)-SUMIF($G$3:CW$3,"金额-出",$G189:CW189))/(SUMIF($G$3:CW$3,"数量-入",$G189:CW189)-SUMIF($G$3:CW$3,"数量-出",$G189:CW189))),0)</f>
        <v>0</v>
      </c>
      <c r="CZ189" s="115">
        <f t="shared" si="134"/>
        <v>0</v>
      </c>
      <c r="DA189" s="125"/>
      <c r="DB189" s="126"/>
      <c r="DC189" s="123"/>
      <c r="DD189" s="112"/>
      <c r="DE189" s="119">
        <f t="shared" si="135"/>
        <v>0</v>
      </c>
      <c r="DF189" s="124"/>
      <c r="DG189" s="115">
        <f>IFERROR(IF(DF189="",0,(SUMIF($G$3:DE$3,"金额-入",$G189:DE189)-SUMIF($G$3:DE$3,"金额-出",$G189:DE189))/(SUMIF($G$3:DE$3,"数量-入",$G189:DE189)-SUMIF($G$3:DE$3,"数量-出",$G189:DE189))),0)</f>
        <v>0</v>
      </c>
      <c r="DH189" s="115">
        <f t="shared" si="136"/>
        <v>0</v>
      </c>
      <c r="DI189" s="125"/>
      <c r="DJ189" s="126"/>
      <c r="DK189" s="109">
        <f t="array" ref="DK189">MIN(IF(($G$3:$DJ$3="单价")*(G189:DJ189&lt;&gt;0),G189:DJ189))</f>
        <v>0</v>
      </c>
      <c r="DL189" s="97">
        <f t="array" ref="DL189">MAX(IF($G$3:$DJ$3="单价",G189:DJ189))</f>
        <v>0</v>
      </c>
      <c r="DM189" s="115">
        <f t="shared" si="137"/>
        <v>0</v>
      </c>
      <c r="DN189" s="127"/>
      <c r="DO189" s="2"/>
      <c r="DP189" s="11">
        <f t="shared" si="138"/>
        <v>0</v>
      </c>
      <c r="DQ189" s="11">
        <f t="shared" si="139"/>
        <v>0</v>
      </c>
      <c r="DR189" s="11"/>
      <c r="DS189" s="11"/>
      <c r="DT189" s="11"/>
      <c r="DU189" s="2"/>
      <c r="DV189" s="2"/>
      <c r="DW189" s="2"/>
      <c r="DX189" s="2"/>
      <c r="DY189" s="2"/>
    </row>
    <row r="190" spans="1:129" ht="18" customHeight="1" x14ac:dyDescent="0.15">
      <c r="A190" s="2"/>
      <c r="B190" s="53">
        <f t="shared" si="0"/>
        <v>186</v>
      </c>
      <c r="C190" s="5"/>
      <c r="D190" s="6"/>
      <c r="E190" s="7"/>
      <c r="F190" s="8"/>
      <c r="G190" s="111"/>
      <c r="H190" s="112"/>
      <c r="I190" s="113">
        <f t="shared" si="106"/>
        <v>0</v>
      </c>
      <c r="J190" s="114">
        <f t="shared" si="107"/>
        <v>0</v>
      </c>
      <c r="K190" s="115">
        <f t="shared" si="3"/>
        <v>0</v>
      </c>
      <c r="L190" s="113">
        <f t="shared" si="108"/>
        <v>0</v>
      </c>
      <c r="M190" s="114">
        <f t="shared" si="109"/>
        <v>0</v>
      </c>
      <c r="N190" s="115">
        <f t="shared" si="6"/>
        <v>0</v>
      </c>
      <c r="O190" s="113">
        <f t="shared" si="110"/>
        <v>0</v>
      </c>
      <c r="P190" s="116">
        <f t="shared" si="111"/>
        <v>0</v>
      </c>
      <c r="Q190" s="117">
        <f t="shared" si="37"/>
        <v>0</v>
      </c>
      <c r="R190" s="118">
        <f t="shared" si="112"/>
        <v>0</v>
      </c>
      <c r="S190" s="111"/>
      <c r="T190" s="112"/>
      <c r="U190" s="119">
        <f t="shared" si="113"/>
        <v>0</v>
      </c>
      <c r="V190" s="120"/>
      <c r="W190" s="115">
        <f>IFERROR(IF(V190="",0,(SUMIF($G$3:U$3,"金额-入",$G190:U190)-SUMIF($G$3:U$3,"金额-出",$G190:U190))/(SUMIF($G$3:U$3,"数量-入",$G190:U190)-SUMIF($G$3:U$3,"数量-出",$G190:U190))),0)</f>
        <v>0</v>
      </c>
      <c r="X190" s="115">
        <f t="shared" si="114"/>
        <v>0</v>
      </c>
      <c r="Y190" s="121"/>
      <c r="Z190" s="122"/>
      <c r="AA190" s="111"/>
      <c r="AB190" s="112"/>
      <c r="AC190" s="119">
        <f t="shared" si="115"/>
        <v>0</v>
      </c>
      <c r="AD190" s="120"/>
      <c r="AE190" s="115">
        <f>IFERROR(IF(AD190="",0,(SUMIF($G$3:AC$3,"金额-入",$G190:AC190)-SUMIF($G$3:AC$3,"金额-出",$G190:AC190))/(SUMIF($G$3:AC$3,"数量-入",$G190:AC190)-SUMIF($G$3:AC$3,"数量-出",$G190:AC190))),0)</f>
        <v>0</v>
      </c>
      <c r="AF190" s="115">
        <f t="shared" si="116"/>
        <v>0</v>
      </c>
      <c r="AG190" s="121"/>
      <c r="AH190" s="122"/>
      <c r="AI190" s="123"/>
      <c r="AJ190" s="112"/>
      <c r="AK190" s="119">
        <f t="shared" si="117"/>
        <v>0</v>
      </c>
      <c r="AL190" s="124"/>
      <c r="AM190" s="115">
        <f>IFERROR(IF(AL190="",0,(SUMIF($G$3:AK$3,"金额-入",$G190:AK190)-SUMIF($G$3:AK$3,"金额-出",$G190:AK190))/(SUMIF($G$3:AK$3,"数量-入",$G190:AK190)-SUMIF($G$3:AK$3,"数量-出",$G190:AK190))),0)</f>
        <v>0</v>
      </c>
      <c r="AN190" s="115">
        <f t="shared" si="118"/>
        <v>0</v>
      </c>
      <c r="AO190" s="125"/>
      <c r="AP190" s="126"/>
      <c r="AQ190" s="123"/>
      <c r="AR190" s="112"/>
      <c r="AS190" s="119">
        <f t="shared" si="119"/>
        <v>0</v>
      </c>
      <c r="AT190" s="124"/>
      <c r="AU190" s="115">
        <f>IFERROR(IF(AT190="",0,(SUMIF($G$3:AS$3,"金额-入",$G190:AS190)-SUMIF($G$3:AS$3,"金额-出",$G190:AS190))/(SUMIF($G$3:AS$3,"数量-入",$G190:AS190)-SUMIF($G$3:AS$3,"数量-出",$G190:AS190))),0)</f>
        <v>0</v>
      </c>
      <c r="AV190" s="115">
        <f t="shared" si="120"/>
        <v>0</v>
      </c>
      <c r="AW190" s="125"/>
      <c r="AX190" s="126"/>
      <c r="AY190" s="123"/>
      <c r="AZ190" s="112"/>
      <c r="BA190" s="119">
        <f t="shared" si="121"/>
        <v>0</v>
      </c>
      <c r="BB190" s="124"/>
      <c r="BC190" s="115">
        <f>IFERROR(IF(BB190="",0,(SUMIF($G$3:BA$3,"金额-入",$G190:BA190)-SUMIF($G$3:BA$3,"金额-出",$G190:BA190))/(SUMIF($G$3:BA$3,"数量-入",$G190:BA190)-SUMIF($G$3:BA$3,"数量-出",$G190:BA190))),0)</f>
        <v>0</v>
      </c>
      <c r="BD190" s="115">
        <f t="shared" si="122"/>
        <v>0</v>
      </c>
      <c r="BE190" s="125"/>
      <c r="BF190" s="126"/>
      <c r="BG190" s="123"/>
      <c r="BH190" s="112"/>
      <c r="BI190" s="119">
        <f t="shared" si="123"/>
        <v>0</v>
      </c>
      <c r="BJ190" s="124"/>
      <c r="BK190" s="115">
        <f>IFERROR(IF(BJ190="",0,(SUMIF($G$3:BI$3,"金额-入",$G190:BI190)-SUMIF($G$3:BI$3,"金额-出",$G190:BI190))/(SUMIF($G$3:BI$3,"数量-入",$G190:BI190)-SUMIF($G$3:BI$3,"数量-出",$G190:BI190))),0)</f>
        <v>0</v>
      </c>
      <c r="BL190" s="115">
        <f t="shared" si="124"/>
        <v>0</v>
      </c>
      <c r="BM190" s="125"/>
      <c r="BN190" s="126"/>
      <c r="BO190" s="123"/>
      <c r="BP190" s="112"/>
      <c r="BQ190" s="119">
        <f t="shared" si="125"/>
        <v>0</v>
      </c>
      <c r="BR190" s="124"/>
      <c r="BS190" s="115">
        <f>IFERROR(IF(BR190="",0,(SUMIF($G$3:BQ$3,"金额-入",$G190:BQ190)-SUMIF($G$3:BQ$3,"金额-出",$G190:BQ190))/(SUMIF($G$3:BQ$3,"数量-入",$G190:BQ190)-SUMIF($G$3:BQ$3,"数量-出",$G190:BQ190))),0)</f>
        <v>0</v>
      </c>
      <c r="BT190" s="115">
        <f t="shared" si="126"/>
        <v>0</v>
      </c>
      <c r="BU190" s="125"/>
      <c r="BV190" s="126"/>
      <c r="BW190" s="123"/>
      <c r="BX190" s="112"/>
      <c r="BY190" s="119">
        <f t="shared" si="127"/>
        <v>0</v>
      </c>
      <c r="BZ190" s="124"/>
      <c r="CA190" s="115">
        <f>IFERROR(IF(BZ190="",0,(SUMIF($G$3:BY$3,"金额-入",$G190:BY190)-SUMIF($G$3:BY$3,"金额-出",$G190:BY190))/(SUMIF($G$3:BY$3,"数量-入",$G190:BY190)-SUMIF($G$3:BY$3,"数量-出",$G190:BY190))),0)</f>
        <v>0</v>
      </c>
      <c r="CB190" s="115">
        <f t="shared" si="128"/>
        <v>0</v>
      </c>
      <c r="CC190" s="125"/>
      <c r="CD190" s="126"/>
      <c r="CE190" s="123"/>
      <c r="CF190" s="112"/>
      <c r="CG190" s="119">
        <f t="shared" si="129"/>
        <v>0</v>
      </c>
      <c r="CH190" s="124"/>
      <c r="CI190" s="115">
        <f>IFERROR(IF(CH190="",0,(SUMIF($G$3:CG$3,"金额-入",$G190:CG190)-SUMIF($G$3:CG$3,"金额-出",$G190:CG190))/(SUMIF($G$3:CG$3,"数量-入",$G190:CG190)-SUMIF($G$3:CG$3,"数量-出",$G190:CG190))),0)</f>
        <v>0</v>
      </c>
      <c r="CJ190" s="115">
        <f t="shared" si="130"/>
        <v>0</v>
      </c>
      <c r="CK190" s="125"/>
      <c r="CL190" s="126"/>
      <c r="CM190" s="123"/>
      <c r="CN190" s="112"/>
      <c r="CO190" s="119">
        <f t="shared" si="131"/>
        <v>0</v>
      </c>
      <c r="CP190" s="124"/>
      <c r="CQ190" s="115">
        <f>IFERROR(IF(CP190="",0,(SUMIF($G$3:CO$3,"金额-入",$G190:CO190)-SUMIF($G$3:CO$3,"金额-出",$G190:CO190))/(SUMIF($G$3:CO$3,"数量-入",$G190:CO190)-SUMIF($G$3:CO$3,"数量-出",$G190:CO190))),0)</f>
        <v>0</v>
      </c>
      <c r="CR190" s="115">
        <f t="shared" si="132"/>
        <v>0</v>
      </c>
      <c r="CS190" s="125"/>
      <c r="CT190" s="126"/>
      <c r="CU190" s="123"/>
      <c r="CV190" s="112"/>
      <c r="CW190" s="119">
        <f t="shared" si="133"/>
        <v>0</v>
      </c>
      <c r="CX190" s="124"/>
      <c r="CY190" s="115">
        <f>IFERROR(IF(CX190="",0,(SUMIF($G$3:CW$3,"金额-入",$G190:CW190)-SUMIF($G$3:CW$3,"金额-出",$G190:CW190))/(SUMIF($G$3:CW$3,"数量-入",$G190:CW190)-SUMIF($G$3:CW$3,"数量-出",$G190:CW190))),0)</f>
        <v>0</v>
      </c>
      <c r="CZ190" s="115">
        <f t="shared" si="134"/>
        <v>0</v>
      </c>
      <c r="DA190" s="125"/>
      <c r="DB190" s="126"/>
      <c r="DC190" s="123"/>
      <c r="DD190" s="112"/>
      <c r="DE190" s="119">
        <f t="shared" si="135"/>
        <v>0</v>
      </c>
      <c r="DF190" s="124"/>
      <c r="DG190" s="115">
        <f>IFERROR(IF(DF190="",0,(SUMIF($G$3:DE$3,"金额-入",$G190:DE190)-SUMIF($G$3:DE$3,"金额-出",$G190:DE190))/(SUMIF($G$3:DE$3,"数量-入",$G190:DE190)-SUMIF($G$3:DE$3,"数量-出",$G190:DE190))),0)</f>
        <v>0</v>
      </c>
      <c r="DH190" s="115">
        <f t="shared" si="136"/>
        <v>0</v>
      </c>
      <c r="DI190" s="125"/>
      <c r="DJ190" s="126"/>
      <c r="DK190" s="109">
        <f t="array" ref="DK190">MIN(IF(($G$3:$DJ$3="单价")*(G190:DJ190&lt;&gt;0),G190:DJ190))</f>
        <v>0</v>
      </c>
      <c r="DL190" s="97">
        <f t="array" ref="DL190">MAX(IF($G$3:$DJ$3="单价",G190:DJ190))</f>
        <v>0</v>
      </c>
      <c r="DM190" s="115">
        <f t="shared" si="137"/>
        <v>0</v>
      </c>
      <c r="DN190" s="127"/>
      <c r="DO190" s="2"/>
      <c r="DP190" s="11">
        <f t="shared" si="138"/>
        <v>0</v>
      </c>
      <c r="DQ190" s="11">
        <f t="shared" si="139"/>
        <v>0</v>
      </c>
      <c r="DR190" s="11"/>
      <c r="DS190" s="11"/>
      <c r="DT190" s="11"/>
      <c r="DU190" s="2"/>
      <c r="DV190" s="2"/>
      <c r="DW190" s="2"/>
      <c r="DX190" s="2"/>
      <c r="DY190" s="2"/>
    </row>
    <row r="191" spans="1:129" ht="18" customHeight="1" x14ac:dyDescent="0.15">
      <c r="A191" s="2"/>
      <c r="B191" s="53">
        <f t="shared" si="0"/>
        <v>187</v>
      </c>
      <c r="C191" s="5"/>
      <c r="D191" s="6"/>
      <c r="E191" s="7"/>
      <c r="F191" s="8"/>
      <c r="G191" s="111"/>
      <c r="H191" s="112"/>
      <c r="I191" s="113">
        <f t="shared" si="106"/>
        <v>0</v>
      </c>
      <c r="J191" s="114">
        <f t="shared" si="107"/>
        <v>0</v>
      </c>
      <c r="K191" s="115">
        <f t="shared" si="3"/>
        <v>0</v>
      </c>
      <c r="L191" s="113">
        <f t="shared" si="108"/>
        <v>0</v>
      </c>
      <c r="M191" s="114">
        <f t="shared" si="109"/>
        <v>0</v>
      </c>
      <c r="N191" s="115">
        <f t="shared" si="6"/>
        <v>0</v>
      </c>
      <c r="O191" s="113">
        <f t="shared" si="110"/>
        <v>0</v>
      </c>
      <c r="P191" s="116">
        <f t="shared" si="111"/>
        <v>0</v>
      </c>
      <c r="Q191" s="117">
        <f t="shared" si="37"/>
        <v>0</v>
      </c>
      <c r="R191" s="118">
        <f t="shared" si="112"/>
        <v>0</v>
      </c>
      <c r="S191" s="111"/>
      <c r="T191" s="112"/>
      <c r="U191" s="119">
        <f t="shared" si="113"/>
        <v>0</v>
      </c>
      <c r="V191" s="120"/>
      <c r="W191" s="115">
        <f>IFERROR(IF(V191="",0,(SUMIF($G$3:U$3,"金额-入",$G191:U191)-SUMIF($G$3:U$3,"金额-出",$G191:U191))/(SUMIF($G$3:U$3,"数量-入",$G191:U191)-SUMIF($G$3:U$3,"数量-出",$G191:U191))),0)</f>
        <v>0</v>
      </c>
      <c r="X191" s="115">
        <f t="shared" si="114"/>
        <v>0</v>
      </c>
      <c r="Y191" s="121"/>
      <c r="Z191" s="122"/>
      <c r="AA191" s="111"/>
      <c r="AB191" s="112"/>
      <c r="AC191" s="119">
        <f t="shared" si="115"/>
        <v>0</v>
      </c>
      <c r="AD191" s="120"/>
      <c r="AE191" s="115">
        <f>IFERROR(IF(AD191="",0,(SUMIF($G$3:AC$3,"金额-入",$G191:AC191)-SUMIF($G$3:AC$3,"金额-出",$G191:AC191))/(SUMIF($G$3:AC$3,"数量-入",$G191:AC191)-SUMIF($G$3:AC$3,"数量-出",$G191:AC191))),0)</f>
        <v>0</v>
      </c>
      <c r="AF191" s="115">
        <f t="shared" si="116"/>
        <v>0</v>
      </c>
      <c r="AG191" s="121"/>
      <c r="AH191" s="122"/>
      <c r="AI191" s="123"/>
      <c r="AJ191" s="112"/>
      <c r="AK191" s="119">
        <f t="shared" si="117"/>
        <v>0</v>
      </c>
      <c r="AL191" s="124"/>
      <c r="AM191" s="115">
        <f>IFERROR(IF(AL191="",0,(SUMIF($G$3:AK$3,"金额-入",$G191:AK191)-SUMIF($G$3:AK$3,"金额-出",$G191:AK191))/(SUMIF($G$3:AK$3,"数量-入",$G191:AK191)-SUMIF($G$3:AK$3,"数量-出",$G191:AK191))),0)</f>
        <v>0</v>
      </c>
      <c r="AN191" s="115">
        <f t="shared" si="118"/>
        <v>0</v>
      </c>
      <c r="AO191" s="125"/>
      <c r="AP191" s="126"/>
      <c r="AQ191" s="123"/>
      <c r="AR191" s="112"/>
      <c r="AS191" s="119">
        <f t="shared" si="119"/>
        <v>0</v>
      </c>
      <c r="AT191" s="124"/>
      <c r="AU191" s="115">
        <f>IFERROR(IF(AT191="",0,(SUMIF($G$3:AS$3,"金额-入",$G191:AS191)-SUMIF($G$3:AS$3,"金额-出",$G191:AS191))/(SUMIF($G$3:AS$3,"数量-入",$G191:AS191)-SUMIF($G$3:AS$3,"数量-出",$G191:AS191))),0)</f>
        <v>0</v>
      </c>
      <c r="AV191" s="115">
        <f t="shared" si="120"/>
        <v>0</v>
      </c>
      <c r="AW191" s="125"/>
      <c r="AX191" s="126"/>
      <c r="AY191" s="123"/>
      <c r="AZ191" s="112"/>
      <c r="BA191" s="119">
        <f t="shared" si="121"/>
        <v>0</v>
      </c>
      <c r="BB191" s="124"/>
      <c r="BC191" s="115">
        <f>IFERROR(IF(BB191="",0,(SUMIF($G$3:BA$3,"金额-入",$G191:BA191)-SUMIF($G$3:BA$3,"金额-出",$G191:BA191))/(SUMIF($G$3:BA$3,"数量-入",$G191:BA191)-SUMIF($G$3:BA$3,"数量-出",$G191:BA191))),0)</f>
        <v>0</v>
      </c>
      <c r="BD191" s="115">
        <f t="shared" si="122"/>
        <v>0</v>
      </c>
      <c r="BE191" s="125"/>
      <c r="BF191" s="126"/>
      <c r="BG191" s="123"/>
      <c r="BH191" s="112"/>
      <c r="BI191" s="119">
        <f t="shared" si="123"/>
        <v>0</v>
      </c>
      <c r="BJ191" s="124"/>
      <c r="BK191" s="115">
        <f>IFERROR(IF(BJ191="",0,(SUMIF($G$3:BI$3,"金额-入",$G191:BI191)-SUMIF($G$3:BI$3,"金额-出",$G191:BI191))/(SUMIF($G$3:BI$3,"数量-入",$G191:BI191)-SUMIF($G$3:BI$3,"数量-出",$G191:BI191))),0)</f>
        <v>0</v>
      </c>
      <c r="BL191" s="115">
        <f t="shared" si="124"/>
        <v>0</v>
      </c>
      <c r="BM191" s="125"/>
      <c r="BN191" s="126"/>
      <c r="BO191" s="123"/>
      <c r="BP191" s="112"/>
      <c r="BQ191" s="119">
        <f t="shared" si="125"/>
        <v>0</v>
      </c>
      <c r="BR191" s="124"/>
      <c r="BS191" s="115">
        <f>IFERROR(IF(BR191="",0,(SUMIF($G$3:BQ$3,"金额-入",$G191:BQ191)-SUMIF($G$3:BQ$3,"金额-出",$G191:BQ191))/(SUMIF($G$3:BQ$3,"数量-入",$G191:BQ191)-SUMIF($G$3:BQ$3,"数量-出",$G191:BQ191))),0)</f>
        <v>0</v>
      </c>
      <c r="BT191" s="115">
        <f t="shared" si="126"/>
        <v>0</v>
      </c>
      <c r="BU191" s="125"/>
      <c r="BV191" s="126"/>
      <c r="BW191" s="123"/>
      <c r="BX191" s="112"/>
      <c r="BY191" s="119">
        <f t="shared" si="127"/>
        <v>0</v>
      </c>
      <c r="BZ191" s="124"/>
      <c r="CA191" s="115">
        <f>IFERROR(IF(BZ191="",0,(SUMIF($G$3:BY$3,"金额-入",$G191:BY191)-SUMIF($G$3:BY$3,"金额-出",$G191:BY191))/(SUMIF($G$3:BY$3,"数量-入",$G191:BY191)-SUMIF($G$3:BY$3,"数量-出",$G191:BY191))),0)</f>
        <v>0</v>
      </c>
      <c r="CB191" s="115">
        <f t="shared" si="128"/>
        <v>0</v>
      </c>
      <c r="CC191" s="125"/>
      <c r="CD191" s="126"/>
      <c r="CE191" s="123"/>
      <c r="CF191" s="112"/>
      <c r="CG191" s="119">
        <f t="shared" si="129"/>
        <v>0</v>
      </c>
      <c r="CH191" s="124"/>
      <c r="CI191" s="115">
        <f>IFERROR(IF(CH191="",0,(SUMIF($G$3:CG$3,"金额-入",$G191:CG191)-SUMIF($G$3:CG$3,"金额-出",$G191:CG191))/(SUMIF($G$3:CG$3,"数量-入",$G191:CG191)-SUMIF($G$3:CG$3,"数量-出",$G191:CG191))),0)</f>
        <v>0</v>
      </c>
      <c r="CJ191" s="115">
        <f t="shared" si="130"/>
        <v>0</v>
      </c>
      <c r="CK191" s="125"/>
      <c r="CL191" s="126"/>
      <c r="CM191" s="123"/>
      <c r="CN191" s="112"/>
      <c r="CO191" s="119">
        <f t="shared" si="131"/>
        <v>0</v>
      </c>
      <c r="CP191" s="124"/>
      <c r="CQ191" s="115">
        <f>IFERROR(IF(CP191="",0,(SUMIF($G$3:CO$3,"金额-入",$G191:CO191)-SUMIF($G$3:CO$3,"金额-出",$G191:CO191))/(SUMIF($G$3:CO$3,"数量-入",$G191:CO191)-SUMIF($G$3:CO$3,"数量-出",$G191:CO191))),0)</f>
        <v>0</v>
      </c>
      <c r="CR191" s="115">
        <f t="shared" si="132"/>
        <v>0</v>
      </c>
      <c r="CS191" s="125"/>
      <c r="CT191" s="126"/>
      <c r="CU191" s="123"/>
      <c r="CV191" s="112"/>
      <c r="CW191" s="119">
        <f t="shared" si="133"/>
        <v>0</v>
      </c>
      <c r="CX191" s="124"/>
      <c r="CY191" s="115">
        <f>IFERROR(IF(CX191="",0,(SUMIF($G$3:CW$3,"金额-入",$G191:CW191)-SUMIF($G$3:CW$3,"金额-出",$G191:CW191))/(SUMIF($G$3:CW$3,"数量-入",$G191:CW191)-SUMIF($G$3:CW$3,"数量-出",$G191:CW191))),0)</f>
        <v>0</v>
      </c>
      <c r="CZ191" s="115">
        <f t="shared" si="134"/>
        <v>0</v>
      </c>
      <c r="DA191" s="125"/>
      <c r="DB191" s="126"/>
      <c r="DC191" s="123"/>
      <c r="DD191" s="112"/>
      <c r="DE191" s="119">
        <f t="shared" si="135"/>
        <v>0</v>
      </c>
      <c r="DF191" s="124"/>
      <c r="DG191" s="115">
        <f>IFERROR(IF(DF191="",0,(SUMIF($G$3:DE$3,"金额-入",$G191:DE191)-SUMIF($G$3:DE$3,"金额-出",$G191:DE191))/(SUMIF($G$3:DE$3,"数量-入",$G191:DE191)-SUMIF($G$3:DE$3,"数量-出",$G191:DE191))),0)</f>
        <v>0</v>
      </c>
      <c r="DH191" s="115">
        <f t="shared" si="136"/>
        <v>0</v>
      </c>
      <c r="DI191" s="125"/>
      <c r="DJ191" s="126"/>
      <c r="DK191" s="109">
        <f t="array" ref="DK191">MIN(IF(($G$3:$DJ$3="单价")*(G191:DJ191&lt;&gt;0),G191:DJ191))</f>
        <v>0</v>
      </c>
      <c r="DL191" s="97">
        <f t="array" ref="DL191">MAX(IF($G$3:$DJ$3="单价",G191:DJ191))</f>
        <v>0</v>
      </c>
      <c r="DM191" s="115">
        <f t="shared" si="137"/>
        <v>0</v>
      </c>
      <c r="DN191" s="127"/>
      <c r="DO191" s="2"/>
      <c r="DP191" s="11">
        <f t="shared" si="138"/>
        <v>0</v>
      </c>
      <c r="DQ191" s="11">
        <f t="shared" si="139"/>
        <v>0</v>
      </c>
      <c r="DR191" s="11"/>
      <c r="DS191" s="11"/>
      <c r="DT191" s="11"/>
      <c r="DU191" s="2"/>
      <c r="DV191" s="2"/>
      <c r="DW191" s="2"/>
      <c r="DX191" s="2"/>
      <c r="DY191" s="2"/>
    </row>
    <row r="192" spans="1:129" ht="18" customHeight="1" x14ac:dyDescent="0.15">
      <c r="A192" s="2"/>
      <c r="B192" s="53">
        <f t="shared" si="0"/>
        <v>188</v>
      </c>
      <c r="C192" s="5"/>
      <c r="D192" s="6"/>
      <c r="E192" s="7"/>
      <c r="F192" s="8"/>
      <c r="G192" s="111"/>
      <c r="H192" s="112"/>
      <c r="I192" s="113">
        <f t="shared" si="106"/>
        <v>0</v>
      </c>
      <c r="J192" s="114">
        <f t="shared" si="107"/>
        <v>0</v>
      </c>
      <c r="K192" s="115">
        <f t="shared" si="3"/>
        <v>0</v>
      </c>
      <c r="L192" s="113">
        <f t="shared" si="108"/>
        <v>0</v>
      </c>
      <c r="M192" s="114">
        <f t="shared" si="109"/>
        <v>0</v>
      </c>
      <c r="N192" s="115">
        <f t="shared" si="6"/>
        <v>0</v>
      </c>
      <c r="O192" s="113">
        <f t="shared" si="110"/>
        <v>0</v>
      </c>
      <c r="P192" s="116">
        <f t="shared" si="111"/>
        <v>0</v>
      </c>
      <c r="Q192" s="117">
        <f t="shared" si="37"/>
        <v>0</v>
      </c>
      <c r="R192" s="118">
        <f t="shared" si="112"/>
        <v>0</v>
      </c>
      <c r="S192" s="111"/>
      <c r="T192" s="112"/>
      <c r="U192" s="119">
        <f t="shared" si="113"/>
        <v>0</v>
      </c>
      <c r="V192" s="120"/>
      <c r="W192" s="115">
        <f>IFERROR(IF(V192="",0,(SUMIF($G$3:U$3,"金额-入",$G192:U192)-SUMIF($G$3:U$3,"金额-出",$G192:U192))/(SUMIF($G$3:U$3,"数量-入",$G192:U192)-SUMIF($G$3:U$3,"数量-出",$G192:U192))),0)</f>
        <v>0</v>
      </c>
      <c r="X192" s="115">
        <f t="shared" si="114"/>
        <v>0</v>
      </c>
      <c r="Y192" s="121"/>
      <c r="Z192" s="122"/>
      <c r="AA192" s="111"/>
      <c r="AB192" s="112"/>
      <c r="AC192" s="119">
        <f t="shared" si="115"/>
        <v>0</v>
      </c>
      <c r="AD192" s="120"/>
      <c r="AE192" s="115">
        <f>IFERROR(IF(AD192="",0,(SUMIF($G$3:AC$3,"金额-入",$G192:AC192)-SUMIF($G$3:AC$3,"金额-出",$G192:AC192))/(SUMIF($G$3:AC$3,"数量-入",$G192:AC192)-SUMIF($G$3:AC$3,"数量-出",$G192:AC192))),0)</f>
        <v>0</v>
      </c>
      <c r="AF192" s="115">
        <f t="shared" si="116"/>
        <v>0</v>
      </c>
      <c r="AG192" s="121"/>
      <c r="AH192" s="122"/>
      <c r="AI192" s="123"/>
      <c r="AJ192" s="112"/>
      <c r="AK192" s="119">
        <f t="shared" si="117"/>
        <v>0</v>
      </c>
      <c r="AL192" s="124"/>
      <c r="AM192" s="115">
        <f>IFERROR(IF(AL192="",0,(SUMIF($G$3:AK$3,"金额-入",$G192:AK192)-SUMIF($G$3:AK$3,"金额-出",$G192:AK192))/(SUMIF($G$3:AK$3,"数量-入",$G192:AK192)-SUMIF($G$3:AK$3,"数量-出",$G192:AK192))),0)</f>
        <v>0</v>
      </c>
      <c r="AN192" s="115">
        <f t="shared" si="118"/>
        <v>0</v>
      </c>
      <c r="AO192" s="125"/>
      <c r="AP192" s="126"/>
      <c r="AQ192" s="123"/>
      <c r="AR192" s="112"/>
      <c r="AS192" s="119">
        <f t="shared" si="119"/>
        <v>0</v>
      </c>
      <c r="AT192" s="124"/>
      <c r="AU192" s="115">
        <f>IFERROR(IF(AT192="",0,(SUMIF($G$3:AS$3,"金额-入",$G192:AS192)-SUMIF($G$3:AS$3,"金额-出",$G192:AS192))/(SUMIF($G$3:AS$3,"数量-入",$G192:AS192)-SUMIF($G$3:AS$3,"数量-出",$G192:AS192))),0)</f>
        <v>0</v>
      </c>
      <c r="AV192" s="115">
        <f t="shared" si="120"/>
        <v>0</v>
      </c>
      <c r="AW192" s="125"/>
      <c r="AX192" s="126"/>
      <c r="AY192" s="123"/>
      <c r="AZ192" s="112"/>
      <c r="BA192" s="119">
        <f t="shared" si="121"/>
        <v>0</v>
      </c>
      <c r="BB192" s="124"/>
      <c r="BC192" s="115">
        <f>IFERROR(IF(BB192="",0,(SUMIF($G$3:BA$3,"金额-入",$G192:BA192)-SUMIF($G$3:BA$3,"金额-出",$G192:BA192))/(SUMIF($G$3:BA$3,"数量-入",$G192:BA192)-SUMIF($G$3:BA$3,"数量-出",$G192:BA192))),0)</f>
        <v>0</v>
      </c>
      <c r="BD192" s="115">
        <f t="shared" si="122"/>
        <v>0</v>
      </c>
      <c r="BE192" s="125"/>
      <c r="BF192" s="126"/>
      <c r="BG192" s="123"/>
      <c r="BH192" s="112"/>
      <c r="BI192" s="119">
        <f t="shared" si="123"/>
        <v>0</v>
      </c>
      <c r="BJ192" s="124"/>
      <c r="BK192" s="115">
        <f>IFERROR(IF(BJ192="",0,(SUMIF($G$3:BI$3,"金额-入",$G192:BI192)-SUMIF($G$3:BI$3,"金额-出",$G192:BI192))/(SUMIF($G$3:BI$3,"数量-入",$G192:BI192)-SUMIF($G$3:BI$3,"数量-出",$G192:BI192))),0)</f>
        <v>0</v>
      </c>
      <c r="BL192" s="115">
        <f t="shared" si="124"/>
        <v>0</v>
      </c>
      <c r="BM192" s="125"/>
      <c r="BN192" s="126"/>
      <c r="BO192" s="123"/>
      <c r="BP192" s="112"/>
      <c r="BQ192" s="119">
        <f t="shared" si="125"/>
        <v>0</v>
      </c>
      <c r="BR192" s="124"/>
      <c r="BS192" s="115">
        <f>IFERROR(IF(BR192="",0,(SUMIF($G$3:BQ$3,"金额-入",$G192:BQ192)-SUMIF($G$3:BQ$3,"金额-出",$G192:BQ192))/(SUMIF($G$3:BQ$3,"数量-入",$G192:BQ192)-SUMIF($G$3:BQ$3,"数量-出",$G192:BQ192))),0)</f>
        <v>0</v>
      </c>
      <c r="BT192" s="115">
        <f t="shared" si="126"/>
        <v>0</v>
      </c>
      <c r="BU192" s="125"/>
      <c r="BV192" s="126"/>
      <c r="BW192" s="123"/>
      <c r="BX192" s="112"/>
      <c r="BY192" s="119">
        <f t="shared" si="127"/>
        <v>0</v>
      </c>
      <c r="BZ192" s="124"/>
      <c r="CA192" s="115">
        <f>IFERROR(IF(BZ192="",0,(SUMIF($G$3:BY$3,"金额-入",$G192:BY192)-SUMIF($G$3:BY$3,"金额-出",$G192:BY192))/(SUMIF($G$3:BY$3,"数量-入",$G192:BY192)-SUMIF($G$3:BY$3,"数量-出",$G192:BY192))),0)</f>
        <v>0</v>
      </c>
      <c r="CB192" s="115">
        <f t="shared" si="128"/>
        <v>0</v>
      </c>
      <c r="CC192" s="125"/>
      <c r="CD192" s="126"/>
      <c r="CE192" s="123"/>
      <c r="CF192" s="112"/>
      <c r="CG192" s="119">
        <f t="shared" si="129"/>
        <v>0</v>
      </c>
      <c r="CH192" s="124"/>
      <c r="CI192" s="115">
        <f>IFERROR(IF(CH192="",0,(SUMIF($G$3:CG$3,"金额-入",$G192:CG192)-SUMIF($G$3:CG$3,"金额-出",$G192:CG192))/(SUMIF($G$3:CG$3,"数量-入",$G192:CG192)-SUMIF($G$3:CG$3,"数量-出",$G192:CG192))),0)</f>
        <v>0</v>
      </c>
      <c r="CJ192" s="115">
        <f t="shared" si="130"/>
        <v>0</v>
      </c>
      <c r="CK192" s="125"/>
      <c r="CL192" s="126"/>
      <c r="CM192" s="123"/>
      <c r="CN192" s="112"/>
      <c r="CO192" s="119">
        <f t="shared" si="131"/>
        <v>0</v>
      </c>
      <c r="CP192" s="124"/>
      <c r="CQ192" s="115">
        <f>IFERROR(IF(CP192="",0,(SUMIF($G$3:CO$3,"金额-入",$G192:CO192)-SUMIF($G$3:CO$3,"金额-出",$G192:CO192))/(SUMIF($G$3:CO$3,"数量-入",$G192:CO192)-SUMIF($G$3:CO$3,"数量-出",$G192:CO192))),0)</f>
        <v>0</v>
      </c>
      <c r="CR192" s="115">
        <f t="shared" si="132"/>
        <v>0</v>
      </c>
      <c r="CS192" s="125"/>
      <c r="CT192" s="126"/>
      <c r="CU192" s="123"/>
      <c r="CV192" s="112"/>
      <c r="CW192" s="119">
        <f t="shared" si="133"/>
        <v>0</v>
      </c>
      <c r="CX192" s="124"/>
      <c r="CY192" s="115">
        <f>IFERROR(IF(CX192="",0,(SUMIF($G$3:CW$3,"金额-入",$G192:CW192)-SUMIF($G$3:CW$3,"金额-出",$G192:CW192))/(SUMIF($G$3:CW$3,"数量-入",$G192:CW192)-SUMIF($G$3:CW$3,"数量-出",$G192:CW192))),0)</f>
        <v>0</v>
      </c>
      <c r="CZ192" s="115">
        <f t="shared" si="134"/>
        <v>0</v>
      </c>
      <c r="DA192" s="125"/>
      <c r="DB192" s="126"/>
      <c r="DC192" s="123"/>
      <c r="DD192" s="112"/>
      <c r="DE192" s="119">
        <f t="shared" si="135"/>
        <v>0</v>
      </c>
      <c r="DF192" s="124"/>
      <c r="DG192" s="115">
        <f>IFERROR(IF(DF192="",0,(SUMIF($G$3:DE$3,"金额-入",$G192:DE192)-SUMIF($G$3:DE$3,"金额-出",$G192:DE192))/(SUMIF($G$3:DE$3,"数量-入",$G192:DE192)-SUMIF($G$3:DE$3,"数量-出",$G192:DE192))),0)</f>
        <v>0</v>
      </c>
      <c r="DH192" s="115">
        <f t="shared" si="136"/>
        <v>0</v>
      </c>
      <c r="DI192" s="125"/>
      <c r="DJ192" s="126"/>
      <c r="DK192" s="109">
        <f t="array" ref="DK192">MIN(IF(($G$3:$DJ$3="单价")*(G192:DJ192&lt;&gt;0),G192:DJ192))</f>
        <v>0</v>
      </c>
      <c r="DL192" s="97">
        <f t="array" ref="DL192">MAX(IF($G$3:$DJ$3="单价",G192:DJ192))</f>
        <v>0</v>
      </c>
      <c r="DM192" s="115">
        <f t="shared" si="137"/>
        <v>0</v>
      </c>
      <c r="DN192" s="127"/>
      <c r="DO192" s="2"/>
      <c r="DP192" s="11">
        <f t="shared" si="138"/>
        <v>0</v>
      </c>
      <c r="DQ192" s="11">
        <f t="shared" si="139"/>
        <v>0</v>
      </c>
      <c r="DR192" s="11"/>
      <c r="DS192" s="11"/>
      <c r="DT192" s="11"/>
      <c r="DU192" s="2"/>
      <c r="DV192" s="2"/>
      <c r="DW192" s="2"/>
      <c r="DX192" s="2"/>
      <c r="DY192" s="2"/>
    </row>
    <row r="193" spans="1:129" ht="18" customHeight="1" x14ac:dyDescent="0.15">
      <c r="A193" s="2"/>
      <c r="B193" s="53">
        <f t="shared" si="0"/>
        <v>189</v>
      </c>
      <c r="C193" s="5"/>
      <c r="D193" s="6"/>
      <c r="E193" s="7"/>
      <c r="F193" s="8"/>
      <c r="G193" s="111"/>
      <c r="H193" s="112"/>
      <c r="I193" s="113">
        <f t="shared" si="106"/>
        <v>0</v>
      </c>
      <c r="J193" s="114">
        <f t="shared" si="107"/>
        <v>0</v>
      </c>
      <c r="K193" s="115">
        <f t="shared" si="3"/>
        <v>0</v>
      </c>
      <c r="L193" s="113">
        <f t="shared" si="108"/>
        <v>0</v>
      </c>
      <c r="M193" s="114">
        <f t="shared" si="109"/>
        <v>0</v>
      </c>
      <c r="N193" s="115">
        <f t="shared" si="6"/>
        <v>0</v>
      </c>
      <c r="O193" s="113">
        <f t="shared" si="110"/>
        <v>0</v>
      </c>
      <c r="P193" s="116">
        <f t="shared" si="111"/>
        <v>0</v>
      </c>
      <c r="Q193" s="117">
        <f t="shared" si="37"/>
        <v>0</v>
      </c>
      <c r="R193" s="118">
        <f t="shared" si="112"/>
        <v>0</v>
      </c>
      <c r="S193" s="111"/>
      <c r="T193" s="112"/>
      <c r="U193" s="119">
        <f t="shared" si="113"/>
        <v>0</v>
      </c>
      <c r="V193" s="120"/>
      <c r="W193" s="115">
        <f>IFERROR(IF(V193="",0,(SUMIF($G$3:U$3,"金额-入",$G193:U193)-SUMIF($G$3:U$3,"金额-出",$G193:U193))/(SUMIF($G$3:U$3,"数量-入",$G193:U193)-SUMIF($G$3:U$3,"数量-出",$G193:U193))),0)</f>
        <v>0</v>
      </c>
      <c r="X193" s="115">
        <f t="shared" si="114"/>
        <v>0</v>
      </c>
      <c r="Y193" s="121"/>
      <c r="Z193" s="122"/>
      <c r="AA193" s="111"/>
      <c r="AB193" s="112"/>
      <c r="AC193" s="119">
        <f t="shared" si="115"/>
        <v>0</v>
      </c>
      <c r="AD193" s="120"/>
      <c r="AE193" s="115">
        <f>IFERROR(IF(AD193="",0,(SUMIF($G$3:AC$3,"金额-入",$G193:AC193)-SUMIF($G$3:AC$3,"金额-出",$G193:AC193))/(SUMIF($G$3:AC$3,"数量-入",$G193:AC193)-SUMIF($G$3:AC$3,"数量-出",$G193:AC193))),0)</f>
        <v>0</v>
      </c>
      <c r="AF193" s="115">
        <f t="shared" si="116"/>
        <v>0</v>
      </c>
      <c r="AG193" s="121"/>
      <c r="AH193" s="122"/>
      <c r="AI193" s="123"/>
      <c r="AJ193" s="112"/>
      <c r="AK193" s="119">
        <f t="shared" si="117"/>
        <v>0</v>
      </c>
      <c r="AL193" s="124"/>
      <c r="AM193" s="115">
        <f>IFERROR(IF(AL193="",0,(SUMIF($G$3:AK$3,"金额-入",$G193:AK193)-SUMIF($G$3:AK$3,"金额-出",$G193:AK193))/(SUMIF($G$3:AK$3,"数量-入",$G193:AK193)-SUMIF($G$3:AK$3,"数量-出",$G193:AK193))),0)</f>
        <v>0</v>
      </c>
      <c r="AN193" s="115">
        <f t="shared" si="118"/>
        <v>0</v>
      </c>
      <c r="AO193" s="125"/>
      <c r="AP193" s="126"/>
      <c r="AQ193" s="123"/>
      <c r="AR193" s="112"/>
      <c r="AS193" s="119">
        <f t="shared" si="119"/>
        <v>0</v>
      </c>
      <c r="AT193" s="124"/>
      <c r="AU193" s="115">
        <f>IFERROR(IF(AT193="",0,(SUMIF($G$3:AS$3,"金额-入",$G193:AS193)-SUMIF($G$3:AS$3,"金额-出",$G193:AS193))/(SUMIF($G$3:AS$3,"数量-入",$G193:AS193)-SUMIF($G$3:AS$3,"数量-出",$G193:AS193))),0)</f>
        <v>0</v>
      </c>
      <c r="AV193" s="115">
        <f t="shared" si="120"/>
        <v>0</v>
      </c>
      <c r="AW193" s="125"/>
      <c r="AX193" s="126"/>
      <c r="AY193" s="123"/>
      <c r="AZ193" s="112"/>
      <c r="BA193" s="119">
        <f t="shared" si="121"/>
        <v>0</v>
      </c>
      <c r="BB193" s="124"/>
      <c r="BC193" s="115">
        <f>IFERROR(IF(BB193="",0,(SUMIF($G$3:BA$3,"金额-入",$G193:BA193)-SUMIF($G$3:BA$3,"金额-出",$G193:BA193))/(SUMIF($G$3:BA$3,"数量-入",$G193:BA193)-SUMIF($G$3:BA$3,"数量-出",$G193:BA193))),0)</f>
        <v>0</v>
      </c>
      <c r="BD193" s="115">
        <f t="shared" si="122"/>
        <v>0</v>
      </c>
      <c r="BE193" s="125"/>
      <c r="BF193" s="126"/>
      <c r="BG193" s="123"/>
      <c r="BH193" s="112"/>
      <c r="BI193" s="119">
        <f t="shared" si="123"/>
        <v>0</v>
      </c>
      <c r="BJ193" s="124"/>
      <c r="BK193" s="115">
        <f>IFERROR(IF(BJ193="",0,(SUMIF($G$3:BI$3,"金额-入",$G193:BI193)-SUMIF($G$3:BI$3,"金额-出",$G193:BI193))/(SUMIF($G$3:BI$3,"数量-入",$G193:BI193)-SUMIF($G$3:BI$3,"数量-出",$G193:BI193))),0)</f>
        <v>0</v>
      </c>
      <c r="BL193" s="115">
        <f t="shared" si="124"/>
        <v>0</v>
      </c>
      <c r="BM193" s="125"/>
      <c r="BN193" s="126"/>
      <c r="BO193" s="123"/>
      <c r="BP193" s="112"/>
      <c r="BQ193" s="119">
        <f t="shared" si="125"/>
        <v>0</v>
      </c>
      <c r="BR193" s="124"/>
      <c r="BS193" s="115">
        <f>IFERROR(IF(BR193="",0,(SUMIF($G$3:BQ$3,"金额-入",$G193:BQ193)-SUMIF($G$3:BQ$3,"金额-出",$G193:BQ193))/(SUMIF($G$3:BQ$3,"数量-入",$G193:BQ193)-SUMIF($G$3:BQ$3,"数量-出",$G193:BQ193))),0)</f>
        <v>0</v>
      </c>
      <c r="BT193" s="115">
        <f t="shared" si="126"/>
        <v>0</v>
      </c>
      <c r="BU193" s="125"/>
      <c r="BV193" s="126"/>
      <c r="BW193" s="123"/>
      <c r="BX193" s="112"/>
      <c r="BY193" s="119">
        <f t="shared" si="127"/>
        <v>0</v>
      </c>
      <c r="BZ193" s="124"/>
      <c r="CA193" s="115">
        <f>IFERROR(IF(BZ193="",0,(SUMIF($G$3:BY$3,"金额-入",$G193:BY193)-SUMIF($G$3:BY$3,"金额-出",$G193:BY193))/(SUMIF($G$3:BY$3,"数量-入",$G193:BY193)-SUMIF($G$3:BY$3,"数量-出",$G193:BY193))),0)</f>
        <v>0</v>
      </c>
      <c r="CB193" s="115">
        <f t="shared" si="128"/>
        <v>0</v>
      </c>
      <c r="CC193" s="125"/>
      <c r="CD193" s="126"/>
      <c r="CE193" s="123"/>
      <c r="CF193" s="112"/>
      <c r="CG193" s="119">
        <f t="shared" si="129"/>
        <v>0</v>
      </c>
      <c r="CH193" s="124"/>
      <c r="CI193" s="115">
        <f>IFERROR(IF(CH193="",0,(SUMIF($G$3:CG$3,"金额-入",$G193:CG193)-SUMIF($G$3:CG$3,"金额-出",$G193:CG193))/(SUMIF($G$3:CG$3,"数量-入",$G193:CG193)-SUMIF($G$3:CG$3,"数量-出",$G193:CG193))),0)</f>
        <v>0</v>
      </c>
      <c r="CJ193" s="115">
        <f t="shared" si="130"/>
        <v>0</v>
      </c>
      <c r="CK193" s="125"/>
      <c r="CL193" s="126"/>
      <c r="CM193" s="123"/>
      <c r="CN193" s="112"/>
      <c r="CO193" s="119">
        <f t="shared" si="131"/>
        <v>0</v>
      </c>
      <c r="CP193" s="124"/>
      <c r="CQ193" s="115">
        <f>IFERROR(IF(CP193="",0,(SUMIF($G$3:CO$3,"金额-入",$G193:CO193)-SUMIF($G$3:CO$3,"金额-出",$G193:CO193))/(SUMIF($G$3:CO$3,"数量-入",$G193:CO193)-SUMIF($G$3:CO$3,"数量-出",$G193:CO193))),0)</f>
        <v>0</v>
      </c>
      <c r="CR193" s="115">
        <f t="shared" si="132"/>
        <v>0</v>
      </c>
      <c r="CS193" s="125"/>
      <c r="CT193" s="126"/>
      <c r="CU193" s="123"/>
      <c r="CV193" s="112"/>
      <c r="CW193" s="119">
        <f t="shared" si="133"/>
        <v>0</v>
      </c>
      <c r="CX193" s="124"/>
      <c r="CY193" s="115">
        <f>IFERROR(IF(CX193="",0,(SUMIF($G$3:CW$3,"金额-入",$G193:CW193)-SUMIF($G$3:CW$3,"金额-出",$G193:CW193))/(SUMIF($G$3:CW$3,"数量-入",$G193:CW193)-SUMIF($G$3:CW$3,"数量-出",$G193:CW193))),0)</f>
        <v>0</v>
      </c>
      <c r="CZ193" s="115">
        <f t="shared" si="134"/>
        <v>0</v>
      </c>
      <c r="DA193" s="125"/>
      <c r="DB193" s="126"/>
      <c r="DC193" s="123"/>
      <c r="DD193" s="112"/>
      <c r="DE193" s="119">
        <f t="shared" si="135"/>
        <v>0</v>
      </c>
      <c r="DF193" s="124"/>
      <c r="DG193" s="115">
        <f>IFERROR(IF(DF193="",0,(SUMIF($G$3:DE$3,"金额-入",$G193:DE193)-SUMIF($G$3:DE$3,"金额-出",$G193:DE193))/(SUMIF($G$3:DE$3,"数量-入",$G193:DE193)-SUMIF($G$3:DE$3,"数量-出",$G193:DE193))),0)</f>
        <v>0</v>
      </c>
      <c r="DH193" s="115">
        <f t="shared" si="136"/>
        <v>0</v>
      </c>
      <c r="DI193" s="125"/>
      <c r="DJ193" s="126"/>
      <c r="DK193" s="109">
        <f t="array" ref="DK193">MIN(IF(($G$3:$DJ$3="单价")*(G193:DJ193&lt;&gt;0),G193:DJ193))</f>
        <v>0</v>
      </c>
      <c r="DL193" s="97">
        <f t="array" ref="DL193">MAX(IF($G$3:$DJ$3="单价",G193:DJ193))</f>
        <v>0</v>
      </c>
      <c r="DM193" s="115">
        <f t="shared" si="137"/>
        <v>0</v>
      </c>
      <c r="DN193" s="127"/>
      <c r="DO193" s="2"/>
      <c r="DP193" s="11">
        <f t="shared" si="138"/>
        <v>0</v>
      </c>
      <c r="DQ193" s="11">
        <f t="shared" si="139"/>
        <v>0</v>
      </c>
      <c r="DR193" s="11"/>
      <c r="DS193" s="11"/>
      <c r="DT193" s="11"/>
      <c r="DU193" s="2"/>
      <c r="DV193" s="2"/>
      <c r="DW193" s="2"/>
      <c r="DX193" s="2"/>
      <c r="DY193" s="2"/>
    </row>
    <row r="194" spans="1:129" ht="18" customHeight="1" x14ac:dyDescent="0.15">
      <c r="A194" s="2"/>
      <c r="B194" s="53">
        <f t="shared" si="0"/>
        <v>190</v>
      </c>
      <c r="C194" s="5"/>
      <c r="D194" s="6"/>
      <c r="E194" s="7"/>
      <c r="F194" s="8"/>
      <c r="G194" s="111"/>
      <c r="H194" s="112"/>
      <c r="I194" s="113">
        <f t="shared" si="106"/>
        <v>0</v>
      </c>
      <c r="J194" s="114">
        <f t="shared" si="107"/>
        <v>0</v>
      </c>
      <c r="K194" s="115">
        <f t="shared" si="3"/>
        <v>0</v>
      </c>
      <c r="L194" s="113">
        <f t="shared" si="108"/>
        <v>0</v>
      </c>
      <c r="M194" s="114">
        <f t="shared" si="109"/>
        <v>0</v>
      </c>
      <c r="N194" s="115">
        <f t="shared" si="6"/>
        <v>0</v>
      </c>
      <c r="O194" s="113">
        <f t="shared" si="110"/>
        <v>0</v>
      </c>
      <c r="P194" s="116">
        <f t="shared" si="111"/>
        <v>0</v>
      </c>
      <c r="Q194" s="117">
        <f t="shared" si="37"/>
        <v>0</v>
      </c>
      <c r="R194" s="118">
        <f t="shared" si="112"/>
        <v>0</v>
      </c>
      <c r="S194" s="111"/>
      <c r="T194" s="112"/>
      <c r="U194" s="119">
        <f t="shared" si="113"/>
        <v>0</v>
      </c>
      <c r="V194" s="120"/>
      <c r="W194" s="115">
        <f>IFERROR(IF(V194="",0,(SUMIF($G$3:U$3,"金额-入",$G194:U194)-SUMIF($G$3:U$3,"金额-出",$G194:U194))/(SUMIF($G$3:U$3,"数量-入",$G194:U194)-SUMIF($G$3:U$3,"数量-出",$G194:U194))),0)</f>
        <v>0</v>
      </c>
      <c r="X194" s="115">
        <f t="shared" si="114"/>
        <v>0</v>
      </c>
      <c r="Y194" s="121"/>
      <c r="Z194" s="122"/>
      <c r="AA194" s="111"/>
      <c r="AB194" s="112"/>
      <c r="AC194" s="119">
        <f t="shared" si="115"/>
        <v>0</v>
      </c>
      <c r="AD194" s="120"/>
      <c r="AE194" s="115">
        <f>IFERROR(IF(AD194="",0,(SUMIF($G$3:AC$3,"金额-入",$G194:AC194)-SUMIF($G$3:AC$3,"金额-出",$G194:AC194))/(SUMIF($G$3:AC$3,"数量-入",$G194:AC194)-SUMIF($G$3:AC$3,"数量-出",$G194:AC194))),0)</f>
        <v>0</v>
      </c>
      <c r="AF194" s="115">
        <f t="shared" si="116"/>
        <v>0</v>
      </c>
      <c r="AG194" s="121"/>
      <c r="AH194" s="122"/>
      <c r="AI194" s="123"/>
      <c r="AJ194" s="112"/>
      <c r="AK194" s="119">
        <f t="shared" si="117"/>
        <v>0</v>
      </c>
      <c r="AL194" s="124"/>
      <c r="AM194" s="115">
        <f>IFERROR(IF(AL194="",0,(SUMIF($G$3:AK$3,"金额-入",$G194:AK194)-SUMIF($G$3:AK$3,"金额-出",$G194:AK194))/(SUMIF($G$3:AK$3,"数量-入",$G194:AK194)-SUMIF($G$3:AK$3,"数量-出",$G194:AK194))),0)</f>
        <v>0</v>
      </c>
      <c r="AN194" s="115">
        <f t="shared" si="118"/>
        <v>0</v>
      </c>
      <c r="AO194" s="125"/>
      <c r="AP194" s="126"/>
      <c r="AQ194" s="123"/>
      <c r="AR194" s="112"/>
      <c r="AS194" s="119">
        <f t="shared" si="119"/>
        <v>0</v>
      </c>
      <c r="AT194" s="124"/>
      <c r="AU194" s="115">
        <f>IFERROR(IF(AT194="",0,(SUMIF($G$3:AS$3,"金额-入",$G194:AS194)-SUMIF($G$3:AS$3,"金额-出",$G194:AS194))/(SUMIF($G$3:AS$3,"数量-入",$G194:AS194)-SUMIF($G$3:AS$3,"数量-出",$G194:AS194))),0)</f>
        <v>0</v>
      </c>
      <c r="AV194" s="115">
        <f t="shared" si="120"/>
        <v>0</v>
      </c>
      <c r="AW194" s="125"/>
      <c r="AX194" s="126"/>
      <c r="AY194" s="123"/>
      <c r="AZ194" s="112"/>
      <c r="BA194" s="119">
        <f t="shared" si="121"/>
        <v>0</v>
      </c>
      <c r="BB194" s="124"/>
      <c r="BC194" s="115">
        <f>IFERROR(IF(BB194="",0,(SUMIF($G$3:BA$3,"金额-入",$G194:BA194)-SUMIF($G$3:BA$3,"金额-出",$G194:BA194))/(SUMIF($G$3:BA$3,"数量-入",$G194:BA194)-SUMIF($G$3:BA$3,"数量-出",$G194:BA194))),0)</f>
        <v>0</v>
      </c>
      <c r="BD194" s="115">
        <f t="shared" si="122"/>
        <v>0</v>
      </c>
      <c r="BE194" s="125"/>
      <c r="BF194" s="126"/>
      <c r="BG194" s="123"/>
      <c r="BH194" s="112"/>
      <c r="BI194" s="119">
        <f t="shared" si="123"/>
        <v>0</v>
      </c>
      <c r="BJ194" s="124"/>
      <c r="BK194" s="115">
        <f>IFERROR(IF(BJ194="",0,(SUMIF($G$3:BI$3,"金额-入",$G194:BI194)-SUMIF($G$3:BI$3,"金额-出",$G194:BI194))/(SUMIF($G$3:BI$3,"数量-入",$G194:BI194)-SUMIF($G$3:BI$3,"数量-出",$G194:BI194))),0)</f>
        <v>0</v>
      </c>
      <c r="BL194" s="115">
        <f t="shared" si="124"/>
        <v>0</v>
      </c>
      <c r="BM194" s="125"/>
      <c r="BN194" s="126"/>
      <c r="BO194" s="123"/>
      <c r="BP194" s="112"/>
      <c r="BQ194" s="119">
        <f t="shared" si="125"/>
        <v>0</v>
      </c>
      <c r="BR194" s="124"/>
      <c r="BS194" s="115">
        <f>IFERROR(IF(BR194="",0,(SUMIF($G$3:BQ$3,"金额-入",$G194:BQ194)-SUMIF($G$3:BQ$3,"金额-出",$G194:BQ194))/(SUMIF($G$3:BQ$3,"数量-入",$G194:BQ194)-SUMIF($G$3:BQ$3,"数量-出",$G194:BQ194))),0)</f>
        <v>0</v>
      </c>
      <c r="BT194" s="115">
        <f t="shared" si="126"/>
        <v>0</v>
      </c>
      <c r="BU194" s="125"/>
      <c r="BV194" s="126"/>
      <c r="BW194" s="123"/>
      <c r="BX194" s="112"/>
      <c r="BY194" s="119">
        <f t="shared" si="127"/>
        <v>0</v>
      </c>
      <c r="BZ194" s="124"/>
      <c r="CA194" s="115">
        <f>IFERROR(IF(BZ194="",0,(SUMIF($G$3:BY$3,"金额-入",$G194:BY194)-SUMIF($G$3:BY$3,"金额-出",$G194:BY194))/(SUMIF($G$3:BY$3,"数量-入",$G194:BY194)-SUMIF($G$3:BY$3,"数量-出",$G194:BY194))),0)</f>
        <v>0</v>
      </c>
      <c r="CB194" s="115">
        <f t="shared" si="128"/>
        <v>0</v>
      </c>
      <c r="CC194" s="125"/>
      <c r="CD194" s="126"/>
      <c r="CE194" s="123"/>
      <c r="CF194" s="112"/>
      <c r="CG194" s="119">
        <f t="shared" si="129"/>
        <v>0</v>
      </c>
      <c r="CH194" s="124"/>
      <c r="CI194" s="115">
        <f>IFERROR(IF(CH194="",0,(SUMIF($G$3:CG$3,"金额-入",$G194:CG194)-SUMIF($G$3:CG$3,"金额-出",$G194:CG194))/(SUMIF($G$3:CG$3,"数量-入",$G194:CG194)-SUMIF($G$3:CG$3,"数量-出",$G194:CG194))),0)</f>
        <v>0</v>
      </c>
      <c r="CJ194" s="115">
        <f t="shared" si="130"/>
        <v>0</v>
      </c>
      <c r="CK194" s="125"/>
      <c r="CL194" s="126"/>
      <c r="CM194" s="123"/>
      <c r="CN194" s="112"/>
      <c r="CO194" s="119">
        <f t="shared" si="131"/>
        <v>0</v>
      </c>
      <c r="CP194" s="124"/>
      <c r="CQ194" s="115">
        <f>IFERROR(IF(CP194="",0,(SUMIF($G$3:CO$3,"金额-入",$G194:CO194)-SUMIF($G$3:CO$3,"金额-出",$G194:CO194))/(SUMIF($G$3:CO$3,"数量-入",$G194:CO194)-SUMIF($G$3:CO$3,"数量-出",$G194:CO194))),0)</f>
        <v>0</v>
      </c>
      <c r="CR194" s="115">
        <f t="shared" si="132"/>
        <v>0</v>
      </c>
      <c r="CS194" s="125"/>
      <c r="CT194" s="126"/>
      <c r="CU194" s="123"/>
      <c r="CV194" s="112"/>
      <c r="CW194" s="119">
        <f t="shared" si="133"/>
        <v>0</v>
      </c>
      <c r="CX194" s="124"/>
      <c r="CY194" s="115">
        <f>IFERROR(IF(CX194="",0,(SUMIF($G$3:CW$3,"金额-入",$G194:CW194)-SUMIF($G$3:CW$3,"金额-出",$G194:CW194))/(SUMIF($G$3:CW$3,"数量-入",$G194:CW194)-SUMIF($G$3:CW$3,"数量-出",$G194:CW194))),0)</f>
        <v>0</v>
      </c>
      <c r="CZ194" s="115">
        <f t="shared" si="134"/>
        <v>0</v>
      </c>
      <c r="DA194" s="125"/>
      <c r="DB194" s="126"/>
      <c r="DC194" s="123"/>
      <c r="DD194" s="112"/>
      <c r="DE194" s="119">
        <f t="shared" si="135"/>
        <v>0</v>
      </c>
      <c r="DF194" s="124"/>
      <c r="DG194" s="115">
        <f>IFERROR(IF(DF194="",0,(SUMIF($G$3:DE$3,"金额-入",$G194:DE194)-SUMIF($G$3:DE$3,"金额-出",$G194:DE194))/(SUMIF($G$3:DE$3,"数量-入",$G194:DE194)-SUMIF($G$3:DE$3,"数量-出",$G194:DE194))),0)</f>
        <v>0</v>
      </c>
      <c r="DH194" s="115">
        <f t="shared" si="136"/>
        <v>0</v>
      </c>
      <c r="DI194" s="125"/>
      <c r="DJ194" s="126"/>
      <c r="DK194" s="109">
        <f t="array" ref="DK194">MIN(IF(($G$3:$DJ$3="单价")*(G194:DJ194&lt;&gt;0),G194:DJ194))</f>
        <v>0</v>
      </c>
      <c r="DL194" s="97">
        <f t="array" ref="DL194">MAX(IF($G$3:$DJ$3="单价",G194:DJ194))</f>
        <v>0</v>
      </c>
      <c r="DM194" s="115">
        <f t="shared" si="137"/>
        <v>0</v>
      </c>
      <c r="DN194" s="127"/>
      <c r="DO194" s="2"/>
      <c r="DP194" s="11">
        <f t="shared" si="138"/>
        <v>0</v>
      </c>
      <c r="DQ194" s="11">
        <f t="shared" si="139"/>
        <v>0</v>
      </c>
      <c r="DR194" s="11"/>
      <c r="DS194" s="11"/>
      <c r="DT194" s="11"/>
      <c r="DU194" s="2"/>
      <c r="DV194" s="2"/>
      <c r="DW194" s="2"/>
      <c r="DX194" s="2"/>
      <c r="DY194" s="2"/>
    </row>
    <row r="195" spans="1:129" ht="18" customHeight="1" x14ac:dyDescent="0.15">
      <c r="A195" s="2"/>
      <c r="B195" s="53">
        <f t="shared" si="0"/>
        <v>191</v>
      </c>
      <c r="C195" s="5"/>
      <c r="D195" s="6"/>
      <c r="E195" s="7"/>
      <c r="F195" s="8"/>
      <c r="G195" s="111"/>
      <c r="H195" s="112"/>
      <c r="I195" s="113">
        <f t="shared" si="106"/>
        <v>0</v>
      </c>
      <c r="J195" s="114">
        <f t="shared" si="107"/>
        <v>0</v>
      </c>
      <c r="K195" s="115">
        <f t="shared" si="3"/>
        <v>0</v>
      </c>
      <c r="L195" s="113">
        <f t="shared" si="108"/>
        <v>0</v>
      </c>
      <c r="M195" s="114">
        <f t="shared" si="109"/>
        <v>0</v>
      </c>
      <c r="N195" s="115">
        <f t="shared" si="6"/>
        <v>0</v>
      </c>
      <c r="O195" s="113">
        <f t="shared" si="110"/>
        <v>0</v>
      </c>
      <c r="P195" s="116">
        <f t="shared" si="111"/>
        <v>0</v>
      </c>
      <c r="Q195" s="117">
        <f t="shared" si="37"/>
        <v>0</v>
      </c>
      <c r="R195" s="118">
        <f t="shared" si="112"/>
        <v>0</v>
      </c>
      <c r="S195" s="111"/>
      <c r="T195" s="112"/>
      <c r="U195" s="119">
        <f t="shared" si="113"/>
        <v>0</v>
      </c>
      <c r="V195" s="120"/>
      <c r="W195" s="115">
        <f>IFERROR(IF(V195="",0,(SUMIF($G$3:U$3,"金额-入",$G195:U195)-SUMIF($G$3:U$3,"金额-出",$G195:U195))/(SUMIF($G$3:U$3,"数量-入",$G195:U195)-SUMIF($G$3:U$3,"数量-出",$G195:U195))),0)</f>
        <v>0</v>
      </c>
      <c r="X195" s="115">
        <f t="shared" si="114"/>
        <v>0</v>
      </c>
      <c r="Y195" s="121"/>
      <c r="Z195" s="122"/>
      <c r="AA195" s="111"/>
      <c r="AB195" s="112"/>
      <c r="AC195" s="119">
        <f t="shared" si="115"/>
        <v>0</v>
      </c>
      <c r="AD195" s="120"/>
      <c r="AE195" s="115">
        <f>IFERROR(IF(AD195="",0,(SUMIF($G$3:AC$3,"金额-入",$G195:AC195)-SUMIF($G$3:AC$3,"金额-出",$G195:AC195))/(SUMIF($G$3:AC$3,"数量-入",$G195:AC195)-SUMIF($G$3:AC$3,"数量-出",$G195:AC195))),0)</f>
        <v>0</v>
      </c>
      <c r="AF195" s="115">
        <f t="shared" si="116"/>
        <v>0</v>
      </c>
      <c r="AG195" s="121"/>
      <c r="AH195" s="122"/>
      <c r="AI195" s="123"/>
      <c r="AJ195" s="112"/>
      <c r="AK195" s="119">
        <f t="shared" si="117"/>
        <v>0</v>
      </c>
      <c r="AL195" s="124"/>
      <c r="AM195" s="115">
        <f>IFERROR(IF(AL195="",0,(SUMIF($G$3:AK$3,"金额-入",$G195:AK195)-SUMIF($G$3:AK$3,"金额-出",$G195:AK195))/(SUMIF($G$3:AK$3,"数量-入",$G195:AK195)-SUMIF($G$3:AK$3,"数量-出",$G195:AK195))),0)</f>
        <v>0</v>
      </c>
      <c r="AN195" s="115">
        <f t="shared" si="118"/>
        <v>0</v>
      </c>
      <c r="AO195" s="125"/>
      <c r="AP195" s="126"/>
      <c r="AQ195" s="123"/>
      <c r="AR195" s="112"/>
      <c r="AS195" s="119">
        <f t="shared" si="119"/>
        <v>0</v>
      </c>
      <c r="AT195" s="124"/>
      <c r="AU195" s="115">
        <f>IFERROR(IF(AT195="",0,(SUMIF($G$3:AS$3,"金额-入",$G195:AS195)-SUMIF($G$3:AS$3,"金额-出",$G195:AS195))/(SUMIF($G$3:AS$3,"数量-入",$G195:AS195)-SUMIF($G$3:AS$3,"数量-出",$G195:AS195))),0)</f>
        <v>0</v>
      </c>
      <c r="AV195" s="115">
        <f t="shared" si="120"/>
        <v>0</v>
      </c>
      <c r="AW195" s="125"/>
      <c r="AX195" s="126"/>
      <c r="AY195" s="123"/>
      <c r="AZ195" s="112"/>
      <c r="BA195" s="119">
        <f t="shared" si="121"/>
        <v>0</v>
      </c>
      <c r="BB195" s="124"/>
      <c r="BC195" s="115">
        <f>IFERROR(IF(BB195="",0,(SUMIF($G$3:BA$3,"金额-入",$G195:BA195)-SUMIF($G$3:BA$3,"金额-出",$G195:BA195))/(SUMIF($G$3:BA$3,"数量-入",$G195:BA195)-SUMIF($G$3:BA$3,"数量-出",$G195:BA195))),0)</f>
        <v>0</v>
      </c>
      <c r="BD195" s="115">
        <f t="shared" si="122"/>
        <v>0</v>
      </c>
      <c r="BE195" s="125"/>
      <c r="BF195" s="126"/>
      <c r="BG195" s="123"/>
      <c r="BH195" s="112"/>
      <c r="BI195" s="119">
        <f t="shared" si="123"/>
        <v>0</v>
      </c>
      <c r="BJ195" s="124"/>
      <c r="BK195" s="115">
        <f>IFERROR(IF(BJ195="",0,(SUMIF($G$3:BI$3,"金额-入",$G195:BI195)-SUMIF($G$3:BI$3,"金额-出",$G195:BI195))/(SUMIF($G$3:BI$3,"数量-入",$G195:BI195)-SUMIF($G$3:BI$3,"数量-出",$G195:BI195))),0)</f>
        <v>0</v>
      </c>
      <c r="BL195" s="115">
        <f t="shared" si="124"/>
        <v>0</v>
      </c>
      <c r="BM195" s="125"/>
      <c r="BN195" s="126"/>
      <c r="BO195" s="123"/>
      <c r="BP195" s="112"/>
      <c r="BQ195" s="119">
        <f t="shared" si="125"/>
        <v>0</v>
      </c>
      <c r="BR195" s="124"/>
      <c r="BS195" s="115">
        <f>IFERROR(IF(BR195="",0,(SUMIF($G$3:BQ$3,"金额-入",$G195:BQ195)-SUMIF($G$3:BQ$3,"金额-出",$G195:BQ195))/(SUMIF($G$3:BQ$3,"数量-入",$G195:BQ195)-SUMIF($G$3:BQ$3,"数量-出",$G195:BQ195))),0)</f>
        <v>0</v>
      </c>
      <c r="BT195" s="115">
        <f t="shared" si="126"/>
        <v>0</v>
      </c>
      <c r="BU195" s="125"/>
      <c r="BV195" s="126"/>
      <c r="BW195" s="123"/>
      <c r="BX195" s="112"/>
      <c r="BY195" s="119">
        <f t="shared" si="127"/>
        <v>0</v>
      </c>
      <c r="BZ195" s="124"/>
      <c r="CA195" s="115">
        <f>IFERROR(IF(BZ195="",0,(SUMIF($G$3:BY$3,"金额-入",$G195:BY195)-SUMIF($G$3:BY$3,"金额-出",$G195:BY195))/(SUMIF($G$3:BY$3,"数量-入",$G195:BY195)-SUMIF($G$3:BY$3,"数量-出",$G195:BY195))),0)</f>
        <v>0</v>
      </c>
      <c r="CB195" s="115">
        <f t="shared" si="128"/>
        <v>0</v>
      </c>
      <c r="CC195" s="125"/>
      <c r="CD195" s="126"/>
      <c r="CE195" s="123"/>
      <c r="CF195" s="112"/>
      <c r="CG195" s="119">
        <f t="shared" si="129"/>
        <v>0</v>
      </c>
      <c r="CH195" s="124"/>
      <c r="CI195" s="115">
        <f>IFERROR(IF(CH195="",0,(SUMIF($G$3:CG$3,"金额-入",$G195:CG195)-SUMIF($G$3:CG$3,"金额-出",$G195:CG195))/(SUMIF($G$3:CG$3,"数量-入",$G195:CG195)-SUMIF($G$3:CG$3,"数量-出",$G195:CG195))),0)</f>
        <v>0</v>
      </c>
      <c r="CJ195" s="115">
        <f t="shared" si="130"/>
        <v>0</v>
      </c>
      <c r="CK195" s="125"/>
      <c r="CL195" s="126"/>
      <c r="CM195" s="123"/>
      <c r="CN195" s="112"/>
      <c r="CO195" s="119">
        <f t="shared" si="131"/>
        <v>0</v>
      </c>
      <c r="CP195" s="124"/>
      <c r="CQ195" s="115">
        <f>IFERROR(IF(CP195="",0,(SUMIF($G$3:CO$3,"金额-入",$G195:CO195)-SUMIF($G$3:CO$3,"金额-出",$G195:CO195))/(SUMIF($G$3:CO$3,"数量-入",$G195:CO195)-SUMIF($G$3:CO$3,"数量-出",$G195:CO195))),0)</f>
        <v>0</v>
      </c>
      <c r="CR195" s="115">
        <f t="shared" si="132"/>
        <v>0</v>
      </c>
      <c r="CS195" s="125"/>
      <c r="CT195" s="126"/>
      <c r="CU195" s="123"/>
      <c r="CV195" s="112"/>
      <c r="CW195" s="119">
        <f t="shared" si="133"/>
        <v>0</v>
      </c>
      <c r="CX195" s="124"/>
      <c r="CY195" s="115">
        <f>IFERROR(IF(CX195="",0,(SUMIF($G$3:CW$3,"金额-入",$G195:CW195)-SUMIF($G$3:CW$3,"金额-出",$G195:CW195))/(SUMIF($G$3:CW$3,"数量-入",$G195:CW195)-SUMIF($G$3:CW$3,"数量-出",$G195:CW195))),0)</f>
        <v>0</v>
      </c>
      <c r="CZ195" s="115">
        <f t="shared" si="134"/>
        <v>0</v>
      </c>
      <c r="DA195" s="125"/>
      <c r="DB195" s="126"/>
      <c r="DC195" s="123"/>
      <c r="DD195" s="112"/>
      <c r="DE195" s="119">
        <f t="shared" si="135"/>
        <v>0</v>
      </c>
      <c r="DF195" s="124"/>
      <c r="DG195" s="115">
        <f>IFERROR(IF(DF195="",0,(SUMIF($G$3:DE$3,"金额-入",$G195:DE195)-SUMIF($G$3:DE$3,"金额-出",$G195:DE195))/(SUMIF($G$3:DE$3,"数量-入",$G195:DE195)-SUMIF($G$3:DE$3,"数量-出",$G195:DE195))),0)</f>
        <v>0</v>
      </c>
      <c r="DH195" s="115">
        <f t="shared" si="136"/>
        <v>0</v>
      </c>
      <c r="DI195" s="125"/>
      <c r="DJ195" s="126"/>
      <c r="DK195" s="109">
        <f t="array" ref="DK195">MIN(IF(($G$3:$DJ$3="单价")*(G195:DJ195&lt;&gt;0),G195:DJ195))</f>
        <v>0</v>
      </c>
      <c r="DL195" s="97">
        <f t="array" ref="DL195">MAX(IF($G$3:$DJ$3="单价",G195:DJ195))</f>
        <v>0</v>
      </c>
      <c r="DM195" s="115">
        <f t="shared" si="137"/>
        <v>0</v>
      </c>
      <c r="DN195" s="127"/>
      <c r="DO195" s="2"/>
      <c r="DP195" s="11">
        <f t="shared" si="138"/>
        <v>0</v>
      </c>
      <c r="DQ195" s="11">
        <f t="shared" si="139"/>
        <v>0</v>
      </c>
      <c r="DR195" s="11"/>
      <c r="DS195" s="11"/>
      <c r="DT195" s="11"/>
      <c r="DU195" s="2"/>
      <c r="DV195" s="2"/>
      <c r="DW195" s="2"/>
      <c r="DX195" s="2"/>
      <c r="DY195" s="2"/>
    </row>
    <row r="196" spans="1:129" ht="18" customHeight="1" x14ac:dyDescent="0.15">
      <c r="A196" s="2"/>
      <c r="B196" s="53">
        <f t="shared" si="0"/>
        <v>192</v>
      </c>
      <c r="C196" s="5"/>
      <c r="D196" s="6"/>
      <c r="E196" s="7"/>
      <c r="F196" s="8"/>
      <c r="G196" s="111"/>
      <c r="H196" s="112"/>
      <c r="I196" s="113">
        <f t="shared" si="106"/>
        <v>0</v>
      </c>
      <c r="J196" s="114">
        <f t="shared" si="107"/>
        <v>0</v>
      </c>
      <c r="K196" s="115">
        <f t="shared" si="3"/>
        <v>0</v>
      </c>
      <c r="L196" s="113">
        <f t="shared" si="108"/>
        <v>0</v>
      </c>
      <c r="M196" s="114">
        <f t="shared" si="109"/>
        <v>0</v>
      </c>
      <c r="N196" s="115">
        <f t="shared" si="6"/>
        <v>0</v>
      </c>
      <c r="O196" s="113">
        <f t="shared" si="110"/>
        <v>0</v>
      </c>
      <c r="P196" s="116">
        <f t="shared" si="111"/>
        <v>0</v>
      </c>
      <c r="Q196" s="117">
        <f t="shared" si="37"/>
        <v>0</v>
      </c>
      <c r="R196" s="118">
        <f t="shared" si="112"/>
        <v>0</v>
      </c>
      <c r="S196" s="111"/>
      <c r="T196" s="112"/>
      <c r="U196" s="119">
        <f t="shared" si="113"/>
        <v>0</v>
      </c>
      <c r="V196" s="120"/>
      <c r="W196" s="115">
        <f>IFERROR(IF(V196="",0,(SUMIF($G$3:U$3,"金额-入",$G196:U196)-SUMIF($G$3:U$3,"金额-出",$G196:U196))/(SUMIF($G$3:U$3,"数量-入",$G196:U196)-SUMIF($G$3:U$3,"数量-出",$G196:U196))),0)</f>
        <v>0</v>
      </c>
      <c r="X196" s="115">
        <f t="shared" si="114"/>
        <v>0</v>
      </c>
      <c r="Y196" s="121"/>
      <c r="Z196" s="122"/>
      <c r="AA196" s="111"/>
      <c r="AB196" s="112"/>
      <c r="AC196" s="119">
        <f t="shared" si="115"/>
        <v>0</v>
      </c>
      <c r="AD196" s="120"/>
      <c r="AE196" s="115">
        <f>IFERROR(IF(AD196="",0,(SUMIF($G$3:AC$3,"金额-入",$G196:AC196)-SUMIF($G$3:AC$3,"金额-出",$G196:AC196))/(SUMIF($G$3:AC$3,"数量-入",$G196:AC196)-SUMIF($G$3:AC$3,"数量-出",$G196:AC196))),0)</f>
        <v>0</v>
      </c>
      <c r="AF196" s="115">
        <f t="shared" si="116"/>
        <v>0</v>
      </c>
      <c r="AG196" s="121"/>
      <c r="AH196" s="122"/>
      <c r="AI196" s="123"/>
      <c r="AJ196" s="112"/>
      <c r="AK196" s="119">
        <f t="shared" si="117"/>
        <v>0</v>
      </c>
      <c r="AL196" s="124"/>
      <c r="AM196" s="115">
        <f>IFERROR(IF(AL196="",0,(SUMIF($G$3:AK$3,"金额-入",$G196:AK196)-SUMIF($G$3:AK$3,"金额-出",$G196:AK196))/(SUMIF($G$3:AK$3,"数量-入",$G196:AK196)-SUMIF($G$3:AK$3,"数量-出",$G196:AK196))),0)</f>
        <v>0</v>
      </c>
      <c r="AN196" s="115">
        <f t="shared" si="118"/>
        <v>0</v>
      </c>
      <c r="AO196" s="125"/>
      <c r="AP196" s="126"/>
      <c r="AQ196" s="123"/>
      <c r="AR196" s="112"/>
      <c r="AS196" s="119">
        <f t="shared" si="119"/>
        <v>0</v>
      </c>
      <c r="AT196" s="124"/>
      <c r="AU196" s="115">
        <f>IFERROR(IF(AT196="",0,(SUMIF($G$3:AS$3,"金额-入",$G196:AS196)-SUMIF($G$3:AS$3,"金额-出",$G196:AS196))/(SUMIF($G$3:AS$3,"数量-入",$G196:AS196)-SUMIF($G$3:AS$3,"数量-出",$G196:AS196))),0)</f>
        <v>0</v>
      </c>
      <c r="AV196" s="115">
        <f t="shared" si="120"/>
        <v>0</v>
      </c>
      <c r="AW196" s="125"/>
      <c r="AX196" s="126"/>
      <c r="AY196" s="123"/>
      <c r="AZ196" s="112"/>
      <c r="BA196" s="119">
        <f t="shared" si="121"/>
        <v>0</v>
      </c>
      <c r="BB196" s="124"/>
      <c r="BC196" s="115">
        <f>IFERROR(IF(BB196="",0,(SUMIF($G$3:BA$3,"金额-入",$G196:BA196)-SUMIF($G$3:BA$3,"金额-出",$G196:BA196))/(SUMIF($G$3:BA$3,"数量-入",$G196:BA196)-SUMIF($G$3:BA$3,"数量-出",$G196:BA196))),0)</f>
        <v>0</v>
      </c>
      <c r="BD196" s="115">
        <f t="shared" si="122"/>
        <v>0</v>
      </c>
      <c r="BE196" s="125"/>
      <c r="BF196" s="126"/>
      <c r="BG196" s="123"/>
      <c r="BH196" s="112"/>
      <c r="BI196" s="119">
        <f t="shared" si="123"/>
        <v>0</v>
      </c>
      <c r="BJ196" s="124"/>
      <c r="BK196" s="115">
        <f>IFERROR(IF(BJ196="",0,(SUMIF($G$3:BI$3,"金额-入",$G196:BI196)-SUMIF($G$3:BI$3,"金额-出",$G196:BI196))/(SUMIF($G$3:BI$3,"数量-入",$G196:BI196)-SUMIF($G$3:BI$3,"数量-出",$G196:BI196))),0)</f>
        <v>0</v>
      </c>
      <c r="BL196" s="115">
        <f t="shared" si="124"/>
        <v>0</v>
      </c>
      <c r="BM196" s="125"/>
      <c r="BN196" s="126"/>
      <c r="BO196" s="123"/>
      <c r="BP196" s="112"/>
      <c r="BQ196" s="119">
        <f t="shared" si="125"/>
        <v>0</v>
      </c>
      <c r="BR196" s="124"/>
      <c r="BS196" s="115">
        <f>IFERROR(IF(BR196="",0,(SUMIF($G$3:BQ$3,"金额-入",$G196:BQ196)-SUMIF($G$3:BQ$3,"金额-出",$G196:BQ196))/(SUMIF($G$3:BQ$3,"数量-入",$G196:BQ196)-SUMIF($G$3:BQ$3,"数量-出",$G196:BQ196))),0)</f>
        <v>0</v>
      </c>
      <c r="BT196" s="115">
        <f t="shared" si="126"/>
        <v>0</v>
      </c>
      <c r="BU196" s="125"/>
      <c r="BV196" s="126"/>
      <c r="BW196" s="123"/>
      <c r="BX196" s="112"/>
      <c r="BY196" s="119">
        <f t="shared" si="127"/>
        <v>0</v>
      </c>
      <c r="BZ196" s="124"/>
      <c r="CA196" s="115">
        <f>IFERROR(IF(BZ196="",0,(SUMIF($G$3:BY$3,"金额-入",$G196:BY196)-SUMIF($G$3:BY$3,"金额-出",$G196:BY196))/(SUMIF($G$3:BY$3,"数量-入",$G196:BY196)-SUMIF($G$3:BY$3,"数量-出",$G196:BY196))),0)</f>
        <v>0</v>
      </c>
      <c r="CB196" s="115">
        <f t="shared" si="128"/>
        <v>0</v>
      </c>
      <c r="CC196" s="125"/>
      <c r="CD196" s="126"/>
      <c r="CE196" s="123"/>
      <c r="CF196" s="112"/>
      <c r="CG196" s="119">
        <f t="shared" si="129"/>
        <v>0</v>
      </c>
      <c r="CH196" s="124"/>
      <c r="CI196" s="115">
        <f>IFERROR(IF(CH196="",0,(SUMIF($G$3:CG$3,"金额-入",$G196:CG196)-SUMIF($G$3:CG$3,"金额-出",$G196:CG196))/(SUMIF($G$3:CG$3,"数量-入",$G196:CG196)-SUMIF($G$3:CG$3,"数量-出",$G196:CG196))),0)</f>
        <v>0</v>
      </c>
      <c r="CJ196" s="115">
        <f t="shared" si="130"/>
        <v>0</v>
      </c>
      <c r="CK196" s="125"/>
      <c r="CL196" s="126"/>
      <c r="CM196" s="123"/>
      <c r="CN196" s="112"/>
      <c r="CO196" s="119">
        <f t="shared" si="131"/>
        <v>0</v>
      </c>
      <c r="CP196" s="124"/>
      <c r="CQ196" s="115">
        <f>IFERROR(IF(CP196="",0,(SUMIF($G$3:CO$3,"金额-入",$G196:CO196)-SUMIF($G$3:CO$3,"金额-出",$G196:CO196))/(SUMIF($G$3:CO$3,"数量-入",$G196:CO196)-SUMIF($G$3:CO$3,"数量-出",$G196:CO196))),0)</f>
        <v>0</v>
      </c>
      <c r="CR196" s="115">
        <f t="shared" si="132"/>
        <v>0</v>
      </c>
      <c r="CS196" s="125"/>
      <c r="CT196" s="126"/>
      <c r="CU196" s="123"/>
      <c r="CV196" s="112"/>
      <c r="CW196" s="119">
        <f t="shared" si="133"/>
        <v>0</v>
      </c>
      <c r="CX196" s="124"/>
      <c r="CY196" s="115">
        <f>IFERROR(IF(CX196="",0,(SUMIF($G$3:CW$3,"金额-入",$G196:CW196)-SUMIF($G$3:CW$3,"金额-出",$G196:CW196))/(SUMIF($G$3:CW$3,"数量-入",$G196:CW196)-SUMIF($G$3:CW$3,"数量-出",$G196:CW196))),0)</f>
        <v>0</v>
      </c>
      <c r="CZ196" s="115">
        <f t="shared" si="134"/>
        <v>0</v>
      </c>
      <c r="DA196" s="125"/>
      <c r="DB196" s="126"/>
      <c r="DC196" s="123"/>
      <c r="DD196" s="112"/>
      <c r="DE196" s="119">
        <f t="shared" si="135"/>
        <v>0</v>
      </c>
      <c r="DF196" s="124"/>
      <c r="DG196" s="115">
        <f>IFERROR(IF(DF196="",0,(SUMIF($G$3:DE$3,"金额-入",$G196:DE196)-SUMIF($G$3:DE$3,"金额-出",$G196:DE196))/(SUMIF($G$3:DE$3,"数量-入",$G196:DE196)-SUMIF($G$3:DE$3,"数量-出",$G196:DE196))),0)</f>
        <v>0</v>
      </c>
      <c r="DH196" s="115">
        <f t="shared" si="136"/>
        <v>0</v>
      </c>
      <c r="DI196" s="125"/>
      <c r="DJ196" s="126"/>
      <c r="DK196" s="109">
        <f t="array" ref="DK196">MIN(IF(($G$3:$DJ$3="单价")*(G196:DJ196&lt;&gt;0),G196:DJ196))</f>
        <v>0</v>
      </c>
      <c r="DL196" s="97">
        <f t="array" ref="DL196">MAX(IF($G$3:$DJ$3="单价",G196:DJ196))</f>
        <v>0</v>
      </c>
      <c r="DM196" s="115">
        <f t="shared" si="137"/>
        <v>0</v>
      </c>
      <c r="DN196" s="127"/>
      <c r="DO196" s="2"/>
      <c r="DP196" s="11">
        <f t="shared" si="138"/>
        <v>0</v>
      </c>
      <c r="DQ196" s="11">
        <f t="shared" si="139"/>
        <v>0</v>
      </c>
      <c r="DR196" s="11"/>
      <c r="DS196" s="11"/>
      <c r="DT196" s="11"/>
      <c r="DU196" s="2"/>
      <c r="DV196" s="2"/>
      <c r="DW196" s="2"/>
      <c r="DX196" s="2"/>
      <c r="DY196" s="2"/>
    </row>
    <row r="197" spans="1:129" ht="18" customHeight="1" x14ac:dyDescent="0.15">
      <c r="A197" s="2"/>
      <c r="B197" s="53">
        <f t="shared" si="0"/>
        <v>193</v>
      </c>
      <c r="C197" s="5"/>
      <c r="D197" s="6"/>
      <c r="E197" s="7"/>
      <c r="F197" s="8"/>
      <c r="G197" s="111"/>
      <c r="H197" s="112"/>
      <c r="I197" s="113">
        <f t="shared" si="106"/>
        <v>0</v>
      </c>
      <c r="J197" s="114">
        <f t="shared" si="107"/>
        <v>0</v>
      </c>
      <c r="K197" s="115">
        <f t="shared" si="3"/>
        <v>0</v>
      </c>
      <c r="L197" s="113">
        <f t="shared" si="108"/>
        <v>0</v>
      </c>
      <c r="M197" s="114">
        <f t="shared" si="109"/>
        <v>0</v>
      </c>
      <c r="N197" s="115">
        <f t="shared" si="6"/>
        <v>0</v>
      </c>
      <c r="O197" s="113">
        <f t="shared" si="110"/>
        <v>0</v>
      </c>
      <c r="P197" s="116">
        <f t="shared" si="111"/>
        <v>0</v>
      </c>
      <c r="Q197" s="117">
        <f t="shared" si="37"/>
        <v>0</v>
      </c>
      <c r="R197" s="118">
        <f t="shared" si="112"/>
        <v>0</v>
      </c>
      <c r="S197" s="111"/>
      <c r="T197" s="112"/>
      <c r="U197" s="119">
        <f t="shared" si="113"/>
        <v>0</v>
      </c>
      <c r="V197" s="120"/>
      <c r="W197" s="115">
        <f>IFERROR(IF(V197="",0,(SUMIF($G$3:U$3,"金额-入",$G197:U197)-SUMIF($G$3:U$3,"金额-出",$G197:U197))/(SUMIF($G$3:U$3,"数量-入",$G197:U197)-SUMIF($G$3:U$3,"数量-出",$G197:U197))),0)</f>
        <v>0</v>
      </c>
      <c r="X197" s="115">
        <f t="shared" si="114"/>
        <v>0</v>
      </c>
      <c r="Y197" s="121"/>
      <c r="Z197" s="122"/>
      <c r="AA197" s="111"/>
      <c r="AB197" s="112"/>
      <c r="AC197" s="119">
        <f t="shared" si="115"/>
        <v>0</v>
      </c>
      <c r="AD197" s="120"/>
      <c r="AE197" s="115">
        <f>IFERROR(IF(AD197="",0,(SUMIF($G$3:AC$3,"金额-入",$G197:AC197)-SUMIF($G$3:AC$3,"金额-出",$G197:AC197))/(SUMIF($G$3:AC$3,"数量-入",$G197:AC197)-SUMIF($G$3:AC$3,"数量-出",$G197:AC197))),0)</f>
        <v>0</v>
      </c>
      <c r="AF197" s="115">
        <f t="shared" si="116"/>
        <v>0</v>
      </c>
      <c r="AG197" s="121"/>
      <c r="AH197" s="122"/>
      <c r="AI197" s="123"/>
      <c r="AJ197" s="112"/>
      <c r="AK197" s="119">
        <f t="shared" si="117"/>
        <v>0</v>
      </c>
      <c r="AL197" s="124"/>
      <c r="AM197" s="115">
        <f>IFERROR(IF(AL197="",0,(SUMIF($G$3:AK$3,"金额-入",$G197:AK197)-SUMIF($G$3:AK$3,"金额-出",$G197:AK197))/(SUMIF($G$3:AK$3,"数量-入",$G197:AK197)-SUMIF($G$3:AK$3,"数量-出",$G197:AK197))),0)</f>
        <v>0</v>
      </c>
      <c r="AN197" s="115">
        <f t="shared" si="118"/>
        <v>0</v>
      </c>
      <c r="AO197" s="125"/>
      <c r="AP197" s="126"/>
      <c r="AQ197" s="123"/>
      <c r="AR197" s="112"/>
      <c r="AS197" s="119">
        <f t="shared" si="119"/>
        <v>0</v>
      </c>
      <c r="AT197" s="124"/>
      <c r="AU197" s="115">
        <f>IFERROR(IF(AT197="",0,(SUMIF($G$3:AS$3,"金额-入",$G197:AS197)-SUMIF($G$3:AS$3,"金额-出",$G197:AS197))/(SUMIF($G$3:AS$3,"数量-入",$G197:AS197)-SUMIF($G$3:AS$3,"数量-出",$G197:AS197))),0)</f>
        <v>0</v>
      </c>
      <c r="AV197" s="115">
        <f t="shared" si="120"/>
        <v>0</v>
      </c>
      <c r="AW197" s="125"/>
      <c r="AX197" s="126"/>
      <c r="AY197" s="123"/>
      <c r="AZ197" s="112"/>
      <c r="BA197" s="119">
        <f t="shared" si="121"/>
        <v>0</v>
      </c>
      <c r="BB197" s="124"/>
      <c r="BC197" s="115">
        <f>IFERROR(IF(BB197="",0,(SUMIF($G$3:BA$3,"金额-入",$G197:BA197)-SUMIF($G$3:BA$3,"金额-出",$G197:BA197))/(SUMIF($G$3:BA$3,"数量-入",$G197:BA197)-SUMIF($G$3:BA$3,"数量-出",$G197:BA197))),0)</f>
        <v>0</v>
      </c>
      <c r="BD197" s="115">
        <f t="shared" si="122"/>
        <v>0</v>
      </c>
      <c r="BE197" s="125"/>
      <c r="BF197" s="126"/>
      <c r="BG197" s="123"/>
      <c r="BH197" s="112"/>
      <c r="BI197" s="119">
        <f t="shared" si="123"/>
        <v>0</v>
      </c>
      <c r="BJ197" s="124"/>
      <c r="BK197" s="115">
        <f>IFERROR(IF(BJ197="",0,(SUMIF($G$3:BI$3,"金额-入",$G197:BI197)-SUMIF($G$3:BI$3,"金额-出",$G197:BI197))/(SUMIF($G$3:BI$3,"数量-入",$G197:BI197)-SUMIF($G$3:BI$3,"数量-出",$G197:BI197))),0)</f>
        <v>0</v>
      </c>
      <c r="BL197" s="115">
        <f t="shared" si="124"/>
        <v>0</v>
      </c>
      <c r="BM197" s="125"/>
      <c r="BN197" s="126"/>
      <c r="BO197" s="123"/>
      <c r="BP197" s="112"/>
      <c r="BQ197" s="119">
        <f t="shared" si="125"/>
        <v>0</v>
      </c>
      <c r="BR197" s="124"/>
      <c r="BS197" s="115">
        <f>IFERROR(IF(BR197="",0,(SUMIF($G$3:BQ$3,"金额-入",$G197:BQ197)-SUMIF($G$3:BQ$3,"金额-出",$G197:BQ197))/(SUMIF($G$3:BQ$3,"数量-入",$G197:BQ197)-SUMIF($G$3:BQ$3,"数量-出",$G197:BQ197))),0)</f>
        <v>0</v>
      </c>
      <c r="BT197" s="115">
        <f t="shared" si="126"/>
        <v>0</v>
      </c>
      <c r="BU197" s="125"/>
      <c r="BV197" s="126"/>
      <c r="BW197" s="123"/>
      <c r="BX197" s="112"/>
      <c r="BY197" s="119">
        <f t="shared" si="127"/>
        <v>0</v>
      </c>
      <c r="BZ197" s="124"/>
      <c r="CA197" s="115">
        <f>IFERROR(IF(BZ197="",0,(SUMIF($G$3:BY$3,"金额-入",$G197:BY197)-SUMIF($G$3:BY$3,"金额-出",$G197:BY197))/(SUMIF($G$3:BY$3,"数量-入",$G197:BY197)-SUMIF($G$3:BY$3,"数量-出",$G197:BY197))),0)</f>
        <v>0</v>
      </c>
      <c r="CB197" s="115">
        <f t="shared" si="128"/>
        <v>0</v>
      </c>
      <c r="CC197" s="125"/>
      <c r="CD197" s="126"/>
      <c r="CE197" s="123"/>
      <c r="CF197" s="112"/>
      <c r="CG197" s="119">
        <f t="shared" si="129"/>
        <v>0</v>
      </c>
      <c r="CH197" s="124"/>
      <c r="CI197" s="115">
        <f>IFERROR(IF(CH197="",0,(SUMIF($G$3:CG$3,"金额-入",$G197:CG197)-SUMIF($G$3:CG$3,"金额-出",$G197:CG197))/(SUMIF($G$3:CG$3,"数量-入",$G197:CG197)-SUMIF($G$3:CG$3,"数量-出",$G197:CG197))),0)</f>
        <v>0</v>
      </c>
      <c r="CJ197" s="115">
        <f t="shared" si="130"/>
        <v>0</v>
      </c>
      <c r="CK197" s="125"/>
      <c r="CL197" s="126"/>
      <c r="CM197" s="123"/>
      <c r="CN197" s="112"/>
      <c r="CO197" s="119">
        <f t="shared" si="131"/>
        <v>0</v>
      </c>
      <c r="CP197" s="124"/>
      <c r="CQ197" s="115">
        <f>IFERROR(IF(CP197="",0,(SUMIF($G$3:CO$3,"金额-入",$G197:CO197)-SUMIF($G$3:CO$3,"金额-出",$G197:CO197))/(SUMIF($G$3:CO$3,"数量-入",$G197:CO197)-SUMIF($G$3:CO$3,"数量-出",$G197:CO197))),0)</f>
        <v>0</v>
      </c>
      <c r="CR197" s="115">
        <f t="shared" si="132"/>
        <v>0</v>
      </c>
      <c r="CS197" s="125"/>
      <c r="CT197" s="126"/>
      <c r="CU197" s="123"/>
      <c r="CV197" s="112"/>
      <c r="CW197" s="119">
        <f t="shared" si="133"/>
        <v>0</v>
      </c>
      <c r="CX197" s="124"/>
      <c r="CY197" s="115">
        <f>IFERROR(IF(CX197="",0,(SUMIF($G$3:CW$3,"金额-入",$G197:CW197)-SUMIF($G$3:CW$3,"金额-出",$G197:CW197))/(SUMIF($G$3:CW$3,"数量-入",$G197:CW197)-SUMIF($G$3:CW$3,"数量-出",$G197:CW197))),0)</f>
        <v>0</v>
      </c>
      <c r="CZ197" s="115">
        <f t="shared" si="134"/>
        <v>0</v>
      </c>
      <c r="DA197" s="125"/>
      <c r="DB197" s="126"/>
      <c r="DC197" s="123"/>
      <c r="DD197" s="112"/>
      <c r="DE197" s="119">
        <f t="shared" si="135"/>
        <v>0</v>
      </c>
      <c r="DF197" s="124"/>
      <c r="DG197" s="115">
        <f>IFERROR(IF(DF197="",0,(SUMIF($G$3:DE$3,"金额-入",$G197:DE197)-SUMIF($G$3:DE$3,"金额-出",$G197:DE197))/(SUMIF($G$3:DE$3,"数量-入",$G197:DE197)-SUMIF($G$3:DE$3,"数量-出",$G197:DE197))),0)</f>
        <v>0</v>
      </c>
      <c r="DH197" s="115">
        <f t="shared" si="136"/>
        <v>0</v>
      </c>
      <c r="DI197" s="125"/>
      <c r="DJ197" s="126"/>
      <c r="DK197" s="109">
        <f t="array" ref="DK197">MIN(IF(($G$3:$DJ$3="单价")*(G197:DJ197&lt;&gt;0),G197:DJ197))</f>
        <v>0</v>
      </c>
      <c r="DL197" s="97">
        <f t="array" ref="DL197">MAX(IF($G$3:$DJ$3="单价",G197:DJ197))</f>
        <v>0</v>
      </c>
      <c r="DM197" s="115">
        <f t="shared" si="137"/>
        <v>0</v>
      </c>
      <c r="DN197" s="127"/>
      <c r="DO197" s="2"/>
      <c r="DP197" s="11">
        <f t="shared" si="138"/>
        <v>0</v>
      </c>
      <c r="DQ197" s="11">
        <f t="shared" si="139"/>
        <v>0</v>
      </c>
      <c r="DR197" s="11"/>
      <c r="DS197" s="11"/>
      <c r="DT197" s="11"/>
      <c r="DU197" s="2"/>
      <c r="DV197" s="2"/>
      <c r="DW197" s="2"/>
      <c r="DX197" s="2"/>
      <c r="DY197" s="2"/>
    </row>
    <row r="198" spans="1:129" ht="18" customHeight="1" x14ac:dyDescent="0.15">
      <c r="A198" s="2"/>
      <c r="B198" s="53">
        <f t="shared" si="0"/>
        <v>194</v>
      </c>
      <c r="C198" s="5"/>
      <c r="D198" s="6"/>
      <c r="E198" s="7"/>
      <c r="F198" s="8"/>
      <c r="G198" s="111"/>
      <c r="H198" s="112"/>
      <c r="I198" s="113">
        <f t="shared" si="106"/>
        <v>0</v>
      </c>
      <c r="J198" s="114">
        <f t="shared" si="107"/>
        <v>0</v>
      </c>
      <c r="K198" s="115">
        <f t="shared" si="3"/>
        <v>0</v>
      </c>
      <c r="L198" s="113">
        <f t="shared" si="108"/>
        <v>0</v>
      </c>
      <c r="M198" s="114">
        <f t="shared" si="109"/>
        <v>0</v>
      </c>
      <c r="N198" s="115">
        <f t="shared" si="6"/>
        <v>0</v>
      </c>
      <c r="O198" s="113">
        <f t="shared" si="110"/>
        <v>0</v>
      </c>
      <c r="P198" s="116">
        <f t="shared" si="111"/>
        <v>0</v>
      </c>
      <c r="Q198" s="117">
        <f t="shared" si="37"/>
        <v>0</v>
      </c>
      <c r="R198" s="118">
        <f t="shared" si="112"/>
        <v>0</v>
      </c>
      <c r="S198" s="111"/>
      <c r="T198" s="112"/>
      <c r="U198" s="119">
        <f t="shared" si="113"/>
        <v>0</v>
      </c>
      <c r="V198" s="120"/>
      <c r="W198" s="115">
        <f>IFERROR(IF(V198="",0,(SUMIF($G$3:U$3,"金额-入",$G198:U198)-SUMIF($G$3:U$3,"金额-出",$G198:U198))/(SUMIF($G$3:U$3,"数量-入",$G198:U198)-SUMIF($G$3:U$3,"数量-出",$G198:U198))),0)</f>
        <v>0</v>
      </c>
      <c r="X198" s="115">
        <f t="shared" si="114"/>
        <v>0</v>
      </c>
      <c r="Y198" s="121"/>
      <c r="Z198" s="122"/>
      <c r="AA198" s="111"/>
      <c r="AB198" s="112"/>
      <c r="AC198" s="119">
        <f t="shared" si="115"/>
        <v>0</v>
      </c>
      <c r="AD198" s="120"/>
      <c r="AE198" s="115">
        <f>IFERROR(IF(AD198="",0,(SUMIF($G$3:AC$3,"金额-入",$G198:AC198)-SUMIF($G$3:AC$3,"金额-出",$G198:AC198))/(SUMIF($G$3:AC$3,"数量-入",$G198:AC198)-SUMIF($G$3:AC$3,"数量-出",$G198:AC198))),0)</f>
        <v>0</v>
      </c>
      <c r="AF198" s="115">
        <f t="shared" si="116"/>
        <v>0</v>
      </c>
      <c r="AG198" s="121"/>
      <c r="AH198" s="122"/>
      <c r="AI198" s="123"/>
      <c r="AJ198" s="112"/>
      <c r="AK198" s="119">
        <f t="shared" si="117"/>
        <v>0</v>
      </c>
      <c r="AL198" s="124"/>
      <c r="AM198" s="115">
        <f>IFERROR(IF(AL198="",0,(SUMIF($G$3:AK$3,"金额-入",$G198:AK198)-SUMIF($G$3:AK$3,"金额-出",$G198:AK198))/(SUMIF($G$3:AK$3,"数量-入",$G198:AK198)-SUMIF($G$3:AK$3,"数量-出",$G198:AK198))),0)</f>
        <v>0</v>
      </c>
      <c r="AN198" s="115">
        <f t="shared" si="118"/>
        <v>0</v>
      </c>
      <c r="AO198" s="125"/>
      <c r="AP198" s="126"/>
      <c r="AQ198" s="123"/>
      <c r="AR198" s="112"/>
      <c r="AS198" s="119">
        <f t="shared" si="119"/>
        <v>0</v>
      </c>
      <c r="AT198" s="124"/>
      <c r="AU198" s="115">
        <f>IFERROR(IF(AT198="",0,(SUMIF($G$3:AS$3,"金额-入",$G198:AS198)-SUMIF($G$3:AS$3,"金额-出",$G198:AS198))/(SUMIF($G$3:AS$3,"数量-入",$G198:AS198)-SUMIF($G$3:AS$3,"数量-出",$G198:AS198))),0)</f>
        <v>0</v>
      </c>
      <c r="AV198" s="115">
        <f t="shared" si="120"/>
        <v>0</v>
      </c>
      <c r="AW198" s="125"/>
      <c r="AX198" s="126"/>
      <c r="AY198" s="123"/>
      <c r="AZ198" s="112"/>
      <c r="BA198" s="119">
        <f t="shared" si="121"/>
        <v>0</v>
      </c>
      <c r="BB198" s="124"/>
      <c r="BC198" s="115">
        <f>IFERROR(IF(BB198="",0,(SUMIF($G$3:BA$3,"金额-入",$G198:BA198)-SUMIF($G$3:BA$3,"金额-出",$G198:BA198))/(SUMIF($G$3:BA$3,"数量-入",$G198:BA198)-SUMIF($G$3:BA$3,"数量-出",$G198:BA198))),0)</f>
        <v>0</v>
      </c>
      <c r="BD198" s="115">
        <f t="shared" si="122"/>
        <v>0</v>
      </c>
      <c r="BE198" s="125"/>
      <c r="BF198" s="126"/>
      <c r="BG198" s="123"/>
      <c r="BH198" s="112"/>
      <c r="BI198" s="119">
        <f t="shared" si="123"/>
        <v>0</v>
      </c>
      <c r="BJ198" s="124"/>
      <c r="BK198" s="115">
        <f>IFERROR(IF(BJ198="",0,(SUMIF($G$3:BI$3,"金额-入",$G198:BI198)-SUMIF($G$3:BI$3,"金额-出",$G198:BI198))/(SUMIF($G$3:BI$3,"数量-入",$G198:BI198)-SUMIF($G$3:BI$3,"数量-出",$G198:BI198))),0)</f>
        <v>0</v>
      </c>
      <c r="BL198" s="115">
        <f t="shared" si="124"/>
        <v>0</v>
      </c>
      <c r="BM198" s="125"/>
      <c r="BN198" s="126"/>
      <c r="BO198" s="123"/>
      <c r="BP198" s="112"/>
      <c r="BQ198" s="119">
        <f t="shared" si="125"/>
        <v>0</v>
      </c>
      <c r="BR198" s="124"/>
      <c r="BS198" s="115">
        <f>IFERROR(IF(BR198="",0,(SUMIF($G$3:BQ$3,"金额-入",$G198:BQ198)-SUMIF($G$3:BQ$3,"金额-出",$G198:BQ198))/(SUMIF($G$3:BQ$3,"数量-入",$G198:BQ198)-SUMIF($G$3:BQ$3,"数量-出",$G198:BQ198))),0)</f>
        <v>0</v>
      </c>
      <c r="BT198" s="115">
        <f t="shared" si="126"/>
        <v>0</v>
      </c>
      <c r="BU198" s="125"/>
      <c r="BV198" s="126"/>
      <c r="BW198" s="123"/>
      <c r="BX198" s="112"/>
      <c r="BY198" s="119">
        <f t="shared" si="127"/>
        <v>0</v>
      </c>
      <c r="BZ198" s="124"/>
      <c r="CA198" s="115">
        <f>IFERROR(IF(BZ198="",0,(SUMIF($G$3:BY$3,"金额-入",$G198:BY198)-SUMIF($G$3:BY$3,"金额-出",$G198:BY198))/(SUMIF($G$3:BY$3,"数量-入",$G198:BY198)-SUMIF($G$3:BY$3,"数量-出",$G198:BY198))),0)</f>
        <v>0</v>
      </c>
      <c r="CB198" s="115">
        <f t="shared" si="128"/>
        <v>0</v>
      </c>
      <c r="CC198" s="125"/>
      <c r="CD198" s="126"/>
      <c r="CE198" s="123"/>
      <c r="CF198" s="112"/>
      <c r="CG198" s="119">
        <f t="shared" si="129"/>
        <v>0</v>
      </c>
      <c r="CH198" s="124"/>
      <c r="CI198" s="115">
        <f>IFERROR(IF(CH198="",0,(SUMIF($G$3:CG$3,"金额-入",$G198:CG198)-SUMIF($G$3:CG$3,"金额-出",$G198:CG198))/(SUMIF($G$3:CG$3,"数量-入",$G198:CG198)-SUMIF($G$3:CG$3,"数量-出",$G198:CG198))),0)</f>
        <v>0</v>
      </c>
      <c r="CJ198" s="115">
        <f t="shared" si="130"/>
        <v>0</v>
      </c>
      <c r="CK198" s="125"/>
      <c r="CL198" s="126"/>
      <c r="CM198" s="123"/>
      <c r="CN198" s="112"/>
      <c r="CO198" s="119">
        <f t="shared" si="131"/>
        <v>0</v>
      </c>
      <c r="CP198" s="124"/>
      <c r="CQ198" s="115">
        <f>IFERROR(IF(CP198="",0,(SUMIF($G$3:CO$3,"金额-入",$G198:CO198)-SUMIF($G$3:CO$3,"金额-出",$G198:CO198))/(SUMIF($G$3:CO$3,"数量-入",$G198:CO198)-SUMIF($G$3:CO$3,"数量-出",$G198:CO198))),0)</f>
        <v>0</v>
      </c>
      <c r="CR198" s="115">
        <f t="shared" si="132"/>
        <v>0</v>
      </c>
      <c r="CS198" s="125"/>
      <c r="CT198" s="126"/>
      <c r="CU198" s="123"/>
      <c r="CV198" s="112"/>
      <c r="CW198" s="119">
        <f t="shared" si="133"/>
        <v>0</v>
      </c>
      <c r="CX198" s="124"/>
      <c r="CY198" s="115">
        <f>IFERROR(IF(CX198="",0,(SUMIF($G$3:CW$3,"金额-入",$G198:CW198)-SUMIF($G$3:CW$3,"金额-出",$G198:CW198))/(SUMIF($G$3:CW$3,"数量-入",$G198:CW198)-SUMIF($G$3:CW$3,"数量-出",$G198:CW198))),0)</f>
        <v>0</v>
      </c>
      <c r="CZ198" s="115">
        <f t="shared" si="134"/>
        <v>0</v>
      </c>
      <c r="DA198" s="125"/>
      <c r="DB198" s="126"/>
      <c r="DC198" s="123"/>
      <c r="DD198" s="112"/>
      <c r="DE198" s="119">
        <f t="shared" si="135"/>
        <v>0</v>
      </c>
      <c r="DF198" s="124"/>
      <c r="DG198" s="115">
        <f>IFERROR(IF(DF198="",0,(SUMIF($G$3:DE$3,"金额-入",$G198:DE198)-SUMIF($G$3:DE$3,"金额-出",$G198:DE198))/(SUMIF($G$3:DE$3,"数量-入",$G198:DE198)-SUMIF($G$3:DE$3,"数量-出",$G198:DE198))),0)</f>
        <v>0</v>
      </c>
      <c r="DH198" s="115">
        <f t="shared" si="136"/>
        <v>0</v>
      </c>
      <c r="DI198" s="125"/>
      <c r="DJ198" s="126"/>
      <c r="DK198" s="109">
        <f t="array" ref="DK198">MIN(IF(($G$3:$DJ$3="单价")*(G198:DJ198&lt;&gt;0),G198:DJ198))</f>
        <v>0</v>
      </c>
      <c r="DL198" s="97">
        <f t="array" ref="DL198">MAX(IF($G$3:$DJ$3="单价",G198:DJ198))</f>
        <v>0</v>
      </c>
      <c r="DM198" s="115">
        <f t="shared" si="137"/>
        <v>0</v>
      </c>
      <c r="DN198" s="127"/>
      <c r="DO198" s="2"/>
      <c r="DP198" s="11">
        <f t="shared" si="138"/>
        <v>0</v>
      </c>
      <c r="DQ198" s="11">
        <f t="shared" si="139"/>
        <v>0</v>
      </c>
      <c r="DR198" s="11"/>
      <c r="DS198" s="11"/>
      <c r="DT198" s="11"/>
      <c r="DU198" s="2"/>
      <c r="DV198" s="2"/>
      <c r="DW198" s="2"/>
      <c r="DX198" s="2"/>
      <c r="DY198" s="2"/>
    </row>
    <row r="199" spans="1:129" ht="18" customHeight="1" x14ac:dyDescent="0.15">
      <c r="A199" s="2"/>
      <c r="B199" s="53">
        <f t="shared" si="0"/>
        <v>195</v>
      </c>
      <c r="C199" s="5"/>
      <c r="D199" s="6"/>
      <c r="E199" s="7"/>
      <c r="F199" s="8"/>
      <c r="G199" s="111"/>
      <c r="H199" s="112"/>
      <c r="I199" s="113">
        <f t="shared" si="106"/>
        <v>0</v>
      </c>
      <c r="J199" s="114">
        <f t="shared" si="107"/>
        <v>0</v>
      </c>
      <c r="K199" s="115">
        <f t="shared" si="3"/>
        <v>0</v>
      </c>
      <c r="L199" s="113">
        <f t="shared" si="108"/>
        <v>0</v>
      </c>
      <c r="M199" s="114">
        <f t="shared" si="109"/>
        <v>0</v>
      </c>
      <c r="N199" s="115">
        <f t="shared" si="6"/>
        <v>0</v>
      </c>
      <c r="O199" s="113">
        <f t="shared" si="110"/>
        <v>0</v>
      </c>
      <c r="P199" s="116">
        <f t="shared" si="111"/>
        <v>0</v>
      </c>
      <c r="Q199" s="117">
        <f t="shared" si="37"/>
        <v>0</v>
      </c>
      <c r="R199" s="118">
        <f t="shared" si="112"/>
        <v>0</v>
      </c>
      <c r="S199" s="111"/>
      <c r="T199" s="112"/>
      <c r="U199" s="119">
        <f t="shared" si="113"/>
        <v>0</v>
      </c>
      <c r="V199" s="120"/>
      <c r="W199" s="115">
        <f>IFERROR(IF(V199="",0,(SUMIF($G$3:U$3,"金额-入",$G199:U199)-SUMIF($G$3:U$3,"金额-出",$G199:U199))/(SUMIF($G$3:U$3,"数量-入",$G199:U199)-SUMIF($G$3:U$3,"数量-出",$G199:U199))),0)</f>
        <v>0</v>
      </c>
      <c r="X199" s="115">
        <f t="shared" si="114"/>
        <v>0</v>
      </c>
      <c r="Y199" s="121"/>
      <c r="Z199" s="122"/>
      <c r="AA199" s="111"/>
      <c r="AB199" s="112"/>
      <c r="AC199" s="119">
        <f t="shared" si="115"/>
        <v>0</v>
      </c>
      <c r="AD199" s="120"/>
      <c r="AE199" s="115">
        <f>IFERROR(IF(AD199="",0,(SUMIF($G$3:AC$3,"金额-入",$G199:AC199)-SUMIF($G$3:AC$3,"金额-出",$G199:AC199))/(SUMIF($G$3:AC$3,"数量-入",$G199:AC199)-SUMIF($G$3:AC$3,"数量-出",$G199:AC199))),0)</f>
        <v>0</v>
      </c>
      <c r="AF199" s="115">
        <f t="shared" si="116"/>
        <v>0</v>
      </c>
      <c r="AG199" s="121"/>
      <c r="AH199" s="122"/>
      <c r="AI199" s="123"/>
      <c r="AJ199" s="112"/>
      <c r="AK199" s="119">
        <f t="shared" si="117"/>
        <v>0</v>
      </c>
      <c r="AL199" s="124"/>
      <c r="AM199" s="115">
        <f>IFERROR(IF(AL199="",0,(SUMIF($G$3:AK$3,"金额-入",$G199:AK199)-SUMIF($G$3:AK$3,"金额-出",$G199:AK199))/(SUMIF($G$3:AK$3,"数量-入",$G199:AK199)-SUMIF($G$3:AK$3,"数量-出",$G199:AK199))),0)</f>
        <v>0</v>
      </c>
      <c r="AN199" s="115">
        <f t="shared" si="118"/>
        <v>0</v>
      </c>
      <c r="AO199" s="125"/>
      <c r="AP199" s="126"/>
      <c r="AQ199" s="123"/>
      <c r="AR199" s="112"/>
      <c r="AS199" s="119">
        <f t="shared" si="119"/>
        <v>0</v>
      </c>
      <c r="AT199" s="124"/>
      <c r="AU199" s="115">
        <f>IFERROR(IF(AT199="",0,(SUMIF($G$3:AS$3,"金额-入",$G199:AS199)-SUMIF($G$3:AS$3,"金额-出",$G199:AS199))/(SUMIF($G$3:AS$3,"数量-入",$G199:AS199)-SUMIF($G$3:AS$3,"数量-出",$G199:AS199))),0)</f>
        <v>0</v>
      </c>
      <c r="AV199" s="115">
        <f t="shared" si="120"/>
        <v>0</v>
      </c>
      <c r="AW199" s="125"/>
      <c r="AX199" s="126"/>
      <c r="AY199" s="123"/>
      <c r="AZ199" s="112"/>
      <c r="BA199" s="119">
        <f t="shared" si="121"/>
        <v>0</v>
      </c>
      <c r="BB199" s="124"/>
      <c r="BC199" s="115">
        <f>IFERROR(IF(BB199="",0,(SUMIF($G$3:BA$3,"金额-入",$G199:BA199)-SUMIF($G$3:BA$3,"金额-出",$G199:BA199))/(SUMIF($G$3:BA$3,"数量-入",$G199:BA199)-SUMIF($G$3:BA$3,"数量-出",$G199:BA199))),0)</f>
        <v>0</v>
      </c>
      <c r="BD199" s="115">
        <f t="shared" si="122"/>
        <v>0</v>
      </c>
      <c r="BE199" s="125"/>
      <c r="BF199" s="126"/>
      <c r="BG199" s="123"/>
      <c r="BH199" s="112"/>
      <c r="BI199" s="119">
        <f t="shared" si="123"/>
        <v>0</v>
      </c>
      <c r="BJ199" s="124"/>
      <c r="BK199" s="115">
        <f>IFERROR(IF(BJ199="",0,(SUMIF($G$3:BI$3,"金额-入",$G199:BI199)-SUMIF($G$3:BI$3,"金额-出",$G199:BI199))/(SUMIF($G$3:BI$3,"数量-入",$G199:BI199)-SUMIF($G$3:BI$3,"数量-出",$G199:BI199))),0)</f>
        <v>0</v>
      </c>
      <c r="BL199" s="115">
        <f t="shared" si="124"/>
        <v>0</v>
      </c>
      <c r="BM199" s="125"/>
      <c r="BN199" s="126"/>
      <c r="BO199" s="123"/>
      <c r="BP199" s="112"/>
      <c r="BQ199" s="119">
        <f t="shared" si="125"/>
        <v>0</v>
      </c>
      <c r="BR199" s="124"/>
      <c r="BS199" s="115">
        <f>IFERROR(IF(BR199="",0,(SUMIF($G$3:BQ$3,"金额-入",$G199:BQ199)-SUMIF($G$3:BQ$3,"金额-出",$G199:BQ199))/(SUMIF($G$3:BQ$3,"数量-入",$G199:BQ199)-SUMIF($G$3:BQ$3,"数量-出",$G199:BQ199))),0)</f>
        <v>0</v>
      </c>
      <c r="BT199" s="115">
        <f t="shared" si="126"/>
        <v>0</v>
      </c>
      <c r="BU199" s="125"/>
      <c r="BV199" s="126"/>
      <c r="BW199" s="123"/>
      <c r="BX199" s="112"/>
      <c r="BY199" s="119">
        <f t="shared" si="127"/>
        <v>0</v>
      </c>
      <c r="BZ199" s="124"/>
      <c r="CA199" s="115">
        <f>IFERROR(IF(BZ199="",0,(SUMIF($G$3:BY$3,"金额-入",$G199:BY199)-SUMIF($G$3:BY$3,"金额-出",$G199:BY199))/(SUMIF($G$3:BY$3,"数量-入",$G199:BY199)-SUMIF($G$3:BY$3,"数量-出",$G199:BY199))),0)</f>
        <v>0</v>
      </c>
      <c r="CB199" s="115">
        <f t="shared" si="128"/>
        <v>0</v>
      </c>
      <c r="CC199" s="125"/>
      <c r="CD199" s="126"/>
      <c r="CE199" s="123"/>
      <c r="CF199" s="112"/>
      <c r="CG199" s="119">
        <f t="shared" si="129"/>
        <v>0</v>
      </c>
      <c r="CH199" s="124"/>
      <c r="CI199" s="115">
        <f>IFERROR(IF(CH199="",0,(SUMIF($G$3:CG$3,"金额-入",$G199:CG199)-SUMIF($G$3:CG$3,"金额-出",$G199:CG199))/(SUMIF($G$3:CG$3,"数量-入",$G199:CG199)-SUMIF($G$3:CG$3,"数量-出",$G199:CG199))),0)</f>
        <v>0</v>
      </c>
      <c r="CJ199" s="115">
        <f t="shared" si="130"/>
        <v>0</v>
      </c>
      <c r="CK199" s="125"/>
      <c r="CL199" s="126"/>
      <c r="CM199" s="123"/>
      <c r="CN199" s="112"/>
      <c r="CO199" s="119">
        <f t="shared" si="131"/>
        <v>0</v>
      </c>
      <c r="CP199" s="124"/>
      <c r="CQ199" s="115">
        <f>IFERROR(IF(CP199="",0,(SUMIF($G$3:CO$3,"金额-入",$G199:CO199)-SUMIF($G$3:CO$3,"金额-出",$G199:CO199))/(SUMIF($G$3:CO$3,"数量-入",$G199:CO199)-SUMIF($G$3:CO$3,"数量-出",$G199:CO199))),0)</f>
        <v>0</v>
      </c>
      <c r="CR199" s="115">
        <f t="shared" si="132"/>
        <v>0</v>
      </c>
      <c r="CS199" s="125"/>
      <c r="CT199" s="126"/>
      <c r="CU199" s="123"/>
      <c r="CV199" s="112"/>
      <c r="CW199" s="119">
        <f t="shared" si="133"/>
        <v>0</v>
      </c>
      <c r="CX199" s="124"/>
      <c r="CY199" s="115">
        <f>IFERROR(IF(CX199="",0,(SUMIF($G$3:CW$3,"金额-入",$G199:CW199)-SUMIF($G$3:CW$3,"金额-出",$G199:CW199))/(SUMIF($G$3:CW$3,"数量-入",$G199:CW199)-SUMIF($G$3:CW$3,"数量-出",$G199:CW199))),0)</f>
        <v>0</v>
      </c>
      <c r="CZ199" s="115">
        <f t="shared" si="134"/>
        <v>0</v>
      </c>
      <c r="DA199" s="125"/>
      <c r="DB199" s="126"/>
      <c r="DC199" s="123"/>
      <c r="DD199" s="112"/>
      <c r="DE199" s="119">
        <f t="shared" si="135"/>
        <v>0</v>
      </c>
      <c r="DF199" s="124"/>
      <c r="DG199" s="115">
        <f>IFERROR(IF(DF199="",0,(SUMIF($G$3:DE$3,"金额-入",$G199:DE199)-SUMIF($G$3:DE$3,"金额-出",$G199:DE199))/(SUMIF($G$3:DE$3,"数量-入",$G199:DE199)-SUMIF($G$3:DE$3,"数量-出",$G199:DE199))),0)</f>
        <v>0</v>
      </c>
      <c r="DH199" s="115">
        <f t="shared" si="136"/>
        <v>0</v>
      </c>
      <c r="DI199" s="125"/>
      <c r="DJ199" s="126"/>
      <c r="DK199" s="109">
        <f t="array" ref="DK199">MIN(IF(($G$3:$DJ$3="单价")*(G199:DJ199&lt;&gt;0),G199:DJ199))</f>
        <v>0</v>
      </c>
      <c r="DL199" s="97">
        <f t="array" ref="DL199">MAX(IF($G$3:$DJ$3="单价",G199:DJ199))</f>
        <v>0</v>
      </c>
      <c r="DM199" s="115">
        <f t="shared" si="137"/>
        <v>0</v>
      </c>
      <c r="DN199" s="127"/>
      <c r="DO199" s="2"/>
      <c r="DP199" s="11">
        <f t="shared" si="138"/>
        <v>0</v>
      </c>
      <c r="DQ199" s="11">
        <f t="shared" si="139"/>
        <v>0</v>
      </c>
      <c r="DR199" s="11"/>
      <c r="DS199" s="11"/>
      <c r="DT199" s="11"/>
      <c r="DU199" s="2"/>
      <c r="DV199" s="2"/>
      <c r="DW199" s="2"/>
      <c r="DX199" s="2"/>
      <c r="DY199" s="2"/>
    </row>
    <row r="200" spans="1:129" ht="18" customHeight="1" x14ac:dyDescent="0.15">
      <c r="A200" s="2"/>
      <c r="B200" s="53">
        <f t="shared" si="0"/>
        <v>196</v>
      </c>
      <c r="C200" s="5"/>
      <c r="D200" s="6"/>
      <c r="E200" s="7"/>
      <c r="F200" s="8"/>
      <c r="G200" s="111"/>
      <c r="H200" s="112"/>
      <c r="I200" s="113">
        <f t="shared" si="106"/>
        <v>0</v>
      </c>
      <c r="J200" s="114">
        <f t="shared" si="107"/>
        <v>0</v>
      </c>
      <c r="K200" s="115">
        <f t="shared" si="3"/>
        <v>0</v>
      </c>
      <c r="L200" s="113">
        <f t="shared" si="108"/>
        <v>0</v>
      </c>
      <c r="M200" s="114">
        <f t="shared" si="109"/>
        <v>0</v>
      </c>
      <c r="N200" s="115">
        <f t="shared" si="6"/>
        <v>0</v>
      </c>
      <c r="O200" s="113">
        <f t="shared" si="110"/>
        <v>0</v>
      </c>
      <c r="P200" s="116">
        <f t="shared" si="111"/>
        <v>0</v>
      </c>
      <c r="Q200" s="117">
        <f t="shared" si="37"/>
        <v>0</v>
      </c>
      <c r="R200" s="118">
        <f t="shared" si="112"/>
        <v>0</v>
      </c>
      <c r="S200" s="111"/>
      <c r="T200" s="112"/>
      <c r="U200" s="119">
        <f t="shared" si="113"/>
        <v>0</v>
      </c>
      <c r="V200" s="120"/>
      <c r="W200" s="115">
        <f>IFERROR(IF(V200="",0,(SUMIF($G$3:U$3,"金额-入",$G200:U200)-SUMIF($G$3:U$3,"金额-出",$G200:U200))/(SUMIF($G$3:U$3,"数量-入",$G200:U200)-SUMIF($G$3:U$3,"数量-出",$G200:U200))),0)</f>
        <v>0</v>
      </c>
      <c r="X200" s="115">
        <f t="shared" si="114"/>
        <v>0</v>
      </c>
      <c r="Y200" s="121"/>
      <c r="Z200" s="122"/>
      <c r="AA200" s="111"/>
      <c r="AB200" s="112"/>
      <c r="AC200" s="119">
        <f t="shared" si="115"/>
        <v>0</v>
      </c>
      <c r="AD200" s="120"/>
      <c r="AE200" s="115">
        <f>IFERROR(IF(AD200="",0,(SUMIF($G$3:AC$3,"金额-入",$G200:AC200)-SUMIF($G$3:AC$3,"金额-出",$G200:AC200))/(SUMIF($G$3:AC$3,"数量-入",$G200:AC200)-SUMIF($G$3:AC$3,"数量-出",$G200:AC200))),0)</f>
        <v>0</v>
      </c>
      <c r="AF200" s="115">
        <f t="shared" si="116"/>
        <v>0</v>
      </c>
      <c r="AG200" s="121"/>
      <c r="AH200" s="122"/>
      <c r="AI200" s="123"/>
      <c r="AJ200" s="112"/>
      <c r="AK200" s="119">
        <f t="shared" si="117"/>
        <v>0</v>
      </c>
      <c r="AL200" s="124"/>
      <c r="AM200" s="115">
        <f>IFERROR(IF(AL200="",0,(SUMIF($G$3:AK$3,"金额-入",$G200:AK200)-SUMIF($G$3:AK$3,"金额-出",$G200:AK200))/(SUMIF($G$3:AK$3,"数量-入",$G200:AK200)-SUMIF($G$3:AK$3,"数量-出",$G200:AK200))),0)</f>
        <v>0</v>
      </c>
      <c r="AN200" s="115">
        <f t="shared" si="118"/>
        <v>0</v>
      </c>
      <c r="AO200" s="125"/>
      <c r="AP200" s="126"/>
      <c r="AQ200" s="123"/>
      <c r="AR200" s="112"/>
      <c r="AS200" s="119">
        <f t="shared" si="119"/>
        <v>0</v>
      </c>
      <c r="AT200" s="124"/>
      <c r="AU200" s="115">
        <f>IFERROR(IF(AT200="",0,(SUMIF($G$3:AS$3,"金额-入",$G200:AS200)-SUMIF($G$3:AS$3,"金额-出",$G200:AS200))/(SUMIF($G$3:AS$3,"数量-入",$G200:AS200)-SUMIF($G$3:AS$3,"数量-出",$G200:AS200))),0)</f>
        <v>0</v>
      </c>
      <c r="AV200" s="115">
        <f t="shared" si="120"/>
        <v>0</v>
      </c>
      <c r="AW200" s="125"/>
      <c r="AX200" s="126"/>
      <c r="AY200" s="123"/>
      <c r="AZ200" s="112"/>
      <c r="BA200" s="119">
        <f t="shared" si="121"/>
        <v>0</v>
      </c>
      <c r="BB200" s="124"/>
      <c r="BC200" s="115">
        <f>IFERROR(IF(BB200="",0,(SUMIF($G$3:BA$3,"金额-入",$G200:BA200)-SUMIF($G$3:BA$3,"金额-出",$G200:BA200))/(SUMIF($G$3:BA$3,"数量-入",$G200:BA200)-SUMIF($G$3:BA$3,"数量-出",$G200:BA200))),0)</f>
        <v>0</v>
      </c>
      <c r="BD200" s="115">
        <f t="shared" si="122"/>
        <v>0</v>
      </c>
      <c r="BE200" s="125"/>
      <c r="BF200" s="126"/>
      <c r="BG200" s="123"/>
      <c r="BH200" s="112"/>
      <c r="BI200" s="119">
        <f t="shared" si="123"/>
        <v>0</v>
      </c>
      <c r="BJ200" s="124"/>
      <c r="BK200" s="115">
        <f>IFERROR(IF(BJ200="",0,(SUMIF($G$3:BI$3,"金额-入",$G200:BI200)-SUMIF($G$3:BI$3,"金额-出",$G200:BI200))/(SUMIF($G$3:BI$3,"数量-入",$G200:BI200)-SUMIF($G$3:BI$3,"数量-出",$G200:BI200))),0)</f>
        <v>0</v>
      </c>
      <c r="BL200" s="115">
        <f t="shared" si="124"/>
        <v>0</v>
      </c>
      <c r="BM200" s="125"/>
      <c r="BN200" s="126"/>
      <c r="BO200" s="123"/>
      <c r="BP200" s="112"/>
      <c r="BQ200" s="119">
        <f t="shared" si="125"/>
        <v>0</v>
      </c>
      <c r="BR200" s="124"/>
      <c r="BS200" s="115">
        <f>IFERROR(IF(BR200="",0,(SUMIF($G$3:BQ$3,"金额-入",$G200:BQ200)-SUMIF($G$3:BQ$3,"金额-出",$G200:BQ200))/(SUMIF($G$3:BQ$3,"数量-入",$G200:BQ200)-SUMIF($G$3:BQ$3,"数量-出",$G200:BQ200))),0)</f>
        <v>0</v>
      </c>
      <c r="BT200" s="115">
        <f t="shared" si="126"/>
        <v>0</v>
      </c>
      <c r="BU200" s="125"/>
      <c r="BV200" s="126"/>
      <c r="BW200" s="123"/>
      <c r="BX200" s="112"/>
      <c r="BY200" s="119">
        <f t="shared" si="127"/>
        <v>0</v>
      </c>
      <c r="BZ200" s="124"/>
      <c r="CA200" s="115">
        <f>IFERROR(IF(BZ200="",0,(SUMIF($G$3:BY$3,"金额-入",$G200:BY200)-SUMIF($G$3:BY$3,"金额-出",$G200:BY200))/(SUMIF($G$3:BY$3,"数量-入",$G200:BY200)-SUMIF($G$3:BY$3,"数量-出",$G200:BY200))),0)</f>
        <v>0</v>
      </c>
      <c r="CB200" s="115">
        <f t="shared" si="128"/>
        <v>0</v>
      </c>
      <c r="CC200" s="125"/>
      <c r="CD200" s="126"/>
      <c r="CE200" s="123"/>
      <c r="CF200" s="112"/>
      <c r="CG200" s="119">
        <f t="shared" si="129"/>
        <v>0</v>
      </c>
      <c r="CH200" s="124"/>
      <c r="CI200" s="115">
        <f>IFERROR(IF(CH200="",0,(SUMIF($G$3:CG$3,"金额-入",$G200:CG200)-SUMIF($G$3:CG$3,"金额-出",$G200:CG200))/(SUMIF($G$3:CG$3,"数量-入",$G200:CG200)-SUMIF($G$3:CG$3,"数量-出",$G200:CG200))),0)</f>
        <v>0</v>
      </c>
      <c r="CJ200" s="115">
        <f t="shared" si="130"/>
        <v>0</v>
      </c>
      <c r="CK200" s="125"/>
      <c r="CL200" s="126"/>
      <c r="CM200" s="123"/>
      <c r="CN200" s="112"/>
      <c r="CO200" s="119">
        <f t="shared" si="131"/>
        <v>0</v>
      </c>
      <c r="CP200" s="124"/>
      <c r="CQ200" s="115">
        <f>IFERROR(IF(CP200="",0,(SUMIF($G$3:CO$3,"金额-入",$G200:CO200)-SUMIF($G$3:CO$3,"金额-出",$G200:CO200))/(SUMIF($G$3:CO$3,"数量-入",$G200:CO200)-SUMIF($G$3:CO$3,"数量-出",$G200:CO200))),0)</f>
        <v>0</v>
      </c>
      <c r="CR200" s="115">
        <f t="shared" si="132"/>
        <v>0</v>
      </c>
      <c r="CS200" s="125"/>
      <c r="CT200" s="126"/>
      <c r="CU200" s="123"/>
      <c r="CV200" s="112"/>
      <c r="CW200" s="119">
        <f t="shared" si="133"/>
        <v>0</v>
      </c>
      <c r="CX200" s="124"/>
      <c r="CY200" s="115">
        <f>IFERROR(IF(CX200="",0,(SUMIF($G$3:CW$3,"金额-入",$G200:CW200)-SUMIF($G$3:CW$3,"金额-出",$G200:CW200))/(SUMIF($G$3:CW$3,"数量-入",$G200:CW200)-SUMIF($G$3:CW$3,"数量-出",$G200:CW200))),0)</f>
        <v>0</v>
      </c>
      <c r="CZ200" s="115">
        <f t="shared" si="134"/>
        <v>0</v>
      </c>
      <c r="DA200" s="125"/>
      <c r="DB200" s="126"/>
      <c r="DC200" s="123"/>
      <c r="DD200" s="112"/>
      <c r="DE200" s="119">
        <f t="shared" si="135"/>
        <v>0</v>
      </c>
      <c r="DF200" s="124"/>
      <c r="DG200" s="115">
        <f>IFERROR(IF(DF200="",0,(SUMIF($G$3:DE$3,"金额-入",$G200:DE200)-SUMIF($G$3:DE$3,"金额-出",$G200:DE200))/(SUMIF($G$3:DE$3,"数量-入",$G200:DE200)-SUMIF($G$3:DE$3,"数量-出",$G200:DE200))),0)</f>
        <v>0</v>
      </c>
      <c r="DH200" s="115">
        <f t="shared" si="136"/>
        <v>0</v>
      </c>
      <c r="DI200" s="125"/>
      <c r="DJ200" s="126"/>
      <c r="DK200" s="109">
        <f t="array" ref="DK200">MIN(IF(($G$3:$DJ$3="单价")*(G200:DJ200&lt;&gt;0),G200:DJ200))</f>
        <v>0</v>
      </c>
      <c r="DL200" s="97">
        <f t="array" ref="DL200">MAX(IF($G$3:$DJ$3="单价",G200:DJ200))</f>
        <v>0</v>
      </c>
      <c r="DM200" s="115">
        <f t="shared" si="137"/>
        <v>0</v>
      </c>
      <c r="DN200" s="127"/>
      <c r="DO200" s="2"/>
      <c r="DP200" s="11">
        <f t="shared" si="138"/>
        <v>0</v>
      </c>
      <c r="DQ200" s="11">
        <f t="shared" si="139"/>
        <v>0</v>
      </c>
      <c r="DR200" s="11"/>
      <c r="DS200" s="11"/>
      <c r="DT200" s="11"/>
      <c r="DU200" s="2"/>
      <c r="DV200" s="2"/>
      <c r="DW200" s="2"/>
      <c r="DX200" s="2"/>
      <c r="DY200" s="2"/>
    </row>
    <row r="201" spans="1:129" ht="18" customHeight="1" x14ac:dyDescent="0.15">
      <c r="A201" s="2"/>
      <c r="B201" s="53">
        <f t="shared" si="0"/>
        <v>197</v>
      </c>
      <c r="C201" s="5"/>
      <c r="D201" s="6"/>
      <c r="E201" s="7"/>
      <c r="F201" s="8"/>
      <c r="G201" s="111"/>
      <c r="H201" s="112"/>
      <c r="I201" s="113">
        <f t="shared" si="106"/>
        <v>0</v>
      </c>
      <c r="J201" s="114">
        <f t="shared" si="107"/>
        <v>0</v>
      </c>
      <c r="K201" s="115">
        <f t="shared" si="3"/>
        <v>0</v>
      </c>
      <c r="L201" s="113">
        <f t="shared" si="108"/>
        <v>0</v>
      </c>
      <c r="M201" s="114">
        <f t="shared" si="109"/>
        <v>0</v>
      </c>
      <c r="N201" s="115">
        <f t="shared" si="6"/>
        <v>0</v>
      </c>
      <c r="O201" s="113">
        <f t="shared" si="110"/>
        <v>0</v>
      </c>
      <c r="P201" s="116">
        <f t="shared" si="111"/>
        <v>0</v>
      </c>
      <c r="Q201" s="117">
        <f t="shared" si="37"/>
        <v>0</v>
      </c>
      <c r="R201" s="118">
        <f t="shared" si="112"/>
        <v>0</v>
      </c>
      <c r="S201" s="111"/>
      <c r="T201" s="112"/>
      <c r="U201" s="119">
        <f t="shared" si="113"/>
        <v>0</v>
      </c>
      <c r="V201" s="120"/>
      <c r="W201" s="115">
        <f>IFERROR(IF(V201="",0,(SUMIF($G$3:U$3,"金额-入",$G201:U201)-SUMIF($G$3:U$3,"金额-出",$G201:U201))/(SUMIF($G$3:U$3,"数量-入",$G201:U201)-SUMIF($G$3:U$3,"数量-出",$G201:U201))),0)</f>
        <v>0</v>
      </c>
      <c r="X201" s="115">
        <f t="shared" si="114"/>
        <v>0</v>
      </c>
      <c r="Y201" s="121"/>
      <c r="Z201" s="122"/>
      <c r="AA201" s="111"/>
      <c r="AB201" s="112"/>
      <c r="AC201" s="119">
        <f t="shared" si="115"/>
        <v>0</v>
      </c>
      <c r="AD201" s="120"/>
      <c r="AE201" s="115">
        <f>IFERROR(IF(AD201="",0,(SUMIF($G$3:AC$3,"金额-入",$G201:AC201)-SUMIF($G$3:AC$3,"金额-出",$G201:AC201))/(SUMIF($G$3:AC$3,"数量-入",$G201:AC201)-SUMIF($G$3:AC$3,"数量-出",$G201:AC201))),0)</f>
        <v>0</v>
      </c>
      <c r="AF201" s="115">
        <f t="shared" si="116"/>
        <v>0</v>
      </c>
      <c r="AG201" s="121"/>
      <c r="AH201" s="122"/>
      <c r="AI201" s="123"/>
      <c r="AJ201" s="112"/>
      <c r="AK201" s="119">
        <f t="shared" si="117"/>
        <v>0</v>
      </c>
      <c r="AL201" s="124"/>
      <c r="AM201" s="115">
        <f>IFERROR(IF(AL201="",0,(SUMIF($G$3:AK$3,"金额-入",$G201:AK201)-SUMIF($G$3:AK$3,"金额-出",$G201:AK201))/(SUMIF($G$3:AK$3,"数量-入",$G201:AK201)-SUMIF($G$3:AK$3,"数量-出",$G201:AK201))),0)</f>
        <v>0</v>
      </c>
      <c r="AN201" s="115">
        <f t="shared" si="118"/>
        <v>0</v>
      </c>
      <c r="AO201" s="125"/>
      <c r="AP201" s="126"/>
      <c r="AQ201" s="123"/>
      <c r="AR201" s="112"/>
      <c r="AS201" s="119">
        <f t="shared" si="119"/>
        <v>0</v>
      </c>
      <c r="AT201" s="124"/>
      <c r="AU201" s="115">
        <f>IFERROR(IF(AT201="",0,(SUMIF($G$3:AS$3,"金额-入",$G201:AS201)-SUMIF($G$3:AS$3,"金额-出",$G201:AS201))/(SUMIF($G$3:AS$3,"数量-入",$G201:AS201)-SUMIF($G$3:AS$3,"数量-出",$G201:AS201))),0)</f>
        <v>0</v>
      </c>
      <c r="AV201" s="115">
        <f t="shared" si="120"/>
        <v>0</v>
      </c>
      <c r="AW201" s="125"/>
      <c r="AX201" s="126"/>
      <c r="AY201" s="123"/>
      <c r="AZ201" s="112"/>
      <c r="BA201" s="119">
        <f t="shared" si="121"/>
        <v>0</v>
      </c>
      <c r="BB201" s="124"/>
      <c r="BC201" s="115">
        <f>IFERROR(IF(BB201="",0,(SUMIF($G$3:BA$3,"金额-入",$G201:BA201)-SUMIF($G$3:BA$3,"金额-出",$G201:BA201))/(SUMIF($G$3:BA$3,"数量-入",$G201:BA201)-SUMIF($G$3:BA$3,"数量-出",$G201:BA201))),0)</f>
        <v>0</v>
      </c>
      <c r="BD201" s="115">
        <f t="shared" si="122"/>
        <v>0</v>
      </c>
      <c r="BE201" s="125"/>
      <c r="BF201" s="126"/>
      <c r="BG201" s="123"/>
      <c r="BH201" s="112"/>
      <c r="BI201" s="119">
        <f t="shared" si="123"/>
        <v>0</v>
      </c>
      <c r="BJ201" s="124"/>
      <c r="BK201" s="115">
        <f>IFERROR(IF(BJ201="",0,(SUMIF($G$3:BI$3,"金额-入",$G201:BI201)-SUMIF($G$3:BI$3,"金额-出",$G201:BI201))/(SUMIF($G$3:BI$3,"数量-入",$G201:BI201)-SUMIF($G$3:BI$3,"数量-出",$G201:BI201))),0)</f>
        <v>0</v>
      </c>
      <c r="BL201" s="115">
        <f t="shared" si="124"/>
        <v>0</v>
      </c>
      <c r="BM201" s="125"/>
      <c r="BN201" s="126"/>
      <c r="BO201" s="123"/>
      <c r="BP201" s="112"/>
      <c r="BQ201" s="119">
        <f t="shared" si="125"/>
        <v>0</v>
      </c>
      <c r="BR201" s="124"/>
      <c r="BS201" s="115">
        <f>IFERROR(IF(BR201="",0,(SUMIF($G$3:BQ$3,"金额-入",$G201:BQ201)-SUMIF($G$3:BQ$3,"金额-出",$G201:BQ201))/(SUMIF($G$3:BQ$3,"数量-入",$G201:BQ201)-SUMIF($G$3:BQ$3,"数量-出",$G201:BQ201))),0)</f>
        <v>0</v>
      </c>
      <c r="BT201" s="115">
        <f t="shared" si="126"/>
        <v>0</v>
      </c>
      <c r="BU201" s="125"/>
      <c r="BV201" s="126"/>
      <c r="BW201" s="123"/>
      <c r="BX201" s="112"/>
      <c r="BY201" s="119">
        <f t="shared" si="127"/>
        <v>0</v>
      </c>
      <c r="BZ201" s="124"/>
      <c r="CA201" s="115">
        <f>IFERROR(IF(BZ201="",0,(SUMIF($G$3:BY$3,"金额-入",$G201:BY201)-SUMIF($G$3:BY$3,"金额-出",$G201:BY201))/(SUMIF($G$3:BY$3,"数量-入",$G201:BY201)-SUMIF($G$3:BY$3,"数量-出",$G201:BY201))),0)</f>
        <v>0</v>
      </c>
      <c r="CB201" s="115">
        <f t="shared" si="128"/>
        <v>0</v>
      </c>
      <c r="CC201" s="125"/>
      <c r="CD201" s="126"/>
      <c r="CE201" s="123"/>
      <c r="CF201" s="112"/>
      <c r="CG201" s="119">
        <f t="shared" si="129"/>
        <v>0</v>
      </c>
      <c r="CH201" s="124"/>
      <c r="CI201" s="115">
        <f>IFERROR(IF(CH201="",0,(SUMIF($G$3:CG$3,"金额-入",$G201:CG201)-SUMIF($G$3:CG$3,"金额-出",$G201:CG201))/(SUMIF($G$3:CG$3,"数量-入",$G201:CG201)-SUMIF($G$3:CG$3,"数量-出",$G201:CG201))),0)</f>
        <v>0</v>
      </c>
      <c r="CJ201" s="115">
        <f t="shared" si="130"/>
        <v>0</v>
      </c>
      <c r="CK201" s="125"/>
      <c r="CL201" s="126"/>
      <c r="CM201" s="123"/>
      <c r="CN201" s="112"/>
      <c r="CO201" s="119">
        <f t="shared" si="131"/>
        <v>0</v>
      </c>
      <c r="CP201" s="124"/>
      <c r="CQ201" s="115">
        <f>IFERROR(IF(CP201="",0,(SUMIF($G$3:CO$3,"金额-入",$G201:CO201)-SUMIF($G$3:CO$3,"金额-出",$G201:CO201))/(SUMIF($G$3:CO$3,"数量-入",$G201:CO201)-SUMIF($G$3:CO$3,"数量-出",$G201:CO201))),0)</f>
        <v>0</v>
      </c>
      <c r="CR201" s="115">
        <f t="shared" si="132"/>
        <v>0</v>
      </c>
      <c r="CS201" s="125"/>
      <c r="CT201" s="126"/>
      <c r="CU201" s="123"/>
      <c r="CV201" s="112"/>
      <c r="CW201" s="119">
        <f t="shared" si="133"/>
        <v>0</v>
      </c>
      <c r="CX201" s="124"/>
      <c r="CY201" s="115">
        <f>IFERROR(IF(CX201="",0,(SUMIF($G$3:CW$3,"金额-入",$G201:CW201)-SUMIF($G$3:CW$3,"金额-出",$G201:CW201))/(SUMIF($G$3:CW$3,"数量-入",$G201:CW201)-SUMIF($G$3:CW$3,"数量-出",$G201:CW201))),0)</f>
        <v>0</v>
      </c>
      <c r="CZ201" s="115">
        <f t="shared" si="134"/>
        <v>0</v>
      </c>
      <c r="DA201" s="125"/>
      <c r="DB201" s="126"/>
      <c r="DC201" s="123"/>
      <c r="DD201" s="112"/>
      <c r="DE201" s="119">
        <f t="shared" si="135"/>
        <v>0</v>
      </c>
      <c r="DF201" s="124"/>
      <c r="DG201" s="115">
        <f>IFERROR(IF(DF201="",0,(SUMIF($G$3:DE$3,"金额-入",$G201:DE201)-SUMIF($G$3:DE$3,"金额-出",$G201:DE201))/(SUMIF($G$3:DE$3,"数量-入",$G201:DE201)-SUMIF($G$3:DE$3,"数量-出",$G201:DE201))),0)</f>
        <v>0</v>
      </c>
      <c r="DH201" s="115">
        <f t="shared" si="136"/>
        <v>0</v>
      </c>
      <c r="DI201" s="125"/>
      <c r="DJ201" s="126"/>
      <c r="DK201" s="109">
        <f t="array" ref="DK201">MIN(IF(($G$3:$DJ$3="单价")*(G201:DJ201&lt;&gt;0),G201:DJ201))</f>
        <v>0</v>
      </c>
      <c r="DL201" s="97">
        <f t="array" ref="DL201">MAX(IF($G$3:$DJ$3="单价",G201:DJ201))</f>
        <v>0</v>
      </c>
      <c r="DM201" s="115">
        <f t="shared" si="137"/>
        <v>0</v>
      </c>
      <c r="DN201" s="127"/>
      <c r="DO201" s="2"/>
      <c r="DP201" s="11">
        <f t="shared" si="138"/>
        <v>0</v>
      </c>
      <c r="DQ201" s="11">
        <f t="shared" si="139"/>
        <v>0</v>
      </c>
      <c r="DR201" s="11"/>
      <c r="DS201" s="11"/>
      <c r="DT201" s="11"/>
      <c r="DU201" s="2"/>
      <c r="DV201" s="2"/>
      <c r="DW201" s="2"/>
      <c r="DX201" s="2"/>
      <c r="DY201" s="2"/>
    </row>
    <row r="202" spans="1:129" ht="18" customHeight="1" x14ac:dyDescent="0.15">
      <c r="A202" s="2"/>
      <c r="B202" s="53">
        <f t="shared" si="0"/>
        <v>198</v>
      </c>
      <c r="C202" s="5"/>
      <c r="D202" s="6"/>
      <c r="E202" s="7"/>
      <c r="F202" s="8"/>
      <c r="G202" s="111"/>
      <c r="H202" s="112"/>
      <c r="I202" s="113">
        <f t="shared" si="106"/>
        <v>0</v>
      </c>
      <c r="J202" s="114">
        <f t="shared" si="107"/>
        <v>0</v>
      </c>
      <c r="K202" s="115">
        <f t="shared" si="3"/>
        <v>0</v>
      </c>
      <c r="L202" s="113">
        <f t="shared" si="108"/>
        <v>0</v>
      </c>
      <c r="M202" s="114">
        <f t="shared" si="109"/>
        <v>0</v>
      </c>
      <c r="N202" s="115">
        <f t="shared" si="6"/>
        <v>0</v>
      </c>
      <c r="O202" s="113">
        <f t="shared" si="110"/>
        <v>0</v>
      </c>
      <c r="P202" s="116">
        <f t="shared" si="111"/>
        <v>0</v>
      </c>
      <c r="Q202" s="117">
        <f t="shared" si="37"/>
        <v>0</v>
      </c>
      <c r="R202" s="118">
        <f t="shared" si="112"/>
        <v>0</v>
      </c>
      <c r="S202" s="111"/>
      <c r="T202" s="112"/>
      <c r="U202" s="119">
        <f t="shared" si="113"/>
        <v>0</v>
      </c>
      <c r="V202" s="120"/>
      <c r="W202" s="115">
        <f>IFERROR(IF(V202="",0,(SUMIF($G$3:U$3,"金额-入",$G202:U202)-SUMIF($G$3:U$3,"金额-出",$G202:U202))/(SUMIF($G$3:U$3,"数量-入",$G202:U202)-SUMIF($G$3:U$3,"数量-出",$G202:U202))),0)</f>
        <v>0</v>
      </c>
      <c r="X202" s="115">
        <f t="shared" si="114"/>
        <v>0</v>
      </c>
      <c r="Y202" s="121"/>
      <c r="Z202" s="122"/>
      <c r="AA202" s="111"/>
      <c r="AB202" s="112"/>
      <c r="AC202" s="119">
        <f t="shared" si="115"/>
        <v>0</v>
      </c>
      <c r="AD202" s="120"/>
      <c r="AE202" s="115">
        <f>IFERROR(IF(AD202="",0,(SUMIF($G$3:AC$3,"金额-入",$G202:AC202)-SUMIF($G$3:AC$3,"金额-出",$G202:AC202))/(SUMIF($G$3:AC$3,"数量-入",$G202:AC202)-SUMIF($G$3:AC$3,"数量-出",$G202:AC202))),0)</f>
        <v>0</v>
      </c>
      <c r="AF202" s="115">
        <f t="shared" si="116"/>
        <v>0</v>
      </c>
      <c r="AG202" s="121"/>
      <c r="AH202" s="122"/>
      <c r="AI202" s="123"/>
      <c r="AJ202" s="112"/>
      <c r="AK202" s="119">
        <f t="shared" si="117"/>
        <v>0</v>
      </c>
      <c r="AL202" s="124"/>
      <c r="AM202" s="115">
        <f>IFERROR(IF(AL202="",0,(SUMIF($G$3:AK$3,"金额-入",$G202:AK202)-SUMIF($G$3:AK$3,"金额-出",$G202:AK202))/(SUMIF($G$3:AK$3,"数量-入",$G202:AK202)-SUMIF($G$3:AK$3,"数量-出",$G202:AK202))),0)</f>
        <v>0</v>
      </c>
      <c r="AN202" s="115">
        <f t="shared" si="118"/>
        <v>0</v>
      </c>
      <c r="AO202" s="125"/>
      <c r="AP202" s="126"/>
      <c r="AQ202" s="123"/>
      <c r="AR202" s="112"/>
      <c r="AS202" s="119">
        <f t="shared" si="119"/>
        <v>0</v>
      </c>
      <c r="AT202" s="124"/>
      <c r="AU202" s="115">
        <f>IFERROR(IF(AT202="",0,(SUMIF($G$3:AS$3,"金额-入",$G202:AS202)-SUMIF($G$3:AS$3,"金额-出",$G202:AS202))/(SUMIF($G$3:AS$3,"数量-入",$G202:AS202)-SUMIF($G$3:AS$3,"数量-出",$G202:AS202))),0)</f>
        <v>0</v>
      </c>
      <c r="AV202" s="115">
        <f t="shared" si="120"/>
        <v>0</v>
      </c>
      <c r="AW202" s="125"/>
      <c r="AX202" s="126"/>
      <c r="AY202" s="123"/>
      <c r="AZ202" s="112"/>
      <c r="BA202" s="119">
        <f t="shared" si="121"/>
        <v>0</v>
      </c>
      <c r="BB202" s="124"/>
      <c r="BC202" s="115">
        <f>IFERROR(IF(BB202="",0,(SUMIF($G$3:BA$3,"金额-入",$G202:BA202)-SUMIF($G$3:BA$3,"金额-出",$G202:BA202))/(SUMIF($G$3:BA$3,"数量-入",$G202:BA202)-SUMIF($G$3:BA$3,"数量-出",$G202:BA202))),0)</f>
        <v>0</v>
      </c>
      <c r="BD202" s="115">
        <f t="shared" si="122"/>
        <v>0</v>
      </c>
      <c r="BE202" s="125"/>
      <c r="BF202" s="126"/>
      <c r="BG202" s="123"/>
      <c r="BH202" s="112"/>
      <c r="BI202" s="119">
        <f t="shared" si="123"/>
        <v>0</v>
      </c>
      <c r="BJ202" s="124"/>
      <c r="BK202" s="115">
        <f>IFERROR(IF(BJ202="",0,(SUMIF($G$3:BI$3,"金额-入",$G202:BI202)-SUMIF($G$3:BI$3,"金额-出",$G202:BI202))/(SUMIF($G$3:BI$3,"数量-入",$G202:BI202)-SUMIF($G$3:BI$3,"数量-出",$G202:BI202))),0)</f>
        <v>0</v>
      </c>
      <c r="BL202" s="115">
        <f t="shared" si="124"/>
        <v>0</v>
      </c>
      <c r="BM202" s="125"/>
      <c r="BN202" s="126"/>
      <c r="BO202" s="123"/>
      <c r="BP202" s="112"/>
      <c r="BQ202" s="119">
        <f t="shared" si="125"/>
        <v>0</v>
      </c>
      <c r="BR202" s="124"/>
      <c r="BS202" s="115">
        <f>IFERROR(IF(BR202="",0,(SUMIF($G$3:BQ$3,"金额-入",$G202:BQ202)-SUMIF($G$3:BQ$3,"金额-出",$G202:BQ202))/(SUMIF($G$3:BQ$3,"数量-入",$G202:BQ202)-SUMIF($G$3:BQ$3,"数量-出",$G202:BQ202))),0)</f>
        <v>0</v>
      </c>
      <c r="BT202" s="115">
        <f t="shared" si="126"/>
        <v>0</v>
      </c>
      <c r="BU202" s="125"/>
      <c r="BV202" s="126"/>
      <c r="BW202" s="123"/>
      <c r="BX202" s="112"/>
      <c r="BY202" s="119">
        <f t="shared" si="127"/>
        <v>0</v>
      </c>
      <c r="BZ202" s="124"/>
      <c r="CA202" s="115">
        <f>IFERROR(IF(BZ202="",0,(SUMIF($G$3:BY$3,"金额-入",$G202:BY202)-SUMIF($G$3:BY$3,"金额-出",$G202:BY202))/(SUMIF($G$3:BY$3,"数量-入",$G202:BY202)-SUMIF($G$3:BY$3,"数量-出",$G202:BY202))),0)</f>
        <v>0</v>
      </c>
      <c r="CB202" s="115">
        <f t="shared" si="128"/>
        <v>0</v>
      </c>
      <c r="CC202" s="125"/>
      <c r="CD202" s="126"/>
      <c r="CE202" s="123"/>
      <c r="CF202" s="112"/>
      <c r="CG202" s="119">
        <f t="shared" si="129"/>
        <v>0</v>
      </c>
      <c r="CH202" s="124"/>
      <c r="CI202" s="115">
        <f>IFERROR(IF(CH202="",0,(SUMIF($G$3:CG$3,"金额-入",$G202:CG202)-SUMIF($G$3:CG$3,"金额-出",$G202:CG202))/(SUMIF($G$3:CG$3,"数量-入",$G202:CG202)-SUMIF($G$3:CG$3,"数量-出",$G202:CG202))),0)</f>
        <v>0</v>
      </c>
      <c r="CJ202" s="115">
        <f t="shared" si="130"/>
        <v>0</v>
      </c>
      <c r="CK202" s="125"/>
      <c r="CL202" s="126"/>
      <c r="CM202" s="123"/>
      <c r="CN202" s="112"/>
      <c r="CO202" s="119">
        <f t="shared" si="131"/>
        <v>0</v>
      </c>
      <c r="CP202" s="124"/>
      <c r="CQ202" s="115">
        <f>IFERROR(IF(CP202="",0,(SUMIF($G$3:CO$3,"金额-入",$G202:CO202)-SUMIF($G$3:CO$3,"金额-出",$G202:CO202))/(SUMIF($G$3:CO$3,"数量-入",$G202:CO202)-SUMIF($G$3:CO$3,"数量-出",$G202:CO202))),0)</f>
        <v>0</v>
      </c>
      <c r="CR202" s="115">
        <f t="shared" si="132"/>
        <v>0</v>
      </c>
      <c r="CS202" s="125"/>
      <c r="CT202" s="126"/>
      <c r="CU202" s="123"/>
      <c r="CV202" s="112"/>
      <c r="CW202" s="119">
        <f t="shared" si="133"/>
        <v>0</v>
      </c>
      <c r="CX202" s="124"/>
      <c r="CY202" s="115">
        <f>IFERROR(IF(CX202="",0,(SUMIF($G$3:CW$3,"金额-入",$G202:CW202)-SUMIF($G$3:CW$3,"金额-出",$G202:CW202))/(SUMIF($G$3:CW$3,"数量-入",$G202:CW202)-SUMIF($G$3:CW$3,"数量-出",$G202:CW202))),0)</f>
        <v>0</v>
      </c>
      <c r="CZ202" s="115">
        <f t="shared" si="134"/>
        <v>0</v>
      </c>
      <c r="DA202" s="125"/>
      <c r="DB202" s="126"/>
      <c r="DC202" s="123"/>
      <c r="DD202" s="112"/>
      <c r="DE202" s="119">
        <f t="shared" si="135"/>
        <v>0</v>
      </c>
      <c r="DF202" s="124"/>
      <c r="DG202" s="115">
        <f>IFERROR(IF(DF202="",0,(SUMIF($G$3:DE$3,"金额-入",$G202:DE202)-SUMIF($G$3:DE$3,"金额-出",$G202:DE202))/(SUMIF($G$3:DE$3,"数量-入",$G202:DE202)-SUMIF($G$3:DE$3,"数量-出",$G202:DE202))),0)</f>
        <v>0</v>
      </c>
      <c r="DH202" s="115">
        <f t="shared" si="136"/>
        <v>0</v>
      </c>
      <c r="DI202" s="125"/>
      <c r="DJ202" s="126"/>
      <c r="DK202" s="109">
        <f t="array" ref="DK202">MIN(IF(($G$3:$DJ$3="单价")*(G202:DJ202&lt;&gt;0),G202:DJ202))</f>
        <v>0</v>
      </c>
      <c r="DL202" s="97">
        <f t="array" ref="DL202">MAX(IF($G$3:$DJ$3="单价",G202:DJ202))</f>
        <v>0</v>
      </c>
      <c r="DM202" s="115">
        <f t="shared" si="137"/>
        <v>0</v>
      </c>
      <c r="DN202" s="127"/>
      <c r="DO202" s="2"/>
      <c r="DP202" s="11">
        <f t="shared" si="138"/>
        <v>0</v>
      </c>
      <c r="DQ202" s="11">
        <f t="shared" si="139"/>
        <v>0</v>
      </c>
      <c r="DR202" s="11"/>
      <c r="DS202" s="11"/>
      <c r="DT202" s="11"/>
      <c r="DU202" s="2"/>
      <c r="DV202" s="2"/>
      <c r="DW202" s="2"/>
      <c r="DX202" s="2"/>
      <c r="DY202" s="2"/>
    </row>
    <row r="203" spans="1:129" ht="18" customHeight="1" x14ac:dyDescent="0.15">
      <c r="A203" s="2"/>
      <c r="B203" s="53">
        <f t="shared" si="0"/>
        <v>199</v>
      </c>
      <c r="C203" s="5"/>
      <c r="D203" s="6"/>
      <c r="E203" s="7"/>
      <c r="F203" s="8"/>
      <c r="G203" s="111"/>
      <c r="H203" s="112"/>
      <c r="I203" s="113">
        <f t="shared" si="106"/>
        <v>0</v>
      </c>
      <c r="J203" s="114">
        <f t="shared" si="107"/>
        <v>0</v>
      </c>
      <c r="K203" s="115">
        <f t="shared" si="3"/>
        <v>0</v>
      </c>
      <c r="L203" s="113">
        <f t="shared" si="108"/>
        <v>0</v>
      </c>
      <c r="M203" s="114">
        <f t="shared" si="109"/>
        <v>0</v>
      </c>
      <c r="N203" s="115">
        <f t="shared" si="6"/>
        <v>0</v>
      </c>
      <c r="O203" s="113">
        <f t="shared" si="110"/>
        <v>0</v>
      </c>
      <c r="P203" s="116">
        <f t="shared" si="111"/>
        <v>0</v>
      </c>
      <c r="Q203" s="117">
        <f t="shared" si="37"/>
        <v>0</v>
      </c>
      <c r="R203" s="118">
        <f t="shared" si="112"/>
        <v>0</v>
      </c>
      <c r="S203" s="111"/>
      <c r="T203" s="112"/>
      <c r="U203" s="119">
        <f t="shared" si="113"/>
        <v>0</v>
      </c>
      <c r="V203" s="120"/>
      <c r="W203" s="115">
        <f>IFERROR(IF(V203="",0,(SUMIF($G$3:U$3,"金额-入",$G203:U203)-SUMIF($G$3:U$3,"金额-出",$G203:U203))/(SUMIF($G$3:U$3,"数量-入",$G203:U203)-SUMIF($G$3:U$3,"数量-出",$G203:U203))),0)</f>
        <v>0</v>
      </c>
      <c r="X203" s="115">
        <f t="shared" si="114"/>
        <v>0</v>
      </c>
      <c r="Y203" s="121"/>
      <c r="Z203" s="122"/>
      <c r="AA203" s="111"/>
      <c r="AB203" s="112"/>
      <c r="AC203" s="119">
        <f t="shared" si="115"/>
        <v>0</v>
      </c>
      <c r="AD203" s="120"/>
      <c r="AE203" s="115">
        <f>IFERROR(IF(AD203="",0,(SUMIF($G$3:AC$3,"金额-入",$G203:AC203)-SUMIF($G$3:AC$3,"金额-出",$G203:AC203))/(SUMIF($G$3:AC$3,"数量-入",$G203:AC203)-SUMIF($G$3:AC$3,"数量-出",$G203:AC203))),0)</f>
        <v>0</v>
      </c>
      <c r="AF203" s="115">
        <f t="shared" si="116"/>
        <v>0</v>
      </c>
      <c r="AG203" s="121"/>
      <c r="AH203" s="122"/>
      <c r="AI203" s="123"/>
      <c r="AJ203" s="112"/>
      <c r="AK203" s="119">
        <f t="shared" si="117"/>
        <v>0</v>
      </c>
      <c r="AL203" s="124"/>
      <c r="AM203" s="115">
        <f>IFERROR(IF(AL203="",0,(SUMIF($G$3:AK$3,"金额-入",$G203:AK203)-SUMIF($G$3:AK$3,"金额-出",$G203:AK203))/(SUMIF($G$3:AK$3,"数量-入",$G203:AK203)-SUMIF($G$3:AK$3,"数量-出",$G203:AK203))),0)</f>
        <v>0</v>
      </c>
      <c r="AN203" s="115">
        <f t="shared" si="118"/>
        <v>0</v>
      </c>
      <c r="AO203" s="125"/>
      <c r="AP203" s="126"/>
      <c r="AQ203" s="123"/>
      <c r="AR203" s="112"/>
      <c r="AS203" s="119">
        <f t="shared" si="119"/>
        <v>0</v>
      </c>
      <c r="AT203" s="124"/>
      <c r="AU203" s="115">
        <f>IFERROR(IF(AT203="",0,(SUMIF($G$3:AS$3,"金额-入",$G203:AS203)-SUMIF($G$3:AS$3,"金额-出",$G203:AS203))/(SUMIF($G$3:AS$3,"数量-入",$G203:AS203)-SUMIF($G$3:AS$3,"数量-出",$G203:AS203))),0)</f>
        <v>0</v>
      </c>
      <c r="AV203" s="115">
        <f t="shared" si="120"/>
        <v>0</v>
      </c>
      <c r="AW203" s="125"/>
      <c r="AX203" s="126"/>
      <c r="AY203" s="123"/>
      <c r="AZ203" s="112"/>
      <c r="BA203" s="119">
        <f t="shared" si="121"/>
        <v>0</v>
      </c>
      <c r="BB203" s="124"/>
      <c r="BC203" s="115">
        <f>IFERROR(IF(BB203="",0,(SUMIF($G$3:BA$3,"金额-入",$G203:BA203)-SUMIF($G$3:BA$3,"金额-出",$G203:BA203))/(SUMIF($G$3:BA$3,"数量-入",$G203:BA203)-SUMIF($G$3:BA$3,"数量-出",$G203:BA203))),0)</f>
        <v>0</v>
      </c>
      <c r="BD203" s="115">
        <f t="shared" si="122"/>
        <v>0</v>
      </c>
      <c r="BE203" s="125"/>
      <c r="BF203" s="126"/>
      <c r="BG203" s="123"/>
      <c r="BH203" s="112"/>
      <c r="BI203" s="119">
        <f t="shared" si="123"/>
        <v>0</v>
      </c>
      <c r="BJ203" s="124"/>
      <c r="BK203" s="115">
        <f>IFERROR(IF(BJ203="",0,(SUMIF($G$3:BI$3,"金额-入",$G203:BI203)-SUMIF($G$3:BI$3,"金额-出",$G203:BI203))/(SUMIF($G$3:BI$3,"数量-入",$G203:BI203)-SUMIF($G$3:BI$3,"数量-出",$G203:BI203))),0)</f>
        <v>0</v>
      </c>
      <c r="BL203" s="115">
        <f t="shared" si="124"/>
        <v>0</v>
      </c>
      <c r="BM203" s="125"/>
      <c r="BN203" s="126"/>
      <c r="BO203" s="123"/>
      <c r="BP203" s="112"/>
      <c r="BQ203" s="119">
        <f t="shared" si="125"/>
        <v>0</v>
      </c>
      <c r="BR203" s="124"/>
      <c r="BS203" s="115">
        <f>IFERROR(IF(BR203="",0,(SUMIF($G$3:BQ$3,"金额-入",$G203:BQ203)-SUMIF($G$3:BQ$3,"金额-出",$G203:BQ203))/(SUMIF($G$3:BQ$3,"数量-入",$G203:BQ203)-SUMIF($G$3:BQ$3,"数量-出",$G203:BQ203))),0)</f>
        <v>0</v>
      </c>
      <c r="BT203" s="115">
        <f t="shared" si="126"/>
        <v>0</v>
      </c>
      <c r="BU203" s="125"/>
      <c r="BV203" s="126"/>
      <c r="BW203" s="123"/>
      <c r="BX203" s="112"/>
      <c r="BY203" s="119">
        <f t="shared" si="127"/>
        <v>0</v>
      </c>
      <c r="BZ203" s="124"/>
      <c r="CA203" s="115">
        <f>IFERROR(IF(BZ203="",0,(SUMIF($G$3:BY$3,"金额-入",$G203:BY203)-SUMIF($G$3:BY$3,"金额-出",$G203:BY203))/(SUMIF($G$3:BY$3,"数量-入",$G203:BY203)-SUMIF($G$3:BY$3,"数量-出",$G203:BY203))),0)</f>
        <v>0</v>
      </c>
      <c r="CB203" s="115">
        <f t="shared" si="128"/>
        <v>0</v>
      </c>
      <c r="CC203" s="125"/>
      <c r="CD203" s="126"/>
      <c r="CE203" s="123"/>
      <c r="CF203" s="112"/>
      <c r="CG203" s="119">
        <f t="shared" si="129"/>
        <v>0</v>
      </c>
      <c r="CH203" s="124"/>
      <c r="CI203" s="115">
        <f>IFERROR(IF(CH203="",0,(SUMIF($G$3:CG$3,"金额-入",$G203:CG203)-SUMIF($G$3:CG$3,"金额-出",$G203:CG203))/(SUMIF($G$3:CG$3,"数量-入",$G203:CG203)-SUMIF($G$3:CG$3,"数量-出",$G203:CG203))),0)</f>
        <v>0</v>
      </c>
      <c r="CJ203" s="115">
        <f t="shared" si="130"/>
        <v>0</v>
      </c>
      <c r="CK203" s="125"/>
      <c r="CL203" s="126"/>
      <c r="CM203" s="123"/>
      <c r="CN203" s="112"/>
      <c r="CO203" s="119">
        <f t="shared" si="131"/>
        <v>0</v>
      </c>
      <c r="CP203" s="124"/>
      <c r="CQ203" s="115">
        <f>IFERROR(IF(CP203="",0,(SUMIF($G$3:CO$3,"金额-入",$G203:CO203)-SUMIF($G$3:CO$3,"金额-出",$G203:CO203))/(SUMIF($G$3:CO$3,"数量-入",$G203:CO203)-SUMIF($G$3:CO$3,"数量-出",$G203:CO203))),0)</f>
        <v>0</v>
      </c>
      <c r="CR203" s="115">
        <f t="shared" si="132"/>
        <v>0</v>
      </c>
      <c r="CS203" s="125"/>
      <c r="CT203" s="126"/>
      <c r="CU203" s="123"/>
      <c r="CV203" s="112"/>
      <c r="CW203" s="119">
        <f t="shared" si="133"/>
        <v>0</v>
      </c>
      <c r="CX203" s="124"/>
      <c r="CY203" s="115">
        <f>IFERROR(IF(CX203="",0,(SUMIF($G$3:CW$3,"金额-入",$G203:CW203)-SUMIF($G$3:CW$3,"金额-出",$G203:CW203))/(SUMIF($G$3:CW$3,"数量-入",$G203:CW203)-SUMIF($G$3:CW$3,"数量-出",$G203:CW203))),0)</f>
        <v>0</v>
      </c>
      <c r="CZ203" s="115">
        <f t="shared" si="134"/>
        <v>0</v>
      </c>
      <c r="DA203" s="125"/>
      <c r="DB203" s="126"/>
      <c r="DC203" s="123"/>
      <c r="DD203" s="112"/>
      <c r="DE203" s="119">
        <f t="shared" si="135"/>
        <v>0</v>
      </c>
      <c r="DF203" s="124"/>
      <c r="DG203" s="115">
        <f>IFERROR(IF(DF203="",0,(SUMIF($G$3:DE$3,"金额-入",$G203:DE203)-SUMIF($G$3:DE$3,"金额-出",$G203:DE203))/(SUMIF($G$3:DE$3,"数量-入",$G203:DE203)-SUMIF($G$3:DE$3,"数量-出",$G203:DE203))),0)</f>
        <v>0</v>
      </c>
      <c r="DH203" s="115">
        <f t="shared" si="136"/>
        <v>0</v>
      </c>
      <c r="DI203" s="125"/>
      <c r="DJ203" s="126"/>
      <c r="DK203" s="109">
        <f t="array" ref="DK203">MIN(IF(($G$3:$DJ$3="单价")*(G203:DJ203&lt;&gt;0),G203:DJ203))</f>
        <v>0</v>
      </c>
      <c r="DL203" s="97">
        <f t="array" ref="DL203">MAX(IF($G$3:$DJ$3="单价",G203:DJ203))</f>
        <v>0</v>
      </c>
      <c r="DM203" s="115">
        <f t="shared" si="137"/>
        <v>0</v>
      </c>
      <c r="DN203" s="127"/>
      <c r="DO203" s="2"/>
      <c r="DP203" s="11">
        <f t="shared" si="138"/>
        <v>0</v>
      </c>
      <c r="DQ203" s="11">
        <f t="shared" si="139"/>
        <v>0</v>
      </c>
      <c r="DR203" s="11"/>
      <c r="DS203" s="11"/>
      <c r="DT203" s="11"/>
      <c r="DU203" s="2"/>
      <c r="DV203" s="2"/>
      <c r="DW203" s="2"/>
      <c r="DX203" s="2"/>
      <c r="DY203" s="2"/>
    </row>
    <row r="204" spans="1:129" ht="18" customHeight="1" x14ac:dyDescent="0.15">
      <c r="A204" s="2"/>
      <c r="B204" s="53">
        <f t="shared" si="0"/>
        <v>200</v>
      </c>
      <c r="C204" s="5"/>
      <c r="D204" s="6"/>
      <c r="E204" s="7"/>
      <c r="F204" s="8"/>
      <c r="G204" s="111"/>
      <c r="H204" s="112"/>
      <c r="I204" s="113">
        <f t="shared" si="106"/>
        <v>0</v>
      </c>
      <c r="J204" s="114">
        <f t="shared" si="107"/>
        <v>0</v>
      </c>
      <c r="K204" s="115">
        <f t="shared" si="3"/>
        <v>0</v>
      </c>
      <c r="L204" s="113">
        <f t="shared" si="108"/>
        <v>0</v>
      </c>
      <c r="M204" s="114">
        <f t="shared" si="109"/>
        <v>0</v>
      </c>
      <c r="N204" s="115">
        <f t="shared" si="6"/>
        <v>0</v>
      </c>
      <c r="O204" s="113">
        <f t="shared" si="110"/>
        <v>0</v>
      </c>
      <c r="P204" s="116">
        <f t="shared" si="111"/>
        <v>0</v>
      </c>
      <c r="Q204" s="117">
        <f t="shared" si="37"/>
        <v>0</v>
      </c>
      <c r="R204" s="118">
        <f t="shared" si="112"/>
        <v>0</v>
      </c>
      <c r="S204" s="111"/>
      <c r="T204" s="112"/>
      <c r="U204" s="119">
        <f t="shared" si="113"/>
        <v>0</v>
      </c>
      <c r="V204" s="120"/>
      <c r="W204" s="115">
        <f>IFERROR(IF(V204="",0,(SUMIF($G$3:U$3,"金额-入",$G204:U204)-SUMIF($G$3:U$3,"金额-出",$G204:U204))/(SUMIF($G$3:U$3,"数量-入",$G204:U204)-SUMIF($G$3:U$3,"数量-出",$G204:U204))),0)</f>
        <v>0</v>
      </c>
      <c r="X204" s="115">
        <f t="shared" si="114"/>
        <v>0</v>
      </c>
      <c r="Y204" s="121"/>
      <c r="Z204" s="122"/>
      <c r="AA204" s="111"/>
      <c r="AB204" s="112"/>
      <c r="AC204" s="119">
        <f t="shared" si="115"/>
        <v>0</v>
      </c>
      <c r="AD204" s="120"/>
      <c r="AE204" s="115">
        <f>IFERROR(IF(AD204="",0,(SUMIF($G$3:AC$3,"金额-入",$G204:AC204)-SUMIF($G$3:AC$3,"金额-出",$G204:AC204))/(SUMIF($G$3:AC$3,"数量-入",$G204:AC204)-SUMIF($G$3:AC$3,"数量-出",$G204:AC204))),0)</f>
        <v>0</v>
      </c>
      <c r="AF204" s="115">
        <f t="shared" si="116"/>
        <v>0</v>
      </c>
      <c r="AG204" s="121"/>
      <c r="AH204" s="122"/>
      <c r="AI204" s="123"/>
      <c r="AJ204" s="112"/>
      <c r="AK204" s="119">
        <f t="shared" si="117"/>
        <v>0</v>
      </c>
      <c r="AL204" s="124"/>
      <c r="AM204" s="115">
        <f>IFERROR(IF(AL204="",0,(SUMIF($G$3:AK$3,"金额-入",$G204:AK204)-SUMIF($G$3:AK$3,"金额-出",$G204:AK204))/(SUMIF($G$3:AK$3,"数量-入",$G204:AK204)-SUMIF($G$3:AK$3,"数量-出",$G204:AK204))),0)</f>
        <v>0</v>
      </c>
      <c r="AN204" s="115">
        <f t="shared" si="118"/>
        <v>0</v>
      </c>
      <c r="AO204" s="125"/>
      <c r="AP204" s="126"/>
      <c r="AQ204" s="123"/>
      <c r="AR204" s="112"/>
      <c r="AS204" s="119">
        <f t="shared" si="119"/>
        <v>0</v>
      </c>
      <c r="AT204" s="124"/>
      <c r="AU204" s="115">
        <f>IFERROR(IF(AT204="",0,(SUMIF($G$3:AS$3,"金额-入",$G204:AS204)-SUMIF($G$3:AS$3,"金额-出",$G204:AS204))/(SUMIF($G$3:AS$3,"数量-入",$G204:AS204)-SUMIF($G$3:AS$3,"数量-出",$G204:AS204))),0)</f>
        <v>0</v>
      </c>
      <c r="AV204" s="115">
        <f t="shared" si="120"/>
        <v>0</v>
      </c>
      <c r="AW204" s="125"/>
      <c r="AX204" s="126"/>
      <c r="AY204" s="123"/>
      <c r="AZ204" s="112"/>
      <c r="BA204" s="119">
        <f t="shared" si="121"/>
        <v>0</v>
      </c>
      <c r="BB204" s="124"/>
      <c r="BC204" s="115">
        <f>IFERROR(IF(BB204="",0,(SUMIF($G$3:BA$3,"金额-入",$G204:BA204)-SUMIF($G$3:BA$3,"金额-出",$G204:BA204))/(SUMIF($G$3:BA$3,"数量-入",$G204:BA204)-SUMIF($G$3:BA$3,"数量-出",$G204:BA204))),0)</f>
        <v>0</v>
      </c>
      <c r="BD204" s="115">
        <f t="shared" si="122"/>
        <v>0</v>
      </c>
      <c r="BE204" s="125"/>
      <c r="BF204" s="126"/>
      <c r="BG204" s="123"/>
      <c r="BH204" s="112"/>
      <c r="BI204" s="119">
        <f t="shared" si="123"/>
        <v>0</v>
      </c>
      <c r="BJ204" s="124"/>
      <c r="BK204" s="115">
        <f>IFERROR(IF(BJ204="",0,(SUMIF($G$3:BI$3,"金额-入",$G204:BI204)-SUMIF($G$3:BI$3,"金额-出",$G204:BI204))/(SUMIF($G$3:BI$3,"数量-入",$G204:BI204)-SUMIF($G$3:BI$3,"数量-出",$G204:BI204))),0)</f>
        <v>0</v>
      </c>
      <c r="BL204" s="115">
        <f t="shared" si="124"/>
        <v>0</v>
      </c>
      <c r="BM204" s="125"/>
      <c r="BN204" s="126"/>
      <c r="BO204" s="123"/>
      <c r="BP204" s="112"/>
      <c r="BQ204" s="119">
        <f t="shared" si="125"/>
        <v>0</v>
      </c>
      <c r="BR204" s="124"/>
      <c r="BS204" s="115">
        <f>IFERROR(IF(BR204="",0,(SUMIF($G$3:BQ$3,"金额-入",$G204:BQ204)-SUMIF($G$3:BQ$3,"金额-出",$G204:BQ204))/(SUMIF($G$3:BQ$3,"数量-入",$G204:BQ204)-SUMIF($G$3:BQ$3,"数量-出",$G204:BQ204))),0)</f>
        <v>0</v>
      </c>
      <c r="BT204" s="115">
        <f t="shared" si="126"/>
        <v>0</v>
      </c>
      <c r="BU204" s="125"/>
      <c r="BV204" s="126"/>
      <c r="BW204" s="123"/>
      <c r="BX204" s="112"/>
      <c r="BY204" s="119">
        <f t="shared" si="127"/>
        <v>0</v>
      </c>
      <c r="BZ204" s="124"/>
      <c r="CA204" s="115">
        <f>IFERROR(IF(BZ204="",0,(SUMIF($G$3:BY$3,"金额-入",$G204:BY204)-SUMIF($G$3:BY$3,"金额-出",$G204:BY204))/(SUMIF($G$3:BY$3,"数量-入",$G204:BY204)-SUMIF($G$3:BY$3,"数量-出",$G204:BY204))),0)</f>
        <v>0</v>
      </c>
      <c r="CB204" s="115">
        <f t="shared" si="128"/>
        <v>0</v>
      </c>
      <c r="CC204" s="125"/>
      <c r="CD204" s="126"/>
      <c r="CE204" s="123"/>
      <c r="CF204" s="112"/>
      <c r="CG204" s="119">
        <f t="shared" si="129"/>
        <v>0</v>
      </c>
      <c r="CH204" s="124"/>
      <c r="CI204" s="115">
        <f>IFERROR(IF(CH204="",0,(SUMIF($G$3:CG$3,"金额-入",$G204:CG204)-SUMIF($G$3:CG$3,"金额-出",$G204:CG204))/(SUMIF($G$3:CG$3,"数量-入",$G204:CG204)-SUMIF($G$3:CG$3,"数量-出",$G204:CG204))),0)</f>
        <v>0</v>
      </c>
      <c r="CJ204" s="115">
        <f t="shared" si="130"/>
        <v>0</v>
      </c>
      <c r="CK204" s="125"/>
      <c r="CL204" s="126"/>
      <c r="CM204" s="123"/>
      <c r="CN204" s="112"/>
      <c r="CO204" s="119">
        <f t="shared" si="131"/>
        <v>0</v>
      </c>
      <c r="CP204" s="124"/>
      <c r="CQ204" s="115">
        <f>IFERROR(IF(CP204="",0,(SUMIF($G$3:CO$3,"金额-入",$G204:CO204)-SUMIF($G$3:CO$3,"金额-出",$G204:CO204))/(SUMIF($G$3:CO$3,"数量-入",$G204:CO204)-SUMIF($G$3:CO$3,"数量-出",$G204:CO204))),0)</f>
        <v>0</v>
      </c>
      <c r="CR204" s="115">
        <f t="shared" si="132"/>
        <v>0</v>
      </c>
      <c r="CS204" s="125"/>
      <c r="CT204" s="126"/>
      <c r="CU204" s="123"/>
      <c r="CV204" s="112"/>
      <c r="CW204" s="119">
        <f t="shared" si="133"/>
        <v>0</v>
      </c>
      <c r="CX204" s="124"/>
      <c r="CY204" s="115">
        <f>IFERROR(IF(CX204="",0,(SUMIF($G$3:CW$3,"金额-入",$G204:CW204)-SUMIF($G$3:CW$3,"金额-出",$G204:CW204))/(SUMIF($G$3:CW$3,"数量-入",$G204:CW204)-SUMIF($G$3:CW$3,"数量-出",$G204:CW204))),0)</f>
        <v>0</v>
      </c>
      <c r="CZ204" s="115">
        <f t="shared" si="134"/>
        <v>0</v>
      </c>
      <c r="DA204" s="125"/>
      <c r="DB204" s="126"/>
      <c r="DC204" s="123"/>
      <c r="DD204" s="112"/>
      <c r="DE204" s="119">
        <f t="shared" si="135"/>
        <v>0</v>
      </c>
      <c r="DF204" s="124"/>
      <c r="DG204" s="115">
        <f>IFERROR(IF(DF204="",0,(SUMIF($G$3:DE$3,"金额-入",$G204:DE204)-SUMIF($G$3:DE$3,"金额-出",$G204:DE204))/(SUMIF($G$3:DE$3,"数量-入",$G204:DE204)-SUMIF($G$3:DE$3,"数量-出",$G204:DE204))),0)</f>
        <v>0</v>
      </c>
      <c r="DH204" s="115">
        <f t="shared" si="136"/>
        <v>0</v>
      </c>
      <c r="DI204" s="125"/>
      <c r="DJ204" s="126"/>
      <c r="DK204" s="109">
        <f t="array" ref="DK204">MIN(IF(($G$3:$DJ$3="单价")*(G204:DJ204&lt;&gt;0),G204:DJ204))</f>
        <v>0</v>
      </c>
      <c r="DL204" s="97">
        <f t="array" ref="DL204">MAX(IF($G$3:$DJ$3="单价",G204:DJ204))</f>
        <v>0</v>
      </c>
      <c r="DM204" s="115">
        <f t="shared" si="137"/>
        <v>0</v>
      </c>
      <c r="DN204" s="127"/>
      <c r="DO204" s="2"/>
      <c r="DP204" s="11">
        <f t="shared" si="138"/>
        <v>0</v>
      </c>
      <c r="DQ204" s="11">
        <f t="shared" si="139"/>
        <v>0</v>
      </c>
      <c r="DR204" s="11"/>
      <c r="DS204" s="11"/>
      <c r="DT204" s="11"/>
      <c r="DU204" s="2"/>
      <c r="DV204" s="2"/>
      <c r="DW204" s="2"/>
      <c r="DX204" s="2"/>
      <c r="DY204" s="2"/>
    </row>
    <row r="205" spans="1:129" ht="18" hidden="1" customHeight="1" outlineLevel="1" x14ac:dyDescent="0.15">
      <c r="A205" s="2"/>
      <c r="B205" s="53">
        <f t="shared" si="0"/>
        <v>201</v>
      </c>
      <c r="C205" s="5"/>
      <c r="D205" s="6"/>
      <c r="E205" s="7"/>
      <c r="F205" s="8"/>
      <c r="G205" s="111"/>
      <c r="H205" s="112"/>
      <c r="I205" s="113">
        <f t="shared" si="106"/>
        <v>0</v>
      </c>
      <c r="J205" s="114">
        <f t="shared" si="107"/>
        <v>0</v>
      </c>
      <c r="K205" s="115">
        <f t="shared" si="3"/>
        <v>0</v>
      </c>
      <c r="L205" s="113">
        <f t="shared" si="108"/>
        <v>0</v>
      </c>
      <c r="M205" s="114">
        <f t="shared" si="109"/>
        <v>0</v>
      </c>
      <c r="N205" s="115">
        <f t="shared" si="6"/>
        <v>0</v>
      </c>
      <c r="O205" s="113">
        <f t="shared" si="110"/>
        <v>0</v>
      </c>
      <c r="P205" s="116">
        <f t="shared" si="111"/>
        <v>0</v>
      </c>
      <c r="Q205" s="117">
        <f t="shared" si="37"/>
        <v>0</v>
      </c>
      <c r="R205" s="118">
        <f t="shared" si="112"/>
        <v>0</v>
      </c>
      <c r="S205" s="111"/>
      <c r="T205" s="112"/>
      <c r="U205" s="119">
        <f t="shared" si="113"/>
        <v>0</v>
      </c>
      <c r="V205" s="120"/>
      <c r="W205" s="115">
        <f>IFERROR(IF(V205="",0,(SUMIF($G$3:U$3,"金额-入",$G205:U205)-SUMIF($G$3:U$3,"金额-出",$G205:U205))/(SUMIF($G$3:U$3,"数量-入",$G205:U205)-SUMIF($G$3:U$3,"数量-出",$G205:U205))),0)</f>
        <v>0</v>
      </c>
      <c r="X205" s="115">
        <f t="shared" si="114"/>
        <v>0</v>
      </c>
      <c r="Y205" s="121"/>
      <c r="Z205" s="122"/>
      <c r="AA205" s="111"/>
      <c r="AB205" s="112"/>
      <c r="AC205" s="119">
        <f t="shared" si="115"/>
        <v>0</v>
      </c>
      <c r="AD205" s="120"/>
      <c r="AE205" s="115">
        <f>IFERROR(IF(AD205="",0,(SUMIF($G$3:AC$3,"金额-入",$G205:AC205)-SUMIF($G$3:AC$3,"金额-出",$G205:AC205))/(SUMIF($G$3:AC$3,"数量-入",$G205:AC205)-SUMIF($G$3:AC$3,"数量-出",$G205:AC205))),0)</f>
        <v>0</v>
      </c>
      <c r="AF205" s="115">
        <f t="shared" si="116"/>
        <v>0</v>
      </c>
      <c r="AG205" s="121"/>
      <c r="AH205" s="122"/>
      <c r="AI205" s="123"/>
      <c r="AJ205" s="112"/>
      <c r="AK205" s="119">
        <f t="shared" si="117"/>
        <v>0</v>
      </c>
      <c r="AL205" s="124"/>
      <c r="AM205" s="115">
        <f>IFERROR(IF(AL205="",0,(SUMIF($G$3:AK$3,"金额-入",$G205:AK205)-SUMIF($G$3:AK$3,"金额-出",$G205:AK205))/(SUMIF($G$3:AK$3,"数量-入",$G205:AK205)-SUMIF($G$3:AK$3,"数量-出",$G205:AK205))),0)</f>
        <v>0</v>
      </c>
      <c r="AN205" s="115">
        <f t="shared" si="118"/>
        <v>0</v>
      </c>
      <c r="AO205" s="125"/>
      <c r="AP205" s="126"/>
      <c r="AQ205" s="123"/>
      <c r="AR205" s="112"/>
      <c r="AS205" s="119">
        <f t="shared" si="119"/>
        <v>0</v>
      </c>
      <c r="AT205" s="124"/>
      <c r="AU205" s="115">
        <f>IFERROR(IF(AT205="",0,(SUMIF($G$3:AS$3,"金额-入",$G205:AS205)-SUMIF($G$3:AS$3,"金额-出",$G205:AS205))/(SUMIF($G$3:AS$3,"数量-入",$G205:AS205)-SUMIF($G$3:AS$3,"数量-出",$G205:AS205))),0)</f>
        <v>0</v>
      </c>
      <c r="AV205" s="115">
        <f t="shared" si="120"/>
        <v>0</v>
      </c>
      <c r="AW205" s="125"/>
      <c r="AX205" s="126"/>
      <c r="AY205" s="123"/>
      <c r="AZ205" s="112"/>
      <c r="BA205" s="119">
        <f t="shared" si="121"/>
        <v>0</v>
      </c>
      <c r="BB205" s="124"/>
      <c r="BC205" s="115">
        <f>IFERROR(IF(BB205="",0,(SUMIF($G$3:BA$3,"金额-入",$G205:BA205)-SUMIF($G$3:BA$3,"金额-出",$G205:BA205))/(SUMIF($G$3:BA$3,"数量-入",$G205:BA205)-SUMIF($G$3:BA$3,"数量-出",$G205:BA205))),0)</f>
        <v>0</v>
      </c>
      <c r="BD205" s="115">
        <f t="shared" si="122"/>
        <v>0</v>
      </c>
      <c r="BE205" s="125"/>
      <c r="BF205" s="126"/>
      <c r="BG205" s="123"/>
      <c r="BH205" s="112"/>
      <c r="BI205" s="119">
        <f t="shared" si="123"/>
        <v>0</v>
      </c>
      <c r="BJ205" s="124"/>
      <c r="BK205" s="115">
        <f>IFERROR(IF(BJ205="",0,(SUMIF($G$3:BI$3,"金额-入",$G205:BI205)-SUMIF($G$3:BI$3,"金额-出",$G205:BI205))/(SUMIF($G$3:BI$3,"数量-入",$G205:BI205)-SUMIF($G$3:BI$3,"数量-出",$G205:BI205))),0)</f>
        <v>0</v>
      </c>
      <c r="BL205" s="115">
        <f t="shared" si="124"/>
        <v>0</v>
      </c>
      <c r="BM205" s="125"/>
      <c r="BN205" s="126"/>
      <c r="BO205" s="123"/>
      <c r="BP205" s="112"/>
      <c r="BQ205" s="119">
        <f t="shared" si="125"/>
        <v>0</v>
      </c>
      <c r="BR205" s="124"/>
      <c r="BS205" s="115">
        <f>IFERROR(IF(BR205="",0,(SUMIF($G$3:BQ$3,"金额-入",$G205:BQ205)-SUMIF($G$3:BQ$3,"金额-出",$G205:BQ205))/(SUMIF($G$3:BQ$3,"数量-入",$G205:BQ205)-SUMIF($G$3:BQ$3,"数量-出",$G205:BQ205))),0)</f>
        <v>0</v>
      </c>
      <c r="BT205" s="115">
        <f t="shared" si="126"/>
        <v>0</v>
      </c>
      <c r="BU205" s="125"/>
      <c r="BV205" s="126"/>
      <c r="BW205" s="123"/>
      <c r="BX205" s="112"/>
      <c r="BY205" s="119">
        <f t="shared" si="127"/>
        <v>0</v>
      </c>
      <c r="BZ205" s="124"/>
      <c r="CA205" s="115">
        <f>IFERROR(IF(BZ205="",0,(SUMIF($G$3:BY$3,"金额-入",$G205:BY205)-SUMIF($G$3:BY$3,"金额-出",$G205:BY205))/(SUMIF($G$3:BY$3,"数量-入",$G205:BY205)-SUMIF($G$3:BY$3,"数量-出",$G205:BY205))),0)</f>
        <v>0</v>
      </c>
      <c r="CB205" s="115">
        <f t="shared" si="128"/>
        <v>0</v>
      </c>
      <c r="CC205" s="125"/>
      <c r="CD205" s="126"/>
      <c r="CE205" s="123"/>
      <c r="CF205" s="112"/>
      <c r="CG205" s="119">
        <f t="shared" si="129"/>
        <v>0</v>
      </c>
      <c r="CH205" s="124"/>
      <c r="CI205" s="115">
        <f>IFERROR(IF(CH205="",0,(SUMIF($G$3:CG$3,"金额-入",$G205:CG205)-SUMIF($G$3:CG$3,"金额-出",$G205:CG205))/(SUMIF($G$3:CG$3,"数量-入",$G205:CG205)-SUMIF($G$3:CG$3,"数量-出",$G205:CG205))),0)</f>
        <v>0</v>
      </c>
      <c r="CJ205" s="115">
        <f t="shared" si="130"/>
        <v>0</v>
      </c>
      <c r="CK205" s="125"/>
      <c r="CL205" s="126"/>
      <c r="CM205" s="123"/>
      <c r="CN205" s="112"/>
      <c r="CO205" s="119">
        <f t="shared" si="131"/>
        <v>0</v>
      </c>
      <c r="CP205" s="124"/>
      <c r="CQ205" s="115">
        <f>IFERROR(IF(CP205="",0,(SUMIF($G$3:CO$3,"金额-入",$G205:CO205)-SUMIF($G$3:CO$3,"金额-出",$G205:CO205))/(SUMIF($G$3:CO$3,"数量-入",$G205:CO205)-SUMIF($G$3:CO$3,"数量-出",$G205:CO205))),0)</f>
        <v>0</v>
      </c>
      <c r="CR205" s="115">
        <f t="shared" si="132"/>
        <v>0</v>
      </c>
      <c r="CS205" s="125"/>
      <c r="CT205" s="126"/>
      <c r="CU205" s="123"/>
      <c r="CV205" s="112"/>
      <c r="CW205" s="119">
        <f t="shared" si="133"/>
        <v>0</v>
      </c>
      <c r="CX205" s="124"/>
      <c r="CY205" s="115">
        <f>IFERROR(IF(CX205="",0,(SUMIF($G$3:CW$3,"金额-入",$G205:CW205)-SUMIF($G$3:CW$3,"金额-出",$G205:CW205))/(SUMIF($G$3:CW$3,"数量-入",$G205:CW205)-SUMIF($G$3:CW$3,"数量-出",$G205:CW205))),0)</f>
        <v>0</v>
      </c>
      <c r="CZ205" s="115">
        <f t="shared" si="134"/>
        <v>0</v>
      </c>
      <c r="DA205" s="125"/>
      <c r="DB205" s="126"/>
      <c r="DC205" s="123"/>
      <c r="DD205" s="112"/>
      <c r="DE205" s="119">
        <f t="shared" si="135"/>
        <v>0</v>
      </c>
      <c r="DF205" s="124"/>
      <c r="DG205" s="115">
        <f>IFERROR(IF(DF205="",0,(SUMIF($G$3:DE$3,"金额-入",$G205:DE205)-SUMIF($G$3:DE$3,"金额-出",$G205:DE205))/(SUMIF($G$3:DE$3,"数量-入",$G205:DE205)-SUMIF($G$3:DE$3,"数量-出",$G205:DE205))),0)</f>
        <v>0</v>
      </c>
      <c r="DH205" s="115">
        <f t="shared" si="136"/>
        <v>0</v>
      </c>
      <c r="DI205" s="125"/>
      <c r="DJ205" s="126"/>
      <c r="DK205" s="109">
        <f t="array" ref="DK205">MIN(IF(($G$3:$DJ$3="单价")*(G205:DJ205&lt;&gt;0),G205:DJ205))</f>
        <v>0</v>
      </c>
      <c r="DL205" s="97">
        <f t="array" ref="DL205">MAX(IF($G$3:$DJ$3="单价",G205:DJ205))</f>
        <v>0</v>
      </c>
      <c r="DM205" s="115">
        <f t="shared" si="137"/>
        <v>0</v>
      </c>
      <c r="DN205" s="127"/>
      <c r="DO205" s="2"/>
      <c r="DP205" s="11">
        <f t="shared" si="138"/>
        <v>0</v>
      </c>
      <c r="DQ205" s="11">
        <f t="shared" si="139"/>
        <v>0</v>
      </c>
      <c r="DR205" s="11"/>
      <c r="DS205" s="11"/>
      <c r="DT205" s="11"/>
      <c r="DU205" s="2"/>
      <c r="DV205" s="2"/>
      <c r="DW205" s="2"/>
      <c r="DX205" s="2"/>
      <c r="DY205" s="2"/>
    </row>
    <row r="206" spans="1:129" ht="18" hidden="1" customHeight="1" outlineLevel="1" x14ac:dyDescent="0.15">
      <c r="A206" s="2"/>
      <c r="B206" s="53">
        <f t="shared" ref="B206:B269" si="140">ROW()-4</f>
        <v>202</v>
      </c>
      <c r="C206" s="5"/>
      <c r="D206" s="6"/>
      <c r="E206" s="7"/>
      <c r="F206" s="8"/>
      <c r="G206" s="111"/>
      <c r="H206" s="112"/>
      <c r="I206" s="113">
        <f t="shared" si="106"/>
        <v>0</v>
      </c>
      <c r="J206" s="114">
        <f t="shared" si="107"/>
        <v>0</v>
      </c>
      <c r="K206" s="115">
        <f t="shared" si="3"/>
        <v>0</v>
      </c>
      <c r="L206" s="113">
        <f t="shared" si="108"/>
        <v>0</v>
      </c>
      <c r="M206" s="114">
        <f t="shared" si="109"/>
        <v>0</v>
      </c>
      <c r="N206" s="115">
        <f t="shared" si="6"/>
        <v>0</v>
      </c>
      <c r="O206" s="113">
        <f t="shared" si="110"/>
        <v>0</v>
      </c>
      <c r="P206" s="116">
        <f t="shared" si="111"/>
        <v>0</v>
      </c>
      <c r="Q206" s="117">
        <f t="shared" si="37"/>
        <v>0</v>
      </c>
      <c r="R206" s="118">
        <f t="shared" si="112"/>
        <v>0</v>
      </c>
      <c r="S206" s="111"/>
      <c r="T206" s="112"/>
      <c r="U206" s="119">
        <f t="shared" si="113"/>
        <v>0</v>
      </c>
      <c r="V206" s="120"/>
      <c r="W206" s="115">
        <f>IFERROR(IF(V206="",0,(SUMIF($G$3:U$3,"金额-入",$G206:U206)-SUMIF($G$3:U$3,"金额-出",$G206:U206))/(SUMIF($G$3:U$3,"数量-入",$G206:U206)-SUMIF($G$3:U$3,"数量-出",$G206:U206))),0)</f>
        <v>0</v>
      </c>
      <c r="X206" s="115">
        <f t="shared" si="114"/>
        <v>0</v>
      </c>
      <c r="Y206" s="121"/>
      <c r="Z206" s="122"/>
      <c r="AA206" s="111"/>
      <c r="AB206" s="112"/>
      <c r="AC206" s="119">
        <f t="shared" si="115"/>
        <v>0</v>
      </c>
      <c r="AD206" s="120"/>
      <c r="AE206" s="115">
        <f>IFERROR(IF(AD206="",0,(SUMIF($G$3:AC$3,"金额-入",$G206:AC206)-SUMIF($G$3:AC$3,"金额-出",$G206:AC206))/(SUMIF($G$3:AC$3,"数量-入",$G206:AC206)-SUMIF($G$3:AC$3,"数量-出",$G206:AC206))),0)</f>
        <v>0</v>
      </c>
      <c r="AF206" s="115">
        <f t="shared" si="116"/>
        <v>0</v>
      </c>
      <c r="AG206" s="121"/>
      <c r="AH206" s="122"/>
      <c r="AI206" s="123"/>
      <c r="AJ206" s="112"/>
      <c r="AK206" s="119">
        <f t="shared" si="117"/>
        <v>0</v>
      </c>
      <c r="AL206" s="124"/>
      <c r="AM206" s="115">
        <f>IFERROR(IF(AL206="",0,(SUMIF($G$3:AK$3,"金额-入",$G206:AK206)-SUMIF($G$3:AK$3,"金额-出",$G206:AK206))/(SUMIF($G$3:AK$3,"数量-入",$G206:AK206)-SUMIF($G$3:AK$3,"数量-出",$G206:AK206))),0)</f>
        <v>0</v>
      </c>
      <c r="AN206" s="115">
        <f t="shared" si="118"/>
        <v>0</v>
      </c>
      <c r="AO206" s="125"/>
      <c r="AP206" s="126"/>
      <c r="AQ206" s="123"/>
      <c r="AR206" s="112"/>
      <c r="AS206" s="119">
        <f t="shared" si="119"/>
        <v>0</v>
      </c>
      <c r="AT206" s="124"/>
      <c r="AU206" s="115">
        <f>IFERROR(IF(AT206="",0,(SUMIF($G$3:AS$3,"金额-入",$G206:AS206)-SUMIF($G$3:AS$3,"金额-出",$G206:AS206))/(SUMIF($G$3:AS$3,"数量-入",$G206:AS206)-SUMIF($G$3:AS$3,"数量-出",$G206:AS206))),0)</f>
        <v>0</v>
      </c>
      <c r="AV206" s="115">
        <f t="shared" si="120"/>
        <v>0</v>
      </c>
      <c r="AW206" s="125"/>
      <c r="AX206" s="126"/>
      <c r="AY206" s="123"/>
      <c r="AZ206" s="112"/>
      <c r="BA206" s="119">
        <f t="shared" si="121"/>
        <v>0</v>
      </c>
      <c r="BB206" s="124"/>
      <c r="BC206" s="115">
        <f>IFERROR(IF(BB206="",0,(SUMIF($G$3:BA$3,"金额-入",$G206:BA206)-SUMIF($G$3:BA$3,"金额-出",$G206:BA206))/(SUMIF($G$3:BA$3,"数量-入",$G206:BA206)-SUMIF($G$3:BA$3,"数量-出",$G206:BA206))),0)</f>
        <v>0</v>
      </c>
      <c r="BD206" s="115">
        <f t="shared" si="122"/>
        <v>0</v>
      </c>
      <c r="BE206" s="125"/>
      <c r="BF206" s="126"/>
      <c r="BG206" s="123"/>
      <c r="BH206" s="112"/>
      <c r="BI206" s="119">
        <f t="shared" si="123"/>
        <v>0</v>
      </c>
      <c r="BJ206" s="124"/>
      <c r="BK206" s="115">
        <f>IFERROR(IF(BJ206="",0,(SUMIF($G$3:BI$3,"金额-入",$G206:BI206)-SUMIF($G$3:BI$3,"金额-出",$G206:BI206))/(SUMIF($G$3:BI$3,"数量-入",$G206:BI206)-SUMIF($G$3:BI$3,"数量-出",$G206:BI206))),0)</f>
        <v>0</v>
      </c>
      <c r="BL206" s="115">
        <f t="shared" si="124"/>
        <v>0</v>
      </c>
      <c r="BM206" s="125"/>
      <c r="BN206" s="126"/>
      <c r="BO206" s="123"/>
      <c r="BP206" s="112"/>
      <c r="BQ206" s="119">
        <f t="shared" si="125"/>
        <v>0</v>
      </c>
      <c r="BR206" s="124"/>
      <c r="BS206" s="115">
        <f>IFERROR(IF(BR206="",0,(SUMIF($G$3:BQ$3,"金额-入",$G206:BQ206)-SUMIF($G$3:BQ$3,"金额-出",$G206:BQ206))/(SUMIF($G$3:BQ$3,"数量-入",$G206:BQ206)-SUMIF($G$3:BQ$3,"数量-出",$G206:BQ206))),0)</f>
        <v>0</v>
      </c>
      <c r="BT206" s="115">
        <f t="shared" si="126"/>
        <v>0</v>
      </c>
      <c r="BU206" s="125"/>
      <c r="BV206" s="126"/>
      <c r="BW206" s="123"/>
      <c r="BX206" s="112"/>
      <c r="BY206" s="119">
        <f t="shared" si="127"/>
        <v>0</v>
      </c>
      <c r="BZ206" s="124"/>
      <c r="CA206" s="115">
        <f>IFERROR(IF(BZ206="",0,(SUMIF($G$3:BY$3,"金额-入",$G206:BY206)-SUMIF($G$3:BY$3,"金额-出",$G206:BY206))/(SUMIF($G$3:BY$3,"数量-入",$G206:BY206)-SUMIF($G$3:BY$3,"数量-出",$G206:BY206))),0)</f>
        <v>0</v>
      </c>
      <c r="CB206" s="115">
        <f t="shared" si="128"/>
        <v>0</v>
      </c>
      <c r="CC206" s="125"/>
      <c r="CD206" s="126"/>
      <c r="CE206" s="123"/>
      <c r="CF206" s="112"/>
      <c r="CG206" s="119">
        <f t="shared" si="129"/>
        <v>0</v>
      </c>
      <c r="CH206" s="124"/>
      <c r="CI206" s="115">
        <f>IFERROR(IF(CH206="",0,(SUMIF($G$3:CG$3,"金额-入",$G206:CG206)-SUMIF($G$3:CG$3,"金额-出",$G206:CG206))/(SUMIF($G$3:CG$3,"数量-入",$G206:CG206)-SUMIF($G$3:CG$3,"数量-出",$G206:CG206))),0)</f>
        <v>0</v>
      </c>
      <c r="CJ206" s="115">
        <f t="shared" si="130"/>
        <v>0</v>
      </c>
      <c r="CK206" s="125"/>
      <c r="CL206" s="126"/>
      <c r="CM206" s="123"/>
      <c r="CN206" s="112"/>
      <c r="CO206" s="119">
        <f t="shared" si="131"/>
        <v>0</v>
      </c>
      <c r="CP206" s="124"/>
      <c r="CQ206" s="115">
        <f>IFERROR(IF(CP206="",0,(SUMIF($G$3:CO$3,"金额-入",$G206:CO206)-SUMIF($G$3:CO$3,"金额-出",$G206:CO206))/(SUMIF($G$3:CO$3,"数量-入",$G206:CO206)-SUMIF($G$3:CO$3,"数量-出",$G206:CO206))),0)</f>
        <v>0</v>
      </c>
      <c r="CR206" s="115">
        <f t="shared" si="132"/>
        <v>0</v>
      </c>
      <c r="CS206" s="125"/>
      <c r="CT206" s="126"/>
      <c r="CU206" s="123"/>
      <c r="CV206" s="112"/>
      <c r="CW206" s="119">
        <f t="shared" si="133"/>
        <v>0</v>
      </c>
      <c r="CX206" s="124"/>
      <c r="CY206" s="115">
        <f>IFERROR(IF(CX206="",0,(SUMIF($G$3:CW$3,"金额-入",$G206:CW206)-SUMIF($G$3:CW$3,"金额-出",$G206:CW206))/(SUMIF($G$3:CW$3,"数量-入",$G206:CW206)-SUMIF($G$3:CW$3,"数量-出",$G206:CW206))),0)</f>
        <v>0</v>
      </c>
      <c r="CZ206" s="115">
        <f t="shared" si="134"/>
        <v>0</v>
      </c>
      <c r="DA206" s="125"/>
      <c r="DB206" s="126"/>
      <c r="DC206" s="123"/>
      <c r="DD206" s="112"/>
      <c r="DE206" s="119">
        <f t="shared" si="135"/>
        <v>0</v>
      </c>
      <c r="DF206" s="124"/>
      <c r="DG206" s="115">
        <f>IFERROR(IF(DF206="",0,(SUMIF($G$3:DE$3,"金额-入",$G206:DE206)-SUMIF($G$3:DE$3,"金额-出",$G206:DE206))/(SUMIF($G$3:DE$3,"数量-入",$G206:DE206)-SUMIF($G$3:DE$3,"数量-出",$G206:DE206))),0)</f>
        <v>0</v>
      </c>
      <c r="DH206" s="115">
        <f t="shared" si="136"/>
        <v>0</v>
      </c>
      <c r="DI206" s="125"/>
      <c r="DJ206" s="126"/>
      <c r="DK206" s="109">
        <f t="array" ref="DK206">MIN(IF(($G$3:$DJ$3="单价")*(G206:DJ206&lt;&gt;0),G206:DJ206))</f>
        <v>0</v>
      </c>
      <c r="DL206" s="97">
        <f t="array" ref="DL206">MAX(IF($G$3:$DJ$3="单价",G206:DJ206))</f>
        <v>0</v>
      </c>
      <c r="DM206" s="115">
        <f t="shared" si="137"/>
        <v>0</v>
      </c>
      <c r="DN206" s="127"/>
      <c r="DO206" s="2"/>
      <c r="DP206" s="11">
        <f t="shared" si="138"/>
        <v>0</v>
      </c>
      <c r="DQ206" s="11">
        <f t="shared" si="139"/>
        <v>0</v>
      </c>
      <c r="DR206" s="11"/>
      <c r="DS206" s="11"/>
      <c r="DT206" s="11"/>
      <c r="DU206" s="2"/>
      <c r="DV206" s="2"/>
      <c r="DW206" s="2"/>
      <c r="DX206" s="2"/>
      <c r="DY206" s="2"/>
    </row>
    <row r="207" spans="1:129" ht="18" hidden="1" customHeight="1" outlineLevel="1" x14ac:dyDescent="0.15">
      <c r="A207" s="2"/>
      <c r="B207" s="53">
        <f t="shared" si="140"/>
        <v>203</v>
      </c>
      <c r="C207" s="5"/>
      <c r="D207" s="6"/>
      <c r="E207" s="7"/>
      <c r="F207" s="8"/>
      <c r="G207" s="111"/>
      <c r="H207" s="112"/>
      <c r="I207" s="113">
        <f t="shared" si="106"/>
        <v>0</v>
      </c>
      <c r="J207" s="114">
        <f t="shared" si="107"/>
        <v>0</v>
      </c>
      <c r="K207" s="115">
        <f t="shared" si="3"/>
        <v>0</v>
      </c>
      <c r="L207" s="113">
        <f t="shared" si="108"/>
        <v>0</v>
      </c>
      <c r="M207" s="114">
        <f t="shared" si="109"/>
        <v>0</v>
      </c>
      <c r="N207" s="115">
        <f t="shared" si="6"/>
        <v>0</v>
      </c>
      <c r="O207" s="113">
        <f t="shared" si="110"/>
        <v>0</v>
      </c>
      <c r="P207" s="116">
        <f t="shared" si="111"/>
        <v>0</v>
      </c>
      <c r="Q207" s="117">
        <f t="shared" si="37"/>
        <v>0</v>
      </c>
      <c r="R207" s="118">
        <f t="shared" si="112"/>
        <v>0</v>
      </c>
      <c r="S207" s="111"/>
      <c r="T207" s="112"/>
      <c r="U207" s="119">
        <f t="shared" si="113"/>
        <v>0</v>
      </c>
      <c r="V207" s="120"/>
      <c r="W207" s="115">
        <f>IFERROR(IF(V207="",0,(SUMIF($G$3:U$3,"金额-入",$G207:U207)-SUMIF($G$3:U$3,"金额-出",$G207:U207))/(SUMIF($G$3:U$3,"数量-入",$G207:U207)-SUMIF($G$3:U$3,"数量-出",$G207:U207))),0)</f>
        <v>0</v>
      </c>
      <c r="X207" s="115">
        <f t="shared" si="114"/>
        <v>0</v>
      </c>
      <c r="Y207" s="121"/>
      <c r="Z207" s="122"/>
      <c r="AA207" s="111"/>
      <c r="AB207" s="112"/>
      <c r="AC207" s="119">
        <f t="shared" si="115"/>
        <v>0</v>
      </c>
      <c r="AD207" s="120"/>
      <c r="AE207" s="115">
        <f>IFERROR(IF(AD207="",0,(SUMIF($G$3:AC$3,"金额-入",$G207:AC207)-SUMIF($G$3:AC$3,"金额-出",$G207:AC207))/(SUMIF($G$3:AC$3,"数量-入",$G207:AC207)-SUMIF($G$3:AC$3,"数量-出",$G207:AC207))),0)</f>
        <v>0</v>
      </c>
      <c r="AF207" s="115">
        <f t="shared" si="116"/>
        <v>0</v>
      </c>
      <c r="AG207" s="121"/>
      <c r="AH207" s="122"/>
      <c r="AI207" s="123"/>
      <c r="AJ207" s="112"/>
      <c r="AK207" s="119">
        <f t="shared" si="117"/>
        <v>0</v>
      </c>
      <c r="AL207" s="124"/>
      <c r="AM207" s="115">
        <f>IFERROR(IF(AL207="",0,(SUMIF($G$3:AK$3,"金额-入",$G207:AK207)-SUMIF($G$3:AK$3,"金额-出",$G207:AK207))/(SUMIF($G$3:AK$3,"数量-入",$G207:AK207)-SUMIF($G$3:AK$3,"数量-出",$G207:AK207))),0)</f>
        <v>0</v>
      </c>
      <c r="AN207" s="115">
        <f t="shared" si="118"/>
        <v>0</v>
      </c>
      <c r="AO207" s="125"/>
      <c r="AP207" s="126"/>
      <c r="AQ207" s="123"/>
      <c r="AR207" s="112"/>
      <c r="AS207" s="119">
        <f t="shared" si="119"/>
        <v>0</v>
      </c>
      <c r="AT207" s="124"/>
      <c r="AU207" s="115">
        <f>IFERROR(IF(AT207="",0,(SUMIF($G$3:AS$3,"金额-入",$G207:AS207)-SUMIF($G$3:AS$3,"金额-出",$G207:AS207))/(SUMIF($G$3:AS$3,"数量-入",$G207:AS207)-SUMIF($G$3:AS$3,"数量-出",$G207:AS207))),0)</f>
        <v>0</v>
      </c>
      <c r="AV207" s="115">
        <f t="shared" si="120"/>
        <v>0</v>
      </c>
      <c r="AW207" s="125"/>
      <c r="AX207" s="126"/>
      <c r="AY207" s="123"/>
      <c r="AZ207" s="112"/>
      <c r="BA207" s="119">
        <f t="shared" si="121"/>
        <v>0</v>
      </c>
      <c r="BB207" s="124"/>
      <c r="BC207" s="115">
        <f>IFERROR(IF(BB207="",0,(SUMIF($G$3:BA$3,"金额-入",$G207:BA207)-SUMIF($G$3:BA$3,"金额-出",$G207:BA207))/(SUMIF($G$3:BA$3,"数量-入",$G207:BA207)-SUMIF($G$3:BA$3,"数量-出",$G207:BA207))),0)</f>
        <v>0</v>
      </c>
      <c r="BD207" s="115">
        <f t="shared" si="122"/>
        <v>0</v>
      </c>
      <c r="BE207" s="125"/>
      <c r="BF207" s="126"/>
      <c r="BG207" s="123"/>
      <c r="BH207" s="112"/>
      <c r="BI207" s="119">
        <f t="shared" si="123"/>
        <v>0</v>
      </c>
      <c r="BJ207" s="124"/>
      <c r="BK207" s="115">
        <f>IFERROR(IF(BJ207="",0,(SUMIF($G$3:BI$3,"金额-入",$G207:BI207)-SUMIF($G$3:BI$3,"金额-出",$G207:BI207))/(SUMIF($G$3:BI$3,"数量-入",$G207:BI207)-SUMIF($G$3:BI$3,"数量-出",$G207:BI207))),0)</f>
        <v>0</v>
      </c>
      <c r="BL207" s="115">
        <f t="shared" si="124"/>
        <v>0</v>
      </c>
      <c r="BM207" s="125"/>
      <c r="BN207" s="126"/>
      <c r="BO207" s="123"/>
      <c r="BP207" s="112"/>
      <c r="BQ207" s="119">
        <f t="shared" si="125"/>
        <v>0</v>
      </c>
      <c r="BR207" s="124"/>
      <c r="BS207" s="115">
        <f>IFERROR(IF(BR207="",0,(SUMIF($G$3:BQ$3,"金额-入",$G207:BQ207)-SUMIF($G$3:BQ$3,"金额-出",$G207:BQ207))/(SUMIF($G$3:BQ$3,"数量-入",$G207:BQ207)-SUMIF($G$3:BQ$3,"数量-出",$G207:BQ207))),0)</f>
        <v>0</v>
      </c>
      <c r="BT207" s="115">
        <f t="shared" si="126"/>
        <v>0</v>
      </c>
      <c r="BU207" s="125"/>
      <c r="BV207" s="126"/>
      <c r="BW207" s="123"/>
      <c r="BX207" s="112"/>
      <c r="BY207" s="119">
        <f t="shared" si="127"/>
        <v>0</v>
      </c>
      <c r="BZ207" s="124"/>
      <c r="CA207" s="115">
        <f>IFERROR(IF(BZ207="",0,(SUMIF($G$3:BY$3,"金额-入",$G207:BY207)-SUMIF($G$3:BY$3,"金额-出",$G207:BY207))/(SUMIF($G$3:BY$3,"数量-入",$G207:BY207)-SUMIF($G$3:BY$3,"数量-出",$G207:BY207))),0)</f>
        <v>0</v>
      </c>
      <c r="CB207" s="115">
        <f t="shared" si="128"/>
        <v>0</v>
      </c>
      <c r="CC207" s="125"/>
      <c r="CD207" s="126"/>
      <c r="CE207" s="123"/>
      <c r="CF207" s="112"/>
      <c r="CG207" s="119">
        <f t="shared" si="129"/>
        <v>0</v>
      </c>
      <c r="CH207" s="124"/>
      <c r="CI207" s="115">
        <f>IFERROR(IF(CH207="",0,(SUMIF($G$3:CG$3,"金额-入",$G207:CG207)-SUMIF($G$3:CG$3,"金额-出",$G207:CG207))/(SUMIF($G$3:CG$3,"数量-入",$G207:CG207)-SUMIF($G$3:CG$3,"数量-出",$G207:CG207))),0)</f>
        <v>0</v>
      </c>
      <c r="CJ207" s="115">
        <f t="shared" si="130"/>
        <v>0</v>
      </c>
      <c r="CK207" s="125"/>
      <c r="CL207" s="126"/>
      <c r="CM207" s="123"/>
      <c r="CN207" s="112"/>
      <c r="CO207" s="119">
        <f t="shared" si="131"/>
        <v>0</v>
      </c>
      <c r="CP207" s="124"/>
      <c r="CQ207" s="115">
        <f>IFERROR(IF(CP207="",0,(SUMIF($G$3:CO$3,"金额-入",$G207:CO207)-SUMIF($G$3:CO$3,"金额-出",$G207:CO207))/(SUMIF($G$3:CO$3,"数量-入",$G207:CO207)-SUMIF($G$3:CO$3,"数量-出",$G207:CO207))),0)</f>
        <v>0</v>
      </c>
      <c r="CR207" s="115">
        <f t="shared" si="132"/>
        <v>0</v>
      </c>
      <c r="CS207" s="125"/>
      <c r="CT207" s="126"/>
      <c r="CU207" s="123"/>
      <c r="CV207" s="112"/>
      <c r="CW207" s="119">
        <f t="shared" si="133"/>
        <v>0</v>
      </c>
      <c r="CX207" s="124"/>
      <c r="CY207" s="115">
        <f>IFERROR(IF(CX207="",0,(SUMIF($G$3:CW$3,"金额-入",$G207:CW207)-SUMIF($G$3:CW$3,"金额-出",$G207:CW207))/(SUMIF($G$3:CW$3,"数量-入",$G207:CW207)-SUMIF($G$3:CW$3,"数量-出",$G207:CW207))),0)</f>
        <v>0</v>
      </c>
      <c r="CZ207" s="115">
        <f t="shared" si="134"/>
        <v>0</v>
      </c>
      <c r="DA207" s="125"/>
      <c r="DB207" s="126"/>
      <c r="DC207" s="123"/>
      <c r="DD207" s="112"/>
      <c r="DE207" s="119">
        <f t="shared" si="135"/>
        <v>0</v>
      </c>
      <c r="DF207" s="124"/>
      <c r="DG207" s="115">
        <f>IFERROR(IF(DF207="",0,(SUMIF($G$3:DE$3,"金额-入",$G207:DE207)-SUMIF($G$3:DE$3,"金额-出",$G207:DE207))/(SUMIF($G$3:DE$3,"数量-入",$G207:DE207)-SUMIF($G$3:DE$3,"数量-出",$G207:DE207))),0)</f>
        <v>0</v>
      </c>
      <c r="DH207" s="115">
        <f t="shared" si="136"/>
        <v>0</v>
      </c>
      <c r="DI207" s="125"/>
      <c r="DJ207" s="126"/>
      <c r="DK207" s="109">
        <f t="array" ref="DK207">MIN(IF(($G$3:$DJ$3="单价")*(G207:DJ207&lt;&gt;0),G207:DJ207))</f>
        <v>0</v>
      </c>
      <c r="DL207" s="97">
        <f t="array" ref="DL207">MAX(IF($G$3:$DJ$3="单价",G207:DJ207))</f>
        <v>0</v>
      </c>
      <c r="DM207" s="115">
        <f t="shared" si="137"/>
        <v>0</v>
      </c>
      <c r="DN207" s="127"/>
      <c r="DO207" s="2"/>
      <c r="DP207" s="11">
        <f t="shared" si="138"/>
        <v>0</v>
      </c>
      <c r="DQ207" s="11">
        <f t="shared" si="139"/>
        <v>0</v>
      </c>
      <c r="DR207" s="11"/>
      <c r="DS207" s="11"/>
      <c r="DT207" s="11"/>
      <c r="DU207" s="2"/>
      <c r="DV207" s="2"/>
      <c r="DW207" s="2"/>
      <c r="DX207" s="2"/>
      <c r="DY207" s="2"/>
    </row>
    <row r="208" spans="1:129" ht="18" hidden="1" customHeight="1" outlineLevel="1" x14ac:dyDescent="0.15">
      <c r="A208" s="2"/>
      <c r="B208" s="53">
        <f t="shared" si="140"/>
        <v>204</v>
      </c>
      <c r="C208" s="5"/>
      <c r="D208" s="6"/>
      <c r="E208" s="7"/>
      <c r="F208" s="8"/>
      <c r="G208" s="111"/>
      <c r="H208" s="112"/>
      <c r="I208" s="113">
        <f t="shared" si="106"/>
        <v>0</v>
      </c>
      <c r="J208" s="114">
        <f t="shared" si="107"/>
        <v>0</v>
      </c>
      <c r="K208" s="115">
        <f t="shared" si="3"/>
        <v>0</v>
      </c>
      <c r="L208" s="113">
        <f t="shared" si="108"/>
        <v>0</v>
      </c>
      <c r="M208" s="114">
        <f t="shared" si="109"/>
        <v>0</v>
      </c>
      <c r="N208" s="115">
        <f t="shared" si="6"/>
        <v>0</v>
      </c>
      <c r="O208" s="113">
        <f t="shared" si="110"/>
        <v>0</v>
      </c>
      <c r="P208" s="116">
        <f t="shared" si="111"/>
        <v>0</v>
      </c>
      <c r="Q208" s="117">
        <f t="shared" si="37"/>
        <v>0</v>
      </c>
      <c r="R208" s="118">
        <f t="shared" si="112"/>
        <v>0</v>
      </c>
      <c r="S208" s="111"/>
      <c r="T208" s="112"/>
      <c r="U208" s="119">
        <f t="shared" si="113"/>
        <v>0</v>
      </c>
      <c r="V208" s="120"/>
      <c r="W208" s="115">
        <f>IFERROR(IF(V208="",0,(SUMIF($G$3:U$3,"金额-入",$G208:U208)-SUMIF($G$3:U$3,"金额-出",$G208:U208))/(SUMIF($G$3:U$3,"数量-入",$G208:U208)-SUMIF($G$3:U$3,"数量-出",$G208:U208))),0)</f>
        <v>0</v>
      </c>
      <c r="X208" s="115">
        <f t="shared" si="114"/>
        <v>0</v>
      </c>
      <c r="Y208" s="121"/>
      <c r="Z208" s="122"/>
      <c r="AA208" s="111"/>
      <c r="AB208" s="112"/>
      <c r="AC208" s="119">
        <f t="shared" si="115"/>
        <v>0</v>
      </c>
      <c r="AD208" s="120"/>
      <c r="AE208" s="115">
        <f>IFERROR(IF(AD208="",0,(SUMIF($G$3:AC$3,"金额-入",$G208:AC208)-SUMIF($G$3:AC$3,"金额-出",$G208:AC208))/(SUMIF($G$3:AC$3,"数量-入",$G208:AC208)-SUMIF($G$3:AC$3,"数量-出",$G208:AC208))),0)</f>
        <v>0</v>
      </c>
      <c r="AF208" s="115">
        <f t="shared" si="116"/>
        <v>0</v>
      </c>
      <c r="AG208" s="121"/>
      <c r="AH208" s="122"/>
      <c r="AI208" s="123"/>
      <c r="AJ208" s="112"/>
      <c r="AK208" s="119">
        <f t="shared" si="117"/>
        <v>0</v>
      </c>
      <c r="AL208" s="124"/>
      <c r="AM208" s="115">
        <f>IFERROR(IF(AL208="",0,(SUMIF($G$3:AK$3,"金额-入",$G208:AK208)-SUMIF($G$3:AK$3,"金额-出",$G208:AK208))/(SUMIF($G$3:AK$3,"数量-入",$G208:AK208)-SUMIF($G$3:AK$3,"数量-出",$G208:AK208))),0)</f>
        <v>0</v>
      </c>
      <c r="AN208" s="115">
        <f t="shared" si="118"/>
        <v>0</v>
      </c>
      <c r="AO208" s="125"/>
      <c r="AP208" s="126"/>
      <c r="AQ208" s="123"/>
      <c r="AR208" s="112"/>
      <c r="AS208" s="119">
        <f t="shared" si="119"/>
        <v>0</v>
      </c>
      <c r="AT208" s="124"/>
      <c r="AU208" s="115">
        <f>IFERROR(IF(AT208="",0,(SUMIF($G$3:AS$3,"金额-入",$G208:AS208)-SUMIF($G$3:AS$3,"金额-出",$G208:AS208))/(SUMIF($G$3:AS$3,"数量-入",$G208:AS208)-SUMIF($G$3:AS$3,"数量-出",$G208:AS208))),0)</f>
        <v>0</v>
      </c>
      <c r="AV208" s="115">
        <f t="shared" si="120"/>
        <v>0</v>
      </c>
      <c r="AW208" s="125"/>
      <c r="AX208" s="126"/>
      <c r="AY208" s="123"/>
      <c r="AZ208" s="112"/>
      <c r="BA208" s="119">
        <f t="shared" si="121"/>
        <v>0</v>
      </c>
      <c r="BB208" s="124"/>
      <c r="BC208" s="115">
        <f>IFERROR(IF(BB208="",0,(SUMIF($G$3:BA$3,"金额-入",$G208:BA208)-SUMIF($G$3:BA$3,"金额-出",$G208:BA208))/(SUMIF($G$3:BA$3,"数量-入",$G208:BA208)-SUMIF($G$3:BA$3,"数量-出",$G208:BA208))),0)</f>
        <v>0</v>
      </c>
      <c r="BD208" s="115">
        <f t="shared" si="122"/>
        <v>0</v>
      </c>
      <c r="BE208" s="125"/>
      <c r="BF208" s="126"/>
      <c r="BG208" s="123"/>
      <c r="BH208" s="112"/>
      <c r="BI208" s="119">
        <f t="shared" si="123"/>
        <v>0</v>
      </c>
      <c r="BJ208" s="124"/>
      <c r="BK208" s="115">
        <f>IFERROR(IF(BJ208="",0,(SUMIF($G$3:BI$3,"金额-入",$G208:BI208)-SUMIF($G$3:BI$3,"金额-出",$G208:BI208))/(SUMIF($G$3:BI$3,"数量-入",$G208:BI208)-SUMIF($G$3:BI$3,"数量-出",$G208:BI208))),0)</f>
        <v>0</v>
      </c>
      <c r="BL208" s="115">
        <f t="shared" si="124"/>
        <v>0</v>
      </c>
      <c r="BM208" s="125"/>
      <c r="BN208" s="126"/>
      <c r="BO208" s="123"/>
      <c r="BP208" s="112"/>
      <c r="BQ208" s="119">
        <f t="shared" si="125"/>
        <v>0</v>
      </c>
      <c r="BR208" s="124"/>
      <c r="BS208" s="115">
        <f>IFERROR(IF(BR208="",0,(SUMIF($G$3:BQ$3,"金额-入",$G208:BQ208)-SUMIF($G$3:BQ$3,"金额-出",$G208:BQ208))/(SUMIF($G$3:BQ$3,"数量-入",$G208:BQ208)-SUMIF($G$3:BQ$3,"数量-出",$G208:BQ208))),0)</f>
        <v>0</v>
      </c>
      <c r="BT208" s="115">
        <f t="shared" si="126"/>
        <v>0</v>
      </c>
      <c r="BU208" s="125"/>
      <c r="BV208" s="126"/>
      <c r="BW208" s="123"/>
      <c r="BX208" s="112"/>
      <c r="BY208" s="119">
        <f t="shared" si="127"/>
        <v>0</v>
      </c>
      <c r="BZ208" s="124"/>
      <c r="CA208" s="115">
        <f>IFERROR(IF(BZ208="",0,(SUMIF($G$3:BY$3,"金额-入",$G208:BY208)-SUMIF($G$3:BY$3,"金额-出",$G208:BY208))/(SUMIF($G$3:BY$3,"数量-入",$G208:BY208)-SUMIF($G$3:BY$3,"数量-出",$G208:BY208))),0)</f>
        <v>0</v>
      </c>
      <c r="CB208" s="115">
        <f t="shared" si="128"/>
        <v>0</v>
      </c>
      <c r="CC208" s="125"/>
      <c r="CD208" s="126"/>
      <c r="CE208" s="123"/>
      <c r="CF208" s="112"/>
      <c r="CG208" s="119">
        <f t="shared" si="129"/>
        <v>0</v>
      </c>
      <c r="CH208" s="124"/>
      <c r="CI208" s="115">
        <f>IFERROR(IF(CH208="",0,(SUMIF($G$3:CG$3,"金额-入",$G208:CG208)-SUMIF($G$3:CG$3,"金额-出",$G208:CG208))/(SUMIF($G$3:CG$3,"数量-入",$G208:CG208)-SUMIF($G$3:CG$3,"数量-出",$G208:CG208))),0)</f>
        <v>0</v>
      </c>
      <c r="CJ208" s="115">
        <f t="shared" si="130"/>
        <v>0</v>
      </c>
      <c r="CK208" s="125"/>
      <c r="CL208" s="126"/>
      <c r="CM208" s="123"/>
      <c r="CN208" s="112"/>
      <c r="CO208" s="119">
        <f t="shared" si="131"/>
        <v>0</v>
      </c>
      <c r="CP208" s="124"/>
      <c r="CQ208" s="115">
        <f>IFERROR(IF(CP208="",0,(SUMIF($G$3:CO$3,"金额-入",$G208:CO208)-SUMIF($G$3:CO$3,"金额-出",$G208:CO208))/(SUMIF($G$3:CO$3,"数量-入",$G208:CO208)-SUMIF($G$3:CO$3,"数量-出",$G208:CO208))),0)</f>
        <v>0</v>
      </c>
      <c r="CR208" s="115">
        <f t="shared" si="132"/>
        <v>0</v>
      </c>
      <c r="CS208" s="125"/>
      <c r="CT208" s="126"/>
      <c r="CU208" s="123"/>
      <c r="CV208" s="112"/>
      <c r="CW208" s="119">
        <f t="shared" si="133"/>
        <v>0</v>
      </c>
      <c r="CX208" s="124"/>
      <c r="CY208" s="115">
        <f>IFERROR(IF(CX208="",0,(SUMIF($G$3:CW$3,"金额-入",$G208:CW208)-SUMIF($G$3:CW$3,"金额-出",$G208:CW208))/(SUMIF($G$3:CW$3,"数量-入",$G208:CW208)-SUMIF($G$3:CW$3,"数量-出",$G208:CW208))),0)</f>
        <v>0</v>
      </c>
      <c r="CZ208" s="115">
        <f t="shared" si="134"/>
        <v>0</v>
      </c>
      <c r="DA208" s="125"/>
      <c r="DB208" s="126"/>
      <c r="DC208" s="123"/>
      <c r="DD208" s="112"/>
      <c r="DE208" s="119">
        <f t="shared" si="135"/>
        <v>0</v>
      </c>
      <c r="DF208" s="124"/>
      <c r="DG208" s="115">
        <f>IFERROR(IF(DF208="",0,(SUMIF($G$3:DE$3,"金额-入",$G208:DE208)-SUMIF($G$3:DE$3,"金额-出",$G208:DE208))/(SUMIF($G$3:DE$3,"数量-入",$G208:DE208)-SUMIF($G$3:DE$3,"数量-出",$G208:DE208))),0)</f>
        <v>0</v>
      </c>
      <c r="DH208" s="115">
        <f t="shared" si="136"/>
        <v>0</v>
      </c>
      <c r="DI208" s="125"/>
      <c r="DJ208" s="126"/>
      <c r="DK208" s="109">
        <f t="array" ref="DK208">MIN(IF(($G$3:$DJ$3="单价")*(G208:DJ208&lt;&gt;0),G208:DJ208))</f>
        <v>0</v>
      </c>
      <c r="DL208" s="97">
        <f t="array" ref="DL208">MAX(IF($G$3:$DJ$3="单价",G208:DJ208))</f>
        <v>0</v>
      </c>
      <c r="DM208" s="115">
        <f t="shared" si="137"/>
        <v>0</v>
      </c>
      <c r="DN208" s="127"/>
      <c r="DO208" s="2"/>
      <c r="DP208" s="11">
        <f t="shared" si="138"/>
        <v>0</v>
      </c>
      <c r="DQ208" s="11">
        <f t="shared" si="139"/>
        <v>0</v>
      </c>
      <c r="DR208" s="11"/>
      <c r="DS208" s="11"/>
      <c r="DT208" s="11"/>
      <c r="DU208" s="2"/>
      <c r="DV208" s="2"/>
      <c r="DW208" s="2"/>
      <c r="DX208" s="2"/>
      <c r="DY208" s="2"/>
    </row>
    <row r="209" spans="1:129" ht="18" hidden="1" customHeight="1" outlineLevel="1" x14ac:dyDescent="0.15">
      <c r="A209" s="2"/>
      <c r="B209" s="53">
        <f t="shared" si="140"/>
        <v>205</v>
      </c>
      <c r="C209" s="5"/>
      <c r="D209" s="6"/>
      <c r="E209" s="7"/>
      <c r="F209" s="8"/>
      <c r="G209" s="111"/>
      <c r="H209" s="112"/>
      <c r="I209" s="113">
        <f t="shared" si="106"/>
        <v>0</v>
      </c>
      <c r="J209" s="114">
        <f t="shared" si="107"/>
        <v>0</v>
      </c>
      <c r="K209" s="115">
        <f t="shared" si="3"/>
        <v>0</v>
      </c>
      <c r="L209" s="113">
        <f t="shared" si="108"/>
        <v>0</v>
      </c>
      <c r="M209" s="114">
        <f t="shared" si="109"/>
        <v>0</v>
      </c>
      <c r="N209" s="115">
        <f t="shared" si="6"/>
        <v>0</v>
      </c>
      <c r="O209" s="113">
        <f t="shared" si="110"/>
        <v>0</v>
      </c>
      <c r="P209" s="116">
        <f t="shared" si="111"/>
        <v>0</v>
      </c>
      <c r="Q209" s="117">
        <f t="shared" si="37"/>
        <v>0</v>
      </c>
      <c r="R209" s="118">
        <f t="shared" si="112"/>
        <v>0</v>
      </c>
      <c r="S209" s="111"/>
      <c r="T209" s="112"/>
      <c r="U209" s="119">
        <f t="shared" si="113"/>
        <v>0</v>
      </c>
      <c r="V209" s="120"/>
      <c r="W209" s="115">
        <f>IFERROR(IF(V209="",0,(SUMIF($G$3:U$3,"金额-入",$G209:U209)-SUMIF($G$3:U$3,"金额-出",$G209:U209))/(SUMIF($G$3:U$3,"数量-入",$G209:U209)-SUMIF($G$3:U$3,"数量-出",$G209:U209))),0)</f>
        <v>0</v>
      </c>
      <c r="X209" s="115">
        <f t="shared" si="114"/>
        <v>0</v>
      </c>
      <c r="Y209" s="121"/>
      <c r="Z209" s="122"/>
      <c r="AA209" s="111"/>
      <c r="AB209" s="112"/>
      <c r="AC209" s="119">
        <f t="shared" si="115"/>
        <v>0</v>
      </c>
      <c r="AD209" s="120"/>
      <c r="AE209" s="115">
        <f>IFERROR(IF(AD209="",0,(SUMIF($G$3:AC$3,"金额-入",$G209:AC209)-SUMIF($G$3:AC$3,"金额-出",$G209:AC209))/(SUMIF($G$3:AC$3,"数量-入",$G209:AC209)-SUMIF($G$3:AC$3,"数量-出",$G209:AC209))),0)</f>
        <v>0</v>
      </c>
      <c r="AF209" s="115">
        <f t="shared" si="116"/>
        <v>0</v>
      </c>
      <c r="AG209" s="121"/>
      <c r="AH209" s="122"/>
      <c r="AI209" s="123"/>
      <c r="AJ209" s="112"/>
      <c r="AK209" s="119">
        <f t="shared" si="117"/>
        <v>0</v>
      </c>
      <c r="AL209" s="124"/>
      <c r="AM209" s="115">
        <f>IFERROR(IF(AL209="",0,(SUMIF($G$3:AK$3,"金额-入",$G209:AK209)-SUMIF($G$3:AK$3,"金额-出",$G209:AK209))/(SUMIF($G$3:AK$3,"数量-入",$G209:AK209)-SUMIF($G$3:AK$3,"数量-出",$G209:AK209))),0)</f>
        <v>0</v>
      </c>
      <c r="AN209" s="115">
        <f t="shared" si="118"/>
        <v>0</v>
      </c>
      <c r="AO209" s="125"/>
      <c r="AP209" s="126"/>
      <c r="AQ209" s="123"/>
      <c r="AR209" s="112"/>
      <c r="AS209" s="119">
        <f t="shared" si="119"/>
        <v>0</v>
      </c>
      <c r="AT209" s="124"/>
      <c r="AU209" s="115">
        <f>IFERROR(IF(AT209="",0,(SUMIF($G$3:AS$3,"金额-入",$G209:AS209)-SUMIF($G$3:AS$3,"金额-出",$G209:AS209))/(SUMIF($G$3:AS$3,"数量-入",$G209:AS209)-SUMIF($G$3:AS$3,"数量-出",$G209:AS209))),0)</f>
        <v>0</v>
      </c>
      <c r="AV209" s="115">
        <f t="shared" si="120"/>
        <v>0</v>
      </c>
      <c r="AW209" s="125"/>
      <c r="AX209" s="126"/>
      <c r="AY209" s="123"/>
      <c r="AZ209" s="112"/>
      <c r="BA209" s="119">
        <f t="shared" si="121"/>
        <v>0</v>
      </c>
      <c r="BB209" s="124"/>
      <c r="BC209" s="115">
        <f>IFERROR(IF(BB209="",0,(SUMIF($G$3:BA$3,"金额-入",$G209:BA209)-SUMIF($G$3:BA$3,"金额-出",$G209:BA209))/(SUMIF($G$3:BA$3,"数量-入",$G209:BA209)-SUMIF($G$3:BA$3,"数量-出",$G209:BA209))),0)</f>
        <v>0</v>
      </c>
      <c r="BD209" s="115">
        <f t="shared" si="122"/>
        <v>0</v>
      </c>
      <c r="BE209" s="125"/>
      <c r="BF209" s="126"/>
      <c r="BG209" s="123"/>
      <c r="BH209" s="112"/>
      <c r="BI209" s="119">
        <f t="shared" si="123"/>
        <v>0</v>
      </c>
      <c r="BJ209" s="124"/>
      <c r="BK209" s="115">
        <f>IFERROR(IF(BJ209="",0,(SUMIF($G$3:BI$3,"金额-入",$G209:BI209)-SUMIF($G$3:BI$3,"金额-出",$G209:BI209))/(SUMIF($G$3:BI$3,"数量-入",$G209:BI209)-SUMIF($G$3:BI$3,"数量-出",$G209:BI209))),0)</f>
        <v>0</v>
      </c>
      <c r="BL209" s="115">
        <f t="shared" si="124"/>
        <v>0</v>
      </c>
      <c r="BM209" s="125"/>
      <c r="BN209" s="126"/>
      <c r="BO209" s="123"/>
      <c r="BP209" s="112"/>
      <c r="BQ209" s="119">
        <f t="shared" si="125"/>
        <v>0</v>
      </c>
      <c r="BR209" s="124"/>
      <c r="BS209" s="115">
        <f>IFERROR(IF(BR209="",0,(SUMIF($G$3:BQ$3,"金额-入",$G209:BQ209)-SUMIF($G$3:BQ$3,"金额-出",$G209:BQ209))/(SUMIF($G$3:BQ$3,"数量-入",$G209:BQ209)-SUMIF($G$3:BQ$3,"数量-出",$G209:BQ209))),0)</f>
        <v>0</v>
      </c>
      <c r="BT209" s="115">
        <f t="shared" si="126"/>
        <v>0</v>
      </c>
      <c r="BU209" s="125"/>
      <c r="BV209" s="126"/>
      <c r="BW209" s="123"/>
      <c r="BX209" s="112"/>
      <c r="BY209" s="119">
        <f t="shared" si="127"/>
        <v>0</v>
      </c>
      <c r="BZ209" s="124"/>
      <c r="CA209" s="115">
        <f>IFERROR(IF(BZ209="",0,(SUMIF($G$3:BY$3,"金额-入",$G209:BY209)-SUMIF($G$3:BY$3,"金额-出",$G209:BY209))/(SUMIF($G$3:BY$3,"数量-入",$G209:BY209)-SUMIF($G$3:BY$3,"数量-出",$G209:BY209))),0)</f>
        <v>0</v>
      </c>
      <c r="CB209" s="115">
        <f t="shared" si="128"/>
        <v>0</v>
      </c>
      <c r="CC209" s="125"/>
      <c r="CD209" s="126"/>
      <c r="CE209" s="123"/>
      <c r="CF209" s="112"/>
      <c r="CG209" s="119">
        <f t="shared" si="129"/>
        <v>0</v>
      </c>
      <c r="CH209" s="124"/>
      <c r="CI209" s="115">
        <f>IFERROR(IF(CH209="",0,(SUMIF($G$3:CG$3,"金额-入",$G209:CG209)-SUMIF($G$3:CG$3,"金额-出",$G209:CG209))/(SUMIF($G$3:CG$3,"数量-入",$G209:CG209)-SUMIF($G$3:CG$3,"数量-出",$G209:CG209))),0)</f>
        <v>0</v>
      </c>
      <c r="CJ209" s="115">
        <f t="shared" si="130"/>
        <v>0</v>
      </c>
      <c r="CK209" s="125"/>
      <c r="CL209" s="126"/>
      <c r="CM209" s="123"/>
      <c r="CN209" s="112"/>
      <c r="CO209" s="119">
        <f t="shared" si="131"/>
        <v>0</v>
      </c>
      <c r="CP209" s="124"/>
      <c r="CQ209" s="115">
        <f>IFERROR(IF(CP209="",0,(SUMIF($G$3:CO$3,"金额-入",$G209:CO209)-SUMIF($G$3:CO$3,"金额-出",$G209:CO209))/(SUMIF($G$3:CO$3,"数量-入",$G209:CO209)-SUMIF($G$3:CO$3,"数量-出",$G209:CO209))),0)</f>
        <v>0</v>
      </c>
      <c r="CR209" s="115">
        <f t="shared" si="132"/>
        <v>0</v>
      </c>
      <c r="CS209" s="125"/>
      <c r="CT209" s="126"/>
      <c r="CU209" s="123"/>
      <c r="CV209" s="112"/>
      <c r="CW209" s="119">
        <f t="shared" si="133"/>
        <v>0</v>
      </c>
      <c r="CX209" s="124"/>
      <c r="CY209" s="115">
        <f>IFERROR(IF(CX209="",0,(SUMIF($G$3:CW$3,"金额-入",$G209:CW209)-SUMIF($G$3:CW$3,"金额-出",$G209:CW209))/(SUMIF($G$3:CW$3,"数量-入",$G209:CW209)-SUMIF($G$3:CW$3,"数量-出",$G209:CW209))),0)</f>
        <v>0</v>
      </c>
      <c r="CZ209" s="115">
        <f t="shared" si="134"/>
        <v>0</v>
      </c>
      <c r="DA209" s="125"/>
      <c r="DB209" s="126"/>
      <c r="DC209" s="123"/>
      <c r="DD209" s="112"/>
      <c r="DE209" s="119">
        <f t="shared" si="135"/>
        <v>0</v>
      </c>
      <c r="DF209" s="124"/>
      <c r="DG209" s="115">
        <f>IFERROR(IF(DF209="",0,(SUMIF($G$3:DE$3,"金额-入",$G209:DE209)-SUMIF($G$3:DE$3,"金额-出",$G209:DE209))/(SUMIF($G$3:DE$3,"数量-入",$G209:DE209)-SUMIF($G$3:DE$3,"数量-出",$G209:DE209))),0)</f>
        <v>0</v>
      </c>
      <c r="DH209" s="115">
        <f t="shared" si="136"/>
        <v>0</v>
      </c>
      <c r="DI209" s="125"/>
      <c r="DJ209" s="126"/>
      <c r="DK209" s="109">
        <f t="array" ref="DK209">MIN(IF(($G$3:$DJ$3="单价")*(G209:DJ209&lt;&gt;0),G209:DJ209))</f>
        <v>0</v>
      </c>
      <c r="DL209" s="97">
        <f t="array" ref="DL209">MAX(IF($G$3:$DJ$3="单价",G209:DJ209))</f>
        <v>0</v>
      </c>
      <c r="DM209" s="115">
        <f t="shared" si="137"/>
        <v>0</v>
      </c>
      <c r="DN209" s="127"/>
      <c r="DO209" s="2"/>
      <c r="DP209" s="11">
        <f t="shared" si="138"/>
        <v>0</v>
      </c>
      <c r="DQ209" s="11">
        <f t="shared" si="139"/>
        <v>0</v>
      </c>
      <c r="DR209" s="11"/>
      <c r="DS209" s="11"/>
      <c r="DT209" s="11"/>
      <c r="DU209" s="2"/>
      <c r="DV209" s="2"/>
      <c r="DW209" s="2"/>
      <c r="DX209" s="2"/>
      <c r="DY209" s="2"/>
    </row>
    <row r="210" spans="1:129" ht="18" hidden="1" customHeight="1" outlineLevel="1" x14ac:dyDescent="0.15">
      <c r="A210" s="2"/>
      <c r="B210" s="53">
        <f t="shared" si="140"/>
        <v>206</v>
      </c>
      <c r="C210" s="5"/>
      <c r="D210" s="6"/>
      <c r="E210" s="7"/>
      <c r="F210" s="8"/>
      <c r="G210" s="111"/>
      <c r="H210" s="112"/>
      <c r="I210" s="113">
        <f t="shared" si="106"/>
        <v>0</v>
      </c>
      <c r="J210" s="114">
        <f t="shared" si="107"/>
        <v>0</v>
      </c>
      <c r="K210" s="115">
        <f t="shared" ref="K210:K273" si="141">IFERROR(L210/J210,0)</f>
        <v>0</v>
      </c>
      <c r="L210" s="113">
        <f t="shared" si="108"/>
        <v>0</v>
      </c>
      <c r="M210" s="114">
        <f t="shared" si="109"/>
        <v>0</v>
      </c>
      <c r="N210" s="115">
        <f t="shared" ref="N210:N273" si="142">IFERROR(O210/M210,0)</f>
        <v>0</v>
      </c>
      <c r="O210" s="113">
        <f t="shared" si="110"/>
        <v>0</v>
      </c>
      <c r="P210" s="116">
        <f t="shared" si="111"/>
        <v>0</v>
      </c>
      <c r="Q210" s="117">
        <f t="shared" si="37"/>
        <v>0</v>
      </c>
      <c r="R210" s="118">
        <f t="shared" si="112"/>
        <v>0</v>
      </c>
      <c r="S210" s="111"/>
      <c r="T210" s="112"/>
      <c r="U210" s="119">
        <f t="shared" si="113"/>
        <v>0</v>
      </c>
      <c r="V210" s="120"/>
      <c r="W210" s="115">
        <f>IFERROR(IF(V210="",0,(SUMIF($G$3:U$3,"金额-入",$G210:U210)-SUMIF($G$3:U$3,"金额-出",$G210:U210))/(SUMIF($G$3:U$3,"数量-入",$G210:U210)-SUMIF($G$3:U$3,"数量-出",$G210:U210))),0)</f>
        <v>0</v>
      </c>
      <c r="X210" s="115">
        <f t="shared" si="114"/>
        <v>0</v>
      </c>
      <c r="Y210" s="121"/>
      <c r="Z210" s="122"/>
      <c r="AA210" s="111"/>
      <c r="AB210" s="112"/>
      <c r="AC210" s="119">
        <f t="shared" si="115"/>
        <v>0</v>
      </c>
      <c r="AD210" s="120"/>
      <c r="AE210" s="115">
        <f>IFERROR(IF(AD210="",0,(SUMIF($G$3:AC$3,"金额-入",$G210:AC210)-SUMIF($G$3:AC$3,"金额-出",$G210:AC210))/(SUMIF($G$3:AC$3,"数量-入",$G210:AC210)-SUMIF($G$3:AC$3,"数量-出",$G210:AC210))),0)</f>
        <v>0</v>
      </c>
      <c r="AF210" s="115">
        <f t="shared" si="116"/>
        <v>0</v>
      </c>
      <c r="AG210" s="121"/>
      <c r="AH210" s="122"/>
      <c r="AI210" s="123"/>
      <c r="AJ210" s="112"/>
      <c r="AK210" s="119">
        <f t="shared" si="117"/>
        <v>0</v>
      </c>
      <c r="AL210" s="124"/>
      <c r="AM210" s="115">
        <f>IFERROR(IF(AL210="",0,(SUMIF($G$3:AK$3,"金额-入",$G210:AK210)-SUMIF($G$3:AK$3,"金额-出",$G210:AK210))/(SUMIF($G$3:AK$3,"数量-入",$G210:AK210)-SUMIF($G$3:AK$3,"数量-出",$G210:AK210))),0)</f>
        <v>0</v>
      </c>
      <c r="AN210" s="115">
        <f t="shared" si="118"/>
        <v>0</v>
      </c>
      <c r="AO210" s="125"/>
      <c r="AP210" s="126"/>
      <c r="AQ210" s="123"/>
      <c r="AR210" s="112"/>
      <c r="AS210" s="119">
        <f t="shared" si="119"/>
        <v>0</v>
      </c>
      <c r="AT210" s="124"/>
      <c r="AU210" s="115">
        <f>IFERROR(IF(AT210="",0,(SUMIF($G$3:AS$3,"金额-入",$G210:AS210)-SUMIF($G$3:AS$3,"金额-出",$G210:AS210))/(SUMIF($G$3:AS$3,"数量-入",$G210:AS210)-SUMIF($G$3:AS$3,"数量-出",$G210:AS210))),0)</f>
        <v>0</v>
      </c>
      <c r="AV210" s="115">
        <f t="shared" si="120"/>
        <v>0</v>
      </c>
      <c r="AW210" s="125"/>
      <c r="AX210" s="126"/>
      <c r="AY210" s="123"/>
      <c r="AZ210" s="112"/>
      <c r="BA210" s="119">
        <f t="shared" si="121"/>
        <v>0</v>
      </c>
      <c r="BB210" s="124"/>
      <c r="BC210" s="115">
        <f>IFERROR(IF(BB210="",0,(SUMIF($G$3:BA$3,"金额-入",$G210:BA210)-SUMIF($G$3:BA$3,"金额-出",$G210:BA210))/(SUMIF($G$3:BA$3,"数量-入",$G210:BA210)-SUMIF($G$3:BA$3,"数量-出",$G210:BA210))),0)</f>
        <v>0</v>
      </c>
      <c r="BD210" s="115">
        <f t="shared" si="122"/>
        <v>0</v>
      </c>
      <c r="BE210" s="125"/>
      <c r="BF210" s="126"/>
      <c r="BG210" s="123"/>
      <c r="BH210" s="112"/>
      <c r="BI210" s="119">
        <f t="shared" si="123"/>
        <v>0</v>
      </c>
      <c r="BJ210" s="124"/>
      <c r="BK210" s="115">
        <f>IFERROR(IF(BJ210="",0,(SUMIF($G$3:BI$3,"金额-入",$G210:BI210)-SUMIF($G$3:BI$3,"金额-出",$G210:BI210))/(SUMIF($G$3:BI$3,"数量-入",$G210:BI210)-SUMIF($G$3:BI$3,"数量-出",$G210:BI210))),0)</f>
        <v>0</v>
      </c>
      <c r="BL210" s="115">
        <f t="shared" si="124"/>
        <v>0</v>
      </c>
      <c r="BM210" s="125"/>
      <c r="BN210" s="126"/>
      <c r="BO210" s="123"/>
      <c r="BP210" s="112"/>
      <c r="BQ210" s="119">
        <f t="shared" si="125"/>
        <v>0</v>
      </c>
      <c r="BR210" s="124"/>
      <c r="BS210" s="115">
        <f>IFERROR(IF(BR210="",0,(SUMIF($G$3:BQ$3,"金额-入",$G210:BQ210)-SUMIF($G$3:BQ$3,"金额-出",$G210:BQ210))/(SUMIF($G$3:BQ$3,"数量-入",$G210:BQ210)-SUMIF($G$3:BQ$3,"数量-出",$G210:BQ210))),0)</f>
        <v>0</v>
      </c>
      <c r="BT210" s="115">
        <f t="shared" si="126"/>
        <v>0</v>
      </c>
      <c r="BU210" s="125"/>
      <c r="BV210" s="126"/>
      <c r="BW210" s="123"/>
      <c r="BX210" s="112"/>
      <c r="BY210" s="119">
        <f t="shared" si="127"/>
        <v>0</v>
      </c>
      <c r="BZ210" s="124"/>
      <c r="CA210" s="115">
        <f>IFERROR(IF(BZ210="",0,(SUMIF($G$3:BY$3,"金额-入",$G210:BY210)-SUMIF($G$3:BY$3,"金额-出",$G210:BY210))/(SUMIF($G$3:BY$3,"数量-入",$G210:BY210)-SUMIF($G$3:BY$3,"数量-出",$G210:BY210))),0)</f>
        <v>0</v>
      </c>
      <c r="CB210" s="115">
        <f t="shared" si="128"/>
        <v>0</v>
      </c>
      <c r="CC210" s="125"/>
      <c r="CD210" s="126"/>
      <c r="CE210" s="123"/>
      <c r="CF210" s="112"/>
      <c r="CG210" s="119">
        <f t="shared" si="129"/>
        <v>0</v>
      </c>
      <c r="CH210" s="124"/>
      <c r="CI210" s="115">
        <f>IFERROR(IF(CH210="",0,(SUMIF($G$3:CG$3,"金额-入",$G210:CG210)-SUMIF($G$3:CG$3,"金额-出",$G210:CG210))/(SUMIF($G$3:CG$3,"数量-入",$G210:CG210)-SUMIF($G$3:CG$3,"数量-出",$G210:CG210))),0)</f>
        <v>0</v>
      </c>
      <c r="CJ210" s="115">
        <f t="shared" si="130"/>
        <v>0</v>
      </c>
      <c r="CK210" s="125"/>
      <c r="CL210" s="126"/>
      <c r="CM210" s="123"/>
      <c r="CN210" s="112"/>
      <c r="CO210" s="119">
        <f t="shared" si="131"/>
        <v>0</v>
      </c>
      <c r="CP210" s="124"/>
      <c r="CQ210" s="115">
        <f>IFERROR(IF(CP210="",0,(SUMIF($G$3:CO$3,"金额-入",$G210:CO210)-SUMIF($G$3:CO$3,"金额-出",$G210:CO210))/(SUMIF($G$3:CO$3,"数量-入",$G210:CO210)-SUMIF($G$3:CO$3,"数量-出",$G210:CO210))),0)</f>
        <v>0</v>
      </c>
      <c r="CR210" s="115">
        <f t="shared" si="132"/>
        <v>0</v>
      </c>
      <c r="CS210" s="125"/>
      <c r="CT210" s="126"/>
      <c r="CU210" s="123"/>
      <c r="CV210" s="112"/>
      <c r="CW210" s="119">
        <f t="shared" si="133"/>
        <v>0</v>
      </c>
      <c r="CX210" s="124"/>
      <c r="CY210" s="115">
        <f>IFERROR(IF(CX210="",0,(SUMIF($G$3:CW$3,"金额-入",$G210:CW210)-SUMIF($G$3:CW$3,"金额-出",$G210:CW210))/(SUMIF($G$3:CW$3,"数量-入",$G210:CW210)-SUMIF($G$3:CW$3,"数量-出",$G210:CW210))),0)</f>
        <v>0</v>
      </c>
      <c r="CZ210" s="115">
        <f t="shared" si="134"/>
        <v>0</v>
      </c>
      <c r="DA210" s="125"/>
      <c r="DB210" s="126"/>
      <c r="DC210" s="123"/>
      <c r="DD210" s="112"/>
      <c r="DE210" s="119">
        <f t="shared" si="135"/>
        <v>0</v>
      </c>
      <c r="DF210" s="124"/>
      <c r="DG210" s="115">
        <f>IFERROR(IF(DF210="",0,(SUMIF($G$3:DE$3,"金额-入",$G210:DE210)-SUMIF($G$3:DE$3,"金额-出",$G210:DE210))/(SUMIF($G$3:DE$3,"数量-入",$G210:DE210)-SUMIF($G$3:DE$3,"数量-出",$G210:DE210))),0)</f>
        <v>0</v>
      </c>
      <c r="DH210" s="115">
        <f t="shared" si="136"/>
        <v>0</v>
      </c>
      <c r="DI210" s="125"/>
      <c r="DJ210" s="126"/>
      <c r="DK210" s="109">
        <f t="array" ref="DK210">MIN(IF(($G$3:$DJ$3="单价")*(G210:DJ210&lt;&gt;0),G210:DJ210))</f>
        <v>0</v>
      </c>
      <c r="DL210" s="97">
        <f t="array" ref="DL210">MAX(IF($G$3:$DJ$3="单价",G210:DJ210))</f>
        <v>0</v>
      </c>
      <c r="DM210" s="115">
        <f t="shared" si="137"/>
        <v>0</v>
      </c>
      <c r="DN210" s="127"/>
      <c r="DO210" s="2"/>
      <c r="DP210" s="11">
        <f t="shared" si="138"/>
        <v>0</v>
      </c>
      <c r="DQ210" s="11">
        <f t="shared" si="139"/>
        <v>0</v>
      </c>
      <c r="DR210" s="11"/>
      <c r="DS210" s="11"/>
      <c r="DT210" s="11"/>
      <c r="DU210" s="2"/>
      <c r="DV210" s="2"/>
      <c r="DW210" s="2"/>
      <c r="DX210" s="2"/>
      <c r="DY210" s="2"/>
    </row>
    <row r="211" spans="1:129" ht="18" hidden="1" customHeight="1" outlineLevel="1" x14ac:dyDescent="0.15">
      <c r="A211" s="2"/>
      <c r="B211" s="53">
        <f t="shared" si="140"/>
        <v>207</v>
      </c>
      <c r="C211" s="5"/>
      <c r="D211" s="6"/>
      <c r="E211" s="7"/>
      <c r="F211" s="8"/>
      <c r="G211" s="111"/>
      <c r="H211" s="112"/>
      <c r="I211" s="113">
        <f t="shared" ref="I211:I274" si="143">G211*H211</f>
        <v>0</v>
      </c>
      <c r="J211" s="114">
        <f t="shared" ref="J211:J274" si="144">+SUMIF($S$3:$DJ$3,"数量-入",S211:DJ211)</f>
        <v>0</v>
      </c>
      <c r="K211" s="115">
        <f t="shared" si="141"/>
        <v>0</v>
      </c>
      <c r="L211" s="113">
        <f t="shared" ref="L211:L274" si="145">+SUMIF($S$3:$DJ$3,"金额-入",S211:DJ211)</f>
        <v>0</v>
      </c>
      <c r="M211" s="114">
        <f t="shared" ref="M211:M274" si="146">SUMIF($S$3:$DJ$3,"数量-出",S211:DJ211)</f>
        <v>0</v>
      </c>
      <c r="N211" s="115">
        <f t="shared" si="142"/>
        <v>0</v>
      </c>
      <c r="O211" s="113">
        <f t="shared" ref="O211:O274" si="147">+SUMIF($S$3:$DJ$3,"金额-出",S211:DJ211)</f>
        <v>0</v>
      </c>
      <c r="P211" s="116">
        <f t="shared" ref="P211:P274" si="148">G211+J211-M211</f>
        <v>0</v>
      </c>
      <c r="Q211" s="117">
        <f t="shared" ref="Q211:Q274" si="149">IFERROR(R211/P211,0)</f>
        <v>0</v>
      </c>
      <c r="R211" s="118">
        <f t="shared" ref="R211:R274" si="150">I211+L211-O211</f>
        <v>0</v>
      </c>
      <c r="S211" s="111"/>
      <c r="T211" s="112"/>
      <c r="U211" s="119">
        <f t="shared" ref="U211:U274" si="151">S211*T211</f>
        <v>0</v>
      </c>
      <c r="V211" s="120"/>
      <c r="W211" s="115">
        <f>IFERROR(IF(V211="",0,(SUMIF($G$3:U$3,"金额-入",$G211:U211)-SUMIF($G$3:U$3,"金额-出",$G211:U211))/(SUMIF($G$3:U$3,"数量-入",$G211:U211)-SUMIF($G$3:U$3,"数量-出",$G211:U211))),0)</f>
        <v>0</v>
      </c>
      <c r="X211" s="115">
        <f t="shared" ref="X211:X274" si="152">V211*W211</f>
        <v>0</v>
      </c>
      <c r="Y211" s="121"/>
      <c r="Z211" s="122"/>
      <c r="AA211" s="111"/>
      <c r="AB211" s="112"/>
      <c r="AC211" s="119">
        <f t="shared" ref="AC211:AC274" si="153">AA211*AB211</f>
        <v>0</v>
      </c>
      <c r="AD211" s="120"/>
      <c r="AE211" s="115">
        <f>IFERROR(IF(AD211="",0,(SUMIF($G$3:AC$3,"金额-入",$G211:AC211)-SUMIF($G$3:AC$3,"金额-出",$G211:AC211))/(SUMIF($G$3:AC$3,"数量-入",$G211:AC211)-SUMIF($G$3:AC$3,"数量-出",$G211:AC211))),0)</f>
        <v>0</v>
      </c>
      <c r="AF211" s="115">
        <f t="shared" ref="AF211:AF274" si="154">AD211*AE211</f>
        <v>0</v>
      </c>
      <c r="AG211" s="121"/>
      <c r="AH211" s="122"/>
      <c r="AI211" s="123"/>
      <c r="AJ211" s="112"/>
      <c r="AK211" s="119">
        <f t="shared" ref="AK211:AK274" si="155">AI211*AJ211</f>
        <v>0</v>
      </c>
      <c r="AL211" s="124"/>
      <c r="AM211" s="115">
        <f>IFERROR(IF(AL211="",0,(SUMIF($G$3:AK$3,"金额-入",$G211:AK211)-SUMIF($G$3:AK$3,"金额-出",$G211:AK211))/(SUMIF($G$3:AK$3,"数量-入",$G211:AK211)-SUMIF($G$3:AK$3,"数量-出",$G211:AK211))),0)</f>
        <v>0</v>
      </c>
      <c r="AN211" s="115">
        <f t="shared" ref="AN211:AN274" si="156">AL211*AM211</f>
        <v>0</v>
      </c>
      <c r="AO211" s="125"/>
      <c r="AP211" s="126"/>
      <c r="AQ211" s="123"/>
      <c r="AR211" s="112"/>
      <c r="AS211" s="119">
        <f t="shared" ref="AS211:AS274" si="157">AQ211*AR211</f>
        <v>0</v>
      </c>
      <c r="AT211" s="124"/>
      <c r="AU211" s="115">
        <f>IFERROR(IF(AT211="",0,(SUMIF($G$3:AS$3,"金额-入",$G211:AS211)-SUMIF($G$3:AS$3,"金额-出",$G211:AS211))/(SUMIF($G$3:AS$3,"数量-入",$G211:AS211)-SUMIF($G$3:AS$3,"数量-出",$G211:AS211))),0)</f>
        <v>0</v>
      </c>
      <c r="AV211" s="115">
        <f t="shared" ref="AV211:AV274" si="158">AT211*AU211</f>
        <v>0</v>
      </c>
      <c r="AW211" s="125"/>
      <c r="AX211" s="126"/>
      <c r="AY211" s="123"/>
      <c r="AZ211" s="112"/>
      <c r="BA211" s="119">
        <f t="shared" ref="BA211:BA274" si="159">AY211*AZ211</f>
        <v>0</v>
      </c>
      <c r="BB211" s="124"/>
      <c r="BC211" s="115">
        <f>IFERROR(IF(BB211="",0,(SUMIF($G$3:BA$3,"金额-入",$G211:BA211)-SUMIF($G$3:BA$3,"金额-出",$G211:BA211))/(SUMIF($G$3:BA$3,"数量-入",$G211:BA211)-SUMIF($G$3:BA$3,"数量-出",$G211:BA211))),0)</f>
        <v>0</v>
      </c>
      <c r="BD211" s="115">
        <f t="shared" ref="BD211:BD274" si="160">BB211*BC211</f>
        <v>0</v>
      </c>
      <c r="BE211" s="125"/>
      <c r="BF211" s="126"/>
      <c r="BG211" s="123"/>
      <c r="BH211" s="112"/>
      <c r="BI211" s="119">
        <f t="shared" ref="BI211:BI274" si="161">BG211*BH211</f>
        <v>0</v>
      </c>
      <c r="BJ211" s="124"/>
      <c r="BK211" s="115">
        <f>IFERROR(IF(BJ211="",0,(SUMIF($G$3:BI$3,"金额-入",$G211:BI211)-SUMIF($G$3:BI$3,"金额-出",$G211:BI211))/(SUMIF($G$3:BI$3,"数量-入",$G211:BI211)-SUMIF($G$3:BI$3,"数量-出",$G211:BI211))),0)</f>
        <v>0</v>
      </c>
      <c r="BL211" s="115">
        <f t="shared" ref="BL211:BL274" si="162">BJ211*BK211</f>
        <v>0</v>
      </c>
      <c r="BM211" s="125"/>
      <c r="BN211" s="126"/>
      <c r="BO211" s="123"/>
      <c r="BP211" s="112"/>
      <c r="BQ211" s="119">
        <f t="shared" ref="BQ211:BQ274" si="163">BO211*BP211</f>
        <v>0</v>
      </c>
      <c r="BR211" s="124"/>
      <c r="BS211" s="115">
        <f>IFERROR(IF(BR211="",0,(SUMIF($G$3:BQ$3,"金额-入",$G211:BQ211)-SUMIF($G$3:BQ$3,"金额-出",$G211:BQ211))/(SUMIF($G$3:BQ$3,"数量-入",$G211:BQ211)-SUMIF($G$3:BQ$3,"数量-出",$G211:BQ211))),0)</f>
        <v>0</v>
      </c>
      <c r="BT211" s="115">
        <f t="shared" ref="BT211:BT274" si="164">BR211*BS211</f>
        <v>0</v>
      </c>
      <c r="BU211" s="125"/>
      <c r="BV211" s="126"/>
      <c r="BW211" s="123"/>
      <c r="BX211" s="112"/>
      <c r="BY211" s="119">
        <f t="shared" ref="BY211:BY274" si="165">BW211*BX211</f>
        <v>0</v>
      </c>
      <c r="BZ211" s="124"/>
      <c r="CA211" s="115">
        <f>IFERROR(IF(BZ211="",0,(SUMIF($G$3:BY$3,"金额-入",$G211:BY211)-SUMIF($G$3:BY$3,"金额-出",$G211:BY211))/(SUMIF($G$3:BY$3,"数量-入",$G211:BY211)-SUMIF($G$3:BY$3,"数量-出",$G211:BY211))),0)</f>
        <v>0</v>
      </c>
      <c r="CB211" s="115">
        <f t="shared" ref="CB211:CB274" si="166">BZ211*CA211</f>
        <v>0</v>
      </c>
      <c r="CC211" s="125"/>
      <c r="CD211" s="126"/>
      <c r="CE211" s="123"/>
      <c r="CF211" s="112"/>
      <c r="CG211" s="119">
        <f t="shared" ref="CG211:CG274" si="167">CE211*CF211</f>
        <v>0</v>
      </c>
      <c r="CH211" s="124"/>
      <c r="CI211" s="115">
        <f>IFERROR(IF(CH211="",0,(SUMIF($G$3:CG$3,"金额-入",$G211:CG211)-SUMIF($G$3:CG$3,"金额-出",$G211:CG211))/(SUMIF($G$3:CG$3,"数量-入",$G211:CG211)-SUMIF($G$3:CG$3,"数量-出",$G211:CG211))),0)</f>
        <v>0</v>
      </c>
      <c r="CJ211" s="115">
        <f t="shared" ref="CJ211:CJ274" si="168">CH211*CI211</f>
        <v>0</v>
      </c>
      <c r="CK211" s="125"/>
      <c r="CL211" s="126"/>
      <c r="CM211" s="123"/>
      <c r="CN211" s="112"/>
      <c r="CO211" s="119">
        <f t="shared" ref="CO211:CO274" si="169">CM211*CN211</f>
        <v>0</v>
      </c>
      <c r="CP211" s="124"/>
      <c r="CQ211" s="115">
        <f>IFERROR(IF(CP211="",0,(SUMIF($G$3:CO$3,"金额-入",$G211:CO211)-SUMIF($G$3:CO$3,"金额-出",$G211:CO211))/(SUMIF($G$3:CO$3,"数量-入",$G211:CO211)-SUMIF($G$3:CO$3,"数量-出",$G211:CO211))),0)</f>
        <v>0</v>
      </c>
      <c r="CR211" s="115">
        <f t="shared" ref="CR211:CR274" si="170">CP211*CQ211</f>
        <v>0</v>
      </c>
      <c r="CS211" s="125"/>
      <c r="CT211" s="126"/>
      <c r="CU211" s="123"/>
      <c r="CV211" s="112"/>
      <c r="CW211" s="119">
        <f t="shared" ref="CW211:CW274" si="171">CU211*CV211</f>
        <v>0</v>
      </c>
      <c r="CX211" s="124"/>
      <c r="CY211" s="115">
        <f>IFERROR(IF(CX211="",0,(SUMIF($G$3:CW$3,"金额-入",$G211:CW211)-SUMIF($G$3:CW$3,"金额-出",$G211:CW211))/(SUMIF($G$3:CW$3,"数量-入",$G211:CW211)-SUMIF($G$3:CW$3,"数量-出",$G211:CW211))),0)</f>
        <v>0</v>
      </c>
      <c r="CZ211" s="115">
        <f t="shared" ref="CZ211:CZ274" si="172">CX211*CY211</f>
        <v>0</v>
      </c>
      <c r="DA211" s="125"/>
      <c r="DB211" s="126"/>
      <c r="DC211" s="123"/>
      <c r="DD211" s="112"/>
      <c r="DE211" s="119">
        <f t="shared" ref="DE211:DE274" si="173">DC211*DD211</f>
        <v>0</v>
      </c>
      <c r="DF211" s="124"/>
      <c r="DG211" s="115">
        <f>IFERROR(IF(DF211="",0,(SUMIF($G$3:DE$3,"金额-入",$G211:DE211)-SUMIF($G$3:DE$3,"金额-出",$G211:DE211))/(SUMIF($G$3:DE$3,"数量-入",$G211:DE211)-SUMIF($G$3:DE$3,"数量-出",$G211:DE211))),0)</f>
        <v>0</v>
      </c>
      <c r="DH211" s="115">
        <f t="shared" ref="DH211:DH274" si="174">DF211*DG211</f>
        <v>0</v>
      </c>
      <c r="DI211" s="125"/>
      <c r="DJ211" s="126"/>
      <c r="DK211" s="109">
        <f t="array" ref="DK211">MIN(IF(($G$3:$DJ$3="单价")*(G211:DJ211&lt;&gt;0),G211:DJ211))</f>
        <v>0</v>
      </c>
      <c r="DL211" s="97">
        <f t="array" ref="DL211">MAX(IF($G$3:$DJ$3="单价",G211:DJ211))</f>
        <v>0</v>
      </c>
      <c r="DM211" s="115">
        <f t="shared" ref="DM211:DM274" si="175">IFERROR(SUMIF($G$3:$DJ$3,"金额-入",G211:DJ211)/SUMIF($G$3:$DJ$3,"数量-入",G211:DJ211),0)</f>
        <v>0</v>
      </c>
      <c r="DN211" s="127"/>
      <c r="DO211" s="2"/>
      <c r="DP211" s="11">
        <f t="shared" ref="DP211:DP274" si="176">ROUND(SUMIF($G$3:$DN$3,"数量-入",G211:DN211)-SUMIF($G$3:$DN$3,"数量-出",G211:DN211)-P211,0)</f>
        <v>0</v>
      </c>
      <c r="DQ211" s="11">
        <f t="shared" ref="DQ211:DQ274" si="177">ROUND(SUMIF($G$3:$DN$3,"金额-入",G211:DN211)-SUMIF($G$3:$DN$3,"金额-出",G211:DN211)-R211,0)</f>
        <v>0</v>
      </c>
      <c r="DR211" s="11"/>
      <c r="DS211" s="11"/>
      <c r="DT211" s="11"/>
      <c r="DU211" s="2"/>
      <c r="DV211" s="2"/>
      <c r="DW211" s="2"/>
      <c r="DX211" s="2"/>
      <c r="DY211" s="2"/>
    </row>
    <row r="212" spans="1:129" ht="18" hidden="1" customHeight="1" outlineLevel="1" x14ac:dyDescent="0.15">
      <c r="A212" s="2"/>
      <c r="B212" s="53">
        <f t="shared" si="140"/>
        <v>208</v>
      </c>
      <c r="C212" s="5"/>
      <c r="D212" s="6"/>
      <c r="E212" s="7"/>
      <c r="F212" s="8"/>
      <c r="G212" s="111"/>
      <c r="H212" s="112"/>
      <c r="I212" s="113">
        <f t="shared" si="143"/>
        <v>0</v>
      </c>
      <c r="J212" s="114">
        <f t="shared" si="144"/>
        <v>0</v>
      </c>
      <c r="K212" s="115">
        <f t="shared" si="141"/>
        <v>0</v>
      </c>
      <c r="L212" s="113">
        <f t="shared" si="145"/>
        <v>0</v>
      </c>
      <c r="M212" s="114">
        <f t="shared" si="146"/>
        <v>0</v>
      </c>
      <c r="N212" s="115">
        <f t="shared" si="142"/>
        <v>0</v>
      </c>
      <c r="O212" s="113">
        <f t="shared" si="147"/>
        <v>0</v>
      </c>
      <c r="P212" s="116">
        <f t="shared" si="148"/>
        <v>0</v>
      </c>
      <c r="Q212" s="117">
        <f t="shared" si="149"/>
        <v>0</v>
      </c>
      <c r="R212" s="118">
        <f t="shared" si="150"/>
        <v>0</v>
      </c>
      <c r="S212" s="111"/>
      <c r="T212" s="112"/>
      <c r="U212" s="119">
        <f t="shared" si="151"/>
        <v>0</v>
      </c>
      <c r="V212" s="120"/>
      <c r="W212" s="115">
        <f>IFERROR(IF(V212="",0,(SUMIF($G$3:U$3,"金额-入",$G212:U212)-SUMIF($G$3:U$3,"金额-出",$G212:U212))/(SUMIF($G$3:U$3,"数量-入",$G212:U212)-SUMIF($G$3:U$3,"数量-出",$G212:U212))),0)</f>
        <v>0</v>
      </c>
      <c r="X212" s="115">
        <f t="shared" si="152"/>
        <v>0</v>
      </c>
      <c r="Y212" s="121"/>
      <c r="Z212" s="122"/>
      <c r="AA212" s="111"/>
      <c r="AB212" s="112"/>
      <c r="AC212" s="119">
        <f t="shared" si="153"/>
        <v>0</v>
      </c>
      <c r="AD212" s="120"/>
      <c r="AE212" s="115">
        <f>IFERROR(IF(AD212="",0,(SUMIF($G$3:AC$3,"金额-入",$G212:AC212)-SUMIF($G$3:AC$3,"金额-出",$G212:AC212))/(SUMIF($G$3:AC$3,"数量-入",$G212:AC212)-SUMIF($G$3:AC$3,"数量-出",$G212:AC212))),0)</f>
        <v>0</v>
      </c>
      <c r="AF212" s="115">
        <f t="shared" si="154"/>
        <v>0</v>
      </c>
      <c r="AG212" s="121"/>
      <c r="AH212" s="122"/>
      <c r="AI212" s="123"/>
      <c r="AJ212" s="112"/>
      <c r="AK212" s="119">
        <f t="shared" si="155"/>
        <v>0</v>
      </c>
      <c r="AL212" s="124"/>
      <c r="AM212" s="115">
        <f>IFERROR(IF(AL212="",0,(SUMIF($G$3:AK$3,"金额-入",$G212:AK212)-SUMIF($G$3:AK$3,"金额-出",$G212:AK212))/(SUMIF($G$3:AK$3,"数量-入",$G212:AK212)-SUMIF($G$3:AK$3,"数量-出",$G212:AK212))),0)</f>
        <v>0</v>
      </c>
      <c r="AN212" s="115">
        <f t="shared" si="156"/>
        <v>0</v>
      </c>
      <c r="AO212" s="125"/>
      <c r="AP212" s="126"/>
      <c r="AQ212" s="123"/>
      <c r="AR212" s="112"/>
      <c r="AS212" s="119">
        <f t="shared" si="157"/>
        <v>0</v>
      </c>
      <c r="AT212" s="124"/>
      <c r="AU212" s="115">
        <f>IFERROR(IF(AT212="",0,(SUMIF($G$3:AS$3,"金额-入",$G212:AS212)-SUMIF($G$3:AS$3,"金额-出",$G212:AS212))/(SUMIF($G$3:AS$3,"数量-入",$G212:AS212)-SUMIF($G$3:AS$3,"数量-出",$G212:AS212))),0)</f>
        <v>0</v>
      </c>
      <c r="AV212" s="115">
        <f t="shared" si="158"/>
        <v>0</v>
      </c>
      <c r="AW212" s="125"/>
      <c r="AX212" s="126"/>
      <c r="AY212" s="123"/>
      <c r="AZ212" s="112"/>
      <c r="BA212" s="119">
        <f t="shared" si="159"/>
        <v>0</v>
      </c>
      <c r="BB212" s="124"/>
      <c r="BC212" s="115">
        <f>IFERROR(IF(BB212="",0,(SUMIF($G$3:BA$3,"金额-入",$G212:BA212)-SUMIF($G$3:BA$3,"金额-出",$G212:BA212))/(SUMIF($G$3:BA$3,"数量-入",$G212:BA212)-SUMIF($G$3:BA$3,"数量-出",$G212:BA212))),0)</f>
        <v>0</v>
      </c>
      <c r="BD212" s="115">
        <f t="shared" si="160"/>
        <v>0</v>
      </c>
      <c r="BE212" s="125"/>
      <c r="BF212" s="126"/>
      <c r="BG212" s="123"/>
      <c r="BH212" s="112"/>
      <c r="BI212" s="119">
        <f t="shared" si="161"/>
        <v>0</v>
      </c>
      <c r="BJ212" s="124"/>
      <c r="BK212" s="115">
        <f>IFERROR(IF(BJ212="",0,(SUMIF($G$3:BI$3,"金额-入",$G212:BI212)-SUMIF($G$3:BI$3,"金额-出",$G212:BI212))/(SUMIF($G$3:BI$3,"数量-入",$G212:BI212)-SUMIF($G$3:BI$3,"数量-出",$G212:BI212))),0)</f>
        <v>0</v>
      </c>
      <c r="BL212" s="115">
        <f t="shared" si="162"/>
        <v>0</v>
      </c>
      <c r="BM212" s="125"/>
      <c r="BN212" s="126"/>
      <c r="BO212" s="123"/>
      <c r="BP212" s="112"/>
      <c r="BQ212" s="119">
        <f t="shared" si="163"/>
        <v>0</v>
      </c>
      <c r="BR212" s="124"/>
      <c r="BS212" s="115">
        <f>IFERROR(IF(BR212="",0,(SUMIF($G$3:BQ$3,"金额-入",$G212:BQ212)-SUMIF($G$3:BQ$3,"金额-出",$G212:BQ212))/(SUMIF($G$3:BQ$3,"数量-入",$G212:BQ212)-SUMIF($G$3:BQ$3,"数量-出",$G212:BQ212))),0)</f>
        <v>0</v>
      </c>
      <c r="BT212" s="115">
        <f t="shared" si="164"/>
        <v>0</v>
      </c>
      <c r="BU212" s="125"/>
      <c r="BV212" s="126"/>
      <c r="BW212" s="123"/>
      <c r="BX212" s="112"/>
      <c r="BY212" s="119">
        <f t="shared" si="165"/>
        <v>0</v>
      </c>
      <c r="BZ212" s="124"/>
      <c r="CA212" s="115">
        <f>IFERROR(IF(BZ212="",0,(SUMIF($G$3:BY$3,"金额-入",$G212:BY212)-SUMIF($G$3:BY$3,"金额-出",$G212:BY212))/(SUMIF($G$3:BY$3,"数量-入",$G212:BY212)-SUMIF($G$3:BY$3,"数量-出",$G212:BY212))),0)</f>
        <v>0</v>
      </c>
      <c r="CB212" s="115">
        <f t="shared" si="166"/>
        <v>0</v>
      </c>
      <c r="CC212" s="125"/>
      <c r="CD212" s="126"/>
      <c r="CE212" s="123"/>
      <c r="CF212" s="112"/>
      <c r="CG212" s="119">
        <f t="shared" si="167"/>
        <v>0</v>
      </c>
      <c r="CH212" s="124"/>
      <c r="CI212" s="115">
        <f>IFERROR(IF(CH212="",0,(SUMIF($G$3:CG$3,"金额-入",$G212:CG212)-SUMIF($G$3:CG$3,"金额-出",$G212:CG212))/(SUMIF($G$3:CG$3,"数量-入",$G212:CG212)-SUMIF($G$3:CG$3,"数量-出",$G212:CG212))),0)</f>
        <v>0</v>
      </c>
      <c r="CJ212" s="115">
        <f t="shared" si="168"/>
        <v>0</v>
      </c>
      <c r="CK212" s="125"/>
      <c r="CL212" s="126"/>
      <c r="CM212" s="123"/>
      <c r="CN212" s="112"/>
      <c r="CO212" s="119">
        <f t="shared" si="169"/>
        <v>0</v>
      </c>
      <c r="CP212" s="124"/>
      <c r="CQ212" s="115">
        <f>IFERROR(IF(CP212="",0,(SUMIF($G$3:CO$3,"金额-入",$G212:CO212)-SUMIF($G$3:CO$3,"金额-出",$G212:CO212))/(SUMIF($G$3:CO$3,"数量-入",$G212:CO212)-SUMIF($G$3:CO$3,"数量-出",$G212:CO212))),0)</f>
        <v>0</v>
      </c>
      <c r="CR212" s="115">
        <f t="shared" si="170"/>
        <v>0</v>
      </c>
      <c r="CS212" s="125"/>
      <c r="CT212" s="126"/>
      <c r="CU212" s="123"/>
      <c r="CV212" s="112"/>
      <c r="CW212" s="119">
        <f t="shared" si="171"/>
        <v>0</v>
      </c>
      <c r="CX212" s="124"/>
      <c r="CY212" s="115">
        <f>IFERROR(IF(CX212="",0,(SUMIF($G$3:CW$3,"金额-入",$G212:CW212)-SUMIF($G$3:CW$3,"金额-出",$G212:CW212))/(SUMIF($G$3:CW$3,"数量-入",$G212:CW212)-SUMIF($G$3:CW$3,"数量-出",$G212:CW212))),0)</f>
        <v>0</v>
      </c>
      <c r="CZ212" s="115">
        <f t="shared" si="172"/>
        <v>0</v>
      </c>
      <c r="DA212" s="125"/>
      <c r="DB212" s="126"/>
      <c r="DC212" s="123"/>
      <c r="DD212" s="112"/>
      <c r="DE212" s="119">
        <f t="shared" si="173"/>
        <v>0</v>
      </c>
      <c r="DF212" s="124"/>
      <c r="DG212" s="115">
        <f>IFERROR(IF(DF212="",0,(SUMIF($G$3:DE$3,"金额-入",$G212:DE212)-SUMIF($G$3:DE$3,"金额-出",$G212:DE212))/(SUMIF($G$3:DE$3,"数量-入",$G212:DE212)-SUMIF($G$3:DE$3,"数量-出",$G212:DE212))),0)</f>
        <v>0</v>
      </c>
      <c r="DH212" s="115">
        <f t="shared" si="174"/>
        <v>0</v>
      </c>
      <c r="DI212" s="125"/>
      <c r="DJ212" s="126"/>
      <c r="DK212" s="109">
        <f t="array" ref="DK212">MIN(IF(($G$3:$DJ$3="单价")*(G212:DJ212&lt;&gt;0),G212:DJ212))</f>
        <v>0</v>
      </c>
      <c r="DL212" s="97">
        <f t="array" ref="DL212">MAX(IF($G$3:$DJ$3="单价",G212:DJ212))</f>
        <v>0</v>
      </c>
      <c r="DM212" s="115">
        <f t="shared" si="175"/>
        <v>0</v>
      </c>
      <c r="DN212" s="127"/>
      <c r="DO212" s="2"/>
      <c r="DP212" s="11">
        <f t="shared" si="176"/>
        <v>0</v>
      </c>
      <c r="DQ212" s="11">
        <f t="shared" si="177"/>
        <v>0</v>
      </c>
      <c r="DR212" s="11"/>
      <c r="DS212" s="11"/>
      <c r="DT212" s="11"/>
      <c r="DU212" s="2"/>
      <c r="DV212" s="2"/>
      <c r="DW212" s="2"/>
      <c r="DX212" s="2"/>
      <c r="DY212" s="2"/>
    </row>
    <row r="213" spans="1:129" ht="18" hidden="1" customHeight="1" outlineLevel="1" x14ac:dyDescent="0.15">
      <c r="A213" s="2"/>
      <c r="B213" s="53">
        <f t="shared" si="140"/>
        <v>209</v>
      </c>
      <c r="C213" s="5"/>
      <c r="D213" s="6"/>
      <c r="E213" s="7"/>
      <c r="F213" s="8"/>
      <c r="G213" s="111"/>
      <c r="H213" s="112"/>
      <c r="I213" s="113">
        <f t="shared" si="143"/>
        <v>0</v>
      </c>
      <c r="J213" s="114">
        <f t="shared" si="144"/>
        <v>0</v>
      </c>
      <c r="K213" s="115">
        <f t="shared" si="141"/>
        <v>0</v>
      </c>
      <c r="L213" s="113">
        <f t="shared" si="145"/>
        <v>0</v>
      </c>
      <c r="M213" s="114">
        <f t="shared" si="146"/>
        <v>0</v>
      </c>
      <c r="N213" s="115">
        <f t="shared" si="142"/>
        <v>0</v>
      </c>
      <c r="O213" s="113">
        <f t="shared" si="147"/>
        <v>0</v>
      </c>
      <c r="P213" s="116">
        <f t="shared" si="148"/>
        <v>0</v>
      </c>
      <c r="Q213" s="117">
        <f t="shared" si="149"/>
        <v>0</v>
      </c>
      <c r="R213" s="118">
        <f t="shared" si="150"/>
        <v>0</v>
      </c>
      <c r="S213" s="111"/>
      <c r="T213" s="112"/>
      <c r="U213" s="119">
        <f t="shared" si="151"/>
        <v>0</v>
      </c>
      <c r="V213" s="120"/>
      <c r="W213" s="115">
        <f>IFERROR(IF(V213="",0,(SUMIF($G$3:U$3,"金额-入",$G213:U213)-SUMIF($G$3:U$3,"金额-出",$G213:U213))/(SUMIF($G$3:U$3,"数量-入",$G213:U213)-SUMIF($G$3:U$3,"数量-出",$G213:U213))),0)</f>
        <v>0</v>
      </c>
      <c r="X213" s="115">
        <f t="shared" si="152"/>
        <v>0</v>
      </c>
      <c r="Y213" s="121"/>
      <c r="Z213" s="122"/>
      <c r="AA213" s="111"/>
      <c r="AB213" s="112"/>
      <c r="AC213" s="119">
        <f t="shared" si="153"/>
        <v>0</v>
      </c>
      <c r="AD213" s="120"/>
      <c r="AE213" s="115">
        <f>IFERROR(IF(AD213="",0,(SUMIF($G$3:AC$3,"金额-入",$G213:AC213)-SUMIF($G$3:AC$3,"金额-出",$G213:AC213))/(SUMIF($G$3:AC$3,"数量-入",$G213:AC213)-SUMIF($G$3:AC$3,"数量-出",$G213:AC213))),0)</f>
        <v>0</v>
      </c>
      <c r="AF213" s="115">
        <f t="shared" si="154"/>
        <v>0</v>
      </c>
      <c r="AG213" s="121"/>
      <c r="AH213" s="122"/>
      <c r="AI213" s="123"/>
      <c r="AJ213" s="112"/>
      <c r="AK213" s="119">
        <f t="shared" si="155"/>
        <v>0</v>
      </c>
      <c r="AL213" s="124"/>
      <c r="AM213" s="115">
        <f>IFERROR(IF(AL213="",0,(SUMIF($G$3:AK$3,"金额-入",$G213:AK213)-SUMIF($G$3:AK$3,"金额-出",$G213:AK213))/(SUMIF($G$3:AK$3,"数量-入",$G213:AK213)-SUMIF($G$3:AK$3,"数量-出",$G213:AK213))),0)</f>
        <v>0</v>
      </c>
      <c r="AN213" s="115">
        <f t="shared" si="156"/>
        <v>0</v>
      </c>
      <c r="AO213" s="125"/>
      <c r="AP213" s="126"/>
      <c r="AQ213" s="123"/>
      <c r="AR213" s="112"/>
      <c r="AS213" s="119">
        <f t="shared" si="157"/>
        <v>0</v>
      </c>
      <c r="AT213" s="124"/>
      <c r="AU213" s="115">
        <f>IFERROR(IF(AT213="",0,(SUMIF($G$3:AS$3,"金额-入",$G213:AS213)-SUMIF($G$3:AS$3,"金额-出",$G213:AS213))/(SUMIF($G$3:AS$3,"数量-入",$G213:AS213)-SUMIF($G$3:AS$3,"数量-出",$G213:AS213))),0)</f>
        <v>0</v>
      </c>
      <c r="AV213" s="115">
        <f t="shared" si="158"/>
        <v>0</v>
      </c>
      <c r="AW213" s="125"/>
      <c r="AX213" s="126"/>
      <c r="AY213" s="123"/>
      <c r="AZ213" s="112"/>
      <c r="BA213" s="119">
        <f t="shared" si="159"/>
        <v>0</v>
      </c>
      <c r="BB213" s="124"/>
      <c r="BC213" s="115">
        <f>IFERROR(IF(BB213="",0,(SUMIF($G$3:BA$3,"金额-入",$G213:BA213)-SUMIF($G$3:BA$3,"金额-出",$G213:BA213))/(SUMIF($G$3:BA$3,"数量-入",$G213:BA213)-SUMIF($G$3:BA$3,"数量-出",$G213:BA213))),0)</f>
        <v>0</v>
      </c>
      <c r="BD213" s="115">
        <f t="shared" si="160"/>
        <v>0</v>
      </c>
      <c r="BE213" s="125"/>
      <c r="BF213" s="126"/>
      <c r="BG213" s="123"/>
      <c r="BH213" s="112"/>
      <c r="BI213" s="119">
        <f t="shared" si="161"/>
        <v>0</v>
      </c>
      <c r="BJ213" s="124"/>
      <c r="BK213" s="115">
        <f>IFERROR(IF(BJ213="",0,(SUMIF($G$3:BI$3,"金额-入",$G213:BI213)-SUMIF($G$3:BI$3,"金额-出",$G213:BI213))/(SUMIF($G$3:BI$3,"数量-入",$G213:BI213)-SUMIF($G$3:BI$3,"数量-出",$G213:BI213))),0)</f>
        <v>0</v>
      </c>
      <c r="BL213" s="115">
        <f t="shared" si="162"/>
        <v>0</v>
      </c>
      <c r="BM213" s="125"/>
      <c r="BN213" s="126"/>
      <c r="BO213" s="123"/>
      <c r="BP213" s="112"/>
      <c r="BQ213" s="119">
        <f t="shared" si="163"/>
        <v>0</v>
      </c>
      <c r="BR213" s="124"/>
      <c r="BS213" s="115">
        <f>IFERROR(IF(BR213="",0,(SUMIF($G$3:BQ$3,"金额-入",$G213:BQ213)-SUMIF($G$3:BQ$3,"金额-出",$G213:BQ213))/(SUMIF($G$3:BQ$3,"数量-入",$G213:BQ213)-SUMIF($G$3:BQ$3,"数量-出",$G213:BQ213))),0)</f>
        <v>0</v>
      </c>
      <c r="BT213" s="115">
        <f t="shared" si="164"/>
        <v>0</v>
      </c>
      <c r="BU213" s="125"/>
      <c r="BV213" s="126"/>
      <c r="BW213" s="123"/>
      <c r="BX213" s="112"/>
      <c r="BY213" s="119">
        <f t="shared" si="165"/>
        <v>0</v>
      </c>
      <c r="BZ213" s="124"/>
      <c r="CA213" s="115">
        <f>IFERROR(IF(BZ213="",0,(SUMIF($G$3:BY$3,"金额-入",$G213:BY213)-SUMIF($G$3:BY$3,"金额-出",$G213:BY213))/(SUMIF($G$3:BY$3,"数量-入",$G213:BY213)-SUMIF($G$3:BY$3,"数量-出",$G213:BY213))),0)</f>
        <v>0</v>
      </c>
      <c r="CB213" s="115">
        <f t="shared" si="166"/>
        <v>0</v>
      </c>
      <c r="CC213" s="125"/>
      <c r="CD213" s="126"/>
      <c r="CE213" s="123"/>
      <c r="CF213" s="112"/>
      <c r="CG213" s="119">
        <f t="shared" si="167"/>
        <v>0</v>
      </c>
      <c r="CH213" s="124"/>
      <c r="CI213" s="115">
        <f>IFERROR(IF(CH213="",0,(SUMIF($G$3:CG$3,"金额-入",$G213:CG213)-SUMIF($G$3:CG$3,"金额-出",$G213:CG213))/(SUMIF($G$3:CG$3,"数量-入",$G213:CG213)-SUMIF($G$3:CG$3,"数量-出",$G213:CG213))),0)</f>
        <v>0</v>
      </c>
      <c r="CJ213" s="115">
        <f t="shared" si="168"/>
        <v>0</v>
      </c>
      <c r="CK213" s="125"/>
      <c r="CL213" s="126"/>
      <c r="CM213" s="123"/>
      <c r="CN213" s="112"/>
      <c r="CO213" s="119">
        <f t="shared" si="169"/>
        <v>0</v>
      </c>
      <c r="CP213" s="124"/>
      <c r="CQ213" s="115">
        <f>IFERROR(IF(CP213="",0,(SUMIF($G$3:CO$3,"金额-入",$G213:CO213)-SUMIF($G$3:CO$3,"金额-出",$G213:CO213))/(SUMIF($G$3:CO$3,"数量-入",$G213:CO213)-SUMIF($G$3:CO$3,"数量-出",$G213:CO213))),0)</f>
        <v>0</v>
      </c>
      <c r="CR213" s="115">
        <f t="shared" si="170"/>
        <v>0</v>
      </c>
      <c r="CS213" s="125"/>
      <c r="CT213" s="126"/>
      <c r="CU213" s="123"/>
      <c r="CV213" s="112"/>
      <c r="CW213" s="119">
        <f t="shared" si="171"/>
        <v>0</v>
      </c>
      <c r="CX213" s="124"/>
      <c r="CY213" s="115">
        <f>IFERROR(IF(CX213="",0,(SUMIF($G$3:CW$3,"金额-入",$G213:CW213)-SUMIF($G$3:CW$3,"金额-出",$G213:CW213))/(SUMIF($G$3:CW$3,"数量-入",$G213:CW213)-SUMIF($G$3:CW$3,"数量-出",$G213:CW213))),0)</f>
        <v>0</v>
      </c>
      <c r="CZ213" s="115">
        <f t="shared" si="172"/>
        <v>0</v>
      </c>
      <c r="DA213" s="125"/>
      <c r="DB213" s="126"/>
      <c r="DC213" s="123"/>
      <c r="DD213" s="112"/>
      <c r="DE213" s="119">
        <f t="shared" si="173"/>
        <v>0</v>
      </c>
      <c r="DF213" s="124"/>
      <c r="DG213" s="115">
        <f>IFERROR(IF(DF213="",0,(SUMIF($G$3:DE$3,"金额-入",$G213:DE213)-SUMIF($G$3:DE$3,"金额-出",$G213:DE213))/(SUMIF($G$3:DE$3,"数量-入",$G213:DE213)-SUMIF($G$3:DE$3,"数量-出",$G213:DE213))),0)</f>
        <v>0</v>
      </c>
      <c r="DH213" s="115">
        <f t="shared" si="174"/>
        <v>0</v>
      </c>
      <c r="DI213" s="125"/>
      <c r="DJ213" s="126"/>
      <c r="DK213" s="109">
        <f t="array" ref="DK213">MIN(IF(($G$3:$DJ$3="单价")*(G213:DJ213&lt;&gt;0),G213:DJ213))</f>
        <v>0</v>
      </c>
      <c r="DL213" s="97">
        <f t="array" ref="DL213">MAX(IF($G$3:$DJ$3="单价",G213:DJ213))</f>
        <v>0</v>
      </c>
      <c r="DM213" s="115">
        <f t="shared" si="175"/>
        <v>0</v>
      </c>
      <c r="DN213" s="127"/>
      <c r="DO213" s="2"/>
      <c r="DP213" s="11">
        <f t="shared" si="176"/>
        <v>0</v>
      </c>
      <c r="DQ213" s="11">
        <f t="shared" si="177"/>
        <v>0</v>
      </c>
      <c r="DR213" s="11"/>
      <c r="DS213" s="11"/>
      <c r="DT213" s="11"/>
      <c r="DU213" s="2"/>
      <c r="DV213" s="2"/>
      <c r="DW213" s="2"/>
      <c r="DX213" s="2"/>
      <c r="DY213" s="2"/>
    </row>
    <row r="214" spans="1:129" ht="18" hidden="1" customHeight="1" outlineLevel="1" x14ac:dyDescent="0.15">
      <c r="A214" s="2"/>
      <c r="B214" s="53">
        <f t="shared" si="140"/>
        <v>210</v>
      </c>
      <c r="C214" s="5"/>
      <c r="D214" s="6"/>
      <c r="E214" s="7"/>
      <c r="F214" s="8"/>
      <c r="G214" s="111"/>
      <c r="H214" s="112"/>
      <c r="I214" s="113">
        <f t="shared" si="143"/>
        <v>0</v>
      </c>
      <c r="J214" s="114">
        <f t="shared" si="144"/>
        <v>0</v>
      </c>
      <c r="K214" s="115">
        <f t="shared" si="141"/>
        <v>0</v>
      </c>
      <c r="L214" s="113">
        <f t="shared" si="145"/>
        <v>0</v>
      </c>
      <c r="M214" s="114">
        <f t="shared" si="146"/>
        <v>0</v>
      </c>
      <c r="N214" s="115">
        <f t="shared" si="142"/>
        <v>0</v>
      </c>
      <c r="O214" s="113">
        <f t="shared" si="147"/>
        <v>0</v>
      </c>
      <c r="P214" s="116">
        <f t="shared" si="148"/>
        <v>0</v>
      </c>
      <c r="Q214" s="117">
        <f t="shared" si="149"/>
        <v>0</v>
      </c>
      <c r="R214" s="118">
        <f t="shared" si="150"/>
        <v>0</v>
      </c>
      <c r="S214" s="111"/>
      <c r="T214" s="112"/>
      <c r="U214" s="119">
        <f t="shared" si="151"/>
        <v>0</v>
      </c>
      <c r="V214" s="120"/>
      <c r="W214" s="115">
        <f>IFERROR(IF(V214="",0,(SUMIF($G$3:U$3,"金额-入",$G214:U214)-SUMIF($G$3:U$3,"金额-出",$G214:U214))/(SUMIF($G$3:U$3,"数量-入",$G214:U214)-SUMIF($G$3:U$3,"数量-出",$G214:U214))),0)</f>
        <v>0</v>
      </c>
      <c r="X214" s="115">
        <f t="shared" si="152"/>
        <v>0</v>
      </c>
      <c r="Y214" s="121"/>
      <c r="Z214" s="122"/>
      <c r="AA214" s="111"/>
      <c r="AB214" s="112"/>
      <c r="AC214" s="119">
        <f t="shared" si="153"/>
        <v>0</v>
      </c>
      <c r="AD214" s="120"/>
      <c r="AE214" s="115">
        <f>IFERROR(IF(AD214="",0,(SUMIF($G$3:AC$3,"金额-入",$G214:AC214)-SUMIF($G$3:AC$3,"金额-出",$G214:AC214))/(SUMIF($G$3:AC$3,"数量-入",$G214:AC214)-SUMIF($G$3:AC$3,"数量-出",$G214:AC214))),0)</f>
        <v>0</v>
      </c>
      <c r="AF214" s="115">
        <f t="shared" si="154"/>
        <v>0</v>
      </c>
      <c r="AG214" s="121"/>
      <c r="AH214" s="122"/>
      <c r="AI214" s="123"/>
      <c r="AJ214" s="112"/>
      <c r="AK214" s="119">
        <f t="shared" si="155"/>
        <v>0</v>
      </c>
      <c r="AL214" s="124"/>
      <c r="AM214" s="115">
        <f>IFERROR(IF(AL214="",0,(SUMIF($G$3:AK$3,"金额-入",$G214:AK214)-SUMIF($G$3:AK$3,"金额-出",$G214:AK214))/(SUMIF($G$3:AK$3,"数量-入",$G214:AK214)-SUMIF($G$3:AK$3,"数量-出",$G214:AK214))),0)</f>
        <v>0</v>
      </c>
      <c r="AN214" s="115">
        <f t="shared" si="156"/>
        <v>0</v>
      </c>
      <c r="AO214" s="125"/>
      <c r="AP214" s="126"/>
      <c r="AQ214" s="123"/>
      <c r="AR214" s="112"/>
      <c r="AS214" s="119">
        <f t="shared" si="157"/>
        <v>0</v>
      </c>
      <c r="AT214" s="124"/>
      <c r="AU214" s="115">
        <f>IFERROR(IF(AT214="",0,(SUMIF($G$3:AS$3,"金额-入",$G214:AS214)-SUMIF($G$3:AS$3,"金额-出",$G214:AS214))/(SUMIF($G$3:AS$3,"数量-入",$G214:AS214)-SUMIF($G$3:AS$3,"数量-出",$G214:AS214))),0)</f>
        <v>0</v>
      </c>
      <c r="AV214" s="115">
        <f t="shared" si="158"/>
        <v>0</v>
      </c>
      <c r="AW214" s="125"/>
      <c r="AX214" s="126"/>
      <c r="AY214" s="123"/>
      <c r="AZ214" s="112"/>
      <c r="BA214" s="119">
        <f t="shared" si="159"/>
        <v>0</v>
      </c>
      <c r="BB214" s="124"/>
      <c r="BC214" s="115">
        <f>IFERROR(IF(BB214="",0,(SUMIF($G$3:BA$3,"金额-入",$G214:BA214)-SUMIF($G$3:BA$3,"金额-出",$G214:BA214))/(SUMIF($G$3:BA$3,"数量-入",$G214:BA214)-SUMIF($G$3:BA$3,"数量-出",$G214:BA214))),0)</f>
        <v>0</v>
      </c>
      <c r="BD214" s="115">
        <f t="shared" si="160"/>
        <v>0</v>
      </c>
      <c r="BE214" s="125"/>
      <c r="BF214" s="126"/>
      <c r="BG214" s="123"/>
      <c r="BH214" s="112"/>
      <c r="BI214" s="119">
        <f t="shared" si="161"/>
        <v>0</v>
      </c>
      <c r="BJ214" s="124"/>
      <c r="BK214" s="115">
        <f>IFERROR(IF(BJ214="",0,(SUMIF($G$3:BI$3,"金额-入",$G214:BI214)-SUMIF($G$3:BI$3,"金额-出",$G214:BI214))/(SUMIF($G$3:BI$3,"数量-入",$G214:BI214)-SUMIF($G$3:BI$3,"数量-出",$G214:BI214))),0)</f>
        <v>0</v>
      </c>
      <c r="BL214" s="115">
        <f t="shared" si="162"/>
        <v>0</v>
      </c>
      <c r="BM214" s="125"/>
      <c r="BN214" s="126"/>
      <c r="BO214" s="123"/>
      <c r="BP214" s="112"/>
      <c r="BQ214" s="119">
        <f t="shared" si="163"/>
        <v>0</v>
      </c>
      <c r="BR214" s="124"/>
      <c r="BS214" s="115">
        <f>IFERROR(IF(BR214="",0,(SUMIF($G$3:BQ$3,"金额-入",$G214:BQ214)-SUMIF($G$3:BQ$3,"金额-出",$G214:BQ214))/(SUMIF($G$3:BQ$3,"数量-入",$G214:BQ214)-SUMIF($G$3:BQ$3,"数量-出",$G214:BQ214))),0)</f>
        <v>0</v>
      </c>
      <c r="BT214" s="115">
        <f t="shared" si="164"/>
        <v>0</v>
      </c>
      <c r="BU214" s="125"/>
      <c r="BV214" s="126"/>
      <c r="BW214" s="123"/>
      <c r="BX214" s="112"/>
      <c r="BY214" s="119">
        <f t="shared" si="165"/>
        <v>0</v>
      </c>
      <c r="BZ214" s="124"/>
      <c r="CA214" s="115">
        <f>IFERROR(IF(BZ214="",0,(SUMIF($G$3:BY$3,"金额-入",$G214:BY214)-SUMIF($G$3:BY$3,"金额-出",$G214:BY214))/(SUMIF($G$3:BY$3,"数量-入",$G214:BY214)-SUMIF($G$3:BY$3,"数量-出",$G214:BY214))),0)</f>
        <v>0</v>
      </c>
      <c r="CB214" s="115">
        <f t="shared" si="166"/>
        <v>0</v>
      </c>
      <c r="CC214" s="125"/>
      <c r="CD214" s="126"/>
      <c r="CE214" s="123"/>
      <c r="CF214" s="112"/>
      <c r="CG214" s="119">
        <f t="shared" si="167"/>
        <v>0</v>
      </c>
      <c r="CH214" s="124"/>
      <c r="CI214" s="115">
        <f>IFERROR(IF(CH214="",0,(SUMIF($G$3:CG$3,"金额-入",$G214:CG214)-SUMIF($G$3:CG$3,"金额-出",$G214:CG214))/(SUMIF($G$3:CG$3,"数量-入",$G214:CG214)-SUMIF($G$3:CG$3,"数量-出",$G214:CG214))),0)</f>
        <v>0</v>
      </c>
      <c r="CJ214" s="115">
        <f t="shared" si="168"/>
        <v>0</v>
      </c>
      <c r="CK214" s="125"/>
      <c r="CL214" s="126"/>
      <c r="CM214" s="123"/>
      <c r="CN214" s="112"/>
      <c r="CO214" s="119">
        <f t="shared" si="169"/>
        <v>0</v>
      </c>
      <c r="CP214" s="124"/>
      <c r="CQ214" s="115">
        <f>IFERROR(IF(CP214="",0,(SUMIF($G$3:CO$3,"金额-入",$G214:CO214)-SUMIF($G$3:CO$3,"金额-出",$G214:CO214))/(SUMIF($G$3:CO$3,"数量-入",$G214:CO214)-SUMIF($G$3:CO$3,"数量-出",$G214:CO214))),0)</f>
        <v>0</v>
      </c>
      <c r="CR214" s="115">
        <f t="shared" si="170"/>
        <v>0</v>
      </c>
      <c r="CS214" s="125"/>
      <c r="CT214" s="126"/>
      <c r="CU214" s="123"/>
      <c r="CV214" s="112"/>
      <c r="CW214" s="119">
        <f t="shared" si="171"/>
        <v>0</v>
      </c>
      <c r="CX214" s="124"/>
      <c r="CY214" s="115">
        <f>IFERROR(IF(CX214="",0,(SUMIF($G$3:CW$3,"金额-入",$G214:CW214)-SUMIF($G$3:CW$3,"金额-出",$G214:CW214))/(SUMIF($G$3:CW$3,"数量-入",$G214:CW214)-SUMIF($G$3:CW$3,"数量-出",$G214:CW214))),0)</f>
        <v>0</v>
      </c>
      <c r="CZ214" s="115">
        <f t="shared" si="172"/>
        <v>0</v>
      </c>
      <c r="DA214" s="125"/>
      <c r="DB214" s="126"/>
      <c r="DC214" s="123"/>
      <c r="DD214" s="112"/>
      <c r="DE214" s="119">
        <f t="shared" si="173"/>
        <v>0</v>
      </c>
      <c r="DF214" s="124"/>
      <c r="DG214" s="115">
        <f>IFERROR(IF(DF214="",0,(SUMIF($G$3:DE$3,"金额-入",$G214:DE214)-SUMIF($G$3:DE$3,"金额-出",$G214:DE214))/(SUMIF($G$3:DE$3,"数量-入",$G214:DE214)-SUMIF($G$3:DE$3,"数量-出",$G214:DE214))),0)</f>
        <v>0</v>
      </c>
      <c r="DH214" s="115">
        <f t="shared" si="174"/>
        <v>0</v>
      </c>
      <c r="DI214" s="125"/>
      <c r="DJ214" s="126"/>
      <c r="DK214" s="109">
        <f t="array" ref="DK214">MIN(IF(($G$3:$DJ$3="单价")*(G214:DJ214&lt;&gt;0),G214:DJ214))</f>
        <v>0</v>
      </c>
      <c r="DL214" s="97">
        <f t="array" ref="DL214">MAX(IF($G$3:$DJ$3="单价",G214:DJ214))</f>
        <v>0</v>
      </c>
      <c r="DM214" s="115">
        <f t="shared" si="175"/>
        <v>0</v>
      </c>
      <c r="DN214" s="127"/>
      <c r="DO214" s="2"/>
      <c r="DP214" s="11">
        <f t="shared" si="176"/>
        <v>0</v>
      </c>
      <c r="DQ214" s="11">
        <f t="shared" si="177"/>
        <v>0</v>
      </c>
      <c r="DR214" s="11"/>
      <c r="DS214" s="11"/>
      <c r="DT214" s="11"/>
      <c r="DU214" s="2"/>
      <c r="DV214" s="2"/>
      <c r="DW214" s="2"/>
      <c r="DX214" s="2"/>
      <c r="DY214" s="2"/>
    </row>
    <row r="215" spans="1:129" ht="18" hidden="1" customHeight="1" outlineLevel="1" x14ac:dyDescent="0.15">
      <c r="A215" s="2"/>
      <c r="B215" s="53">
        <f t="shared" si="140"/>
        <v>211</v>
      </c>
      <c r="C215" s="5"/>
      <c r="D215" s="6"/>
      <c r="E215" s="7"/>
      <c r="F215" s="8"/>
      <c r="G215" s="111"/>
      <c r="H215" s="112"/>
      <c r="I215" s="113">
        <f t="shared" si="143"/>
        <v>0</v>
      </c>
      <c r="J215" s="114">
        <f t="shared" si="144"/>
        <v>0</v>
      </c>
      <c r="K215" s="115">
        <f t="shared" si="141"/>
        <v>0</v>
      </c>
      <c r="L215" s="113">
        <f t="shared" si="145"/>
        <v>0</v>
      </c>
      <c r="M215" s="114">
        <f t="shared" si="146"/>
        <v>0</v>
      </c>
      <c r="N215" s="115">
        <f t="shared" si="142"/>
        <v>0</v>
      </c>
      <c r="O215" s="113">
        <f t="shared" si="147"/>
        <v>0</v>
      </c>
      <c r="P215" s="116">
        <f t="shared" si="148"/>
        <v>0</v>
      </c>
      <c r="Q215" s="117">
        <f t="shared" si="149"/>
        <v>0</v>
      </c>
      <c r="R215" s="118">
        <f t="shared" si="150"/>
        <v>0</v>
      </c>
      <c r="S215" s="111"/>
      <c r="T215" s="112"/>
      <c r="U215" s="119">
        <f t="shared" si="151"/>
        <v>0</v>
      </c>
      <c r="V215" s="120"/>
      <c r="W215" s="115">
        <f>IFERROR(IF(V215="",0,(SUMIF($G$3:U$3,"金额-入",$G215:U215)-SUMIF($G$3:U$3,"金额-出",$G215:U215))/(SUMIF($G$3:U$3,"数量-入",$G215:U215)-SUMIF($G$3:U$3,"数量-出",$G215:U215))),0)</f>
        <v>0</v>
      </c>
      <c r="X215" s="115">
        <f t="shared" si="152"/>
        <v>0</v>
      </c>
      <c r="Y215" s="121"/>
      <c r="Z215" s="122"/>
      <c r="AA215" s="111"/>
      <c r="AB215" s="112"/>
      <c r="AC215" s="119">
        <f t="shared" si="153"/>
        <v>0</v>
      </c>
      <c r="AD215" s="120"/>
      <c r="AE215" s="115">
        <f>IFERROR(IF(AD215="",0,(SUMIF($G$3:AC$3,"金额-入",$G215:AC215)-SUMIF($G$3:AC$3,"金额-出",$G215:AC215))/(SUMIF($G$3:AC$3,"数量-入",$G215:AC215)-SUMIF($G$3:AC$3,"数量-出",$G215:AC215))),0)</f>
        <v>0</v>
      </c>
      <c r="AF215" s="115">
        <f t="shared" si="154"/>
        <v>0</v>
      </c>
      <c r="AG215" s="121"/>
      <c r="AH215" s="122"/>
      <c r="AI215" s="123"/>
      <c r="AJ215" s="112"/>
      <c r="AK215" s="119">
        <f t="shared" si="155"/>
        <v>0</v>
      </c>
      <c r="AL215" s="124"/>
      <c r="AM215" s="115">
        <f>IFERROR(IF(AL215="",0,(SUMIF($G$3:AK$3,"金额-入",$G215:AK215)-SUMIF($G$3:AK$3,"金额-出",$G215:AK215))/(SUMIF($G$3:AK$3,"数量-入",$G215:AK215)-SUMIF($G$3:AK$3,"数量-出",$G215:AK215))),0)</f>
        <v>0</v>
      </c>
      <c r="AN215" s="115">
        <f t="shared" si="156"/>
        <v>0</v>
      </c>
      <c r="AO215" s="125"/>
      <c r="AP215" s="126"/>
      <c r="AQ215" s="123"/>
      <c r="AR215" s="112"/>
      <c r="AS215" s="119">
        <f t="shared" si="157"/>
        <v>0</v>
      </c>
      <c r="AT215" s="124"/>
      <c r="AU215" s="115">
        <f>IFERROR(IF(AT215="",0,(SUMIF($G$3:AS$3,"金额-入",$G215:AS215)-SUMIF($G$3:AS$3,"金额-出",$G215:AS215))/(SUMIF($G$3:AS$3,"数量-入",$G215:AS215)-SUMIF($G$3:AS$3,"数量-出",$G215:AS215))),0)</f>
        <v>0</v>
      </c>
      <c r="AV215" s="115">
        <f t="shared" si="158"/>
        <v>0</v>
      </c>
      <c r="AW215" s="125"/>
      <c r="AX215" s="126"/>
      <c r="AY215" s="123"/>
      <c r="AZ215" s="112"/>
      <c r="BA215" s="119">
        <f t="shared" si="159"/>
        <v>0</v>
      </c>
      <c r="BB215" s="124"/>
      <c r="BC215" s="115">
        <f>IFERROR(IF(BB215="",0,(SUMIF($G$3:BA$3,"金额-入",$G215:BA215)-SUMIF($G$3:BA$3,"金额-出",$G215:BA215))/(SUMIF($G$3:BA$3,"数量-入",$G215:BA215)-SUMIF($G$3:BA$3,"数量-出",$G215:BA215))),0)</f>
        <v>0</v>
      </c>
      <c r="BD215" s="115">
        <f t="shared" si="160"/>
        <v>0</v>
      </c>
      <c r="BE215" s="125"/>
      <c r="BF215" s="126"/>
      <c r="BG215" s="123"/>
      <c r="BH215" s="112"/>
      <c r="BI215" s="119">
        <f t="shared" si="161"/>
        <v>0</v>
      </c>
      <c r="BJ215" s="124"/>
      <c r="BK215" s="115">
        <f>IFERROR(IF(BJ215="",0,(SUMIF($G$3:BI$3,"金额-入",$G215:BI215)-SUMIF($G$3:BI$3,"金额-出",$G215:BI215))/(SUMIF($G$3:BI$3,"数量-入",$G215:BI215)-SUMIF($G$3:BI$3,"数量-出",$G215:BI215))),0)</f>
        <v>0</v>
      </c>
      <c r="BL215" s="115">
        <f t="shared" si="162"/>
        <v>0</v>
      </c>
      <c r="BM215" s="125"/>
      <c r="BN215" s="126"/>
      <c r="BO215" s="123"/>
      <c r="BP215" s="112"/>
      <c r="BQ215" s="119">
        <f t="shared" si="163"/>
        <v>0</v>
      </c>
      <c r="BR215" s="124"/>
      <c r="BS215" s="115">
        <f>IFERROR(IF(BR215="",0,(SUMIF($G$3:BQ$3,"金额-入",$G215:BQ215)-SUMIF($G$3:BQ$3,"金额-出",$G215:BQ215))/(SUMIF($G$3:BQ$3,"数量-入",$G215:BQ215)-SUMIF($G$3:BQ$3,"数量-出",$G215:BQ215))),0)</f>
        <v>0</v>
      </c>
      <c r="BT215" s="115">
        <f t="shared" si="164"/>
        <v>0</v>
      </c>
      <c r="BU215" s="125"/>
      <c r="BV215" s="126"/>
      <c r="BW215" s="123"/>
      <c r="BX215" s="112"/>
      <c r="BY215" s="119">
        <f t="shared" si="165"/>
        <v>0</v>
      </c>
      <c r="BZ215" s="124"/>
      <c r="CA215" s="115">
        <f>IFERROR(IF(BZ215="",0,(SUMIF($G$3:BY$3,"金额-入",$G215:BY215)-SUMIF($G$3:BY$3,"金额-出",$G215:BY215))/(SUMIF($G$3:BY$3,"数量-入",$G215:BY215)-SUMIF($G$3:BY$3,"数量-出",$G215:BY215))),0)</f>
        <v>0</v>
      </c>
      <c r="CB215" s="115">
        <f t="shared" si="166"/>
        <v>0</v>
      </c>
      <c r="CC215" s="125"/>
      <c r="CD215" s="126"/>
      <c r="CE215" s="123"/>
      <c r="CF215" s="112"/>
      <c r="CG215" s="119">
        <f t="shared" si="167"/>
        <v>0</v>
      </c>
      <c r="CH215" s="124"/>
      <c r="CI215" s="115">
        <f>IFERROR(IF(CH215="",0,(SUMIF($G$3:CG$3,"金额-入",$G215:CG215)-SUMIF($G$3:CG$3,"金额-出",$G215:CG215))/(SUMIF($G$3:CG$3,"数量-入",$G215:CG215)-SUMIF($G$3:CG$3,"数量-出",$G215:CG215))),0)</f>
        <v>0</v>
      </c>
      <c r="CJ215" s="115">
        <f t="shared" si="168"/>
        <v>0</v>
      </c>
      <c r="CK215" s="125"/>
      <c r="CL215" s="126"/>
      <c r="CM215" s="123"/>
      <c r="CN215" s="112"/>
      <c r="CO215" s="119">
        <f t="shared" si="169"/>
        <v>0</v>
      </c>
      <c r="CP215" s="124"/>
      <c r="CQ215" s="115">
        <f>IFERROR(IF(CP215="",0,(SUMIF($G$3:CO$3,"金额-入",$G215:CO215)-SUMIF($G$3:CO$3,"金额-出",$G215:CO215))/(SUMIF($G$3:CO$3,"数量-入",$G215:CO215)-SUMIF($G$3:CO$3,"数量-出",$G215:CO215))),0)</f>
        <v>0</v>
      </c>
      <c r="CR215" s="115">
        <f t="shared" si="170"/>
        <v>0</v>
      </c>
      <c r="CS215" s="125"/>
      <c r="CT215" s="126"/>
      <c r="CU215" s="123"/>
      <c r="CV215" s="112"/>
      <c r="CW215" s="119">
        <f t="shared" si="171"/>
        <v>0</v>
      </c>
      <c r="CX215" s="124"/>
      <c r="CY215" s="115">
        <f>IFERROR(IF(CX215="",0,(SUMIF($G$3:CW$3,"金额-入",$G215:CW215)-SUMIF($G$3:CW$3,"金额-出",$G215:CW215))/(SUMIF($G$3:CW$3,"数量-入",$G215:CW215)-SUMIF($G$3:CW$3,"数量-出",$G215:CW215))),0)</f>
        <v>0</v>
      </c>
      <c r="CZ215" s="115">
        <f t="shared" si="172"/>
        <v>0</v>
      </c>
      <c r="DA215" s="125"/>
      <c r="DB215" s="126"/>
      <c r="DC215" s="123"/>
      <c r="DD215" s="112"/>
      <c r="DE215" s="119">
        <f t="shared" si="173"/>
        <v>0</v>
      </c>
      <c r="DF215" s="124"/>
      <c r="DG215" s="115">
        <f>IFERROR(IF(DF215="",0,(SUMIF($G$3:DE$3,"金额-入",$G215:DE215)-SUMIF($G$3:DE$3,"金额-出",$G215:DE215))/(SUMIF($G$3:DE$3,"数量-入",$G215:DE215)-SUMIF($G$3:DE$3,"数量-出",$G215:DE215))),0)</f>
        <v>0</v>
      </c>
      <c r="DH215" s="115">
        <f t="shared" si="174"/>
        <v>0</v>
      </c>
      <c r="DI215" s="125"/>
      <c r="DJ215" s="126"/>
      <c r="DK215" s="109">
        <f t="array" ref="DK215">MIN(IF(($G$3:$DJ$3="单价")*(G215:DJ215&lt;&gt;0),G215:DJ215))</f>
        <v>0</v>
      </c>
      <c r="DL215" s="97">
        <f t="array" ref="DL215">MAX(IF($G$3:$DJ$3="单价",G215:DJ215))</f>
        <v>0</v>
      </c>
      <c r="DM215" s="115">
        <f t="shared" si="175"/>
        <v>0</v>
      </c>
      <c r="DN215" s="127"/>
      <c r="DO215" s="2"/>
      <c r="DP215" s="11">
        <f t="shared" si="176"/>
        <v>0</v>
      </c>
      <c r="DQ215" s="11">
        <f t="shared" si="177"/>
        <v>0</v>
      </c>
      <c r="DR215" s="11"/>
      <c r="DS215" s="11"/>
      <c r="DT215" s="11"/>
      <c r="DU215" s="2"/>
      <c r="DV215" s="2"/>
      <c r="DW215" s="2"/>
      <c r="DX215" s="2"/>
      <c r="DY215" s="2"/>
    </row>
    <row r="216" spans="1:129" ht="18" hidden="1" customHeight="1" outlineLevel="1" x14ac:dyDescent="0.15">
      <c r="A216" s="2"/>
      <c r="B216" s="53">
        <f t="shared" si="140"/>
        <v>212</v>
      </c>
      <c r="C216" s="5"/>
      <c r="D216" s="6"/>
      <c r="E216" s="7"/>
      <c r="F216" s="8"/>
      <c r="G216" s="111"/>
      <c r="H216" s="112"/>
      <c r="I216" s="113">
        <f t="shared" si="143"/>
        <v>0</v>
      </c>
      <c r="J216" s="114">
        <f t="shared" si="144"/>
        <v>0</v>
      </c>
      <c r="K216" s="115">
        <f t="shared" si="141"/>
        <v>0</v>
      </c>
      <c r="L216" s="113">
        <f t="shared" si="145"/>
        <v>0</v>
      </c>
      <c r="M216" s="114">
        <f t="shared" si="146"/>
        <v>0</v>
      </c>
      <c r="N216" s="115">
        <f t="shared" si="142"/>
        <v>0</v>
      </c>
      <c r="O216" s="113">
        <f t="shared" si="147"/>
        <v>0</v>
      </c>
      <c r="P216" s="116">
        <f t="shared" si="148"/>
        <v>0</v>
      </c>
      <c r="Q216" s="117">
        <f t="shared" si="149"/>
        <v>0</v>
      </c>
      <c r="R216" s="118">
        <f t="shared" si="150"/>
        <v>0</v>
      </c>
      <c r="S216" s="111"/>
      <c r="T216" s="112"/>
      <c r="U216" s="119">
        <f t="shared" si="151"/>
        <v>0</v>
      </c>
      <c r="V216" s="120"/>
      <c r="W216" s="115">
        <f>IFERROR(IF(V216="",0,(SUMIF($G$3:U$3,"金额-入",$G216:U216)-SUMIF($G$3:U$3,"金额-出",$G216:U216))/(SUMIF($G$3:U$3,"数量-入",$G216:U216)-SUMIF($G$3:U$3,"数量-出",$G216:U216))),0)</f>
        <v>0</v>
      </c>
      <c r="X216" s="115">
        <f t="shared" si="152"/>
        <v>0</v>
      </c>
      <c r="Y216" s="121"/>
      <c r="Z216" s="122"/>
      <c r="AA216" s="111"/>
      <c r="AB216" s="112"/>
      <c r="AC216" s="119">
        <f t="shared" si="153"/>
        <v>0</v>
      </c>
      <c r="AD216" s="120"/>
      <c r="AE216" s="115">
        <f>IFERROR(IF(AD216="",0,(SUMIF($G$3:AC$3,"金额-入",$G216:AC216)-SUMIF($G$3:AC$3,"金额-出",$G216:AC216))/(SUMIF($G$3:AC$3,"数量-入",$G216:AC216)-SUMIF($G$3:AC$3,"数量-出",$G216:AC216))),0)</f>
        <v>0</v>
      </c>
      <c r="AF216" s="115">
        <f t="shared" si="154"/>
        <v>0</v>
      </c>
      <c r="AG216" s="121"/>
      <c r="AH216" s="122"/>
      <c r="AI216" s="123"/>
      <c r="AJ216" s="112"/>
      <c r="AK216" s="119">
        <f t="shared" si="155"/>
        <v>0</v>
      </c>
      <c r="AL216" s="124"/>
      <c r="AM216" s="115">
        <f>IFERROR(IF(AL216="",0,(SUMIF($G$3:AK$3,"金额-入",$G216:AK216)-SUMIF($G$3:AK$3,"金额-出",$G216:AK216))/(SUMIF($G$3:AK$3,"数量-入",$G216:AK216)-SUMIF($G$3:AK$3,"数量-出",$G216:AK216))),0)</f>
        <v>0</v>
      </c>
      <c r="AN216" s="115">
        <f t="shared" si="156"/>
        <v>0</v>
      </c>
      <c r="AO216" s="125"/>
      <c r="AP216" s="126"/>
      <c r="AQ216" s="123"/>
      <c r="AR216" s="112"/>
      <c r="AS216" s="119">
        <f t="shared" si="157"/>
        <v>0</v>
      </c>
      <c r="AT216" s="124"/>
      <c r="AU216" s="115">
        <f>IFERROR(IF(AT216="",0,(SUMIF($G$3:AS$3,"金额-入",$G216:AS216)-SUMIF($G$3:AS$3,"金额-出",$G216:AS216))/(SUMIF($G$3:AS$3,"数量-入",$G216:AS216)-SUMIF($G$3:AS$3,"数量-出",$G216:AS216))),0)</f>
        <v>0</v>
      </c>
      <c r="AV216" s="115">
        <f t="shared" si="158"/>
        <v>0</v>
      </c>
      <c r="AW216" s="125"/>
      <c r="AX216" s="126"/>
      <c r="AY216" s="123"/>
      <c r="AZ216" s="112"/>
      <c r="BA216" s="119">
        <f t="shared" si="159"/>
        <v>0</v>
      </c>
      <c r="BB216" s="124"/>
      <c r="BC216" s="115">
        <f>IFERROR(IF(BB216="",0,(SUMIF($G$3:BA$3,"金额-入",$G216:BA216)-SUMIF($G$3:BA$3,"金额-出",$G216:BA216))/(SUMIF($G$3:BA$3,"数量-入",$G216:BA216)-SUMIF($G$3:BA$3,"数量-出",$G216:BA216))),0)</f>
        <v>0</v>
      </c>
      <c r="BD216" s="115">
        <f t="shared" si="160"/>
        <v>0</v>
      </c>
      <c r="BE216" s="125"/>
      <c r="BF216" s="126"/>
      <c r="BG216" s="123"/>
      <c r="BH216" s="112"/>
      <c r="BI216" s="119">
        <f t="shared" si="161"/>
        <v>0</v>
      </c>
      <c r="BJ216" s="124"/>
      <c r="BK216" s="115">
        <f>IFERROR(IF(BJ216="",0,(SUMIF($G$3:BI$3,"金额-入",$G216:BI216)-SUMIF($G$3:BI$3,"金额-出",$G216:BI216))/(SUMIF($G$3:BI$3,"数量-入",$G216:BI216)-SUMIF($G$3:BI$3,"数量-出",$G216:BI216))),0)</f>
        <v>0</v>
      </c>
      <c r="BL216" s="115">
        <f t="shared" si="162"/>
        <v>0</v>
      </c>
      <c r="BM216" s="125"/>
      <c r="BN216" s="126"/>
      <c r="BO216" s="123"/>
      <c r="BP216" s="112"/>
      <c r="BQ216" s="119">
        <f t="shared" si="163"/>
        <v>0</v>
      </c>
      <c r="BR216" s="124"/>
      <c r="BS216" s="115">
        <f>IFERROR(IF(BR216="",0,(SUMIF($G$3:BQ$3,"金额-入",$G216:BQ216)-SUMIF($G$3:BQ$3,"金额-出",$G216:BQ216))/(SUMIF($G$3:BQ$3,"数量-入",$G216:BQ216)-SUMIF($G$3:BQ$3,"数量-出",$G216:BQ216))),0)</f>
        <v>0</v>
      </c>
      <c r="BT216" s="115">
        <f t="shared" si="164"/>
        <v>0</v>
      </c>
      <c r="BU216" s="125"/>
      <c r="BV216" s="126"/>
      <c r="BW216" s="123"/>
      <c r="BX216" s="112"/>
      <c r="BY216" s="119">
        <f t="shared" si="165"/>
        <v>0</v>
      </c>
      <c r="BZ216" s="124"/>
      <c r="CA216" s="115">
        <f>IFERROR(IF(BZ216="",0,(SUMIF($G$3:BY$3,"金额-入",$G216:BY216)-SUMIF($G$3:BY$3,"金额-出",$G216:BY216))/(SUMIF($G$3:BY$3,"数量-入",$G216:BY216)-SUMIF($G$3:BY$3,"数量-出",$G216:BY216))),0)</f>
        <v>0</v>
      </c>
      <c r="CB216" s="115">
        <f t="shared" si="166"/>
        <v>0</v>
      </c>
      <c r="CC216" s="125"/>
      <c r="CD216" s="126"/>
      <c r="CE216" s="123"/>
      <c r="CF216" s="112"/>
      <c r="CG216" s="119">
        <f t="shared" si="167"/>
        <v>0</v>
      </c>
      <c r="CH216" s="124"/>
      <c r="CI216" s="115">
        <f>IFERROR(IF(CH216="",0,(SUMIF($G$3:CG$3,"金额-入",$G216:CG216)-SUMIF($G$3:CG$3,"金额-出",$G216:CG216))/(SUMIF($G$3:CG$3,"数量-入",$G216:CG216)-SUMIF($G$3:CG$3,"数量-出",$G216:CG216))),0)</f>
        <v>0</v>
      </c>
      <c r="CJ216" s="115">
        <f t="shared" si="168"/>
        <v>0</v>
      </c>
      <c r="CK216" s="125"/>
      <c r="CL216" s="126"/>
      <c r="CM216" s="123"/>
      <c r="CN216" s="112"/>
      <c r="CO216" s="119">
        <f t="shared" si="169"/>
        <v>0</v>
      </c>
      <c r="CP216" s="124"/>
      <c r="CQ216" s="115">
        <f>IFERROR(IF(CP216="",0,(SUMIF($G$3:CO$3,"金额-入",$G216:CO216)-SUMIF($G$3:CO$3,"金额-出",$G216:CO216))/(SUMIF($G$3:CO$3,"数量-入",$G216:CO216)-SUMIF($G$3:CO$3,"数量-出",$G216:CO216))),0)</f>
        <v>0</v>
      </c>
      <c r="CR216" s="115">
        <f t="shared" si="170"/>
        <v>0</v>
      </c>
      <c r="CS216" s="125"/>
      <c r="CT216" s="126"/>
      <c r="CU216" s="123"/>
      <c r="CV216" s="112"/>
      <c r="CW216" s="119">
        <f t="shared" si="171"/>
        <v>0</v>
      </c>
      <c r="CX216" s="124"/>
      <c r="CY216" s="115">
        <f>IFERROR(IF(CX216="",0,(SUMIF($G$3:CW$3,"金额-入",$G216:CW216)-SUMIF($G$3:CW$3,"金额-出",$G216:CW216))/(SUMIF($G$3:CW$3,"数量-入",$G216:CW216)-SUMIF($G$3:CW$3,"数量-出",$G216:CW216))),0)</f>
        <v>0</v>
      </c>
      <c r="CZ216" s="115">
        <f t="shared" si="172"/>
        <v>0</v>
      </c>
      <c r="DA216" s="125"/>
      <c r="DB216" s="126"/>
      <c r="DC216" s="123"/>
      <c r="DD216" s="112"/>
      <c r="DE216" s="119">
        <f t="shared" si="173"/>
        <v>0</v>
      </c>
      <c r="DF216" s="124"/>
      <c r="DG216" s="115">
        <f>IFERROR(IF(DF216="",0,(SUMIF($G$3:DE$3,"金额-入",$G216:DE216)-SUMIF($G$3:DE$3,"金额-出",$G216:DE216))/(SUMIF($G$3:DE$3,"数量-入",$G216:DE216)-SUMIF($G$3:DE$3,"数量-出",$G216:DE216))),0)</f>
        <v>0</v>
      </c>
      <c r="DH216" s="115">
        <f t="shared" si="174"/>
        <v>0</v>
      </c>
      <c r="DI216" s="125"/>
      <c r="DJ216" s="126"/>
      <c r="DK216" s="109">
        <f t="array" ref="DK216">MIN(IF(($G$3:$DJ$3="单价")*(G216:DJ216&lt;&gt;0),G216:DJ216))</f>
        <v>0</v>
      </c>
      <c r="DL216" s="97">
        <f t="array" ref="DL216">MAX(IF($G$3:$DJ$3="单价",G216:DJ216))</f>
        <v>0</v>
      </c>
      <c r="DM216" s="115">
        <f t="shared" si="175"/>
        <v>0</v>
      </c>
      <c r="DN216" s="127"/>
      <c r="DO216" s="2"/>
      <c r="DP216" s="11">
        <f t="shared" si="176"/>
        <v>0</v>
      </c>
      <c r="DQ216" s="11">
        <f t="shared" si="177"/>
        <v>0</v>
      </c>
      <c r="DR216" s="11"/>
      <c r="DS216" s="11"/>
      <c r="DT216" s="11"/>
      <c r="DU216" s="2"/>
      <c r="DV216" s="2"/>
      <c r="DW216" s="2"/>
      <c r="DX216" s="2"/>
      <c r="DY216" s="2"/>
    </row>
    <row r="217" spans="1:129" ht="18" hidden="1" customHeight="1" outlineLevel="1" x14ac:dyDescent="0.15">
      <c r="A217" s="2"/>
      <c r="B217" s="53">
        <f t="shared" si="140"/>
        <v>213</v>
      </c>
      <c r="C217" s="5"/>
      <c r="D217" s="6"/>
      <c r="E217" s="7"/>
      <c r="F217" s="8"/>
      <c r="G217" s="111"/>
      <c r="H217" s="112"/>
      <c r="I217" s="113">
        <f t="shared" si="143"/>
        <v>0</v>
      </c>
      <c r="J217" s="114">
        <f t="shared" si="144"/>
        <v>0</v>
      </c>
      <c r="K217" s="115">
        <f t="shared" si="141"/>
        <v>0</v>
      </c>
      <c r="L217" s="113">
        <f t="shared" si="145"/>
        <v>0</v>
      </c>
      <c r="M217" s="114">
        <f t="shared" si="146"/>
        <v>0</v>
      </c>
      <c r="N217" s="115">
        <f t="shared" si="142"/>
        <v>0</v>
      </c>
      <c r="O217" s="113">
        <f t="shared" si="147"/>
        <v>0</v>
      </c>
      <c r="P217" s="116">
        <f t="shared" si="148"/>
        <v>0</v>
      </c>
      <c r="Q217" s="117">
        <f t="shared" si="149"/>
        <v>0</v>
      </c>
      <c r="R217" s="118">
        <f t="shared" si="150"/>
        <v>0</v>
      </c>
      <c r="S217" s="111"/>
      <c r="T217" s="112"/>
      <c r="U217" s="119">
        <f t="shared" si="151"/>
        <v>0</v>
      </c>
      <c r="V217" s="120"/>
      <c r="W217" s="115">
        <f>IFERROR(IF(V217="",0,(SUMIF($G$3:U$3,"金额-入",$G217:U217)-SUMIF($G$3:U$3,"金额-出",$G217:U217))/(SUMIF($G$3:U$3,"数量-入",$G217:U217)-SUMIF($G$3:U$3,"数量-出",$G217:U217))),0)</f>
        <v>0</v>
      </c>
      <c r="X217" s="115">
        <f t="shared" si="152"/>
        <v>0</v>
      </c>
      <c r="Y217" s="121"/>
      <c r="Z217" s="122"/>
      <c r="AA217" s="111"/>
      <c r="AB217" s="112"/>
      <c r="AC217" s="119">
        <f t="shared" si="153"/>
        <v>0</v>
      </c>
      <c r="AD217" s="120"/>
      <c r="AE217" s="115">
        <f>IFERROR(IF(AD217="",0,(SUMIF($G$3:AC$3,"金额-入",$G217:AC217)-SUMIF($G$3:AC$3,"金额-出",$G217:AC217))/(SUMIF($G$3:AC$3,"数量-入",$G217:AC217)-SUMIF($G$3:AC$3,"数量-出",$G217:AC217))),0)</f>
        <v>0</v>
      </c>
      <c r="AF217" s="115">
        <f t="shared" si="154"/>
        <v>0</v>
      </c>
      <c r="AG217" s="121"/>
      <c r="AH217" s="122"/>
      <c r="AI217" s="123"/>
      <c r="AJ217" s="112"/>
      <c r="AK217" s="119">
        <f t="shared" si="155"/>
        <v>0</v>
      </c>
      <c r="AL217" s="124"/>
      <c r="AM217" s="115">
        <f>IFERROR(IF(AL217="",0,(SUMIF($G$3:AK$3,"金额-入",$G217:AK217)-SUMIF($G$3:AK$3,"金额-出",$G217:AK217))/(SUMIF($G$3:AK$3,"数量-入",$G217:AK217)-SUMIF($G$3:AK$3,"数量-出",$G217:AK217))),0)</f>
        <v>0</v>
      </c>
      <c r="AN217" s="115">
        <f t="shared" si="156"/>
        <v>0</v>
      </c>
      <c r="AO217" s="125"/>
      <c r="AP217" s="126"/>
      <c r="AQ217" s="123"/>
      <c r="AR217" s="112"/>
      <c r="AS217" s="119">
        <f t="shared" si="157"/>
        <v>0</v>
      </c>
      <c r="AT217" s="124"/>
      <c r="AU217" s="115">
        <f>IFERROR(IF(AT217="",0,(SUMIF($G$3:AS$3,"金额-入",$G217:AS217)-SUMIF($G$3:AS$3,"金额-出",$G217:AS217))/(SUMIF($G$3:AS$3,"数量-入",$G217:AS217)-SUMIF($G$3:AS$3,"数量-出",$G217:AS217))),0)</f>
        <v>0</v>
      </c>
      <c r="AV217" s="115">
        <f t="shared" si="158"/>
        <v>0</v>
      </c>
      <c r="AW217" s="125"/>
      <c r="AX217" s="126"/>
      <c r="AY217" s="123"/>
      <c r="AZ217" s="112"/>
      <c r="BA217" s="119">
        <f t="shared" si="159"/>
        <v>0</v>
      </c>
      <c r="BB217" s="124"/>
      <c r="BC217" s="115">
        <f>IFERROR(IF(BB217="",0,(SUMIF($G$3:BA$3,"金额-入",$G217:BA217)-SUMIF($G$3:BA$3,"金额-出",$G217:BA217))/(SUMIF($G$3:BA$3,"数量-入",$G217:BA217)-SUMIF($G$3:BA$3,"数量-出",$G217:BA217))),0)</f>
        <v>0</v>
      </c>
      <c r="BD217" s="115">
        <f t="shared" si="160"/>
        <v>0</v>
      </c>
      <c r="BE217" s="125"/>
      <c r="BF217" s="126"/>
      <c r="BG217" s="123"/>
      <c r="BH217" s="112"/>
      <c r="BI217" s="119">
        <f t="shared" si="161"/>
        <v>0</v>
      </c>
      <c r="BJ217" s="124"/>
      <c r="BK217" s="115">
        <f>IFERROR(IF(BJ217="",0,(SUMIF($G$3:BI$3,"金额-入",$G217:BI217)-SUMIF($G$3:BI$3,"金额-出",$G217:BI217))/(SUMIF($G$3:BI$3,"数量-入",$G217:BI217)-SUMIF($G$3:BI$3,"数量-出",$G217:BI217))),0)</f>
        <v>0</v>
      </c>
      <c r="BL217" s="115">
        <f t="shared" si="162"/>
        <v>0</v>
      </c>
      <c r="BM217" s="125"/>
      <c r="BN217" s="126"/>
      <c r="BO217" s="123"/>
      <c r="BP217" s="112"/>
      <c r="BQ217" s="119">
        <f t="shared" si="163"/>
        <v>0</v>
      </c>
      <c r="BR217" s="124"/>
      <c r="BS217" s="115">
        <f>IFERROR(IF(BR217="",0,(SUMIF($G$3:BQ$3,"金额-入",$G217:BQ217)-SUMIF($G$3:BQ$3,"金额-出",$G217:BQ217))/(SUMIF($G$3:BQ$3,"数量-入",$G217:BQ217)-SUMIF($G$3:BQ$3,"数量-出",$G217:BQ217))),0)</f>
        <v>0</v>
      </c>
      <c r="BT217" s="115">
        <f t="shared" si="164"/>
        <v>0</v>
      </c>
      <c r="BU217" s="125"/>
      <c r="BV217" s="126"/>
      <c r="BW217" s="123"/>
      <c r="BX217" s="112"/>
      <c r="BY217" s="119">
        <f t="shared" si="165"/>
        <v>0</v>
      </c>
      <c r="BZ217" s="124"/>
      <c r="CA217" s="115">
        <f>IFERROR(IF(BZ217="",0,(SUMIF($G$3:BY$3,"金额-入",$G217:BY217)-SUMIF($G$3:BY$3,"金额-出",$G217:BY217))/(SUMIF($G$3:BY$3,"数量-入",$G217:BY217)-SUMIF($G$3:BY$3,"数量-出",$G217:BY217))),0)</f>
        <v>0</v>
      </c>
      <c r="CB217" s="115">
        <f t="shared" si="166"/>
        <v>0</v>
      </c>
      <c r="CC217" s="125"/>
      <c r="CD217" s="126"/>
      <c r="CE217" s="123"/>
      <c r="CF217" s="112"/>
      <c r="CG217" s="119">
        <f t="shared" si="167"/>
        <v>0</v>
      </c>
      <c r="CH217" s="124"/>
      <c r="CI217" s="115">
        <f>IFERROR(IF(CH217="",0,(SUMIF($G$3:CG$3,"金额-入",$G217:CG217)-SUMIF($G$3:CG$3,"金额-出",$G217:CG217))/(SUMIF($G$3:CG$3,"数量-入",$G217:CG217)-SUMIF($G$3:CG$3,"数量-出",$G217:CG217))),0)</f>
        <v>0</v>
      </c>
      <c r="CJ217" s="115">
        <f t="shared" si="168"/>
        <v>0</v>
      </c>
      <c r="CK217" s="125"/>
      <c r="CL217" s="126"/>
      <c r="CM217" s="123"/>
      <c r="CN217" s="112"/>
      <c r="CO217" s="119">
        <f t="shared" si="169"/>
        <v>0</v>
      </c>
      <c r="CP217" s="124"/>
      <c r="CQ217" s="115">
        <f>IFERROR(IF(CP217="",0,(SUMIF($G$3:CO$3,"金额-入",$G217:CO217)-SUMIF($G$3:CO$3,"金额-出",$G217:CO217))/(SUMIF($G$3:CO$3,"数量-入",$G217:CO217)-SUMIF($G$3:CO$3,"数量-出",$G217:CO217))),0)</f>
        <v>0</v>
      </c>
      <c r="CR217" s="115">
        <f t="shared" si="170"/>
        <v>0</v>
      </c>
      <c r="CS217" s="125"/>
      <c r="CT217" s="126"/>
      <c r="CU217" s="123"/>
      <c r="CV217" s="112"/>
      <c r="CW217" s="119">
        <f t="shared" si="171"/>
        <v>0</v>
      </c>
      <c r="CX217" s="124"/>
      <c r="CY217" s="115">
        <f>IFERROR(IF(CX217="",0,(SUMIF($G$3:CW$3,"金额-入",$G217:CW217)-SUMIF($G$3:CW$3,"金额-出",$G217:CW217))/(SUMIF($G$3:CW$3,"数量-入",$G217:CW217)-SUMIF($G$3:CW$3,"数量-出",$G217:CW217))),0)</f>
        <v>0</v>
      </c>
      <c r="CZ217" s="115">
        <f t="shared" si="172"/>
        <v>0</v>
      </c>
      <c r="DA217" s="125"/>
      <c r="DB217" s="126"/>
      <c r="DC217" s="123"/>
      <c r="DD217" s="112"/>
      <c r="DE217" s="119">
        <f t="shared" si="173"/>
        <v>0</v>
      </c>
      <c r="DF217" s="124"/>
      <c r="DG217" s="115">
        <f>IFERROR(IF(DF217="",0,(SUMIF($G$3:DE$3,"金额-入",$G217:DE217)-SUMIF($G$3:DE$3,"金额-出",$G217:DE217))/(SUMIF($G$3:DE$3,"数量-入",$G217:DE217)-SUMIF($G$3:DE$3,"数量-出",$G217:DE217))),0)</f>
        <v>0</v>
      </c>
      <c r="DH217" s="115">
        <f t="shared" si="174"/>
        <v>0</v>
      </c>
      <c r="DI217" s="125"/>
      <c r="DJ217" s="126"/>
      <c r="DK217" s="109">
        <f t="array" ref="DK217">MIN(IF(($G$3:$DJ$3="单价")*(G217:DJ217&lt;&gt;0),G217:DJ217))</f>
        <v>0</v>
      </c>
      <c r="DL217" s="97">
        <f t="array" ref="DL217">MAX(IF($G$3:$DJ$3="单价",G217:DJ217))</f>
        <v>0</v>
      </c>
      <c r="DM217" s="115">
        <f t="shared" si="175"/>
        <v>0</v>
      </c>
      <c r="DN217" s="127"/>
      <c r="DO217" s="2"/>
      <c r="DP217" s="11">
        <f t="shared" si="176"/>
        <v>0</v>
      </c>
      <c r="DQ217" s="11">
        <f t="shared" si="177"/>
        <v>0</v>
      </c>
      <c r="DR217" s="11"/>
      <c r="DS217" s="11"/>
      <c r="DT217" s="11"/>
      <c r="DU217" s="2"/>
      <c r="DV217" s="2"/>
      <c r="DW217" s="2"/>
      <c r="DX217" s="2"/>
      <c r="DY217" s="2"/>
    </row>
    <row r="218" spans="1:129" ht="18" hidden="1" customHeight="1" outlineLevel="1" x14ac:dyDescent="0.15">
      <c r="A218" s="2"/>
      <c r="B218" s="53">
        <f t="shared" si="140"/>
        <v>214</v>
      </c>
      <c r="C218" s="5"/>
      <c r="D218" s="6"/>
      <c r="E218" s="7"/>
      <c r="F218" s="8"/>
      <c r="G218" s="111"/>
      <c r="H218" s="112"/>
      <c r="I218" s="113">
        <f t="shared" si="143"/>
        <v>0</v>
      </c>
      <c r="J218" s="114">
        <f t="shared" si="144"/>
        <v>0</v>
      </c>
      <c r="K218" s="115">
        <f t="shared" si="141"/>
        <v>0</v>
      </c>
      <c r="L218" s="113">
        <f t="shared" si="145"/>
        <v>0</v>
      </c>
      <c r="M218" s="114">
        <f t="shared" si="146"/>
        <v>0</v>
      </c>
      <c r="N218" s="115">
        <f t="shared" si="142"/>
        <v>0</v>
      </c>
      <c r="O218" s="113">
        <f t="shared" si="147"/>
        <v>0</v>
      </c>
      <c r="P218" s="116">
        <f t="shared" si="148"/>
        <v>0</v>
      </c>
      <c r="Q218" s="117">
        <f t="shared" si="149"/>
        <v>0</v>
      </c>
      <c r="R218" s="118">
        <f t="shared" si="150"/>
        <v>0</v>
      </c>
      <c r="S218" s="111"/>
      <c r="T218" s="112"/>
      <c r="U218" s="119">
        <f t="shared" si="151"/>
        <v>0</v>
      </c>
      <c r="V218" s="120"/>
      <c r="W218" s="115">
        <f>IFERROR(IF(V218="",0,(SUMIF($G$3:U$3,"金额-入",$G218:U218)-SUMIF($G$3:U$3,"金额-出",$G218:U218))/(SUMIF($G$3:U$3,"数量-入",$G218:U218)-SUMIF($G$3:U$3,"数量-出",$G218:U218))),0)</f>
        <v>0</v>
      </c>
      <c r="X218" s="115">
        <f t="shared" si="152"/>
        <v>0</v>
      </c>
      <c r="Y218" s="121"/>
      <c r="Z218" s="122"/>
      <c r="AA218" s="111"/>
      <c r="AB218" s="112"/>
      <c r="AC218" s="119">
        <f t="shared" si="153"/>
        <v>0</v>
      </c>
      <c r="AD218" s="120"/>
      <c r="AE218" s="115">
        <f>IFERROR(IF(AD218="",0,(SUMIF($G$3:AC$3,"金额-入",$G218:AC218)-SUMIF($G$3:AC$3,"金额-出",$G218:AC218))/(SUMIF($G$3:AC$3,"数量-入",$G218:AC218)-SUMIF($G$3:AC$3,"数量-出",$G218:AC218))),0)</f>
        <v>0</v>
      </c>
      <c r="AF218" s="115">
        <f t="shared" si="154"/>
        <v>0</v>
      </c>
      <c r="AG218" s="121"/>
      <c r="AH218" s="122"/>
      <c r="AI218" s="123"/>
      <c r="AJ218" s="112"/>
      <c r="AK218" s="119">
        <f t="shared" si="155"/>
        <v>0</v>
      </c>
      <c r="AL218" s="124"/>
      <c r="AM218" s="115">
        <f>IFERROR(IF(AL218="",0,(SUMIF($G$3:AK$3,"金额-入",$G218:AK218)-SUMIF($G$3:AK$3,"金额-出",$G218:AK218))/(SUMIF($G$3:AK$3,"数量-入",$G218:AK218)-SUMIF($G$3:AK$3,"数量-出",$G218:AK218))),0)</f>
        <v>0</v>
      </c>
      <c r="AN218" s="115">
        <f t="shared" si="156"/>
        <v>0</v>
      </c>
      <c r="AO218" s="125"/>
      <c r="AP218" s="126"/>
      <c r="AQ218" s="123"/>
      <c r="AR218" s="112"/>
      <c r="AS218" s="119">
        <f t="shared" si="157"/>
        <v>0</v>
      </c>
      <c r="AT218" s="124"/>
      <c r="AU218" s="115">
        <f>IFERROR(IF(AT218="",0,(SUMIF($G$3:AS$3,"金额-入",$G218:AS218)-SUMIF($G$3:AS$3,"金额-出",$G218:AS218))/(SUMIF($G$3:AS$3,"数量-入",$G218:AS218)-SUMIF($G$3:AS$3,"数量-出",$G218:AS218))),0)</f>
        <v>0</v>
      </c>
      <c r="AV218" s="115">
        <f t="shared" si="158"/>
        <v>0</v>
      </c>
      <c r="AW218" s="125"/>
      <c r="AX218" s="126"/>
      <c r="AY218" s="123"/>
      <c r="AZ218" s="112"/>
      <c r="BA218" s="119">
        <f t="shared" si="159"/>
        <v>0</v>
      </c>
      <c r="BB218" s="124"/>
      <c r="BC218" s="115">
        <f>IFERROR(IF(BB218="",0,(SUMIF($G$3:BA$3,"金额-入",$G218:BA218)-SUMIF($G$3:BA$3,"金额-出",$G218:BA218))/(SUMIF($G$3:BA$3,"数量-入",$G218:BA218)-SUMIF($G$3:BA$3,"数量-出",$G218:BA218))),0)</f>
        <v>0</v>
      </c>
      <c r="BD218" s="115">
        <f t="shared" si="160"/>
        <v>0</v>
      </c>
      <c r="BE218" s="125"/>
      <c r="BF218" s="126"/>
      <c r="BG218" s="123"/>
      <c r="BH218" s="112"/>
      <c r="BI218" s="119">
        <f t="shared" si="161"/>
        <v>0</v>
      </c>
      <c r="BJ218" s="124"/>
      <c r="BK218" s="115">
        <f>IFERROR(IF(BJ218="",0,(SUMIF($G$3:BI$3,"金额-入",$G218:BI218)-SUMIF($G$3:BI$3,"金额-出",$G218:BI218))/(SUMIF($G$3:BI$3,"数量-入",$G218:BI218)-SUMIF($G$3:BI$3,"数量-出",$G218:BI218))),0)</f>
        <v>0</v>
      </c>
      <c r="BL218" s="115">
        <f t="shared" si="162"/>
        <v>0</v>
      </c>
      <c r="BM218" s="125"/>
      <c r="BN218" s="126"/>
      <c r="BO218" s="123"/>
      <c r="BP218" s="112"/>
      <c r="BQ218" s="119">
        <f t="shared" si="163"/>
        <v>0</v>
      </c>
      <c r="BR218" s="124"/>
      <c r="BS218" s="115">
        <f>IFERROR(IF(BR218="",0,(SUMIF($G$3:BQ$3,"金额-入",$G218:BQ218)-SUMIF($G$3:BQ$3,"金额-出",$G218:BQ218))/(SUMIF($G$3:BQ$3,"数量-入",$G218:BQ218)-SUMIF($G$3:BQ$3,"数量-出",$G218:BQ218))),0)</f>
        <v>0</v>
      </c>
      <c r="BT218" s="115">
        <f t="shared" si="164"/>
        <v>0</v>
      </c>
      <c r="BU218" s="125"/>
      <c r="BV218" s="126"/>
      <c r="BW218" s="123"/>
      <c r="BX218" s="112"/>
      <c r="BY218" s="119">
        <f t="shared" si="165"/>
        <v>0</v>
      </c>
      <c r="BZ218" s="124"/>
      <c r="CA218" s="115">
        <f>IFERROR(IF(BZ218="",0,(SUMIF($G$3:BY$3,"金额-入",$G218:BY218)-SUMIF($G$3:BY$3,"金额-出",$G218:BY218))/(SUMIF($G$3:BY$3,"数量-入",$G218:BY218)-SUMIF($G$3:BY$3,"数量-出",$G218:BY218))),0)</f>
        <v>0</v>
      </c>
      <c r="CB218" s="115">
        <f t="shared" si="166"/>
        <v>0</v>
      </c>
      <c r="CC218" s="125"/>
      <c r="CD218" s="126"/>
      <c r="CE218" s="123"/>
      <c r="CF218" s="112"/>
      <c r="CG218" s="119">
        <f t="shared" si="167"/>
        <v>0</v>
      </c>
      <c r="CH218" s="124"/>
      <c r="CI218" s="115">
        <f>IFERROR(IF(CH218="",0,(SUMIF($G$3:CG$3,"金额-入",$G218:CG218)-SUMIF($G$3:CG$3,"金额-出",$G218:CG218))/(SUMIF($G$3:CG$3,"数量-入",$G218:CG218)-SUMIF($G$3:CG$3,"数量-出",$G218:CG218))),0)</f>
        <v>0</v>
      </c>
      <c r="CJ218" s="115">
        <f t="shared" si="168"/>
        <v>0</v>
      </c>
      <c r="CK218" s="125"/>
      <c r="CL218" s="126"/>
      <c r="CM218" s="123"/>
      <c r="CN218" s="112"/>
      <c r="CO218" s="119">
        <f t="shared" si="169"/>
        <v>0</v>
      </c>
      <c r="CP218" s="124"/>
      <c r="CQ218" s="115">
        <f>IFERROR(IF(CP218="",0,(SUMIF($G$3:CO$3,"金额-入",$G218:CO218)-SUMIF($G$3:CO$3,"金额-出",$G218:CO218))/(SUMIF($G$3:CO$3,"数量-入",$G218:CO218)-SUMIF($G$3:CO$3,"数量-出",$G218:CO218))),0)</f>
        <v>0</v>
      </c>
      <c r="CR218" s="115">
        <f t="shared" si="170"/>
        <v>0</v>
      </c>
      <c r="CS218" s="125"/>
      <c r="CT218" s="126"/>
      <c r="CU218" s="123"/>
      <c r="CV218" s="112"/>
      <c r="CW218" s="119">
        <f t="shared" si="171"/>
        <v>0</v>
      </c>
      <c r="CX218" s="124"/>
      <c r="CY218" s="115">
        <f>IFERROR(IF(CX218="",0,(SUMIF($G$3:CW$3,"金额-入",$G218:CW218)-SUMIF($G$3:CW$3,"金额-出",$G218:CW218))/(SUMIF($G$3:CW$3,"数量-入",$G218:CW218)-SUMIF($G$3:CW$3,"数量-出",$G218:CW218))),0)</f>
        <v>0</v>
      </c>
      <c r="CZ218" s="115">
        <f t="shared" si="172"/>
        <v>0</v>
      </c>
      <c r="DA218" s="125"/>
      <c r="DB218" s="126"/>
      <c r="DC218" s="123"/>
      <c r="DD218" s="112"/>
      <c r="DE218" s="119">
        <f t="shared" si="173"/>
        <v>0</v>
      </c>
      <c r="DF218" s="124"/>
      <c r="DG218" s="115">
        <f>IFERROR(IF(DF218="",0,(SUMIF($G$3:DE$3,"金额-入",$G218:DE218)-SUMIF($G$3:DE$3,"金额-出",$G218:DE218))/(SUMIF($G$3:DE$3,"数量-入",$G218:DE218)-SUMIF($G$3:DE$3,"数量-出",$G218:DE218))),0)</f>
        <v>0</v>
      </c>
      <c r="DH218" s="115">
        <f t="shared" si="174"/>
        <v>0</v>
      </c>
      <c r="DI218" s="125"/>
      <c r="DJ218" s="126"/>
      <c r="DK218" s="109">
        <f t="array" ref="DK218">MIN(IF(($G$3:$DJ$3="单价")*(G218:DJ218&lt;&gt;0),G218:DJ218))</f>
        <v>0</v>
      </c>
      <c r="DL218" s="97">
        <f t="array" ref="DL218">MAX(IF($G$3:$DJ$3="单价",G218:DJ218))</f>
        <v>0</v>
      </c>
      <c r="DM218" s="115">
        <f t="shared" si="175"/>
        <v>0</v>
      </c>
      <c r="DN218" s="127"/>
      <c r="DO218" s="2"/>
      <c r="DP218" s="11">
        <f t="shared" si="176"/>
        <v>0</v>
      </c>
      <c r="DQ218" s="11">
        <f t="shared" si="177"/>
        <v>0</v>
      </c>
      <c r="DR218" s="11"/>
      <c r="DS218" s="11"/>
      <c r="DT218" s="11"/>
      <c r="DU218" s="2"/>
      <c r="DV218" s="2"/>
      <c r="DW218" s="2"/>
      <c r="DX218" s="2"/>
      <c r="DY218" s="2"/>
    </row>
    <row r="219" spans="1:129" ht="18" hidden="1" customHeight="1" outlineLevel="1" x14ac:dyDescent="0.15">
      <c r="A219" s="2"/>
      <c r="B219" s="53">
        <f t="shared" si="140"/>
        <v>215</v>
      </c>
      <c r="C219" s="5"/>
      <c r="D219" s="6"/>
      <c r="E219" s="7"/>
      <c r="F219" s="8"/>
      <c r="G219" s="111"/>
      <c r="H219" s="112"/>
      <c r="I219" s="113">
        <f t="shared" si="143"/>
        <v>0</v>
      </c>
      <c r="J219" s="114">
        <f t="shared" si="144"/>
        <v>0</v>
      </c>
      <c r="K219" s="115">
        <f t="shared" si="141"/>
        <v>0</v>
      </c>
      <c r="L219" s="113">
        <f t="shared" si="145"/>
        <v>0</v>
      </c>
      <c r="M219" s="114">
        <f t="shared" si="146"/>
        <v>0</v>
      </c>
      <c r="N219" s="115">
        <f t="shared" si="142"/>
        <v>0</v>
      </c>
      <c r="O219" s="113">
        <f t="shared" si="147"/>
        <v>0</v>
      </c>
      <c r="P219" s="116">
        <f t="shared" si="148"/>
        <v>0</v>
      </c>
      <c r="Q219" s="117">
        <f t="shared" si="149"/>
        <v>0</v>
      </c>
      <c r="R219" s="118">
        <f t="shared" si="150"/>
        <v>0</v>
      </c>
      <c r="S219" s="111"/>
      <c r="T219" s="112"/>
      <c r="U219" s="119">
        <f t="shared" si="151"/>
        <v>0</v>
      </c>
      <c r="V219" s="120"/>
      <c r="W219" s="115">
        <f>IFERROR(IF(V219="",0,(SUMIF($G$3:U$3,"金额-入",$G219:U219)-SUMIF($G$3:U$3,"金额-出",$G219:U219))/(SUMIF($G$3:U$3,"数量-入",$G219:U219)-SUMIF($G$3:U$3,"数量-出",$G219:U219))),0)</f>
        <v>0</v>
      </c>
      <c r="X219" s="115">
        <f t="shared" si="152"/>
        <v>0</v>
      </c>
      <c r="Y219" s="121"/>
      <c r="Z219" s="122"/>
      <c r="AA219" s="111"/>
      <c r="AB219" s="112"/>
      <c r="AC219" s="119">
        <f t="shared" si="153"/>
        <v>0</v>
      </c>
      <c r="AD219" s="120"/>
      <c r="AE219" s="115">
        <f>IFERROR(IF(AD219="",0,(SUMIF($G$3:AC$3,"金额-入",$G219:AC219)-SUMIF($G$3:AC$3,"金额-出",$G219:AC219))/(SUMIF($G$3:AC$3,"数量-入",$G219:AC219)-SUMIF($G$3:AC$3,"数量-出",$G219:AC219))),0)</f>
        <v>0</v>
      </c>
      <c r="AF219" s="115">
        <f t="shared" si="154"/>
        <v>0</v>
      </c>
      <c r="AG219" s="121"/>
      <c r="AH219" s="122"/>
      <c r="AI219" s="123"/>
      <c r="AJ219" s="112"/>
      <c r="AK219" s="119">
        <f t="shared" si="155"/>
        <v>0</v>
      </c>
      <c r="AL219" s="124"/>
      <c r="AM219" s="115">
        <f>IFERROR(IF(AL219="",0,(SUMIF($G$3:AK$3,"金额-入",$G219:AK219)-SUMIF($G$3:AK$3,"金额-出",$G219:AK219))/(SUMIF($G$3:AK$3,"数量-入",$G219:AK219)-SUMIF($G$3:AK$3,"数量-出",$G219:AK219))),0)</f>
        <v>0</v>
      </c>
      <c r="AN219" s="115">
        <f t="shared" si="156"/>
        <v>0</v>
      </c>
      <c r="AO219" s="125"/>
      <c r="AP219" s="126"/>
      <c r="AQ219" s="123"/>
      <c r="AR219" s="112"/>
      <c r="AS219" s="119">
        <f t="shared" si="157"/>
        <v>0</v>
      </c>
      <c r="AT219" s="124"/>
      <c r="AU219" s="115">
        <f>IFERROR(IF(AT219="",0,(SUMIF($G$3:AS$3,"金额-入",$G219:AS219)-SUMIF($G$3:AS$3,"金额-出",$G219:AS219))/(SUMIF($G$3:AS$3,"数量-入",$G219:AS219)-SUMIF($G$3:AS$3,"数量-出",$G219:AS219))),0)</f>
        <v>0</v>
      </c>
      <c r="AV219" s="115">
        <f t="shared" si="158"/>
        <v>0</v>
      </c>
      <c r="AW219" s="125"/>
      <c r="AX219" s="126"/>
      <c r="AY219" s="123"/>
      <c r="AZ219" s="112"/>
      <c r="BA219" s="119">
        <f t="shared" si="159"/>
        <v>0</v>
      </c>
      <c r="BB219" s="124"/>
      <c r="BC219" s="115">
        <f>IFERROR(IF(BB219="",0,(SUMIF($G$3:BA$3,"金额-入",$G219:BA219)-SUMIF($G$3:BA$3,"金额-出",$G219:BA219))/(SUMIF($G$3:BA$3,"数量-入",$G219:BA219)-SUMIF($G$3:BA$3,"数量-出",$G219:BA219))),0)</f>
        <v>0</v>
      </c>
      <c r="BD219" s="115">
        <f t="shared" si="160"/>
        <v>0</v>
      </c>
      <c r="BE219" s="125"/>
      <c r="BF219" s="126"/>
      <c r="BG219" s="123"/>
      <c r="BH219" s="112"/>
      <c r="BI219" s="119">
        <f t="shared" si="161"/>
        <v>0</v>
      </c>
      <c r="BJ219" s="124"/>
      <c r="BK219" s="115">
        <f>IFERROR(IF(BJ219="",0,(SUMIF($G$3:BI$3,"金额-入",$G219:BI219)-SUMIF($G$3:BI$3,"金额-出",$G219:BI219))/(SUMIF($G$3:BI$3,"数量-入",$G219:BI219)-SUMIF($G$3:BI$3,"数量-出",$G219:BI219))),0)</f>
        <v>0</v>
      </c>
      <c r="BL219" s="115">
        <f t="shared" si="162"/>
        <v>0</v>
      </c>
      <c r="BM219" s="125"/>
      <c r="BN219" s="126"/>
      <c r="BO219" s="123"/>
      <c r="BP219" s="112"/>
      <c r="BQ219" s="119">
        <f t="shared" si="163"/>
        <v>0</v>
      </c>
      <c r="BR219" s="124"/>
      <c r="BS219" s="115">
        <f>IFERROR(IF(BR219="",0,(SUMIF($G$3:BQ$3,"金额-入",$G219:BQ219)-SUMIF($G$3:BQ$3,"金额-出",$G219:BQ219))/(SUMIF($G$3:BQ$3,"数量-入",$G219:BQ219)-SUMIF($G$3:BQ$3,"数量-出",$G219:BQ219))),0)</f>
        <v>0</v>
      </c>
      <c r="BT219" s="115">
        <f t="shared" si="164"/>
        <v>0</v>
      </c>
      <c r="BU219" s="125"/>
      <c r="BV219" s="126"/>
      <c r="BW219" s="123"/>
      <c r="BX219" s="112"/>
      <c r="BY219" s="119">
        <f t="shared" si="165"/>
        <v>0</v>
      </c>
      <c r="BZ219" s="124"/>
      <c r="CA219" s="115">
        <f>IFERROR(IF(BZ219="",0,(SUMIF($G$3:BY$3,"金额-入",$G219:BY219)-SUMIF($G$3:BY$3,"金额-出",$G219:BY219))/(SUMIF($G$3:BY$3,"数量-入",$G219:BY219)-SUMIF($G$3:BY$3,"数量-出",$G219:BY219))),0)</f>
        <v>0</v>
      </c>
      <c r="CB219" s="115">
        <f t="shared" si="166"/>
        <v>0</v>
      </c>
      <c r="CC219" s="125"/>
      <c r="CD219" s="126"/>
      <c r="CE219" s="123"/>
      <c r="CF219" s="112"/>
      <c r="CG219" s="119">
        <f t="shared" si="167"/>
        <v>0</v>
      </c>
      <c r="CH219" s="124"/>
      <c r="CI219" s="115">
        <f>IFERROR(IF(CH219="",0,(SUMIF($G$3:CG$3,"金额-入",$G219:CG219)-SUMIF($G$3:CG$3,"金额-出",$G219:CG219))/(SUMIF($G$3:CG$3,"数量-入",$G219:CG219)-SUMIF($G$3:CG$3,"数量-出",$G219:CG219))),0)</f>
        <v>0</v>
      </c>
      <c r="CJ219" s="115">
        <f t="shared" si="168"/>
        <v>0</v>
      </c>
      <c r="CK219" s="125"/>
      <c r="CL219" s="126"/>
      <c r="CM219" s="123"/>
      <c r="CN219" s="112"/>
      <c r="CO219" s="119">
        <f t="shared" si="169"/>
        <v>0</v>
      </c>
      <c r="CP219" s="124"/>
      <c r="CQ219" s="115">
        <f>IFERROR(IF(CP219="",0,(SUMIF($G$3:CO$3,"金额-入",$G219:CO219)-SUMIF($G$3:CO$3,"金额-出",$G219:CO219))/(SUMIF($G$3:CO$3,"数量-入",$G219:CO219)-SUMIF($G$3:CO$3,"数量-出",$G219:CO219))),0)</f>
        <v>0</v>
      </c>
      <c r="CR219" s="115">
        <f t="shared" si="170"/>
        <v>0</v>
      </c>
      <c r="CS219" s="125"/>
      <c r="CT219" s="126"/>
      <c r="CU219" s="123"/>
      <c r="CV219" s="112"/>
      <c r="CW219" s="119">
        <f t="shared" si="171"/>
        <v>0</v>
      </c>
      <c r="CX219" s="124"/>
      <c r="CY219" s="115">
        <f>IFERROR(IF(CX219="",0,(SUMIF($G$3:CW$3,"金额-入",$G219:CW219)-SUMIF($G$3:CW$3,"金额-出",$G219:CW219))/(SUMIF($G$3:CW$3,"数量-入",$G219:CW219)-SUMIF($G$3:CW$3,"数量-出",$G219:CW219))),0)</f>
        <v>0</v>
      </c>
      <c r="CZ219" s="115">
        <f t="shared" si="172"/>
        <v>0</v>
      </c>
      <c r="DA219" s="125"/>
      <c r="DB219" s="126"/>
      <c r="DC219" s="123"/>
      <c r="DD219" s="112"/>
      <c r="DE219" s="119">
        <f t="shared" si="173"/>
        <v>0</v>
      </c>
      <c r="DF219" s="124"/>
      <c r="DG219" s="115">
        <f>IFERROR(IF(DF219="",0,(SUMIF($G$3:DE$3,"金额-入",$G219:DE219)-SUMIF($G$3:DE$3,"金额-出",$G219:DE219))/(SUMIF($G$3:DE$3,"数量-入",$G219:DE219)-SUMIF($G$3:DE$3,"数量-出",$G219:DE219))),0)</f>
        <v>0</v>
      </c>
      <c r="DH219" s="115">
        <f t="shared" si="174"/>
        <v>0</v>
      </c>
      <c r="DI219" s="125"/>
      <c r="DJ219" s="126"/>
      <c r="DK219" s="109">
        <f t="array" ref="DK219">MIN(IF(($G$3:$DJ$3="单价")*(G219:DJ219&lt;&gt;0),G219:DJ219))</f>
        <v>0</v>
      </c>
      <c r="DL219" s="97">
        <f t="array" ref="DL219">MAX(IF($G$3:$DJ$3="单价",G219:DJ219))</f>
        <v>0</v>
      </c>
      <c r="DM219" s="115">
        <f t="shared" si="175"/>
        <v>0</v>
      </c>
      <c r="DN219" s="127"/>
      <c r="DO219" s="2"/>
      <c r="DP219" s="11">
        <f t="shared" si="176"/>
        <v>0</v>
      </c>
      <c r="DQ219" s="11">
        <f t="shared" si="177"/>
        <v>0</v>
      </c>
      <c r="DR219" s="11"/>
      <c r="DS219" s="11"/>
      <c r="DT219" s="11"/>
      <c r="DU219" s="2"/>
      <c r="DV219" s="2"/>
      <c r="DW219" s="2"/>
      <c r="DX219" s="2"/>
      <c r="DY219" s="2"/>
    </row>
    <row r="220" spans="1:129" ht="18" hidden="1" customHeight="1" outlineLevel="1" x14ac:dyDescent="0.15">
      <c r="A220" s="2"/>
      <c r="B220" s="53">
        <f t="shared" si="140"/>
        <v>216</v>
      </c>
      <c r="C220" s="5"/>
      <c r="D220" s="6"/>
      <c r="E220" s="7"/>
      <c r="F220" s="8"/>
      <c r="G220" s="111"/>
      <c r="H220" s="112"/>
      <c r="I220" s="113">
        <f t="shared" si="143"/>
        <v>0</v>
      </c>
      <c r="J220" s="114">
        <f t="shared" si="144"/>
        <v>0</v>
      </c>
      <c r="K220" s="115">
        <f t="shared" si="141"/>
        <v>0</v>
      </c>
      <c r="L220" s="113">
        <f t="shared" si="145"/>
        <v>0</v>
      </c>
      <c r="M220" s="114">
        <f t="shared" si="146"/>
        <v>0</v>
      </c>
      <c r="N220" s="115">
        <f t="shared" si="142"/>
        <v>0</v>
      </c>
      <c r="O220" s="113">
        <f t="shared" si="147"/>
        <v>0</v>
      </c>
      <c r="P220" s="116">
        <f t="shared" si="148"/>
        <v>0</v>
      </c>
      <c r="Q220" s="117">
        <f t="shared" si="149"/>
        <v>0</v>
      </c>
      <c r="R220" s="118">
        <f t="shared" si="150"/>
        <v>0</v>
      </c>
      <c r="S220" s="111"/>
      <c r="T220" s="112"/>
      <c r="U220" s="119">
        <f t="shared" si="151"/>
        <v>0</v>
      </c>
      <c r="V220" s="120"/>
      <c r="W220" s="115">
        <f>IFERROR(IF(V220="",0,(SUMIF($G$3:U$3,"金额-入",$G220:U220)-SUMIF($G$3:U$3,"金额-出",$G220:U220))/(SUMIF($G$3:U$3,"数量-入",$G220:U220)-SUMIF($G$3:U$3,"数量-出",$G220:U220))),0)</f>
        <v>0</v>
      </c>
      <c r="X220" s="115">
        <f t="shared" si="152"/>
        <v>0</v>
      </c>
      <c r="Y220" s="121"/>
      <c r="Z220" s="122"/>
      <c r="AA220" s="111"/>
      <c r="AB220" s="112"/>
      <c r="AC220" s="119">
        <f t="shared" si="153"/>
        <v>0</v>
      </c>
      <c r="AD220" s="120"/>
      <c r="AE220" s="115">
        <f>IFERROR(IF(AD220="",0,(SUMIF($G$3:AC$3,"金额-入",$G220:AC220)-SUMIF($G$3:AC$3,"金额-出",$G220:AC220))/(SUMIF($G$3:AC$3,"数量-入",$G220:AC220)-SUMIF($G$3:AC$3,"数量-出",$G220:AC220))),0)</f>
        <v>0</v>
      </c>
      <c r="AF220" s="115">
        <f t="shared" si="154"/>
        <v>0</v>
      </c>
      <c r="AG220" s="121"/>
      <c r="AH220" s="122"/>
      <c r="AI220" s="123"/>
      <c r="AJ220" s="112"/>
      <c r="AK220" s="119">
        <f t="shared" si="155"/>
        <v>0</v>
      </c>
      <c r="AL220" s="124"/>
      <c r="AM220" s="115">
        <f>IFERROR(IF(AL220="",0,(SUMIF($G$3:AK$3,"金额-入",$G220:AK220)-SUMIF($G$3:AK$3,"金额-出",$G220:AK220))/(SUMIF($G$3:AK$3,"数量-入",$G220:AK220)-SUMIF($G$3:AK$3,"数量-出",$G220:AK220))),0)</f>
        <v>0</v>
      </c>
      <c r="AN220" s="115">
        <f t="shared" si="156"/>
        <v>0</v>
      </c>
      <c r="AO220" s="125"/>
      <c r="AP220" s="126"/>
      <c r="AQ220" s="123"/>
      <c r="AR220" s="112"/>
      <c r="AS220" s="119">
        <f t="shared" si="157"/>
        <v>0</v>
      </c>
      <c r="AT220" s="124"/>
      <c r="AU220" s="115">
        <f>IFERROR(IF(AT220="",0,(SUMIF($G$3:AS$3,"金额-入",$G220:AS220)-SUMIF($G$3:AS$3,"金额-出",$G220:AS220))/(SUMIF($G$3:AS$3,"数量-入",$G220:AS220)-SUMIF($G$3:AS$3,"数量-出",$G220:AS220))),0)</f>
        <v>0</v>
      </c>
      <c r="AV220" s="115">
        <f t="shared" si="158"/>
        <v>0</v>
      </c>
      <c r="AW220" s="125"/>
      <c r="AX220" s="126"/>
      <c r="AY220" s="123"/>
      <c r="AZ220" s="112"/>
      <c r="BA220" s="119">
        <f t="shared" si="159"/>
        <v>0</v>
      </c>
      <c r="BB220" s="124"/>
      <c r="BC220" s="115">
        <f>IFERROR(IF(BB220="",0,(SUMIF($G$3:BA$3,"金额-入",$G220:BA220)-SUMIF($G$3:BA$3,"金额-出",$G220:BA220))/(SUMIF($G$3:BA$3,"数量-入",$G220:BA220)-SUMIF($G$3:BA$3,"数量-出",$G220:BA220))),0)</f>
        <v>0</v>
      </c>
      <c r="BD220" s="115">
        <f t="shared" si="160"/>
        <v>0</v>
      </c>
      <c r="BE220" s="125"/>
      <c r="BF220" s="126"/>
      <c r="BG220" s="123"/>
      <c r="BH220" s="112"/>
      <c r="BI220" s="119">
        <f t="shared" si="161"/>
        <v>0</v>
      </c>
      <c r="BJ220" s="124"/>
      <c r="BK220" s="115">
        <f>IFERROR(IF(BJ220="",0,(SUMIF($G$3:BI$3,"金额-入",$G220:BI220)-SUMIF($G$3:BI$3,"金额-出",$G220:BI220))/(SUMIF($G$3:BI$3,"数量-入",$G220:BI220)-SUMIF($G$3:BI$3,"数量-出",$G220:BI220))),0)</f>
        <v>0</v>
      </c>
      <c r="BL220" s="115">
        <f t="shared" si="162"/>
        <v>0</v>
      </c>
      <c r="BM220" s="125"/>
      <c r="BN220" s="126"/>
      <c r="BO220" s="123"/>
      <c r="BP220" s="112"/>
      <c r="BQ220" s="119">
        <f t="shared" si="163"/>
        <v>0</v>
      </c>
      <c r="BR220" s="124"/>
      <c r="BS220" s="115">
        <f>IFERROR(IF(BR220="",0,(SUMIF($G$3:BQ$3,"金额-入",$G220:BQ220)-SUMIF($G$3:BQ$3,"金额-出",$G220:BQ220))/(SUMIF($G$3:BQ$3,"数量-入",$G220:BQ220)-SUMIF($G$3:BQ$3,"数量-出",$G220:BQ220))),0)</f>
        <v>0</v>
      </c>
      <c r="BT220" s="115">
        <f t="shared" si="164"/>
        <v>0</v>
      </c>
      <c r="BU220" s="125"/>
      <c r="BV220" s="126"/>
      <c r="BW220" s="123"/>
      <c r="BX220" s="112"/>
      <c r="BY220" s="119">
        <f t="shared" si="165"/>
        <v>0</v>
      </c>
      <c r="BZ220" s="124"/>
      <c r="CA220" s="115">
        <f>IFERROR(IF(BZ220="",0,(SUMIF($G$3:BY$3,"金额-入",$G220:BY220)-SUMIF($G$3:BY$3,"金额-出",$G220:BY220))/(SUMIF($G$3:BY$3,"数量-入",$G220:BY220)-SUMIF($G$3:BY$3,"数量-出",$G220:BY220))),0)</f>
        <v>0</v>
      </c>
      <c r="CB220" s="115">
        <f t="shared" si="166"/>
        <v>0</v>
      </c>
      <c r="CC220" s="125"/>
      <c r="CD220" s="126"/>
      <c r="CE220" s="123"/>
      <c r="CF220" s="112"/>
      <c r="CG220" s="119">
        <f t="shared" si="167"/>
        <v>0</v>
      </c>
      <c r="CH220" s="124"/>
      <c r="CI220" s="115">
        <f>IFERROR(IF(CH220="",0,(SUMIF($G$3:CG$3,"金额-入",$G220:CG220)-SUMIF($G$3:CG$3,"金额-出",$G220:CG220))/(SUMIF($G$3:CG$3,"数量-入",$G220:CG220)-SUMIF($G$3:CG$3,"数量-出",$G220:CG220))),0)</f>
        <v>0</v>
      </c>
      <c r="CJ220" s="115">
        <f t="shared" si="168"/>
        <v>0</v>
      </c>
      <c r="CK220" s="125"/>
      <c r="CL220" s="126"/>
      <c r="CM220" s="123"/>
      <c r="CN220" s="112"/>
      <c r="CO220" s="119">
        <f t="shared" si="169"/>
        <v>0</v>
      </c>
      <c r="CP220" s="124"/>
      <c r="CQ220" s="115">
        <f>IFERROR(IF(CP220="",0,(SUMIF($G$3:CO$3,"金额-入",$G220:CO220)-SUMIF($G$3:CO$3,"金额-出",$G220:CO220))/(SUMIF($G$3:CO$3,"数量-入",$G220:CO220)-SUMIF($G$3:CO$3,"数量-出",$G220:CO220))),0)</f>
        <v>0</v>
      </c>
      <c r="CR220" s="115">
        <f t="shared" si="170"/>
        <v>0</v>
      </c>
      <c r="CS220" s="125"/>
      <c r="CT220" s="126"/>
      <c r="CU220" s="123"/>
      <c r="CV220" s="112"/>
      <c r="CW220" s="119">
        <f t="shared" si="171"/>
        <v>0</v>
      </c>
      <c r="CX220" s="124"/>
      <c r="CY220" s="115">
        <f>IFERROR(IF(CX220="",0,(SUMIF($G$3:CW$3,"金额-入",$G220:CW220)-SUMIF($G$3:CW$3,"金额-出",$G220:CW220))/(SUMIF($G$3:CW$3,"数量-入",$G220:CW220)-SUMIF($G$3:CW$3,"数量-出",$G220:CW220))),0)</f>
        <v>0</v>
      </c>
      <c r="CZ220" s="115">
        <f t="shared" si="172"/>
        <v>0</v>
      </c>
      <c r="DA220" s="125"/>
      <c r="DB220" s="126"/>
      <c r="DC220" s="123"/>
      <c r="DD220" s="112"/>
      <c r="DE220" s="119">
        <f t="shared" si="173"/>
        <v>0</v>
      </c>
      <c r="DF220" s="124"/>
      <c r="DG220" s="115">
        <f>IFERROR(IF(DF220="",0,(SUMIF($G$3:DE$3,"金额-入",$G220:DE220)-SUMIF($G$3:DE$3,"金额-出",$G220:DE220))/(SUMIF($G$3:DE$3,"数量-入",$G220:DE220)-SUMIF($G$3:DE$3,"数量-出",$G220:DE220))),0)</f>
        <v>0</v>
      </c>
      <c r="DH220" s="115">
        <f t="shared" si="174"/>
        <v>0</v>
      </c>
      <c r="DI220" s="125"/>
      <c r="DJ220" s="126"/>
      <c r="DK220" s="109">
        <f t="array" ref="DK220">MIN(IF(($G$3:$DJ$3="单价")*(G220:DJ220&lt;&gt;0),G220:DJ220))</f>
        <v>0</v>
      </c>
      <c r="DL220" s="97">
        <f t="array" ref="DL220">MAX(IF($G$3:$DJ$3="单价",G220:DJ220))</f>
        <v>0</v>
      </c>
      <c r="DM220" s="115">
        <f t="shared" si="175"/>
        <v>0</v>
      </c>
      <c r="DN220" s="127"/>
      <c r="DO220" s="2"/>
      <c r="DP220" s="11">
        <f t="shared" si="176"/>
        <v>0</v>
      </c>
      <c r="DQ220" s="11">
        <f t="shared" si="177"/>
        <v>0</v>
      </c>
      <c r="DR220" s="11"/>
      <c r="DS220" s="11"/>
      <c r="DT220" s="11"/>
      <c r="DU220" s="2"/>
      <c r="DV220" s="2"/>
      <c r="DW220" s="2"/>
      <c r="DX220" s="2"/>
      <c r="DY220" s="2"/>
    </row>
    <row r="221" spans="1:129" ht="18" hidden="1" customHeight="1" outlineLevel="1" x14ac:dyDescent="0.15">
      <c r="A221" s="2"/>
      <c r="B221" s="53">
        <f t="shared" si="140"/>
        <v>217</v>
      </c>
      <c r="C221" s="5"/>
      <c r="D221" s="6"/>
      <c r="E221" s="7"/>
      <c r="F221" s="8"/>
      <c r="G221" s="111"/>
      <c r="H221" s="112"/>
      <c r="I221" s="113">
        <f t="shared" si="143"/>
        <v>0</v>
      </c>
      <c r="J221" s="114">
        <f t="shared" si="144"/>
        <v>0</v>
      </c>
      <c r="K221" s="115">
        <f t="shared" si="141"/>
        <v>0</v>
      </c>
      <c r="L221" s="113">
        <f t="shared" si="145"/>
        <v>0</v>
      </c>
      <c r="M221" s="114">
        <f t="shared" si="146"/>
        <v>0</v>
      </c>
      <c r="N221" s="115">
        <f t="shared" si="142"/>
        <v>0</v>
      </c>
      <c r="O221" s="113">
        <f t="shared" si="147"/>
        <v>0</v>
      </c>
      <c r="P221" s="116">
        <f t="shared" si="148"/>
        <v>0</v>
      </c>
      <c r="Q221" s="117">
        <f t="shared" si="149"/>
        <v>0</v>
      </c>
      <c r="R221" s="118">
        <f t="shared" si="150"/>
        <v>0</v>
      </c>
      <c r="S221" s="111"/>
      <c r="T221" s="112"/>
      <c r="U221" s="119">
        <f t="shared" si="151"/>
        <v>0</v>
      </c>
      <c r="V221" s="120"/>
      <c r="W221" s="115">
        <f>IFERROR(IF(V221="",0,(SUMIF($G$3:U$3,"金额-入",$G221:U221)-SUMIF($G$3:U$3,"金额-出",$G221:U221))/(SUMIF($G$3:U$3,"数量-入",$G221:U221)-SUMIF($G$3:U$3,"数量-出",$G221:U221))),0)</f>
        <v>0</v>
      </c>
      <c r="X221" s="115">
        <f t="shared" si="152"/>
        <v>0</v>
      </c>
      <c r="Y221" s="121"/>
      <c r="Z221" s="122"/>
      <c r="AA221" s="111"/>
      <c r="AB221" s="112"/>
      <c r="AC221" s="119">
        <f t="shared" si="153"/>
        <v>0</v>
      </c>
      <c r="AD221" s="120"/>
      <c r="AE221" s="115">
        <f>IFERROR(IF(AD221="",0,(SUMIF($G$3:AC$3,"金额-入",$G221:AC221)-SUMIF($G$3:AC$3,"金额-出",$G221:AC221))/(SUMIF($G$3:AC$3,"数量-入",$G221:AC221)-SUMIF($G$3:AC$3,"数量-出",$G221:AC221))),0)</f>
        <v>0</v>
      </c>
      <c r="AF221" s="115">
        <f t="shared" si="154"/>
        <v>0</v>
      </c>
      <c r="AG221" s="121"/>
      <c r="AH221" s="122"/>
      <c r="AI221" s="123"/>
      <c r="AJ221" s="112"/>
      <c r="AK221" s="119">
        <f t="shared" si="155"/>
        <v>0</v>
      </c>
      <c r="AL221" s="124"/>
      <c r="AM221" s="115">
        <f>IFERROR(IF(AL221="",0,(SUMIF($G$3:AK$3,"金额-入",$G221:AK221)-SUMIF($G$3:AK$3,"金额-出",$G221:AK221))/(SUMIF($G$3:AK$3,"数量-入",$G221:AK221)-SUMIF($G$3:AK$3,"数量-出",$G221:AK221))),0)</f>
        <v>0</v>
      </c>
      <c r="AN221" s="115">
        <f t="shared" si="156"/>
        <v>0</v>
      </c>
      <c r="AO221" s="125"/>
      <c r="AP221" s="126"/>
      <c r="AQ221" s="123"/>
      <c r="AR221" s="112"/>
      <c r="AS221" s="119">
        <f t="shared" si="157"/>
        <v>0</v>
      </c>
      <c r="AT221" s="124"/>
      <c r="AU221" s="115">
        <f>IFERROR(IF(AT221="",0,(SUMIF($G$3:AS$3,"金额-入",$G221:AS221)-SUMIF($G$3:AS$3,"金额-出",$G221:AS221))/(SUMIF($G$3:AS$3,"数量-入",$G221:AS221)-SUMIF($G$3:AS$3,"数量-出",$G221:AS221))),0)</f>
        <v>0</v>
      </c>
      <c r="AV221" s="115">
        <f t="shared" si="158"/>
        <v>0</v>
      </c>
      <c r="AW221" s="125"/>
      <c r="AX221" s="126"/>
      <c r="AY221" s="123"/>
      <c r="AZ221" s="112"/>
      <c r="BA221" s="119">
        <f t="shared" si="159"/>
        <v>0</v>
      </c>
      <c r="BB221" s="124"/>
      <c r="BC221" s="115">
        <f>IFERROR(IF(BB221="",0,(SUMIF($G$3:BA$3,"金额-入",$G221:BA221)-SUMIF($G$3:BA$3,"金额-出",$G221:BA221))/(SUMIF($G$3:BA$3,"数量-入",$G221:BA221)-SUMIF($G$3:BA$3,"数量-出",$G221:BA221))),0)</f>
        <v>0</v>
      </c>
      <c r="BD221" s="115">
        <f t="shared" si="160"/>
        <v>0</v>
      </c>
      <c r="BE221" s="125"/>
      <c r="BF221" s="126"/>
      <c r="BG221" s="123"/>
      <c r="BH221" s="112"/>
      <c r="BI221" s="119">
        <f t="shared" si="161"/>
        <v>0</v>
      </c>
      <c r="BJ221" s="124"/>
      <c r="BK221" s="115">
        <f>IFERROR(IF(BJ221="",0,(SUMIF($G$3:BI$3,"金额-入",$G221:BI221)-SUMIF($G$3:BI$3,"金额-出",$G221:BI221))/(SUMIF($G$3:BI$3,"数量-入",$G221:BI221)-SUMIF($G$3:BI$3,"数量-出",$G221:BI221))),0)</f>
        <v>0</v>
      </c>
      <c r="BL221" s="115">
        <f t="shared" si="162"/>
        <v>0</v>
      </c>
      <c r="BM221" s="125"/>
      <c r="BN221" s="126"/>
      <c r="BO221" s="123"/>
      <c r="BP221" s="112"/>
      <c r="BQ221" s="119">
        <f t="shared" si="163"/>
        <v>0</v>
      </c>
      <c r="BR221" s="124"/>
      <c r="BS221" s="115">
        <f>IFERROR(IF(BR221="",0,(SUMIF($G$3:BQ$3,"金额-入",$G221:BQ221)-SUMIF($G$3:BQ$3,"金额-出",$G221:BQ221))/(SUMIF($G$3:BQ$3,"数量-入",$G221:BQ221)-SUMIF($G$3:BQ$3,"数量-出",$G221:BQ221))),0)</f>
        <v>0</v>
      </c>
      <c r="BT221" s="115">
        <f t="shared" si="164"/>
        <v>0</v>
      </c>
      <c r="BU221" s="125"/>
      <c r="BV221" s="126"/>
      <c r="BW221" s="123"/>
      <c r="BX221" s="112"/>
      <c r="BY221" s="119">
        <f t="shared" si="165"/>
        <v>0</v>
      </c>
      <c r="BZ221" s="124"/>
      <c r="CA221" s="115">
        <f>IFERROR(IF(BZ221="",0,(SUMIF($G$3:BY$3,"金额-入",$G221:BY221)-SUMIF($G$3:BY$3,"金额-出",$G221:BY221))/(SUMIF($G$3:BY$3,"数量-入",$G221:BY221)-SUMIF($G$3:BY$3,"数量-出",$G221:BY221))),0)</f>
        <v>0</v>
      </c>
      <c r="CB221" s="115">
        <f t="shared" si="166"/>
        <v>0</v>
      </c>
      <c r="CC221" s="125"/>
      <c r="CD221" s="126"/>
      <c r="CE221" s="123"/>
      <c r="CF221" s="112"/>
      <c r="CG221" s="119">
        <f t="shared" si="167"/>
        <v>0</v>
      </c>
      <c r="CH221" s="124"/>
      <c r="CI221" s="115">
        <f>IFERROR(IF(CH221="",0,(SUMIF($G$3:CG$3,"金额-入",$G221:CG221)-SUMIF($G$3:CG$3,"金额-出",$G221:CG221))/(SUMIF($G$3:CG$3,"数量-入",$G221:CG221)-SUMIF($G$3:CG$3,"数量-出",$G221:CG221))),0)</f>
        <v>0</v>
      </c>
      <c r="CJ221" s="115">
        <f t="shared" si="168"/>
        <v>0</v>
      </c>
      <c r="CK221" s="125"/>
      <c r="CL221" s="126"/>
      <c r="CM221" s="123"/>
      <c r="CN221" s="112"/>
      <c r="CO221" s="119">
        <f t="shared" si="169"/>
        <v>0</v>
      </c>
      <c r="CP221" s="124"/>
      <c r="CQ221" s="115">
        <f>IFERROR(IF(CP221="",0,(SUMIF($G$3:CO$3,"金额-入",$G221:CO221)-SUMIF($G$3:CO$3,"金额-出",$G221:CO221))/(SUMIF($G$3:CO$3,"数量-入",$G221:CO221)-SUMIF($G$3:CO$3,"数量-出",$G221:CO221))),0)</f>
        <v>0</v>
      </c>
      <c r="CR221" s="115">
        <f t="shared" si="170"/>
        <v>0</v>
      </c>
      <c r="CS221" s="125"/>
      <c r="CT221" s="126"/>
      <c r="CU221" s="123"/>
      <c r="CV221" s="112"/>
      <c r="CW221" s="119">
        <f t="shared" si="171"/>
        <v>0</v>
      </c>
      <c r="CX221" s="124"/>
      <c r="CY221" s="115">
        <f>IFERROR(IF(CX221="",0,(SUMIF($G$3:CW$3,"金额-入",$G221:CW221)-SUMIF($G$3:CW$3,"金额-出",$G221:CW221))/(SUMIF($G$3:CW$3,"数量-入",$G221:CW221)-SUMIF($G$3:CW$3,"数量-出",$G221:CW221))),0)</f>
        <v>0</v>
      </c>
      <c r="CZ221" s="115">
        <f t="shared" si="172"/>
        <v>0</v>
      </c>
      <c r="DA221" s="125"/>
      <c r="DB221" s="126"/>
      <c r="DC221" s="123"/>
      <c r="DD221" s="112"/>
      <c r="DE221" s="119">
        <f t="shared" si="173"/>
        <v>0</v>
      </c>
      <c r="DF221" s="124"/>
      <c r="DG221" s="115">
        <f>IFERROR(IF(DF221="",0,(SUMIF($G$3:DE$3,"金额-入",$G221:DE221)-SUMIF($G$3:DE$3,"金额-出",$G221:DE221))/(SUMIF($G$3:DE$3,"数量-入",$G221:DE221)-SUMIF($G$3:DE$3,"数量-出",$G221:DE221))),0)</f>
        <v>0</v>
      </c>
      <c r="DH221" s="115">
        <f t="shared" si="174"/>
        <v>0</v>
      </c>
      <c r="DI221" s="125"/>
      <c r="DJ221" s="126"/>
      <c r="DK221" s="109">
        <f t="array" ref="DK221">MIN(IF(($G$3:$DJ$3="单价")*(G221:DJ221&lt;&gt;0),G221:DJ221))</f>
        <v>0</v>
      </c>
      <c r="DL221" s="97">
        <f t="array" ref="DL221">MAX(IF($G$3:$DJ$3="单价",G221:DJ221))</f>
        <v>0</v>
      </c>
      <c r="DM221" s="115">
        <f t="shared" si="175"/>
        <v>0</v>
      </c>
      <c r="DN221" s="127"/>
      <c r="DO221" s="2"/>
      <c r="DP221" s="11">
        <f t="shared" si="176"/>
        <v>0</v>
      </c>
      <c r="DQ221" s="11">
        <f t="shared" si="177"/>
        <v>0</v>
      </c>
      <c r="DR221" s="11"/>
      <c r="DS221" s="11"/>
      <c r="DT221" s="11"/>
      <c r="DU221" s="2"/>
      <c r="DV221" s="2"/>
      <c r="DW221" s="2"/>
      <c r="DX221" s="2"/>
      <c r="DY221" s="2"/>
    </row>
    <row r="222" spans="1:129" ht="18" hidden="1" customHeight="1" outlineLevel="1" x14ac:dyDescent="0.15">
      <c r="A222" s="2"/>
      <c r="B222" s="53">
        <f t="shared" si="140"/>
        <v>218</v>
      </c>
      <c r="C222" s="5"/>
      <c r="D222" s="6"/>
      <c r="E222" s="7"/>
      <c r="F222" s="8"/>
      <c r="G222" s="111"/>
      <c r="H222" s="112"/>
      <c r="I222" s="113">
        <f t="shared" si="143"/>
        <v>0</v>
      </c>
      <c r="J222" s="114">
        <f t="shared" si="144"/>
        <v>0</v>
      </c>
      <c r="K222" s="115">
        <f t="shared" si="141"/>
        <v>0</v>
      </c>
      <c r="L222" s="113">
        <f t="shared" si="145"/>
        <v>0</v>
      </c>
      <c r="M222" s="114">
        <f t="shared" si="146"/>
        <v>0</v>
      </c>
      <c r="N222" s="115">
        <f t="shared" si="142"/>
        <v>0</v>
      </c>
      <c r="O222" s="113">
        <f t="shared" si="147"/>
        <v>0</v>
      </c>
      <c r="P222" s="116">
        <f t="shared" si="148"/>
        <v>0</v>
      </c>
      <c r="Q222" s="117">
        <f t="shared" si="149"/>
        <v>0</v>
      </c>
      <c r="R222" s="118">
        <f t="shared" si="150"/>
        <v>0</v>
      </c>
      <c r="S222" s="111"/>
      <c r="T222" s="112"/>
      <c r="U222" s="119">
        <f t="shared" si="151"/>
        <v>0</v>
      </c>
      <c r="V222" s="120"/>
      <c r="W222" s="115">
        <f>IFERROR(IF(V222="",0,(SUMIF($G$3:U$3,"金额-入",$G222:U222)-SUMIF($G$3:U$3,"金额-出",$G222:U222))/(SUMIF($G$3:U$3,"数量-入",$G222:U222)-SUMIF($G$3:U$3,"数量-出",$G222:U222))),0)</f>
        <v>0</v>
      </c>
      <c r="X222" s="115">
        <f t="shared" si="152"/>
        <v>0</v>
      </c>
      <c r="Y222" s="121"/>
      <c r="Z222" s="122"/>
      <c r="AA222" s="111"/>
      <c r="AB222" s="112"/>
      <c r="AC222" s="119">
        <f t="shared" si="153"/>
        <v>0</v>
      </c>
      <c r="AD222" s="120"/>
      <c r="AE222" s="115">
        <f>IFERROR(IF(AD222="",0,(SUMIF($G$3:AC$3,"金额-入",$G222:AC222)-SUMIF($G$3:AC$3,"金额-出",$G222:AC222))/(SUMIF($G$3:AC$3,"数量-入",$G222:AC222)-SUMIF($G$3:AC$3,"数量-出",$G222:AC222))),0)</f>
        <v>0</v>
      </c>
      <c r="AF222" s="115">
        <f t="shared" si="154"/>
        <v>0</v>
      </c>
      <c r="AG222" s="121"/>
      <c r="AH222" s="122"/>
      <c r="AI222" s="123"/>
      <c r="AJ222" s="112"/>
      <c r="AK222" s="119">
        <f t="shared" si="155"/>
        <v>0</v>
      </c>
      <c r="AL222" s="124"/>
      <c r="AM222" s="115">
        <f>IFERROR(IF(AL222="",0,(SUMIF($G$3:AK$3,"金额-入",$G222:AK222)-SUMIF($G$3:AK$3,"金额-出",$G222:AK222))/(SUMIF($G$3:AK$3,"数量-入",$G222:AK222)-SUMIF($G$3:AK$3,"数量-出",$G222:AK222))),0)</f>
        <v>0</v>
      </c>
      <c r="AN222" s="115">
        <f t="shared" si="156"/>
        <v>0</v>
      </c>
      <c r="AO222" s="125"/>
      <c r="AP222" s="126"/>
      <c r="AQ222" s="123"/>
      <c r="AR222" s="112"/>
      <c r="AS222" s="119">
        <f t="shared" si="157"/>
        <v>0</v>
      </c>
      <c r="AT222" s="124"/>
      <c r="AU222" s="115">
        <f>IFERROR(IF(AT222="",0,(SUMIF($G$3:AS$3,"金额-入",$G222:AS222)-SUMIF($G$3:AS$3,"金额-出",$G222:AS222))/(SUMIF($G$3:AS$3,"数量-入",$G222:AS222)-SUMIF($G$3:AS$3,"数量-出",$G222:AS222))),0)</f>
        <v>0</v>
      </c>
      <c r="AV222" s="115">
        <f t="shared" si="158"/>
        <v>0</v>
      </c>
      <c r="AW222" s="125"/>
      <c r="AX222" s="126"/>
      <c r="AY222" s="123"/>
      <c r="AZ222" s="112"/>
      <c r="BA222" s="119">
        <f t="shared" si="159"/>
        <v>0</v>
      </c>
      <c r="BB222" s="124"/>
      <c r="BC222" s="115">
        <f>IFERROR(IF(BB222="",0,(SUMIF($G$3:BA$3,"金额-入",$G222:BA222)-SUMIF($G$3:BA$3,"金额-出",$G222:BA222))/(SUMIF($G$3:BA$3,"数量-入",$G222:BA222)-SUMIF($G$3:BA$3,"数量-出",$G222:BA222))),0)</f>
        <v>0</v>
      </c>
      <c r="BD222" s="115">
        <f t="shared" si="160"/>
        <v>0</v>
      </c>
      <c r="BE222" s="125"/>
      <c r="BF222" s="126"/>
      <c r="BG222" s="123"/>
      <c r="BH222" s="112"/>
      <c r="BI222" s="119">
        <f t="shared" si="161"/>
        <v>0</v>
      </c>
      <c r="BJ222" s="124"/>
      <c r="BK222" s="115">
        <f>IFERROR(IF(BJ222="",0,(SUMIF($G$3:BI$3,"金额-入",$G222:BI222)-SUMIF($G$3:BI$3,"金额-出",$G222:BI222))/(SUMIF($G$3:BI$3,"数量-入",$G222:BI222)-SUMIF($G$3:BI$3,"数量-出",$G222:BI222))),0)</f>
        <v>0</v>
      </c>
      <c r="BL222" s="115">
        <f t="shared" si="162"/>
        <v>0</v>
      </c>
      <c r="BM222" s="125"/>
      <c r="BN222" s="126"/>
      <c r="BO222" s="123"/>
      <c r="BP222" s="112"/>
      <c r="BQ222" s="119">
        <f t="shared" si="163"/>
        <v>0</v>
      </c>
      <c r="BR222" s="124"/>
      <c r="BS222" s="115">
        <f>IFERROR(IF(BR222="",0,(SUMIF($G$3:BQ$3,"金额-入",$G222:BQ222)-SUMIF($G$3:BQ$3,"金额-出",$G222:BQ222))/(SUMIF($G$3:BQ$3,"数量-入",$G222:BQ222)-SUMIF($G$3:BQ$3,"数量-出",$G222:BQ222))),0)</f>
        <v>0</v>
      </c>
      <c r="BT222" s="115">
        <f t="shared" si="164"/>
        <v>0</v>
      </c>
      <c r="BU222" s="125"/>
      <c r="BV222" s="126"/>
      <c r="BW222" s="123"/>
      <c r="BX222" s="112"/>
      <c r="BY222" s="119">
        <f t="shared" si="165"/>
        <v>0</v>
      </c>
      <c r="BZ222" s="124"/>
      <c r="CA222" s="115">
        <f>IFERROR(IF(BZ222="",0,(SUMIF($G$3:BY$3,"金额-入",$G222:BY222)-SUMIF($G$3:BY$3,"金额-出",$G222:BY222))/(SUMIF($G$3:BY$3,"数量-入",$G222:BY222)-SUMIF($G$3:BY$3,"数量-出",$G222:BY222))),0)</f>
        <v>0</v>
      </c>
      <c r="CB222" s="115">
        <f t="shared" si="166"/>
        <v>0</v>
      </c>
      <c r="CC222" s="125"/>
      <c r="CD222" s="126"/>
      <c r="CE222" s="123"/>
      <c r="CF222" s="112"/>
      <c r="CG222" s="119">
        <f t="shared" si="167"/>
        <v>0</v>
      </c>
      <c r="CH222" s="124"/>
      <c r="CI222" s="115">
        <f>IFERROR(IF(CH222="",0,(SUMIF($G$3:CG$3,"金额-入",$G222:CG222)-SUMIF($G$3:CG$3,"金额-出",$G222:CG222))/(SUMIF($G$3:CG$3,"数量-入",$G222:CG222)-SUMIF($G$3:CG$3,"数量-出",$G222:CG222))),0)</f>
        <v>0</v>
      </c>
      <c r="CJ222" s="115">
        <f t="shared" si="168"/>
        <v>0</v>
      </c>
      <c r="CK222" s="125"/>
      <c r="CL222" s="126"/>
      <c r="CM222" s="123"/>
      <c r="CN222" s="112"/>
      <c r="CO222" s="119">
        <f t="shared" si="169"/>
        <v>0</v>
      </c>
      <c r="CP222" s="124"/>
      <c r="CQ222" s="115">
        <f>IFERROR(IF(CP222="",0,(SUMIF($G$3:CO$3,"金额-入",$G222:CO222)-SUMIF($G$3:CO$3,"金额-出",$G222:CO222))/(SUMIF($G$3:CO$3,"数量-入",$G222:CO222)-SUMIF($G$3:CO$3,"数量-出",$G222:CO222))),0)</f>
        <v>0</v>
      </c>
      <c r="CR222" s="115">
        <f t="shared" si="170"/>
        <v>0</v>
      </c>
      <c r="CS222" s="125"/>
      <c r="CT222" s="126"/>
      <c r="CU222" s="123"/>
      <c r="CV222" s="112"/>
      <c r="CW222" s="119">
        <f t="shared" si="171"/>
        <v>0</v>
      </c>
      <c r="CX222" s="124"/>
      <c r="CY222" s="115">
        <f>IFERROR(IF(CX222="",0,(SUMIF($G$3:CW$3,"金额-入",$G222:CW222)-SUMIF($G$3:CW$3,"金额-出",$G222:CW222))/(SUMIF($G$3:CW$3,"数量-入",$G222:CW222)-SUMIF($G$3:CW$3,"数量-出",$G222:CW222))),0)</f>
        <v>0</v>
      </c>
      <c r="CZ222" s="115">
        <f t="shared" si="172"/>
        <v>0</v>
      </c>
      <c r="DA222" s="125"/>
      <c r="DB222" s="126"/>
      <c r="DC222" s="123"/>
      <c r="DD222" s="112"/>
      <c r="DE222" s="119">
        <f t="shared" si="173"/>
        <v>0</v>
      </c>
      <c r="DF222" s="124"/>
      <c r="DG222" s="115">
        <f>IFERROR(IF(DF222="",0,(SUMIF($G$3:DE$3,"金额-入",$G222:DE222)-SUMIF($G$3:DE$3,"金额-出",$G222:DE222))/(SUMIF($G$3:DE$3,"数量-入",$G222:DE222)-SUMIF($G$3:DE$3,"数量-出",$G222:DE222))),0)</f>
        <v>0</v>
      </c>
      <c r="DH222" s="115">
        <f t="shared" si="174"/>
        <v>0</v>
      </c>
      <c r="DI222" s="125"/>
      <c r="DJ222" s="126"/>
      <c r="DK222" s="109">
        <f t="array" ref="DK222">MIN(IF(($G$3:$DJ$3="单价")*(G222:DJ222&lt;&gt;0),G222:DJ222))</f>
        <v>0</v>
      </c>
      <c r="DL222" s="97">
        <f t="array" ref="DL222">MAX(IF($G$3:$DJ$3="单价",G222:DJ222))</f>
        <v>0</v>
      </c>
      <c r="DM222" s="115">
        <f t="shared" si="175"/>
        <v>0</v>
      </c>
      <c r="DN222" s="127"/>
      <c r="DO222" s="2"/>
      <c r="DP222" s="11">
        <f t="shared" si="176"/>
        <v>0</v>
      </c>
      <c r="DQ222" s="11">
        <f t="shared" si="177"/>
        <v>0</v>
      </c>
      <c r="DR222" s="11"/>
      <c r="DS222" s="11"/>
      <c r="DT222" s="11"/>
      <c r="DU222" s="2"/>
      <c r="DV222" s="2"/>
      <c r="DW222" s="2"/>
      <c r="DX222" s="2"/>
      <c r="DY222" s="2"/>
    </row>
    <row r="223" spans="1:129" ht="18" hidden="1" customHeight="1" outlineLevel="1" x14ac:dyDescent="0.15">
      <c r="A223" s="2"/>
      <c r="B223" s="53">
        <f t="shared" si="140"/>
        <v>219</v>
      </c>
      <c r="C223" s="5"/>
      <c r="D223" s="6"/>
      <c r="E223" s="7"/>
      <c r="F223" s="8"/>
      <c r="G223" s="111"/>
      <c r="H223" s="112"/>
      <c r="I223" s="113">
        <f t="shared" si="143"/>
        <v>0</v>
      </c>
      <c r="J223" s="114">
        <f t="shared" si="144"/>
        <v>0</v>
      </c>
      <c r="K223" s="115">
        <f t="shared" si="141"/>
        <v>0</v>
      </c>
      <c r="L223" s="113">
        <f t="shared" si="145"/>
        <v>0</v>
      </c>
      <c r="M223" s="114">
        <f t="shared" si="146"/>
        <v>0</v>
      </c>
      <c r="N223" s="115">
        <f t="shared" si="142"/>
        <v>0</v>
      </c>
      <c r="O223" s="113">
        <f t="shared" si="147"/>
        <v>0</v>
      </c>
      <c r="P223" s="116">
        <f t="shared" si="148"/>
        <v>0</v>
      </c>
      <c r="Q223" s="117">
        <f t="shared" si="149"/>
        <v>0</v>
      </c>
      <c r="R223" s="118">
        <f t="shared" si="150"/>
        <v>0</v>
      </c>
      <c r="S223" s="111"/>
      <c r="T223" s="112"/>
      <c r="U223" s="119">
        <f t="shared" si="151"/>
        <v>0</v>
      </c>
      <c r="V223" s="120"/>
      <c r="W223" s="115">
        <f>IFERROR(IF(V223="",0,(SUMIF($G$3:U$3,"金额-入",$G223:U223)-SUMIF($G$3:U$3,"金额-出",$G223:U223))/(SUMIF($G$3:U$3,"数量-入",$G223:U223)-SUMIF($G$3:U$3,"数量-出",$G223:U223))),0)</f>
        <v>0</v>
      </c>
      <c r="X223" s="115">
        <f t="shared" si="152"/>
        <v>0</v>
      </c>
      <c r="Y223" s="121"/>
      <c r="Z223" s="122"/>
      <c r="AA223" s="111"/>
      <c r="AB223" s="112"/>
      <c r="AC223" s="119">
        <f t="shared" si="153"/>
        <v>0</v>
      </c>
      <c r="AD223" s="120"/>
      <c r="AE223" s="115">
        <f>IFERROR(IF(AD223="",0,(SUMIF($G$3:AC$3,"金额-入",$G223:AC223)-SUMIF($G$3:AC$3,"金额-出",$G223:AC223))/(SUMIF($G$3:AC$3,"数量-入",$G223:AC223)-SUMIF($G$3:AC$3,"数量-出",$G223:AC223))),0)</f>
        <v>0</v>
      </c>
      <c r="AF223" s="115">
        <f t="shared" si="154"/>
        <v>0</v>
      </c>
      <c r="AG223" s="121"/>
      <c r="AH223" s="122"/>
      <c r="AI223" s="123"/>
      <c r="AJ223" s="112"/>
      <c r="AK223" s="119">
        <f t="shared" si="155"/>
        <v>0</v>
      </c>
      <c r="AL223" s="124"/>
      <c r="AM223" s="115">
        <f>IFERROR(IF(AL223="",0,(SUMIF($G$3:AK$3,"金额-入",$G223:AK223)-SUMIF($G$3:AK$3,"金额-出",$G223:AK223))/(SUMIF($G$3:AK$3,"数量-入",$G223:AK223)-SUMIF($G$3:AK$3,"数量-出",$G223:AK223))),0)</f>
        <v>0</v>
      </c>
      <c r="AN223" s="115">
        <f t="shared" si="156"/>
        <v>0</v>
      </c>
      <c r="AO223" s="125"/>
      <c r="AP223" s="126"/>
      <c r="AQ223" s="123"/>
      <c r="AR223" s="112"/>
      <c r="AS223" s="119">
        <f t="shared" si="157"/>
        <v>0</v>
      </c>
      <c r="AT223" s="124"/>
      <c r="AU223" s="115">
        <f>IFERROR(IF(AT223="",0,(SUMIF($G$3:AS$3,"金额-入",$G223:AS223)-SUMIF($G$3:AS$3,"金额-出",$G223:AS223))/(SUMIF($G$3:AS$3,"数量-入",$G223:AS223)-SUMIF($G$3:AS$3,"数量-出",$G223:AS223))),0)</f>
        <v>0</v>
      </c>
      <c r="AV223" s="115">
        <f t="shared" si="158"/>
        <v>0</v>
      </c>
      <c r="AW223" s="125"/>
      <c r="AX223" s="126"/>
      <c r="AY223" s="123"/>
      <c r="AZ223" s="112"/>
      <c r="BA223" s="119">
        <f t="shared" si="159"/>
        <v>0</v>
      </c>
      <c r="BB223" s="124"/>
      <c r="BC223" s="115">
        <f>IFERROR(IF(BB223="",0,(SUMIF($G$3:BA$3,"金额-入",$G223:BA223)-SUMIF($G$3:BA$3,"金额-出",$G223:BA223))/(SUMIF($G$3:BA$3,"数量-入",$G223:BA223)-SUMIF($G$3:BA$3,"数量-出",$G223:BA223))),0)</f>
        <v>0</v>
      </c>
      <c r="BD223" s="115">
        <f t="shared" si="160"/>
        <v>0</v>
      </c>
      <c r="BE223" s="125"/>
      <c r="BF223" s="126"/>
      <c r="BG223" s="123"/>
      <c r="BH223" s="112"/>
      <c r="BI223" s="119">
        <f t="shared" si="161"/>
        <v>0</v>
      </c>
      <c r="BJ223" s="124"/>
      <c r="BK223" s="115">
        <f>IFERROR(IF(BJ223="",0,(SUMIF($G$3:BI$3,"金额-入",$G223:BI223)-SUMIF($G$3:BI$3,"金额-出",$G223:BI223))/(SUMIF($G$3:BI$3,"数量-入",$G223:BI223)-SUMIF($G$3:BI$3,"数量-出",$G223:BI223))),0)</f>
        <v>0</v>
      </c>
      <c r="BL223" s="115">
        <f t="shared" si="162"/>
        <v>0</v>
      </c>
      <c r="BM223" s="125"/>
      <c r="BN223" s="126"/>
      <c r="BO223" s="123"/>
      <c r="BP223" s="112"/>
      <c r="BQ223" s="119">
        <f t="shared" si="163"/>
        <v>0</v>
      </c>
      <c r="BR223" s="124"/>
      <c r="BS223" s="115">
        <f>IFERROR(IF(BR223="",0,(SUMIF($G$3:BQ$3,"金额-入",$G223:BQ223)-SUMIF($G$3:BQ$3,"金额-出",$G223:BQ223))/(SUMIF($G$3:BQ$3,"数量-入",$G223:BQ223)-SUMIF($G$3:BQ$3,"数量-出",$G223:BQ223))),0)</f>
        <v>0</v>
      </c>
      <c r="BT223" s="115">
        <f t="shared" si="164"/>
        <v>0</v>
      </c>
      <c r="BU223" s="125"/>
      <c r="BV223" s="126"/>
      <c r="BW223" s="123"/>
      <c r="BX223" s="112"/>
      <c r="BY223" s="119">
        <f t="shared" si="165"/>
        <v>0</v>
      </c>
      <c r="BZ223" s="124"/>
      <c r="CA223" s="115">
        <f>IFERROR(IF(BZ223="",0,(SUMIF($G$3:BY$3,"金额-入",$G223:BY223)-SUMIF($G$3:BY$3,"金额-出",$G223:BY223))/(SUMIF($G$3:BY$3,"数量-入",$G223:BY223)-SUMIF($G$3:BY$3,"数量-出",$G223:BY223))),0)</f>
        <v>0</v>
      </c>
      <c r="CB223" s="115">
        <f t="shared" si="166"/>
        <v>0</v>
      </c>
      <c r="CC223" s="125"/>
      <c r="CD223" s="126"/>
      <c r="CE223" s="123"/>
      <c r="CF223" s="112"/>
      <c r="CG223" s="119">
        <f t="shared" si="167"/>
        <v>0</v>
      </c>
      <c r="CH223" s="124"/>
      <c r="CI223" s="115">
        <f>IFERROR(IF(CH223="",0,(SUMIF($G$3:CG$3,"金额-入",$G223:CG223)-SUMIF($G$3:CG$3,"金额-出",$G223:CG223))/(SUMIF($G$3:CG$3,"数量-入",$G223:CG223)-SUMIF($G$3:CG$3,"数量-出",$G223:CG223))),0)</f>
        <v>0</v>
      </c>
      <c r="CJ223" s="115">
        <f t="shared" si="168"/>
        <v>0</v>
      </c>
      <c r="CK223" s="125"/>
      <c r="CL223" s="126"/>
      <c r="CM223" s="123"/>
      <c r="CN223" s="112"/>
      <c r="CO223" s="119">
        <f t="shared" si="169"/>
        <v>0</v>
      </c>
      <c r="CP223" s="124"/>
      <c r="CQ223" s="115">
        <f>IFERROR(IF(CP223="",0,(SUMIF($G$3:CO$3,"金额-入",$G223:CO223)-SUMIF($G$3:CO$3,"金额-出",$G223:CO223))/(SUMIF($G$3:CO$3,"数量-入",$G223:CO223)-SUMIF($G$3:CO$3,"数量-出",$G223:CO223))),0)</f>
        <v>0</v>
      </c>
      <c r="CR223" s="115">
        <f t="shared" si="170"/>
        <v>0</v>
      </c>
      <c r="CS223" s="125"/>
      <c r="CT223" s="126"/>
      <c r="CU223" s="123"/>
      <c r="CV223" s="112"/>
      <c r="CW223" s="119">
        <f t="shared" si="171"/>
        <v>0</v>
      </c>
      <c r="CX223" s="124"/>
      <c r="CY223" s="115">
        <f>IFERROR(IF(CX223="",0,(SUMIF($G$3:CW$3,"金额-入",$G223:CW223)-SUMIF($G$3:CW$3,"金额-出",$G223:CW223))/(SUMIF($G$3:CW$3,"数量-入",$G223:CW223)-SUMIF($G$3:CW$3,"数量-出",$G223:CW223))),0)</f>
        <v>0</v>
      </c>
      <c r="CZ223" s="115">
        <f t="shared" si="172"/>
        <v>0</v>
      </c>
      <c r="DA223" s="125"/>
      <c r="DB223" s="126"/>
      <c r="DC223" s="123"/>
      <c r="DD223" s="112"/>
      <c r="DE223" s="119">
        <f t="shared" si="173"/>
        <v>0</v>
      </c>
      <c r="DF223" s="124"/>
      <c r="DG223" s="115">
        <f>IFERROR(IF(DF223="",0,(SUMIF($G$3:DE$3,"金额-入",$G223:DE223)-SUMIF($G$3:DE$3,"金额-出",$G223:DE223))/(SUMIF($G$3:DE$3,"数量-入",$G223:DE223)-SUMIF($G$3:DE$3,"数量-出",$G223:DE223))),0)</f>
        <v>0</v>
      </c>
      <c r="DH223" s="115">
        <f t="shared" si="174"/>
        <v>0</v>
      </c>
      <c r="DI223" s="125"/>
      <c r="DJ223" s="126"/>
      <c r="DK223" s="109">
        <f t="array" ref="DK223">MIN(IF(($G$3:$DJ$3="单价")*(G223:DJ223&lt;&gt;0),G223:DJ223))</f>
        <v>0</v>
      </c>
      <c r="DL223" s="97">
        <f t="array" ref="DL223">MAX(IF($G$3:$DJ$3="单价",G223:DJ223))</f>
        <v>0</v>
      </c>
      <c r="DM223" s="115">
        <f t="shared" si="175"/>
        <v>0</v>
      </c>
      <c r="DN223" s="127"/>
      <c r="DO223" s="2"/>
      <c r="DP223" s="11">
        <f t="shared" si="176"/>
        <v>0</v>
      </c>
      <c r="DQ223" s="11">
        <f t="shared" si="177"/>
        <v>0</v>
      </c>
      <c r="DR223" s="11"/>
      <c r="DS223" s="11"/>
      <c r="DT223" s="11"/>
      <c r="DU223" s="2"/>
      <c r="DV223" s="2"/>
      <c r="DW223" s="2"/>
      <c r="DX223" s="2"/>
      <c r="DY223" s="2"/>
    </row>
    <row r="224" spans="1:129" ht="18" hidden="1" customHeight="1" outlineLevel="1" x14ac:dyDescent="0.15">
      <c r="A224" s="2"/>
      <c r="B224" s="53">
        <f t="shared" si="140"/>
        <v>220</v>
      </c>
      <c r="C224" s="5"/>
      <c r="D224" s="6"/>
      <c r="E224" s="7"/>
      <c r="F224" s="8"/>
      <c r="G224" s="111"/>
      <c r="H224" s="112"/>
      <c r="I224" s="113">
        <f t="shared" si="143"/>
        <v>0</v>
      </c>
      <c r="J224" s="114">
        <f t="shared" si="144"/>
        <v>0</v>
      </c>
      <c r="K224" s="115">
        <f t="shared" si="141"/>
        <v>0</v>
      </c>
      <c r="L224" s="113">
        <f t="shared" si="145"/>
        <v>0</v>
      </c>
      <c r="M224" s="114">
        <f t="shared" si="146"/>
        <v>0</v>
      </c>
      <c r="N224" s="115">
        <f t="shared" si="142"/>
        <v>0</v>
      </c>
      <c r="O224" s="113">
        <f t="shared" si="147"/>
        <v>0</v>
      </c>
      <c r="P224" s="116">
        <f t="shared" si="148"/>
        <v>0</v>
      </c>
      <c r="Q224" s="117">
        <f t="shared" si="149"/>
        <v>0</v>
      </c>
      <c r="R224" s="118">
        <f t="shared" si="150"/>
        <v>0</v>
      </c>
      <c r="S224" s="111"/>
      <c r="T224" s="112"/>
      <c r="U224" s="119">
        <f t="shared" si="151"/>
        <v>0</v>
      </c>
      <c r="V224" s="120"/>
      <c r="W224" s="115">
        <f>IFERROR(IF(V224="",0,(SUMIF($G$3:U$3,"金额-入",$G224:U224)-SUMIF($G$3:U$3,"金额-出",$G224:U224))/(SUMIF($G$3:U$3,"数量-入",$G224:U224)-SUMIF($G$3:U$3,"数量-出",$G224:U224))),0)</f>
        <v>0</v>
      </c>
      <c r="X224" s="115">
        <f t="shared" si="152"/>
        <v>0</v>
      </c>
      <c r="Y224" s="121"/>
      <c r="Z224" s="122"/>
      <c r="AA224" s="111"/>
      <c r="AB224" s="112"/>
      <c r="AC224" s="119">
        <f t="shared" si="153"/>
        <v>0</v>
      </c>
      <c r="AD224" s="120"/>
      <c r="AE224" s="115">
        <f>IFERROR(IF(AD224="",0,(SUMIF($G$3:AC$3,"金额-入",$G224:AC224)-SUMIF($G$3:AC$3,"金额-出",$G224:AC224))/(SUMIF($G$3:AC$3,"数量-入",$G224:AC224)-SUMIF($G$3:AC$3,"数量-出",$G224:AC224))),0)</f>
        <v>0</v>
      </c>
      <c r="AF224" s="115">
        <f t="shared" si="154"/>
        <v>0</v>
      </c>
      <c r="AG224" s="121"/>
      <c r="AH224" s="122"/>
      <c r="AI224" s="123"/>
      <c r="AJ224" s="112"/>
      <c r="AK224" s="119">
        <f t="shared" si="155"/>
        <v>0</v>
      </c>
      <c r="AL224" s="124"/>
      <c r="AM224" s="115">
        <f>IFERROR(IF(AL224="",0,(SUMIF($G$3:AK$3,"金额-入",$G224:AK224)-SUMIF($G$3:AK$3,"金额-出",$G224:AK224))/(SUMIF($G$3:AK$3,"数量-入",$G224:AK224)-SUMIF($G$3:AK$3,"数量-出",$G224:AK224))),0)</f>
        <v>0</v>
      </c>
      <c r="AN224" s="115">
        <f t="shared" si="156"/>
        <v>0</v>
      </c>
      <c r="AO224" s="125"/>
      <c r="AP224" s="126"/>
      <c r="AQ224" s="123"/>
      <c r="AR224" s="112"/>
      <c r="AS224" s="119">
        <f t="shared" si="157"/>
        <v>0</v>
      </c>
      <c r="AT224" s="124"/>
      <c r="AU224" s="115">
        <f>IFERROR(IF(AT224="",0,(SUMIF($G$3:AS$3,"金额-入",$G224:AS224)-SUMIF($G$3:AS$3,"金额-出",$G224:AS224))/(SUMIF($G$3:AS$3,"数量-入",$G224:AS224)-SUMIF($G$3:AS$3,"数量-出",$G224:AS224))),0)</f>
        <v>0</v>
      </c>
      <c r="AV224" s="115">
        <f t="shared" si="158"/>
        <v>0</v>
      </c>
      <c r="AW224" s="125"/>
      <c r="AX224" s="126"/>
      <c r="AY224" s="123"/>
      <c r="AZ224" s="112"/>
      <c r="BA224" s="119">
        <f t="shared" si="159"/>
        <v>0</v>
      </c>
      <c r="BB224" s="124"/>
      <c r="BC224" s="115">
        <f>IFERROR(IF(BB224="",0,(SUMIF($G$3:BA$3,"金额-入",$G224:BA224)-SUMIF($G$3:BA$3,"金额-出",$G224:BA224))/(SUMIF($G$3:BA$3,"数量-入",$G224:BA224)-SUMIF($G$3:BA$3,"数量-出",$G224:BA224))),0)</f>
        <v>0</v>
      </c>
      <c r="BD224" s="115">
        <f t="shared" si="160"/>
        <v>0</v>
      </c>
      <c r="BE224" s="125"/>
      <c r="BF224" s="126"/>
      <c r="BG224" s="123"/>
      <c r="BH224" s="112"/>
      <c r="BI224" s="119">
        <f t="shared" si="161"/>
        <v>0</v>
      </c>
      <c r="BJ224" s="124"/>
      <c r="BK224" s="115">
        <f>IFERROR(IF(BJ224="",0,(SUMIF($G$3:BI$3,"金额-入",$G224:BI224)-SUMIF($G$3:BI$3,"金额-出",$G224:BI224))/(SUMIF($G$3:BI$3,"数量-入",$G224:BI224)-SUMIF($G$3:BI$3,"数量-出",$G224:BI224))),0)</f>
        <v>0</v>
      </c>
      <c r="BL224" s="115">
        <f t="shared" si="162"/>
        <v>0</v>
      </c>
      <c r="BM224" s="125"/>
      <c r="BN224" s="126"/>
      <c r="BO224" s="123"/>
      <c r="BP224" s="112"/>
      <c r="BQ224" s="119">
        <f t="shared" si="163"/>
        <v>0</v>
      </c>
      <c r="BR224" s="124"/>
      <c r="BS224" s="115">
        <f>IFERROR(IF(BR224="",0,(SUMIF($G$3:BQ$3,"金额-入",$G224:BQ224)-SUMIF($G$3:BQ$3,"金额-出",$G224:BQ224))/(SUMIF($G$3:BQ$3,"数量-入",$G224:BQ224)-SUMIF($G$3:BQ$3,"数量-出",$G224:BQ224))),0)</f>
        <v>0</v>
      </c>
      <c r="BT224" s="115">
        <f t="shared" si="164"/>
        <v>0</v>
      </c>
      <c r="BU224" s="125"/>
      <c r="BV224" s="126"/>
      <c r="BW224" s="123"/>
      <c r="BX224" s="112"/>
      <c r="BY224" s="119">
        <f t="shared" si="165"/>
        <v>0</v>
      </c>
      <c r="BZ224" s="124"/>
      <c r="CA224" s="115">
        <f>IFERROR(IF(BZ224="",0,(SUMIF($G$3:BY$3,"金额-入",$G224:BY224)-SUMIF($G$3:BY$3,"金额-出",$G224:BY224))/(SUMIF($G$3:BY$3,"数量-入",$G224:BY224)-SUMIF($G$3:BY$3,"数量-出",$G224:BY224))),0)</f>
        <v>0</v>
      </c>
      <c r="CB224" s="115">
        <f t="shared" si="166"/>
        <v>0</v>
      </c>
      <c r="CC224" s="125"/>
      <c r="CD224" s="126"/>
      <c r="CE224" s="123"/>
      <c r="CF224" s="112"/>
      <c r="CG224" s="119">
        <f t="shared" si="167"/>
        <v>0</v>
      </c>
      <c r="CH224" s="124"/>
      <c r="CI224" s="115">
        <f>IFERROR(IF(CH224="",0,(SUMIF($G$3:CG$3,"金额-入",$G224:CG224)-SUMIF($G$3:CG$3,"金额-出",$G224:CG224))/(SUMIF($G$3:CG$3,"数量-入",$G224:CG224)-SUMIF($G$3:CG$3,"数量-出",$G224:CG224))),0)</f>
        <v>0</v>
      </c>
      <c r="CJ224" s="115">
        <f t="shared" si="168"/>
        <v>0</v>
      </c>
      <c r="CK224" s="125"/>
      <c r="CL224" s="126"/>
      <c r="CM224" s="123"/>
      <c r="CN224" s="112"/>
      <c r="CO224" s="119">
        <f t="shared" si="169"/>
        <v>0</v>
      </c>
      <c r="CP224" s="124"/>
      <c r="CQ224" s="115">
        <f>IFERROR(IF(CP224="",0,(SUMIF($G$3:CO$3,"金额-入",$G224:CO224)-SUMIF($G$3:CO$3,"金额-出",$G224:CO224))/(SUMIF($G$3:CO$3,"数量-入",$G224:CO224)-SUMIF($G$3:CO$3,"数量-出",$G224:CO224))),0)</f>
        <v>0</v>
      </c>
      <c r="CR224" s="115">
        <f t="shared" si="170"/>
        <v>0</v>
      </c>
      <c r="CS224" s="125"/>
      <c r="CT224" s="126"/>
      <c r="CU224" s="123"/>
      <c r="CV224" s="112"/>
      <c r="CW224" s="119">
        <f t="shared" si="171"/>
        <v>0</v>
      </c>
      <c r="CX224" s="124"/>
      <c r="CY224" s="115">
        <f>IFERROR(IF(CX224="",0,(SUMIF($G$3:CW$3,"金额-入",$G224:CW224)-SUMIF($G$3:CW$3,"金额-出",$G224:CW224))/(SUMIF($G$3:CW$3,"数量-入",$G224:CW224)-SUMIF($G$3:CW$3,"数量-出",$G224:CW224))),0)</f>
        <v>0</v>
      </c>
      <c r="CZ224" s="115">
        <f t="shared" si="172"/>
        <v>0</v>
      </c>
      <c r="DA224" s="125"/>
      <c r="DB224" s="126"/>
      <c r="DC224" s="123"/>
      <c r="DD224" s="112"/>
      <c r="DE224" s="119">
        <f t="shared" si="173"/>
        <v>0</v>
      </c>
      <c r="DF224" s="124"/>
      <c r="DG224" s="115">
        <f>IFERROR(IF(DF224="",0,(SUMIF($G$3:DE$3,"金额-入",$G224:DE224)-SUMIF($G$3:DE$3,"金额-出",$G224:DE224))/(SUMIF($G$3:DE$3,"数量-入",$G224:DE224)-SUMIF($G$3:DE$3,"数量-出",$G224:DE224))),0)</f>
        <v>0</v>
      </c>
      <c r="DH224" s="115">
        <f t="shared" si="174"/>
        <v>0</v>
      </c>
      <c r="DI224" s="125"/>
      <c r="DJ224" s="126"/>
      <c r="DK224" s="109">
        <f t="array" ref="DK224">MIN(IF(($G$3:$DJ$3="单价")*(G224:DJ224&lt;&gt;0),G224:DJ224))</f>
        <v>0</v>
      </c>
      <c r="DL224" s="97">
        <f t="array" ref="DL224">MAX(IF($G$3:$DJ$3="单价",G224:DJ224))</f>
        <v>0</v>
      </c>
      <c r="DM224" s="115">
        <f t="shared" si="175"/>
        <v>0</v>
      </c>
      <c r="DN224" s="127"/>
      <c r="DO224" s="2"/>
      <c r="DP224" s="11">
        <f t="shared" si="176"/>
        <v>0</v>
      </c>
      <c r="DQ224" s="11">
        <f t="shared" si="177"/>
        <v>0</v>
      </c>
      <c r="DR224" s="11"/>
      <c r="DS224" s="11"/>
      <c r="DT224" s="11"/>
      <c r="DU224" s="2"/>
      <c r="DV224" s="2"/>
      <c r="DW224" s="2"/>
      <c r="DX224" s="2"/>
      <c r="DY224" s="2"/>
    </row>
    <row r="225" spans="1:129" ht="18" hidden="1" customHeight="1" outlineLevel="1" x14ac:dyDescent="0.15">
      <c r="A225" s="2"/>
      <c r="B225" s="53">
        <f t="shared" si="140"/>
        <v>221</v>
      </c>
      <c r="C225" s="5"/>
      <c r="D225" s="6"/>
      <c r="E225" s="7"/>
      <c r="F225" s="8"/>
      <c r="G225" s="111"/>
      <c r="H225" s="112"/>
      <c r="I225" s="113">
        <f t="shared" si="143"/>
        <v>0</v>
      </c>
      <c r="J225" s="114">
        <f t="shared" si="144"/>
        <v>0</v>
      </c>
      <c r="K225" s="115">
        <f t="shared" si="141"/>
        <v>0</v>
      </c>
      <c r="L225" s="113">
        <f t="shared" si="145"/>
        <v>0</v>
      </c>
      <c r="M225" s="114">
        <f t="shared" si="146"/>
        <v>0</v>
      </c>
      <c r="N225" s="115">
        <f t="shared" si="142"/>
        <v>0</v>
      </c>
      <c r="O225" s="113">
        <f t="shared" si="147"/>
        <v>0</v>
      </c>
      <c r="P225" s="116">
        <f t="shared" si="148"/>
        <v>0</v>
      </c>
      <c r="Q225" s="117">
        <f t="shared" si="149"/>
        <v>0</v>
      </c>
      <c r="R225" s="118">
        <f t="shared" si="150"/>
        <v>0</v>
      </c>
      <c r="S225" s="111"/>
      <c r="T225" s="112"/>
      <c r="U225" s="119">
        <f t="shared" si="151"/>
        <v>0</v>
      </c>
      <c r="V225" s="120"/>
      <c r="W225" s="115">
        <f>IFERROR(IF(V225="",0,(SUMIF($G$3:U$3,"金额-入",$G225:U225)-SUMIF($G$3:U$3,"金额-出",$G225:U225))/(SUMIF($G$3:U$3,"数量-入",$G225:U225)-SUMIF($G$3:U$3,"数量-出",$G225:U225))),0)</f>
        <v>0</v>
      </c>
      <c r="X225" s="115">
        <f t="shared" si="152"/>
        <v>0</v>
      </c>
      <c r="Y225" s="121"/>
      <c r="Z225" s="122"/>
      <c r="AA225" s="111"/>
      <c r="AB225" s="112"/>
      <c r="AC225" s="119">
        <f t="shared" si="153"/>
        <v>0</v>
      </c>
      <c r="AD225" s="120"/>
      <c r="AE225" s="115">
        <f>IFERROR(IF(AD225="",0,(SUMIF($G$3:AC$3,"金额-入",$G225:AC225)-SUMIF($G$3:AC$3,"金额-出",$G225:AC225))/(SUMIF($G$3:AC$3,"数量-入",$G225:AC225)-SUMIF($G$3:AC$3,"数量-出",$G225:AC225))),0)</f>
        <v>0</v>
      </c>
      <c r="AF225" s="115">
        <f t="shared" si="154"/>
        <v>0</v>
      </c>
      <c r="AG225" s="121"/>
      <c r="AH225" s="122"/>
      <c r="AI225" s="123"/>
      <c r="AJ225" s="112"/>
      <c r="AK225" s="119">
        <f t="shared" si="155"/>
        <v>0</v>
      </c>
      <c r="AL225" s="124"/>
      <c r="AM225" s="115">
        <f>IFERROR(IF(AL225="",0,(SUMIF($G$3:AK$3,"金额-入",$G225:AK225)-SUMIF($G$3:AK$3,"金额-出",$G225:AK225))/(SUMIF($G$3:AK$3,"数量-入",$G225:AK225)-SUMIF($G$3:AK$3,"数量-出",$G225:AK225))),0)</f>
        <v>0</v>
      </c>
      <c r="AN225" s="115">
        <f t="shared" si="156"/>
        <v>0</v>
      </c>
      <c r="AO225" s="125"/>
      <c r="AP225" s="126"/>
      <c r="AQ225" s="123"/>
      <c r="AR225" s="112"/>
      <c r="AS225" s="119">
        <f t="shared" si="157"/>
        <v>0</v>
      </c>
      <c r="AT225" s="124"/>
      <c r="AU225" s="115">
        <f>IFERROR(IF(AT225="",0,(SUMIF($G$3:AS$3,"金额-入",$G225:AS225)-SUMIF($G$3:AS$3,"金额-出",$G225:AS225))/(SUMIF($G$3:AS$3,"数量-入",$G225:AS225)-SUMIF($G$3:AS$3,"数量-出",$G225:AS225))),0)</f>
        <v>0</v>
      </c>
      <c r="AV225" s="115">
        <f t="shared" si="158"/>
        <v>0</v>
      </c>
      <c r="AW225" s="125"/>
      <c r="AX225" s="126"/>
      <c r="AY225" s="123"/>
      <c r="AZ225" s="112"/>
      <c r="BA225" s="119">
        <f t="shared" si="159"/>
        <v>0</v>
      </c>
      <c r="BB225" s="124"/>
      <c r="BC225" s="115">
        <f>IFERROR(IF(BB225="",0,(SUMIF($G$3:BA$3,"金额-入",$G225:BA225)-SUMIF($G$3:BA$3,"金额-出",$G225:BA225))/(SUMIF($G$3:BA$3,"数量-入",$G225:BA225)-SUMIF($G$3:BA$3,"数量-出",$G225:BA225))),0)</f>
        <v>0</v>
      </c>
      <c r="BD225" s="115">
        <f t="shared" si="160"/>
        <v>0</v>
      </c>
      <c r="BE225" s="125"/>
      <c r="BF225" s="126"/>
      <c r="BG225" s="123"/>
      <c r="BH225" s="112"/>
      <c r="BI225" s="119">
        <f t="shared" si="161"/>
        <v>0</v>
      </c>
      <c r="BJ225" s="124"/>
      <c r="BK225" s="115">
        <f>IFERROR(IF(BJ225="",0,(SUMIF($G$3:BI$3,"金额-入",$G225:BI225)-SUMIF($G$3:BI$3,"金额-出",$G225:BI225))/(SUMIF($G$3:BI$3,"数量-入",$G225:BI225)-SUMIF($G$3:BI$3,"数量-出",$G225:BI225))),0)</f>
        <v>0</v>
      </c>
      <c r="BL225" s="115">
        <f t="shared" si="162"/>
        <v>0</v>
      </c>
      <c r="BM225" s="125"/>
      <c r="BN225" s="126"/>
      <c r="BO225" s="123"/>
      <c r="BP225" s="112"/>
      <c r="BQ225" s="119">
        <f t="shared" si="163"/>
        <v>0</v>
      </c>
      <c r="BR225" s="124"/>
      <c r="BS225" s="115">
        <f>IFERROR(IF(BR225="",0,(SUMIF($G$3:BQ$3,"金额-入",$G225:BQ225)-SUMIF($G$3:BQ$3,"金额-出",$G225:BQ225))/(SUMIF($G$3:BQ$3,"数量-入",$G225:BQ225)-SUMIF($G$3:BQ$3,"数量-出",$G225:BQ225))),0)</f>
        <v>0</v>
      </c>
      <c r="BT225" s="115">
        <f t="shared" si="164"/>
        <v>0</v>
      </c>
      <c r="BU225" s="125"/>
      <c r="BV225" s="126"/>
      <c r="BW225" s="123"/>
      <c r="BX225" s="112"/>
      <c r="BY225" s="119">
        <f t="shared" si="165"/>
        <v>0</v>
      </c>
      <c r="BZ225" s="124"/>
      <c r="CA225" s="115">
        <f>IFERROR(IF(BZ225="",0,(SUMIF($G$3:BY$3,"金额-入",$G225:BY225)-SUMIF($G$3:BY$3,"金额-出",$G225:BY225))/(SUMIF($G$3:BY$3,"数量-入",$G225:BY225)-SUMIF($G$3:BY$3,"数量-出",$G225:BY225))),0)</f>
        <v>0</v>
      </c>
      <c r="CB225" s="115">
        <f t="shared" si="166"/>
        <v>0</v>
      </c>
      <c r="CC225" s="125"/>
      <c r="CD225" s="126"/>
      <c r="CE225" s="123"/>
      <c r="CF225" s="112"/>
      <c r="CG225" s="119">
        <f t="shared" si="167"/>
        <v>0</v>
      </c>
      <c r="CH225" s="124"/>
      <c r="CI225" s="115">
        <f>IFERROR(IF(CH225="",0,(SUMIF($G$3:CG$3,"金额-入",$G225:CG225)-SUMIF($G$3:CG$3,"金额-出",$G225:CG225))/(SUMIF($G$3:CG$3,"数量-入",$G225:CG225)-SUMIF($G$3:CG$3,"数量-出",$G225:CG225))),0)</f>
        <v>0</v>
      </c>
      <c r="CJ225" s="115">
        <f t="shared" si="168"/>
        <v>0</v>
      </c>
      <c r="CK225" s="125"/>
      <c r="CL225" s="126"/>
      <c r="CM225" s="123"/>
      <c r="CN225" s="112"/>
      <c r="CO225" s="119">
        <f t="shared" si="169"/>
        <v>0</v>
      </c>
      <c r="CP225" s="124"/>
      <c r="CQ225" s="115">
        <f>IFERROR(IF(CP225="",0,(SUMIF($G$3:CO$3,"金额-入",$G225:CO225)-SUMIF($G$3:CO$3,"金额-出",$G225:CO225))/(SUMIF($G$3:CO$3,"数量-入",$G225:CO225)-SUMIF($G$3:CO$3,"数量-出",$G225:CO225))),0)</f>
        <v>0</v>
      </c>
      <c r="CR225" s="115">
        <f t="shared" si="170"/>
        <v>0</v>
      </c>
      <c r="CS225" s="125"/>
      <c r="CT225" s="126"/>
      <c r="CU225" s="123"/>
      <c r="CV225" s="112"/>
      <c r="CW225" s="119">
        <f t="shared" si="171"/>
        <v>0</v>
      </c>
      <c r="CX225" s="124"/>
      <c r="CY225" s="115">
        <f>IFERROR(IF(CX225="",0,(SUMIF($G$3:CW$3,"金额-入",$G225:CW225)-SUMIF($G$3:CW$3,"金额-出",$G225:CW225))/(SUMIF($G$3:CW$3,"数量-入",$G225:CW225)-SUMIF($G$3:CW$3,"数量-出",$G225:CW225))),0)</f>
        <v>0</v>
      </c>
      <c r="CZ225" s="115">
        <f t="shared" si="172"/>
        <v>0</v>
      </c>
      <c r="DA225" s="125"/>
      <c r="DB225" s="126"/>
      <c r="DC225" s="123"/>
      <c r="DD225" s="112"/>
      <c r="DE225" s="119">
        <f t="shared" si="173"/>
        <v>0</v>
      </c>
      <c r="DF225" s="124"/>
      <c r="DG225" s="115">
        <f>IFERROR(IF(DF225="",0,(SUMIF($G$3:DE$3,"金额-入",$G225:DE225)-SUMIF($G$3:DE$3,"金额-出",$G225:DE225))/(SUMIF($G$3:DE$3,"数量-入",$G225:DE225)-SUMIF($G$3:DE$3,"数量-出",$G225:DE225))),0)</f>
        <v>0</v>
      </c>
      <c r="DH225" s="115">
        <f t="shared" si="174"/>
        <v>0</v>
      </c>
      <c r="DI225" s="125"/>
      <c r="DJ225" s="126"/>
      <c r="DK225" s="109">
        <f t="array" ref="DK225">MIN(IF(($G$3:$DJ$3="单价")*(G225:DJ225&lt;&gt;0),G225:DJ225))</f>
        <v>0</v>
      </c>
      <c r="DL225" s="97">
        <f t="array" ref="DL225">MAX(IF($G$3:$DJ$3="单价",G225:DJ225))</f>
        <v>0</v>
      </c>
      <c r="DM225" s="115">
        <f t="shared" si="175"/>
        <v>0</v>
      </c>
      <c r="DN225" s="127"/>
      <c r="DO225" s="2"/>
      <c r="DP225" s="11">
        <f t="shared" si="176"/>
        <v>0</v>
      </c>
      <c r="DQ225" s="11">
        <f t="shared" si="177"/>
        <v>0</v>
      </c>
      <c r="DR225" s="11"/>
      <c r="DS225" s="11"/>
      <c r="DT225" s="11"/>
      <c r="DU225" s="2"/>
      <c r="DV225" s="2"/>
      <c r="DW225" s="2"/>
      <c r="DX225" s="2"/>
      <c r="DY225" s="2"/>
    </row>
    <row r="226" spans="1:129" ht="18" hidden="1" customHeight="1" outlineLevel="1" x14ac:dyDescent="0.15">
      <c r="A226" s="2"/>
      <c r="B226" s="53">
        <f t="shared" si="140"/>
        <v>222</v>
      </c>
      <c r="C226" s="5"/>
      <c r="D226" s="6"/>
      <c r="E226" s="7"/>
      <c r="F226" s="8"/>
      <c r="G226" s="111"/>
      <c r="H226" s="112"/>
      <c r="I226" s="113">
        <f t="shared" si="143"/>
        <v>0</v>
      </c>
      <c r="J226" s="114">
        <f t="shared" si="144"/>
        <v>0</v>
      </c>
      <c r="K226" s="115">
        <f t="shared" si="141"/>
        <v>0</v>
      </c>
      <c r="L226" s="113">
        <f t="shared" si="145"/>
        <v>0</v>
      </c>
      <c r="M226" s="114">
        <f t="shared" si="146"/>
        <v>0</v>
      </c>
      <c r="N226" s="115">
        <f t="shared" si="142"/>
        <v>0</v>
      </c>
      <c r="O226" s="113">
        <f t="shared" si="147"/>
        <v>0</v>
      </c>
      <c r="P226" s="116">
        <f t="shared" si="148"/>
        <v>0</v>
      </c>
      <c r="Q226" s="117">
        <f t="shared" si="149"/>
        <v>0</v>
      </c>
      <c r="R226" s="118">
        <f t="shared" si="150"/>
        <v>0</v>
      </c>
      <c r="S226" s="111"/>
      <c r="T226" s="112"/>
      <c r="U226" s="119">
        <f t="shared" si="151"/>
        <v>0</v>
      </c>
      <c r="V226" s="120"/>
      <c r="W226" s="115">
        <f>IFERROR(IF(V226="",0,(SUMIF($G$3:U$3,"金额-入",$G226:U226)-SUMIF($G$3:U$3,"金额-出",$G226:U226))/(SUMIF($G$3:U$3,"数量-入",$G226:U226)-SUMIF($G$3:U$3,"数量-出",$G226:U226))),0)</f>
        <v>0</v>
      </c>
      <c r="X226" s="115">
        <f t="shared" si="152"/>
        <v>0</v>
      </c>
      <c r="Y226" s="121"/>
      <c r="Z226" s="122"/>
      <c r="AA226" s="111"/>
      <c r="AB226" s="112"/>
      <c r="AC226" s="119">
        <f t="shared" si="153"/>
        <v>0</v>
      </c>
      <c r="AD226" s="120"/>
      <c r="AE226" s="115">
        <f>IFERROR(IF(AD226="",0,(SUMIF($G$3:AC$3,"金额-入",$G226:AC226)-SUMIF($G$3:AC$3,"金额-出",$G226:AC226))/(SUMIF($G$3:AC$3,"数量-入",$G226:AC226)-SUMIF($G$3:AC$3,"数量-出",$G226:AC226))),0)</f>
        <v>0</v>
      </c>
      <c r="AF226" s="115">
        <f t="shared" si="154"/>
        <v>0</v>
      </c>
      <c r="AG226" s="121"/>
      <c r="AH226" s="122"/>
      <c r="AI226" s="123"/>
      <c r="AJ226" s="112"/>
      <c r="AK226" s="119">
        <f t="shared" si="155"/>
        <v>0</v>
      </c>
      <c r="AL226" s="124"/>
      <c r="AM226" s="115">
        <f>IFERROR(IF(AL226="",0,(SUMIF($G$3:AK$3,"金额-入",$G226:AK226)-SUMIF($G$3:AK$3,"金额-出",$G226:AK226))/(SUMIF($G$3:AK$3,"数量-入",$G226:AK226)-SUMIF($G$3:AK$3,"数量-出",$G226:AK226))),0)</f>
        <v>0</v>
      </c>
      <c r="AN226" s="115">
        <f t="shared" si="156"/>
        <v>0</v>
      </c>
      <c r="AO226" s="125"/>
      <c r="AP226" s="126"/>
      <c r="AQ226" s="123"/>
      <c r="AR226" s="112"/>
      <c r="AS226" s="119">
        <f t="shared" si="157"/>
        <v>0</v>
      </c>
      <c r="AT226" s="124"/>
      <c r="AU226" s="115">
        <f>IFERROR(IF(AT226="",0,(SUMIF($G$3:AS$3,"金额-入",$G226:AS226)-SUMIF($G$3:AS$3,"金额-出",$G226:AS226))/(SUMIF($G$3:AS$3,"数量-入",$G226:AS226)-SUMIF($G$3:AS$3,"数量-出",$G226:AS226))),0)</f>
        <v>0</v>
      </c>
      <c r="AV226" s="115">
        <f t="shared" si="158"/>
        <v>0</v>
      </c>
      <c r="AW226" s="125"/>
      <c r="AX226" s="126"/>
      <c r="AY226" s="123"/>
      <c r="AZ226" s="112"/>
      <c r="BA226" s="119">
        <f t="shared" si="159"/>
        <v>0</v>
      </c>
      <c r="BB226" s="124"/>
      <c r="BC226" s="115">
        <f>IFERROR(IF(BB226="",0,(SUMIF($G$3:BA$3,"金额-入",$G226:BA226)-SUMIF($G$3:BA$3,"金额-出",$G226:BA226))/(SUMIF($G$3:BA$3,"数量-入",$G226:BA226)-SUMIF($G$3:BA$3,"数量-出",$G226:BA226))),0)</f>
        <v>0</v>
      </c>
      <c r="BD226" s="115">
        <f t="shared" si="160"/>
        <v>0</v>
      </c>
      <c r="BE226" s="125"/>
      <c r="BF226" s="126"/>
      <c r="BG226" s="123"/>
      <c r="BH226" s="112"/>
      <c r="BI226" s="119">
        <f t="shared" si="161"/>
        <v>0</v>
      </c>
      <c r="BJ226" s="124"/>
      <c r="BK226" s="115">
        <f>IFERROR(IF(BJ226="",0,(SUMIF($G$3:BI$3,"金额-入",$G226:BI226)-SUMIF($G$3:BI$3,"金额-出",$G226:BI226))/(SUMIF($G$3:BI$3,"数量-入",$G226:BI226)-SUMIF($G$3:BI$3,"数量-出",$G226:BI226))),0)</f>
        <v>0</v>
      </c>
      <c r="BL226" s="115">
        <f t="shared" si="162"/>
        <v>0</v>
      </c>
      <c r="BM226" s="125"/>
      <c r="BN226" s="126"/>
      <c r="BO226" s="123"/>
      <c r="BP226" s="112"/>
      <c r="BQ226" s="119">
        <f t="shared" si="163"/>
        <v>0</v>
      </c>
      <c r="BR226" s="124"/>
      <c r="BS226" s="115">
        <f>IFERROR(IF(BR226="",0,(SUMIF($G$3:BQ$3,"金额-入",$G226:BQ226)-SUMIF($G$3:BQ$3,"金额-出",$G226:BQ226))/(SUMIF($G$3:BQ$3,"数量-入",$G226:BQ226)-SUMIF($G$3:BQ$3,"数量-出",$G226:BQ226))),0)</f>
        <v>0</v>
      </c>
      <c r="BT226" s="115">
        <f t="shared" si="164"/>
        <v>0</v>
      </c>
      <c r="BU226" s="125"/>
      <c r="BV226" s="126"/>
      <c r="BW226" s="123"/>
      <c r="BX226" s="112"/>
      <c r="BY226" s="119">
        <f t="shared" si="165"/>
        <v>0</v>
      </c>
      <c r="BZ226" s="124"/>
      <c r="CA226" s="115">
        <f>IFERROR(IF(BZ226="",0,(SUMIF($G$3:BY$3,"金额-入",$G226:BY226)-SUMIF($G$3:BY$3,"金额-出",$G226:BY226))/(SUMIF($G$3:BY$3,"数量-入",$G226:BY226)-SUMIF($G$3:BY$3,"数量-出",$G226:BY226))),0)</f>
        <v>0</v>
      </c>
      <c r="CB226" s="115">
        <f t="shared" si="166"/>
        <v>0</v>
      </c>
      <c r="CC226" s="125"/>
      <c r="CD226" s="126"/>
      <c r="CE226" s="123"/>
      <c r="CF226" s="112"/>
      <c r="CG226" s="119">
        <f t="shared" si="167"/>
        <v>0</v>
      </c>
      <c r="CH226" s="124"/>
      <c r="CI226" s="115">
        <f>IFERROR(IF(CH226="",0,(SUMIF($G$3:CG$3,"金额-入",$G226:CG226)-SUMIF($G$3:CG$3,"金额-出",$G226:CG226))/(SUMIF($G$3:CG$3,"数量-入",$G226:CG226)-SUMIF($G$3:CG$3,"数量-出",$G226:CG226))),0)</f>
        <v>0</v>
      </c>
      <c r="CJ226" s="115">
        <f t="shared" si="168"/>
        <v>0</v>
      </c>
      <c r="CK226" s="125"/>
      <c r="CL226" s="126"/>
      <c r="CM226" s="123"/>
      <c r="CN226" s="112"/>
      <c r="CO226" s="119">
        <f t="shared" si="169"/>
        <v>0</v>
      </c>
      <c r="CP226" s="124"/>
      <c r="CQ226" s="115">
        <f>IFERROR(IF(CP226="",0,(SUMIF($G$3:CO$3,"金额-入",$G226:CO226)-SUMIF($G$3:CO$3,"金额-出",$G226:CO226))/(SUMIF($G$3:CO$3,"数量-入",$G226:CO226)-SUMIF($G$3:CO$3,"数量-出",$G226:CO226))),0)</f>
        <v>0</v>
      </c>
      <c r="CR226" s="115">
        <f t="shared" si="170"/>
        <v>0</v>
      </c>
      <c r="CS226" s="125"/>
      <c r="CT226" s="126"/>
      <c r="CU226" s="123"/>
      <c r="CV226" s="112"/>
      <c r="CW226" s="119">
        <f t="shared" si="171"/>
        <v>0</v>
      </c>
      <c r="CX226" s="124"/>
      <c r="CY226" s="115">
        <f>IFERROR(IF(CX226="",0,(SUMIF($G$3:CW$3,"金额-入",$G226:CW226)-SUMIF($G$3:CW$3,"金额-出",$G226:CW226))/(SUMIF($G$3:CW$3,"数量-入",$G226:CW226)-SUMIF($G$3:CW$3,"数量-出",$G226:CW226))),0)</f>
        <v>0</v>
      </c>
      <c r="CZ226" s="115">
        <f t="shared" si="172"/>
        <v>0</v>
      </c>
      <c r="DA226" s="125"/>
      <c r="DB226" s="126"/>
      <c r="DC226" s="123"/>
      <c r="DD226" s="112"/>
      <c r="DE226" s="119">
        <f t="shared" si="173"/>
        <v>0</v>
      </c>
      <c r="DF226" s="124"/>
      <c r="DG226" s="115">
        <f>IFERROR(IF(DF226="",0,(SUMIF($G$3:DE$3,"金额-入",$G226:DE226)-SUMIF($G$3:DE$3,"金额-出",$G226:DE226))/(SUMIF($G$3:DE$3,"数量-入",$G226:DE226)-SUMIF($G$3:DE$3,"数量-出",$G226:DE226))),0)</f>
        <v>0</v>
      </c>
      <c r="DH226" s="115">
        <f t="shared" si="174"/>
        <v>0</v>
      </c>
      <c r="DI226" s="125"/>
      <c r="DJ226" s="126"/>
      <c r="DK226" s="109">
        <f t="array" ref="DK226">MIN(IF(($G$3:$DJ$3="单价")*(G226:DJ226&lt;&gt;0),G226:DJ226))</f>
        <v>0</v>
      </c>
      <c r="DL226" s="97">
        <f t="array" ref="DL226">MAX(IF($G$3:$DJ$3="单价",G226:DJ226))</f>
        <v>0</v>
      </c>
      <c r="DM226" s="115">
        <f t="shared" si="175"/>
        <v>0</v>
      </c>
      <c r="DN226" s="127"/>
      <c r="DO226" s="2"/>
      <c r="DP226" s="11">
        <f t="shared" si="176"/>
        <v>0</v>
      </c>
      <c r="DQ226" s="11">
        <f t="shared" si="177"/>
        <v>0</v>
      </c>
      <c r="DR226" s="11"/>
      <c r="DS226" s="11"/>
      <c r="DT226" s="11"/>
      <c r="DU226" s="2"/>
      <c r="DV226" s="2"/>
      <c r="DW226" s="2"/>
      <c r="DX226" s="2"/>
      <c r="DY226" s="2"/>
    </row>
    <row r="227" spans="1:129" ht="18" hidden="1" customHeight="1" outlineLevel="1" x14ac:dyDescent="0.15">
      <c r="A227" s="2"/>
      <c r="B227" s="53">
        <f t="shared" si="140"/>
        <v>223</v>
      </c>
      <c r="C227" s="5"/>
      <c r="D227" s="6"/>
      <c r="E227" s="7"/>
      <c r="F227" s="8"/>
      <c r="G227" s="111"/>
      <c r="H227" s="112"/>
      <c r="I227" s="113">
        <f t="shared" si="143"/>
        <v>0</v>
      </c>
      <c r="J227" s="114">
        <f t="shared" si="144"/>
        <v>0</v>
      </c>
      <c r="K227" s="115">
        <f t="shared" si="141"/>
        <v>0</v>
      </c>
      <c r="L227" s="113">
        <f t="shared" si="145"/>
        <v>0</v>
      </c>
      <c r="M227" s="114">
        <f t="shared" si="146"/>
        <v>0</v>
      </c>
      <c r="N227" s="115">
        <f t="shared" si="142"/>
        <v>0</v>
      </c>
      <c r="O227" s="113">
        <f t="shared" si="147"/>
        <v>0</v>
      </c>
      <c r="P227" s="116">
        <f t="shared" si="148"/>
        <v>0</v>
      </c>
      <c r="Q227" s="117">
        <f t="shared" si="149"/>
        <v>0</v>
      </c>
      <c r="R227" s="118">
        <f t="shared" si="150"/>
        <v>0</v>
      </c>
      <c r="S227" s="111"/>
      <c r="T227" s="112"/>
      <c r="U227" s="119">
        <f t="shared" si="151"/>
        <v>0</v>
      </c>
      <c r="V227" s="120"/>
      <c r="W227" s="115">
        <f>IFERROR(IF(V227="",0,(SUMIF($G$3:U$3,"金额-入",$G227:U227)-SUMIF($G$3:U$3,"金额-出",$G227:U227))/(SUMIF($G$3:U$3,"数量-入",$G227:U227)-SUMIF($G$3:U$3,"数量-出",$G227:U227))),0)</f>
        <v>0</v>
      </c>
      <c r="X227" s="115">
        <f t="shared" si="152"/>
        <v>0</v>
      </c>
      <c r="Y227" s="121"/>
      <c r="Z227" s="122"/>
      <c r="AA227" s="111"/>
      <c r="AB227" s="112"/>
      <c r="AC227" s="119">
        <f t="shared" si="153"/>
        <v>0</v>
      </c>
      <c r="AD227" s="120"/>
      <c r="AE227" s="115">
        <f>IFERROR(IF(AD227="",0,(SUMIF($G$3:AC$3,"金额-入",$G227:AC227)-SUMIF($G$3:AC$3,"金额-出",$G227:AC227))/(SUMIF($G$3:AC$3,"数量-入",$G227:AC227)-SUMIF($G$3:AC$3,"数量-出",$G227:AC227))),0)</f>
        <v>0</v>
      </c>
      <c r="AF227" s="115">
        <f t="shared" si="154"/>
        <v>0</v>
      </c>
      <c r="AG227" s="121"/>
      <c r="AH227" s="122"/>
      <c r="AI227" s="123"/>
      <c r="AJ227" s="112"/>
      <c r="AK227" s="119">
        <f t="shared" si="155"/>
        <v>0</v>
      </c>
      <c r="AL227" s="124"/>
      <c r="AM227" s="115">
        <f>IFERROR(IF(AL227="",0,(SUMIF($G$3:AK$3,"金额-入",$G227:AK227)-SUMIF($G$3:AK$3,"金额-出",$G227:AK227))/(SUMIF($G$3:AK$3,"数量-入",$G227:AK227)-SUMIF($G$3:AK$3,"数量-出",$G227:AK227))),0)</f>
        <v>0</v>
      </c>
      <c r="AN227" s="115">
        <f t="shared" si="156"/>
        <v>0</v>
      </c>
      <c r="AO227" s="125"/>
      <c r="AP227" s="126"/>
      <c r="AQ227" s="123"/>
      <c r="AR227" s="112"/>
      <c r="AS227" s="119">
        <f t="shared" si="157"/>
        <v>0</v>
      </c>
      <c r="AT227" s="124"/>
      <c r="AU227" s="115">
        <f>IFERROR(IF(AT227="",0,(SUMIF($G$3:AS$3,"金额-入",$G227:AS227)-SUMIF($G$3:AS$3,"金额-出",$G227:AS227))/(SUMIF($G$3:AS$3,"数量-入",$G227:AS227)-SUMIF($G$3:AS$3,"数量-出",$G227:AS227))),0)</f>
        <v>0</v>
      </c>
      <c r="AV227" s="115">
        <f t="shared" si="158"/>
        <v>0</v>
      </c>
      <c r="AW227" s="125"/>
      <c r="AX227" s="126"/>
      <c r="AY227" s="123"/>
      <c r="AZ227" s="112"/>
      <c r="BA227" s="119">
        <f t="shared" si="159"/>
        <v>0</v>
      </c>
      <c r="BB227" s="124"/>
      <c r="BC227" s="115">
        <f>IFERROR(IF(BB227="",0,(SUMIF($G$3:BA$3,"金额-入",$G227:BA227)-SUMIF($G$3:BA$3,"金额-出",$G227:BA227))/(SUMIF($G$3:BA$3,"数量-入",$G227:BA227)-SUMIF($G$3:BA$3,"数量-出",$G227:BA227))),0)</f>
        <v>0</v>
      </c>
      <c r="BD227" s="115">
        <f t="shared" si="160"/>
        <v>0</v>
      </c>
      <c r="BE227" s="125"/>
      <c r="BF227" s="126"/>
      <c r="BG227" s="123"/>
      <c r="BH227" s="112"/>
      <c r="BI227" s="119">
        <f t="shared" si="161"/>
        <v>0</v>
      </c>
      <c r="BJ227" s="124"/>
      <c r="BK227" s="115">
        <f>IFERROR(IF(BJ227="",0,(SUMIF($G$3:BI$3,"金额-入",$G227:BI227)-SUMIF($G$3:BI$3,"金额-出",$G227:BI227))/(SUMIF($G$3:BI$3,"数量-入",$G227:BI227)-SUMIF($G$3:BI$3,"数量-出",$G227:BI227))),0)</f>
        <v>0</v>
      </c>
      <c r="BL227" s="115">
        <f t="shared" si="162"/>
        <v>0</v>
      </c>
      <c r="BM227" s="125"/>
      <c r="BN227" s="126"/>
      <c r="BO227" s="123"/>
      <c r="BP227" s="112"/>
      <c r="BQ227" s="119">
        <f t="shared" si="163"/>
        <v>0</v>
      </c>
      <c r="BR227" s="124"/>
      <c r="BS227" s="115">
        <f>IFERROR(IF(BR227="",0,(SUMIF($G$3:BQ$3,"金额-入",$G227:BQ227)-SUMIF($G$3:BQ$3,"金额-出",$G227:BQ227))/(SUMIF($G$3:BQ$3,"数量-入",$G227:BQ227)-SUMIF($G$3:BQ$3,"数量-出",$G227:BQ227))),0)</f>
        <v>0</v>
      </c>
      <c r="BT227" s="115">
        <f t="shared" si="164"/>
        <v>0</v>
      </c>
      <c r="BU227" s="125"/>
      <c r="BV227" s="126"/>
      <c r="BW227" s="123"/>
      <c r="BX227" s="112"/>
      <c r="BY227" s="119">
        <f t="shared" si="165"/>
        <v>0</v>
      </c>
      <c r="BZ227" s="124"/>
      <c r="CA227" s="115">
        <f>IFERROR(IF(BZ227="",0,(SUMIF($G$3:BY$3,"金额-入",$G227:BY227)-SUMIF($G$3:BY$3,"金额-出",$G227:BY227))/(SUMIF($G$3:BY$3,"数量-入",$G227:BY227)-SUMIF($G$3:BY$3,"数量-出",$G227:BY227))),0)</f>
        <v>0</v>
      </c>
      <c r="CB227" s="115">
        <f t="shared" si="166"/>
        <v>0</v>
      </c>
      <c r="CC227" s="125"/>
      <c r="CD227" s="126"/>
      <c r="CE227" s="123"/>
      <c r="CF227" s="112"/>
      <c r="CG227" s="119">
        <f t="shared" si="167"/>
        <v>0</v>
      </c>
      <c r="CH227" s="124"/>
      <c r="CI227" s="115">
        <f>IFERROR(IF(CH227="",0,(SUMIF($G$3:CG$3,"金额-入",$G227:CG227)-SUMIF($G$3:CG$3,"金额-出",$G227:CG227))/(SUMIF($G$3:CG$3,"数量-入",$G227:CG227)-SUMIF($G$3:CG$3,"数量-出",$G227:CG227))),0)</f>
        <v>0</v>
      </c>
      <c r="CJ227" s="115">
        <f t="shared" si="168"/>
        <v>0</v>
      </c>
      <c r="CK227" s="125"/>
      <c r="CL227" s="126"/>
      <c r="CM227" s="123"/>
      <c r="CN227" s="112"/>
      <c r="CO227" s="119">
        <f t="shared" si="169"/>
        <v>0</v>
      </c>
      <c r="CP227" s="124"/>
      <c r="CQ227" s="115">
        <f>IFERROR(IF(CP227="",0,(SUMIF($G$3:CO$3,"金额-入",$G227:CO227)-SUMIF($G$3:CO$3,"金额-出",$G227:CO227))/(SUMIF($G$3:CO$3,"数量-入",$G227:CO227)-SUMIF($G$3:CO$3,"数量-出",$G227:CO227))),0)</f>
        <v>0</v>
      </c>
      <c r="CR227" s="115">
        <f t="shared" si="170"/>
        <v>0</v>
      </c>
      <c r="CS227" s="125"/>
      <c r="CT227" s="126"/>
      <c r="CU227" s="123"/>
      <c r="CV227" s="112"/>
      <c r="CW227" s="119">
        <f t="shared" si="171"/>
        <v>0</v>
      </c>
      <c r="CX227" s="124"/>
      <c r="CY227" s="115">
        <f>IFERROR(IF(CX227="",0,(SUMIF($G$3:CW$3,"金额-入",$G227:CW227)-SUMIF($G$3:CW$3,"金额-出",$G227:CW227))/(SUMIF($G$3:CW$3,"数量-入",$G227:CW227)-SUMIF($G$3:CW$3,"数量-出",$G227:CW227))),0)</f>
        <v>0</v>
      </c>
      <c r="CZ227" s="115">
        <f t="shared" si="172"/>
        <v>0</v>
      </c>
      <c r="DA227" s="125"/>
      <c r="DB227" s="126"/>
      <c r="DC227" s="123"/>
      <c r="DD227" s="112"/>
      <c r="DE227" s="119">
        <f t="shared" si="173"/>
        <v>0</v>
      </c>
      <c r="DF227" s="124"/>
      <c r="DG227" s="115">
        <f>IFERROR(IF(DF227="",0,(SUMIF($G$3:DE$3,"金额-入",$G227:DE227)-SUMIF($G$3:DE$3,"金额-出",$G227:DE227))/(SUMIF($G$3:DE$3,"数量-入",$G227:DE227)-SUMIF($G$3:DE$3,"数量-出",$G227:DE227))),0)</f>
        <v>0</v>
      </c>
      <c r="DH227" s="115">
        <f t="shared" si="174"/>
        <v>0</v>
      </c>
      <c r="DI227" s="125"/>
      <c r="DJ227" s="126"/>
      <c r="DK227" s="109">
        <f t="array" ref="DK227">MIN(IF(($G$3:$DJ$3="单价")*(G227:DJ227&lt;&gt;0),G227:DJ227))</f>
        <v>0</v>
      </c>
      <c r="DL227" s="97">
        <f t="array" ref="DL227">MAX(IF($G$3:$DJ$3="单价",G227:DJ227))</f>
        <v>0</v>
      </c>
      <c r="DM227" s="115">
        <f t="shared" si="175"/>
        <v>0</v>
      </c>
      <c r="DN227" s="127"/>
      <c r="DO227" s="2"/>
      <c r="DP227" s="11">
        <f t="shared" si="176"/>
        <v>0</v>
      </c>
      <c r="DQ227" s="11">
        <f t="shared" si="177"/>
        <v>0</v>
      </c>
      <c r="DR227" s="11"/>
      <c r="DS227" s="11"/>
      <c r="DT227" s="11"/>
      <c r="DU227" s="2"/>
      <c r="DV227" s="2"/>
      <c r="DW227" s="2"/>
      <c r="DX227" s="2"/>
      <c r="DY227" s="2"/>
    </row>
    <row r="228" spans="1:129" ht="18" hidden="1" customHeight="1" outlineLevel="1" x14ac:dyDescent="0.15">
      <c r="A228" s="2"/>
      <c r="B228" s="53">
        <f t="shared" si="140"/>
        <v>224</v>
      </c>
      <c r="C228" s="5"/>
      <c r="D228" s="6"/>
      <c r="E228" s="7"/>
      <c r="F228" s="8"/>
      <c r="G228" s="111"/>
      <c r="H228" s="112"/>
      <c r="I228" s="113">
        <f t="shared" si="143"/>
        <v>0</v>
      </c>
      <c r="J228" s="114">
        <f t="shared" si="144"/>
        <v>0</v>
      </c>
      <c r="K228" s="115">
        <f t="shared" si="141"/>
        <v>0</v>
      </c>
      <c r="L228" s="113">
        <f t="shared" si="145"/>
        <v>0</v>
      </c>
      <c r="M228" s="114">
        <f t="shared" si="146"/>
        <v>0</v>
      </c>
      <c r="N228" s="115">
        <f t="shared" si="142"/>
        <v>0</v>
      </c>
      <c r="O228" s="113">
        <f t="shared" si="147"/>
        <v>0</v>
      </c>
      <c r="P228" s="116">
        <f t="shared" si="148"/>
        <v>0</v>
      </c>
      <c r="Q228" s="117">
        <f t="shared" si="149"/>
        <v>0</v>
      </c>
      <c r="R228" s="118">
        <f t="shared" si="150"/>
        <v>0</v>
      </c>
      <c r="S228" s="111"/>
      <c r="T228" s="112"/>
      <c r="U228" s="119">
        <f t="shared" si="151"/>
        <v>0</v>
      </c>
      <c r="V228" s="120"/>
      <c r="W228" s="115">
        <f>IFERROR(IF(V228="",0,(SUMIF($G$3:U$3,"金额-入",$G228:U228)-SUMIF($G$3:U$3,"金额-出",$G228:U228))/(SUMIF($G$3:U$3,"数量-入",$G228:U228)-SUMIF($G$3:U$3,"数量-出",$G228:U228))),0)</f>
        <v>0</v>
      </c>
      <c r="X228" s="115">
        <f t="shared" si="152"/>
        <v>0</v>
      </c>
      <c r="Y228" s="121"/>
      <c r="Z228" s="122"/>
      <c r="AA228" s="111"/>
      <c r="AB228" s="112"/>
      <c r="AC228" s="119">
        <f t="shared" si="153"/>
        <v>0</v>
      </c>
      <c r="AD228" s="120"/>
      <c r="AE228" s="115">
        <f>IFERROR(IF(AD228="",0,(SUMIF($G$3:AC$3,"金额-入",$G228:AC228)-SUMIF($G$3:AC$3,"金额-出",$G228:AC228))/(SUMIF($G$3:AC$3,"数量-入",$G228:AC228)-SUMIF($G$3:AC$3,"数量-出",$G228:AC228))),0)</f>
        <v>0</v>
      </c>
      <c r="AF228" s="115">
        <f t="shared" si="154"/>
        <v>0</v>
      </c>
      <c r="AG228" s="121"/>
      <c r="AH228" s="122"/>
      <c r="AI228" s="123"/>
      <c r="AJ228" s="112"/>
      <c r="AK228" s="119">
        <f t="shared" si="155"/>
        <v>0</v>
      </c>
      <c r="AL228" s="124"/>
      <c r="AM228" s="115">
        <f>IFERROR(IF(AL228="",0,(SUMIF($G$3:AK$3,"金额-入",$G228:AK228)-SUMIF($G$3:AK$3,"金额-出",$G228:AK228))/(SUMIF($G$3:AK$3,"数量-入",$G228:AK228)-SUMIF($G$3:AK$3,"数量-出",$G228:AK228))),0)</f>
        <v>0</v>
      </c>
      <c r="AN228" s="115">
        <f t="shared" si="156"/>
        <v>0</v>
      </c>
      <c r="AO228" s="125"/>
      <c r="AP228" s="126"/>
      <c r="AQ228" s="123"/>
      <c r="AR228" s="112"/>
      <c r="AS228" s="119">
        <f t="shared" si="157"/>
        <v>0</v>
      </c>
      <c r="AT228" s="124"/>
      <c r="AU228" s="115">
        <f>IFERROR(IF(AT228="",0,(SUMIF($G$3:AS$3,"金额-入",$G228:AS228)-SUMIF($G$3:AS$3,"金额-出",$G228:AS228))/(SUMIF($G$3:AS$3,"数量-入",$G228:AS228)-SUMIF($G$3:AS$3,"数量-出",$G228:AS228))),0)</f>
        <v>0</v>
      </c>
      <c r="AV228" s="115">
        <f t="shared" si="158"/>
        <v>0</v>
      </c>
      <c r="AW228" s="125"/>
      <c r="AX228" s="126"/>
      <c r="AY228" s="123"/>
      <c r="AZ228" s="112"/>
      <c r="BA228" s="119">
        <f t="shared" si="159"/>
        <v>0</v>
      </c>
      <c r="BB228" s="124"/>
      <c r="BC228" s="115">
        <f>IFERROR(IF(BB228="",0,(SUMIF($G$3:BA$3,"金额-入",$G228:BA228)-SUMIF($G$3:BA$3,"金额-出",$G228:BA228))/(SUMIF($G$3:BA$3,"数量-入",$G228:BA228)-SUMIF($G$3:BA$3,"数量-出",$G228:BA228))),0)</f>
        <v>0</v>
      </c>
      <c r="BD228" s="115">
        <f t="shared" si="160"/>
        <v>0</v>
      </c>
      <c r="BE228" s="125"/>
      <c r="BF228" s="126"/>
      <c r="BG228" s="123"/>
      <c r="BH228" s="112"/>
      <c r="BI228" s="119">
        <f t="shared" si="161"/>
        <v>0</v>
      </c>
      <c r="BJ228" s="124"/>
      <c r="BK228" s="115">
        <f>IFERROR(IF(BJ228="",0,(SUMIF($G$3:BI$3,"金额-入",$G228:BI228)-SUMIF($G$3:BI$3,"金额-出",$G228:BI228))/(SUMIF($G$3:BI$3,"数量-入",$G228:BI228)-SUMIF($G$3:BI$3,"数量-出",$G228:BI228))),0)</f>
        <v>0</v>
      </c>
      <c r="BL228" s="115">
        <f t="shared" si="162"/>
        <v>0</v>
      </c>
      <c r="BM228" s="125"/>
      <c r="BN228" s="126"/>
      <c r="BO228" s="123"/>
      <c r="BP228" s="112"/>
      <c r="BQ228" s="119">
        <f t="shared" si="163"/>
        <v>0</v>
      </c>
      <c r="BR228" s="124"/>
      <c r="BS228" s="115">
        <f>IFERROR(IF(BR228="",0,(SUMIF($G$3:BQ$3,"金额-入",$G228:BQ228)-SUMIF($G$3:BQ$3,"金额-出",$G228:BQ228))/(SUMIF($G$3:BQ$3,"数量-入",$G228:BQ228)-SUMIF($G$3:BQ$3,"数量-出",$G228:BQ228))),0)</f>
        <v>0</v>
      </c>
      <c r="BT228" s="115">
        <f t="shared" si="164"/>
        <v>0</v>
      </c>
      <c r="BU228" s="125"/>
      <c r="BV228" s="126"/>
      <c r="BW228" s="123"/>
      <c r="BX228" s="112"/>
      <c r="BY228" s="119">
        <f t="shared" si="165"/>
        <v>0</v>
      </c>
      <c r="BZ228" s="124"/>
      <c r="CA228" s="115">
        <f>IFERROR(IF(BZ228="",0,(SUMIF($G$3:BY$3,"金额-入",$G228:BY228)-SUMIF($G$3:BY$3,"金额-出",$G228:BY228))/(SUMIF($G$3:BY$3,"数量-入",$G228:BY228)-SUMIF($G$3:BY$3,"数量-出",$G228:BY228))),0)</f>
        <v>0</v>
      </c>
      <c r="CB228" s="115">
        <f t="shared" si="166"/>
        <v>0</v>
      </c>
      <c r="CC228" s="125"/>
      <c r="CD228" s="126"/>
      <c r="CE228" s="123"/>
      <c r="CF228" s="112"/>
      <c r="CG228" s="119">
        <f t="shared" si="167"/>
        <v>0</v>
      </c>
      <c r="CH228" s="124"/>
      <c r="CI228" s="115">
        <f>IFERROR(IF(CH228="",0,(SUMIF($G$3:CG$3,"金额-入",$G228:CG228)-SUMIF($G$3:CG$3,"金额-出",$G228:CG228))/(SUMIF($G$3:CG$3,"数量-入",$G228:CG228)-SUMIF($G$3:CG$3,"数量-出",$G228:CG228))),0)</f>
        <v>0</v>
      </c>
      <c r="CJ228" s="115">
        <f t="shared" si="168"/>
        <v>0</v>
      </c>
      <c r="CK228" s="125"/>
      <c r="CL228" s="126"/>
      <c r="CM228" s="123"/>
      <c r="CN228" s="112"/>
      <c r="CO228" s="119">
        <f t="shared" si="169"/>
        <v>0</v>
      </c>
      <c r="CP228" s="124"/>
      <c r="CQ228" s="115">
        <f>IFERROR(IF(CP228="",0,(SUMIF($G$3:CO$3,"金额-入",$G228:CO228)-SUMIF($G$3:CO$3,"金额-出",$G228:CO228))/(SUMIF($G$3:CO$3,"数量-入",$G228:CO228)-SUMIF($G$3:CO$3,"数量-出",$G228:CO228))),0)</f>
        <v>0</v>
      </c>
      <c r="CR228" s="115">
        <f t="shared" si="170"/>
        <v>0</v>
      </c>
      <c r="CS228" s="125"/>
      <c r="CT228" s="126"/>
      <c r="CU228" s="123"/>
      <c r="CV228" s="112"/>
      <c r="CW228" s="119">
        <f t="shared" si="171"/>
        <v>0</v>
      </c>
      <c r="CX228" s="124"/>
      <c r="CY228" s="115">
        <f>IFERROR(IF(CX228="",0,(SUMIF($G$3:CW$3,"金额-入",$G228:CW228)-SUMIF($G$3:CW$3,"金额-出",$G228:CW228))/(SUMIF($G$3:CW$3,"数量-入",$G228:CW228)-SUMIF($G$3:CW$3,"数量-出",$G228:CW228))),0)</f>
        <v>0</v>
      </c>
      <c r="CZ228" s="115">
        <f t="shared" si="172"/>
        <v>0</v>
      </c>
      <c r="DA228" s="125"/>
      <c r="DB228" s="126"/>
      <c r="DC228" s="123"/>
      <c r="DD228" s="112"/>
      <c r="DE228" s="119">
        <f t="shared" si="173"/>
        <v>0</v>
      </c>
      <c r="DF228" s="124"/>
      <c r="DG228" s="115">
        <f>IFERROR(IF(DF228="",0,(SUMIF($G$3:DE$3,"金额-入",$G228:DE228)-SUMIF($G$3:DE$3,"金额-出",$G228:DE228))/(SUMIF($G$3:DE$3,"数量-入",$G228:DE228)-SUMIF($G$3:DE$3,"数量-出",$G228:DE228))),0)</f>
        <v>0</v>
      </c>
      <c r="DH228" s="115">
        <f t="shared" si="174"/>
        <v>0</v>
      </c>
      <c r="DI228" s="125"/>
      <c r="DJ228" s="126"/>
      <c r="DK228" s="109">
        <f t="array" ref="DK228">MIN(IF(($G$3:$DJ$3="单价")*(G228:DJ228&lt;&gt;0),G228:DJ228))</f>
        <v>0</v>
      </c>
      <c r="DL228" s="97">
        <f t="array" ref="DL228">MAX(IF($G$3:$DJ$3="单价",G228:DJ228))</f>
        <v>0</v>
      </c>
      <c r="DM228" s="115">
        <f t="shared" si="175"/>
        <v>0</v>
      </c>
      <c r="DN228" s="127"/>
      <c r="DO228" s="2"/>
      <c r="DP228" s="11">
        <f t="shared" si="176"/>
        <v>0</v>
      </c>
      <c r="DQ228" s="11">
        <f t="shared" si="177"/>
        <v>0</v>
      </c>
      <c r="DR228" s="11"/>
      <c r="DS228" s="11"/>
      <c r="DT228" s="11"/>
      <c r="DU228" s="2"/>
      <c r="DV228" s="2"/>
      <c r="DW228" s="2"/>
      <c r="DX228" s="2"/>
      <c r="DY228" s="2"/>
    </row>
    <row r="229" spans="1:129" ht="18" hidden="1" customHeight="1" outlineLevel="1" x14ac:dyDescent="0.15">
      <c r="A229" s="2"/>
      <c r="B229" s="53">
        <f t="shared" si="140"/>
        <v>225</v>
      </c>
      <c r="C229" s="5"/>
      <c r="D229" s="6"/>
      <c r="E229" s="7"/>
      <c r="F229" s="8"/>
      <c r="G229" s="111"/>
      <c r="H229" s="112"/>
      <c r="I229" s="113">
        <f t="shared" si="143"/>
        <v>0</v>
      </c>
      <c r="J229" s="114">
        <f t="shared" si="144"/>
        <v>0</v>
      </c>
      <c r="K229" s="115">
        <f t="shared" si="141"/>
        <v>0</v>
      </c>
      <c r="L229" s="113">
        <f t="shared" si="145"/>
        <v>0</v>
      </c>
      <c r="M229" s="114">
        <f t="shared" si="146"/>
        <v>0</v>
      </c>
      <c r="N229" s="115">
        <f t="shared" si="142"/>
        <v>0</v>
      </c>
      <c r="O229" s="113">
        <f t="shared" si="147"/>
        <v>0</v>
      </c>
      <c r="P229" s="116">
        <f t="shared" si="148"/>
        <v>0</v>
      </c>
      <c r="Q229" s="117">
        <f t="shared" si="149"/>
        <v>0</v>
      </c>
      <c r="R229" s="118">
        <f t="shared" si="150"/>
        <v>0</v>
      </c>
      <c r="S229" s="111"/>
      <c r="T229" s="112"/>
      <c r="U229" s="119">
        <f t="shared" si="151"/>
        <v>0</v>
      </c>
      <c r="V229" s="120"/>
      <c r="W229" s="115">
        <f>IFERROR(IF(V229="",0,(SUMIF($G$3:U$3,"金额-入",$G229:U229)-SUMIF($G$3:U$3,"金额-出",$G229:U229))/(SUMIF($G$3:U$3,"数量-入",$G229:U229)-SUMIF($G$3:U$3,"数量-出",$G229:U229))),0)</f>
        <v>0</v>
      </c>
      <c r="X229" s="115">
        <f t="shared" si="152"/>
        <v>0</v>
      </c>
      <c r="Y229" s="121"/>
      <c r="Z229" s="122"/>
      <c r="AA229" s="111"/>
      <c r="AB229" s="112"/>
      <c r="AC229" s="119">
        <f t="shared" si="153"/>
        <v>0</v>
      </c>
      <c r="AD229" s="120"/>
      <c r="AE229" s="115">
        <f>IFERROR(IF(AD229="",0,(SUMIF($G$3:AC$3,"金额-入",$G229:AC229)-SUMIF($G$3:AC$3,"金额-出",$G229:AC229))/(SUMIF($G$3:AC$3,"数量-入",$G229:AC229)-SUMIF($G$3:AC$3,"数量-出",$G229:AC229))),0)</f>
        <v>0</v>
      </c>
      <c r="AF229" s="115">
        <f t="shared" si="154"/>
        <v>0</v>
      </c>
      <c r="AG229" s="121"/>
      <c r="AH229" s="122"/>
      <c r="AI229" s="123"/>
      <c r="AJ229" s="112"/>
      <c r="AK229" s="119">
        <f t="shared" si="155"/>
        <v>0</v>
      </c>
      <c r="AL229" s="124"/>
      <c r="AM229" s="115">
        <f>IFERROR(IF(AL229="",0,(SUMIF($G$3:AK$3,"金额-入",$G229:AK229)-SUMIF($G$3:AK$3,"金额-出",$G229:AK229))/(SUMIF($G$3:AK$3,"数量-入",$G229:AK229)-SUMIF($G$3:AK$3,"数量-出",$G229:AK229))),0)</f>
        <v>0</v>
      </c>
      <c r="AN229" s="115">
        <f t="shared" si="156"/>
        <v>0</v>
      </c>
      <c r="AO229" s="125"/>
      <c r="AP229" s="126"/>
      <c r="AQ229" s="123"/>
      <c r="AR229" s="112"/>
      <c r="AS229" s="119">
        <f t="shared" si="157"/>
        <v>0</v>
      </c>
      <c r="AT229" s="124"/>
      <c r="AU229" s="115">
        <f>IFERROR(IF(AT229="",0,(SUMIF($G$3:AS$3,"金额-入",$G229:AS229)-SUMIF($G$3:AS$3,"金额-出",$G229:AS229))/(SUMIF($G$3:AS$3,"数量-入",$G229:AS229)-SUMIF($G$3:AS$3,"数量-出",$G229:AS229))),0)</f>
        <v>0</v>
      </c>
      <c r="AV229" s="115">
        <f t="shared" si="158"/>
        <v>0</v>
      </c>
      <c r="AW229" s="125"/>
      <c r="AX229" s="126"/>
      <c r="AY229" s="123"/>
      <c r="AZ229" s="112"/>
      <c r="BA229" s="119">
        <f t="shared" si="159"/>
        <v>0</v>
      </c>
      <c r="BB229" s="124"/>
      <c r="BC229" s="115">
        <f>IFERROR(IF(BB229="",0,(SUMIF($G$3:BA$3,"金额-入",$G229:BA229)-SUMIF($G$3:BA$3,"金额-出",$G229:BA229))/(SUMIF($G$3:BA$3,"数量-入",$G229:BA229)-SUMIF($G$3:BA$3,"数量-出",$G229:BA229))),0)</f>
        <v>0</v>
      </c>
      <c r="BD229" s="115">
        <f t="shared" si="160"/>
        <v>0</v>
      </c>
      <c r="BE229" s="125"/>
      <c r="BF229" s="126"/>
      <c r="BG229" s="123"/>
      <c r="BH229" s="112"/>
      <c r="BI229" s="119">
        <f t="shared" si="161"/>
        <v>0</v>
      </c>
      <c r="BJ229" s="124"/>
      <c r="BK229" s="115">
        <f>IFERROR(IF(BJ229="",0,(SUMIF($G$3:BI$3,"金额-入",$G229:BI229)-SUMIF($G$3:BI$3,"金额-出",$G229:BI229))/(SUMIF($G$3:BI$3,"数量-入",$G229:BI229)-SUMIF($G$3:BI$3,"数量-出",$G229:BI229))),0)</f>
        <v>0</v>
      </c>
      <c r="BL229" s="115">
        <f t="shared" si="162"/>
        <v>0</v>
      </c>
      <c r="BM229" s="125"/>
      <c r="BN229" s="126"/>
      <c r="BO229" s="123"/>
      <c r="BP229" s="112"/>
      <c r="BQ229" s="119">
        <f t="shared" si="163"/>
        <v>0</v>
      </c>
      <c r="BR229" s="124"/>
      <c r="BS229" s="115">
        <f>IFERROR(IF(BR229="",0,(SUMIF($G$3:BQ$3,"金额-入",$G229:BQ229)-SUMIF($G$3:BQ$3,"金额-出",$G229:BQ229))/(SUMIF($G$3:BQ$3,"数量-入",$G229:BQ229)-SUMIF($G$3:BQ$3,"数量-出",$G229:BQ229))),0)</f>
        <v>0</v>
      </c>
      <c r="BT229" s="115">
        <f t="shared" si="164"/>
        <v>0</v>
      </c>
      <c r="BU229" s="125"/>
      <c r="BV229" s="126"/>
      <c r="BW229" s="123"/>
      <c r="BX229" s="112"/>
      <c r="BY229" s="119">
        <f t="shared" si="165"/>
        <v>0</v>
      </c>
      <c r="BZ229" s="124"/>
      <c r="CA229" s="115">
        <f>IFERROR(IF(BZ229="",0,(SUMIF($G$3:BY$3,"金额-入",$G229:BY229)-SUMIF($G$3:BY$3,"金额-出",$G229:BY229))/(SUMIF($G$3:BY$3,"数量-入",$G229:BY229)-SUMIF($G$3:BY$3,"数量-出",$G229:BY229))),0)</f>
        <v>0</v>
      </c>
      <c r="CB229" s="115">
        <f t="shared" si="166"/>
        <v>0</v>
      </c>
      <c r="CC229" s="125"/>
      <c r="CD229" s="126"/>
      <c r="CE229" s="123"/>
      <c r="CF229" s="112"/>
      <c r="CG229" s="119">
        <f t="shared" si="167"/>
        <v>0</v>
      </c>
      <c r="CH229" s="124"/>
      <c r="CI229" s="115">
        <f>IFERROR(IF(CH229="",0,(SUMIF($G$3:CG$3,"金额-入",$G229:CG229)-SUMIF($G$3:CG$3,"金额-出",$G229:CG229))/(SUMIF($G$3:CG$3,"数量-入",$G229:CG229)-SUMIF($G$3:CG$3,"数量-出",$G229:CG229))),0)</f>
        <v>0</v>
      </c>
      <c r="CJ229" s="115">
        <f t="shared" si="168"/>
        <v>0</v>
      </c>
      <c r="CK229" s="125"/>
      <c r="CL229" s="126"/>
      <c r="CM229" s="123"/>
      <c r="CN229" s="112"/>
      <c r="CO229" s="119">
        <f t="shared" si="169"/>
        <v>0</v>
      </c>
      <c r="CP229" s="124"/>
      <c r="CQ229" s="115">
        <f>IFERROR(IF(CP229="",0,(SUMIF($G$3:CO$3,"金额-入",$G229:CO229)-SUMIF($G$3:CO$3,"金额-出",$G229:CO229))/(SUMIF($G$3:CO$3,"数量-入",$G229:CO229)-SUMIF($G$3:CO$3,"数量-出",$G229:CO229))),0)</f>
        <v>0</v>
      </c>
      <c r="CR229" s="115">
        <f t="shared" si="170"/>
        <v>0</v>
      </c>
      <c r="CS229" s="125"/>
      <c r="CT229" s="126"/>
      <c r="CU229" s="123"/>
      <c r="CV229" s="112"/>
      <c r="CW229" s="119">
        <f t="shared" si="171"/>
        <v>0</v>
      </c>
      <c r="CX229" s="124"/>
      <c r="CY229" s="115">
        <f>IFERROR(IF(CX229="",0,(SUMIF($G$3:CW$3,"金额-入",$G229:CW229)-SUMIF($G$3:CW$3,"金额-出",$G229:CW229))/(SUMIF($G$3:CW$3,"数量-入",$G229:CW229)-SUMIF($G$3:CW$3,"数量-出",$G229:CW229))),0)</f>
        <v>0</v>
      </c>
      <c r="CZ229" s="115">
        <f t="shared" si="172"/>
        <v>0</v>
      </c>
      <c r="DA229" s="125"/>
      <c r="DB229" s="126"/>
      <c r="DC229" s="123"/>
      <c r="DD229" s="112"/>
      <c r="DE229" s="119">
        <f t="shared" si="173"/>
        <v>0</v>
      </c>
      <c r="DF229" s="124"/>
      <c r="DG229" s="115">
        <f>IFERROR(IF(DF229="",0,(SUMIF($G$3:DE$3,"金额-入",$G229:DE229)-SUMIF($G$3:DE$3,"金额-出",$G229:DE229))/(SUMIF($G$3:DE$3,"数量-入",$G229:DE229)-SUMIF($G$3:DE$3,"数量-出",$G229:DE229))),0)</f>
        <v>0</v>
      </c>
      <c r="DH229" s="115">
        <f t="shared" si="174"/>
        <v>0</v>
      </c>
      <c r="DI229" s="125"/>
      <c r="DJ229" s="126"/>
      <c r="DK229" s="109">
        <f t="array" ref="DK229">MIN(IF(($G$3:$DJ$3="单价")*(G229:DJ229&lt;&gt;0),G229:DJ229))</f>
        <v>0</v>
      </c>
      <c r="DL229" s="97">
        <f t="array" ref="DL229">MAX(IF($G$3:$DJ$3="单价",G229:DJ229))</f>
        <v>0</v>
      </c>
      <c r="DM229" s="115">
        <f t="shared" si="175"/>
        <v>0</v>
      </c>
      <c r="DN229" s="127"/>
      <c r="DO229" s="2"/>
      <c r="DP229" s="11">
        <f t="shared" si="176"/>
        <v>0</v>
      </c>
      <c r="DQ229" s="11">
        <f t="shared" si="177"/>
        <v>0</v>
      </c>
      <c r="DR229" s="11"/>
      <c r="DS229" s="11"/>
      <c r="DT229" s="11"/>
      <c r="DU229" s="2"/>
      <c r="DV229" s="2"/>
      <c r="DW229" s="2"/>
      <c r="DX229" s="2"/>
      <c r="DY229" s="2"/>
    </row>
    <row r="230" spans="1:129" ht="18" hidden="1" customHeight="1" outlineLevel="1" x14ac:dyDescent="0.15">
      <c r="A230" s="2"/>
      <c r="B230" s="53">
        <f t="shared" si="140"/>
        <v>226</v>
      </c>
      <c r="C230" s="5"/>
      <c r="D230" s="6"/>
      <c r="E230" s="7"/>
      <c r="F230" s="8"/>
      <c r="G230" s="111"/>
      <c r="H230" s="112"/>
      <c r="I230" s="113">
        <f t="shared" si="143"/>
        <v>0</v>
      </c>
      <c r="J230" s="114">
        <f t="shared" si="144"/>
        <v>0</v>
      </c>
      <c r="K230" s="115">
        <f t="shared" si="141"/>
        <v>0</v>
      </c>
      <c r="L230" s="113">
        <f t="shared" si="145"/>
        <v>0</v>
      </c>
      <c r="M230" s="114">
        <f t="shared" si="146"/>
        <v>0</v>
      </c>
      <c r="N230" s="115">
        <f t="shared" si="142"/>
        <v>0</v>
      </c>
      <c r="O230" s="113">
        <f t="shared" si="147"/>
        <v>0</v>
      </c>
      <c r="P230" s="116">
        <f t="shared" si="148"/>
        <v>0</v>
      </c>
      <c r="Q230" s="117">
        <f t="shared" si="149"/>
        <v>0</v>
      </c>
      <c r="R230" s="118">
        <f t="shared" si="150"/>
        <v>0</v>
      </c>
      <c r="S230" s="111"/>
      <c r="T230" s="112"/>
      <c r="U230" s="119">
        <f t="shared" si="151"/>
        <v>0</v>
      </c>
      <c r="V230" s="120"/>
      <c r="W230" s="115">
        <f>IFERROR(IF(V230="",0,(SUMIF($G$3:U$3,"金额-入",$G230:U230)-SUMIF($G$3:U$3,"金额-出",$G230:U230))/(SUMIF($G$3:U$3,"数量-入",$G230:U230)-SUMIF($G$3:U$3,"数量-出",$G230:U230))),0)</f>
        <v>0</v>
      </c>
      <c r="X230" s="115">
        <f t="shared" si="152"/>
        <v>0</v>
      </c>
      <c r="Y230" s="121"/>
      <c r="Z230" s="122"/>
      <c r="AA230" s="111"/>
      <c r="AB230" s="112"/>
      <c r="AC230" s="119">
        <f t="shared" si="153"/>
        <v>0</v>
      </c>
      <c r="AD230" s="120"/>
      <c r="AE230" s="115">
        <f>IFERROR(IF(AD230="",0,(SUMIF($G$3:AC$3,"金额-入",$G230:AC230)-SUMIF($G$3:AC$3,"金额-出",$G230:AC230))/(SUMIF($G$3:AC$3,"数量-入",$G230:AC230)-SUMIF($G$3:AC$3,"数量-出",$G230:AC230))),0)</f>
        <v>0</v>
      </c>
      <c r="AF230" s="115">
        <f t="shared" si="154"/>
        <v>0</v>
      </c>
      <c r="AG230" s="121"/>
      <c r="AH230" s="122"/>
      <c r="AI230" s="123"/>
      <c r="AJ230" s="112"/>
      <c r="AK230" s="119">
        <f t="shared" si="155"/>
        <v>0</v>
      </c>
      <c r="AL230" s="124"/>
      <c r="AM230" s="115">
        <f>IFERROR(IF(AL230="",0,(SUMIF($G$3:AK$3,"金额-入",$G230:AK230)-SUMIF($G$3:AK$3,"金额-出",$G230:AK230))/(SUMIF($G$3:AK$3,"数量-入",$G230:AK230)-SUMIF($G$3:AK$3,"数量-出",$G230:AK230))),0)</f>
        <v>0</v>
      </c>
      <c r="AN230" s="115">
        <f t="shared" si="156"/>
        <v>0</v>
      </c>
      <c r="AO230" s="125"/>
      <c r="AP230" s="126"/>
      <c r="AQ230" s="123"/>
      <c r="AR230" s="112"/>
      <c r="AS230" s="119">
        <f t="shared" si="157"/>
        <v>0</v>
      </c>
      <c r="AT230" s="124"/>
      <c r="AU230" s="115">
        <f>IFERROR(IF(AT230="",0,(SUMIF($G$3:AS$3,"金额-入",$G230:AS230)-SUMIF($G$3:AS$3,"金额-出",$G230:AS230))/(SUMIF($G$3:AS$3,"数量-入",$G230:AS230)-SUMIF($G$3:AS$3,"数量-出",$G230:AS230))),0)</f>
        <v>0</v>
      </c>
      <c r="AV230" s="115">
        <f t="shared" si="158"/>
        <v>0</v>
      </c>
      <c r="AW230" s="125"/>
      <c r="AX230" s="126"/>
      <c r="AY230" s="123"/>
      <c r="AZ230" s="112"/>
      <c r="BA230" s="119">
        <f t="shared" si="159"/>
        <v>0</v>
      </c>
      <c r="BB230" s="124"/>
      <c r="BC230" s="115">
        <f>IFERROR(IF(BB230="",0,(SUMIF($G$3:BA$3,"金额-入",$G230:BA230)-SUMIF($G$3:BA$3,"金额-出",$G230:BA230))/(SUMIF($G$3:BA$3,"数量-入",$G230:BA230)-SUMIF($G$3:BA$3,"数量-出",$G230:BA230))),0)</f>
        <v>0</v>
      </c>
      <c r="BD230" s="115">
        <f t="shared" si="160"/>
        <v>0</v>
      </c>
      <c r="BE230" s="125"/>
      <c r="BF230" s="126"/>
      <c r="BG230" s="123"/>
      <c r="BH230" s="112"/>
      <c r="BI230" s="119">
        <f t="shared" si="161"/>
        <v>0</v>
      </c>
      <c r="BJ230" s="124"/>
      <c r="BK230" s="115">
        <f>IFERROR(IF(BJ230="",0,(SUMIF($G$3:BI$3,"金额-入",$G230:BI230)-SUMIF($G$3:BI$3,"金额-出",$G230:BI230))/(SUMIF($G$3:BI$3,"数量-入",$G230:BI230)-SUMIF($G$3:BI$3,"数量-出",$G230:BI230))),0)</f>
        <v>0</v>
      </c>
      <c r="BL230" s="115">
        <f t="shared" si="162"/>
        <v>0</v>
      </c>
      <c r="BM230" s="125"/>
      <c r="BN230" s="126"/>
      <c r="BO230" s="123"/>
      <c r="BP230" s="112"/>
      <c r="BQ230" s="119">
        <f t="shared" si="163"/>
        <v>0</v>
      </c>
      <c r="BR230" s="124"/>
      <c r="BS230" s="115">
        <f>IFERROR(IF(BR230="",0,(SUMIF($G$3:BQ$3,"金额-入",$G230:BQ230)-SUMIF($G$3:BQ$3,"金额-出",$G230:BQ230))/(SUMIF($G$3:BQ$3,"数量-入",$G230:BQ230)-SUMIF($G$3:BQ$3,"数量-出",$G230:BQ230))),0)</f>
        <v>0</v>
      </c>
      <c r="BT230" s="115">
        <f t="shared" si="164"/>
        <v>0</v>
      </c>
      <c r="BU230" s="125"/>
      <c r="BV230" s="126"/>
      <c r="BW230" s="123"/>
      <c r="BX230" s="112"/>
      <c r="BY230" s="119">
        <f t="shared" si="165"/>
        <v>0</v>
      </c>
      <c r="BZ230" s="124"/>
      <c r="CA230" s="115">
        <f>IFERROR(IF(BZ230="",0,(SUMIF($G$3:BY$3,"金额-入",$G230:BY230)-SUMIF($G$3:BY$3,"金额-出",$G230:BY230))/(SUMIF($G$3:BY$3,"数量-入",$G230:BY230)-SUMIF($G$3:BY$3,"数量-出",$G230:BY230))),0)</f>
        <v>0</v>
      </c>
      <c r="CB230" s="115">
        <f t="shared" si="166"/>
        <v>0</v>
      </c>
      <c r="CC230" s="125"/>
      <c r="CD230" s="126"/>
      <c r="CE230" s="123"/>
      <c r="CF230" s="112"/>
      <c r="CG230" s="119">
        <f t="shared" si="167"/>
        <v>0</v>
      </c>
      <c r="CH230" s="124"/>
      <c r="CI230" s="115">
        <f>IFERROR(IF(CH230="",0,(SUMIF($G$3:CG$3,"金额-入",$G230:CG230)-SUMIF($G$3:CG$3,"金额-出",$G230:CG230))/(SUMIF($G$3:CG$3,"数量-入",$G230:CG230)-SUMIF($G$3:CG$3,"数量-出",$G230:CG230))),0)</f>
        <v>0</v>
      </c>
      <c r="CJ230" s="115">
        <f t="shared" si="168"/>
        <v>0</v>
      </c>
      <c r="CK230" s="125"/>
      <c r="CL230" s="126"/>
      <c r="CM230" s="123"/>
      <c r="CN230" s="112"/>
      <c r="CO230" s="119">
        <f t="shared" si="169"/>
        <v>0</v>
      </c>
      <c r="CP230" s="124"/>
      <c r="CQ230" s="115">
        <f>IFERROR(IF(CP230="",0,(SUMIF($G$3:CO$3,"金额-入",$G230:CO230)-SUMIF($G$3:CO$3,"金额-出",$G230:CO230))/(SUMIF($G$3:CO$3,"数量-入",$G230:CO230)-SUMIF($G$3:CO$3,"数量-出",$G230:CO230))),0)</f>
        <v>0</v>
      </c>
      <c r="CR230" s="115">
        <f t="shared" si="170"/>
        <v>0</v>
      </c>
      <c r="CS230" s="125"/>
      <c r="CT230" s="126"/>
      <c r="CU230" s="123"/>
      <c r="CV230" s="112"/>
      <c r="CW230" s="119">
        <f t="shared" si="171"/>
        <v>0</v>
      </c>
      <c r="CX230" s="124"/>
      <c r="CY230" s="115">
        <f>IFERROR(IF(CX230="",0,(SUMIF($G$3:CW$3,"金额-入",$G230:CW230)-SUMIF($G$3:CW$3,"金额-出",$G230:CW230))/(SUMIF($G$3:CW$3,"数量-入",$G230:CW230)-SUMIF($G$3:CW$3,"数量-出",$G230:CW230))),0)</f>
        <v>0</v>
      </c>
      <c r="CZ230" s="115">
        <f t="shared" si="172"/>
        <v>0</v>
      </c>
      <c r="DA230" s="125"/>
      <c r="DB230" s="126"/>
      <c r="DC230" s="123"/>
      <c r="DD230" s="112"/>
      <c r="DE230" s="119">
        <f t="shared" si="173"/>
        <v>0</v>
      </c>
      <c r="DF230" s="124"/>
      <c r="DG230" s="115">
        <f>IFERROR(IF(DF230="",0,(SUMIF($G$3:DE$3,"金额-入",$G230:DE230)-SUMIF($G$3:DE$3,"金额-出",$G230:DE230))/(SUMIF($G$3:DE$3,"数量-入",$G230:DE230)-SUMIF($G$3:DE$3,"数量-出",$G230:DE230))),0)</f>
        <v>0</v>
      </c>
      <c r="DH230" s="115">
        <f t="shared" si="174"/>
        <v>0</v>
      </c>
      <c r="DI230" s="125"/>
      <c r="DJ230" s="126"/>
      <c r="DK230" s="109">
        <f t="array" ref="DK230">MIN(IF(($G$3:$DJ$3="单价")*(G230:DJ230&lt;&gt;0),G230:DJ230))</f>
        <v>0</v>
      </c>
      <c r="DL230" s="97">
        <f t="array" ref="DL230">MAX(IF($G$3:$DJ$3="单价",G230:DJ230))</f>
        <v>0</v>
      </c>
      <c r="DM230" s="115">
        <f t="shared" si="175"/>
        <v>0</v>
      </c>
      <c r="DN230" s="127"/>
      <c r="DO230" s="2"/>
      <c r="DP230" s="11">
        <f t="shared" si="176"/>
        <v>0</v>
      </c>
      <c r="DQ230" s="11">
        <f t="shared" si="177"/>
        <v>0</v>
      </c>
      <c r="DR230" s="11"/>
      <c r="DS230" s="11"/>
      <c r="DT230" s="11"/>
      <c r="DU230" s="2"/>
      <c r="DV230" s="2"/>
      <c r="DW230" s="2"/>
      <c r="DX230" s="2"/>
      <c r="DY230" s="2"/>
    </row>
    <row r="231" spans="1:129" ht="18" hidden="1" customHeight="1" outlineLevel="1" x14ac:dyDescent="0.15">
      <c r="A231" s="2"/>
      <c r="B231" s="53">
        <f t="shared" si="140"/>
        <v>227</v>
      </c>
      <c r="C231" s="5"/>
      <c r="D231" s="6"/>
      <c r="E231" s="7"/>
      <c r="F231" s="8"/>
      <c r="G231" s="111"/>
      <c r="H231" s="112"/>
      <c r="I231" s="113">
        <f t="shared" si="143"/>
        <v>0</v>
      </c>
      <c r="J231" s="114">
        <f t="shared" si="144"/>
        <v>0</v>
      </c>
      <c r="K231" s="115">
        <f t="shared" si="141"/>
        <v>0</v>
      </c>
      <c r="L231" s="113">
        <f t="shared" si="145"/>
        <v>0</v>
      </c>
      <c r="M231" s="114">
        <f t="shared" si="146"/>
        <v>0</v>
      </c>
      <c r="N231" s="115">
        <f t="shared" si="142"/>
        <v>0</v>
      </c>
      <c r="O231" s="113">
        <f t="shared" si="147"/>
        <v>0</v>
      </c>
      <c r="P231" s="116">
        <f t="shared" si="148"/>
        <v>0</v>
      </c>
      <c r="Q231" s="117">
        <f t="shared" si="149"/>
        <v>0</v>
      </c>
      <c r="R231" s="118">
        <f t="shared" si="150"/>
        <v>0</v>
      </c>
      <c r="S231" s="111"/>
      <c r="T231" s="112"/>
      <c r="U231" s="119">
        <f t="shared" si="151"/>
        <v>0</v>
      </c>
      <c r="V231" s="120"/>
      <c r="W231" s="115">
        <f>IFERROR(IF(V231="",0,(SUMIF($G$3:U$3,"金额-入",$G231:U231)-SUMIF($G$3:U$3,"金额-出",$G231:U231))/(SUMIF($G$3:U$3,"数量-入",$G231:U231)-SUMIF($G$3:U$3,"数量-出",$G231:U231))),0)</f>
        <v>0</v>
      </c>
      <c r="X231" s="115">
        <f t="shared" si="152"/>
        <v>0</v>
      </c>
      <c r="Y231" s="121"/>
      <c r="Z231" s="122"/>
      <c r="AA231" s="111"/>
      <c r="AB231" s="112"/>
      <c r="AC231" s="119">
        <f t="shared" si="153"/>
        <v>0</v>
      </c>
      <c r="AD231" s="120"/>
      <c r="AE231" s="115">
        <f>IFERROR(IF(AD231="",0,(SUMIF($G$3:AC$3,"金额-入",$G231:AC231)-SUMIF($G$3:AC$3,"金额-出",$G231:AC231))/(SUMIF($G$3:AC$3,"数量-入",$G231:AC231)-SUMIF($G$3:AC$3,"数量-出",$G231:AC231))),0)</f>
        <v>0</v>
      </c>
      <c r="AF231" s="115">
        <f t="shared" si="154"/>
        <v>0</v>
      </c>
      <c r="AG231" s="121"/>
      <c r="AH231" s="122"/>
      <c r="AI231" s="123"/>
      <c r="AJ231" s="112"/>
      <c r="AK231" s="119">
        <f t="shared" si="155"/>
        <v>0</v>
      </c>
      <c r="AL231" s="124"/>
      <c r="AM231" s="115">
        <f>IFERROR(IF(AL231="",0,(SUMIF($G$3:AK$3,"金额-入",$G231:AK231)-SUMIF($G$3:AK$3,"金额-出",$G231:AK231))/(SUMIF($G$3:AK$3,"数量-入",$G231:AK231)-SUMIF($G$3:AK$3,"数量-出",$G231:AK231))),0)</f>
        <v>0</v>
      </c>
      <c r="AN231" s="115">
        <f t="shared" si="156"/>
        <v>0</v>
      </c>
      <c r="AO231" s="125"/>
      <c r="AP231" s="126"/>
      <c r="AQ231" s="123"/>
      <c r="AR231" s="112"/>
      <c r="AS231" s="119">
        <f t="shared" si="157"/>
        <v>0</v>
      </c>
      <c r="AT231" s="124"/>
      <c r="AU231" s="115">
        <f>IFERROR(IF(AT231="",0,(SUMIF($G$3:AS$3,"金额-入",$G231:AS231)-SUMIF($G$3:AS$3,"金额-出",$G231:AS231))/(SUMIF($G$3:AS$3,"数量-入",$G231:AS231)-SUMIF($G$3:AS$3,"数量-出",$G231:AS231))),0)</f>
        <v>0</v>
      </c>
      <c r="AV231" s="115">
        <f t="shared" si="158"/>
        <v>0</v>
      </c>
      <c r="AW231" s="125"/>
      <c r="AX231" s="126"/>
      <c r="AY231" s="123"/>
      <c r="AZ231" s="112"/>
      <c r="BA231" s="119">
        <f t="shared" si="159"/>
        <v>0</v>
      </c>
      <c r="BB231" s="124"/>
      <c r="BC231" s="115">
        <f>IFERROR(IF(BB231="",0,(SUMIF($G$3:BA$3,"金额-入",$G231:BA231)-SUMIF($G$3:BA$3,"金额-出",$G231:BA231))/(SUMIF($G$3:BA$3,"数量-入",$G231:BA231)-SUMIF($G$3:BA$3,"数量-出",$G231:BA231))),0)</f>
        <v>0</v>
      </c>
      <c r="BD231" s="115">
        <f t="shared" si="160"/>
        <v>0</v>
      </c>
      <c r="BE231" s="125"/>
      <c r="BF231" s="126"/>
      <c r="BG231" s="123"/>
      <c r="BH231" s="112"/>
      <c r="BI231" s="119">
        <f t="shared" si="161"/>
        <v>0</v>
      </c>
      <c r="BJ231" s="124"/>
      <c r="BK231" s="115">
        <f>IFERROR(IF(BJ231="",0,(SUMIF($G$3:BI$3,"金额-入",$G231:BI231)-SUMIF($G$3:BI$3,"金额-出",$G231:BI231))/(SUMIF($G$3:BI$3,"数量-入",$G231:BI231)-SUMIF($G$3:BI$3,"数量-出",$G231:BI231))),0)</f>
        <v>0</v>
      </c>
      <c r="BL231" s="115">
        <f t="shared" si="162"/>
        <v>0</v>
      </c>
      <c r="BM231" s="125"/>
      <c r="BN231" s="126"/>
      <c r="BO231" s="123"/>
      <c r="BP231" s="112"/>
      <c r="BQ231" s="119">
        <f t="shared" si="163"/>
        <v>0</v>
      </c>
      <c r="BR231" s="124"/>
      <c r="BS231" s="115">
        <f>IFERROR(IF(BR231="",0,(SUMIF($G$3:BQ$3,"金额-入",$G231:BQ231)-SUMIF($G$3:BQ$3,"金额-出",$G231:BQ231))/(SUMIF($G$3:BQ$3,"数量-入",$G231:BQ231)-SUMIF($G$3:BQ$3,"数量-出",$G231:BQ231))),0)</f>
        <v>0</v>
      </c>
      <c r="BT231" s="115">
        <f t="shared" si="164"/>
        <v>0</v>
      </c>
      <c r="BU231" s="125"/>
      <c r="BV231" s="126"/>
      <c r="BW231" s="123"/>
      <c r="BX231" s="112"/>
      <c r="BY231" s="119">
        <f t="shared" si="165"/>
        <v>0</v>
      </c>
      <c r="BZ231" s="124"/>
      <c r="CA231" s="115">
        <f>IFERROR(IF(BZ231="",0,(SUMIF($G$3:BY$3,"金额-入",$G231:BY231)-SUMIF($G$3:BY$3,"金额-出",$G231:BY231))/(SUMIF($G$3:BY$3,"数量-入",$G231:BY231)-SUMIF($G$3:BY$3,"数量-出",$G231:BY231))),0)</f>
        <v>0</v>
      </c>
      <c r="CB231" s="115">
        <f t="shared" si="166"/>
        <v>0</v>
      </c>
      <c r="CC231" s="125"/>
      <c r="CD231" s="126"/>
      <c r="CE231" s="123"/>
      <c r="CF231" s="112"/>
      <c r="CG231" s="119">
        <f t="shared" si="167"/>
        <v>0</v>
      </c>
      <c r="CH231" s="124"/>
      <c r="CI231" s="115">
        <f>IFERROR(IF(CH231="",0,(SUMIF($G$3:CG$3,"金额-入",$G231:CG231)-SUMIF($G$3:CG$3,"金额-出",$G231:CG231))/(SUMIF($G$3:CG$3,"数量-入",$G231:CG231)-SUMIF($G$3:CG$3,"数量-出",$G231:CG231))),0)</f>
        <v>0</v>
      </c>
      <c r="CJ231" s="115">
        <f t="shared" si="168"/>
        <v>0</v>
      </c>
      <c r="CK231" s="125"/>
      <c r="CL231" s="126"/>
      <c r="CM231" s="123"/>
      <c r="CN231" s="112"/>
      <c r="CO231" s="119">
        <f t="shared" si="169"/>
        <v>0</v>
      </c>
      <c r="CP231" s="124"/>
      <c r="CQ231" s="115">
        <f>IFERROR(IF(CP231="",0,(SUMIF($G$3:CO$3,"金额-入",$G231:CO231)-SUMIF($G$3:CO$3,"金额-出",$G231:CO231))/(SUMIF($G$3:CO$3,"数量-入",$G231:CO231)-SUMIF($G$3:CO$3,"数量-出",$G231:CO231))),0)</f>
        <v>0</v>
      </c>
      <c r="CR231" s="115">
        <f t="shared" si="170"/>
        <v>0</v>
      </c>
      <c r="CS231" s="125"/>
      <c r="CT231" s="126"/>
      <c r="CU231" s="123"/>
      <c r="CV231" s="112"/>
      <c r="CW231" s="119">
        <f t="shared" si="171"/>
        <v>0</v>
      </c>
      <c r="CX231" s="124"/>
      <c r="CY231" s="115">
        <f>IFERROR(IF(CX231="",0,(SUMIF($G$3:CW$3,"金额-入",$G231:CW231)-SUMIF($G$3:CW$3,"金额-出",$G231:CW231))/(SUMIF($G$3:CW$3,"数量-入",$G231:CW231)-SUMIF($G$3:CW$3,"数量-出",$G231:CW231))),0)</f>
        <v>0</v>
      </c>
      <c r="CZ231" s="115">
        <f t="shared" si="172"/>
        <v>0</v>
      </c>
      <c r="DA231" s="125"/>
      <c r="DB231" s="126"/>
      <c r="DC231" s="123"/>
      <c r="DD231" s="112"/>
      <c r="DE231" s="119">
        <f t="shared" si="173"/>
        <v>0</v>
      </c>
      <c r="DF231" s="124"/>
      <c r="DG231" s="115">
        <f>IFERROR(IF(DF231="",0,(SUMIF($G$3:DE$3,"金额-入",$G231:DE231)-SUMIF($G$3:DE$3,"金额-出",$G231:DE231))/(SUMIF($G$3:DE$3,"数量-入",$G231:DE231)-SUMIF($G$3:DE$3,"数量-出",$G231:DE231))),0)</f>
        <v>0</v>
      </c>
      <c r="DH231" s="115">
        <f t="shared" si="174"/>
        <v>0</v>
      </c>
      <c r="DI231" s="125"/>
      <c r="DJ231" s="126"/>
      <c r="DK231" s="109">
        <f t="array" ref="DK231">MIN(IF(($G$3:$DJ$3="单价")*(G231:DJ231&lt;&gt;0),G231:DJ231))</f>
        <v>0</v>
      </c>
      <c r="DL231" s="97">
        <f t="array" ref="DL231">MAX(IF($G$3:$DJ$3="单价",G231:DJ231))</f>
        <v>0</v>
      </c>
      <c r="DM231" s="115">
        <f t="shared" si="175"/>
        <v>0</v>
      </c>
      <c r="DN231" s="127"/>
      <c r="DO231" s="2"/>
      <c r="DP231" s="11">
        <f t="shared" si="176"/>
        <v>0</v>
      </c>
      <c r="DQ231" s="11">
        <f t="shared" si="177"/>
        <v>0</v>
      </c>
      <c r="DR231" s="11"/>
      <c r="DS231" s="11"/>
      <c r="DT231" s="11"/>
      <c r="DU231" s="2"/>
      <c r="DV231" s="2"/>
      <c r="DW231" s="2"/>
      <c r="DX231" s="2"/>
      <c r="DY231" s="2"/>
    </row>
    <row r="232" spans="1:129" ht="18" hidden="1" customHeight="1" outlineLevel="1" x14ac:dyDescent="0.15">
      <c r="A232" s="2"/>
      <c r="B232" s="53">
        <f t="shared" si="140"/>
        <v>228</v>
      </c>
      <c r="C232" s="5"/>
      <c r="D232" s="6"/>
      <c r="E232" s="7"/>
      <c r="F232" s="8"/>
      <c r="G232" s="111"/>
      <c r="H232" s="112"/>
      <c r="I232" s="113">
        <f t="shared" si="143"/>
        <v>0</v>
      </c>
      <c r="J232" s="114">
        <f t="shared" si="144"/>
        <v>0</v>
      </c>
      <c r="K232" s="115">
        <f t="shared" si="141"/>
        <v>0</v>
      </c>
      <c r="L232" s="113">
        <f t="shared" si="145"/>
        <v>0</v>
      </c>
      <c r="M232" s="114">
        <f t="shared" si="146"/>
        <v>0</v>
      </c>
      <c r="N232" s="115">
        <f t="shared" si="142"/>
        <v>0</v>
      </c>
      <c r="O232" s="113">
        <f t="shared" si="147"/>
        <v>0</v>
      </c>
      <c r="P232" s="116">
        <f t="shared" si="148"/>
        <v>0</v>
      </c>
      <c r="Q232" s="117">
        <f t="shared" si="149"/>
        <v>0</v>
      </c>
      <c r="R232" s="118">
        <f t="shared" si="150"/>
        <v>0</v>
      </c>
      <c r="S232" s="111"/>
      <c r="T232" s="112"/>
      <c r="U232" s="119">
        <f t="shared" si="151"/>
        <v>0</v>
      </c>
      <c r="V232" s="120"/>
      <c r="W232" s="115">
        <f>IFERROR(IF(V232="",0,(SUMIF($G$3:U$3,"金额-入",$G232:U232)-SUMIF($G$3:U$3,"金额-出",$G232:U232))/(SUMIF($G$3:U$3,"数量-入",$G232:U232)-SUMIF($G$3:U$3,"数量-出",$G232:U232))),0)</f>
        <v>0</v>
      </c>
      <c r="X232" s="115">
        <f t="shared" si="152"/>
        <v>0</v>
      </c>
      <c r="Y232" s="121"/>
      <c r="Z232" s="122"/>
      <c r="AA232" s="111"/>
      <c r="AB232" s="112"/>
      <c r="AC232" s="119">
        <f t="shared" si="153"/>
        <v>0</v>
      </c>
      <c r="AD232" s="120"/>
      <c r="AE232" s="115">
        <f>IFERROR(IF(AD232="",0,(SUMIF($G$3:AC$3,"金额-入",$G232:AC232)-SUMIF($G$3:AC$3,"金额-出",$G232:AC232))/(SUMIF($G$3:AC$3,"数量-入",$G232:AC232)-SUMIF($G$3:AC$3,"数量-出",$G232:AC232))),0)</f>
        <v>0</v>
      </c>
      <c r="AF232" s="115">
        <f t="shared" si="154"/>
        <v>0</v>
      </c>
      <c r="AG232" s="121"/>
      <c r="AH232" s="122"/>
      <c r="AI232" s="123"/>
      <c r="AJ232" s="112"/>
      <c r="AK232" s="119">
        <f t="shared" si="155"/>
        <v>0</v>
      </c>
      <c r="AL232" s="124"/>
      <c r="AM232" s="115">
        <f>IFERROR(IF(AL232="",0,(SUMIF($G$3:AK$3,"金额-入",$G232:AK232)-SUMIF($G$3:AK$3,"金额-出",$G232:AK232))/(SUMIF($G$3:AK$3,"数量-入",$G232:AK232)-SUMIF($G$3:AK$3,"数量-出",$G232:AK232))),0)</f>
        <v>0</v>
      </c>
      <c r="AN232" s="115">
        <f t="shared" si="156"/>
        <v>0</v>
      </c>
      <c r="AO232" s="125"/>
      <c r="AP232" s="126"/>
      <c r="AQ232" s="123"/>
      <c r="AR232" s="112"/>
      <c r="AS232" s="119">
        <f t="shared" si="157"/>
        <v>0</v>
      </c>
      <c r="AT232" s="124"/>
      <c r="AU232" s="115">
        <f>IFERROR(IF(AT232="",0,(SUMIF($G$3:AS$3,"金额-入",$G232:AS232)-SUMIF($G$3:AS$3,"金额-出",$G232:AS232))/(SUMIF($G$3:AS$3,"数量-入",$G232:AS232)-SUMIF($G$3:AS$3,"数量-出",$G232:AS232))),0)</f>
        <v>0</v>
      </c>
      <c r="AV232" s="115">
        <f t="shared" si="158"/>
        <v>0</v>
      </c>
      <c r="AW232" s="125"/>
      <c r="AX232" s="126"/>
      <c r="AY232" s="123"/>
      <c r="AZ232" s="112"/>
      <c r="BA232" s="119">
        <f t="shared" si="159"/>
        <v>0</v>
      </c>
      <c r="BB232" s="124"/>
      <c r="BC232" s="115">
        <f>IFERROR(IF(BB232="",0,(SUMIF($G$3:BA$3,"金额-入",$G232:BA232)-SUMIF($G$3:BA$3,"金额-出",$G232:BA232))/(SUMIF($G$3:BA$3,"数量-入",$G232:BA232)-SUMIF($G$3:BA$3,"数量-出",$G232:BA232))),0)</f>
        <v>0</v>
      </c>
      <c r="BD232" s="115">
        <f t="shared" si="160"/>
        <v>0</v>
      </c>
      <c r="BE232" s="125"/>
      <c r="BF232" s="126"/>
      <c r="BG232" s="123"/>
      <c r="BH232" s="112"/>
      <c r="BI232" s="119">
        <f t="shared" si="161"/>
        <v>0</v>
      </c>
      <c r="BJ232" s="124"/>
      <c r="BK232" s="115">
        <f>IFERROR(IF(BJ232="",0,(SUMIF($G$3:BI$3,"金额-入",$G232:BI232)-SUMIF($G$3:BI$3,"金额-出",$G232:BI232))/(SUMIF($G$3:BI$3,"数量-入",$G232:BI232)-SUMIF($G$3:BI$3,"数量-出",$G232:BI232))),0)</f>
        <v>0</v>
      </c>
      <c r="BL232" s="115">
        <f t="shared" si="162"/>
        <v>0</v>
      </c>
      <c r="BM232" s="125"/>
      <c r="BN232" s="126"/>
      <c r="BO232" s="123"/>
      <c r="BP232" s="112"/>
      <c r="BQ232" s="119">
        <f t="shared" si="163"/>
        <v>0</v>
      </c>
      <c r="BR232" s="124"/>
      <c r="BS232" s="115">
        <f>IFERROR(IF(BR232="",0,(SUMIF($G$3:BQ$3,"金额-入",$G232:BQ232)-SUMIF($G$3:BQ$3,"金额-出",$G232:BQ232))/(SUMIF($G$3:BQ$3,"数量-入",$G232:BQ232)-SUMIF($G$3:BQ$3,"数量-出",$G232:BQ232))),0)</f>
        <v>0</v>
      </c>
      <c r="BT232" s="115">
        <f t="shared" si="164"/>
        <v>0</v>
      </c>
      <c r="BU232" s="125"/>
      <c r="BV232" s="126"/>
      <c r="BW232" s="123"/>
      <c r="BX232" s="112"/>
      <c r="BY232" s="119">
        <f t="shared" si="165"/>
        <v>0</v>
      </c>
      <c r="BZ232" s="124"/>
      <c r="CA232" s="115">
        <f>IFERROR(IF(BZ232="",0,(SUMIF($G$3:BY$3,"金额-入",$G232:BY232)-SUMIF($G$3:BY$3,"金额-出",$G232:BY232))/(SUMIF($G$3:BY$3,"数量-入",$G232:BY232)-SUMIF($G$3:BY$3,"数量-出",$G232:BY232))),0)</f>
        <v>0</v>
      </c>
      <c r="CB232" s="115">
        <f t="shared" si="166"/>
        <v>0</v>
      </c>
      <c r="CC232" s="125"/>
      <c r="CD232" s="126"/>
      <c r="CE232" s="123"/>
      <c r="CF232" s="112"/>
      <c r="CG232" s="119">
        <f t="shared" si="167"/>
        <v>0</v>
      </c>
      <c r="CH232" s="124"/>
      <c r="CI232" s="115">
        <f>IFERROR(IF(CH232="",0,(SUMIF($G$3:CG$3,"金额-入",$G232:CG232)-SUMIF($G$3:CG$3,"金额-出",$G232:CG232))/(SUMIF($G$3:CG$3,"数量-入",$G232:CG232)-SUMIF($G$3:CG$3,"数量-出",$G232:CG232))),0)</f>
        <v>0</v>
      </c>
      <c r="CJ232" s="115">
        <f t="shared" si="168"/>
        <v>0</v>
      </c>
      <c r="CK232" s="125"/>
      <c r="CL232" s="126"/>
      <c r="CM232" s="123"/>
      <c r="CN232" s="112"/>
      <c r="CO232" s="119">
        <f t="shared" si="169"/>
        <v>0</v>
      </c>
      <c r="CP232" s="124"/>
      <c r="CQ232" s="115">
        <f>IFERROR(IF(CP232="",0,(SUMIF($G$3:CO$3,"金额-入",$G232:CO232)-SUMIF($G$3:CO$3,"金额-出",$G232:CO232))/(SUMIF($G$3:CO$3,"数量-入",$G232:CO232)-SUMIF($G$3:CO$3,"数量-出",$G232:CO232))),0)</f>
        <v>0</v>
      </c>
      <c r="CR232" s="115">
        <f t="shared" si="170"/>
        <v>0</v>
      </c>
      <c r="CS232" s="125"/>
      <c r="CT232" s="126"/>
      <c r="CU232" s="123"/>
      <c r="CV232" s="112"/>
      <c r="CW232" s="119">
        <f t="shared" si="171"/>
        <v>0</v>
      </c>
      <c r="CX232" s="124"/>
      <c r="CY232" s="115">
        <f>IFERROR(IF(CX232="",0,(SUMIF($G$3:CW$3,"金额-入",$G232:CW232)-SUMIF($G$3:CW$3,"金额-出",$G232:CW232))/(SUMIF($G$3:CW$3,"数量-入",$G232:CW232)-SUMIF($G$3:CW$3,"数量-出",$G232:CW232))),0)</f>
        <v>0</v>
      </c>
      <c r="CZ232" s="115">
        <f t="shared" si="172"/>
        <v>0</v>
      </c>
      <c r="DA232" s="125"/>
      <c r="DB232" s="126"/>
      <c r="DC232" s="123"/>
      <c r="DD232" s="112"/>
      <c r="DE232" s="119">
        <f t="shared" si="173"/>
        <v>0</v>
      </c>
      <c r="DF232" s="124"/>
      <c r="DG232" s="115">
        <f>IFERROR(IF(DF232="",0,(SUMIF($G$3:DE$3,"金额-入",$G232:DE232)-SUMIF($G$3:DE$3,"金额-出",$G232:DE232))/(SUMIF($G$3:DE$3,"数量-入",$G232:DE232)-SUMIF($G$3:DE$3,"数量-出",$G232:DE232))),0)</f>
        <v>0</v>
      </c>
      <c r="DH232" s="115">
        <f t="shared" si="174"/>
        <v>0</v>
      </c>
      <c r="DI232" s="125"/>
      <c r="DJ232" s="126"/>
      <c r="DK232" s="109">
        <f t="array" ref="DK232">MIN(IF(($G$3:$DJ$3="单价")*(G232:DJ232&lt;&gt;0),G232:DJ232))</f>
        <v>0</v>
      </c>
      <c r="DL232" s="97">
        <f t="array" ref="DL232">MAX(IF($G$3:$DJ$3="单价",G232:DJ232))</f>
        <v>0</v>
      </c>
      <c r="DM232" s="115">
        <f t="shared" si="175"/>
        <v>0</v>
      </c>
      <c r="DN232" s="127"/>
      <c r="DO232" s="2"/>
      <c r="DP232" s="11">
        <f t="shared" si="176"/>
        <v>0</v>
      </c>
      <c r="DQ232" s="11">
        <f t="shared" si="177"/>
        <v>0</v>
      </c>
      <c r="DR232" s="11"/>
      <c r="DS232" s="11"/>
      <c r="DT232" s="11"/>
      <c r="DU232" s="2"/>
      <c r="DV232" s="2"/>
      <c r="DW232" s="2"/>
      <c r="DX232" s="2"/>
      <c r="DY232" s="2"/>
    </row>
    <row r="233" spans="1:129" ht="18" hidden="1" customHeight="1" outlineLevel="1" x14ac:dyDescent="0.15">
      <c r="A233" s="2"/>
      <c r="B233" s="53">
        <f t="shared" si="140"/>
        <v>229</v>
      </c>
      <c r="C233" s="5"/>
      <c r="D233" s="6"/>
      <c r="E233" s="7"/>
      <c r="F233" s="8"/>
      <c r="G233" s="111"/>
      <c r="H233" s="112"/>
      <c r="I233" s="113">
        <f t="shared" si="143"/>
        <v>0</v>
      </c>
      <c r="J233" s="114">
        <f t="shared" si="144"/>
        <v>0</v>
      </c>
      <c r="K233" s="115">
        <f t="shared" si="141"/>
        <v>0</v>
      </c>
      <c r="L233" s="113">
        <f t="shared" si="145"/>
        <v>0</v>
      </c>
      <c r="M233" s="114">
        <f t="shared" si="146"/>
        <v>0</v>
      </c>
      <c r="N233" s="115">
        <f t="shared" si="142"/>
        <v>0</v>
      </c>
      <c r="O233" s="113">
        <f t="shared" si="147"/>
        <v>0</v>
      </c>
      <c r="P233" s="116">
        <f t="shared" si="148"/>
        <v>0</v>
      </c>
      <c r="Q233" s="117">
        <f t="shared" si="149"/>
        <v>0</v>
      </c>
      <c r="R233" s="118">
        <f t="shared" si="150"/>
        <v>0</v>
      </c>
      <c r="S233" s="111"/>
      <c r="T233" s="112"/>
      <c r="U233" s="119">
        <f t="shared" si="151"/>
        <v>0</v>
      </c>
      <c r="V233" s="120"/>
      <c r="W233" s="115">
        <f>IFERROR(IF(V233="",0,(SUMIF($G$3:U$3,"金额-入",$G233:U233)-SUMIF($G$3:U$3,"金额-出",$G233:U233))/(SUMIF($G$3:U$3,"数量-入",$G233:U233)-SUMIF($G$3:U$3,"数量-出",$G233:U233))),0)</f>
        <v>0</v>
      </c>
      <c r="X233" s="115">
        <f t="shared" si="152"/>
        <v>0</v>
      </c>
      <c r="Y233" s="121"/>
      <c r="Z233" s="122"/>
      <c r="AA233" s="111"/>
      <c r="AB233" s="112"/>
      <c r="AC233" s="119">
        <f t="shared" si="153"/>
        <v>0</v>
      </c>
      <c r="AD233" s="120"/>
      <c r="AE233" s="115">
        <f>IFERROR(IF(AD233="",0,(SUMIF($G$3:AC$3,"金额-入",$G233:AC233)-SUMIF($G$3:AC$3,"金额-出",$G233:AC233))/(SUMIF($G$3:AC$3,"数量-入",$G233:AC233)-SUMIF($G$3:AC$3,"数量-出",$G233:AC233))),0)</f>
        <v>0</v>
      </c>
      <c r="AF233" s="115">
        <f t="shared" si="154"/>
        <v>0</v>
      </c>
      <c r="AG233" s="121"/>
      <c r="AH233" s="122"/>
      <c r="AI233" s="123"/>
      <c r="AJ233" s="112"/>
      <c r="AK233" s="119">
        <f t="shared" si="155"/>
        <v>0</v>
      </c>
      <c r="AL233" s="124"/>
      <c r="AM233" s="115">
        <f>IFERROR(IF(AL233="",0,(SUMIF($G$3:AK$3,"金额-入",$G233:AK233)-SUMIF($G$3:AK$3,"金额-出",$G233:AK233))/(SUMIF($G$3:AK$3,"数量-入",$G233:AK233)-SUMIF($G$3:AK$3,"数量-出",$G233:AK233))),0)</f>
        <v>0</v>
      </c>
      <c r="AN233" s="115">
        <f t="shared" si="156"/>
        <v>0</v>
      </c>
      <c r="AO233" s="125"/>
      <c r="AP233" s="126"/>
      <c r="AQ233" s="123"/>
      <c r="AR233" s="112"/>
      <c r="AS233" s="119">
        <f t="shared" si="157"/>
        <v>0</v>
      </c>
      <c r="AT233" s="124"/>
      <c r="AU233" s="115">
        <f>IFERROR(IF(AT233="",0,(SUMIF($G$3:AS$3,"金额-入",$G233:AS233)-SUMIF($G$3:AS$3,"金额-出",$G233:AS233))/(SUMIF($G$3:AS$3,"数量-入",$G233:AS233)-SUMIF($G$3:AS$3,"数量-出",$G233:AS233))),0)</f>
        <v>0</v>
      </c>
      <c r="AV233" s="115">
        <f t="shared" si="158"/>
        <v>0</v>
      </c>
      <c r="AW233" s="125"/>
      <c r="AX233" s="126"/>
      <c r="AY233" s="123"/>
      <c r="AZ233" s="112"/>
      <c r="BA233" s="119">
        <f t="shared" si="159"/>
        <v>0</v>
      </c>
      <c r="BB233" s="124"/>
      <c r="BC233" s="115">
        <f>IFERROR(IF(BB233="",0,(SUMIF($G$3:BA$3,"金额-入",$G233:BA233)-SUMIF($G$3:BA$3,"金额-出",$G233:BA233))/(SUMIF($G$3:BA$3,"数量-入",$G233:BA233)-SUMIF($G$3:BA$3,"数量-出",$G233:BA233))),0)</f>
        <v>0</v>
      </c>
      <c r="BD233" s="115">
        <f t="shared" si="160"/>
        <v>0</v>
      </c>
      <c r="BE233" s="125"/>
      <c r="BF233" s="126"/>
      <c r="BG233" s="123"/>
      <c r="BH233" s="112"/>
      <c r="BI233" s="119">
        <f t="shared" si="161"/>
        <v>0</v>
      </c>
      <c r="BJ233" s="124"/>
      <c r="BK233" s="115">
        <f>IFERROR(IF(BJ233="",0,(SUMIF($G$3:BI$3,"金额-入",$G233:BI233)-SUMIF($G$3:BI$3,"金额-出",$G233:BI233))/(SUMIF($G$3:BI$3,"数量-入",$G233:BI233)-SUMIF($G$3:BI$3,"数量-出",$G233:BI233))),0)</f>
        <v>0</v>
      </c>
      <c r="BL233" s="115">
        <f t="shared" si="162"/>
        <v>0</v>
      </c>
      <c r="BM233" s="125"/>
      <c r="BN233" s="126"/>
      <c r="BO233" s="123"/>
      <c r="BP233" s="112"/>
      <c r="BQ233" s="119">
        <f t="shared" si="163"/>
        <v>0</v>
      </c>
      <c r="BR233" s="124"/>
      <c r="BS233" s="115">
        <f>IFERROR(IF(BR233="",0,(SUMIF($G$3:BQ$3,"金额-入",$G233:BQ233)-SUMIF($G$3:BQ$3,"金额-出",$G233:BQ233))/(SUMIF($G$3:BQ$3,"数量-入",$G233:BQ233)-SUMIF($G$3:BQ$3,"数量-出",$G233:BQ233))),0)</f>
        <v>0</v>
      </c>
      <c r="BT233" s="115">
        <f t="shared" si="164"/>
        <v>0</v>
      </c>
      <c r="BU233" s="125"/>
      <c r="BV233" s="126"/>
      <c r="BW233" s="123"/>
      <c r="BX233" s="112"/>
      <c r="BY233" s="119">
        <f t="shared" si="165"/>
        <v>0</v>
      </c>
      <c r="BZ233" s="124"/>
      <c r="CA233" s="115">
        <f>IFERROR(IF(BZ233="",0,(SUMIF($G$3:BY$3,"金额-入",$G233:BY233)-SUMIF($G$3:BY$3,"金额-出",$G233:BY233))/(SUMIF($G$3:BY$3,"数量-入",$G233:BY233)-SUMIF($G$3:BY$3,"数量-出",$G233:BY233))),0)</f>
        <v>0</v>
      </c>
      <c r="CB233" s="115">
        <f t="shared" si="166"/>
        <v>0</v>
      </c>
      <c r="CC233" s="125"/>
      <c r="CD233" s="126"/>
      <c r="CE233" s="123"/>
      <c r="CF233" s="112"/>
      <c r="CG233" s="119">
        <f t="shared" si="167"/>
        <v>0</v>
      </c>
      <c r="CH233" s="124"/>
      <c r="CI233" s="115">
        <f>IFERROR(IF(CH233="",0,(SUMIF($G$3:CG$3,"金额-入",$G233:CG233)-SUMIF($G$3:CG$3,"金额-出",$G233:CG233))/(SUMIF($G$3:CG$3,"数量-入",$G233:CG233)-SUMIF($G$3:CG$3,"数量-出",$G233:CG233))),0)</f>
        <v>0</v>
      </c>
      <c r="CJ233" s="115">
        <f t="shared" si="168"/>
        <v>0</v>
      </c>
      <c r="CK233" s="125"/>
      <c r="CL233" s="126"/>
      <c r="CM233" s="123"/>
      <c r="CN233" s="112"/>
      <c r="CO233" s="119">
        <f t="shared" si="169"/>
        <v>0</v>
      </c>
      <c r="CP233" s="124"/>
      <c r="CQ233" s="115">
        <f>IFERROR(IF(CP233="",0,(SUMIF($G$3:CO$3,"金额-入",$G233:CO233)-SUMIF($G$3:CO$3,"金额-出",$G233:CO233))/(SUMIF($G$3:CO$3,"数量-入",$G233:CO233)-SUMIF($G$3:CO$3,"数量-出",$G233:CO233))),0)</f>
        <v>0</v>
      </c>
      <c r="CR233" s="115">
        <f t="shared" si="170"/>
        <v>0</v>
      </c>
      <c r="CS233" s="125"/>
      <c r="CT233" s="126"/>
      <c r="CU233" s="123"/>
      <c r="CV233" s="112"/>
      <c r="CW233" s="119">
        <f t="shared" si="171"/>
        <v>0</v>
      </c>
      <c r="CX233" s="124"/>
      <c r="CY233" s="115">
        <f>IFERROR(IF(CX233="",0,(SUMIF($G$3:CW$3,"金额-入",$G233:CW233)-SUMIF($G$3:CW$3,"金额-出",$G233:CW233))/(SUMIF($G$3:CW$3,"数量-入",$G233:CW233)-SUMIF($G$3:CW$3,"数量-出",$G233:CW233))),0)</f>
        <v>0</v>
      </c>
      <c r="CZ233" s="115">
        <f t="shared" si="172"/>
        <v>0</v>
      </c>
      <c r="DA233" s="125"/>
      <c r="DB233" s="126"/>
      <c r="DC233" s="123"/>
      <c r="DD233" s="112"/>
      <c r="DE233" s="119">
        <f t="shared" si="173"/>
        <v>0</v>
      </c>
      <c r="DF233" s="124"/>
      <c r="DG233" s="115">
        <f>IFERROR(IF(DF233="",0,(SUMIF($G$3:DE$3,"金额-入",$G233:DE233)-SUMIF($G$3:DE$3,"金额-出",$G233:DE233))/(SUMIF($G$3:DE$3,"数量-入",$G233:DE233)-SUMIF($G$3:DE$3,"数量-出",$G233:DE233))),0)</f>
        <v>0</v>
      </c>
      <c r="DH233" s="115">
        <f t="shared" si="174"/>
        <v>0</v>
      </c>
      <c r="DI233" s="125"/>
      <c r="DJ233" s="126"/>
      <c r="DK233" s="109">
        <f t="array" ref="DK233">MIN(IF(($G$3:$DJ$3="单价")*(G233:DJ233&lt;&gt;0),G233:DJ233))</f>
        <v>0</v>
      </c>
      <c r="DL233" s="97">
        <f t="array" ref="DL233">MAX(IF($G$3:$DJ$3="单价",G233:DJ233))</f>
        <v>0</v>
      </c>
      <c r="DM233" s="115">
        <f t="shared" si="175"/>
        <v>0</v>
      </c>
      <c r="DN233" s="127"/>
      <c r="DO233" s="2"/>
      <c r="DP233" s="11">
        <f t="shared" si="176"/>
        <v>0</v>
      </c>
      <c r="DQ233" s="11">
        <f t="shared" si="177"/>
        <v>0</v>
      </c>
      <c r="DR233" s="11"/>
      <c r="DS233" s="11"/>
      <c r="DT233" s="11"/>
      <c r="DU233" s="2"/>
      <c r="DV233" s="2"/>
      <c r="DW233" s="2"/>
      <c r="DX233" s="2"/>
      <c r="DY233" s="2"/>
    </row>
    <row r="234" spans="1:129" ht="18" hidden="1" customHeight="1" outlineLevel="1" x14ac:dyDescent="0.15">
      <c r="A234" s="2"/>
      <c r="B234" s="53">
        <f t="shared" si="140"/>
        <v>230</v>
      </c>
      <c r="C234" s="5"/>
      <c r="D234" s="6"/>
      <c r="E234" s="7"/>
      <c r="F234" s="8"/>
      <c r="G234" s="111"/>
      <c r="H234" s="112"/>
      <c r="I234" s="113">
        <f t="shared" si="143"/>
        <v>0</v>
      </c>
      <c r="J234" s="114">
        <f t="shared" si="144"/>
        <v>0</v>
      </c>
      <c r="K234" s="115">
        <f t="shared" si="141"/>
        <v>0</v>
      </c>
      <c r="L234" s="113">
        <f t="shared" si="145"/>
        <v>0</v>
      </c>
      <c r="M234" s="114">
        <f t="shared" si="146"/>
        <v>0</v>
      </c>
      <c r="N234" s="115">
        <f t="shared" si="142"/>
        <v>0</v>
      </c>
      <c r="O234" s="113">
        <f t="shared" si="147"/>
        <v>0</v>
      </c>
      <c r="P234" s="116">
        <f t="shared" si="148"/>
        <v>0</v>
      </c>
      <c r="Q234" s="117">
        <f t="shared" si="149"/>
        <v>0</v>
      </c>
      <c r="R234" s="118">
        <f t="shared" si="150"/>
        <v>0</v>
      </c>
      <c r="S234" s="111"/>
      <c r="T234" s="112"/>
      <c r="U234" s="119">
        <f t="shared" si="151"/>
        <v>0</v>
      </c>
      <c r="V234" s="120"/>
      <c r="W234" s="115">
        <f>IFERROR(IF(V234="",0,(SUMIF($G$3:U$3,"金额-入",$G234:U234)-SUMIF($G$3:U$3,"金额-出",$G234:U234))/(SUMIF($G$3:U$3,"数量-入",$G234:U234)-SUMIF($G$3:U$3,"数量-出",$G234:U234))),0)</f>
        <v>0</v>
      </c>
      <c r="X234" s="115">
        <f t="shared" si="152"/>
        <v>0</v>
      </c>
      <c r="Y234" s="121"/>
      <c r="Z234" s="122"/>
      <c r="AA234" s="111"/>
      <c r="AB234" s="112"/>
      <c r="AC234" s="119">
        <f t="shared" si="153"/>
        <v>0</v>
      </c>
      <c r="AD234" s="120"/>
      <c r="AE234" s="115">
        <f>IFERROR(IF(AD234="",0,(SUMIF($G$3:AC$3,"金额-入",$G234:AC234)-SUMIF($G$3:AC$3,"金额-出",$G234:AC234))/(SUMIF($G$3:AC$3,"数量-入",$G234:AC234)-SUMIF($G$3:AC$3,"数量-出",$G234:AC234))),0)</f>
        <v>0</v>
      </c>
      <c r="AF234" s="115">
        <f t="shared" si="154"/>
        <v>0</v>
      </c>
      <c r="AG234" s="121"/>
      <c r="AH234" s="122"/>
      <c r="AI234" s="123"/>
      <c r="AJ234" s="112"/>
      <c r="AK234" s="119">
        <f t="shared" si="155"/>
        <v>0</v>
      </c>
      <c r="AL234" s="124"/>
      <c r="AM234" s="115">
        <f>IFERROR(IF(AL234="",0,(SUMIF($G$3:AK$3,"金额-入",$G234:AK234)-SUMIF($G$3:AK$3,"金额-出",$G234:AK234))/(SUMIF($G$3:AK$3,"数量-入",$G234:AK234)-SUMIF($G$3:AK$3,"数量-出",$G234:AK234))),0)</f>
        <v>0</v>
      </c>
      <c r="AN234" s="115">
        <f t="shared" si="156"/>
        <v>0</v>
      </c>
      <c r="AO234" s="125"/>
      <c r="AP234" s="126"/>
      <c r="AQ234" s="123"/>
      <c r="AR234" s="112"/>
      <c r="AS234" s="119">
        <f t="shared" si="157"/>
        <v>0</v>
      </c>
      <c r="AT234" s="124"/>
      <c r="AU234" s="115">
        <f>IFERROR(IF(AT234="",0,(SUMIF($G$3:AS$3,"金额-入",$G234:AS234)-SUMIF($G$3:AS$3,"金额-出",$G234:AS234))/(SUMIF($G$3:AS$3,"数量-入",$G234:AS234)-SUMIF($G$3:AS$3,"数量-出",$G234:AS234))),0)</f>
        <v>0</v>
      </c>
      <c r="AV234" s="115">
        <f t="shared" si="158"/>
        <v>0</v>
      </c>
      <c r="AW234" s="125"/>
      <c r="AX234" s="126"/>
      <c r="AY234" s="123"/>
      <c r="AZ234" s="112"/>
      <c r="BA234" s="119">
        <f t="shared" si="159"/>
        <v>0</v>
      </c>
      <c r="BB234" s="124"/>
      <c r="BC234" s="115">
        <f>IFERROR(IF(BB234="",0,(SUMIF($G$3:BA$3,"金额-入",$G234:BA234)-SUMIF($G$3:BA$3,"金额-出",$G234:BA234))/(SUMIF($G$3:BA$3,"数量-入",$G234:BA234)-SUMIF($G$3:BA$3,"数量-出",$G234:BA234))),0)</f>
        <v>0</v>
      </c>
      <c r="BD234" s="115">
        <f t="shared" si="160"/>
        <v>0</v>
      </c>
      <c r="BE234" s="125"/>
      <c r="BF234" s="126"/>
      <c r="BG234" s="123"/>
      <c r="BH234" s="112"/>
      <c r="BI234" s="119">
        <f t="shared" si="161"/>
        <v>0</v>
      </c>
      <c r="BJ234" s="124"/>
      <c r="BK234" s="115">
        <f>IFERROR(IF(BJ234="",0,(SUMIF($G$3:BI$3,"金额-入",$G234:BI234)-SUMIF($G$3:BI$3,"金额-出",$G234:BI234))/(SUMIF($G$3:BI$3,"数量-入",$G234:BI234)-SUMIF($G$3:BI$3,"数量-出",$G234:BI234))),0)</f>
        <v>0</v>
      </c>
      <c r="BL234" s="115">
        <f t="shared" si="162"/>
        <v>0</v>
      </c>
      <c r="BM234" s="125"/>
      <c r="BN234" s="126"/>
      <c r="BO234" s="123"/>
      <c r="BP234" s="112"/>
      <c r="BQ234" s="119">
        <f t="shared" si="163"/>
        <v>0</v>
      </c>
      <c r="BR234" s="124"/>
      <c r="BS234" s="115">
        <f>IFERROR(IF(BR234="",0,(SUMIF($G$3:BQ$3,"金额-入",$G234:BQ234)-SUMIF($G$3:BQ$3,"金额-出",$G234:BQ234))/(SUMIF($G$3:BQ$3,"数量-入",$G234:BQ234)-SUMIF($G$3:BQ$3,"数量-出",$G234:BQ234))),0)</f>
        <v>0</v>
      </c>
      <c r="BT234" s="115">
        <f t="shared" si="164"/>
        <v>0</v>
      </c>
      <c r="BU234" s="125"/>
      <c r="BV234" s="126"/>
      <c r="BW234" s="123"/>
      <c r="BX234" s="112"/>
      <c r="BY234" s="119">
        <f t="shared" si="165"/>
        <v>0</v>
      </c>
      <c r="BZ234" s="124"/>
      <c r="CA234" s="115">
        <f>IFERROR(IF(BZ234="",0,(SUMIF($G$3:BY$3,"金额-入",$G234:BY234)-SUMIF($G$3:BY$3,"金额-出",$G234:BY234))/(SUMIF($G$3:BY$3,"数量-入",$G234:BY234)-SUMIF($G$3:BY$3,"数量-出",$G234:BY234))),0)</f>
        <v>0</v>
      </c>
      <c r="CB234" s="115">
        <f t="shared" si="166"/>
        <v>0</v>
      </c>
      <c r="CC234" s="125"/>
      <c r="CD234" s="126"/>
      <c r="CE234" s="123"/>
      <c r="CF234" s="112"/>
      <c r="CG234" s="119">
        <f t="shared" si="167"/>
        <v>0</v>
      </c>
      <c r="CH234" s="124"/>
      <c r="CI234" s="115">
        <f>IFERROR(IF(CH234="",0,(SUMIF($G$3:CG$3,"金额-入",$G234:CG234)-SUMIF($G$3:CG$3,"金额-出",$G234:CG234))/(SUMIF($G$3:CG$3,"数量-入",$G234:CG234)-SUMIF($G$3:CG$3,"数量-出",$G234:CG234))),0)</f>
        <v>0</v>
      </c>
      <c r="CJ234" s="115">
        <f t="shared" si="168"/>
        <v>0</v>
      </c>
      <c r="CK234" s="125"/>
      <c r="CL234" s="126"/>
      <c r="CM234" s="123"/>
      <c r="CN234" s="112"/>
      <c r="CO234" s="119">
        <f t="shared" si="169"/>
        <v>0</v>
      </c>
      <c r="CP234" s="124"/>
      <c r="CQ234" s="115">
        <f>IFERROR(IF(CP234="",0,(SUMIF($G$3:CO$3,"金额-入",$G234:CO234)-SUMIF($G$3:CO$3,"金额-出",$G234:CO234))/(SUMIF($G$3:CO$3,"数量-入",$G234:CO234)-SUMIF($G$3:CO$3,"数量-出",$G234:CO234))),0)</f>
        <v>0</v>
      </c>
      <c r="CR234" s="115">
        <f t="shared" si="170"/>
        <v>0</v>
      </c>
      <c r="CS234" s="125"/>
      <c r="CT234" s="126"/>
      <c r="CU234" s="123"/>
      <c r="CV234" s="112"/>
      <c r="CW234" s="119">
        <f t="shared" si="171"/>
        <v>0</v>
      </c>
      <c r="CX234" s="124"/>
      <c r="CY234" s="115">
        <f>IFERROR(IF(CX234="",0,(SUMIF($G$3:CW$3,"金额-入",$G234:CW234)-SUMIF($G$3:CW$3,"金额-出",$G234:CW234))/(SUMIF($G$3:CW$3,"数量-入",$G234:CW234)-SUMIF($G$3:CW$3,"数量-出",$G234:CW234))),0)</f>
        <v>0</v>
      </c>
      <c r="CZ234" s="115">
        <f t="shared" si="172"/>
        <v>0</v>
      </c>
      <c r="DA234" s="125"/>
      <c r="DB234" s="126"/>
      <c r="DC234" s="123"/>
      <c r="DD234" s="112"/>
      <c r="DE234" s="119">
        <f t="shared" si="173"/>
        <v>0</v>
      </c>
      <c r="DF234" s="124"/>
      <c r="DG234" s="115">
        <f>IFERROR(IF(DF234="",0,(SUMIF($G$3:DE$3,"金额-入",$G234:DE234)-SUMIF($G$3:DE$3,"金额-出",$G234:DE234))/(SUMIF($G$3:DE$3,"数量-入",$G234:DE234)-SUMIF($G$3:DE$3,"数量-出",$G234:DE234))),0)</f>
        <v>0</v>
      </c>
      <c r="DH234" s="115">
        <f t="shared" si="174"/>
        <v>0</v>
      </c>
      <c r="DI234" s="125"/>
      <c r="DJ234" s="126"/>
      <c r="DK234" s="109">
        <f t="array" ref="DK234">MIN(IF(($G$3:$DJ$3="单价")*(G234:DJ234&lt;&gt;0),G234:DJ234))</f>
        <v>0</v>
      </c>
      <c r="DL234" s="97">
        <f t="array" ref="DL234">MAX(IF($G$3:$DJ$3="单价",G234:DJ234))</f>
        <v>0</v>
      </c>
      <c r="DM234" s="115">
        <f t="shared" si="175"/>
        <v>0</v>
      </c>
      <c r="DN234" s="127"/>
      <c r="DO234" s="2"/>
      <c r="DP234" s="11">
        <f t="shared" si="176"/>
        <v>0</v>
      </c>
      <c r="DQ234" s="11">
        <f t="shared" si="177"/>
        <v>0</v>
      </c>
      <c r="DR234" s="11"/>
      <c r="DS234" s="11"/>
      <c r="DT234" s="11"/>
      <c r="DU234" s="2"/>
      <c r="DV234" s="2"/>
      <c r="DW234" s="2"/>
      <c r="DX234" s="2"/>
      <c r="DY234" s="2"/>
    </row>
    <row r="235" spans="1:129" ht="18" hidden="1" customHeight="1" outlineLevel="1" x14ac:dyDescent="0.15">
      <c r="A235" s="2"/>
      <c r="B235" s="53">
        <f t="shared" si="140"/>
        <v>231</v>
      </c>
      <c r="C235" s="5"/>
      <c r="D235" s="6"/>
      <c r="E235" s="7"/>
      <c r="F235" s="8"/>
      <c r="G235" s="111"/>
      <c r="H235" s="112"/>
      <c r="I235" s="113">
        <f t="shared" si="143"/>
        <v>0</v>
      </c>
      <c r="J235" s="114">
        <f t="shared" si="144"/>
        <v>0</v>
      </c>
      <c r="K235" s="115">
        <f t="shared" si="141"/>
        <v>0</v>
      </c>
      <c r="L235" s="113">
        <f t="shared" si="145"/>
        <v>0</v>
      </c>
      <c r="M235" s="114">
        <f t="shared" si="146"/>
        <v>0</v>
      </c>
      <c r="N235" s="115">
        <f t="shared" si="142"/>
        <v>0</v>
      </c>
      <c r="O235" s="113">
        <f t="shared" si="147"/>
        <v>0</v>
      </c>
      <c r="P235" s="116">
        <f t="shared" si="148"/>
        <v>0</v>
      </c>
      <c r="Q235" s="117">
        <f t="shared" si="149"/>
        <v>0</v>
      </c>
      <c r="R235" s="118">
        <f t="shared" si="150"/>
        <v>0</v>
      </c>
      <c r="S235" s="111"/>
      <c r="T235" s="112"/>
      <c r="U235" s="119">
        <f t="shared" si="151"/>
        <v>0</v>
      </c>
      <c r="V235" s="120"/>
      <c r="W235" s="115">
        <f>IFERROR(IF(V235="",0,(SUMIF($G$3:U$3,"金额-入",$G235:U235)-SUMIF($G$3:U$3,"金额-出",$G235:U235))/(SUMIF($G$3:U$3,"数量-入",$G235:U235)-SUMIF($G$3:U$3,"数量-出",$G235:U235))),0)</f>
        <v>0</v>
      </c>
      <c r="X235" s="115">
        <f t="shared" si="152"/>
        <v>0</v>
      </c>
      <c r="Y235" s="121"/>
      <c r="Z235" s="122"/>
      <c r="AA235" s="111"/>
      <c r="AB235" s="112"/>
      <c r="AC235" s="119">
        <f t="shared" si="153"/>
        <v>0</v>
      </c>
      <c r="AD235" s="120"/>
      <c r="AE235" s="115">
        <f>IFERROR(IF(AD235="",0,(SUMIF($G$3:AC$3,"金额-入",$G235:AC235)-SUMIF($G$3:AC$3,"金额-出",$G235:AC235))/(SUMIF($G$3:AC$3,"数量-入",$G235:AC235)-SUMIF($G$3:AC$3,"数量-出",$G235:AC235))),0)</f>
        <v>0</v>
      </c>
      <c r="AF235" s="115">
        <f t="shared" si="154"/>
        <v>0</v>
      </c>
      <c r="AG235" s="121"/>
      <c r="AH235" s="122"/>
      <c r="AI235" s="123"/>
      <c r="AJ235" s="112"/>
      <c r="AK235" s="119">
        <f t="shared" si="155"/>
        <v>0</v>
      </c>
      <c r="AL235" s="124"/>
      <c r="AM235" s="115">
        <f>IFERROR(IF(AL235="",0,(SUMIF($G$3:AK$3,"金额-入",$G235:AK235)-SUMIF($G$3:AK$3,"金额-出",$G235:AK235))/(SUMIF($G$3:AK$3,"数量-入",$G235:AK235)-SUMIF($G$3:AK$3,"数量-出",$G235:AK235))),0)</f>
        <v>0</v>
      </c>
      <c r="AN235" s="115">
        <f t="shared" si="156"/>
        <v>0</v>
      </c>
      <c r="AO235" s="125"/>
      <c r="AP235" s="126"/>
      <c r="AQ235" s="123"/>
      <c r="AR235" s="112"/>
      <c r="AS235" s="119">
        <f t="shared" si="157"/>
        <v>0</v>
      </c>
      <c r="AT235" s="124"/>
      <c r="AU235" s="115">
        <f>IFERROR(IF(AT235="",0,(SUMIF($G$3:AS$3,"金额-入",$G235:AS235)-SUMIF($G$3:AS$3,"金额-出",$G235:AS235))/(SUMIF($G$3:AS$3,"数量-入",$G235:AS235)-SUMIF($G$3:AS$3,"数量-出",$G235:AS235))),0)</f>
        <v>0</v>
      </c>
      <c r="AV235" s="115">
        <f t="shared" si="158"/>
        <v>0</v>
      </c>
      <c r="AW235" s="125"/>
      <c r="AX235" s="126"/>
      <c r="AY235" s="123"/>
      <c r="AZ235" s="112"/>
      <c r="BA235" s="119">
        <f t="shared" si="159"/>
        <v>0</v>
      </c>
      <c r="BB235" s="124"/>
      <c r="BC235" s="115">
        <f>IFERROR(IF(BB235="",0,(SUMIF($G$3:BA$3,"金额-入",$G235:BA235)-SUMIF($G$3:BA$3,"金额-出",$G235:BA235))/(SUMIF($G$3:BA$3,"数量-入",$G235:BA235)-SUMIF($G$3:BA$3,"数量-出",$G235:BA235))),0)</f>
        <v>0</v>
      </c>
      <c r="BD235" s="115">
        <f t="shared" si="160"/>
        <v>0</v>
      </c>
      <c r="BE235" s="125"/>
      <c r="BF235" s="126"/>
      <c r="BG235" s="123"/>
      <c r="BH235" s="112"/>
      <c r="BI235" s="119">
        <f t="shared" si="161"/>
        <v>0</v>
      </c>
      <c r="BJ235" s="124"/>
      <c r="BK235" s="115">
        <f>IFERROR(IF(BJ235="",0,(SUMIF($G$3:BI$3,"金额-入",$G235:BI235)-SUMIF($G$3:BI$3,"金额-出",$G235:BI235))/(SUMIF($G$3:BI$3,"数量-入",$G235:BI235)-SUMIF($G$3:BI$3,"数量-出",$G235:BI235))),0)</f>
        <v>0</v>
      </c>
      <c r="BL235" s="115">
        <f t="shared" si="162"/>
        <v>0</v>
      </c>
      <c r="BM235" s="125"/>
      <c r="BN235" s="126"/>
      <c r="BO235" s="123"/>
      <c r="BP235" s="112"/>
      <c r="BQ235" s="119">
        <f t="shared" si="163"/>
        <v>0</v>
      </c>
      <c r="BR235" s="124"/>
      <c r="BS235" s="115">
        <f>IFERROR(IF(BR235="",0,(SUMIF($G$3:BQ$3,"金额-入",$G235:BQ235)-SUMIF($G$3:BQ$3,"金额-出",$G235:BQ235))/(SUMIF($G$3:BQ$3,"数量-入",$G235:BQ235)-SUMIF($G$3:BQ$3,"数量-出",$G235:BQ235))),0)</f>
        <v>0</v>
      </c>
      <c r="BT235" s="115">
        <f t="shared" si="164"/>
        <v>0</v>
      </c>
      <c r="BU235" s="125"/>
      <c r="BV235" s="126"/>
      <c r="BW235" s="123"/>
      <c r="BX235" s="112"/>
      <c r="BY235" s="119">
        <f t="shared" si="165"/>
        <v>0</v>
      </c>
      <c r="BZ235" s="124"/>
      <c r="CA235" s="115">
        <f>IFERROR(IF(BZ235="",0,(SUMIF($G$3:BY$3,"金额-入",$G235:BY235)-SUMIF($G$3:BY$3,"金额-出",$G235:BY235))/(SUMIF($G$3:BY$3,"数量-入",$G235:BY235)-SUMIF($G$3:BY$3,"数量-出",$G235:BY235))),0)</f>
        <v>0</v>
      </c>
      <c r="CB235" s="115">
        <f t="shared" si="166"/>
        <v>0</v>
      </c>
      <c r="CC235" s="125"/>
      <c r="CD235" s="126"/>
      <c r="CE235" s="123"/>
      <c r="CF235" s="112"/>
      <c r="CG235" s="119">
        <f t="shared" si="167"/>
        <v>0</v>
      </c>
      <c r="CH235" s="124"/>
      <c r="CI235" s="115">
        <f>IFERROR(IF(CH235="",0,(SUMIF($G$3:CG$3,"金额-入",$G235:CG235)-SUMIF($G$3:CG$3,"金额-出",$G235:CG235))/(SUMIF($G$3:CG$3,"数量-入",$G235:CG235)-SUMIF($G$3:CG$3,"数量-出",$G235:CG235))),0)</f>
        <v>0</v>
      </c>
      <c r="CJ235" s="115">
        <f t="shared" si="168"/>
        <v>0</v>
      </c>
      <c r="CK235" s="125"/>
      <c r="CL235" s="126"/>
      <c r="CM235" s="123"/>
      <c r="CN235" s="112"/>
      <c r="CO235" s="119">
        <f t="shared" si="169"/>
        <v>0</v>
      </c>
      <c r="CP235" s="124"/>
      <c r="CQ235" s="115">
        <f>IFERROR(IF(CP235="",0,(SUMIF($G$3:CO$3,"金额-入",$G235:CO235)-SUMIF($G$3:CO$3,"金额-出",$G235:CO235))/(SUMIF($G$3:CO$3,"数量-入",$G235:CO235)-SUMIF($G$3:CO$3,"数量-出",$G235:CO235))),0)</f>
        <v>0</v>
      </c>
      <c r="CR235" s="115">
        <f t="shared" si="170"/>
        <v>0</v>
      </c>
      <c r="CS235" s="125"/>
      <c r="CT235" s="126"/>
      <c r="CU235" s="123"/>
      <c r="CV235" s="112"/>
      <c r="CW235" s="119">
        <f t="shared" si="171"/>
        <v>0</v>
      </c>
      <c r="CX235" s="124"/>
      <c r="CY235" s="115">
        <f>IFERROR(IF(CX235="",0,(SUMIF($G$3:CW$3,"金额-入",$G235:CW235)-SUMIF($G$3:CW$3,"金额-出",$G235:CW235))/(SUMIF($G$3:CW$3,"数量-入",$G235:CW235)-SUMIF($G$3:CW$3,"数量-出",$G235:CW235))),0)</f>
        <v>0</v>
      </c>
      <c r="CZ235" s="115">
        <f t="shared" si="172"/>
        <v>0</v>
      </c>
      <c r="DA235" s="125"/>
      <c r="DB235" s="126"/>
      <c r="DC235" s="123"/>
      <c r="DD235" s="112"/>
      <c r="DE235" s="119">
        <f t="shared" si="173"/>
        <v>0</v>
      </c>
      <c r="DF235" s="124"/>
      <c r="DG235" s="115">
        <f>IFERROR(IF(DF235="",0,(SUMIF($G$3:DE$3,"金额-入",$G235:DE235)-SUMIF($G$3:DE$3,"金额-出",$G235:DE235))/(SUMIF($G$3:DE$3,"数量-入",$G235:DE235)-SUMIF($G$3:DE$3,"数量-出",$G235:DE235))),0)</f>
        <v>0</v>
      </c>
      <c r="DH235" s="115">
        <f t="shared" si="174"/>
        <v>0</v>
      </c>
      <c r="DI235" s="125"/>
      <c r="DJ235" s="126"/>
      <c r="DK235" s="109">
        <f t="array" ref="DK235">MIN(IF(($G$3:$DJ$3="单价")*(G235:DJ235&lt;&gt;0),G235:DJ235))</f>
        <v>0</v>
      </c>
      <c r="DL235" s="97">
        <f t="array" ref="DL235">MAX(IF($G$3:$DJ$3="单价",G235:DJ235))</f>
        <v>0</v>
      </c>
      <c r="DM235" s="115">
        <f t="shared" si="175"/>
        <v>0</v>
      </c>
      <c r="DN235" s="127"/>
      <c r="DO235" s="2"/>
      <c r="DP235" s="11">
        <f t="shared" si="176"/>
        <v>0</v>
      </c>
      <c r="DQ235" s="11">
        <f t="shared" si="177"/>
        <v>0</v>
      </c>
      <c r="DR235" s="11"/>
      <c r="DS235" s="11"/>
      <c r="DT235" s="11"/>
      <c r="DU235" s="2"/>
      <c r="DV235" s="2"/>
      <c r="DW235" s="2"/>
      <c r="DX235" s="2"/>
      <c r="DY235" s="2"/>
    </row>
    <row r="236" spans="1:129" ht="18" hidden="1" customHeight="1" outlineLevel="1" x14ac:dyDescent="0.15">
      <c r="A236" s="2"/>
      <c r="B236" s="53">
        <f t="shared" si="140"/>
        <v>232</v>
      </c>
      <c r="C236" s="5"/>
      <c r="D236" s="6"/>
      <c r="E236" s="7"/>
      <c r="F236" s="8"/>
      <c r="G236" s="111"/>
      <c r="H236" s="112"/>
      <c r="I236" s="113">
        <f t="shared" si="143"/>
        <v>0</v>
      </c>
      <c r="J236" s="114">
        <f t="shared" si="144"/>
        <v>0</v>
      </c>
      <c r="K236" s="115">
        <f t="shared" si="141"/>
        <v>0</v>
      </c>
      <c r="L236" s="113">
        <f t="shared" si="145"/>
        <v>0</v>
      </c>
      <c r="M236" s="114">
        <f t="shared" si="146"/>
        <v>0</v>
      </c>
      <c r="N236" s="115">
        <f t="shared" si="142"/>
        <v>0</v>
      </c>
      <c r="O236" s="113">
        <f t="shared" si="147"/>
        <v>0</v>
      </c>
      <c r="P236" s="116">
        <f t="shared" si="148"/>
        <v>0</v>
      </c>
      <c r="Q236" s="117">
        <f t="shared" si="149"/>
        <v>0</v>
      </c>
      <c r="R236" s="118">
        <f t="shared" si="150"/>
        <v>0</v>
      </c>
      <c r="S236" s="111"/>
      <c r="T236" s="112"/>
      <c r="U236" s="119">
        <f t="shared" si="151"/>
        <v>0</v>
      </c>
      <c r="V236" s="120"/>
      <c r="W236" s="115">
        <f>IFERROR(IF(V236="",0,(SUMIF($G$3:U$3,"金额-入",$G236:U236)-SUMIF($G$3:U$3,"金额-出",$G236:U236))/(SUMIF($G$3:U$3,"数量-入",$G236:U236)-SUMIF($G$3:U$3,"数量-出",$G236:U236))),0)</f>
        <v>0</v>
      </c>
      <c r="X236" s="115">
        <f t="shared" si="152"/>
        <v>0</v>
      </c>
      <c r="Y236" s="121"/>
      <c r="Z236" s="122"/>
      <c r="AA236" s="111"/>
      <c r="AB236" s="112"/>
      <c r="AC236" s="119">
        <f t="shared" si="153"/>
        <v>0</v>
      </c>
      <c r="AD236" s="120"/>
      <c r="AE236" s="115">
        <f>IFERROR(IF(AD236="",0,(SUMIF($G$3:AC$3,"金额-入",$G236:AC236)-SUMIF($G$3:AC$3,"金额-出",$G236:AC236))/(SUMIF($G$3:AC$3,"数量-入",$G236:AC236)-SUMIF($G$3:AC$3,"数量-出",$G236:AC236))),0)</f>
        <v>0</v>
      </c>
      <c r="AF236" s="115">
        <f t="shared" si="154"/>
        <v>0</v>
      </c>
      <c r="AG236" s="121"/>
      <c r="AH236" s="122"/>
      <c r="AI236" s="123"/>
      <c r="AJ236" s="112"/>
      <c r="AK236" s="119">
        <f t="shared" si="155"/>
        <v>0</v>
      </c>
      <c r="AL236" s="124"/>
      <c r="AM236" s="115">
        <f>IFERROR(IF(AL236="",0,(SUMIF($G$3:AK$3,"金额-入",$G236:AK236)-SUMIF($G$3:AK$3,"金额-出",$G236:AK236))/(SUMIF($G$3:AK$3,"数量-入",$G236:AK236)-SUMIF($G$3:AK$3,"数量-出",$G236:AK236))),0)</f>
        <v>0</v>
      </c>
      <c r="AN236" s="115">
        <f t="shared" si="156"/>
        <v>0</v>
      </c>
      <c r="AO236" s="125"/>
      <c r="AP236" s="126"/>
      <c r="AQ236" s="123"/>
      <c r="AR236" s="112"/>
      <c r="AS236" s="119">
        <f t="shared" si="157"/>
        <v>0</v>
      </c>
      <c r="AT236" s="124"/>
      <c r="AU236" s="115">
        <f>IFERROR(IF(AT236="",0,(SUMIF($G$3:AS$3,"金额-入",$G236:AS236)-SUMIF($G$3:AS$3,"金额-出",$G236:AS236))/(SUMIF($G$3:AS$3,"数量-入",$G236:AS236)-SUMIF($G$3:AS$3,"数量-出",$G236:AS236))),0)</f>
        <v>0</v>
      </c>
      <c r="AV236" s="115">
        <f t="shared" si="158"/>
        <v>0</v>
      </c>
      <c r="AW236" s="125"/>
      <c r="AX236" s="126"/>
      <c r="AY236" s="123"/>
      <c r="AZ236" s="112"/>
      <c r="BA236" s="119">
        <f t="shared" si="159"/>
        <v>0</v>
      </c>
      <c r="BB236" s="124"/>
      <c r="BC236" s="115">
        <f>IFERROR(IF(BB236="",0,(SUMIF($G$3:BA$3,"金额-入",$G236:BA236)-SUMIF($G$3:BA$3,"金额-出",$G236:BA236))/(SUMIF($G$3:BA$3,"数量-入",$G236:BA236)-SUMIF($G$3:BA$3,"数量-出",$G236:BA236))),0)</f>
        <v>0</v>
      </c>
      <c r="BD236" s="115">
        <f t="shared" si="160"/>
        <v>0</v>
      </c>
      <c r="BE236" s="125"/>
      <c r="BF236" s="126"/>
      <c r="BG236" s="123"/>
      <c r="BH236" s="112"/>
      <c r="BI236" s="119">
        <f t="shared" si="161"/>
        <v>0</v>
      </c>
      <c r="BJ236" s="124"/>
      <c r="BK236" s="115">
        <f>IFERROR(IF(BJ236="",0,(SUMIF($G$3:BI$3,"金额-入",$G236:BI236)-SUMIF($G$3:BI$3,"金额-出",$G236:BI236))/(SUMIF($G$3:BI$3,"数量-入",$G236:BI236)-SUMIF($G$3:BI$3,"数量-出",$G236:BI236))),0)</f>
        <v>0</v>
      </c>
      <c r="BL236" s="115">
        <f t="shared" si="162"/>
        <v>0</v>
      </c>
      <c r="BM236" s="125"/>
      <c r="BN236" s="126"/>
      <c r="BO236" s="123"/>
      <c r="BP236" s="112"/>
      <c r="BQ236" s="119">
        <f t="shared" si="163"/>
        <v>0</v>
      </c>
      <c r="BR236" s="124"/>
      <c r="BS236" s="115">
        <f>IFERROR(IF(BR236="",0,(SUMIF($G$3:BQ$3,"金额-入",$G236:BQ236)-SUMIF($G$3:BQ$3,"金额-出",$G236:BQ236))/(SUMIF($G$3:BQ$3,"数量-入",$G236:BQ236)-SUMIF($G$3:BQ$3,"数量-出",$G236:BQ236))),0)</f>
        <v>0</v>
      </c>
      <c r="BT236" s="115">
        <f t="shared" si="164"/>
        <v>0</v>
      </c>
      <c r="BU236" s="125"/>
      <c r="BV236" s="126"/>
      <c r="BW236" s="123"/>
      <c r="BX236" s="112"/>
      <c r="BY236" s="119">
        <f t="shared" si="165"/>
        <v>0</v>
      </c>
      <c r="BZ236" s="124"/>
      <c r="CA236" s="115">
        <f>IFERROR(IF(BZ236="",0,(SUMIF($G$3:BY$3,"金额-入",$G236:BY236)-SUMIF($G$3:BY$3,"金额-出",$G236:BY236))/(SUMIF($G$3:BY$3,"数量-入",$G236:BY236)-SUMIF($G$3:BY$3,"数量-出",$G236:BY236))),0)</f>
        <v>0</v>
      </c>
      <c r="CB236" s="115">
        <f t="shared" si="166"/>
        <v>0</v>
      </c>
      <c r="CC236" s="125"/>
      <c r="CD236" s="126"/>
      <c r="CE236" s="123"/>
      <c r="CF236" s="112"/>
      <c r="CG236" s="119">
        <f t="shared" si="167"/>
        <v>0</v>
      </c>
      <c r="CH236" s="124"/>
      <c r="CI236" s="115">
        <f>IFERROR(IF(CH236="",0,(SUMIF($G$3:CG$3,"金额-入",$G236:CG236)-SUMIF($G$3:CG$3,"金额-出",$G236:CG236))/(SUMIF($G$3:CG$3,"数量-入",$G236:CG236)-SUMIF($G$3:CG$3,"数量-出",$G236:CG236))),0)</f>
        <v>0</v>
      </c>
      <c r="CJ236" s="115">
        <f t="shared" si="168"/>
        <v>0</v>
      </c>
      <c r="CK236" s="125"/>
      <c r="CL236" s="126"/>
      <c r="CM236" s="123"/>
      <c r="CN236" s="112"/>
      <c r="CO236" s="119">
        <f t="shared" si="169"/>
        <v>0</v>
      </c>
      <c r="CP236" s="124"/>
      <c r="CQ236" s="115">
        <f>IFERROR(IF(CP236="",0,(SUMIF($G$3:CO$3,"金额-入",$G236:CO236)-SUMIF($G$3:CO$3,"金额-出",$G236:CO236))/(SUMIF($G$3:CO$3,"数量-入",$G236:CO236)-SUMIF($G$3:CO$3,"数量-出",$G236:CO236))),0)</f>
        <v>0</v>
      </c>
      <c r="CR236" s="115">
        <f t="shared" si="170"/>
        <v>0</v>
      </c>
      <c r="CS236" s="125"/>
      <c r="CT236" s="126"/>
      <c r="CU236" s="123"/>
      <c r="CV236" s="112"/>
      <c r="CW236" s="119">
        <f t="shared" si="171"/>
        <v>0</v>
      </c>
      <c r="CX236" s="124"/>
      <c r="CY236" s="115">
        <f>IFERROR(IF(CX236="",0,(SUMIF($G$3:CW$3,"金额-入",$G236:CW236)-SUMIF($G$3:CW$3,"金额-出",$G236:CW236))/(SUMIF($G$3:CW$3,"数量-入",$G236:CW236)-SUMIF($G$3:CW$3,"数量-出",$G236:CW236))),0)</f>
        <v>0</v>
      </c>
      <c r="CZ236" s="115">
        <f t="shared" si="172"/>
        <v>0</v>
      </c>
      <c r="DA236" s="125"/>
      <c r="DB236" s="126"/>
      <c r="DC236" s="123"/>
      <c r="DD236" s="112"/>
      <c r="DE236" s="119">
        <f t="shared" si="173"/>
        <v>0</v>
      </c>
      <c r="DF236" s="124"/>
      <c r="DG236" s="115">
        <f>IFERROR(IF(DF236="",0,(SUMIF($G$3:DE$3,"金额-入",$G236:DE236)-SUMIF($G$3:DE$3,"金额-出",$G236:DE236))/(SUMIF($G$3:DE$3,"数量-入",$G236:DE236)-SUMIF($G$3:DE$3,"数量-出",$G236:DE236))),0)</f>
        <v>0</v>
      </c>
      <c r="DH236" s="115">
        <f t="shared" si="174"/>
        <v>0</v>
      </c>
      <c r="DI236" s="125"/>
      <c r="DJ236" s="126"/>
      <c r="DK236" s="109">
        <f t="array" ref="DK236">MIN(IF(($G$3:$DJ$3="单价")*(G236:DJ236&lt;&gt;0),G236:DJ236))</f>
        <v>0</v>
      </c>
      <c r="DL236" s="97">
        <f t="array" ref="DL236">MAX(IF($G$3:$DJ$3="单价",G236:DJ236))</f>
        <v>0</v>
      </c>
      <c r="DM236" s="115">
        <f t="shared" si="175"/>
        <v>0</v>
      </c>
      <c r="DN236" s="127"/>
      <c r="DO236" s="2"/>
      <c r="DP236" s="11">
        <f t="shared" si="176"/>
        <v>0</v>
      </c>
      <c r="DQ236" s="11">
        <f t="shared" si="177"/>
        <v>0</v>
      </c>
      <c r="DR236" s="11"/>
      <c r="DS236" s="11"/>
      <c r="DT236" s="11"/>
      <c r="DU236" s="2"/>
      <c r="DV236" s="2"/>
      <c r="DW236" s="2"/>
      <c r="DX236" s="2"/>
      <c r="DY236" s="2"/>
    </row>
    <row r="237" spans="1:129" ht="18" hidden="1" customHeight="1" outlineLevel="1" x14ac:dyDescent="0.15">
      <c r="A237" s="2"/>
      <c r="B237" s="53">
        <f t="shared" si="140"/>
        <v>233</v>
      </c>
      <c r="C237" s="5"/>
      <c r="D237" s="6"/>
      <c r="E237" s="7"/>
      <c r="F237" s="8"/>
      <c r="G237" s="111"/>
      <c r="H237" s="112"/>
      <c r="I237" s="113">
        <f t="shared" si="143"/>
        <v>0</v>
      </c>
      <c r="J237" s="114">
        <f t="shared" si="144"/>
        <v>0</v>
      </c>
      <c r="K237" s="115">
        <f t="shared" si="141"/>
        <v>0</v>
      </c>
      <c r="L237" s="113">
        <f t="shared" si="145"/>
        <v>0</v>
      </c>
      <c r="M237" s="114">
        <f t="shared" si="146"/>
        <v>0</v>
      </c>
      <c r="N237" s="115">
        <f t="shared" si="142"/>
        <v>0</v>
      </c>
      <c r="O237" s="113">
        <f t="shared" si="147"/>
        <v>0</v>
      </c>
      <c r="P237" s="116">
        <f t="shared" si="148"/>
        <v>0</v>
      </c>
      <c r="Q237" s="117">
        <f t="shared" si="149"/>
        <v>0</v>
      </c>
      <c r="R237" s="118">
        <f t="shared" si="150"/>
        <v>0</v>
      </c>
      <c r="S237" s="111"/>
      <c r="T237" s="112"/>
      <c r="U237" s="119">
        <f t="shared" si="151"/>
        <v>0</v>
      </c>
      <c r="V237" s="120"/>
      <c r="W237" s="115">
        <f>IFERROR(IF(V237="",0,(SUMIF($G$3:U$3,"金额-入",$G237:U237)-SUMIF($G$3:U$3,"金额-出",$G237:U237))/(SUMIF($G$3:U$3,"数量-入",$G237:U237)-SUMIF($G$3:U$3,"数量-出",$G237:U237))),0)</f>
        <v>0</v>
      </c>
      <c r="X237" s="115">
        <f t="shared" si="152"/>
        <v>0</v>
      </c>
      <c r="Y237" s="121"/>
      <c r="Z237" s="122"/>
      <c r="AA237" s="111"/>
      <c r="AB237" s="112"/>
      <c r="AC237" s="119">
        <f t="shared" si="153"/>
        <v>0</v>
      </c>
      <c r="AD237" s="120"/>
      <c r="AE237" s="115">
        <f>IFERROR(IF(AD237="",0,(SUMIF($G$3:AC$3,"金额-入",$G237:AC237)-SUMIF($G$3:AC$3,"金额-出",$G237:AC237))/(SUMIF($G$3:AC$3,"数量-入",$G237:AC237)-SUMIF($G$3:AC$3,"数量-出",$G237:AC237))),0)</f>
        <v>0</v>
      </c>
      <c r="AF237" s="115">
        <f t="shared" si="154"/>
        <v>0</v>
      </c>
      <c r="AG237" s="121"/>
      <c r="AH237" s="122"/>
      <c r="AI237" s="123"/>
      <c r="AJ237" s="112"/>
      <c r="AK237" s="119">
        <f t="shared" si="155"/>
        <v>0</v>
      </c>
      <c r="AL237" s="124"/>
      <c r="AM237" s="115">
        <f>IFERROR(IF(AL237="",0,(SUMIF($G$3:AK$3,"金额-入",$G237:AK237)-SUMIF($G$3:AK$3,"金额-出",$G237:AK237))/(SUMIF($G$3:AK$3,"数量-入",$G237:AK237)-SUMIF($G$3:AK$3,"数量-出",$G237:AK237))),0)</f>
        <v>0</v>
      </c>
      <c r="AN237" s="115">
        <f t="shared" si="156"/>
        <v>0</v>
      </c>
      <c r="AO237" s="125"/>
      <c r="AP237" s="126"/>
      <c r="AQ237" s="123"/>
      <c r="AR237" s="112"/>
      <c r="AS237" s="119">
        <f t="shared" si="157"/>
        <v>0</v>
      </c>
      <c r="AT237" s="124"/>
      <c r="AU237" s="115">
        <f>IFERROR(IF(AT237="",0,(SUMIF($G$3:AS$3,"金额-入",$G237:AS237)-SUMIF($G$3:AS$3,"金额-出",$G237:AS237))/(SUMIF($G$3:AS$3,"数量-入",$G237:AS237)-SUMIF($G$3:AS$3,"数量-出",$G237:AS237))),0)</f>
        <v>0</v>
      </c>
      <c r="AV237" s="115">
        <f t="shared" si="158"/>
        <v>0</v>
      </c>
      <c r="AW237" s="125"/>
      <c r="AX237" s="126"/>
      <c r="AY237" s="123"/>
      <c r="AZ237" s="112"/>
      <c r="BA237" s="119">
        <f t="shared" si="159"/>
        <v>0</v>
      </c>
      <c r="BB237" s="124"/>
      <c r="BC237" s="115">
        <f>IFERROR(IF(BB237="",0,(SUMIF($G$3:BA$3,"金额-入",$G237:BA237)-SUMIF($G$3:BA$3,"金额-出",$G237:BA237))/(SUMIF($G$3:BA$3,"数量-入",$G237:BA237)-SUMIF($G$3:BA$3,"数量-出",$G237:BA237))),0)</f>
        <v>0</v>
      </c>
      <c r="BD237" s="115">
        <f t="shared" si="160"/>
        <v>0</v>
      </c>
      <c r="BE237" s="125"/>
      <c r="BF237" s="126"/>
      <c r="BG237" s="123"/>
      <c r="BH237" s="112"/>
      <c r="BI237" s="119">
        <f t="shared" si="161"/>
        <v>0</v>
      </c>
      <c r="BJ237" s="124"/>
      <c r="BK237" s="115">
        <f>IFERROR(IF(BJ237="",0,(SUMIF($G$3:BI$3,"金额-入",$G237:BI237)-SUMIF($G$3:BI$3,"金额-出",$G237:BI237))/(SUMIF($G$3:BI$3,"数量-入",$G237:BI237)-SUMIF($G$3:BI$3,"数量-出",$G237:BI237))),0)</f>
        <v>0</v>
      </c>
      <c r="BL237" s="115">
        <f t="shared" si="162"/>
        <v>0</v>
      </c>
      <c r="BM237" s="125"/>
      <c r="BN237" s="126"/>
      <c r="BO237" s="123"/>
      <c r="BP237" s="112"/>
      <c r="BQ237" s="119">
        <f t="shared" si="163"/>
        <v>0</v>
      </c>
      <c r="BR237" s="124"/>
      <c r="BS237" s="115">
        <f>IFERROR(IF(BR237="",0,(SUMIF($G$3:BQ$3,"金额-入",$G237:BQ237)-SUMIF($G$3:BQ$3,"金额-出",$G237:BQ237))/(SUMIF($G$3:BQ$3,"数量-入",$G237:BQ237)-SUMIF($G$3:BQ$3,"数量-出",$G237:BQ237))),0)</f>
        <v>0</v>
      </c>
      <c r="BT237" s="115">
        <f t="shared" si="164"/>
        <v>0</v>
      </c>
      <c r="BU237" s="125"/>
      <c r="BV237" s="126"/>
      <c r="BW237" s="123"/>
      <c r="BX237" s="112"/>
      <c r="BY237" s="119">
        <f t="shared" si="165"/>
        <v>0</v>
      </c>
      <c r="BZ237" s="124"/>
      <c r="CA237" s="115">
        <f>IFERROR(IF(BZ237="",0,(SUMIF($G$3:BY$3,"金额-入",$G237:BY237)-SUMIF($G$3:BY$3,"金额-出",$G237:BY237))/(SUMIF($G$3:BY$3,"数量-入",$G237:BY237)-SUMIF($G$3:BY$3,"数量-出",$G237:BY237))),0)</f>
        <v>0</v>
      </c>
      <c r="CB237" s="115">
        <f t="shared" si="166"/>
        <v>0</v>
      </c>
      <c r="CC237" s="125"/>
      <c r="CD237" s="126"/>
      <c r="CE237" s="123"/>
      <c r="CF237" s="112"/>
      <c r="CG237" s="119">
        <f t="shared" si="167"/>
        <v>0</v>
      </c>
      <c r="CH237" s="124"/>
      <c r="CI237" s="115">
        <f>IFERROR(IF(CH237="",0,(SUMIF($G$3:CG$3,"金额-入",$G237:CG237)-SUMIF($G$3:CG$3,"金额-出",$G237:CG237))/(SUMIF($G$3:CG$3,"数量-入",$G237:CG237)-SUMIF($G$3:CG$3,"数量-出",$G237:CG237))),0)</f>
        <v>0</v>
      </c>
      <c r="CJ237" s="115">
        <f t="shared" si="168"/>
        <v>0</v>
      </c>
      <c r="CK237" s="125"/>
      <c r="CL237" s="126"/>
      <c r="CM237" s="123"/>
      <c r="CN237" s="112"/>
      <c r="CO237" s="119">
        <f t="shared" si="169"/>
        <v>0</v>
      </c>
      <c r="CP237" s="124"/>
      <c r="CQ237" s="115">
        <f>IFERROR(IF(CP237="",0,(SUMIF($G$3:CO$3,"金额-入",$G237:CO237)-SUMIF($G$3:CO$3,"金额-出",$G237:CO237))/(SUMIF($G$3:CO$3,"数量-入",$G237:CO237)-SUMIF($G$3:CO$3,"数量-出",$G237:CO237))),0)</f>
        <v>0</v>
      </c>
      <c r="CR237" s="115">
        <f t="shared" si="170"/>
        <v>0</v>
      </c>
      <c r="CS237" s="125"/>
      <c r="CT237" s="126"/>
      <c r="CU237" s="123"/>
      <c r="CV237" s="112"/>
      <c r="CW237" s="119">
        <f t="shared" si="171"/>
        <v>0</v>
      </c>
      <c r="CX237" s="124"/>
      <c r="CY237" s="115">
        <f>IFERROR(IF(CX237="",0,(SUMIF($G$3:CW$3,"金额-入",$G237:CW237)-SUMIF($G$3:CW$3,"金额-出",$G237:CW237))/(SUMIF($G$3:CW$3,"数量-入",$G237:CW237)-SUMIF($G$3:CW$3,"数量-出",$G237:CW237))),0)</f>
        <v>0</v>
      </c>
      <c r="CZ237" s="115">
        <f t="shared" si="172"/>
        <v>0</v>
      </c>
      <c r="DA237" s="125"/>
      <c r="DB237" s="126"/>
      <c r="DC237" s="123"/>
      <c r="DD237" s="112"/>
      <c r="DE237" s="119">
        <f t="shared" si="173"/>
        <v>0</v>
      </c>
      <c r="DF237" s="124"/>
      <c r="DG237" s="115">
        <f>IFERROR(IF(DF237="",0,(SUMIF($G$3:DE$3,"金额-入",$G237:DE237)-SUMIF($G$3:DE$3,"金额-出",$G237:DE237))/(SUMIF($G$3:DE$3,"数量-入",$G237:DE237)-SUMIF($G$3:DE$3,"数量-出",$G237:DE237))),0)</f>
        <v>0</v>
      </c>
      <c r="DH237" s="115">
        <f t="shared" si="174"/>
        <v>0</v>
      </c>
      <c r="DI237" s="125"/>
      <c r="DJ237" s="126"/>
      <c r="DK237" s="109">
        <f t="array" ref="DK237">MIN(IF(($G$3:$DJ$3="单价")*(G237:DJ237&lt;&gt;0),G237:DJ237))</f>
        <v>0</v>
      </c>
      <c r="DL237" s="97">
        <f t="array" ref="DL237">MAX(IF($G$3:$DJ$3="单价",G237:DJ237))</f>
        <v>0</v>
      </c>
      <c r="DM237" s="115">
        <f t="shared" si="175"/>
        <v>0</v>
      </c>
      <c r="DN237" s="127"/>
      <c r="DO237" s="2"/>
      <c r="DP237" s="11">
        <f t="shared" si="176"/>
        <v>0</v>
      </c>
      <c r="DQ237" s="11">
        <f t="shared" si="177"/>
        <v>0</v>
      </c>
      <c r="DR237" s="11"/>
      <c r="DS237" s="11"/>
      <c r="DT237" s="11"/>
      <c r="DU237" s="2"/>
      <c r="DV237" s="2"/>
      <c r="DW237" s="2"/>
      <c r="DX237" s="2"/>
      <c r="DY237" s="2"/>
    </row>
    <row r="238" spans="1:129" ht="18" hidden="1" customHeight="1" outlineLevel="1" x14ac:dyDescent="0.15">
      <c r="A238" s="2"/>
      <c r="B238" s="53">
        <f t="shared" si="140"/>
        <v>234</v>
      </c>
      <c r="C238" s="5"/>
      <c r="D238" s="6"/>
      <c r="E238" s="7"/>
      <c r="F238" s="8"/>
      <c r="G238" s="111"/>
      <c r="H238" s="112"/>
      <c r="I238" s="113">
        <f t="shared" si="143"/>
        <v>0</v>
      </c>
      <c r="J238" s="114">
        <f t="shared" si="144"/>
        <v>0</v>
      </c>
      <c r="K238" s="115">
        <f t="shared" si="141"/>
        <v>0</v>
      </c>
      <c r="L238" s="113">
        <f t="shared" si="145"/>
        <v>0</v>
      </c>
      <c r="M238" s="114">
        <f t="shared" si="146"/>
        <v>0</v>
      </c>
      <c r="N238" s="115">
        <f t="shared" si="142"/>
        <v>0</v>
      </c>
      <c r="O238" s="113">
        <f t="shared" si="147"/>
        <v>0</v>
      </c>
      <c r="P238" s="116">
        <f t="shared" si="148"/>
        <v>0</v>
      </c>
      <c r="Q238" s="117">
        <f t="shared" si="149"/>
        <v>0</v>
      </c>
      <c r="R238" s="118">
        <f t="shared" si="150"/>
        <v>0</v>
      </c>
      <c r="S238" s="111"/>
      <c r="T238" s="112"/>
      <c r="U238" s="119">
        <f t="shared" si="151"/>
        <v>0</v>
      </c>
      <c r="V238" s="120"/>
      <c r="W238" s="115">
        <f>IFERROR(IF(V238="",0,(SUMIF($G$3:U$3,"金额-入",$G238:U238)-SUMIF($G$3:U$3,"金额-出",$G238:U238))/(SUMIF($G$3:U$3,"数量-入",$G238:U238)-SUMIF($G$3:U$3,"数量-出",$G238:U238))),0)</f>
        <v>0</v>
      </c>
      <c r="X238" s="115">
        <f t="shared" si="152"/>
        <v>0</v>
      </c>
      <c r="Y238" s="121"/>
      <c r="Z238" s="122"/>
      <c r="AA238" s="111"/>
      <c r="AB238" s="112"/>
      <c r="AC238" s="119">
        <f t="shared" si="153"/>
        <v>0</v>
      </c>
      <c r="AD238" s="120"/>
      <c r="AE238" s="115">
        <f>IFERROR(IF(AD238="",0,(SUMIF($G$3:AC$3,"金额-入",$G238:AC238)-SUMIF($G$3:AC$3,"金额-出",$G238:AC238))/(SUMIF($G$3:AC$3,"数量-入",$G238:AC238)-SUMIF($G$3:AC$3,"数量-出",$G238:AC238))),0)</f>
        <v>0</v>
      </c>
      <c r="AF238" s="115">
        <f t="shared" si="154"/>
        <v>0</v>
      </c>
      <c r="AG238" s="121"/>
      <c r="AH238" s="122"/>
      <c r="AI238" s="123"/>
      <c r="AJ238" s="112"/>
      <c r="AK238" s="119">
        <f t="shared" si="155"/>
        <v>0</v>
      </c>
      <c r="AL238" s="124"/>
      <c r="AM238" s="115">
        <f>IFERROR(IF(AL238="",0,(SUMIF($G$3:AK$3,"金额-入",$G238:AK238)-SUMIF($G$3:AK$3,"金额-出",$G238:AK238))/(SUMIF($G$3:AK$3,"数量-入",$G238:AK238)-SUMIF($G$3:AK$3,"数量-出",$G238:AK238))),0)</f>
        <v>0</v>
      </c>
      <c r="AN238" s="115">
        <f t="shared" si="156"/>
        <v>0</v>
      </c>
      <c r="AO238" s="125"/>
      <c r="AP238" s="126"/>
      <c r="AQ238" s="123"/>
      <c r="AR238" s="112"/>
      <c r="AS238" s="119">
        <f t="shared" si="157"/>
        <v>0</v>
      </c>
      <c r="AT238" s="124"/>
      <c r="AU238" s="115">
        <f>IFERROR(IF(AT238="",0,(SUMIF($G$3:AS$3,"金额-入",$G238:AS238)-SUMIF($G$3:AS$3,"金额-出",$G238:AS238))/(SUMIF($G$3:AS$3,"数量-入",$G238:AS238)-SUMIF($G$3:AS$3,"数量-出",$G238:AS238))),0)</f>
        <v>0</v>
      </c>
      <c r="AV238" s="115">
        <f t="shared" si="158"/>
        <v>0</v>
      </c>
      <c r="AW238" s="125"/>
      <c r="AX238" s="126"/>
      <c r="AY238" s="123"/>
      <c r="AZ238" s="112"/>
      <c r="BA238" s="119">
        <f t="shared" si="159"/>
        <v>0</v>
      </c>
      <c r="BB238" s="124"/>
      <c r="BC238" s="115">
        <f>IFERROR(IF(BB238="",0,(SUMIF($G$3:BA$3,"金额-入",$G238:BA238)-SUMIF($G$3:BA$3,"金额-出",$G238:BA238))/(SUMIF($G$3:BA$3,"数量-入",$G238:BA238)-SUMIF($G$3:BA$3,"数量-出",$G238:BA238))),0)</f>
        <v>0</v>
      </c>
      <c r="BD238" s="115">
        <f t="shared" si="160"/>
        <v>0</v>
      </c>
      <c r="BE238" s="125"/>
      <c r="BF238" s="126"/>
      <c r="BG238" s="123"/>
      <c r="BH238" s="112"/>
      <c r="BI238" s="119">
        <f t="shared" si="161"/>
        <v>0</v>
      </c>
      <c r="BJ238" s="124"/>
      <c r="BK238" s="115">
        <f>IFERROR(IF(BJ238="",0,(SUMIF($G$3:BI$3,"金额-入",$G238:BI238)-SUMIF($G$3:BI$3,"金额-出",$G238:BI238))/(SUMIF($G$3:BI$3,"数量-入",$G238:BI238)-SUMIF($G$3:BI$3,"数量-出",$G238:BI238))),0)</f>
        <v>0</v>
      </c>
      <c r="BL238" s="115">
        <f t="shared" si="162"/>
        <v>0</v>
      </c>
      <c r="BM238" s="125"/>
      <c r="BN238" s="126"/>
      <c r="BO238" s="123"/>
      <c r="BP238" s="112"/>
      <c r="BQ238" s="119">
        <f t="shared" si="163"/>
        <v>0</v>
      </c>
      <c r="BR238" s="124"/>
      <c r="BS238" s="115">
        <f>IFERROR(IF(BR238="",0,(SUMIF($G$3:BQ$3,"金额-入",$G238:BQ238)-SUMIF($G$3:BQ$3,"金额-出",$G238:BQ238))/(SUMIF($G$3:BQ$3,"数量-入",$G238:BQ238)-SUMIF($G$3:BQ$3,"数量-出",$G238:BQ238))),0)</f>
        <v>0</v>
      </c>
      <c r="BT238" s="115">
        <f t="shared" si="164"/>
        <v>0</v>
      </c>
      <c r="BU238" s="125"/>
      <c r="BV238" s="126"/>
      <c r="BW238" s="123"/>
      <c r="BX238" s="112"/>
      <c r="BY238" s="119">
        <f t="shared" si="165"/>
        <v>0</v>
      </c>
      <c r="BZ238" s="124"/>
      <c r="CA238" s="115">
        <f>IFERROR(IF(BZ238="",0,(SUMIF($G$3:BY$3,"金额-入",$G238:BY238)-SUMIF($G$3:BY$3,"金额-出",$G238:BY238))/(SUMIF($G$3:BY$3,"数量-入",$G238:BY238)-SUMIF($G$3:BY$3,"数量-出",$G238:BY238))),0)</f>
        <v>0</v>
      </c>
      <c r="CB238" s="115">
        <f t="shared" si="166"/>
        <v>0</v>
      </c>
      <c r="CC238" s="125"/>
      <c r="CD238" s="126"/>
      <c r="CE238" s="123"/>
      <c r="CF238" s="112"/>
      <c r="CG238" s="119">
        <f t="shared" si="167"/>
        <v>0</v>
      </c>
      <c r="CH238" s="124"/>
      <c r="CI238" s="115">
        <f>IFERROR(IF(CH238="",0,(SUMIF($G$3:CG$3,"金额-入",$G238:CG238)-SUMIF($G$3:CG$3,"金额-出",$G238:CG238))/(SUMIF($G$3:CG$3,"数量-入",$G238:CG238)-SUMIF($G$3:CG$3,"数量-出",$G238:CG238))),0)</f>
        <v>0</v>
      </c>
      <c r="CJ238" s="115">
        <f t="shared" si="168"/>
        <v>0</v>
      </c>
      <c r="CK238" s="125"/>
      <c r="CL238" s="126"/>
      <c r="CM238" s="123"/>
      <c r="CN238" s="112"/>
      <c r="CO238" s="119">
        <f t="shared" si="169"/>
        <v>0</v>
      </c>
      <c r="CP238" s="124"/>
      <c r="CQ238" s="115">
        <f>IFERROR(IF(CP238="",0,(SUMIF($G$3:CO$3,"金额-入",$G238:CO238)-SUMIF($G$3:CO$3,"金额-出",$G238:CO238))/(SUMIF($G$3:CO$3,"数量-入",$G238:CO238)-SUMIF($G$3:CO$3,"数量-出",$G238:CO238))),0)</f>
        <v>0</v>
      </c>
      <c r="CR238" s="115">
        <f t="shared" si="170"/>
        <v>0</v>
      </c>
      <c r="CS238" s="125"/>
      <c r="CT238" s="126"/>
      <c r="CU238" s="123"/>
      <c r="CV238" s="112"/>
      <c r="CW238" s="119">
        <f t="shared" si="171"/>
        <v>0</v>
      </c>
      <c r="CX238" s="124"/>
      <c r="CY238" s="115">
        <f>IFERROR(IF(CX238="",0,(SUMIF($G$3:CW$3,"金额-入",$G238:CW238)-SUMIF($G$3:CW$3,"金额-出",$G238:CW238))/(SUMIF($G$3:CW$3,"数量-入",$G238:CW238)-SUMIF($G$3:CW$3,"数量-出",$G238:CW238))),0)</f>
        <v>0</v>
      </c>
      <c r="CZ238" s="115">
        <f t="shared" si="172"/>
        <v>0</v>
      </c>
      <c r="DA238" s="125"/>
      <c r="DB238" s="126"/>
      <c r="DC238" s="123"/>
      <c r="DD238" s="112"/>
      <c r="DE238" s="119">
        <f t="shared" si="173"/>
        <v>0</v>
      </c>
      <c r="DF238" s="124"/>
      <c r="DG238" s="115">
        <f>IFERROR(IF(DF238="",0,(SUMIF($G$3:DE$3,"金额-入",$G238:DE238)-SUMIF($G$3:DE$3,"金额-出",$G238:DE238))/(SUMIF($G$3:DE$3,"数量-入",$G238:DE238)-SUMIF($G$3:DE$3,"数量-出",$G238:DE238))),0)</f>
        <v>0</v>
      </c>
      <c r="DH238" s="115">
        <f t="shared" si="174"/>
        <v>0</v>
      </c>
      <c r="DI238" s="125"/>
      <c r="DJ238" s="126"/>
      <c r="DK238" s="109">
        <f t="array" ref="DK238">MIN(IF(($G$3:$DJ$3="单价")*(G238:DJ238&lt;&gt;0),G238:DJ238))</f>
        <v>0</v>
      </c>
      <c r="DL238" s="97">
        <f t="array" ref="DL238">MAX(IF($G$3:$DJ$3="单价",G238:DJ238))</f>
        <v>0</v>
      </c>
      <c r="DM238" s="115">
        <f t="shared" si="175"/>
        <v>0</v>
      </c>
      <c r="DN238" s="127"/>
      <c r="DO238" s="2"/>
      <c r="DP238" s="11">
        <f t="shared" si="176"/>
        <v>0</v>
      </c>
      <c r="DQ238" s="11">
        <f t="shared" si="177"/>
        <v>0</v>
      </c>
      <c r="DR238" s="11"/>
      <c r="DS238" s="11"/>
      <c r="DT238" s="11"/>
      <c r="DU238" s="2"/>
      <c r="DV238" s="2"/>
      <c r="DW238" s="2"/>
      <c r="DX238" s="2"/>
      <c r="DY238" s="2"/>
    </row>
    <row r="239" spans="1:129" ht="18" hidden="1" customHeight="1" outlineLevel="1" x14ac:dyDescent="0.15">
      <c r="A239" s="2"/>
      <c r="B239" s="53">
        <f t="shared" si="140"/>
        <v>235</v>
      </c>
      <c r="C239" s="5"/>
      <c r="D239" s="6"/>
      <c r="E239" s="7"/>
      <c r="F239" s="8"/>
      <c r="G239" s="111"/>
      <c r="H239" s="112"/>
      <c r="I239" s="113">
        <f t="shared" si="143"/>
        <v>0</v>
      </c>
      <c r="J239" s="114">
        <f t="shared" si="144"/>
        <v>0</v>
      </c>
      <c r="K239" s="115">
        <f t="shared" si="141"/>
        <v>0</v>
      </c>
      <c r="L239" s="113">
        <f t="shared" si="145"/>
        <v>0</v>
      </c>
      <c r="M239" s="114">
        <f t="shared" si="146"/>
        <v>0</v>
      </c>
      <c r="N239" s="115">
        <f t="shared" si="142"/>
        <v>0</v>
      </c>
      <c r="O239" s="113">
        <f t="shared" si="147"/>
        <v>0</v>
      </c>
      <c r="P239" s="116">
        <f t="shared" si="148"/>
        <v>0</v>
      </c>
      <c r="Q239" s="117">
        <f t="shared" si="149"/>
        <v>0</v>
      </c>
      <c r="R239" s="118">
        <f t="shared" si="150"/>
        <v>0</v>
      </c>
      <c r="S239" s="111"/>
      <c r="T239" s="112"/>
      <c r="U239" s="119">
        <f t="shared" si="151"/>
        <v>0</v>
      </c>
      <c r="V239" s="120"/>
      <c r="W239" s="115">
        <f>IFERROR(IF(V239="",0,(SUMIF($G$3:U$3,"金额-入",$G239:U239)-SUMIF($G$3:U$3,"金额-出",$G239:U239))/(SUMIF($G$3:U$3,"数量-入",$G239:U239)-SUMIF($G$3:U$3,"数量-出",$G239:U239))),0)</f>
        <v>0</v>
      </c>
      <c r="X239" s="115">
        <f t="shared" si="152"/>
        <v>0</v>
      </c>
      <c r="Y239" s="121"/>
      <c r="Z239" s="122"/>
      <c r="AA239" s="111"/>
      <c r="AB239" s="112"/>
      <c r="AC239" s="119">
        <f t="shared" si="153"/>
        <v>0</v>
      </c>
      <c r="AD239" s="120"/>
      <c r="AE239" s="115">
        <f>IFERROR(IF(AD239="",0,(SUMIF($G$3:AC$3,"金额-入",$G239:AC239)-SUMIF($G$3:AC$3,"金额-出",$G239:AC239))/(SUMIF($G$3:AC$3,"数量-入",$G239:AC239)-SUMIF($G$3:AC$3,"数量-出",$G239:AC239))),0)</f>
        <v>0</v>
      </c>
      <c r="AF239" s="115">
        <f t="shared" si="154"/>
        <v>0</v>
      </c>
      <c r="AG239" s="121"/>
      <c r="AH239" s="122"/>
      <c r="AI239" s="123"/>
      <c r="AJ239" s="112"/>
      <c r="AK239" s="119">
        <f t="shared" si="155"/>
        <v>0</v>
      </c>
      <c r="AL239" s="124"/>
      <c r="AM239" s="115">
        <f>IFERROR(IF(AL239="",0,(SUMIF($G$3:AK$3,"金额-入",$G239:AK239)-SUMIF($G$3:AK$3,"金额-出",$G239:AK239))/(SUMIF($G$3:AK$3,"数量-入",$G239:AK239)-SUMIF($G$3:AK$3,"数量-出",$G239:AK239))),0)</f>
        <v>0</v>
      </c>
      <c r="AN239" s="115">
        <f t="shared" si="156"/>
        <v>0</v>
      </c>
      <c r="AO239" s="125"/>
      <c r="AP239" s="126"/>
      <c r="AQ239" s="123"/>
      <c r="AR239" s="112"/>
      <c r="AS239" s="119">
        <f t="shared" si="157"/>
        <v>0</v>
      </c>
      <c r="AT239" s="124"/>
      <c r="AU239" s="115">
        <f>IFERROR(IF(AT239="",0,(SUMIF($G$3:AS$3,"金额-入",$G239:AS239)-SUMIF($G$3:AS$3,"金额-出",$G239:AS239))/(SUMIF($G$3:AS$3,"数量-入",$G239:AS239)-SUMIF($G$3:AS$3,"数量-出",$G239:AS239))),0)</f>
        <v>0</v>
      </c>
      <c r="AV239" s="115">
        <f t="shared" si="158"/>
        <v>0</v>
      </c>
      <c r="AW239" s="125"/>
      <c r="AX239" s="126"/>
      <c r="AY239" s="123"/>
      <c r="AZ239" s="112"/>
      <c r="BA239" s="119">
        <f t="shared" si="159"/>
        <v>0</v>
      </c>
      <c r="BB239" s="124"/>
      <c r="BC239" s="115">
        <f>IFERROR(IF(BB239="",0,(SUMIF($G$3:BA$3,"金额-入",$G239:BA239)-SUMIF($G$3:BA$3,"金额-出",$G239:BA239))/(SUMIF($G$3:BA$3,"数量-入",$G239:BA239)-SUMIF($G$3:BA$3,"数量-出",$G239:BA239))),0)</f>
        <v>0</v>
      </c>
      <c r="BD239" s="115">
        <f t="shared" si="160"/>
        <v>0</v>
      </c>
      <c r="BE239" s="125"/>
      <c r="BF239" s="126"/>
      <c r="BG239" s="123"/>
      <c r="BH239" s="112"/>
      <c r="BI239" s="119">
        <f t="shared" si="161"/>
        <v>0</v>
      </c>
      <c r="BJ239" s="124"/>
      <c r="BK239" s="115">
        <f>IFERROR(IF(BJ239="",0,(SUMIF($G$3:BI$3,"金额-入",$G239:BI239)-SUMIF($G$3:BI$3,"金额-出",$G239:BI239))/(SUMIF($G$3:BI$3,"数量-入",$G239:BI239)-SUMIF($G$3:BI$3,"数量-出",$G239:BI239))),0)</f>
        <v>0</v>
      </c>
      <c r="BL239" s="115">
        <f t="shared" si="162"/>
        <v>0</v>
      </c>
      <c r="BM239" s="125"/>
      <c r="BN239" s="126"/>
      <c r="BO239" s="123"/>
      <c r="BP239" s="112"/>
      <c r="BQ239" s="119">
        <f t="shared" si="163"/>
        <v>0</v>
      </c>
      <c r="BR239" s="124"/>
      <c r="BS239" s="115">
        <f>IFERROR(IF(BR239="",0,(SUMIF($G$3:BQ$3,"金额-入",$G239:BQ239)-SUMIF($G$3:BQ$3,"金额-出",$G239:BQ239))/(SUMIF($G$3:BQ$3,"数量-入",$G239:BQ239)-SUMIF($G$3:BQ$3,"数量-出",$G239:BQ239))),0)</f>
        <v>0</v>
      </c>
      <c r="BT239" s="115">
        <f t="shared" si="164"/>
        <v>0</v>
      </c>
      <c r="BU239" s="125"/>
      <c r="BV239" s="126"/>
      <c r="BW239" s="123"/>
      <c r="BX239" s="112"/>
      <c r="BY239" s="119">
        <f t="shared" si="165"/>
        <v>0</v>
      </c>
      <c r="BZ239" s="124"/>
      <c r="CA239" s="115">
        <f>IFERROR(IF(BZ239="",0,(SUMIF($G$3:BY$3,"金额-入",$G239:BY239)-SUMIF($G$3:BY$3,"金额-出",$G239:BY239))/(SUMIF($G$3:BY$3,"数量-入",$G239:BY239)-SUMIF($G$3:BY$3,"数量-出",$G239:BY239))),0)</f>
        <v>0</v>
      </c>
      <c r="CB239" s="115">
        <f t="shared" si="166"/>
        <v>0</v>
      </c>
      <c r="CC239" s="125"/>
      <c r="CD239" s="126"/>
      <c r="CE239" s="123"/>
      <c r="CF239" s="112"/>
      <c r="CG239" s="119">
        <f t="shared" si="167"/>
        <v>0</v>
      </c>
      <c r="CH239" s="124"/>
      <c r="CI239" s="115">
        <f>IFERROR(IF(CH239="",0,(SUMIF($G$3:CG$3,"金额-入",$G239:CG239)-SUMIF($G$3:CG$3,"金额-出",$G239:CG239))/(SUMIF($G$3:CG$3,"数量-入",$G239:CG239)-SUMIF($G$3:CG$3,"数量-出",$G239:CG239))),0)</f>
        <v>0</v>
      </c>
      <c r="CJ239" s="115">
        <f t="shared" si="168"/>
        <v>0</v>
      </c>
      <c r="CK239" s="125"/>
      <c r="CL239" s="126"/>
      <c r="CM239" s="123"/>
      <c r="CN239" s="112"/>
      <c r="CO239" s="119">
        <f t="shared" si="169"/>
        <v>0</v>
      </c>
      <c r="CP239" s="124"/>
      <c r="CQ239" s="115">
        <f>IFERROR(IF(CP239="",0,(SUMIF($G$3:CO$3,"金额-入",$G239:CO239)-SUMIF($G$3:CO$3,"金额-出",$G239:CO239))/(SUMIF($G$3:CO$3,"数量-入",$G239:CO239)-SUMIF($G$3:CO$3,"数量-出",$G239:CO239))),0)</f>
        <v>0</v>
      </c>
      <c r="CR239" s="115">
        <f t="shared" si="170"/>
        <v>0</v>
      </c>
      <c r="CS239" s="125"/>
      <c r="CT239" s="126"/>
      <c r="CU239" s="123"/>
      <c r="CV239" s="112"/>
      <c r="CW239" s="119">
        <f t="shared" si="171"/>
        <v>0</v>
      </c>
      <c r="CX239" s="124"/>
      <c r="CY239" s="115">
        <f>IFERROR(IF(CX239="",0,(SUMIF($G$3:CW$3,"金额-入",$G239:CW239)-SUMIF($G$3:CW$3,"金额-出",$G239:CW239))/(SUMIF($G$3:CW$3,"数量-入",$G239:CW239)-SUMIF($G$3:CW$3,"数量-出",$G239:CW239))),0)</f>
        <v>0</v>
      </c>
      <c r="CZ239" s="115">
        <f t="shared" si="172"/>
        <v>0</v>
      </c>
      <c r="DA239" s="125"/>
      <c r="DB239" s="126"/>
      <c r="DC239" s="123"/>
      <c r="DD239" s="112"/>
      <c r="DE239" s="119">
        <f t="shared" si="173"/>
        <v>0</v>
      </c>
      <c r="DF239" s="124"/>
      <c r="DG239" s="115">
        <f>IFERROR(IF(DF239="",0,(SUMIF($G$3:DE$3,"金额-入",$G239:DE239)-SUMIF($G$3:DE$3,"金额-出",$G239:DE239))/(SUMIF($G$3:DE$3,"数量-入",$G239:DE239)-SUMIF($G$3:DE$3,"数量-出",$G239:DE239))),0)</f>
        <v>0</v>
      </c>
      <c r="DH239" s="115">
        <f t="shared" si="174"/>
        <v>0</v>
      </c>
      <c r="DI239" s="125"/>
      <c r="DJ239" s="126"/>
      <c r="DK239" s="109">
        <f t="array" ref="DK239">MIN(IF(($G$3:$DJ$3="单价")*(G239:DJ239&lt;&gt;0),G239:DJ239))</f>
        <v>0</v>
      </c>
      <c r="DL239" s="97">
        <f t="array" ref="DL239">MAX(IF($G$3:$DJ$3="单价",G239:DJ239))</f>
        <v>0</v>
      </c>
      <c r="DM239" s="115">
        <f t="shared" si="175"/>
        <v>0</v>
      </c>
      <c r="DN239" s="127"/>
      <c r="DO239" s="2"/>
      <c r="DP239" s="11">
        <f t="shared" si="176"/>
        <v>0</v>
      </c>
      <c r="DQ239" s="11">
        <f t="shared" si="177"/>
        <v>0</v>
      </c>
      <c r="DR239" s="11"/>
      <c r="DS239" s="11"/>
      <c r="DT239" s="11"/>
      <c r="DU239" s="2"/>
      <c r="DV239" s="2"/>
      <c r="DW239" s="2"/>
      <c r="DX239" s="2"/>
      <c r="DY239" s="2"/>
    </row>
    <row r="240" spans="1:129" ht="18" hidden="1" customHeight="1" outlineLevel="1" x14ac:dyDescent="0.15">
      <c r="A240" s="2"/>
      <c r="B240" s="53">
        <f t="shared" si="140"/>
        <v>236</v>
      </c>
      <c r="C240" s="5"/>
      <c r="D240" s="6"/>
      <c r="E240" s="7"/>
      <c r="F240" s="8"/>
      <c r="G240" s="111"/>
      <c r="H240" s="112"/>
      <c r="I240" s="113">
        <f t="shared" si="143"/>
        <v>0</v>
      </c>
      <c r="J240" s="114">
        <f t="shared" si="144"/>
        <v>0</v>
      </c>
      <c r="K240" s="115">
        <f t="shared" si="141"/>
        <v>0</v>
      </c>
      <c r="L240" s="113">
        <f t="shared" si="145"/>
        <v>0</v>
      </c>
      <c r="M240" s="114">
        <f t="shared" si="146"/>
        <v>0</v>
      </c>
      <c r="N240" s="115">
        <f t="shared" si="142"/>
        <v>0</v>
      </c>
      <c r="O240" s="113">
        <f t="shared" si="147"/>
        <v>0</v>
      </c>
      <c r="P240" s="116">
        <f t="shared" si="148"/>
        <v>0</v>
      </c>
      <c r="Q240" s="117">
        <f t="shared" si="149"/>
        <v>0</v>
      </c>
      <c r="R240" s="118">
        <f t="shared" si="150"/>
        <v>0</v>
      </c>
      <c r="S240" s="111"/>
      <c r="T240" s="112"/>
      <c r="U240" s="119">
        <f t="shared" si="151"/>
        <v>0</v>
      </c>
      <c r="V240" s="120"/>
      <c r="W240" s="115">
        <f>IFERROR(IF(V240="",0,(SUMIF($G$3:U$3,"金额-入",$G240:U240)-SUMIF($G$3:U$3,"金额-出",$G240:U240))/(SUMIF($G$3:U$3,"数量-入",$G240:U240)-SUMIF($G$3:U$3,"数量-出",$G240:U240))),0)</f>
        <v>0</v>
      </c>
      <c r="X240" s="115">
        <f t="shared" si="152"/>
        <v>0</v>
      </c>
      <c r="Y240" s="121"/>
      <c r="Z240" s="122"/>
      <c r="AA240" s="111"/>
      <c r="AB240" s="112"/>
      <c r="AC240" s="119">
        <f t="shared" si="153"/>
        <v>0</v>
      </c>
      <c r="AD240" s="120"/>
      <c r="AE240" s="115">
        <f>IFERROR(IF(AD240="",0,(SUMIF($G$3:AC$3,"金额-入",$G240:AC240)-SUMIF($G$3:AC$3,"金额-出",$G240:AC240))/(SUMIF($G$3:AC$3,"数量-入",$G240:AC240)-SUMIF($G$3:AC$3,"数量-出",$G240:AC240))),0)</f>
        <v>0</v>
      </c>
      <c r="AF240" s="115">
        <f t="shared" si="154"/>
        <v>0</v>
      </c>
      <c r="AG240" s="121"/>
      <c r="AH240" s="122"/>
      <c r="AI240" s="123"/>
      <c r="AJ240" s="112"/>
      <c r="AK240" s="119">
        <f t="shared" si="155"/>
        <v>0</v>
      </c>
      <c r="AL240" s="124"/>
      <c r="AM240" s="115">
        <f>IFERROR(IF(AL240="",0,(SUMIF($G$3:AK$3,"金额-入",$G240:AK240)-SUMIF($G$3:AK$3,"金额-出",$G240:AK240))/(SUMIF($G$3:AK$3,"数量-入",$G240:AK240)-SUMIF($G$3:AK$3,"数量-出",$G240:AK240))),0)</f>
        <v>0</v>
      </c>
      <c r="AN240" s="115">
        <f t="shared" si="156"/>
        <v>0</v>
      </c>
      <c r="AO240" s="125"/>
      <c r="AP240" s="126"/>
      <c r="AQ240" s="123"/>
      <c r="AR240" s="112"/>
      <c r="AS240" s="119">
        <f t="shared" si="157"/>
        <v>0</v>
      </c>
      <c r="AT240" s="124"/>
      <c r="AU240" s="115">
        <f>IFERROR(IF(AT240="",0,(SUMIF($G$3:AS$3,"金额-入",$G240:AS240)-SUMIF($G$3:AS$3,"金额-出",$G240:AS240))/(SUMIF($G$3:AS$3,"数量-入",$G240:AS240)-SUMIF($G$3:AS$3,"数量-出",$G240:AS240))),0)</f>
        <v>0</v>
      </c>
      <c r="AV240" s="115">
        <f t="shared" si="158"/>
        <v>0</v>
      </c>
      <c r="AW240" s="125"/>
      <c r="AX240" s="126"/>
      <c r="AY240" s="123"/>
      <c r="AZ240" s="112"/>
      <c r="BA240" s="119">
        <f t="shared" si="159"/>
        <v>0</v>
      </c>
      <c r="BB240" s="124"/>
      <c r="BC240" s="115">
        <f>IFERROR(IF(BB240="",0,(SUMIF($G$3:BA$3,"金额-入",$G240:BA240)-SUMIF($G$3:BA$3,"金额-出",$G240:BA240))/(SUMIF($G$3:BA$3,"数量-入",$G240:BA240)-SUMIF($G$3:BA$3,"数量-出",$G240:BA240))),0)</f>
        <v>0</v>
      </c>
      <c r="BD240" s="115">
        <f t="shared" si="160"/>
        <v>0</v>
      </c>
      <c r="BE240" s="125"/>
      <c r="BF240" s="126"/>
      <c r="BG240" s="123"/>
      <c r="BH240" s="112"/>
      <c r="BI240" s="119">
        <f t="shared" si="161"/>
        <v>0</v>
      </c>
      <c r="BJ240" s="124"/>
      <c r="BK240" s="115">
        <f>IFERROR(IF(BJ240="",0,(SUMIF($G$3:BI$3,"金额-入",$G240:BI240)-SUMIF($G$3:BI$3,"金额-出",$G240:BI240))/(SUMIF($G$3:BI$3,"数量-入",$G240:BI240)-SUMIF($G$3:BI$3,"数量-出",$G240:BI240))),0)</f>
        <v>0</v>
      </c>
      <c r="BL240" s="115">
        <f t="shared" si="162"/>
        <v>0</v>
      </c>
      <c r="BM240" s="125"/>
      <c r="BN240" s="126"/>
      <c r="BO240" s="123"/>
      <c r="BP240" s="112"/>
      <c r="BQ240" s="119">
        <f t="shared" si="163"/>
        <v>0</v>
      </c>
      <c r="BR240" s="124"/>
      <c r="BS240" s="115">
        <f>IFERROR(IF(BR240="",0,(SUMIF($G$3:BQ$3,"金额-入",$G240:BQ240)-SUMIF($G$3:BQ$3,"金额-出",$G240:BQ240))/(SUMIF($G$3:BQ$3,"数量-入",$G240:BQ240)-SUMIF($G$3:BQ$3,"数量-出",$G240:BQ240))),0)</f>
        <v>0</v>
      </c>
      <c r="BT240" s="115">
        <f t="shared" si="164"/>
        <v>0</v>
      </c>
      <c r="BU240" s="125"/>
      <c r="BV240" s="126"/>
      <c r="BW240" s="123"/>
      <c r="BX240" s="112"/>
      <c r="BY240" s="119">
        <f t="shared" si="165"/>
        <v>0</v>
      </c>
      <c r="BZ240" s="124"/>
      <c r="CA240" s="115">
        <f>IFERROR(IF(BZ240="",0,(SUMIF($G$3:BY$3,"金额-入",$G240:BY240)-SUMIF($G$3:BY$3,"金额-出",$G240:BY240))/(SUMIF($G$3:BY$3,"数量-入",$G240:BY240)-SUMIF($G$3:BY$3,"数量-出",$G240:BY240))),0)</f>
        <v>0</v>
      </c>
      <c r="CB240" s="115">
        <f t="shared" si="166"/>
        <v>0</v>
      </c>
      <c r="CC240" s="125"/>
      <c r="CD240" s="126"/>
      <c r="CE240" s="123"/>
      <c r="CF240" s="112"/>
      <c r="CG240" s="119">
        <f t="shared" si="167"/>
        <v>0</v>
      </c>
      <c r="CH240" s="124"/>
      <c r="CI240" s="115">
        <f>IFERROR(IF(CH240="",0,(SUMIF($G$3:CG$3,"金额-入",$G240:CG240)-SUMIF($G$3:CG$3,"金额-出",$G240:CG240))/(SUMIF($G$3:CG$3,"数量-入",$G240:CG240)-SUMIF($G$3:CG$3,"数量-出",$G240:CG240))),0)</f>
        <v>0</v>
      </c>
      <c r="CJ240" s="115">
        <f t="shared" si="168"/>
        <v>0</v>
      </c>
      <c r="CK240" s="125"/>
      <c r="CL240" s="126"/>
      <c r="CM240" s="123"/>
      <c r="CN240" s="112"/>
      <c r="CO240" s="119">
        <f t="shared" si="169"/>
        <v>0</v>
      </c>
      <c r="CP240" s="124"/>
      <c r="CQ240" s="115">
        <f>IFERROR(IF(CP240="",0,(SUMIF($G$3:CO$3,"金额-入",$G240:CO240)-SUMIF($G$3:CO$3,"金额-出",$G240:CO240))/(SUMIF($G$3:CO$3,"数量-入",$G240:CO240)-SUMIF($G$3:CO$3,"数量-出",$G240:CO240))),0)</f>
        <v>0</v>
      </c>
      <c r="CR240" s="115">
        <f t="shared" si="170"/>
        <v>0</v>
      </c>
      <c r="CS240" s="125"/>
      <c r="CT240" s="126"/>
      <c r="CU240" s="123"/>
      <c r="CV240" s="112"/>
      <c r="CW240" s="119">
        <f t="shared" si="171"/>
        <v>0</v>
      </c>
      <c r="CX240" s="124"/>
      <c r="CY240" s="115">
        <f>IFERROR(IF(CX240="",0,(SUMIF($G$3:CW$3,"金额-入",$G240:CW240)-SUMIF($G$3:CW$3,"金额-出",$G240:CW240))/(SUMIF($G$3:CW$3,"数量-入",$G240:CW240)-SUMIF($G$3:CW$3,"数量-出",$G240:CW240))),0)</f>
        <v>0</v>
      </c>
      <c r="CZ240" s="115">
        <f t="shared" si="172"/>
        <v>0</v>
      </c>
      <c r="DA240" s="125"/>
      <c r="DB240" s="126"/>
      <c r="DC240" s="123"/>
      <c r="DD240" s="112"/>
      <c r="DE240" s="119">
        <f t="shared" si="173"/>
        <v>0</v>
      </c>
      <c r="DF240" s="124"/>
      <c r="DG240" s="115">
        <f>IFERROR(IF(DF240="",0,(SUMIF($G$3:DE$3,"金额-入",$G240:DE240)-SUMIF($G$3:DE$3,"金额-出",$G240:DE240))/(SUMIF($G$3:DE$3,"数量-入",$G240:DE240)-SUMIF($G$3:DE$3,"数量-出",$G240:DE240))),0)</f>
        <v>0</v>
      </c>
      <c r="DH240" s="115">
        <f t="shared" si="174"/>
        <v>0</v>
      </c>
      <c r="DI240" s="125"/>
      <c r="DJ240" s="126"/>
      <c r="DK240" s="109">
        <f t="array" ref="DK240">MIN(IF(($G$3:$DJ$3="单价")*(G240:DJ240&lt;&gt;0),G240:DJ240))</f>
        <v>0</v>
      </c>
      <c r="DL240" s="97">
        <f t="array" ref="DL240">MAX(IF($G$3:$DJ$3="单价",G240:DJ240))</f>
        <v>0</v>
      </c>
      <c r="DM240" s="115">
        <f t="shared" si="175"/>
        <v>0</v>
      </c>
      <c r="DN240" s="127"/>
      <c r="DO240" s="2"/>
      <c r="DP240" s="11">
        <f t="shared" si="176"/>
        <v>0</v>
      </c>
      <c r="DQ240" s="11">
        <f t="shared" si="177"/>
        <v>0</v>
      </c>
      <c r="DR240" s="11"/>
      <c r="DS240" s="11"/>
      <c r="DT240" s="11"/>
      <c r="DU240" s="2"/>
      <c r="DV240" s="2"/>
      <c r="DW240" s="2"/>
      <c r="DX240" s="2"/>
      <c r="DY240" s="2"/>
    </row>
    <row r="241" spans="1:129" ht="18" hidden="1" customHeight="1" outlineLevel="1" x14ac:dyDescent="0.15">
      <c r="A241" s="2"/>
      <c r="B241" s="53">
        <f t="shared" si="140"/>
        <v>237</v>
      </c>
      <c r="C241" s="5"/>
      <c r="D241" s="6"/>
      <c r="E241" s="7"/>
      <c r="F241" s="8"/>
      <c r="G241" s="111"/>
      <c r="H241" s="112"/>
      <c r="I241" s="113">
        <f t="shared" si="143"/>
        <v>0</v>
      </c>
      <c r="J241" s="114">
        <f t="shared" si="144"/>
        <v>0</v>
      </c>
      <c r="K241" s="115">
        <f t="shared" si="141"/>
        <v>0</v>
      </c>
      <c r="L241" s="113">
        <f t="shared" si="145"/>
        <v>0</v>
      </c>
      <c r="M241" s="114">
        <f t="shared" si="146"/>
        <v>0</v>
      </c>
      <c r="N241" s="115">
        <f t="shared" si="142"/>
        <v>0</v>
      </c>
      <c r="O241" s="113">
        <f t="shared" si="147"/>
        <v>0</v>
      </c>
      <c r="P241" s="116">
        <f t="shared" si="148"/>
        <v>0</v>
      </c>
      <c r="Q241" s="117">
        <f t="shared" si="149"/>
        <v>0</v>
      </c>
      <c r="R241" s="118">
        <f t="shared" si="150"/>
        <v>0</v>
      </c>
      <c r="S241" s="111"/>
      <c r="T241" s="112"/>
      <c r="U241" s="119">
        <f t="shared" si="151"/>
        <v>0</v>
      </c>
      <c r="V241" s="120"/>
      <c r="W241" s="115">
        <f>IFERROR(IF(V241="",0,(SUMIF($G$3:U$3,"金额-入",$G241:U241)-SUMIF($G$3:U$3,"金额-出",$G241:U241))/(SUMIF($G$3:U$3,"数量-入",$G241:U241)-SUMIF($G$3:U$3,"数量-出",$G241:U241))),0)</f>
        <v>0</v>
      </c>
      <c r="X241" s="115">
        <f t="shared" si="152"/>
        <v>0</v>
      </c>
      <c r="Y241" s="121"/>
      <c r="Z241" s="122"/>
      <c r="AA241" s="111"/>
      <c r="AB241" s="112"/>
      <c r="AC241" s="119">
        <f t="shared" si="153"/>
        <v>0</v>
      </c>
      <c r="AD241" s="120"/>
      <c r="AE241" s="115">
        <f>IFERROR(IF(AD241="",0,(SUMIF($G$3:AC$3,"金额-入",$G241:AC241)-SUMIF($G$3:AC$3,"金额-出",$G241:AC241))/(SUMIF($G$3:AC$3,"数量-入",$G241:AC241)-SUMIF($G$3:AC$3,"数量-出",$G241:AC241))),0)</f>
        <v>0</v>
      </c>
      <c r="AF241" s="115">
        <f t="shared" si="154"/>
        <v>0</v>
      </c>
      <c r="AG241" s="121"/>
      <c r="AH241" s="122"/>
      <c r="AI241" s="123"/>
      <c r="AJ241" s="112"/>
      <c r="AK241" s="119">
        <f t="shared" si="155"/>
        <v>0</v>
      </c>
      <c r="AL241" s="124"/>
      <c r="AM241" s="115">
        <f>IFERROR(IF(AL241="",0,(SUMIF($G$3:AK$3,"金额-入",$G241:AK241)-SUMIF($G$3:AK$3,"金额-出",$G241:AK241))/(SUMIF($G$3:AK$3,"数量-入",$G241:AK241)-SUMIF($G$3:AK$3,"数量-出",$G241:AK241))),0)</f>
        <v>0</v>
      </c>
      <c r="AN241" s="115">
        <f t="shared" si="156"/>
        <v>0</v>
      </c>
      <c r="AO241" s="125"/>
      <c r="AP241" s="126"/>
      <c r="AQ241" s="123"/>
      <c r="AR241" s="112"/>
      <c r="AS241" s="119">
        <f t="shared" si="157"/>
        <v>0</v>
      </c>
      <c r="AT241" s="124"/>
      <c r="AU241" s="115">
        <f>IFERROR(IF(AT241="",0,(SUMIF($G$3:AS$3,"金额-入",$G241:AS241)-SUMIF($G$3:AS$3,"金额-出",$G241:AS241))/(SUMIF($G$3:AS$3,"数量-入",$G241:AS241)-SUMIF($G$3:AS$3,"数量-出",$G241:AS241))),0)</f>
        <v>0</v>
      </c>
      <c r="AV241" s="115">
        <f t="shared" si="158"/>
        <v>0</v>
      </c>
      <c r="AW241" s="125"/>
      <c r="AX241" s="126"/>
      <c r="AY241" s="123"/>
      <c r="AZ241" s="112"/>
      <c r="BA241" s="119">
        <f t="shared" si="159"/>
        <v>0</v>
      </c>
      <c r="BB241" s="124"/>
      <c r="BC241" s="115">
        <f>IFERROR(IF(BB241="",0,(SUMIF($G$3:BA$3,"金额-入",$G241:BA241)-SUMIF($G$3:BA$3,"金额-出",$G241:BA241))/(SUMIF($G$3:BA$3,"数量-入",$G241:BA241)-SUMIF($G$3:BA$3,"数量-出",$G241:BA241))),0)</f>
        <v>0</v>
      </c>
      <c r="BD241" s="115">
        <f t="shared" si="160"/>
        <v>0</v>
      </c>
      <c r="BE241" s="125"/>
      <c r="BF241" s="126"/>
      <c r="BG241" s="123"/>
      <c r="BH241" s="112"/>
      <c r="BI241" s="119">
        <f t="shared" si="161"/>
        <v>0</v>
      </c>
      <c r="BJ241" s="124"/>
      <c r="BK241" s="115">
        <f>IFERROR(IF(BJ241="",0,(SUMIF($G$3:BI$3,"金额-入",$G241:BI241)-SUMIF($G$3:BI$3,"金额-出",$G241:BI241))/(SUMIF($G$3:BI$3,"数量-入",$G241:BI241)-SUMIF($G$3:BI$3,"数量-出",$G241:BI241))),0)</f>
        <v>0</v>
      </c>
      <c r="BL241" s="115">
        <f t="shared" si="162"/>
        <v>0</v>
      </c>
      <c r="BM241" s="125"/>
      <c r="BN241" s="126"/>
      <c r="BO241" s="123"/>
      <c r="BP241" s="112"/>
      <c r="BQ241" s="119">
        <f t="shared" si="163"/>
        <v>0</v>
      </c>
      <c r="BR241" s="124"/>
      <c r="BS241" s="115">
        <f>IFERROR(IF(BR241="",0,(SUMIF($G$3:BQ$3,"金额-入",$G241:BQ241)-SUMIF($G$3:BQ$3,"金额-出",$G241:BQ241))/(SUMIF($G$3:BQ$3,"数量-入",$G241:BQ241)-SUMIF($G$3:BQ$3,"数量-出",$G241:BQ241))),0)</f>
        <v>0</v>
      </c>
      <c r="BT241" s="115">
        <f t="shared" si="164"/>
        <v>0</v>
      </c>
      <c r="BU241" s="125"/>
      <c r="BV241" s="126"/>
      <c r="BW241" s="123"/>
      <c r="BX241" s="112"/>
      <c r="BY241" s="119">
        <f t="shared" si="165"/>
        <v>0</v>
      </c>
      <c r="BZ241" s="124"/>
      <c r="CA241" s="115">
        <f>IFERROR(IF(BZ241="",0,(SUMIF($G$3:BY$3,"金额-入",$G241:BY241)-SUMIF($G$3:BY$3,"金额-出",$G241:BY241))/(SUMIF($G$3:BY$3,"数量-入",$G241:BY241)-SUMIF($G$3:BY$3,"数量-出",$G241:BY241))),0)</f>
        <v>0</v>
      </c>
      <c r="CB241" s="115">
        <f t="shared" si="166"/>
        <v>0</v>
      </c>
      <c r="CC241" s="125"/>
      <c r="CD241" s="126"/>
      <c r="CE241" s="123"/>
      <c r="CF241" s="112"/>
      <c r="CG241" s="119">
        <f t="shared" si="167"/>
        <v>0</v>
      </c>
      <c r="CH241" s="124"/>
      <c r="CI241" s="115">
        <f>IFERROR(IF(CH241="",0,(SUMIF($G$3:CG$3,"金额-入",$G241:CG241)-SUMIF($G$3:CG$3,"金额-出",$G241:CG241))/(SUMIF($G$3:CG$3,"数量-入",$G241:CG241)-SUMIF($G$3:CG$3,"数量-出",$G241:CG241))),0)</f>
        <v>0</v>
      </c>
      <c r="CJ241" s="115">
        <f t="shared" si="168"/>
        <v>0</v>
      </c>
      <c r="CK241" s="125"/>
      <c r="CL241" s="126"/>
      <c r="CM241" s="123"/>
      <c r="CN241" s="112"/>
      <c r="CO241" s="119">
        <f t="shared" si="169"/>
        <v>0</v>
      </c>
      <c r="CP241" s="124"/>
      <c r="CQ241" s="115">
        <f>IFERROR(IF(CP241="",0,(SUMIF($G$3:CO$3,"金额-入",$G241:CO241)-SUMIF($G$3:CO$3,"金额-出",$G241:CO241))/(SUMIF($G$3:CO$3,"数量-入",$G241:CO241)-SUMIF($G$3:CO$3,"数量-出",$G241:CO241))),0)</f>
        <v>0</v>
      </c>
      <c r="CR241" s="115">
        <f t="shared" si="170"/>
        <v>0</v>
      </c>
      <c r="CS241" s="125"/>
      <c r="CT241" s="126"/>
      <c r="CU241" s="123"/>
      <c r="CV241" s="112"/>
      <c r="CW241" s="119">
        <f t="shared" si="171"/>
        <v>0</v>
      </c>
      <c r="CX241" s="124"/>
      <c r="CY241" s="115">
        <f>IFERROR(IF(CX241="",0,(SUMIF($G$3:CW$3,"金额-入",$G241:CW241)-SUMIF($G$3:CW$3,"金额-出",$G241:CW241))/(SUMIF($G$3:CW$3,"数量-入",$G241:CW241)-SUMIF($G$3:CW$3,"数量-出",$G241:CW241))),0)</f>
        <v>0</v>
      </c>
      <c r="CZ241" s="115">
        <f t="shared" si="172"/>
        <v>0</v>
      </c>
      <c r="DA241" s="125"/>
      <c r="DB241" s="126"/>
      <c r="DC241" s="123"/>
      <c r="DD241" s="112"/>
      <c r="DE241" s="119">
        <f t="shared" si="173"/>
        <v>0</v>
      </c>
      <c r="DF241" s="124"/>
      <c r="DG241" s="115">
        <f>IFERROR(IF(DF241="",0,(SUMIF($G$3:DE$3,"金额-入",$G241:DE241)-SUMIF($G$3:DE$3,"金额-出",$G241:DE241))/(SUMIF($G$3:DE$3,"数量-入",$G241:DE241)-SUMIF($G$3:DE$3,"数量-出",$G241:DE241))),0)</f>
        <v>0</v>
      </c>
      <c r="DH241" s="115">
        <f t="shared" si="174"/>
        <v>0</v>
      </c>
      <c r="DI241" s="125"/>
      <c r="DJ241" s="126"/>
      <c r="DK241" s="109">
        <f t="array" ref="DK241">MIN(IF(($G$3:$DJ$3="单价")*(G241:DJ241&lt;&gt;0),G241:DJ241))</f>
        <v>0</v>
      </c>
      <c r="DL241" s="97">
        <f t="array" ref="DL241">MAX(IF($G$3:$DJ$3="单价",G241:DJ241))</f>
        <v>0</v>
      </c>
      <c r="DM241" s="115">
        <f t="shared" si="175"/>
        <v>0</v>
      </c>
      <c r="DN241" s="127"/>
      <c r="DO241" s="2"/>
      <c r="DP241" s="11">
        <f t="shared" si="176"/>
        <v>0</v>
      </c>
      <c r="DQ241" s="11">
        <f t="shared" si="177"/>
        <v>0</v>
      </c>
      <c r="DR241" s="11"/>
      <c r="DS241" s="11"/>
      <c r="DT241" s="11"/>
      <c r="DU241" s="2"/>
      <c r="DV241" s="2"/>
      <c r="DW241" s="2"/>
      <c r="DX241" s="2"/>
      <c r="DY241" s="2"/>
    </row>
    <row r="242" spans="1:129" ht="18" hidden="1" customHeight="1" outlineLevel="1" x14ac:dyDescent="0.15">
      <c r="A242" s="2"/>
      <c r="B242" s="53">
        <f t="shared" si="140"/>
        <v>238</v>
      </c>
      <c r="C242" s="5"/>
      <c r="D242" s="6"/>
      <c r="E242" s="7"/>
      <c r="F242" s="8"/>
      <c r="G242" s="111"/>
      <c r="H242" s="112"/>
      <c r="I242" s="113">
        <f t="shared" si="143"/>
        <v>0</v>
      </c>
      <c r="J242" s="114">
        <f t="shared" si="144"/>
        <v>0</v>
      </c>
      <c r="K242" s="115">
        <f t="shared" si="141"/>
        <v>0</v>
      </c>
      <c r="L242" s="113">
        <f t="shared" si="145"/>
        <v>0</v>
      </c>
      <c r="M242" s="114">
        <f t="shared" si="146"/>
        <v>0</v>
      </c>
      <c r="N242" s="115">
        <f t="shared" si="142"/>
        <v>0</v>
      </c>
      <c r="O242" s="113">
        <f t="shared" si="147"/>
        <v>0</v>
      </c>
      <c r="P242" s="116">
        <f t="shared" si="148"/>
        <v>0</v>
      </c>
      <c r="Q242" s="117">
        <f t="shared" si="149"/>
        <v>0</v>
      </c>
      <c r="R242" s="118">
        <f t="shared" si="150"/>
        <v>0</v>
      </c>
      <c r="S242" s="111"/>
      <c r="T242" s="112"/>
      <c r="U242" s="119">
        <f t="shared" si="151"/>
        <v>0</v>
      </c>
      <c r="V242" s="120"/>
      <c r="W242" s="115">
        <f>IFERROR(IF(V242="",0,(SUMIF($G$3:U$3,"金额-入",$G242:U242)-SUMIF($G$3:U$3,"金额-出",$G242:U242))/(SUMIF($G$3:U$3,"数量-入",$G242:U242)-SUMIF($G$3:U$3,"数量-出",$G242:U242))),0)</f>
        <v>0</v>
      </c>
      <c r="X242" s="115">
        <f t="shared" si="152"/>
        <v>0</v>
      </c>
      <c r="Y242" s="121"/>
      <c r="Z242" s="122"/>
      <c r="AA242" s="111"/>
      <c r="AB242" s="112"/>
      <c r="AC242" s="119">
        <f t="shared" si="153"/>
        <v>0</v>
      </c>
      <c r="AD242" s="120"/>
      <c r="AE242" s="115">
        <f>IFERROR(IF(AD242="",0,(SUMIF($G$3:AC$3,"金额-入",$G242:AC242)-SUMIF($G$3:AC$3,"金额-出",$G242:AC242))/(SUMIF($G$3:AC$3,"数量-入",$G242:AC242)-SUMIF($G$3:AC$3,"数量-出",$G242:AC242))),0)</f>
        <v>0</v>
      </c>
      <c r="AF242" s="115">
        <f t="shared" si="154"/>
        <v>0</v>
      </c>
      <c r="AG242" s="121"/>
      <c r="AH242" s="122"/>
      <c r="AI242" s="123"/>
      <c r="AJ242" s="112"/>
      <c r="AK242" s="119">
        <f t="shared" si="155"/>
        <v>0</v>
      </c>
      <c r="AL242" s="124"/>
      <c r="AM242" s="115">
        <f>IFERROR(IF(AL242="",0,(SUMIF($G$3:AK$3,"金额-入",$G242:AK242)-SUMIF($G$3:AK$3,"金额-出",$G242:AK242))/(SUMIF($G$3:AK$3,"数量-入",$G242:AK242)-SUMIF($G$3:AK$3,"数量-出",$G242:AK242))),0)</f>
        <v>0</v>
      </c>
      <c r="AN242" s="115">
        <f t="shared" si="156"/>
        <v>0</v>
      </c>
      <c r="AO242" s="125"/>
      <c r="AP242" s="126"/>
      <c r="AQ242" s="123"/>
      <c r="AR242" s="112"/>
      <c r="AS242" s="119">
        <f t="shared" si="157"/>
        <v>0</v>
      </c>
      <c r="AT242" s="124"/>
      <c r="AU242" s="115">
        <f>IFERROR(IF(AT242="",0,(SUMIF($G$3:AS$3,"金额-入",$G242:AS242)-SUMIF($G$3:AS$3,"金额-出",$G242:AS242))/(SUMIF($G$3:AS$3,"数量-入",$G242:AS242)-SUMIF($G$3:AS$3,"数量-出",$G242:AS242))),0)</f>
        <v>0</v>
      </c>
      <c r="AV242" s="115">
        <f t="shared" si="158"/>
        <v>0</v>
      </c>
      <c r="AW242" s="125"/>
      <c r="AX242" s="126"/>
      <c r="AY242" s="123"/>
      <c r="AZ242" s="112"/>
      <c r="BA242" s="119">
        <f t="shared" si="159"/>
        <v>0</v>
      </c>
      <c r="BB242" s="124"/>
      <c r="BC242" s="115">
        <f>IFERROR(IF(BB242="",0,(SUMIF($G$3:BA$3,"金额-入",$G242:BA242)-SUMIF($G$3:BA$3,"金额-出",$G242:BA242))/(SUMIF($G$3:BA$3,"数量-入",$G242:BA242)-SUMIF($G$3:BA$3,"数量-出",$G242:BA242))),0)</f>
        <v>0</v>
      </c>
      <c r="BD242" s="115">
        <f t="shared" si="160"/>
        <v>0</v>
      </c>
      <c r="BE242" s="125"/>
      <c r="BF242" s="126"/>
      <c r="BG242" s="123"/>
      <c r="BH242" s="112"/>
      <c r="BI242" s="119">
        <f t="shared" si="161"/>
        <v>0</v>
      </c>
      <c r="BJ242" s="124"/>
      <c r="BK242" s="115">
        <f>IFERROR(IF(BJ242="",0,(SUMIF($G$3:BI$3,"金额-入",$G242:BI242)-SUMIF($G$3:BI$3,"金额-出",$G242:BI242))/(SUMIF($G$3:BI$3,"数量-入",$G242:BI242)-SUMIF($G$3:BI$3,"数量-出",$G242:BI242))),0)</f>
        <v>0</v>
      </c>
      <c r="BL242" s="115">
        <f t="shared" si="162"/>
        <v>0</v>
      </c>
      <c r="BM242" s="125"/>
      <c r="BN242" s="126"/>
      <c r="BO242" s="123"/>
      <c r="BP242" s="112"/>
      <c r="BQ242" s="119">
        <f t="shared" si="163"/>
        <v>0</v>
      </c>
      <c r="BR242" s="124"/>
      <c r="BS242" s="115">
        <f>IFERROR(IF(BR242="",0,(SUMIF($G$3:BQ$3,"金额-入",$G242:BQ242)-SUMIF($G$3:BQ$3,"金额-出",$G242:BQ242))/(SUMIF($G$3:BQ$3,"数量-入",$G242:BQ242)-SUMIF($G$3:BQ$3,"数量-出",$G242:BQ242))),0)</f>
        <v>0</v>
      </c>
      <c r="BT242" s="115">
        <f t="shared" si="164"/>
        <v>0</v>
      </c>
      <c r="BU242" s="125"/>
      <c r="BV242" s="126"/>
      <c r="BW242" s="123"/>
      <c r="BX242" s="112"/>
      <c r="BY242" s="119">
        <f t="shared" si="165"/>
        <v>0</v>
      </c>
      <c r="BZ242" s="124"/>
      <c r="CA242" s="115">
        <f>IFERROR(IF(BZ242="",0,(SUMIF($G$3:BY$3,"金额-入",$G242:BY242)-SUMIF($G$3:BY$3,"金额-出",$G242:BY242))/(SUMIF($G$3:BY$3,"数量-入",$G242:BY242)-SUMIF($G$3:BY$3,"数量-出",$G242:BY242))),0)</f>
        <v>0</v>
      </c>
      <c r="CB242" s="115">
        <f t="shared" si="166"/>
        <v>0</v>
      </c>
      <c r="CC242" s="125"/>
      <c r="CD242" s="126"/>
      <c r="CE242" s="123"/>
      <c r="CF242" s="112"/>
      <c r="CG242" s="119">
        <f t="shared" si="167"/>
        <v>0</v>
      </c>
      <c r="CH242" s="124"/>
      <c r="CI242" s="115">
        <f>IFERROR(IF(CH242="",0,(SUMIF($G$3:CG$3,"金额-入",$G242:CG242)-SUMIF($G$3:CG$3,"金额-出",$G242:CG242))/(SUMIF($G$3:CG$3,"数量-入",$G242:CG242)-SUMIF($G$3:CG$3,"数量-出",$G242:CG242))),0)</f>
        <v>0</v>
      </c>
      <c r="CJ242" s="115">
        <f t="shared" si="168"/>
        <v>0</v>
      </c>
      <c r="CK242" s="125"/>
      <c r="CL242" s="126"/>
      <c r="CM242" s="123"/>
      <c r="CN242" s="112"/>
      <c r="CO242" s="119">
        <f t="shared" si="169"/>
        <v>0</v>
      </c>
      <c r="CP242" s="124"/>
      <c r="CQ242" s="115">
        <f>IFERROR(IF(CP242="",0,(SUMIF($G$3:CO$3,"金额-入",$G242:CO242)-SUMIF($G$3:CO$3,"金额-出",$G242:CO242))/(SUMIF($G$3:CO$3,"数量-入",$G242:CO242)-SUMIF($G$3:CO$3,"数量-出",$G242:CO242))),0)</f>
        <v>0</v>
      </c>
      <c r="CR242" s="115">
        <f t="shared" si="170"/>
        <v>0</v>
      </c>
      <c r="CS242" s="125"/>
      <c r="CT242" s="126"/>
      <c r="CU242" s="123"/>
      <c r="CV242" s="112"/>
      <c r="CW242" s="119">
        <f t="shared" si="171"/>
        <v>0</v>
      </c>
      <c r="CX242" s="124"/>
      <c r="CY242" s="115">
        <f>IFERROR(IF(CX242="",0,(SUMIF($G$3:CW$3,"金额-入",$G242:CW242)-SUMIF($G$3:CW$3,"金额-出",$G242:CW242))/(SUMIF($G$3:CW$3,"数量-入",$G242:CW242)-SUMIF($G$3:CW$3,"数量-出",$G242:CW242))),0)</f>
        <v>0</v>
      </c>
      <c r="CZ242" s="115">
        <f t="shared" si="172"/>
        <v>0</v>
      </c>
      <c r="DA242" s="125"/>
      <c r="DB242" s="126"/>
      <c r="DC242" s="123"/>
      <c r="DD242" s="112"/>
      <c r="DE242" s="119">
        <f t="shared" si="173"/>
        <v>0</v>
      </c>
      <c r="DF242" s="124"/>
      <c r="DG242" s="115">
        <f>IFERROR(IF(DF242="",0,(SUMIF($G$3:DE$3,"金额-入",$G242:DE242)-SUMIF($G$3:DE$3,"金额-出",$G242:DE242))/(SUMIF($G$3:DE$3,"数量-入",$G242:DE242)-SUMIF($G$3:DE$3,"数量-出",$G242:DE242))),0)</f>
        <v>0</v>
      </c>
      <c r="DH242" s="115">
        <f t="shared" si="174"/>
        <v>0</v>
      </c>
      <c r="DI242" s="125"/>
      <c r="DJ242" s="126"/>
      <c r="DK242" s="109">
        <f t="array" ref="DK242">MIN(IF(($G$3:$DJ$3="单价")*(G242:DJ242&lt;&gt;0),G242:DJ242))</f>
        <v>0</v>
      </c>
      <c r="DL242" s="97">
        <f t="array" ref="DL242">MAX(IF($G$3:$DJ$3="单价",G242:DJ242))</f>
        <v>0</v>
      </c>
      <c r="DM242" s="115">
        <f t="shared" si="175"/>
        <v>0</v>
      </c>
      <c r="DN242" s="127"/>
      <c r="DO242" s="2"/>
      <c r="DP242" s="11">
        <f t="shared" si="176"/>
        <v>0</v>
      </c>
      <c r="DQ242" s="11">
        <f t="shared" si="177"/>
        <v>0</v>
      </c>
      <c r="DR242" s="11"/>
      <c r="DS242" s="11"/>
      <c r="DT242" s="11"/>
      <c r="DU242" s="2"/>
      <c r="DV242" s="2"/>
      <c r="DW242" s="2"/>
      <c r="DX242" s="2"/>
      <c r="DY242" s="2"/>
    </row>
    <row r="243" spans="1:129" ht="18" hidden="1" customHeight="1" outlineLevel="1" x14ac:dyDescent="0.15">
      <c r="A243" s="2"/>
      <c r="B243" s="53">
        <f t="shared" si="140"/>
        <v>239</v>
      </c>
      <c r="C243" s="5"/>
      <c r="D243" s="6"/>
      <c r="E243" s="7"/>
      <c r="F243" s="8"/>
      <c r="G243" s="111"/>
      <c r="H243" s="112"/>
      <c r="I243" s="113">
        <f t="shared" si="143"/>
        <v>0</v>
      </c>
      <c r="J243" s="114">
        <f t="shared" si="144"/>
        <v>0</v>
      </c>
      <c r="K243" s="115">
        <f t="shared" si="141"/>
        <v>0</v>
      </c>
      <c r="L243" s="113">
        <f t="shared" si="145"/>
        <v>0</v>
      </c>
      <c r="M243" s="114">
        <f t="shared" si="146"/>
        <v>0</v>
      </c>
      <c r="N243" s="115">
        <f t="shared" si="142"/>
        <v>0</v>
      </c>
      <c r="O243" s="113">
        <f t="shared" si="147"/>
        <v>0</v>
      </c>
      <c r="P243" s="116">
        <f t="shared" si="148"/>
        <v>0</v>
      </c>
      <c r="Q243" s="117">
        <f t="shared" si="149"/>
        <v>0</v>
      </c>
      <c r="R243" s="118">
        <f t="shared" si="150"/>
        <v>0</v>
      </c>
      <c r="S243" s="111"/>
      <c r="T243" s="112"/>
      <c r="U243" s="119">
        <f t="shared" si="151"/>
        <v>0</v>
      </c>
      <c r="V243" s="120"/>
      <c r="W243" s="115">
        <f>IFERROR(IF(V243="",0,(SUMIF($G$3:U$3,"金额-入",$G243:U243)-SUMIF($G$3:U$3,"金额-出",$G243:U243))/(SUMIF($G$3:U$3,"数量-入",$G243:U243)-SUMIF($G$3:U$3,"数量-出",$G243:U243))),0)</f>
        <v>0</v>
      </c>
      <c r="X243" s="115">
        <f t="shared" si="152"/>
        <v>0</v>
      </c>
      <c r="Y243" s="121"/>
      <c r="Z243" s="122"/>
      <c r="AA243" s="111"/>
      <c r="AB243" s="112"/>
      <c r="AC243" s="119">
        <f t="shared" si="153"/>
        <v>0</v>
      </c>
      <c r="AD243" s="120"/>
      <c r="AE243" s="115">
        <f>IFERROR(IF(AD243="",0,(SUMIF($G$3:AC$3,"金额-入",$G243:AC243)-SUMIF($G$3:AC$3,"金额-出",$G243:AC243))/(SUMIF($G$3:AC$3,"数量-入",$G243:AC243)-SUMIF($G$3:AC$3,"数量-出",$G243:AC243))),0)</f>
        <v>0</v>
      </c>
      <c r="AF243" s="115">
        <f t="shared" si="154"/>
        <v>0</v>
      </c>
      <c r="AG243" s="121"/>
      <c r="AH243" s="122"/>
      <c r="AI243" s="123"/>
      <c r="AJ243" s="112"/>
      <c r="AK243" s="119">
        <f t="shared" si="155"/>
        <v>0</v>
      </c>
      <c r="AL243" s="124"/>
      <c r="AM243" s="115">
        <f>IFERROR(IF(AL243="",0,(SUMIF($G$3:AK$3,"金额-入",$G243:AK243)-SUMIF($G$3:AK$3,"金额-出",$G243:AK243))/(SUMIF($G$3:AK$3,"数量-入",$G243:AK243)-SUMIF($G$3:AK$3,"数量-出",$G243:AK243))),0)</f>
        <v>0</v>
      </c>
      <c r="AN243" s="115">
        <f t="shared" si="156"/>
        <v>0</v>
      </c>
      <c r="AO243" s="125"/>
      <c r="AP243" s="126"/>
      <c r="AQ243" s="123"/>
      <c r="AR243" s="112"/>
      <c r="AS243" s="119">
        <f t="shared" si="157"/>
        <v>0</v>
      </c>
      <c r="AT243" s="124"/>
      <c r="AU243" s="115">
        <f>IFERROR(IF(AT243="",0,(SUMIF($G$3:AS$3,"金额-入",$G243:AS243)-SUMIF($G$3:AS$3,"金额-出",$G243:AS243))/(SUMIF($G$3:AS$3,"数量-入",$G243:AS243)-SUMIF($G$3:AS$3,"数量-出",$G243:AS243))),0)</f>
        <v>0</v>
      </c>
      <c r="AV243" s="115">
        <f t="shared" si="158"/>
        <v>0</v>
      </c>
      <c r="AW243" s="125"/>
      <c r="AX243" s="126"/>
      <c r="AY243" s="123"/>
      <c r="AZ243" s="112"/>
      <c r="BA243" s="119">
        <f t="shared" si="159"/>
        <v>0</v>
      </c>
      <c r="BB243" s="124"/>
      <c r="BC243" s="115">
        <f>IFERROR(IF(BB243="",0,(SUMIF($G$3:BA$3,"金额-入",$G243:BA243)-SUMIF($G$3:BA$3,"金额-出",$G243:BA243))/(SUMIF($G$3:BA$3,"数量-入",$G243:BA243)-SUMIF($G$3:BA$3,"数量-出",$G243:BA243))),0)</f>
        <v>0</v>
      </c>
      <c r="BD243" s="115">
        <f t="shared" si="160"/>
        <v>0</v>
      </c>
      <c r="BE243" s="125"/>
      <c r="BF243" s="126"/>
      <c r="BG243" s="123"/>
      <c r="BH243" s="112"/>
      <c r="BI243" s="119">
        <f t="shared" si="161"/>
        <v>0</v>
      </c>
      <c r="BJ243" s="124"/>
      <c r="BK243" s="115">
        <f>IFERROR(IF(BJ243="",0,(SUMIF($G$3:BI$3,"金额-入",$G243:BI243)-SUMIF($G$3:BI$3,"金额-出",$G243:BI243))/(SUMIF($G$3:BI$3,"数量-入",$G243:BI243)-SUMIF($G$3:BI$3,"数量-出",$G243:BI243))),0)</f>
        <v>0</v>
      </c>
      <c r="BL243" s="115">
        <f t="shared" si="162"/>
        <v>0</v>
      </c>
      <c r="BM243" s="125"/>
      <c r="BN243" s="126"/>
      <c r="BO243" s="123"/>
      <c r="BP243" s="112"/>
      <c r="BQ243" s="119">
        <f t="shared" si="163"/>
        <v>0</v>
      </c>
      <c r="BR243" s="124"/>
      <c r="BS243" s="115">
        <f>IFERROR(IF(BR243="",0,(SUMIF($G$3:BQ$3,"金额-入",$G243:BQ243)-SUMIF($G$3:BQ$3,"金额-出",$G243:BQ243))/(SUMIF($G$3:BQ$3,"数量-入",$G243:BQ243)-SUMIF($G$3:BQ$3,"数量-出",$G243:BQ243))),0)</f>
        <v>0</v>
      </c>
      <c r="BT243" s="115">
        <f t="shared" si="164"/>
        <v>0</v>
      </c>
      <c r="BU243" s="125"/>
      <c r="BV243" s="126"/>
      <c r="BW243" s="123"/>
      <c r="BX243" s="112"/>
      <c r="BY243" s="119">
        <f t="shared" si="165"/>
        <v>0</v>
      </c>
      <c r="BZ243" s="124"/>
      <c r="CA243" s="115">
        <f>IFERROR(IF(BZ243="",0,(SUMIF($G$3:BY$3,"金额-入",$G243:BY243)-SUMIF($G$3:BY$3,"金额-出",$G243:BY243))/(SUMIF($G$3:BY$3,"数量-入",$G243:BY243)-SUMIF($G$3:BY$3,"数量-出",$G243:BY243))),0)</f>
        <v>0</v>
      </c>
      <c r="CB243" s="115">
        <f t="shared" si="166"/>
        <v>0</v>
      </c>
      <c r="CC243" s="125"/>
      <c r="CD243" s="126"/>
      <c r="CE243" s="123"/>
      <c r="CF243" s="112"/>
      <c r="CG243" s="119">
        <f t="shared" si="167"/>
        <v>0</v>
      </c>
      <c r="CH243" s="124"/>
      <c r="CI243" s="115">
        <f>IFERROR(IF(CH243="",0,(SUMIF($G$3:CG$3,"金额-入",$G243:CG243)-SUMIF($G$3:CG$3,"金额-出",$G243:CG243))/(SUMIF($G$3:CG$3,"数量-入",$G243:CG243)-SUMIF($G$3:CG$3,"数量-出",$G243:CG243))),0)</f>
        <v>0</v>
      </c>
      <c r="CJ243" s="115">
        <f t="shared" si="168"/>
        <v>0</v>
      </c>
      <c r="CK243" s="125"/>
      <c r="CL243" s="126"/>
      <c r="CM243" s="123"/>
      <c r="CN243" s="112"/>
      <c r="CO243" s="119">
        <f t="shared" si="169"/>
        <v>0</v>
      </c>
      <c r="CP243" s="124"/>
      <c r="CQ243" s="115">
        <f>IFERROR(IF(CP243="",0,(SUMIF($G$3:CO$3,"金额-入",$G243:CO243)-SUMIF($G$3:CO$3,"金额-出",$G243:CO243))/(SUMIF($G$3:CO$3,"数量-入",$G243:CO243)-SUMIF($G$3:CO$3,"数量-出",$G243:CO243))),0)</f>
        <v>0</v>
      </c>
      <c r="CR243" s="115">
        <f t="shared" si="170"/>
        <v>0</v>
      </c>
      <c r="CS243" s="125"/>
      <c r="CT243" s="126"/>
      <c r="CU243" s="123"/>
      <c r="CV243" s="112"/>
      <c r="CW243" s="119">
        <f t="shared" si="171"/>
        <v>0</v>
      </c>
      <c r="CX243" s="124"/>
      <c r="CY243" s="115">
        <f>IFERROR(IF(CX243="",0,(SUMIF($G$3:CW$3,"金额-入",$G243:CW243)-SUMIF($G$3:CW$3,"金额-出",$G243:CW243))/(SUMIF($G$3:CW$3,"数量-入",$G243:CW243)-SUMIF($G$3:CW$3,"数量-出",$G243:CW243))),0)</f>
        <v>0</v>
      </c>
      <c r="CZ243" s="115">
        <f t="shared" si="172"/>
        <v>0</v>
      </c>
      <c r="DA243" s="125"/>
      <c r="DB243" s="126"/>
      <c r="DC243" s="123"/>
      <c r="DD243" s="112"/>
      <c r="DE243" s="119">
        <f t="shared" si="173"/>
        <v>0</v>
      </c>
      <c r="DF243" s="124"/>
      <c r="DG243" s="115">
        <f>IFERROR(IF(DF243="",0,(SUMIF($G$3:DE$3,"金额-入",$G243:DE243)-SUMIF($G$3:DE$3,"金额-出",$G243:DE243))/(SUMIF($G$3:DE$3,"数量-入",$G243:DE243)-SUMIF($G$3:DE$3,"数量-出",$G243:DE243))),0)</f>
        <v>0</v>
      </c>
      <c r="DH243" s="115">
        <f t="shared" si="174"/>
        <v>0</v>
      </c>
      <c r="DI243" s="125"/>
      <c r="DJ243" s="126"/>
      <c r="DK243" s="109">
        <f t="array" ref="DK243">MIN(IF(($G$3:$DJ$3="单价")*(G243:DJ243&lt;&gt;0),G243:DJ243))</f>
        <v>0</v>
      </c>
      <c r="DL243" s="97">
        <f t="array" ref="DL243">MAX(IF($G$3:$DJ$3="单价",G243:DJ243))</f>
        <v>0</v>
      </c>
      <c r="DM243" s="115">
        <f t="shared" si="175"/>
        <v>0</v>
      </c>
      <c r="DN243" s="127"/>
      <c r="DO243" s="2"/>
      <c r="DP243" s="11">
        <f t="shared" si="176"/>
        <v>0</v>
      </c>
      <c r="DQ243" s="11">
        <f t="shared" si="177"/>
        <v>0</v>
      </c>
      <c r="DR243" s="11"/>
      <c r="DS243" s="11"/>
      <c r="DT243" s="11"/>
      <c r="DU243" s="2"/>
      <c r="DV243" s="2"/>
      <c r="DW243" s="2"/>
      <c r="DX243" s="2"/>
      <c r="DY243" s="2"/>
    </row>
    <row r="244" spans="1:129" ht="18" hidden="1" customHeight="1" outlineLevel="1" x14ac:dyDescent="0.15">
      <c r="A244" s="2"/>
      <c r="B244" s="53">
        <f t="shared" si="140"/>
        <v>240</v>
      </c>
      <c r="C244" s="5"/>
      <c r="D244" s="6"/>
      <c r="E244" s="7"/>
      <c r="F244" s="8"/>
      <c r="G244" s="111"/>
      <c r="H244" s="112"/>
      <c r="I244" s="113">
        <f t="shared" si="143"/>
        <v>0</v>
      </c>
      <c r="J244" s="114">
        <f t="shared" si="144"/>
        <v>0</v>
      </c>
      <c r="K244" s="115">
        <f t="shared" si="141"/>
        <v>0</v>
      </c>
      <c r="L244" s="113">
        <f t="shared" si="145"/>
        <v>0</v>
      </c>
      <c r="M244" s="114">
        <f t="shared" si="146"/>
        <v>0</v>
      </c>
      <c r="N244" s="115">
        <f t="shared" si="142"/>
        <v>0</v>
      </c>
      <c r="O244" s="113">
        <f t="shared" si="147"/>
        <v>0</v>
      </c>
      <c r="P244" s="116">
        <f t="shared" si="148"/>
        <v>0</v>
      </c>
      <c r="Q244" s="117">
        <f t="shared" si="149"/>
        <v>0</v>
      </c>
      <c r="R244" s="118">
        <f t="shared" si="150"/>
        <v>0</v>
      </c>
      <c r="S244" s="111"/>
      <c r="T244" s="112"/>
      <c r="U244" s="119">
        <f t="shared" si="151"/>
        <v>0</v>
      </c>
      <c r="V244" s="120"/>
      <c r="W244" s="115">
        <f>IFERROR(IF(V244="",0,(SUMIF($G$3:U$3,"金额-入",$G244:U244)-SUMIF($G$3:U$3,"金额-出",$G244:U244))/(SUMIF($G$3:U$3,"数量-入",$G244:U244)-SUMIF($G$3:U$3,"数量-出",$G244:U244))),0)</f>
        <v>0</v>
      </c>
      <c r="X244" s="115">
        <f t="shared" si="152"/>
        <v>0</v>
      </c>
      <c r="Y244" s="121"/>
      <c r="Z244" s="122"/>
      <c r="AA244" s="111"/>
      <c r="AB244" s="112"/>
      <c r="AC244" s="119">
        <f t="shared" si="153"/>
        <v>0</v>
      </c>
      <c r="AD244" s="120"/>
      <c r="AE244" s="115">
        <f>IFERROR(IF(AD244="",0,(SUMIF($G$3:AC$3,"金额-入",$G244:AC244)-SUMIF($G$3:AC$3,"金额-出",$G244:AC244))/(SUMIF($G$3:AC$3,"数量-入",$G244:AC244)-SUMIF($G$3:AC$3,"数量-出",$G244:AC244))),0)</f>
        <v>0</v>
      </c>
      <c r="AF244" s="115">
        <f t="shared" si="154"/>
        <v>0</v>
      </c>
      <c r="AG244" s="121"/>
      <c r="AH244" s="122"/>
      <c r="AI244" s="123"/>
      <c r="AJ244" s="112"/>
      <c r="AK244" s="119">
        <f t="shared" si="155"/>
        <v>0</v>
      </c>
      <c r="AL244" s="124"/>
      <c r="AM244" s="115">
        <f>IFERROR(IF(AL244="",0,(SUMIF($G$3:AK$3,"金额-入",$G244:AK244)-SUMIF($G$3:AK$3,"金额-出",$G244:AK244))/(SUMIF($G$3:AK$3,"数量-入",$G244:AK244)-SUMIF($G$3:AK$3,"数量-出",$G244:AK244))),0)</f>
        <v>0</v>
      </c>
      <c r="AN244" s="115">
        <f t="shared" si="156"/>
        <v>0</v>
      </c>
      <c r="AO244" s="125"/>
      <c r="AP244" s="126"/>
      <c r="AQ244" s="123"/>
      <c r="AR244" s="112"/>
      <c r="AS244" s="119">
        <f t="shared" si="157"/>
        <v>0</v>
      </c>
      <c r="AT244" s="124"/>
      <c r="AU244" s="115">
        <f>IFERROR(IF(AT244="",0,(SUMIF($G$3:AS$3,"金额-入",$G244:AS244)-SUMIF($G$3:AS$3,"金额-出",$G244:AS244))/(SUMIF($G$3:AS$3,"数量-入",$G244:AS244)-SUMIF($G$3:AS$3,"数量-出",$G244:AS244))),0)</f>
        <v>0</v>
      </c>
      <c r="AV244" s="115">
        <f t="shared" si="158"/>
        <v>0</v>
      </c>
      <c r="AW244" s="125"/>
      <c r="AX244" s="126"/>
      <c r="AY244" s="123"/>
      <c r="AZ244" s="112"/>
      <c r="BA244" s="119">
        <f t="shared" si="159"/>
        <v>0</v>
      </c>
      <c r="BB244" s="124"/>
      <c r="BC244" s="115">
        <f>IFERROR(IF(BB244="",0,(SUMIF($G$3:BA$3,"金额-入",$G244:BA244)-SUMIF($G$3:BA$3,"金额-出",$G244:BA244))/(SUMIF($G$3:BA$3,"数量-入",$G244:BA244)-SUMIF($G$3:BA$3,"数量-出",$G244:BA244))),0)</f>
        <v>0</v>
      </c>
      <c r="BD244" s="115">
        <f t="shared" si="160"/>
        <v>0</v>
      </c>
      <c r="BE244" s="125"/>
      <c r="BF244" s="126"/>
      <c r="BG244" s="123"/>
      <c r="BH244" s="112"/>
      <c r="BI244" s="119">
        <f t="shared" si="161"/>
        <v>0</v>
      </c>
      <c r="BJ244" s="124"/>
      <c r="BK244" s="115">
        <f>IFERROR(IF(BJ244="",0,(SUMIF($G$3:BI$3,"金额-入",$G244:BI244)-SUMIF($G$3:BI$3,"金额-出",$G244:BI244))/(SUMIF($G$3:BI$3,"数量-入",$G244:BI244)-SUMIF($G$3:BI$3,"数量-出",$G244:BI244))),0)</f>
        <v>0</v>
      </c>
      <c r="BL244" s="115">
        <f t="shared" si="162"/>
        <v>0</v>
      </c>
      <c r="BM244" s="125"/>
      <c r="BN244" s="126"/>
      <c r="BO244" s="123"/>
      <c r="BP244" s="112"/>
      <c r="BQ244" s="119">
        <f t="shared" si="163"/>
        <v>0</v>
      </c>
      <c r="BR244" s="124"/>
      <c r="BS244" s="115">
        <f>IFERROR(IF(BR244="",0,(SUMIF($G$3:BQ$3,"金额-入",$G244:BQ244)-SUMIF($G$3:BQ$3,"金额-出",$G244:BQ244))/(SUMIF($G$3:BQ$3,"数量-入",$G244:BQ244)-SUMIF($G$3:BQ$3,"数量-出",$G244:BQ244))),0)</f>
        <v>0</v>
      </c>
      <c r="BT244" s="115">
        <f t="shared" si="164"/>
        <v>0</v>
      </c>
      <c r="BU244" s="125"/>
      <c r="BV244" s="126"/>
      <c r="BW244" s="123"/>
      <c r="BX244" s="112"/>
      <c r="BY244" s="119">
        <f t="shared" si="165"/>
        <v>0</v>
      </c>
      <c r="BZ244" s="124"/>
      <c r="CA244" s="115">
        <f>IFERROR(IF(BZ244="",0,(SUMIF($G$3:BY$3,"金额-入",$G244:BY244)-SUMIF($G$3:BY$3,"金额-出",$G244:BY244))/(SUMIF($G$3:BY$3,"数量-入",$G244:BY244)-SUMIF($G$3:BY$3,"数量-出",$G244:BY244))),0)</f>
        <v>0</v>
      </c>
      <c r="CB244" s="115">
        <f t="shared" si="166"/>
        <v>0</v>
      </c>
      <c r="CC244" s="125"/>
      <c r="CD244" s="126"/>
      <c r="CE244" s="123"/>
      <c r="CF244" s="112"/>
      <c r="CG244" s="119">
        <f t="shared" si="167"/>
        <v>0</v>
      </c>
      <c r="CH244" s="124"/>
      <c r="CI244" s="115">
        <f>IFERROR(IF(CH244="",0,(SUMIF($G$3:CG$3,"金额-入",$G244:CG244)-SUMIF($G$3:CG$3,"金额-出",$G244:CG244))/(SUMIF($G$3:CG$3,"数量-入",$G244:CG244)-SUMIF($G$3:CG$3,"数量-出",$G244:CG244))),0)</f>
        <v>0</v>
      </c>
      <c r="CJ244" s="115">
        <f t="shared" si="168"/>
        <v>0</v>
      </c>
      <c r="CK244" s="125"/>
      <c r="CL244" s="126"/>
      <c r="CM244" s="123"/>
      <c r="CN244" s="112"/>
      <c r="CO244" s="119">
        <f t="shared" si="169"/>
        <v>0</v>
      </c>
      <c r="CP244" s="124"/>
      <c r="CQ244" s="115">
        <f>IFERROR(IF(CP244="",0,(SUMIF($G$3:CO$3,"金额-入",$G244:CO244)-SUMIF($G$3:CO$3,"金额-出",$G244:CO244))/(SUMIF($G$3:CO$3,"数量-入",$G244:CO244)-SUMIF($G$3:CO$3,"数量-出",$G244:CO244))),0)</f>
        <v>0</v>
      </c>
      <c r="CR244" s="115">
        <f t="shared" si="170"/>
        <v>0</v>
      </c>
      <c r="CS244" s="125"/>
      <c r="CT244" s="126"/>
      <c r="CU244" s="123"/>
      <c r="CV244" s="112"/>
      <c r="CW244" s="119">
        <f t="shared" si="171"/>
        <v>0</v>
      </c>
      <c r="CX244" s="124"/>
      <c r="CY244" s="115">
        <f>IFERROR(IF(CX244="",0,(SUMIF($G$3:CW$3,"金额-入",$G244:CW244)-SUMIF($G$3:CW$3,"金额-出",$G244:CW244))/(SUMIF($G$3:CW$3,"数量-入",$G244:CW244)-SUMIF($G$3:CW$3,"数量-出",$G244:CW244))),0)</f>
        <v>0</v>
      </c>
      <c r="CZ244" s="115">
        <f t="shared" si="172"/>
        <v>0</v>
      </c>
      <c r="DA244" s="125"/>
      <c r="DB244" s="126"/>
      <c r="DC244" s="123"/>
      <c r="DD244" s="112"/>
      <c r="DE244" s="119">
        <f t="shared" si="173"/>
        <v>0</v>
      </c>
      <c r="DF244" s="124"/>
      <c r="DG244" s="115">
        <f>IFERROR(IF(DF244="",0,(SUMIF($G$3:DE$3,"金额-入",$G244:DE244)-SUMIF($G$3:DE$3,"金额-出",$G244:DE244))/(SUMIF($G$3:DE$3,"数量-入",$G244:DE244)-SUMIF($G$3:DE$3,"数量-出",$G244:DE244))),0)</f>
        <v>0</v>
      </c>
      <c r="DH244" s="115">
        <f t="shared" si="174"/>
        <v>0</v>
      </c>
      <c r="DI244" s="125"/>
      <c r="DJ244" s="126"/>
      <c r="DK244" s="109">
        <f t="array" ref="DK244">MIN(IF(($G$3:$DJ$3="单价")*(G244:DJ244&lt;&gt;0),G244:DJ244))</f>
        <v>0</v>
      </c>
      <c r="DL244" s="97">
        <f t="array" ref="DL244">MAX(IF($G$3:$DJ$3="单价",G244:DJ244))</f>
        <v>0</v>
      </c>
      <c r="DM244" s="115">
        <f t="shared" si="175"/>
        <v>0</v>
      </c>
      <c r="DN244" s="127"/>
      <c r="DO244" s="2"/>
      <c r="DP244" s="11">
        <f t="shared" si="176"/>
        <v>0</v>
      </c>
      <c r="DQ244" s="11">
        <f t="shared" si="177"/>
        <v>0</v>
      </c>
      <c r="DR244" s="11"/>
      <c r="DS244" s="11"/>
      <c r="DT244" s="11"/>
      <c r="DU244" s="2"/>
      <c r="DV244" s="2"/>
      <c r="DW244" s="2"/>
      <c r="DX244" s="2"/>
      <c r="DY244" s="2"/>
    </row>
    <row r="245" spans="1:129" ht="18" hidden="1" customHeight="1" outlineLevel="1" x14ac:dyDescent="0.15">
      <c r="A245" s="2"/>
      <c r="B245" s="53">
        <f t="shared" si="140"/>
        <v>241</v>
      </c>
      <c r="C245" s="5"/>
      <c r="D245" s="6"/>
      <c r="E245" s="7"/>
      <c r="F245" s="8"/>
      <c r="G245" s="111"/>
      <c r="H245" s="112"/>
      <c r="I245" s="113">
        <f t="shared" si="143"/>
        <v>0</v>
      </c>
      <c r="J245" s="114">
        <f t="shared" si="144"/>
        <v>0</v>
      </c>
      <c r="K245" s="115">
        <f t="shared" si="141"/>
        <v>0</v>
      </c>
      <c r="L245" s="113">
        <f t="shared" si="145"/>
        <v>0</v>
      </c>
      <c r="M245" s="114">
        <f t="shared" si="146"/>
        <v>0</v>
      </c>
      <c r="N245" s="115">
        <f t="shared" si="142"/>
        <v>0</v>
      </c>
      <c r="O245" s="113">
        <f t="shared" si="147"/>
        <v>0</v>
      </c>
      <c r="P245" s="116">
        <f t="shared" si="148"/>
        <v>0</v>
      </c>
      <c r="Q245" s="117">
        <f t="shared" si="149"/>
        <v>0</v>
      </c>
      <c r="R245" s="118">
        <f t="shared" si="150"/>
        <v>0</v>
      </c>
      <c r="S245" s="111"/>
      <c r="T245" s="112"/>
      <c r="U245" s="119">
        <f t="shared" si="151"/>
        <v>0</v>
      </c>
      <c r="V245" s="120"/>
      <c r="W245" s="115">
        <f>IFERROR(IF(V245="",0,(SUMIF($G$3:U$3,"金额-入",$G245:U245)-SUMIF($G$3:U$3,"金额-出",$G245:U245))/(SUMIF($G$3:U$3,"数量-入",$G245:U245)-SUMIF($G$3:U$3,"数量-出",$G245:U245))),0)</f>
        <v>0</v>
      </c>
      <c r="X245" s="115">
        <f t="shared" si="152"/>
        <v>0</v>
      </c>
      <c r="Y245" s="121"/>
      <c r="Z245" s="122"/>
      <c r="AA245" s="111"/>
      <c r="AB245" s="112"/>
      <c r="AC245" s="119">
        <f t="shared" si="153"/>
        <v>0</v>
      </c>
      <c r="AD245" s="120"/>
      <c r="AE245" s="115">
        <f>IFERROR(IF(AD245="",0,(SUMIF($G$3:AC$3,"金额-入",$G245:AC245)-SUMIF($G$3:AC$3,"金额-出",$G245:AC245))/(SUMIF($G$3:AC$3,"数量-入",$G245:AC245)-SUMIF($G$3:AC$3,"数量-出",$G245:AC245))),0)</f>
        <v>0</v>
      </c>
      <c r="AF245" s="115">
        <f t="shared" si="154"/>
        <v>0</v>
      </c>
      <c r="AG245" s="121"/>
      <c r="AH245" s="122"/>
      <c r="AI245" s="123"/>
      <c r="AJ245" s="112"/>
      <c r="AK245" s="119">
        <f t="shared" si="155"/>
        <v>0</v>
      </c>
      <c r="AL245" s="124"/>
      <c r="AM245" s="115">
        <f>IFERROR(IF(AL245="",0,(SUMIF($G$3:AK$3,"金额-入",$G245:AK245)-SUMIF($G$3:AK$3,"金额-出",$G245:AK245))/(SUMIF($G$3:AK$3,"数量-入",$G245:AK245)-SUMIF($G$3:AK$3,"数量-出",$G245:AK245))),0)</f>
        <v>0</v>
      </c>
      <c r="AN245" s="115">
        <f t="shared" si="156"/>
        <v>0</v>
      </c>
      <c r="AO245" s="125"/>
      <c r="AP245" s="126"/>
      <c r="AQ245" s="123"/>
      <c r="AR245" s="112"/>
      <c r="AS245" s="119">
        <f t="shared" si="157"/>
        <v>0</v>
      </c>
      <c r="AT245" s="124"/>
      <c r="AU245" s="115">
        <f>IFERROR(IF(AT245="",0,(SUMIF($G$3:AS$3,"金额-入",$G245:AS245)-SUMIF($G$3:AS$3,"金额-出",$G245:AS245))/(SUMIF($G$3:AS$3,"数量-入",$G245:AS245)-SUMIF($G$3:AS$3,"数量-出",$G245:AS245))),0)</f>
        <v>0</v>
      </c>
      <c r="AV245" s="115">
        <f t="shared" si="158"/>
        <v>0</v>
      </c>
      <c r="AW245" s="125"/>
      <c r="AX245" s="126"/>
      <c r="AY245" s="123"/>
      <c r="AZ245" s="112"/>
      <c r="BA245" s="119">
        <f t="shared" si="159"/>
        <v>0</v>
      </c>
      <c r="BB245" s="124"/>
      <c r="BC245" s="115">
        <f>IFERROR(IF(BB245="",0,(SUMIF($G$3:BA$3,"金额-入",$G245:BA245)-SUMIF($G$3:BA$3,"金额-出",$G245:BA245))/(SUMIF($G$3:BA$3,"数量-入",$G245:BA245)-SUMIF($G$3:BA$3,"数量-出",$G245:BA245))),0)</f>
        <v>0</v>
      </c>
      <c r="BD245" s="115">
        <f t="shared" si="160"/>
        <v>0</v>
      </c>
      <c r="BE245" s="125"/>
      <c r="BF245" s="126"/>
      <c r="BG245" s="123"/>
      <c r="BH245" s="112"/>
      <c r="BI245" s="119">
        <f t="shared" si="161"/>
        <v>0</v>
      </c>
      <c r="BJ245" s="124"/>
      <c r="BK245" s="115">
        <f>IFERROR(IF(BJ245="",0,(SUMIF($G$3:BI$3,"金额-入",$G245:BI245)-SUMIF($G$3:BI$3,"金额-出",$G245:BI245))/(SUMIF($G$3:BI$3,"数量-入",$G245:BI245)-SUMIF($G$3:BI$3,"数量-出",$G245:BI245))),0)</f>
        <v>0</v>
      </c>
      <c r="BL245" s="115">
        <f t="shared" si="162"/>
        <v>0</v>
      </c>
      <c r="BM245" s="125"/>
      <c r="BN245" s="126"/>
      <c r="BO245" s="123"/>
      <c r="BP245" s="112"/>
      <c r="BQ245" s="119">
        <f t="shared" si="163"/>
        <v>0</v>
      </c>
      <c r="BR245" s="124"/>
      <c r="BS245" s="115">
        <f>IFERROR(IF(BR245="",0,(SUMIF($G$3:BQ$3,"金额-入",$G245:BQ245)-SUMIF($G$3:BQ$3,"金额-出",$G245:BQ245))/(SUMIF($G$3:BQ$3,"数量-入",$G245:BQ245)-SUMIF($G$3:BQ$3,"数量-出",$G245:BQ245))),0)</f>
        <v>0</v>
      </c>
      <c r="BT245" s="115">
        <f t="shared" si="164"/>
        <v>0</v>
      </c>
      <c r="BU245" s="125"/>
      <c r="BV245" s="126"/>
      <c r="BW245" s="123"/>
      <c r="BX245" s="112"/>
      <c r="BY245" s="119">
        <f t="shared" si="165"/>
        <v>0</v>
      </c>
      <c r="BZ245" s="124"/>
      <c r="CA245" s="115">
        <f>IFERROR(IF(BZ245="",0,(SUMIF($G$3:BY$3,"金额-入",$G245:BY245)-SUMIF($G$3:BY$3,"金额-出",$G245:BY245))/(SUMIF($G$3:BY$3,"数量-入",$G245:BY245)-SUMIF($G$3:BY$3,"数量-出",$G245:BY245))),0)</f>
        <v>0</v>
      </c>
      <c r="CB245" s="115">
        <f t="shared" si="166"/>
        <v>0</v>
      </c>
      <c r="CC245" s="125"/>
      <c r="CD245" s="126"/>
      <c r="CE245" s="123"/>
      <c r="CF245" s="112"/>
      <c r="CG245" s="119">
        <f t="shared" si="167"/>
        <v>0</v>
      </c>
      <c r="CH245" s="124"/>
      <c r="CI245" s="115">
        <f>IFERROR(IF(CH245="",0,(SUMIF($G$3:CG$3,"金额-入",$G245:CG245)-SUMIF($G$3:CG$3,"金额-出",$G245:CG245))/(SUMIF($G$3:CG$3,"数量-入",$G245:CG245)-SUMIF($G$3:CG$3,"数量-出",$G245:CG245))),0)</f>
        <v>0</v>
      </c>
      <c r="CJ245" s="115">
        <f t="shared" si="168"/>
        <v>0</v>
      </c>
      <c r="CK245" s="125"/>
      <c r="CL245" s="126"/>
      <c r="CM245" s="123"/>
      <c r="CN245" s="112"/>
      <c r="CO245" s="119">
        <f t="shared" si="169"/>
        <v>0</v>
      </c>
      <c r="CP245" s="124"/>
      <c r="CQ245" s="115">
        <f>IFERROR(IF(CP245="",0,(SUMIF($G$3:CO$3,"金额-入",$G245:CO245)-SUMIF($G$3:CO$3,"金额-出",$G245:CO245))/(SUMIF($G$3:CO$3,"数量-入",$G245:CO245)-SUMIF($G$3:CO$3,"数量-出",$G245:CO245))),0)</f>
        <v>0</v>
      </c>
      <c r="CR245" s="115">
        <f t="shared" si="170"/>
        <v>0</v>
      </c>
      <c r="CS245" s="125"/>
      <c r="CT245" s="126"/>
      <c r="CU245" s="123"/>
      <c r="CV245" s="112"/>
      <c r="CW245" s="119">
        <f t="shared" si="171"/>
        <v>0</v>
      </c>
      <c r="CX245" s="124"/>
      <c r="CY245" s="115">
        <f>IFERROR(IF(CX245="",0,(SUMIF($G$3:CW$3,"金额-入",$G245:CW245)-SUMIF($G$3:CW$3,"金额-出",$G245:CW245))/(SUMIF($G$3:CW$3,"数量-入",$G245:CW245)-SUMIF($G$3:CW$3,"数量-出",$G245:CW245))),0)</f>
        <v>0</v>
      </c>
      <c r="CZ245" s="115">
        <f t="shared" si="172"/>
        <v>0</v>
      </c>
      <c r="DA245" s="125"/>
      <c r="DB245" s="126"/>
      <c r="DC245" s="123"/>
      <c r="DD245" s="112"/>
      <c r="DE245" s="119">
        <f t="shared" si="173"/>
        <v>0</v>
      </c>
      <c r="DF245" s="124"/>
      <c r="DG245" s="115">
        <f>IFERROR(IF(DF245="",0,(SUMIF($G$3:DE$3,"金额-入",$G245:DE245)-SUMIF($G$3:DE$3,"金额-出",$G245:DE245))/(SUMIF($G$3:DE$3,"数量-入",$G245:DE245)-SUMIF($G$3:DE$3,"数量-出",$G245:DE245))),0)</f>
        <v>0</v>
      </c>
      <c r="DH245" s="115">
        <f t="shared" si="174"/>
        <v>0</v>
      </c>
      <c r="DI245" s="125"/>
      <c r="DJ245" s="126"/>
      <c r="DK245" s="109">
        <f t="array" ref="DK245">MIN(IF(($G$3:$DJ$3="单价")*(G245:DJ245&lt;&gt;0),G245:DJ245))</f>
        <v>0</v>
      </c>
      <c r="DL245" s="97">
        <f t="array" ref="DL245">MAX(IF($G$3:$DJ$3="单价",G245:DJ245))</f>
        <v>0</v>
      </c>
      <c r="DM245" s="115">
        <f t="shared" si="175"/>
        <v>0</v>
      </c>
      <c r="DN245" s="127"/>
      <c r="DO245" s="2"/>
      <c r="DP245" s="11">
        <f t="shared" si="176"/>
        <v>0</v>
      </c>
      <c r="DQ245" s="11">
        <f t="shared" si="177"/>
        <v>0</v>
      </c>
      <c r="DR245" s="11"/>
      <c r="DS245" s="11"/>
      <c r="DT245" s="11"/>
      <c r="DU245" s="2"/>
      <c r="DV245" s="2"/>
      <c r="DW245" s="2"/>
      <c r="DX245" s="2"/>
      <c r="DY245" s="2"/>
    </row>
    <row r="246" spans="1:129" ht="18" hidden="1" customHeight="1" outlineLevel="1" x14ac:dyDescent="0.15">
      <c r="A246" s="2"/>
      <c r="B246" s="53">
        <f t="shared" si="140"/>
        <v>242</v>
      </c>
      <c r="C246" s="5"/>
      <c r="D246" s="6"/>
      <c r="E246" s="7"/>
      <c r="F246" s="8"/>
      <c r="G246" s="111"/>
      <c r="H246" s="112"/>
      <c r="I246" s="113">
        <f t="shared" si="143"/>
        <v>0</v>
      </c>
      <c r="J246" s="114">
        <f t="shared" si="144"/>
        <v>0</v>
      </c>
      <c r="K246" s="115">
        <f t="shared" si="141"/>
        <v>0</v>
      </c>
      <c r="L246" s="113">
        <f t="shared" si="145"/>
        <v>0</v>
      </c>
      <c r="M246" s="114">
        <f t="shared" si="146"/>
        <v>0</v>
      </c>
      <c r="N246" s="115">
        <f t="shared" si="142"/>
        <v>0</v>
      </c>
      <c r="O246" s="113">
        <f t="shared" si="147"/>
        <v>0</v>
      </c>
      <c r="P246" s="116">
        <f t="shared" si="148"/>
        <v>0</v>
      </c>
      <c r="Q246" s="117">
        <f t="shared" si="149"/>
        <v>0</v>
      </c>
      <c r="R246" s="118">
        <f t="shared" si="150"/>
        <v>0</v>
      </c>
      <c r="S246" s="111"/>
      <c r="T246" s="112"/>
      <c r="U246" s="119">
        <f t="shared" si="151"/>
        <v>0</v>
      </c>
      <c r="V246" s="120"/>
      <c r="W246" s="115">
        <f>IFERROR(IF(V246="",0,(SUMIF($G$3:U$3,"金额-入",$G246:U246)-SUMIF($G$3:U$3,"金额-出",$G246:U246))/(SUMIF($G$3:U$3,"数量-入",$G246:U246)-SUMIF($G$3:U$3,"数量-出",$G246:U246))),0)</f>
        <v>0</v>
      </c>
      <c r="X246" s="115">
        <f t="shared" si="152"/>
        <v>0</v>
      </c>
      <c r="Y246" s="121"/>
      <c r="Z246" s="122"/>
      <c r="AA246" s="111"/>
      <c r="AB246" s="112"/>
      <c r="AC246" s="119">
        <f t="shared" si="153"/>
        <v>0</v>
      </c>
      <c r="AD246" s="120"/>
      <c r="AE246" s="115">
        <f>IFERROR(IF(AD246="",0,(SUMIF($G$3:AC$3,"金额-入",$G246:AC246)-SUMIF($G$3:AC$3,"金额-出",$G246:AC246))/(SUMIF($G$3:AC$3,"数量-入",$G246:AC246)-SUMIF($G$3:AC$3,"数量-出",$G246:AC246))),0)</f>
        <v>0</v>
      </c>
      <c r="AF246" s="115">
        <f t="shared" si="154"/>
        <v>0</v>
      </c>
      <c r="AG246" s="121"/>
      <c r="AH246" s="122"/>
      <c r="AI246" s="123"/>
      <c r="AJ246" s="112"/>
      <c r="AK246" s="119">
        <f t="shared" si="155"/>
        <v>0</v>
      </c>
      <c r="AL246" s="124"/>
      <c r="AM246" s="115">
        <f>IFERROR(IF(AL246="",0,(SUMIF($G$3:AK$3,"金额-入",$G246:AK246)-SUMIF($G$3:AK$3,"金额-出",$G246:AK246))/(SUMIF($G$3:AK$3,"数量-入",$G246:AK246)-SUMIF($G$3:AK$3,"数量-出",$G246:AK246))),0)</f>
        <v>0</v>
      </c>
      <c r="AN246" s="115">
        <f t="shared" si="156"/>
        <v>0</v>
      </c>
      <c r="AO246" s="125"/>
      <c r="AP246" s="126"/>
      <c r="AQ246" s="123"/>
      <c r="AR246" s="112"/>
      <c r="AS246" s="119">
        <f t="shared" si="157"/>
        <v>0</v>
      </c>
      <c r="AT246" s="124"/>
      <c r="AU246" s="115">
        <f>IFERROR(IF(AT246="",0,(SUMIF($G$3:AS$3,"金额-入",$G246:AS246)-SUMIF($G$3:AS$3,"金额-出",$G246:AS246))/(SUMIF($G$3:AS$3,"数量-入",$G246:AS246)-SUMIF($G$3:AS$3,"数量-出",$G246:AS246))),0)</f>
        <v>0</v>
      </c>
      <c r="AV246" s="115">
        <f t="shared" si="158"/>
        <v>0</v>
      </c>
      <c r="AW246" s="125"/>
      <c r="AX246" s="126"/>
      <c r="AY246" s="123"/>
      <c r="AZ246" s="112"/>
      <c r="BA246" s="119">
        <f t="shared" si="159"/>
        <v>0</v>
      </c>
      <c r="BB246" s="124"/>
      <c r="BC246" s="115">
        <f>IFERROR(IF(BB246="",0,(SUMIF($G$3:BA$3,"金额-入",$G246:BA246)-SUMIF($G$3:BA$3,"金额-出",$G246:BA246))/(SUMIF($G$3:BA$3,"数量-入",$G246:BA246)-SUMIF($G$3:BA$3,"数量-出",$G246:BA246))),0)</f>
        <v>0</v>
      </c>
      <c r="BD246" s="115">
        <f t="shared" si="160"/>
        <v>0</v>
      </c>
      <c r="BE246" s="125"/>
      <c r="BF246" s="126"/>
      <c r="BG246" s="123"/>
      <c r="BH246" s="112"/>
      <c r="BI246" s="119">
        <f t="shared" si="161"/>
        <v>0</v>
      </c>
      <c r="BJ246" s="124"/>
      <c r="BK246" s="115">
        <f>IFERROR(IF(BJ246="",0,(SUMIF($G$3:BI$3,"金额-入",$G246:BI246)-SUMIF($G$3:BI$3,"金额-出",$G246:BI246))/(SUMIF($G$3:BI$3,"数量-入",$G246:BI246)-SUMIF($G$3:BI$3,"数量-出",$G246:BI246))),0)</f>
        <v>0</v>
      </c>
      <c r="BL246" s="115">
        <f t="shared" si="162"/>
        <v>0</v>
      </c>
      <c r="BM246" s="125"/>
      <c r="BN246" s="126"/>
      <c r="BO246" s="123"/>
      <c r="BP246" s="112"/>
      <c r="BQ246" s="119">
        <f t="shared" si="163"/>
        <v>0</v>
      </c>
      <c r="BR246" s="124"/>
      <c r="BS246" s="115">
        <f>IFERROR(IF(BR246="",0,(SUMIF($G$3:BQ$3,"金额-入",$G246:BQ246)-SUMIF($G$3:BQ$3,"金额-出",$G246:BQ246))/(SUMIF($G$3:BQ$3,"数量-入",$G246:BQ246)-SUMIF($G$3:BQ$3,"数量-出",$G246:BQ246))),0)</f>
        <v>0</v>
      </c>
      <c r="BT246" s="115">
        <f t="shared" si="164"/>
        <v>0</v>
      </c>
      <c r="BU246" s="125"/>
      <c r="BV246" s="126"/>
      <c r="BW246" s="123"/>
      <c r="BX246" s="112"/>
      <c r="BY246" s="119">
        <f t="shared" si="165"/>
        <v>0</v>
      </c>
      <c r="BZ246" s="124"/>
      <c r="CA246" s="115">
        <f>IFERROR(IF(BZ246="",0,(SUMIF($G$3:BY$3,"金额-入",$G246:BY246)-SUMIF($G$3:BY$3,"金额-出",$G246:BY246))/(SUMIF($G$3:BY$3,"数量-入",$G246:BY246)-SUMIF($G$3:BY$3,"数量-出",$G246:BY246))),0)</f>
        <v>0</v>
      </c>
      <c r="CB246" s="115">
        <f t="shared" si="166"/>
        <v>0</v>
      </c>
      <c r="CC246" s="125"/>
      <c r="CD246" s="126"/>
      <c r="CE246" s="123"/>
      <c r="CF246" s="112"/>
      <c r="CG246" s="119">
        <f t="shared" si="167"/>
        <v>0</v>
      </c>
      <c r="CH246" s="124"/>
      <c r="CI246" s="115">
        <f>IFERROR(IF(CH246="",0,(SUMIF($G$3:CG$3,"金额-入",$G246:CG246)-SUMIF($G$3:CG$3,"金额-出",$G246:CG246))/(SUMIF($G$3:CG$3,"数量-入",$G246:CG246)-SUMIF($G$3:CG$3,"数量-出",$G246:CG246))),0)</f>
        <v>0</v>
      </c>
      <c r="CJ246" s="115">
        <f t="shared" si="168"/>
        <v>0</v>
      </c>
      <c r="CK246" s="125"/>
      <c r="CL246" s="126"/>
      <c r="CM246" s="123"/>
      <c r="CN246" s="112"/>
      <c r="CO246" s="119">
        <f t="shared" si="169"/>
        <v>0</v>
      </c>
      <c r="CP246" s="124"/>
      <c r="CQ246" s="115">
        <f>IFERROR(IF(CP246="",0,(SUMIF($G$3:CO$3,"金额-入",$G246:CO246)-SUMIF($G$3:CO$3,"金额-出",$G246:CO246))/(SUMIF($G$3:CO$3,"数量-入",$G246:CO246)-SUMIF($G$3:CO$3,"数量-出",$G246:CO246))),0)</f>
        <v>0</v>
      </c>
      <c r="CR246" s="115">
        <f t="shared" si="170"/>
        <v>0</v>
      </c>
      <c r="CS246" s="125"/>
      <c r="CT246" s="126"/>
      <c r="CU246" s="123"/>
      <c r="CV246" s="112"/>
      <c r="CW246" s="119">
        <f t="shared" si="171"/>
        <v>0</v>
      </c>
      <c r="CX246" s="124"/>
      <c r="CY246" s="115">
        <f>IFERROR(IF(CX246="",0,(SUMIF($G$3:CW$3,"金额-入",$G246:CW246)-SUMIF($G$3:CW$3,"金额-出",$G246:CW246))/(SUMIF($G$3:CW$3,"数量-入",$G246:CW246)-SUMIF($G$3:CW$3,"数量-出",$G246:CW246))),0)</f>
        <v>0</v>
      </c>
      <c r="CZ246" s="115">
        <f t="shared" si="172"/>
        <v>0</v>
      </c>
      <c r="DA246" s="125"/>
      <c r="DB246" s="126"/>
      <c r="DC246" s="123"/>
      <c r="DD246" s="112"/>
      <c r="DE246" s="119">
        <f t="shared" si="173"/>
        <v>0</v>
      </c>
      <c r="DF246" s="124"/>
      <c r="DG246" s="115">
        <f>IFERROR(IF(DF246="",0,(SUMIF($G$3:DE$3,"金额-入",$G246:DE246)-SUMIF($G$3:DE$3,"金额-出",$G246:DE246))/(SUMIF($G$3:DE$3,"数量-入",$G246:DE246)-SUMIF($G$3:DE$3,"数量-出",$G246:DE246))),0)</f>
        <v>0</v>
      </c>
      <c r="DH246" s="115">
        <f t="shared" si="174"/>
        <v>0</v>
      </c>
      <c r="DI246" s="125"/>
      <c r="DJ246" s="126"/>
      <c r="DK246" s="109">
        <f t="array" ref="DK246">MIN(IF(($G$3:$DJ$3="单价")*(G246:DJ246&lt;&gt;0),G246:DJ246))</f>
        <v>0</v>
      </c>
      <c r="DL246" s="97">
        <f t="array" ref="DL246">MAX(IF($G$3:$DJ$3="单价",G246:DJ246))</f>
        <v>0</v>
      </c>
      <c r="DM246" s="115">
        <f t="shared" si="175"/>
        <v>0</v>
      </c>
      <c r="DN246" s="127"/>
      <c r="DO246" s="2"/>
      <c r="DP246" s="11">
        <f t="shared" si="176"/>
        <v>0</v>
      </c>
      <c r="DQ246" s="11">
        <f t="shared" si="177"/>
        <v>0</v>
      </c>
      <c r="DR246" s="11"/>
      <c r="DS246" s="11"/>
      <c r="DT246" s="11"/>
      <c r="DU246" s="2"/>
      <c r="DV246" s="2"/>
      <c r="DW246" s="2"/>
      <c r="DX246" s="2"/>
      <c r="DY246" s="2"/>
    </row>
    <row r="247" spans="1:129" ht="18" hidden="1" customHeight="1" outlineLevel="1" x14ac:dyDescent="0.15">
      <c r="A247" s="2"/>
      <c r="B247" s="53">
        <f t="shared" si="140"/>
        <v>243</v>
      </c>
      <c r="C247" s="5"/>
      <c r="D247" s="6"/>
      <c r="E247" s="7"/>
      <c r="F247" s="8"/>
      <c r="G247" s="111"/>
      <c r="H247" s="112"/>
      <c r="I247" s="113">
        <f t="shared" si="143"/>
        <v>0</v>
      </c>
      <c r="J247" s="114">
        <f t="shared" si="144"/>
        <v>0</v>
      </c>
      <c r="K247" s="115">
        <f t="shared" si="141"/>
        <v>0</v>
      </c>
      <c r="L247" s="113">
        <f t="shared" si="145"/>
        <v>0</v>
      </c>
      <c r="M247" s="114">
        <f t="shared" si="146"/>
        <v>0</v>
      </c>
      <c r="N247" s="115">
        <f t="shared" si="142"/>
        <v>0</v>
      </c>
      <c r="O247" s="113">
        <f t="shared" si="147"/>
        <v>0</v>
      </c>
      <c r="P247" s="116">
        <f t="shared" si="148"/>
        <v>0</v>
      </c>
      <c r="Q247" s="117">
        <f t="shared" si="149"/>
        <v>0</v>
      </c>
      <c r="R247" s="118">
        <f t="shared" si="150"/>
        <v>0</v>
      </c>
      <c r="S247" s="111"/>
      <c r="T247" s="112"/>
      <c r="U247" s="119">
        <f t="shared" si="151"/>
        <v>0</v>
      </c>
      <c r="V247" s="120"/>
      <c r="W247" s="115">
        <f>IFERROR(IF(V247="",0,(SUMIF($G$3:U$3,"金额-入",$G247:U247)-SUMIF($G$3:U$3,"金额-出",$G247:U247))/(SUMIF($G$3:U$3,"数量-入",$G247:U247)-SUMIF($G$3:U$3,"数量-出",$G247:U247))),0)</f>
        <v>0</v>
      </c>
      <c r="X247" s="115">
        <f t="shared" si="152"/>
        <v>0</v>
      </c>
      <c r="Y247" s="121"/>
      <c r="Z247" s="122"/>
      <c r="AA247" s="111"/>
      <c r="AB247" s="112"/>
      <c r="AC247" s="119">
        <f t="shared" si="153"/>
        <v>0</v>
      </c>
      <c r="AD247" s="120"/>
      <c r="AE247" s="115">
        <f>IFERROR(IF(AD247="",0,(SUMIF($G$3:AC$3,"金额-入",$G247:AC247)-SUMIF($G$3:AC$3,"金额-出",$G247:AC247))/(SUMIF($G$3:AC$3,"数量-入",$G247:AC247)-SUMIF($G$3:AC$3,"数量-出",$G247:AC247))),0)</f>
        <v>0</v>
      </c>
      <c r="AF247" s="115">
        <f t="shared" si="154"/>
        <v>0</v>
      </c>
      <c r="AG247" s="121"/>
      <c r="AH247" s="122"/>
      <c r="AI247" s="123"/>
      <c r="AJ247" s="112"/>
      <c r="AK247" s="119">
        <f t="shared" si="155"/>
        <v>0</v>
      </c>
      <c r="AL247" s="124"/>
      <c r="AM247" s="115">
        <f>IFERROR(IF(AL247="",0,(SUMIF($G$3:AK$3,"金额-入",$G247:AK247)-SUMIF($G$3:AK$3,"金额-出",$G247:AK247))/(SUMIF($G$3:AK$3,"数量-入",$G247:AK247)-SUMIF($G$3:AK$3,"数量-出",$G247:AK247))),0)</f>
        <v>0</v>
      </c>
      <c r="AN247" s="115">
        <f t="shared" si="156"/>
        <v>0</v>
      </c>
      <c r="AO247" s="125"/>
      <c r="AP247" s="126"/>
      <c r="AQ247" s="123"/>
      <c r="AR247" s="112"/>
      <c r="AS247" s="119">
        <f t="shared" si="157"/>
        <v>0</v>
      </c>
      <c r="AT247" s="124"/>
      <c r="AU247" s="115">
        <f>IFERROR(IF(AT247="",0,(SUMIF($G$3:AS$3,"金额-入",$G247:AS247)-SUMIF($G$3:AS$3,"金额-出",$G247:AS247))/(SUMIF($G$3:AS$3,"数量-入",$G247:AS247)-SUMIF($G$3:AS$3,"数量-出",$G247:AS247))),0)</f>
        <v>0</v>
      </c>
      <c r="AV247" s="115">
        <f t="shared" si="158"/>
        <v>0</v>
      </c>
      <c r="AW247" s="125"/>
      <c r="AX247" s="126"/>
      <c r="AY247" s="123"/>
      <c r="AZ247" s="112"/>
      <c r="BA247" s="119">
        <f t="shared" si="159"/>
        <v>0</v>
      </c>
      <c r="BB247" s="124"/>
      <c r="BC247" s="115">
        <f>IFERROR(IF(BB247="",0,(SUMIF($G$3:BA$3,"金额-入",$G247:BA247)-SUMIF($G$3:BA$3,"金额-出",$G247:BA247))/(SUMIF($G$3:BA$3,"数量-入",$G247:BA247)-SUMIF($G$3:BA$3,"数量-出",$G247:BA247))),0)</f>
        <v>0</v>
      </c>
      <c r="BD247" s="115">
        <f t="shared" si="160"/>
        <v>0</v>
      </c>
      <c r="BE247" s="125"/>
      <c r="BF247" s="126"/>
      <c r="BG247" s="123"/>
      <c r="BH247" s="112"/>
      <c r="BI247" s="119">
        <f t="shared" si="161"/>
        <v>0</v>
      </c>
      <c r="BJ247" s="124"/>
      <c r="BK247" s="115">
        <f>IFERROR(IF(BJ247="",0,(SUMIF($G$3:BI$3,"金额-入",$G247:BI247)-SUMIF($G$3:BI$3,"金额-出",$G247:BI247))/(SUMIF($G$3:BI$3,"数量-入",$G247:BI247)-SUMIF($G$3:BI$3,"数量-出",$G247:BI247))),0)</f>
        <v>0</v>
      </c>
      <c r="BL247" s="115">
        <f t="shared" si="162"/>
        <v>0</v>
      </c>
      <c r="BM247" s="125"/>
      <c r="BN247" s="126"/>
      <c r="BO247" s="123"/>
      <c r="BP247" s="112"/>
      <c r="BQ247" s="119">
        <f t="shared" si="163"/>
        <v>0</v>
      </c>
      <c r="BR247" s="124"/>
      <c r="BS247" s="115">
        <f>IFERROR(IF(BR247="",0,(SUMIF($G$3:BQ$3,"金额-入",$G247:BQ247)-SUMIF($G$3:BQ$3,"金额-出",$G247:BQ247))/(SUMIF($G$3:BQ$3,"数量-入",$G247:BQ247)-SUMIF($G$3:BQ$3,"数量-出",$G247:BQ247))),0)</f>
        <v>0</v>
      </c>
      <c r="BT247" s="115">
        <f t="shared" si="164"/>
        <v>0</v>
      </c>
      <c r="BU247" s="125"/>
      <c r="BV247" s="126"/>
      <c r="BW247" s="123"/>
      <c r="BX247" s="112"/>
      <c r="BY247" s="119">
        <f t="shared" si="165"/>
        <v>0</v>
      </c>
      <c r="BZ247" s="124"/>
      <c r="CA247" s="115">
        <f>IFERROR(IF(BZ247="",0,(SUMIF($G$3:BY$3,"金额-入",$G247:BY247)-SUMIF($G$3:BY$3,"金额-出",$G247:BY247))/(SUMIF($G$3:BY$3,"数量-入",$G247:BY247)-SUMIF($G$3:BY$3,"数量-出",$G247:BY247))),0)</f>
        <v>0</v>
      </c>
      <c r="CB247" s="115">
        <f t="shared" si="166"/>
        <v>0</v>
      </c>
      <c r="CC247" s="125"/>
      <c r="CD247" s="126"/>
      <c r="CE247" s="123"/>
      <c r="CF247" s="112"/>
      <c r="CG247" s="119">
        <f t="shared" si="167"/>
        <v>0</v>
      </c>
      <c r="CH247" s="124"/>
      <c r="CI247" s="115">
        <f>IFERROR(IF(CH247="",0,(SUMIF($G$3:CG$3,"金额-入",$G247:CG247)-SUMIF($G$3:CG$3,"金额-出",$G247:CG247))/(SUMIF($G$3:CG$3,"数量-入",$G247:CG247)-SUMIF($G$3:CG$3,"数量-出",$G247:CG247))),0)</f>
        <v>0</v>
      </c>
      <c r="CJ247" s="115">
        <f t="shared" si="168"/>
        <v>0</v>
      </c>
      <c r="CK247" s="125"/>
      <c r="CL247" s="126"/>
      <c r="CM247" s="123"/>
      <c r="CN247" s="112"/>
      <c r="CO247" s="119">
        <f t="shared" si="169"/>
        <v>0</v>
      </c>
      <c r="CP247" s="124"/>
      <c r="CQ247" s="115">
        <f>IFERROR(IF(CP247="",0,(SUMIF($G$3:CO$3,"金额-入",$G247:CO247)-SUMIF($G$3:CO$3,"金额-出",$G247:CO247))/(SUMIF($G$3:CO$3,"数量-入",$G247:CO247)-SUMIF($G$3:CO$3,"数量-出",$G247:CO247))),0)</f>
        <v>0</v>
      </c>
      <c r="CR247" s="115">
        <f t="shared" si="170"/>
        <v>0</v>
      </c>
      <c r="CS247" s="125"/>
      <c r="CT247" s="126"/>
      <c r="CU247" s="123"/>
      <c r="CV247" s="112"/>
      <c r="CW247" s="119">
        <f t="shared" si="171"/>
        <v>0</v>
      </c>
      <c r="CX247" s="124"/>
      <c r="CY247" s="115">
        <f>IFERROR(IF(CX247="",0,(SUMIF($G$3:CW$3,"金额-入",$G247:CW247)-SUMIF($G$3:CW$3,"金额-出",$G247:CW247))/(SUMIF($G$3:CW$3,"数量-入",$G247:CW247)-SUMIF($G$3:CW$3,"数量-出",$G247:CW247))),0)</f>
        <v>0</v>
      </c>
      <c r="CZ247" s="115">
        <f t="shared" si="172"/>
        <v>0</v>
      </c>
      <c r="DA247" s="125"/>
      <c r="DB247" s="126"/>
      <c r="DC247" s="123"/>
      <c r="DD247" s="112"/>
      <c r="DE247" s="119">
        <f t="shared" si="173"/>
        <v>0</v>
      </c>
      <c r="DF247" s="124"/>
      <c r="DG247" s="115">
        <f>IFERROR(IF(DF247="",0,(SUMIF($G$3:DE$3,"金额-入",$G247:DE247)-SUMIF($G$3:DE$3,"金额-出",$G247:DE247))/(SUMIF($G$3:DE$3,"数量-入",$G247:DE247)-SUMIF($G$3:DE$3,"数量-出",$G247:DE247))),0)</f>
        <v>0</v>
      </c>
      <c r="DH247" s="115">
        <f t="shared" si="174"/>
        <v>0</v>
      </c>
      <c r="DI247" s="125"/>
      <c r="DJ247" s="126"/>
      <c r="DK247" s="109">
        <f t="array" ref="DK247">MIN(IF(($G$3:$DJ$3="单价")*(G247:DJ247&lt;&gt;0),G247:DJ247))</f>
        <v>0</v>
      </c>
      <c r="DL247" s="97">
        <f t="array" ref="DL247">MAX(IF($G$3:$DJ$3="单价",G247:DJ247))</f>
        <v>0</v>
      </c>
      <c r="DM247" s="115">
        <f t="shared" si="175"/>
        <v>0</v>
      </c>
      <c r="DN247" s="127"/>
      <c r="DO247" s="2"/>
      <c r="DP247" s="11">
        <f t="shared" si="176"/>
        <v>0</v>
      </c>
      <c r="DQ247" s="11">
        <f t="shared" si="177"/>
        <v>0</v>
      </c>
      <c r="DR247" s="11"/>
      <c r="DS247" s="11"/>
      <c r="DT247" s="11"/>
      <c r="DU247" s="2"/>
      <c r="DV247" s="2"/>
      <c r="DW247" s="2"/>
      <c r="DX247" s="2"/>
      <c r="DY247" s="2"/>
    </row>
    <row r="248" spans="1:129" ht="18" hidden="1" customHeight="1" outlineLevel="1" x14ac:dyDescent="0.15">
      <c r="A248" s="2"/>
      <c r="B248" s="53">
        <f t="shared" si="140"/>
        <v>244</v>
      </c>
      <c r="C248" s="5"/>
      <c r="D248" s="6"/>
      <c r="E248" s="7"/>
      <c r="F248" s="8"/>
      <c r="G248" s="111"/>
      <c r="H248" s="112"/>
      <c r="I248" s="113">
        <f t="shared" si="143"/>
        <v>0</v>
      </c>
      <c r="J248" s="114">
        <f t="shared" si="144"/>
        <v>0</v>
      </c>
      <c r="K248" s="115">
        <f t="shared" si="141"/>
        <v>0</v>
      </c>
      <c r="L248" s="113">
        <f t="shared" si="145"/>
        <v>0</v>
      </c>
      <c r="M248" s="114">
        <f t="shared" si="146"/>
        <v>0</v>
      </c>
      <c r="N248" s="115">
        <f t="shared" si="142"/>
        <v>0</v>
      </c>
      <c r="O248" s="113">
        <f t="shared" si="147"/>
        <v>0</v>
      </c>
      <c r="P248" s="116">
        <f t="shared" si="148"/>
        <v>0</v>
      </c>
      <c r="Q248" s="117">
        <f t="shared" si="149"/>
        <v>0</v>
      </c>
      <c r="R248" s="118">
        <f t="shared" si="150"/>
        <v>0</v>
      </c>
      <c r="S248" s="111"/>
      <c r="T248" s="112"/>
      <c r="U248" s="119">
        <f t="shared" si="151"/>
        <v>0</v>
      </c>
      <c r="V248" s="120"/>
      <c r="W248" s="115">
        <f>IFERROR(IF(V248="",0,(SUMIF($G$3:U$3,"金额-入",$G248:U248)-SUMIF($G$3:U$3,"金额-出",$G248:U248))/(SUMIF($G$3:U$3,"数量-入",$G248:U248)-SUMIF($G$3:U$3,"数量-出",$G248:U248))),0)</f>
        <v>0</v>
      </c>
      <c r="X248" s="115">
        <f t="shared" si="152"/>
        <v>0</v>
      </c>
      <c r="Y248" s="121"/>
      <c r="Z248" s="122"/>
      <c r="AA248" s="111"/>
      <c r="AB248" s="112"/>
      <c r="AC248" s="119">
        <f t="shared" si="153"/>
        <v>0</v>
      </c>
      <c r="AD248" s="120"/>
      <c r="AE248" s="115">
        <f>IFERROR(IF(AD248="",0,(SUMIF($G$3:AC$3,"金额-入",$G248:AC248)-SUMIF($G$3:AC$3,"金额-出",$G248:AC248))/(SUMIF($G$3:AC$3,"数量-入",$G248:AC248)-SUMIF($G$3:AC$3,"数量-出",$G248:AC248))),0)</f>
        <v>0</v>
      </c>
      <c r="AF248" s="115">
        <f t="shared" si="154"/>
        <v>0</v>
      </c>
      <c r="AG248" s="121"/>
      <c r="AH248" s="122"/>
      <c r="AI248" s="123"/>
      <c r="AJ248" s="112"/>
      <c r="AK248" s="119">
        <f t="shared" si="155"/>
        <v>0</v>
      </c>
      <c r="AL248" s="124"/>
      <c r="AM248" s="115">
        <f>IFERROR(IF(AL248="",0,(SUMIF($G$3:AK$3,"金额-入",$G248:AK248)-SUMIF($G$3:AK$3,"金额-出",$G248:AK248))/(SUMIF($G$3:AK$3,"数量-入",$G248:AK248)-SUMIF($G$3:AK$3,"数量-出",$G248:AK248))),0)</f>
        <v>0</v>
      </c>
      <c r="AN248" s="115">
        <f t="shared" si="156"/>
        <v>0</v>
      </c>
      <c r="AO248" s="125"/>
      <c r="AP248" s="126"/>
      <c r="AQ248" s="123"/>
      <c r="AR248" s="112"/>
      <c r="AS248" s="119">
        <f t="shared" si="157"/>
        <v>0</v>
      </c>
      <c r="AT248" s="124"/>
      <c r="AU248" s="115">
        <f>IFERROR(IF(AT248="",0,(SUMIF($G$3:AS$3,"金额-入",$G248:AS248)-SUMIF($G$3:AS$3,"金额-出",$G248:AS248))/(SUMIF($G$3:AS$3,"数量-入",$G248:AS248)-SUMIF($G$3:AS$3,"数量-出",$G248:AS248))),0)</f>
        <v>0</v>
      </c>
      <c r="AV248" s="115">
        <f t="shared" si="158"/>
        <v>0</v>
      </c>
      <c r="AW248" s="125"/>
      <c r="AX248" s="126"/>
      <c r="AY248" s="123"/>
      <c r="AZ248" s="112"/>
      <c r="BA248" s="119">
        <f t="shared" si="159"/>
        <v>0</v>
      </c>
      <c r="BB248" s="124"/>
      <c r="BC248" s="115">
        <f>IFERROR(IF(BB248="",0,(SUMIF($G$3:BA$3,"金额-入",$G248:BA248)-SUMIF($G$3:BA$3,"金额-出",$G248:BA248))/(SUMIF($G$3:BA$3,"数量-入",$G248:BA248)-SUMIF($G$3:BA$3,"数量-出",$G248:BA248))),0)</f>
        <v>0</v>
      </c>
      <c r="BD248" s="115">
        <f t="shared" si="160"/>
        <v>0</v>
      </c>
      <c r="BE248" s="125"/>
      <c r="BF248" s="126"/>
      <c r="BG248" s="123"/>
      <c r="BH248" s="112"/>
      <c r="BI248" s="119">
        <f t="shared" si="161"/>
        <v>0</v>
      </c>
      <c r="BJ248" s="124"/>
      <c r="BK248" s="115">
        <f>IFERROR(IF(BJ248="",0,(SUMIF($G$3:BI$3,"金额-入",$G248:BI248)-SUMIF($G$3:BI$3,"金额-出",$G248:BI248))/(SUMIF($G$3:BI$3,"数量-入",$G248:BI248)-SUMIF($G$3:BI$3,"数量-出",$G248:BI248))),0)</f>
        <v>0</v>
      </c>
      <c r="BL248" s="115">
        <f t="shared" si="162"/>
        <v>0</v>
      </c>
      <c r="BM248" s="125"/>
      <c r="BN248" s="126"/>
      <c r="BO248" s="123"/>
      <c r="BP248" s="112"/>
      <c r="BQ248" s="119">
        <f t="shared" si="163"/>
        <v>0</v>
      </c>
      <c r="BR248" s="124"/>
      <c r="BS248" s="115">
        <f>IFERROR(IF(BR248="",0,(SUMIF($G$3:BQ$3,"金额-入",$G248:BQ248)-SUMIF($G$3:BQ$3,"金额-出",$G248:BQ248))/(SUMIF($G$3:BQ$3,"数量-入",$G248:BQ248)-SUMIF($G$3:BQ$3,"数量-出",$G248:BQ248))),0)</f>
        <v>0</v>
      </c>
      <c r="BT248" s="115">
        <f t="shared" si="164"/>
        <v>0</v>
      </c>
      <c r="BU248" s="125"/>
      <c r="BV248" s="126"/>
      <c r="BW248" s="123"/>
      <c r="BX248" s="112"/>
      <c r="BY248" s="119">
        <f t="shared" si="165"/>
        <v>0</v>
      </c>
      <c r="BZ248" s="124"/>
      <c r="CA248" s="115">
        <f>IFERROR(IF(BZ248="",0,(SUMIF($G$3:BY$3,"金额-入",$G248:BY248)-SUMIF($G$3:BY$3,"金额-出",$G248:BY248))/(SUMIF($G$3:BY$3,"数量-入",$G248:BY248)-SUMIF($G$3:BY$3,"数量-出",$G248:BY248))),0)</f>
        <v>0</v>
      </c>
      <c r="CB248" s="115">
        <f t="shared" si="166"/>
        <v>0</v>
      </c>
      <c r="CC248" s="125"/>
      <c r="CD248" s="126"/>
      <c r="CE248" s="123"/>
      <c r="CF248" s="112"/>
      <c r="CG248" s="119">
        <f t="shared" si="167"/>
        <v>0</v>
      </c>
      <c r="CH248" s="124"/>
      <c r="CI248" s="115">
        <f>IFERROR(IF(CH248="",0,(SUMIF($G$3:CG$3,"金额-入",$G248:CG248)-SUMIF($G$3:CG$3,"金额-出",$G248:CG248))/(SUMIF($G$3:CG$3,"数量-入",$G248:CG248)-SUMIF($G$3:CG$3,"数量-出",$G248:CG248))),0)</f>
        <v>0</v>
      </c>
      <c r="CJ248" s="115">
        <f t="shared" si="168"/>
        <v>0</v>
      </c>
      <c r="CK248" s="125"/>
      <c r="CL248" s="126"/>
      <c r="CM248" s="123"/>
      <c r="CN248" s="112"/>
      <c r="CO248" s="119">
        <f t="shared" si="169"/>
        <v>0</v>
      </c>
      <c r="CP248" s="124"/>
      <c r="CQ248" s="115">
        <f>IFERROR(IF(CP248="",0,(SUMIF($G$3:CO$3,"金额-入",$G248:CO248)-SUMIF($G$3:CO$3,"金额-出",$G248:CO248))/(SUMIF($G$3:CO$3,"数量-入",$G248:CO248)-SUMIF($G$3:CO$3,"数量-出",$G248:CO248))),0)</f>
        <v>0</v>
      </c>
      <c r="CR248" s="115">
        <f t="shared" si="170"/>
        <v>0</v>
      </c>
      <c r="CS248" s="125"/>
      <c r="CT248" s="126"/>
      <c r="CU248" s="123"/>
      <c r="CV248" s="112"/>
      <c r="CW248" s="119">
        <f t="shared" si="171"/>
        <v>0</v>
      </c>
      <c r="CX248" s="124"/>
      <c r="CY248" s="115">
        <f>IFERROR(IF(CX248="",0,(SUMIF($G$3:CW$3,"金额-入",$G248:CW248)-SUMIF($G$3:CW$3,"金额-出",$G248:CW248))/(SUMIF($G$3:CW$3,"数量-入",$G248:CW248)-SUMIF($G$3:CW$3,"数量-出",$G248:CW248))),0)</f>
        <v>0</v>
      </c>
      <c r="CZ248" s="115">
        <f t="shared" si="172"/>
        <v>0</v>
      </c>
      <c r="DA248" s="125"/>
      <c r="DB248" s="126"/>
      <c r="DC248" s="123"/>
      <c r="DD248" s="112"/>
      <c r="DE248" s="119">
        <f t="shared" si="173"/>
        <v>0</v>
      </c>
      <c r="DF248" s="124"/>
      <c r="DG248" s="115">
        <f>IFERROR(IF(DF248="",0,(SUMIF($G$3:DE$3,"金额-入",$G248:DE248)-SUMIF($G$3:DE$3,"金额-出",$G248:DE248))/(SUMIF($G$3:DE$3,"数量-入",$G248:DE248)-SUMIF($G$3:DE$3,"数量-出",$G248:DE248))),0)</f>
        <v>0</v>
      </c>
      <c r="DH248" s="115">
        <f t="shared" si="174"/>
        <v>0</v>
      </c>
      <c r="DI248" s="125"/>
      <c r="DJ248" s="126"/>
      <c r="DK248" s="109">
        <f t="array" ref="DK248">MIN(IF(($G$3:$DJ$3="单价")*(G248:DJ248&lt;&gt;0),G248:DJ248))</f>
        <v>0</v>
      </c>
      <c r="DL248" s="97">
        <f t="array" ref="DL248">MAX(IF($G$3:$DJ$3="单价",G248:DJ248))</f>
        <v>0</v>
      </c>
      <c r="DM248" s="115">
        <f t="shared" si="175"/>
        <v>0</v>
      </c>
      <c r="DN248" s="127"/>
      <c r="DO248" s="2"/>
      <c r="DP248" s="11">
        <f t="shared" si="176"/>
        <v>0</v>
      </c>
      <c r="DQ248" s="11">
        <f t="shared" si="177"/>
        <v>0</v>
      </c>
      <c r="DR248" s="11"/>
      <c r="DS248" s="11"/>
      <c r="DT248" s="11"/>
      <c r="DU248" s="2"/>
      <c r="DV248" s="2"/>
      <c r="DW248" s="2"/>
      <c r="DX248" s="2"/>
      <c r="DY248" s="2"/>
    </row>
    <row r="249" spans="1:129" ht="18" hidden="1" customHeight="1" outlineLevel="1" x14ac:dyDescent="0.15">
      <c r="A249" s="2"/>
      <c r="B249" s="53">
        <f t="shared" si="140"/>
        <v>245</v>
      </c>
      <c r="C249" s="5"/>
      <c r="D249" s="6"/>
      <c r="E249" s="7"/>
      <c r="F249" s="8"/>
      <c r="G249" s="111"/>
      <c r="H249" s="112"/>
      <c r="I249" s="113">
        <f t="shared" si="143"/>
        <v>0</v>
      </c>
      <c r="J249" s="114">
        <f t="shared" si="144"/>
        <v>0</v>
      </c>
      <c r="K249" s="115">
        <f t="shared" si="141"/>
        <v>0</v>
      </c>
      <c r="L249" s="113">
        <f t="shared" si="145"/>
        <v>0</v>
      </c>
      <c r="M249" s="114">
        <f t="shared" si="146"/>
        <v>0</v>
      </c>
      <c r="N249" s="115">
        <f t="shared" si="142"/>
        <v>0</v>
      </c>
      <c r="O249" s="113">
        <f t="shared" si="147"/>
        <v>0</v>
      </c>
      <c r="P249" s="116">
        <f t="shared" si="148"/>
        <v>0</v>
      </c>
      <c r="Q249" s="117">
        <f t="shared" si="149"/>
        <v>0</v>
      </c>
      <c r="R249" s="118">
        <f t="shared" si="150"/>
        <v>0</v>
      </c>
      <c r="S249" s="111"/>
      <c r="T249" s="112"/>
      <c r="U249" s="119">
        <f t="shared" si="151"/>
        <v>0</v>
      </c>
      <c r="V249" s="120"/>
      <c r="W249" s="115">
        <f>IFERROR(IF(V249="",0,(SUMIF($G$3:U$3,"金额-入",$G249:U249)-SUMIF($G$3:U$3,"金额-出",$G249:U249))/(SUMIF($G$3:U$3,"数量-入",$G249:U249)-SUMIF($G$3:U$3,"数量-出",$G249:U249))),0)</f>
        <v>0</v>
      </c>
      <c r="X249" s="115">
        <f t="shared" si="152"/>
        <v>0</v>
      </c>
      <c r="Y249" s="121"/>
      <c r="Z249" s="122"/>
      <c r="AA249" s="111"/>
      <c r="AB249" s="112"/>
      <c r="AC249" s="119">
        <f t="shared" si="153"/>
        <v>0</v>
      </c>
      <c r="AD249" s="120"/>
      <c r="AE249" s="115">
        <f>IFERROR(IF(AD249="",0,(SUMIF($G$3:AC$3,"金额-入",$G249:AC249)-SUMIF($G$3:AC$3,"金额-出",$G249:AC249))/(SUMIF($G$3:AC$3,"数量-入",$G249:AC249)-SUMIF($G$3:AC$3,"数量-出",$G249:AC249))),0)</f>
        <v>0</v>
      </c>
      <c r="AF249" s="115">
        <f t="shared" si="154"/>
        <v>0</v>
      </c>
      <c r="AG249" s="121"/>
      <c r="AH249" s="122"/>
      <c r="AI249" s="123"/>
      <c r="AJ249" s="112"/>
      <c r="AK249" s="119">
        <f t="shared" si="155"/>
        <v>0</v>
      </c>
      <c r="AL249" s="124"/>
      <c r="AM249" s="115">
        <f>IFERROR(IF(AL249="",0,(SUMIF($G$3:AK$3,"金额-入",$G249:AK249)-SUMIF($G$3:AK$3,"金额-出",$G249:AK249))/(SUMIF($G$3:AK$3,"数量-入",$G249:AK249)-SUMIF($G$3:AK$3,"数量-出",$G249:AK249))),0)</f>
        <v>0</v>
      </c>
      <c r="AN249" s="115">
        <f t="shared" si="156"/>
        <v>0</v>
      </c>
      <c r="AO249" s="125"/>
      <c r="AP249" s="126"/>
      <c r="AQ249" s="123"/>
      <c r="AR249" s="112"/>
      <c r="AS249" s="119">
        <f t="shared" si="157"/>
        <v>0</v>
      </c>
      <c r="AT249" s="124"/>
      <c r="AU249" s="115">
        <f>IFERROR(IF(AT249="",0,(SUMIF($G$3:AS$3,"金额-入",$G249:AS249)-SUMIF($G$3:AS$3,"金额-出",$G249:AS249))/(SUMIF($G$3:AS$3,"数量-入",$G249:AS249)-SUMIF($G$3:AS$3,"数量-出",$G249:AS249))),0)</f>
        <v>0</v>
      </c>
      <c r="AV249" s="115">
        <f t="shared" si="158"/>
        <v>0</v>
      </c>
      <c r="AW249" s="125"/>
      <c r="AX249" s="126"/>
      <c r="AY249" s="123"/>
      <c r="AZ249" s="112"/>
      <c r="BA249" s="119">
        <f t="shared" si="159"/>
        <v>0</v>
      </c>
      <c r="BB249" s="124"/>
      <c r="BC249" s="115">
        <f>IFERROR(IF(BB249="",0,(SUMIF($G$3:BA$3,"金额-入",$G249:BA249)-SUMIF($G$3:BA$3,"金额-出",$G249:BA249))/(SUMIF($G$3:BA$3,"数量-入",$G249:BA249)-SUMIF($G$3:BA$3,"数量-出",$G249:BA249))),0)</f>
        <v>0</v>
      </c>
      <c r="BD249" s="115">
        <f t="shared" si="160"/>
        <v>0</v>
      </c>
      <c r="BE249" s="125"/>
      <c r="BF249" s="126"/>
      <c r="BG249" s="123"/>
      <c r="BH249" s="112"/>
      <c r="BI249" s="119">
        <f t="shared" si="161"/>
        <v>0</v>
      </c>
      <c r="BJ249" s="124"/>
      <c r="BK249" s="115">
        <f>IFERROR(IF(BJ249="",0,(SUMIF($G$3:BI$3,"金额-入",$G249:BI249)-SUMIF($G$3:BI$3,"金额-出",$G249:BI249))/(SUMIF($G$3:BI$3,"数量-入",$G249:BI249)-SUMIF($G$3:BI$3,"数量-出",$G249:BI249))),0)</f>
        <v>0</v>
      </c>
      <c r="BL249" s="115">
        <f t="shared" si="162"/>
        <v>0</v>
      </c>
      <c r="BM249" s="125"/>
      <c r="BN249" s="126"/>
      <c r="BO249" s="123"/>
      <c r="BP249" s="112"/>
      <c r="BQ249" s="119">
        <f t="shared" si="163"/>
        <v>0</v>
      </c>
      <c r="BR249" s="124"/>
      <c r="BS249" s="115">
        <f>IFERROR(IF(BR249="",0,(SUMIF($G$3:BQ$3,"金额-入",$G249:BQ249)-SUMIF($G$3:BQ$3,"金额-出",$G249:BQ249))/(SUMIF($G$3:BQ$3,"数量-入",$G249:BQ249)-SUMIF($G$3:BQ$3,"数量-出",$G249:BQ249))),0)</f>
        <v>0</v>
      </c>
      <c r="BT249" s="115">
        <f t="shared" si="164"/>
        <v>0</v>
      </c>
      <c r="BU249" s="125"/>
      <c r="BV249" s="126"/>
      <c r="BW249" s="123"/>
      <c r="BX249" s="112"/>
      <c r="BY249" s="119">
        <f t="shared" si="165"/>
        <v>0</v>
      </c>
      <c r="BZ249" s="124"/>
      <c r="CA249" s="115">
        <f>IFERROR(IF(BZ249="",0,(SUMIF($G$3:BY$3,"金额-入",$G249:BY249)-SUMIF($G$3:BY$3,"金额-出",$G249:BY249))/(SUMIF($G$3:BY$3,"数量-入",$G249:BY249)-SUMIF($G$3:BY$3,"数量-出",$G249:BY249))),0)</f>
        <v>0</v>
      </c>
      <c r="CB249" s="115">
        <f t="shared" si="166"/>
        <v>0</v>
      </c>
      <c r="CC249" s="125"/>
      <c r="CD249" s="126"/>
      <c r="CE249" s="123"/>
      <c r="CF249" s="112"/>
      <c r="CG249" s="119">
        <f t="shared" si="167"/>
        <v>0</v>
      </c>
      <c r="CH249" s="124"/>
      <c r="CI249" s="115">
        <f>IFERROR(IF(CH249="",0,(SUMIF($G$3:CG$3,"金额-入",$G249:CG249)-SUMIF($G$3:CG$3,"金额-出",$G249:CG249))/(SUMIF($G$3:CG$3,"数量-入",$G249:CG249)-SUMIF($G$3:CG$3,"数量-出",$G249:CG249))),0)</f>
        <v>0</v>
      </c>
      <c r="CJ249" s="115">
        <f t="shared" si="168"/>
        <v>0</v>
      </c>
      <c r="CK249" s="125"/>
      <c r="CL249" s="126"/>
      <c r="CM249" s="123"/>
      <c r="CN249" s="112"/>
      <c r="CO249" s="119">
        <f t="shared" si="169"/>
        <v>0</v>
      </c>
      <c r="CP249" s="124"/>
      <c r="CQ249" s="115">
        <f>IFERROR(IF(CP249="",0,(SUMIF($G$3:CO$3,"金额-入",$G249:CO249)-SUMIF($G$3:CO$3,"金额-出",$G249:CO249))/(SUMIF($G$3:CO$3,"数量-入",$G249:CO249)-SUMIF($G$3:CO$3,"数量-出",$G249:CO249))),0)</f>
        <v>0</v>
      </c>
      <c r="CR249" s="115">
        <f t="shared" si="170"/>
        <v>0</v>
      </c>
      <c r="CS249" s="125"/>
      <c r="CT249" s="126"/>
      <c r="CU249" s="123"/>
      <c r="CV249" s="112"/>
      <c r="CW249" s="119">
        <f t="shared" si="171"/>
        <v>0</v>
      </c>
      <c r="CX249" s="124"/>
      <c r="CY249" s="115">
        <f>IFERROR(IF(CX249="",0,(SUMIF($G$3:CW$3,"金额-入",$G249:CW249)-SUMIF($G$3:CW$3,"金额-出",$G249:CW249))/(SUMIF($G$3:CW$3,"数量-入",$G249:CW249)-SUMIF($G$3:CW$3,"数量-出",$G249:CW249))),0)</f>
        <v>0</v>
      </c>
      <c r="CZ249" s="115">
        <f t="shared" si="172"/>
        <v>0</v>
      </c>
      <c r="DA249" s="125"/>
      <c r="DB249" s="126"/>
      <c r="DC249" s="123"/>
      <c r="DD249" s="112"/>
      <c r="DE249" s="119">
        <f t="shared" si="173"/>
        <v>0</v>
      </c>
      <c r="DF249" s="124"/>
      <c r="DG249" s="115">
        <f>IFERROR(IF(DF249="",0,(SUMIF($G$3:DE$3,"金额-入",$G249:DE249)-SUMIF($G$3:DE$3,"金额-出",$G249:DE249))/(SUMIF($G$3:DE$3,"数量-入",$G249:DE249)-SUMIF($G$3:DE$3,"数量-出",$G249:DE249))),0)</f>
        <v>0</v>
      </c>
      <c r="DH249" s="115">
        <f t="shared" si="174"/>
        <v>0</v>
      </c>
      <c r="DI249" s="125"/>
      <c r="DJ249" s="126"/>
      <c r="DK249" s="109">
        <f t="array" ref="DK249">MIN(IF(($G$3:$DJ$3="单价")*(G249:DJ249&lt;&gt;0),G249:DJ249))</f>
        <v>0</v>
      </c>
      <c r="DL249" s="97">
        <f t="array" ref="DL249">MAX(IF($G$3:$DJ$3="单价",G249:DJ249))</f>
        <v>0</v>
      </c>
      <c r="DM249" s="115">
        <f t="shared" si="175"/>
        <v>0</v>
      </c>
      <c r="DN249" s="127"/>
      <c r="DO249" s="2"/>
      <c r="DP249" s="11">
        <f t="shared" si="176"/>
        <v>0</v>
      </c>
      <c r="DQ249" s="11">
        <f t="shared" si="177"/>
        <v>0</v>
      </c>
      <c r="DR249" s="11"/>
      <c r="DS249" s="11"/>
      <c r="DT249" s="11"/>
      <c r="DU249" s="2"/>
      <c r="DV249" s="2"/>
      <c r="DW249" s="2"/>
      <c r="DX249" s="2"/>
      <c r="DY249" s="2"/>
    </row>
    <row r="250" spans="1:129" ht="18" hidden="1" customHeight="1" outlineLevel="1" x14ac:dyDescent="0.15">
      <c r="A250" s="2"/>
      <c r="B250" s="53">
        <f t="shared" si="140"/>
        <v>246</v>
      </c>
      <c r="C250" s="5"/>
      <c r="D250" s="6"/>
      <c r="E250" s="7"/>
      <c r="F250" s="8"/>
      <c r="G250" s="111"/>
      <c r="H250" s="112"/>
      <c r="I250" s="113">
        <f t="shared" si="143"/>
        <v>0</v>
      </c>
      <c r="J250" s="114">
        <f t="shared" si="144"/>
        <v>0</v>
      </c>
      <c r="K250" s="115">
        <f t="shared" si="141"/>
        <v>0</v>
      </c>
      <c r="L250" s="113">
        <f t="shared" si="145"/>
        <v>0</v>
      </c>
      <c r="M250" s="114">
        <f t="shared" si="146"/>
        <v>0</v>
      </c>
      <c r="N250" s="115">
        <f t="shared" si="142"/>
        <v>0</v>
      </c>
      <c r="O250" s="113">
        <f t="shared" si="147"/>
        <v>0</v>
      </c>
      <c r="P250" s="116">
        <f t="shared" si="148"/>
        <v>0</v>
      </c>
      <c r="Q250" s="117">
        <f t="shared" si="149"/>
        <v>0</v>
      </c>
      <c r="R250" s="118">
        <f t="shared" si="150"/>
        <v>0</v>
      </c>
      <c r="S250" s="111"/>
      <c r="T250" s="112"/>
      <c r="U250" s="119">
        <f t="shared" si="151"/>
        <v>0</v>
      </c>
      <c r="V250" s="120"/>
      <c r="W250" s="115">
        <f>IFERROR(IF(V250="",0,(SUMIF($G$3:U$3,"金额-入",$G250:U250)-SUMIF($G$3:U$3,"金额-出",$G250:U250))/(SUMIF($G$3:U$3,"数量-入",$G250:U250)-SUMIF($G$3:U$3,"数量-出",$G250:U250))),0)</f>
        <v>0</v>
      </c>
      <c r="X250" s="115">
        <f t="shared" si="152"/>
        <v>0</v>
      </c>
      <c r="Y250" s="121"/>
      <c r="Z250" s="122"/>
      <c r="AA250" s="111"/>
      <c r="AB250" s="112"/>
      <c r="AC250" s="119">
        <f t="shared" si="153"/>
        <v>0</v>
      </c>
      <c r="AD250" s="120"/>
      <c r="AE250" s="115">
        <f>IFERROR(IF(AD250="",0,(SUMIF($G$3:AC$3,"金额-入",$G250:AC250)-SUMIF($G$3:AC$3,"金额-出",$G250:AC250))/(SUMIF($G$3:AC$3,"数量-入",$G250:AC250)-SUMIF($G$3:AC$3,"数量-出",$G250:AC250))),0)</f>
        <v>0</v>
      </c>
      <c r="AF250" s="115">
        <f t="shared" si="154"/>
        <v>0</v>
      </c>
      <c r="AG250" s="121"/>
      <c r="AH250" s="122"/>
      <c r="AI250" s="123"/>
      <c r="AJ250" s="112"/>
      <c r="AK250" s="119">
        <f t="shared" si="155"/>
        <v>0</v>
      </c>
      <c r="AL250" s="124"/>
      <c r="AM250" s="115">
        <f>IFERROR(IF(AL250="",0,(SUMIF($G$3:AK$3,"金额-入",$G250:AK250)-SUMIF($G$3:AK$3,"金额-出",$G250:AK250))/(SUMIF($G$3:AK$3,"数量-入",$G250:AK250)-SUMIF($G$3:AK$3,"数量-出",$G250:AK250))),0)</f>
        <v>0</v>
      </c>
      <c r="AN250" s="115">
        <f t="shared" si="156"/>
        <v>0</v>
      </c>
      <c r="AO250" s="125"/>
      <c r="AP250" s="126"/>
      <c r="AQ250" s="123"/>
      <c r="AR250" s="112"/>
      <c r="AS250" s="119">
        <f t="shared" si="157"/>
        <v>0</v>
      </c>
      <c r="AT250" s="124"/>
      <c r="AU250" s="115">
        <f>IFERROR(IF(AT250="",0,(SUMIF($G$3:AS$3,"金额-入",$G250:AS250)-SUMIF($G$3:AS$3,"金额-出",$G250:AS250))/(SUMIF($G$3:AS$3,"数量-入",$G250:AS250)-SUMIF($G$3:AS$3,"数量-出",$G250:AS250))),0)</f>
        <v>0</v>
      </c>
      <c r="AV250" s="115">
        <f t="shared" si="158"/>
        <v>0</v>
      </c>
      <c r="AW250" s="125"/>
      <c r="AX250" s="126"/>
      <c r="AY250" s="123"/>
      <c r="AZ250" s="112"/>
      <c r="BA250" s="119">
        <f t="shared" si="159"/>
        <v>0</v>
      </c>
      <c r="BB250" s="124"/>
      <c r="BC250" s="115">
        <f>IFERROR(IF(BB250="",0,(SUMIF($G$3:BA$3,"金额-入",$G250:BA250)-SUMIF($G$3:BA$3,"金额-出",$G250:BA250))/(SUMIF($G$3:BA$3,"数量-入",$G250:BA250)-SUMIF($G$3:BA$3,"数量-出",$G250:BA250))),0)</f>
        <v>0</v>
      </c>
      <c r="BD250" s="115">
        <f t="shared" si="160"/>
        <v>0</v>
      </c>
      <c r="BE250" s="125"/>
      <c r="BF250" s="126"/>
      <c r="BG250" s="123"/>
      <c r="BH250" s="112"/>
      <c r="BI250" s="119">
        <f t="shared" si="161"/>
        <v>0</v>
      </c>
      <c r="BJ250" s="124"/>
      <c r="BK250" s="115">
        <f>IFERROR(IF(BJ250="",0,(SUMIF($G$3:BI$3,"金额-入",$G250:BI250)-SUMIF($G$3:BI$3,"金额-出",$G250:BI250))/(SUMIF($G$3:BI$3,"数量-入",$G250:BI250)-SUMIF($G$3:BI$3,"数量-出",$G250:BI250))),0)</f>
        <v>0</v>
      </c>
      <c r="BL250" s="115">
        <f t="shared" si="162"/>
        <v>0</v>
      </c>
      <c r="BM250" s="125"/>
      <c r="BN250" s="126"/>
      <c r="BO250" s="123"/>
      <c r="BP250" s="112"/>
      <c r="BQ250" s="119">
        <f t="shared" si="163"/>
        <v>0</v>
      </c>
      <c r="BR250" s="124"/>
      <c r="BS250" s="115">
        <f>IFERROR(IF(BR250="",0,(SUMIF($G$3:BQ$3,"金额-入",$G250:BQ250)-SUMIF($G$3:BQ$3,"金额-出",$G250:BQ250))/(SUMIF($G$3:BQ$3,"数量-入",$G250:BQ250)-SUMIF($G$3:BQ$3,"数量-出",$G250:BQ250))),0)</f>
        <v>0</v>
      </c>
      <c r="BT250" s="115">
        <f t="shared" si="164"/>
        <v>0</v>
      </c>
      <c r="BU250" s="125"/>
      <c r="BV250" s="126"/>
      <c r="BW250" s="123"/>
      <c r="BX250" s="112"/>
      <c r="BY250" s="119">
        <f t="shared" si="165"/>
        <v>0</v>
      </c>
      <c r="BZ250" s="124"/>
      <c r="CA250" s="115">
        <f>IFERROR(IF(BZ250="",0,(SUMIF($G$3:BY$3,"金额-入",$G250:BY250)-SUMIF($G$3:BY$3,"金额-出",$G250:BY250))/(SUMIF($G$3:BY$3,"数量-入",$G250:BY250)-SUMIF($G$3:BY$3,"数量-出",$G250:BY250))),0)</f>
        <v>0</v>
      </c>
      <c r="CB250" s="115">
        <f t="shared" si="166"/>
        <v>0</v>
      </c>
      <c r="CC250" s="125"/>
      <c r="CD250" s="126"/>
      <c r="CE250" s="123"/>
      <c r="CF250" s="112"/>
      <c r="CG250" s="119">
        <f t="shared" si="167"/>
        <v>0</v>
      </c>
      <c r="CH250" s="124"/>
      <c r="CI250" s="115">
        <f>IFERROR(IF(CH250="",0,(SUMIF($G$3:CG$3,"金额-入",$G250:CG250)-SUMIF($G$3:CG$3,"金额-出",$G250:CG250))/(SUMIF($G$3:CG$3,"数量-入",$G250:CG250)-SUMIF($G$3:CG$3,"数量-出",$G250:CG250))),0)</f>
        <v>0</v>
      </c>
      <c r="CJ250" s="115">
        <f t="shared" si="168"/>
        <v>0</v>
      </c>
      <c r="CK250" s="125"/>
      <c r="CL250" s="126"/>
      <c r="CM250" s="123"/>
      <c r="CN250" s="112"/>
      <c r="CO250" s="119">
        <f t="shared" si="169"/>
        <v>0</v>
      </c>
      <c r="CP250" s="124"/>
      <c r="CQ250" s="115">
        <f>IFERROR(IF(CP250="",0,(SUMIF($G$3:CO$3,"金额-入",$G250:CO250)-SUMIF($G$3:CO$3,"金额-出",$G250:CO250))/(SUMIF($G$3:CO$3,"数量-入",$G250:CO250)-SUMIF($G$3:CO$3,"数量-出",$G250:CO250))),0)</f>
        <v>0</v>
      </c>
      <c r="CR250" s="115">
        <f t="shared" si="170"/>
        <v>0</v>
      </c>
      <c r="CS250" s="125"/>
      <c r="CT250" s="126"/>
      <c r="CU250" s="123"/>
      <c r="CV250" s="112"/>
      <c r="CW250" s="119">
        <f t="shared" si="171"/>
        <v>0</v>
      </c>
      <c r="CX250" s="124"/>
      <c r="CY250" s="115">
        <f>IFERROR(IF(CX250="",0,(SUMIF($G$3:CW$3,"金额-入",$G250:CW250)-SUMIF($G$3:CW$3,"金额-出",$G250:CW250))/(SUMIF($G$3:CW$3,"数量-入",$G250:CW250)-SUMIF($G$3:CW$3,"数量-出",$G250:CW250))),0)</f>
        <v>0</v>
      </c>
      <c r="CZ250" s="115">
        <f t="shared" si="172"/>
        <v>0</v>
      </c>
      <c r="DA250" s="125"/>
      <c r="DB250" s="126"/>
      <c r="DC250" s="123"/>
      <c r="DD250" s="112"/>
      <c r="DE250" s="119">
        <f t="shared" si="173"/>
        <v>0</v>
      </c>
      <c r="DF250" s="124"/>
      <c r="DG250" s="115">
        <f>IFERROR(IF(DF250="",0,(SUMIF($G$3:DE$3,"金额-入",$G250:DE250)-SUMIF($G$3:DE$3,"金额-出",$G250:DE250))/(SUMIF($G$3:DE$3,"数量-入",$G250:DE250)-SUMIF($G$3:DE$3,"数量-出",$G250:DE250))),0)</f>
        <v>0</v>
      </c>
      <c r="DH250" s="115">
        <f t="shared" si="174"/>
        <v>0</v>
      </c>
      <c r="DI250" s="125"/>
      <c r="DJ250" s="126"/>
      <c r="DK250" s="109">
        <f t="array" ref="DK250">MIN(IF(($G$3:$DJ$3="单价")*(G250:DJ250&lt;&gt;0),G250:DJ250))</f>
        <v>0</v>
      </c>
      <c r="DL250" s="97">
        <f t="array" ref="DL250">MAX(IF($G$3:$DJ$3="单价",G250:DJ250))</f>
        <v>0</v>
      </c>
      <c r="DM250" s="115">
        <f t="shared" si="175"/>
        <v>0</v>
      </c>
      <c r="DN250" s="127"/>
      <c r="DO250" s="2"/>
      <c r="DP250" s="11">
        <f t="shared" si="176"/>
        <v>0</v>
      </c>
      <c r="DQ250" s="11">
        <f t="shared" si="177"/>
        <v>0</v>
      </c>
      <c r="DR250" s="11"/>
      <c r="DS250" s="11"/>
      <c r="DT250" s="11"/>
      <c r="DU250" s="2"/>
      <c r="DV250" s="2"/>
      <c r="DW250" s="2"/>
      <c r="DX250" s="2"/>
      <c r="DY250" s="2"/>
    </row>
    <row r="251" spans="1:129" ht="18" hidden="1" customHeight="1" outlineLevel="1" x14ac:dyDescent="0.15">
      <c r="A251" s="2"/>
      <c r="B251" s="53">
        <f t="shared" si="140"/>
        <v>247</v>
      </c>
      <c r="C251" s="5"/>
      <c r="D251" s="6"/>
      <c r="E251" s="7"/>
      <c r="F251" s="8"/>
      <c r="G251" s="111"/>
      <c r="H251" s="112"/>
      <c r="I251" s="113">
        <f t="shared" si="143"/>
        <v>0</v>
      </c>
      <c r="J251" s="114">
        <f t="shared" si="144"/>
        <v>0</v>
      </c>
      <c r="K251" s="115">
        <f t="shared" si="141"/>
        <v>0</v>
      </c>
      <c r="L251" s="113">
        <f t="shared" si="145"/>
        <v>0</v>
      </c>
      <c r="M251" s="114">
        <f t="shared" si="146"/>
        <v>0</v>
      </c>
      <c r="N251" s="115">
        <f t="shared" si="142"/>
        <v>0</v>
      </c>
      <c r="O251" s="113">
        <f t="shared" si="147"/>
        <v>0</v>
      </c>
      <c r="P251" s="116">
        <f t="shared" si="148"/>
        <v>0</v>
      </c>
      <c r="Q251" s="117">
        <f t="shared" si="149"/>
        <v>0</v>
      </c>
      <c r="R251" s="118">
        <f t="shared" si="150"/>
        <v>0</v>
      </c>
      <c r="S251" s="111"/>
      <c r="T251" s="112"/>
      <c r="U251" s="119">
        <f t="shared" si="151"/>
        <v>0</v>
      </c>
      <c r="V251" s="120"/>
      <c r="W251" s="115">
        <f>IFERROR(IF(V251="",0,(SUMIF($G$3:U$3,"金额-入",$G251:U251)-SUMIF($G$3:U$3,"金额-出",$G251:U251))/(SUMIF($G$3:U$3,"数量-入",$G251:U251)-SUMIF($G$3:U$3,"数量-出",$G251:U251))),0)</f>
        <v>0</v>
      </c>
      <c r="X251" s="115">
        <f t="shared" si="152"/>
        <v>0</v>
      </c>
      <c r="Y251" s="121"/>
      <c r="Z251" s="122"/>
      <c r="AA251" s="111"/>
      <c r="AB251" s="112"/>
      <c r="AC251" s="119">
        <f t="shared" si="153"/>
        <v>0</v>
      </c>
      <c r="AD251" s="120"/>
      <c r="AE251" s="115">
        <f>IFERROR(IF(AD251="",0,(SUMIF($G$3:AC$3,"金额-入",$G251:AC251)-SUMIF($G$3:AC$3,"金额-出",$G251:AC251))/(SUMIF($G$3:AC$3,"数量-入",$G251:AC251)-SUMIF($G$3:AC$3,"数量-出",$G251:AC251))),0)</f>
        <v>0</v>
      </c>
      <c r="AF251" s="115">
        <f t="shared" si="154"/>
        <v>0</v>
      </c>
      <c r="AG251" s="121"/>
      <c r="AH251" s="122"/>
      <c r="AI251" s="123"/>
      <c r="AJ251" s="112"/>
      <c r="AK251" s="119">
        <f t="shared" si="155"/>
        <v>0</v>
      </c>
      <c r="AL251" s="124"/>
      <c r="AM251" s="115">
        <f>IFERROR(IF(AL251="",0,(SUMIF($G$3:AK$3,"金额-入",$G251:AK251)-SUMIF($G$3:AK$3,"金额-出",$G251:AK251))/(SUMIF($G$3:AK$3,"数量-入",$G251:AK251)-SUMIF($G$3:AK$3,"数量-出",$G251:AK251))),0)</f>
        <v>0</v>
      </c>
      <c r="AN251" s="115">
        <f t="shared" si="156"/>
        <v>0</v>
      </c>
      <c r="AO251" s="125"/>
      <c r="AP251" s="126"/>
      <c r="AQ251" s="123"/>
      <c r="AR251" s="112"/>
      <c r="AS251" s="119">
        <f t="shared" si="157"/>
        <v>0</v>
      </c>
      <c r="AT251" s="124"/>
      <c r="AU251" s="115">
        <f>IFERROR(IF(AT251="",0,(SUMIF($G$3:AS$3,"金额-入",$G251:AS251)-SUMIF($G$3:AS$3,"金额-出",$G251:AS251))/(SUMIF($G$3:AS$3,"数量-入",$G251:AS251)-SUMIF($G$3:AS$3,"数量-出",$G251:AS251))),0)</f>
        <v>0</v>
      </c>
      <c r="AV251" s="115">
        <f t="shared" si="158"/>
        <v>0</v>
      </c>
      <c r="AW251" s="125"/>
      <c r="AX251" s="126"/>
      <c r="AY251" s="123"/>
      <c r="AZ251" s="112"/>
      <c r="BA251" s="119">
        <f t="shared" si="159"/>
        <v>0</v>
      </c>
      <c r="BB251" s="124"/>
      <c r="BC251" s="115">
        <f>IFERROR(IF(BB251="",0,(SUMIF($G$3:BA$3,"金额-入",$G251:BA251)-SUMIF($G$3:BA$3,"金额-出",$G251:BA251))/(SUMIF($G$3:BA$3,"数量-入",$G251:BA251)-SUMIF($G$3:BA$3,"数量-出",$G251:BA251))),0)</f>
        <v>0</v>
      </c>
      <c r="BD251" s="115">
        <f t="shared" si="160"/>
        <v>0</v>
      </c>
      <c r="BE251" s="125"/>
      <c r="BF251" s="126"/>
      <c r="BG251" s="123"/>
      <c r="BH251" s="112"/>
      <c r="BI251" s="119">
        <f t="shared" si="161"/>
        <v>0</v>
      </c>
      <c r="BJ251" s="124"/>
      <c r="BK251" s="115">
        <f>IFERROR(IF(BJ251="",0,(SUMIF($G$3:BI$3,"金额-入",$G251:BI251)-SUMIF($G$3:BI$3,"金额-出",$G251:BI251))/(SUMIF($G$3:BI$3,"数量-入",$G251:BI251)-SUMIF($G$3:BI$3,"数量-出",$G251:BI251))),0)</f>
        <v>0</v>
      </c>
      <c r="BL251" s="115">
        <f t="shared" si="162"/>
        <v>0</v>
      </c>
      <c r="BM251" s="125"/>
      <c r="BN251" s="126"/>
      <c r="BO251" s="123"/>
      <c r="BP251" s="112"/>
      <c r="BQ251" s="119">
        <f t="shared" si="163"/>
        <v>0</v>
      </c>
      <c r="BR251" s="124"/>
      <c r="BS251" s="115">
        <f>IFERROR(IF(BR251="",0,(SUMIF($G$3:BQ$3,"金额-入",$G251:BQ251)-SUMIF($G$3:BQ$3,"金额-出",$G251:BQ251))/(SUMIF($G$3:BQ$3,"数量-入",$G251:BQ251)-SUMIF($G$3:BQ$3,"数量-出",$G251:BQ251))),0)</f>
        <v>0</v>
      </c>
      <c r="BT251" s="115">
        <f t="shared" si="164"/>
        <v>0</v>
      </c>
      <c r="BU251" s="125"/>
      <c r="BV251" s="126"/>
      <c r="BW251" s="123"/>
      <c r="BX251" s="112"/>
      <c r="BY251" s="119">
        <f t="shared" si="165"/>
        <v>0</v>
      </c>
      <c r="BZ251" s="124"/>
      <c r="CA251" s="115">
        <f>IFERROR(IF(BZ251="",0,(SUMIF($G$3:BY$3,"金额-入",$G251:BY251)-SUMIF($G$3:BY$3,"金额-出",$G251:BY251))/(SUMIF($G$3:BY$3,"数量-入",$G251:BY251)-SUMIF($G$3:BY$3,"数量-出",$G251:BY251))),0)</f>
        <v>0</v>
      </c>
      <c r="CB251" s="115">
        <f t="shared" si="166"/>
        <v>0</v>
      </c>
      <c r="CC251" s="125"/>
      <c r="CD251" s="126"/>
      <c r="CE251" s="123"/>
      <c r="CF251" s="112"/>
      <c r="CG251" s="119">
        <f t="shared" si="167"/>
        <v>0</v>
      </c>
      <c r="CH251" s="124"/>
      <c r="CI251" s="115">
        <f>IFERROR(IF(CH251="",0,(SUMIF($G$3:CG$3,"金额-入",$G251:CG251)-SUMIF($G$3:CG$3,"金额-出",$G251:CG251))/(SUMIF($G$3:CG$3,"数量-入",$G251:CG251)-SUMIF($G$3:CG$3,"数量-出",$G251:CG251))),0)</f>
        <v>0</v>
      </c>
      <c r="CJ251" s="115">
        <f t="shared" si="168"/>
        <v>0</v>
      </c>
      <c r="CK251" s="125"/>
      <c r="CL251" s="126"/>
      <c r="CM251" s="123"/>
      <c r="CN251" s="112"/>
      <c r="CO251" s="119">
        <f t="shared" si="169"/>
        <v>0</v>
      </c>
      <c r="CP251" s="124"/>
      <c r="CQ251" s="115">
        <f>IFERROR(IF(CP251="",0,(SUMIF($G$3:CO$3,"金额-入",$G251:CO251)-SUMIF($G$3:CO$3,"金额-出",$G251:CO251))/(SUMIF($G$3:CO$3,"数量-入",$G251:CO251)-SUMIF($G$3:CO$3,"数量-出",$G251:CO251))),0)</f>
        <v>0</v>
      </c>
      <c r="CR251" s="115">
        <f t="shared" si="170"/>
        <v>0</v>
      </c>
      <c r="CS251" s="125"/>
      <c r="CT251" s="126"/>
      <c r="CU251" s="123"/>
      <c r="CV251" s="112"/>
      <c r="CW251" s="119">
        <f t="shared" si="171"/>
        <v>0</v>
      </c>
      <c r="CX251" s="124"/>
      <c r="CY251" s="115">
        <f>IFERROR(IF(CX251="",0,(SUMIF($G$3:CW$3,"金额-入",$G251:CW251)-SUMIF($G$3:CW$3,"金额-出",$G251:CW251))/(SUMIF($G$3:CW$3,"数量-入",$G251:CW251)-SUMIF($G$3:CW$3,"数量-出",$G251:CW251))),0)</f>
        <v>0</v>
      </c>
      <c r="CZ251" s="115">
        <f t="shared" si="172"/>
        <v>0</v>
      </c>
      <c r="DA251" s="125"/>
      <c r="DB251" s="126"/>
      <c r="DC251" s="123"/>
      <c r="DD251" s="112"/>
      <c r="DE251" s="119">
        <f t="shared" si="173"/>
        <v>0</v>
      </c>
      <c r="DF251" s="124"/>
      <c r="DG251" s="115">
        <f>IFERROR(IF(DF251="",0,(SUMIF($G$3:DE$3,"金额-入",$G251:DE251)-SUMIF($G$3:DE$3,"金额-出",$G251:DE251))/(SUMIF($G$3:DE$3,"数量-入",$G251:DE251)-SUMIF($G$3:DE$3,"数量-出",$G251:DE251))),0)</f>
        <v>0</v>
      </c>
      <c r="DH251" s="115">
        <f t="shared" si="174"/>
        <v>0</v>
      </c>
      <c r="DI251" s="125"/>
      <c r="DJ251" s="126"/>
      <c r="DK251" s="109">
        <f t="array" ref="DK251">MIN(IF(($G$3:$DJ$3="单价")*(G251:DJ251&lt;&gt;0),G251:DJ251))</f>
        <v>0</v>
      </c>
      <c r="DL251" s="97">
        <f t="array" ref="DL251">MAX(IF($G$3:$DJ$3="单价",G251:DJ251))</f>
        <v>0</v>
      </c>
      <c r="DM251" s="115">
        <f t="shared" si="175"/>
        <v>0</v>
      </c>
      <c r="DN251" s="127"/>
      <c r="DO251" s="2"/>
      <c r="DP251" s="11">
        <f t="shared" si="176"/>
        <v>0</v>
      </c>
      <c r="DQ251" s="11">
        <f t="shared" si="177"/>
        <v>0</v>
      </c>
      <c r="DR251" s="11"/>
      <c r="DS251" s="11"/>
      <c r="DT251" s="11"/>
      <c r="DU251" s="2"/>
      <c r="DV251" s="2"/>
      <c r="DW251" s="2"/>
      <c r="DX251" s="2"/>
      <c r="DY251" s="2"/>
    </row>
    <row r="252" spans="1:129" ht="18" hidden="1" customHeight="1" outlineLevel="1" x14ac:dyDescent="0.15">
      <c r="A252" s="2"/>
      <c r="B252" s="53">
        <f t="shared" si="140"/>
        <v>248</v>
      </c>
      <c r="C252" s="5"/>
      <c r="D252" s="6"/>
      <c r="E252" s="7"/>
      <c r="F252" s="8"/>
      <c r="G252" s="111"/>
      <c r="H252" s="112"/>
      <c r="I252" s="113">
        <f t="shared" si="143"/>
        <v>0</v>
      </c>
      <c r="J252" s="114">
        <f t="shared" si="144"/>
        <v>0</v>
      </c>
      <c r="K252" s="115">
        <f t="shared" si="141"/>
        <v>0</v>
      </c>
      <c r="L252" s="113">
        <f t="shared" si="145"/>
        <v>0</v>
      </c>
      <c r="M252" s="114">
        <f t="shared" si="146"/>
        <v>0</v>
      </c>
      <c r="N252" s="115">
        <f t="shared" si="142"/>
        <v>0</v>
      </c>
      <c r="O252" s="113">
        <f t="shared" si="147"/>
        <v>0</v>
      </c>
      <c r="P252" s="116">
        <f t="shared" si="148"/>
        <v>0</v>
      </c>
      <c r="Q252" s="117">
        <f t="shared" si="149"/>
        <v>0</v>
      </c>
      <c r="R252" s="118">
        <f t="shared" si="150"/>
        <v>0</v>
      </c>
      <c r="S252" s="111"/>
      <c r="T252" s="112"/>
      <c r="U252" s="119">
        <f t="shared" si="151"/>
        <v>0</v>
      </c>
      <c r="V252" s="120"/>
      <c r="W252" s="115">
        <f>IFERROR(IF(V252="",0,(SUMIF($G$3:U$3,"金额-入",$G252:U252)-SUMIF($G$3:U$3,"金额-出",$G252:U252))/(SUMIF($G$3:U$3,"数量-入",$G252:U252)-SUMIF($G$3:U$3,"数量-出",$G252:U252))),0)</f>
        <v>0</v>
      </c>
      <c r="X252" s="115">
        <f t="shared" si="152"/>
        <v>0</v>
      </c>
      <c r="Y252" s="121"/>
      <c r="Z252" s="122"/>
      <c r="AA252" s="111"/>
      <c r="AB252" s="112"/>
      <c r="AC252" s="119">
        <f t="shared" si="153"/>
        <v>0</v>
      </c>
      <c r="AD252" s="120"/>
      <c r="AE252" s="115">
        <f>IFERROR(IF(AD252="",0,(SUMIF($G$3:AC$3,"金额-入",$G252:AC252)-SUMIF($G$3:AC$3,"金额-出",$G252:AC252))/(SUMIF($G$3:AC$3,"数量-入",$G252:AC252)-SUMIF($G$3:AC$3,"数量-出",$G252:AC252))),0)</f>
        <v>0</v>
      </c>
      <c r="AF252" s="115">
        <f t="shared" si="154"/>
        <v>0</v>
      </c>
      <c r="AG252" s="121"/>
      <c r="AH252" s="122"/>
      <c r="AI252" s="123"/>
      <c r="AJ252" s="112"/>
      <c r="AK252" s="119">
        <f t="shared" si="155"/>
        <v>0</v>
      </c>
      <c r="AL252" s="124"/>
      <c r="AM252" s="115">
        <f>IFERROR(IF(AL252="",0,(SUMIF($G$3:AK$3,"金额-入",$G252:AK252)-SUMIF($G$3:AK$3,"金额-出",$G252:AK252))/(SUMIF($G$3:AK$3,"数量-入",$G252:AK252)-SUMIF($G$3:AK$3,"数量-出",$G252:AK252))),0)</f>
        <v>0</v>
      </c>
      <c r="AN252" s="115">
        <f t="shared" si="156"/>
        <v>0</v>
      </c>
      <c r="AO252" s="125"/>
      <c r="AP252" s="126"/>
      <c r="AQ252" s="123"/>
      <c r="AR252" s="112"/>
      <c r="AS252" s="119">
        <f t="shared" si="157"/>
        <v>0</v>
      </c>
      <c r="AT252" s="124"/>
      <c r="AU252" s="115">
        <f>IFERROR(IF(AT252="",0,(SUMIF($G$3:AS$3,"金额-入",$G252:AS252)-SUMIF($G$3:AS$3,"金额-出",$G252:AS252))/(SUMIF($G$3:AS$3,"数量-入",$G252:AS252)-SUMIF($G$3:AS$3,"数量-出",$G252:AS252))),0)</f>
        <v>0</v>
      </c>
      <c r="AV252" s="115">
        <f t="shared" si="158"/>
        <v>0</v>
      </c>
      <c r="AW252" s="125"/>
      <c r="AX252" s="126"/>
      <c r="AY252" s="123"/>
      <c r="AZ252" s="112"/>
      <c r="BA252" s="119">
        <f t="shared" si="159"/>
        <v>0</v>
      </c>
      <c r="BB252" s="124"/>
      <c r="BC252" s="115">
        <f>IFERROR(IF(BB252="",0,(SUMIF($G$3:BA$3,"金额-入",$G252:BA252)-SUMIF($G$3:BA$3,"金额-出",$G252:BA252))/(SUMIF($G$3:BA$3,"数量-入",$G252:BA252)-SUMIF($G$3:BA$3,"数量-出",$G252:BA252))),0)</f>
        <v>0</v>
      </c>
      <c r="BD252" s="115">
        <f t="shared" si="160"/>
        <v>0</v>
      </c>
      <c r="BE252" s="125"/>
      <c r="BF252" s="126"/>
      <c r="BG252" s="123"/>
      <c r="BH252" s="112"/>
      <c r="BI252" s="119">
        <f t="shared" si="161"/>
        <v>0</v>
      </c>
      <c r="BJ252" s="124"/>
      <c r="BK252" s="115">
        <f>IFERROR(IF(BJ252="",0,(SUMIF($G$3:BI$3,"金额-入",$G252:BI252)-SUMIF($G$3:BI$3,"金额-出",$G252:BI252))/(SUMIF($G$3:BI$3,"数量-入",$G252:BI252)-SUMIF($G$3:BI$3,"数量-出",$G252:BI252))),0)</f>
        <v>0</v>
      </c>
      <c r="BL252" s="115">
        <f t="shared" si="162"/>
        <v>0</v>
      </c>
      <c r="BM252" s="125"/>
      <c r="BN252" s="126"/>
      <c r="BO252" s="123"/>
      <c r="BP252" s="112"/>
      <c r="BQ252" s="119">
        <f t="shared" si="163"/>
        <v>0</v>
      </c>
      <c r="BR252" s="124"/>
      <c r="BS252" s="115">
        <f>IFERROR(IF(BR252="",0,(SUMIF($G$3:BQ$3,"金额-入",$G252:BQ252)-SUMIF($G$3:BQ$3,"金额-出",$G252:BQ252))/(SUMIF($G$3:BQ$3,"数量-入",$G252:BQ252)-SUMIF($G$3:BQ$3,"数量-出",$G252:BQ252))),0)</f>
        <v>0</v>
      </c>
      <c r="BT252" s="115">
        <f t="shared" si="164"/>
        <v>0</v>
      </c>
      <c r="BU252" s="125"/>
      <c r="BV252" s="126"/>
      <c r="BW252" s="123"/>
      <c r="BX252" s="112"/>
      <c r="BY252" s="119">
        <f t="shared" si="165"/>
        <v>0</v>
      </c>
      <c r="BZ252" s="124"/>
      <c r="CA252" s="115">
        <f>IFERROR(IF(BZ252="",0,(SUMIF($G$3:BY$3,"金额-入",$G252:BY252)-SUMIF($G$3:BY$3,"金额-出",$G252:BY252))/(SUMIF($G$3:BY$3,"数量-入",$G252:BY252)-SUMIF($G$3:BY$3,"数量-出",$G252:BY252))),0)</f>
        <v>0</v>
      </c>
      <c r="CB252" s="115">
        <f t="shared" si="166"/>
        <v>0</v>
      </c>
      <c r="CC252" s="125"/>
      <c r="CD252" s="126"/>
      <c r="CE252" s="123"/>
      <c r="CF252" s="112"/>
      <c r="CG252" s="119">
        <f t="shared" si="167"/>
        <v>0</v>
      </c>
      <c r="CH252" s="124"/>
      <c r="CI252" s="115">
        <f>IFERROR(IF(CH252="",0,(SUMIF($G$3:CG$3,"金额-入",$G252:CG252)-SUMIF($G$3:CG$3,"金额-出",$G252:CG252))/(SUMIF($G$3:CG$3,"数量-入",$G252:CG252)-SUMIF($G$3:CG$3,"数量-出",$G252:CG252))),0)</f>
        <v>0</v>
      </c>
      <c r="CJ252" s="115">
        <f t="shared" si="168"/>
        <v>0</v>
      </c>
      <c r="CK252" s="125"/>
      <c r="CL252" s="126"/>
      <c r="CM252" s="123"/>
      <c r="CN252" s="112"/>
      <c r="CO252" s="119">
        <f t="shared" si="169"/>
        <v>0</v>
      </c>
      <c r="CP252" s="124"/>
      <c r="CQ252" s="115">
        <f>IFERROR(IF(CP252="",0,(SUMIF($G$3:CO$3,"金额-入",$G252:CO252)-SUMIF($G$3:CO$3,"金额-出",$G252:CO252))/(SUMIF($G$3:CO$3,"数量-入",$G252:CO252)-SUMIF($G$3:CO$3,"数量-出",$G252:CO252))),0)</f>
        <v>0</v>
      </c>
      <c r="CR252" s="115">
        <f t="shared" si="170"/>
        <v>0</v>
      </c>
      <c r="CS252" s="125"/>
      <c r="CT252" s="126"/>
      <c r="CU252" s="123"/>
      <c r="CV252" s="112"/>
      <c r="CW252" s="119">
        <f t="shared" si="171"/>
        <v>0</v>
      </c>
      <c r="CX252" s="124"/>
      <c r="CY252" s="115">
        <f>IFERROR(IF(CX252="",0,(SUMIF($G$3:CW$3,"金额-入",$G252:CW252)-SUMIF($G$3:CW$3,"金额-出",$G252:CW252))/(SUMIF($G$3:CW$3,"数量-入",$G252:CW252)-SUMIF($G$3:CW$3,"数量-出",$G252:CW252))),0)</f>
        <v>0</v>
      </c>
      <c r="CZ252" s="115">
        <f t="shared" si="172"/>
        <v>0</v>
      </c>
      <c r="DA252" s="125"/>
      <c r="DB252" s="126"/>
      <c r="DC252" s="123"/>
      <c r="DD252" s="112"/>
      <c r="DE252" s="119">
        <f t="shared" si="173"/>
        <v>0</v>
      </c>
      <c r="DF252" s="124"/>
      <c r="DG252" s="115">
        <f>IFERROR(IF(DF252="",0,(SUMIF($G$3:DE$3,"金额-入",$G252:DE252)-SUMIF($G$3:DE$3,"金额-出",$G252:DE252))/(SUMIF($G$3:DE$3,"数量-入",$G252:DE252)-SUMIF($G$3:DE$3,"数量-出",$G252:DE252))),0)</f>
        <v>0</v>
      </c>
      <c r="DH252" s="115">
        <f t="shared" si="174"/>
        <v>0</v>
      </c>
      <c r="DI252" s="125"/>
      <c r="DJ252" s="126"/>
      <c r="DK252" s="109">
        <f t="array" ref="DK252">MIN(IF(($G$3:$DJ$3="单价")*(G252:DJ252&lt;&gt;0),G252:DJ252))</f>
        <v>0</v>
      </c>
      <c r="DL252" s="97">
        <f t="array" ref="DL252">MAX(IF($G$3:$DJ$3="单价",G252:DJ252))</f>
        <v>0</v>
      </c>
      <c r="DM252" s="115">
        <f t="shared" si="175"/>
        <v>0</v>
      </c>
      <c r="DN252" s="127"/>
      <c r="DO252" s="2"/>
      <c r="DP252" s="11">
        <f t="shared" si="176"/>
        <v>0</v>
      </c>
      <c r="DQ252" s="11">
        <f t="shared" si="177"/>
        <v>0</v>
      </c>
      <c r="DR252" s="11"/>
      <c r="DS252" s="11"/>
      <c r="DT252" s="11"/>
      <c r="DU252" s="2"/>
      <c r="DV252" s="2"/>
      <c r="DW252" s="2"/>
      <c r="DX252" s="2"/>
      <c r="DY252" s="2"/>
    </row>
    <row r="253" spans="1:129" ht="18" hidden="1" customHeight="1" outlineLevel="1" x14ac:dyDescent="0.15">
      <c r="A253" s="2"/>
      <c r="B253" s="53">
        <f t="shared" si="140"/>
        <v>249</v>
      </c>
      <c r="C253" s="5"/>
      <c r="D253" s="6"/>
      <c r="E253" s="7"/>
      <c r="F253" s="8"/>
      <c r="G253" s="111"/>
      <c r="H253" s="112"/>
      <c r="I253" s="113">
        <f t="shared" si="143"/>
        <v>0</v>
      </c>
      <c r="J253" s="114">
        <f t="shared" si="144"/>
        <v>0</v>
      </c>
      <c r="K253" s="115">
        <f t="shared" si="141"/>
        <v>0</v>
      </c>
      <c r="L253" s="113">
        <f t="shared" si="145"/>
        <v>0</v>
      </c>
      <c r="M253" s="114">
        <f t="shared" si="146"/>
        <v>0</v>
      </c>
      <c r="N253" s="115">
        <f t="shared" si="142"/>
        <v>0</v>
      </c>
      <c r="O253" s="113">
        <f t="shared" si="147"/>
        <v>0</v>
      </c>
      <c r="P253" s="116">
        <f t="shared" si="148"/>
        <v>0</v>
      </c>
      <c r="Q253" s="117">
        <f t="shared" si="149"/>
        <v>0</v>
      </c>
      <c r="R253" s="118">
        <f t="shared" si="150"/>
        <v>0</v>
      </c>
      <c r="S253" s="111"/>
      <c r="T253" s="112"/>
      <c r="U253" s="119">
        <f t="shared" si="151"/>
        <v>0</v>
      </c>
      <c r="V253" s="120"/>
      <c r="W253" s="115">
        <f>IFERROR(IF(V253="",0,(SUMIF($G$3:U$3,"金额-入",$G253:U253)-SUMIF($G$3:U$3,"金额-出",$G253:U253))/(SUMIF($G$3:U$3,"数量-入",$G253:U253)-SUMIF($G$3:U$3,"数量-出",$G253:U253))),0)</f>
        <v>0</v>
      </c>
      <c r="X253" s="115">
        <f t="shared" si="152"/>
        <v>0</v>
      </c>
      <c r="Y253" s="121"/>
      <c r="Z253" s="122"/>
      <c r="AA253" s="111"/>
      <c r="AB253" s="112"/>
      <c r="AC253" s="119">
        <f t="shared" si="153"/>
        <v>0</v>
      </c>
      <c r="AD253" s="120"/>
      <c r="AE253" s="115">
        <f>IFERROR(IF(AD253="",0,(SUMIF($G$3:AC$3,"金额-入",$G253:AC253)-SUMIF($G$3:AC$3,"金额-出",$G253:AC253))/(SUMIF($G$3:AC$3,"数量-入",$G253:AC253)-SUMIF($G$3:AC$3,"数量-出",$G253:AC253))),0)</f>
        <v>0</v>
      </c>
      <c r="AF253" s="115">
        <f t="shared" si="154"/>
        <v>0</v>
      </c>
      <c r="AG253" s="121"/>
      <c r="AH253" s="122"/>
      <c r="AI253" s="123"/>
      <c r="AJ253" s="112"/>
      <c r="AK253" s="119">
        <f t="shared" si="155"/>
        <v>0</v>
      </c>
      <c r="AL253" s="124"/>
      <c r="AM253" s="115">
        <f>IFERROR(IF(AL253="",0,(SUMIF($G$3:AK$3,"金额-入",$G253:AK253)-SUMIF($G$3:AK$3,"金额-出",$G253:AK253))/(SUMIF($G$3:AK$3,"数量-入",$G253:AK253)-SUMIF($G$3:AK$3,"数量-出",$G253:AK253))),0)</f>
        <v>0</v>
      </c>
      <c r="AN253" s="115">
        <f t="shared" si="156"/>
        <v>0</v>
      </c>
      <c r="AO253" s="125"/>
      <c r="AP253" s="126"/>
      <c r="AQ253" s="123"/>
      <c r="AR253" s="112"/>
      <c r="AS253" s="119">
        <f t="shared" si="157"/>
        <v>0</v>
      </c>
      <c r="AT253" s="124"/>
      <c r="AU253" s="115">
        <f>IFERROR(IF(AT253="",0,(SUMIF($G$3:AS$3,"金额-入",$G253:AS253)-SUMIF($G$3:AS$3,"金额-出",$G253:AS253))/(SUMIF($G$3:AS$3,"数量-入",$G253:AS253)-SUMIF($G$3:AS$3,"数量-出",$G253:AS253))),0)</f>
        <v>0</v>
      </c>
      <c r="AV253" s="115">
        <f t="shared" si="158"/>
        <v>0</v>
      </c>
      <c r="AW253" s="125"/>
      <c r="AX253" s="126"/>
      <c r="AY253" s="123"/>
      <c r="AZ253" s="112"/>
      <c r="BA253" s="119">
        <f t="shared" si="159"/>
        <v>0</v>
      </c>
      <c r="BB253" s="124"/>
      <c r="BC253" s="115">
        <f>IFERROR(IF(BB253="",0,(SUMIF($G$3:BA$3,"金额-入",$G253:BA253)-SUMIF($G$3:BA$3,"金额-出",$G253:BA253))/(SUMIF($G$3:BA$3,"数量-入",$G253:BA253)-SUMIF($G$3:BA$3,"数量-出",$G253:BA253))),0)</f>
        <v>0</v>
      </c>
      <c r="BD253" s="115">
        <f t="shared" si="160"/>
        <v>0</v>
      </c>
      <c r="BE253" s="125"/>
      <c r="BF253" s="126"/>
      <c r="BG253" s="123"/>
      <c r="BH253" s="112"/>
      <c r="BI253" s="119">
        <f t="shared" si="161"/>
        <v>0</v>
      </c>
      <c r="BJ253" s="124"/>
      <c r="BK253" s="115">
        <f>IFERROR(IF(BJ253="",0,(SUMIF($G$3:BI$3,"金额-入",$G253:BI253)-SUMIF($G$3:BI$3,"金额-出",$G253:BI253))/(SUMIF($G$3:BI$3,"数量-入",$G253:BI253)-SUMIF($G$3:BI$3,"数量-出",$G253:BI253))),0)</f>
        <v>0</v>
      </c>
      <c r="BL253" s="115">
        <f t="shared" si="162"/>
        <v>0</v>
      </c>
      <c r="BM253" s="125"/>
      <c r="BN253" s="126"/>
      <c r="BO253" s="123"/>
      <c r="BP253" s="112"/>
      <c r="BQ253" s="119">
        <f t="shared" si="163"/>
        <v>0</v>
      </c>
      <c r="BR253" s="124"/>
      <c r="BS253" s="115">
        <f>IFERROR(IF(BR253="",0,(SUMIF($G$3:BQ$3,"金额-入",$G253:BQ253)-SUMIF($G$3:BQ$3,"金额-出",$G253:BQ253))/(SUMIF($G$3:BQ$3,"数量-入",$G253:BQ253)-SUMIF($G$3:BQ$3,"数量-出",$G253:BQ253))),0)</f>
        <v>0</v>
      </c>
      <c r="BT253" s="115">
        <f t="shared" si="164"/>
        <v>0</v>
      </c>
      <c r="BU253" s="125"/>
      <c r="BV253" s="126"/>
      <c r="BW253" s="123"/>
      <c r="BX253" s="112"/>
      <c r="BY253" s="119">
        <f t="shared" si="165"/>
        <v>0</v>
      </c>
      <c r="BZ253" s="124"/>
      <c r="CA253" s="115">
        <f>IFERROR(IF(BZ253="",0,(SUMIF($G$3:BY$3,"金额-入",$G253:BY253)-SUMIF($G$3:BY$3,"金额-出",$G253:BY253))/(SUMIF($G$3:BY$3,"数量-入",$G253:BY253)-SUMIF($G$3:BY$3,"数量-出",$G253:BY253))),0)</f>
        <v>0</v>
      </c>
      <c r="CB253" s="115">
        <f t="shared" si="166"/>
        <v>0</v>
      </c>
      <c r="CC253" s="125"/>
      <c r="CD253" s="126"/>
      <c r="CE253" s="123"/>
      <c r="CF253" s="112"/>
      <c r="CG253" s="119">
        <f t="shared" si="167"/>
        <v>0</v>
      </c>
      <c r="CH253" s="124"/>
      <c r="CI253" s="115">
        <f>IFERROR(IF(CH253="",0,(SUMIF($G$3:CG$3,"金额-入",$G253:CG253)-SUMIF($G$3:CG$3,"金额-出",$G253:CG253))/(SUMIF($G$3:CG$3,"数量-入",$G253:CG253)-SUMIF($G$3:CG$3,"数量-出",$G253:CG253))),0)</f>
        <v>0</v>
      </c>
      <c r="CJ253" s="115">
        <f t="shared" si="168"/>
        <v>0</v>
      </c>
      <c r="CK253" s="125"/>
      <c r="CL253" s="126"/>
      <c r="CM253" s="123"/>
      <c r="CN253" s="112"/>
      <c r="CO253" s="119">
        <f t="shared" si="169"/>
        <v>0</v>
      </c>
      <c r="CP253" s="124"/>
      <c r="CQ253" s="115">
        <f>IFERROR(IF(CP253="",0,(SUMIF($G$3:CO$3,"金额-入",$G253:CO253)-SUMIF($G$3:CO$3,"金额-出",$G253:CO253))/(SUMIF($G$3:CO$3,"数量-入",$G253:CO253)-SUMIF($G$3:CO$3,"数量-出",$G253:CO253))),0)</f>
        <v>0</v>
      </c>
      <c r="CR253" s="115">
        <f t="shared" si="170"/>
        <v>0</v>
      </c>
      <c r="CS253" s="125"/>
      <c r="CT253" s="126"/>
      <c r="CU253" s="123"/>
      <c r="CV253" s="112"/>
      <c r="CW253" s="119">
        <f t="shared" si="171"/>
        <v>0</v>
      </c>
      <c r="CX253" s="124"/>
      <c r="CY253" s="115">
        <f>IFERROR(IF(CX253="",0,(SUMIF($G$3:CW$3,"金额-入",$G253:CW253)-SUMIF($G$3:CW$3,"金额-出",$G253:CW253))/(SUMIF($G$3:CW$3,"数量-入",$G253:CW253)-SUMIF($G$3:CW$3,"数量-出",$G253:CW253))),0)</f>
        <v>0</v>
      </c>
      <c r="CZ253" s="115">
        <f t="shared" si="172"/>
        <v>0</v>
      </c>
      <c r="DA253" s="125"/>
      <c r="DB253" s="126"/>
      <c r="DC253" s="123"/>
      <c r="DD253" s="112"/>
      <c r="DE253" s="119">
        <f t="shared" si="173"/>
        <v>0</v>
      </c>
      <c r="DF253" s="124"/>
      <c r="DG253" s="115">
        <f>IFERROR(IF(DF253="",0,(SUMIF($G$3:DE$3,"金额-入",$G253:DE253)-SUMIF($G$3:DE$3,"金额-出",$G253:DE253))/(SUMIF($G$3:DE$3,"数量-入",$G253:DE253)-SUMIF($G$3:DE$3,"数量-出",$G253:DE253))),0)</f>
        <v>0</v>
      </c>
      <c r="DH253" s="115">
        <f t="shared" si="174"/>
        <v>0</v>
      </c>
      <c r="DI253" s="125"/>
      <c r="DJ253" s="126"/>
      <c r="DK253" s="109">
        <f t="array" ref="DK253">MIN(IF(($G$3:$DJ$3="单价")*(G253:DJ253&lt;&gt;0),G253:DJ253))</f>
        <v>0</v>
      </c>
      <c r="DL253" s="97">
        <f t="array" ref="DL253">MAX(IF($G$3:$DJ$3="单价",G253:DJ253))</f>
        <v>0</v>
      </c>
      <c r="DM253" s="115">
        <f t="shared" si="175"/>
        <v>0</v>
      </c>
      <c r="DN253" s="127"/>
      <c r="DO253" s="2"/>
      <c r="DP253" s="11">
        <f t="shared" si="176"/>
        <v>0</v>
      </c>
      <c r="DQ253" s="11">
        <f t="shared" si="177"/>
        <v>0</v>
      </c>
      <c r="DR253" s="11"/>
      <c r="DS253" s="11"/>
      <c r="DT253" s="11"/>
      <c r="DU253" s="2"/>
      <c r="DV253" s="2"/>
      <c r="DW253" s="2"/>
      <c r="DX253" s="2"/>
      <c r="DY253" s="2"/>
    </row>
    <row r="254" spans="1:129" ht="18" hidden="1" customHeight="1" outlineLevel="1" x14ac:dyDescent="0.15">
      <c r="A254" s="2"/>
      <c r="B254" s="53">
        <f t="shared" si="140"/>
        <v>250</v>
      </c>
      <c r="C254" s="5"/>
      <c r="D254" s="6"/>
      <c r="E254" s="7"/>
      <c r="F254" s="8"/>
      <c r="G254" s="111"/>
      <c r="H254" s="112"/>
      <c r="I254" s="113">
        <f t="shared" si="143"/>
        <v>0</v>
      </c>
      <c r="J254" s="114">
        <f t="shared" si="144"/>
        <v>0</v>
      </c>
      <c r="K254" s="115">
        <f t="shared" si="141"/>
        <v>0</v>
      </c>
      <c r="L254" s="113">
        <f t="shared" si="145"/>
        <v>0</v>
      </c>
      <c r="M254" s="114">
        <f t="shared" si="146"/>
        <v>0</v>
      </c>
      <c r="N254" s="115">
        <f t="shared" si="142"/>
        <v>0</v>
      </c>
      <c r="O254" s="113">
        <f t="shared" si="147"/>
        <v>0</v>
      </c>
      <c r="P254" s="116">
        <f t="shared" si="148"/>
        <v>0</v>
      </c>
      <c r="Q254" s="117">
        <f t="shared" si="149"/>
        <v>0</v>
      </c>
      <c r="R254" s="118">
        <f t="shared" si="150"/>
        <v>0</v>
      </c>
      <c r="S254" s="111"/>
      <c r="T254" s="112"/>
      <c r="U254" s="119">
        <f t="shared" si="151"/>
        <v>0</v>
      </c>
      <c r="V254" s="120"/>
      <c r="W254" s="115">
        <f>IFERROR(IF(V254="",0,(SUMIF($G$3:U$3,"金额-入",$G254:U254)-SUMIF($G$3:U$3,"金额-出",$G254:U254))/(SUMIF($G$3:U$3,"数量-入",$G254:U254)-SUMIF($G$3:U$3,"数量-出",$G254:U254))),0)</f>
        <v>0</v>
      </c>
      <c r="X254" s="115">
        <f t="shared" si="152"/>
        <v>0</v>
      </c>
      <c r="Y254" s="121"/>
      <c r="Z254" s="122"/>
      <c r="AA254" s="111"/>
      <c r="AB254" s="112"/>
      <c r="AC254" s="119">
        <f t="shared" si="153"/>
        <v>0</v>
      </c>
      <c r="AD254" s="120"/>
      <c r="AE254" s="115">
        <f>IFERROR(IF(AD254="",0,(SUMIF($G$3:AC$3,"金额-入",$G254:AC254)-SUMIF($G$3:AC$3,"金额-出",$G254:AC254))/(SUMIF($G$3:AC$3,"数量-入",$G254:AC254)-SUMIF($G$3:AC$3,"数量-出",$G254:AC254))),0)</f>
        <v>0</v>
      </c>
      <c r="AF254" s="115">
        <f t="shared" si="154"/>
        <v>0</v>
      </c>
      <c r="AG254" s="121"/>
      <c r="AH254" s="122"/>
      <c r="AI254" s="123"/>
      <c r="AJ254" s="112"/>
      <c r="AK254" s="119">
        <f t="shared" si="155"/>
        <v>0</v>
      </c>
      <c r="AL254" s="124"/>
      <c r="AM254" s="115">
        <f>IFERROR(IF(AL254="",0,(SUMIF($G$3:AK$3,"金额-入",$G254:AK254)-SUMIF($G$3:AK$3,"金额-出",$G254:AK254))/(SUMIF($G$3:AK$3,"数量-入",$G254:AK254)-SUMIF($G$3:AK$3,"数量-出",$G254:AK254))),0)</f>
        <v>0</v>
      </c>
      <c r="AN254" s="115">
        <f t="shared" si="156"/>
        <v>0</v>
      </c>
      <c r="AO254" s="125"/>
      <c r="AP254" s="126"/>
      <c r="AQ254" s="123"/>
      <c r="AR254" s="112"/>
      <c r="AS254" s="119">
        <f t="shared" si="157"/>
        <v>0</v>
      </c>
      <c r="AT254" s="124"/>
      <c r="AU254" s="115">
        <f>IFERROR(IF(AT254="",0,(SUMIF($G$3:AS$3,"金额-入",$G254:AS254)-SUMIF($G$3:AS$3,"金额-出",$G254:AS254))/(SUMIF($G$3:AS$3,"数量-入",$G254:AS254)-SUMIF($G$3:AS$3,"数量-出",$G254:AS254))),0)</f>
        <v>0</v>
      </c>
      <c r="AV254" s="115">
        <f t="shared" si="158"/>
        <v>0</v>
      </c>
      <c r="AW254" s="125"/>
      <c r="AX254" s="126"/>
      <c r="AY254" s="123"/>
      <c r="AZ254" s="112"/>
      <c r="BA254" s="119">
        <f t="shared" si="159"/>
        <v>0</v>
      </c>
      <c r="BB254" s="124"/>
      <c r="BC254" s="115">
        <f>IFERROR(IF(BB254="",0,(SUMIF($G$3:BA$3,"金额-入",$G254:BA254)-SUMIF($G$3:BA$3,"金额-出",$G254:BA254))/(SUMIF($G$3:BA$3,"数量-入",$G254:BA254)-SUMIF($G$3:BA$3,"数量-出",$G254:BA254))),0)</f>
        <v>0</v>
      </c>
      <c r="BD254" s="115">
        <f t="shared" si="160"/>
        <v>0</v>
      </c>
      <c r="BE254" s="125"/>
      <c r="BF254" s="126"/>
      <c r="BG254" s="123"/>
      <c r="BH254" s="112"/>
      <c r="BI254" s="119">
        <f t="shared" si="161"/>
        <v>0</v>
      </c>
      <c r="BJ254" s="124"/>
      <c r="BK254" s="115">
        <f>IFERROR(IF(BJ254="",0,(SUMIF($G$3:BI$3,"金额-入",$G254:BI254)-SUMIF($G$3:BI$3,"金额-出",$G254:BI254))/(SUMIF($G$3:BI$3,"数量-入",$G254:BI254)-SUMIF($G$3:BI$3,"数量-出",$G254:BI254))),0)</f>
        <v>0</v>
      </c>
      <c r="BL254" s="115">
        <f t="shared" si="162"/>
        <v>0</v>
      </c>
      <c r="BM254" s="125"/>
      <c r="BN254" s="126"/>
      <c r="BO254" s="123"/>
      <c r="BP254" s="112"/>
      <c r="BQ254" s="119">
        <f t="shared" si="163"/>
        <v>0</v>
      </c>
      <c r="BR254" s="124"/>
      <c r="BS254" s="115">
        <f>IFERROR(IF(BR254="",0,(SUMIF($G$3:BQ$3,"金额-入",$G254:BQ254)-SUMIF($G$3:BQ$3,"金额-出",$G254:BQ254))/(SUMIF($G$3:BQ$3,"数量-入",$G254:BQ254)-SUMIF($G$3:BQ$3,"数量-出",$G254:BQ254))),0)</f>
        <v>0</v>
      </c>
      <c r="BT254" s="115">
        <f t="shared" si="164"/>
        <v>0</v>
      </c>
      <c r="BU254" s="125"/>
      <c r="BV254" s="126"/>
      <c r="BW254" s="123"/>
      <c r="BX254" s="112"/>
      <c r="BY254" s="119">
        <f t="shared" si="165"/>
        <v>0</v>
      </c>
      <c r="BZ254" s="124"/>
      <c r="CA254" s="115">
        <f>IFERROR(IF(BZ254="",0,(SUMIF($G$3:BY$3,"金额-入",$G254:BY254)-SUMIF($G$3:BY$3,"金额-出",$G254:BY254))/(SUMIF($G$3:BY$3,"数量-入",$G254:BY254)-SUMIF($G$3:BY$3,"数量-出",$G254:BY254))),0)</f>
        <v>0</v>
      </c>
      <c r="CB254" s="115">
        <f t="shared" si="166"/>
        <v>0</v>
      </c>
      <c r="CC254" s="125"/>
      <c r="CD254" s="126"/>
      <c r="CE254" s="123"/>
      <c r="CF254" s="112"/>
      <c r="CG254" s="119">
        <f t="shared" si="167"/>
        <v>0</v>
      </c>
      <c r="CH254" s="124"/>
      <c r="CI254" s="115">
        <f>IFERROR(IF(CH254="",0,(SUMIF($G$3:CG$3,"金额-入",$G254:CG254)-SUMIF($G$3:CG$3,"金额-出",$G254:CG254))/(SUMIF($G$3:CG$3,"数量-入",$G254:CG254)-SUMIF($G$3:CG$3,"数量-出",$G254:CG254))),0)</f>
        <v>0</v>
      </c>
      <c r="CJ254" s="115">
        <f t="shared" si="168"/>
        <v>0</v>
      </c>
      <c r="CK254" s="125"/>
      <c r="CL254" s="126"/>
      <c r="CM254" s="123"/>
      <c r="CN254" s="112"/>
      <c r="CO254" s="119">
        <f t="shared" si="169"/>
        <v>0</v>
      </c>
      <c r="CP254" s="124"/>
      <c r="CQ254" s="115">
        <f>IFERROR(IF(CP254="",0,(SUMIF($G$3:CO$3,"金额-入",$G254:CO254)-SUMIF($G$3:CO$3,"金额-出",$G254:CO254))/(SUMIF($G$3:CO$3,"数量-入",$G254:CO254)-SUMIF($G$3:CO$3,"数量-出",$G254:CO254))),0)</f>
        <v>0</v>
      </c>
      <c r="CR254" s="115">
        <f t="shared" si="170"/>
        <v>0</v>
      </c>
      <c r="CS254" s="125"/>
      <c r="CT254" s="126"/>
      <c r="CU254" s="123"/>
      <c r="CV254" s="112"/>
      <c r="CW254" s="119">
        <f t="shared" si="171"/>
        <v>0</v>
      </c>
      <c r="CX254" s="124"/>
      <c r="CY254" s="115">
        <f>IFERROR(IF(CX254="",0,(SUMIF($G$3:CW$3,"金额-入",$G254:CW254)-SUMIF($G$3:CW$3,"金额-出",$G254:CW254))/(SUMIF($G$3:CW$3,"数量-入",$G254:CW254)-SUMIF($G$3:CW$3,"数量-出",$G254:CW254))),0)</f>
        <v>0</v>
      </c>
      <c r="CZ254" s="115">
        <f t="shared" si="172"/>
        <v>0</v>
      </c>
      <c r="DA254" s="125"/>
      <c r="DB254" s="126"/>
      <c r="DC254" s="123"/>
      <c r="DD254" s="112"/>
      <c r="DE254" s="119">
        <f t="shared" si="173"/>
        <v>0</v>
      </c>
      <c r="DF254" s="124"/>
      <c r="DG254" s="115">
        <f>IFERROR(IF(DF254="",0,(SUMIF($G$3:DE$3,"金额-入",$G254:DE254)-SUMIF($G$3:DE$3,"金额-出",$G254:DE254))/(SUMIF($G$3:DE$3,"数量-入",$G254:DE254)-SUMIF($G$3:DE$3,"数量-出",$G254:DE254))),0)</f>
        <v>0</v>
      </c>
      <c r="DH254" s="115">
        <f t="shared" si="174"/>
        <v>0</v>
      </c>
      <c r="DI254" s="125"/>
      <c r="DJ254" s="126"/>
      <c r="DK254" s="109">
        <f t="array" ref="DK254">MIN(IF(($G$3:$DJ$3="单价")*(G254:DJ254&lt;&gt;0),G254:DJ254))</f>
        <v>0</v>
      </c>
      <c r="DL254" s="97">
        <f t="array" ref="DL254">MAX(IF($G$3:$DJ$3="单价",G254:DJ254))</f>
        <v>0</v>
      </c>
      <c r="DM254" s="115">
        <f t="shared" si="175"/>
        <v>0</v>
      </c>
      <c r="DN254" s="127"/>
      <c r="DO254" s="2"/>
      <c r="DP254" s="11">
        <f t="shared" si="176"/>
        <v>0</v>
      </c>
      <c r="DQ254" s="11">
        <f t="shared" si="177"/>
        <v>0</v>
      </c>
      <c r="DR254" s="11"/>
      <c r="DS254" s="11"/>
      <c r="DT254" s="11"/>
      <c r="DU254" s="2"/>
      <c r="DV254" s="2"/>
      <c r="DW254" s="2"/>
      <c r="DX254" s="2"/>
      <c r="DY254" s="2"/>
    </row>
    <row r="255" spans="1:129" ht="18" hidden="1" customHeight="1" outlineLevel="1" x14ac:dyDescent="0.15">
      <c r="A255" s="2"/>
      <c r="B255" s="53">
        <f t="shared" si="140"/>
        <v>251</v>
      </c>
      <c r="C255" s="5"/>
      <c r="D255" s="6"/>
      <c r="E255" s="7"/>
      <c r="F255" s="8"/>
      <c r="G255" s="111"/>
      <c r="H255" s="112"/>
      <c r="I255" s="113">
        <f t="shared" si="143"/>
        <v>0</v>
      </c>
      <c r="J255" s="114">
        <f t="shared" si="144"/>
        <v>0</v>
      </c>
      <c r="K255" s="115">
        <f t="shared" si="141"/>
        <v>0</v>
      </c>
      <c r="L255" s="113">
        <f t="shared" si="145"/>
        <v>0</v>
      </c>
      <c r="M255" s="114">
        <f t="shared" si="146"/>
        <v>0</v>
      </c>
      <c r="N255" s="115">
        <f t="shared" si="142"/>
        <v>0</v>
      </c>
      <c r="O255" s="113">
        <f t="shared" si="147"/>
        <v>0</v>
      </c>
      <c r="P255" s="116">
        <f t="shared" si="148"/>
        <v>0</v>
      </c>
      <c r="Q255" s="117">
        <f t="shared" si="149"/>
        <v>0</v>
      </c>
      <c r="R255" s="118">
        <f t="shared" si="150"/>
        <v>0</v>
      </c>
      <c r="S255" s="111"/>
      <c r="T255" s="112"/>
      <c r="U255" s="119">
        <f t="shared" si="151"/>
        <v>0</v>
      </c>
      <c r="V255" s="120"/>
      <c r="W255" s="115">
        <f>IFERROR(IF(V255="",0,(SUMIF($G$3:U$3,"金额-入",$G255:U255)-SUMIF($G$3:U$3,"金额-出",$G255:U255))/(SUMIF($G$3:U$3,"数量-入",$G255:U255)-SUMIF($G$3:U$3,"数量-出",$G255:U255))),0)</f>
        <v>0</v>
      </c>
      <c r="X255" s="115">
        <f t="shared" si="152"/>
        <v>0</v>
      </c>
      <c r="Y255" s="121"/>
      <c r="Z255" s="122"/>
      <c r="AA255" s="111"/>
      <c r="AB255" s="112"/>
      <c r="AC255" s="119">
        <f t="shared" si="153"/>
        <v>0</v>
      </c>
      <c r="AD255" s="120"/>
      <c r="AE255" s="115">
        <f>IFERROR(IF(AD255="",0,(SUMIF($G$3:AC$3,"金额-入",$G255:AC255)-SUMIF($G$3:AC$3,"金额-出",$G255:AC255))/(SUMIF($G$3:AC$3,"数量-入",$G255:AC255)-SUMIF($G$3:AC$3,"数量-出",$G255:AC255))),0)</f>
        <v>0</v>
      </c>
      <c r="AF255" s="115">
        <f t="shared" si="154"/>
        <v>0</v>
      </c>
      <c r="AG255" s="121"/>
      <c r="AH255" s="122"/>
      <c r="AI255" s="123"/>
      <c r="AJ255" s="112"/>
      <c r="AK255" s="119">
        <f t="shared" si="155"/>
        <v>0</v>
      </c>
      <c r="AL255" s="124"/>
      <c r="AM255" s="115">
        <f>IFERROR(IF(AL255="",0,(SUMIF($G$3:AK$3,"金额-入",$G255:AK255)-SUMIF($G$3:AK$3,"金额-出",$G255:AK255))/(SUMIF($G$3:AK$3,"数量-入",$G255:AK255)-SUMIF($G$3:AK$3,"数量-出",$G255:AK255))),0)</f>
        <v>0</v>
      </c>
      <c r="AN255" s="115">
        <f t="shared" si="156"/>
        <v>0</v>
      </c>
      <c r="AO255" s="125"/>
      <c r="AP255" s="126"/>
      <c r="AQ255" s="123"/>
      <c r="AR255" s="112"/>
      <c r="AS255" s="119">
        <f t="shared" si="157"/>
        <v>0</v>
      </c>
      <c r="AT255" s="124"/>
      <c r="AU255" s="115">
        <f>IFERROR(IF(AT255="",0,(SUMIF($G$3:AS$3,"金额-入",$G255:AS255)-SUMIF($G$3:AS$3,"金额-出",$G255:AS255))/(SUMIF($G$3:AS$3,"数量-入",$G255:AS255)-SUMIF($G$3:AS$3,"数量-出",$G255:AS255))),0)</f>
        <v>0</v>
      </c>
      <c r="AV255" s="115">
        <f t="shared" si="158"/>
        <v>0</v>
      </c>
      <c r="AW255" s="125"/>
      <c r="AX255" s="126"/>
      <c r="AY255" s="123"/>
      <c r="AZ255" s="112"/>
      <c r="BA255" s="119">
        <f t="shared" si="159"/>
        <v>0</v>
      </c>
      <c r="BB255" s="124"/>
      <c r="BC255" s="115">
        <f>IFERROR(IF(BB255="",0,(SUMIF($G$3:BA$3,"金额-入",$G255:BA255)-SUMIF($G$3:BA$3,"金额-出",$G255:BA255))/(SUMIF($G$3:BA$3,"数量-入",$G255:BA255)-SUMIF($G$3:BA$3,"数量-出",$G255:BA255))),0)</f>
        <v>0</v>
      </c>
      <c r="BD255" s="115">
        <f t="shared" si="160"/>
        <v>0</v>
      </c>
      <c r="BE255" s="125"/>
      <c r="BF255" s="126"/>
      <c r="BG255" s="123"/>
      <c r="BH255" s="112"/>
      <c r="BI255" s="119">
        <f t="shared" si="161"/>
        <v>0</v>
      </c>
      <c r="BJ255" s="124"/>
      <c r="BK255" s="115">
        <f>IFERROR(IF(BJ255="",0,(SUMIF($G$3:BI$3,"金额-入",$G255:BI255)-SUMIF($G$3:BI$3,"金额-出",$G255:BI255))/(SUMIF($G$3:BI$3,"数量-入",$G255:BI255)-SUMIF($G$3:BI$3,"数量-出",$G255:BI255))),0)</f>
        <v>0</v>
      </c>
      <c r="BL255" s="115">
        <f t="shared" si="162"/>
        <v>0</v>
      </c>
      <c r="BM255" s="125"/>
      <c r="BN255" s="126"/>
      <c r="BO255" s="123"/>
      <c r="BP255" s="112"/>
      <c r="BQ255" s="119">
        <f t="shared" si="163"/>
        <v>0</v>
      </c>
      <c r="BR255" s="124"/>
      <c r="BS255" s="115">
        <f>IFERROR(IF(BR255="",0,(SUMIF($G$3:BQ$3,"金额-入",$G255:BQ255)-SUMIF($G$3:BQ$3,"金额-出",$G255:BQ255))/(SUMIF($G$3:BQ$3,"数量-入",$G255:BQ255)-SUMIF($G$3:BQ$3,"数量-出",$G255:BQ255))),0)</f>
        <v>0</v>
      </c>
      <c r="BT255" s="115">
        <f t="shared" si="164"/>
        <v>0</v>
      </c>
      <c r="BU255" s="125"/>
      <c r="BV255" s="126"/>
      <c r="BW255" s="123"/>
      <c r="BX255" s="112"/>
      <c r="BY255" s="119">
        <f t="shared" si="165"/>
        <v>0</v>
      </c>
      <c r="BZ255" s="124"/>
      <c r="CA255" s="115">
        <f>IFERROR(IF(BZ255="",0,(SUMIF($G$3:BY$3,"金额-入",$G255:BY255)-SUMIF($G$3:BY$3,"金额-出",$G255:BY255))/(SUMIF($G$3:BY$3,"数量-入",$G255:BY255)-SUMIF($G$3:BY$3,"数量-出",$G255:BY255))),0)</f>
        <v>0</v>
      </c>
      <c r="CB255" s="115">
        <f t="shared" si="166"/>
        <v>0</v>
      </c>
      <c r="CC255" s="125"/>
      <c r="CD255" s="126"/>
      <c r="CE255" s="123"/>
      <c r="CF255" s="112"/>
      <c r="CG255" s="119">
        <f t="shared" si="167"/>
        <v>0</v>
      </c>
      <c r="CH255" s="124"/>
      <c r="CI255" s="115">
        <f>IFERROR(IF(CH255="",0,(SUMIF($G$3:CG$3,"金额-入",$G255:CG255)-SUMIF($G$3:CG$3,"金额-出",$G255:CG255))/(SUMIF($G$3:CG$3,"数量-入",$G255:CG255)-SUMIF($G$3:CG$3,"数量-出",$G255:CG255))),0)</f>
        <v>0</v>
      </c>
      <c r="CJ255" s="115">
        <f t="shared" si="168"/>
        <v>0</v>
      </c>
      <c r="CK255" s="125"/>
      <c r="CL255" s="126"/>
      <c r="CM255" s="123"/>
      <c r="CN255" s="112"/>
      <c r="CO255" s="119">
        <f t="shared" si="169"/>
        <v>0</v>
      </c>
      <c r="CP255" s="124"/>
      <c r="CQ255" s="115">
        <f>IFERROR(IF(CP255="",0,(SUMIF($G$3:CO$3,"金额-入",$G255:CO255)-SUMIF($G$3:CO$3,"金额-出",$G255:CO255))/(SUMIF($G$3:CO$3,"数量-入",$G255:CO255)-SUMIF($G$3:CO$3,"数量-出",$G255:CO255))),0)</f>
        <v>0</v>
      </c>
      <c r="CR255" s="115">
        <f t="shared" si="170"/>
        <v>0</v>
      </c>
      <c r="CS255" s="125"/>
      <c r="CT255" s="126"/>
      <c r="CU255" s="123"/>
      <c r="CV255" s="112"/>
      <c r="CW255" s="119">
        <f t="shared" si="171"/>
        <v>0</v>
      </c>
      <c r="CX255" s="124"/>
      <c r="CY255" s="115">
        <f>IFERROR(IF(CX255="",0,(SUMIF($G$3:CW$3,"金额-入",$G255:CW255)-SUMIF($G$3:CW$3,"金额-出",$G255:CW255))/(SUMIF($G$3:CW$3,"数量-入",$G255:CW255)-SUMIF($G$3:CW$3,"数量-出",$G255:CW255))),0)</f>
        <v>0</v>
      </c>
      <c r="CZ255" s="115">
        <f t="shared" si="172"/>
        <v>0</v>
      </c>
      <c r="DA255" s="125"/>
      <c r="DB255" s="126"/>
      <c r="DC255" s="123"/>
      <c r="DD255" s="112"/>
      <c r="DE255" s="119">
        <f t="shared" si="173"/>
        <v>0</v>
      </c>
      <c r="DF255" s="124"/>
      <c r="DG255" s="115">
        <f>IFERROR(IF(DF255="",0,(SUMIF($G$3:DE$3,"金额-入",$G255:DE255)-SUMIF($G$3:DE$3,"金额-出",$G255:DE255))/(SUMIF($G$3:DE$3,"数量-入",$G255:DE255)-SUMIF($G$3:DE$3,"数量-出",$G255:DE255))),0)</f>
        <v>0</v>
      </c>
      <c r="DH255" s="115">
        <f t="shared" si="174"/>
        <v>0</v>
      </c>
      <c r="DI255" s="125"/>
      <c r="DJ255" s="126"/>
      <c r="DK255" s="109">
        <f t="array" ref="DK255">MIN(IF(($G$3:$DJ$3="单价")*(G255:DJ255&lt;&gt;0),G255:DJ255))</f>
        <v>0</v>
      </c>
      <c r="DL255" s="97">
        <f t="array" ref="DL255">MAX(IF($G$3:$DJ$3="单价",G255:DJ255))</f>
        <v>0</v>
      </c>
      <c r="DM255" s="115">
        <f t="shared" si="175"/>
        <v>0</v>
      </c>
      <c r="DN255" s="127"/>
      <c r="DO255" s="2"/>
      <c r="DP255" s="11">
        <f t="shared" si="176"/>
        <v>0</v>
      </c>
      <c r="DQ255" s="11">
        <f t="shared" si="177"/>
        <v>0</v>
      </c>
      <c r="DR255" s="11"/>
      <c r="DS255" s="11"/>
      <c r="DT255" s="11"/>
      <c r="DU255" s="2"/>
      <c r="DV255" s="2"/>
      <c r="DW255" s="2"/>
      <c r="DX255" s="2"/>
      <c r="DY255" s="2"/>
    </row>
    <row r="256" spans="1:129" ht="18" hidden="1" customHeight="1" outlineLevel="1" x14ac:dyDescent="0.15">
      <c r="A256" s="2"/>
      <c r="B256" s="53">
        <f t="shared" si="140"/>
        <v>252</v>
      </c>
      <c r="C256" s="5"/>
      <c r="D256" s="6"/>
      <c r="E256" s="7"/>
      <c r="F256" s="8"/>
      <c r="G256" s="111"/>
      <c r="H256" s="112"/>
      <c r="I256" s="113">
        <f t="shared" si="143"/>
        <v>0</v>
      </c>
      <c r="J256" s="114">
        <f t="shared" si="144"/>
        <v>0</v>
      </c>
      <c r="K256" s="115">
        <f t="shared" si="141"/>
        <v>0</v>
      </c>
      <c r="L256" s="113">
        <f t="shared" si="145"/>
        <v>0</v>
      </c>
      <c r="M256" s="114">
        <f t="shared" si="146"/>
        <v>0</v>
      </c>
      <c r="N256" s="115">
        <f t="shared" si="142"/>
        <v>0</v>
      </c>
      <c r="O256" s="113">
        <f t="shared" si="147"/>
        <v>0</v>
      </c>
      <c r="P256" s="116">
        <f t="shared" si="148"/>
        <v>0</v>
      </c>
      <c r="Q256" s="117">
        <f t="shared" si="149"/>
        <v>0</v>
      </c>
      <c r="R256" s="118">
        <f t="shared" si="150"/>
        <v>0</v>
      </c>
      <c r="S256" s="111"/>
      <c r="T256" s="112"/>
      <c r="U256" s="119">
        <f t="shared" si="151"/>
        <v>0</v>
      </c>
      <c r="V256" s="120"/>
      <c r="W256" s="115">
        <f>IFERROR(IF(V256="",0,(SUMIF($G$3:U$3,"金额-入",$G256:U256)-SUMIF($G$3:U$3,"金额-出",$G256:U256))/(SUMIF($G$3:U$3,"数量-入",$G256:U256)-SUMIF($G$3:U$3,"数量-出",$G256:U256))),0)</f>
        <v>0</v>
      </c>
      <c r="X256" s="115">
        <f t="shared" si="152"/>
        <v>0</v>
      </c>
      <c r="Y256" s="121"/>
      <c r="Z256" s="122"/>
      <c r="AA256" s="111"/>
      <c r="AB256" s="112"/>
      <c r="AC256" s="119">
        <f t="shared" si="153"/>
        <v>0</v>
      </c>
      <c r="AD256" s="120"/>
      <c r="AE256" s="115">
        <f>IFERROR(IF(AD256="",0,(SUMIF($G$3:AC$3,"金额-入",$G256:AC256)-SUMIF($G$3:AC$3,"金额-出",$G256:AC256))/(SUMIF($G$3:AC$3,"数量-入",$G256:AC256)-SUMIF($G$3:AC$3,"数量-出",$G256:AC256))),0)</f>
        <v>0</v>
      </c>
      <c r="AF256" s="115">
        <f t="shared" si="154"/>
        <v>0</v>
      </c>
      <c r="AG256" s="121"/>
      <c r="AH256" s="122"/>
      <c r="AI256" s="123"/>
      <c r="AJ256" s="112"/>
      <c r="AK256" s="119">
        <f t="shared" si="155"/>
        <v>0</v>
      </c>
      <c r="AL256" s="124"/>
      <c r="AM256" s="115">
        <f>IFERROR(IF(AL256="",0,(SUMIF($G$3:AK$3,"金额-入",$G256:AK256)-SUMIF($G$3:AK$3,"金额-出",$G256:AK256))/(SUMIF($G$3:AK$3,"数量-入",$G256:AK256)-SUMIF($G$3:AK$3,"数量-出",$G256:AK256))),0)</f>
        <v>0</v>
      </c>
      <c r="AN256" s="115">
        <f t="shared" si="156"/>
        <v>0</v>
      </c>
      <c r="AO256" s="125"/>
      <c r="AP256" s="126"/>
      <c r="AQ256" s="123"/>
      <c r="AR256" s="112"/>
      <c r="AS256" s="119">
        <f t="shared" si="157"/>
        <v>0</v>
      </c>
      <c r="AT256" s="124"/>
      <c r="AU256" s="115">
        <f>IFERROR(IF(AT256="",0,(SUMIF($G$3:AS$3,"金额-入",$G256:AS256)-SUMIF($G$3:AS$3,"金额-出",$G256:AS256))/(SUMIF($G$3:AS$3,"数量-入",$G256:AS256)-SUMIF($G$3:AS$3,"数量-出",$G256:AS256))),0)</f>
        <v>0</v>
      </c>
      <c r="AV256" s="115">
        <f t="shared" si="158"/>
        <v>0</v>
      </c>
      <c r="AW256" s="125"/>
      <c r="AX256" s="126"/>
      <c r="AY256" s="123"/>
      <c r="AZ256" s="112"/>
      <c r="BA256" s="119">
        <f t="shared" si="159"/>
        <v>0</v>
      </c>
      <c r="BB256" s="124"/>
      <c r="BC256" s="115">
        <f>IFERROR(IF(BB256="",0,(SUMIF($G$3:BA$3,"金额-入",$G256:BA256)-SUMIF($G$3:BA$3,"金额-出",$G256:BA256))/(SUMIF($G$3:BA$3,"数量-入",$G256:BA256)-SUMIF($G$3:BA$3,"数量-出",$G256:BA256))),0)</f>
        <v>0</v>
      </c>
      <c r="BD256" s="115">
        <f t="shared" si="160"/>
        <v>0</v>
      </c>
      <c r="BE256" s="125"/>
      <c r="BF256" s="126"/>
      <c r="BG256" s="123"/>
      <c r="BH256" s="112"/>
      <c r="BI256" s="119">
        <f t="shared" si="161"/>
        <v>0</v>
      </c>
      <c r="BJ256" s="124"/>
      <c r="BK256" s="115">
        <f>IFERROR(IF(BJ256="",0,(SUMIF($G$3:BI$3,"金额-入",$G256:BI256)-SUMIF($G$3:BI$3,"金额-出",$G256:BI256))/(SUMIF($G$3:BI$3,"数量-入",$G256:BI256)-SUMIF($G$3:BI$3,"数量-出",$G256:BI256))),0)</f>
        <v>0</v>
      </c>
      <c r="BL256" s="115">
        <f t="shared" si="162"/>
        <v>0</v>
      </c>
      <c r="BM256" s="125"/>
      <c r="BN256" s="126"/>
      <c r="BO256" s="123"/>
      <c r="BP256" s="112"/>
      <c r="BQ256" s="119">
        <f t="shared" si="163"/>
        <v>0</v>
      </c>
      <c r="BR256" s="124"/>
      <c r="BS256" s="115">
        <f>IFERROR(IF(BR256="",0,(SUMIF($G$3:BQ$3,"金额-入",$G256:BQ256)-SUMIF($G$3:BQ$3,"金额-出",$G256:BQ256))/(SUMIF($G$3:BQ$3,"数量-入",$G256:BQ256)-SUMIF($G$3:BQ$3,"数量-出",$G256:BQ256))),0)</f>
        <v>0</v>
      </c>
      <c r="BT256" s="115">
        <f t="shared" si="164"/>
        <v>0</v>
      </c>
      <c r="BU256" s="125"/>
      <c r="BV256" s="126"/>
      <c r="BW256" s="123"/>
      <c r="BX256" s="112"/>
      <c r="BY256" s="119">
        <f t="shared" si="165"/>
        <v>0</v>
      </c>
      <c r="BZ256" s="124"/>
      <c r="CA256" s="115">
        <f>IFERROR(IF(BZ256="",0,(SUMIF($G$3:BY$3,"金额-入",$G256:BY256)-SUMIF($G$3:BY$3,"金额-出",$G256:BY256))/(SUMIF($G$3:BY$3,"数量-入",$G256:BY256)-SUMIF($G$3:BY$3,"数量-出",$G256:BY256))),0)</f>
        <v>0</v>
      </c>
      <c r="CB256" s="115">
        <f t="shared" si="166"/>
        <v>0</v>
      </c>
      <c r="CC256" s="125"/>
      <c r="CD256" s="126"/>
      <c r="CE256" s="123"/>
      <c r="CF256" s="112"/>
      <c r="CG256" s="119">
        <f t="shared" si="167"/>
        <v>0</v>
      </c>
      <c r="CH256" s="124"/>
      <c r="CI256" s="115">
        <f>IFERROR(IF(CH256="",0,(SUMIF($G$3:CG$3,"金额-入",$G256:CG256)-SUMIF($G$3:CG$3,"金额-出",$G256:CG256))/(SUMIF($G$3:CG$3,"数量-入",$G256:CG256)-SUMIF($G$3:CG$3,"数量-出",$G256:CG256))),0)</f>
        <v>0</v>
      </c>
      <c r="CJ256" s="115">
        <f t="shared" si="168"/>
        <v>0</v>
      </c>
      <c r="CK256" s="125"/>
      <c r="CL256" s="126"/>
      <c r="CM256" s="123"/>
      <c r="CN256" s="112"/>
      <c r="CO256" s="119">
        <f t="shared" si="169"/>
        <v>0</v>
      </c>
      <c r="CP256" s="124"/>
      <c r="CQ256" s="115">
        <f>IFERROR(IF(CP256="",0,(SUMIF($G$3:CO$3,"金额-入",$G256:CO256)-SUMIF($G$3:CO$3,"金额-出",$G256:CO256))/(SUMIF($G$3:CO$3,"数量-入",$G256:CO256)-SUMIF($G$3:CO$3,"数量-出",$G256:CO256))),0)</f>
        <v>0</v>
      </c>
      <c r="CR256" s="115">
        <f t="shared" si="170"/>
        <v>0</v>
      </c>
      <c r="CS256" s="125"/>
      <c r="CT256" s="126"/>
      <c r="CU256" s="123"/>
      <c r="CV256" s="112"/>
      <c r="CW256" s="119">
        <f t="shared" si="171"/>
        <v>0</v>
      </c>
      <c r="CX256" s="124"/>
      <c r="CY256" s="115">
        <f>IFERROR(IF(CX256="",0,(SUMIF($G$3:CW$3,"金额-入",$G256:CW256)-SUMIF($G$3:CW$3,"金额-出",$G256:CW256))/(SUMIF($G$3:CW$3,"数量-入",$G256:CW256)-SUMIF($G$3:CW$3,"数量-出",$G256:CW256))),0)</f>
        <v>0</v>
      </c>
      <c r="CZ256" s="115">
        <f t="shared" si="172"/>
        <v>0</v>
      </c>
      <c r="DA256" s="125"/>
      <c r="DB256" s="126"/>
      <c r="DC256" s="123"/>
      <c r="DD256" s="112"/>
      <c r="DE256" s="119">
        <f t="shared" si="173"/>
        <v>0</v>
      </c>
      <c r="DF256" s="124"/>
      <c r="DG256" s="115">
        <f>IFERROR(IF(DF256="",0,(SUMIF($G$3:DE$3,"金额-入",$G256:DE256)-SUMIF($G$3:DE$3,"金额-出",$G256:DE256))/(SUMIF($G$3:DE$3,"数量-入",$G256:DE256)-SUMIF($G$3:DE$3,"数量-出",$G256:DE256))),0)</f>
        <v>0</v>
      </c>
      <c r="DH256" s="115">
        <f t="shared" si="174"/>
        <v>0</v>
      </c>
      <c r="DI256" s="125"/>
      <c r="DJ256" s="126"/>
      <c r="DK256" s="109">
        <f t="array" ref="DK256">MIN(IF(($G$3:$DJ$3="单价")*(G256:DJ256&lt;&gt;0),G256:DJ256))</f>
        <v>0</v>
      </c>
      <c r="DL256" s="97">
        <f t="array" ref="DL256">MAX(IF($G$3:$DJ$3="单价",G256:DJ256))</f>
        <v>0</v>
      </c>
      <c r="DM256" s="115">
        <f t="shared" si="175"/>
        <v>0</v>
      </c>
      <c r="DN256" s="127"/>
      <c r="DO256" s="2"/>
      <c r="DP256" s="11">
        <f t="shared" si="176"/>
        <v>0</v>
      </c>
      <c r="DQ256" s="11">
        <f t="shared" si="177"/>
        <v>0</v>
      </c>
      <c r="DR256" s="11"/>
      <c r="DS256" s="11"/>
      <c r="DT256" s="11"/>
      <c r="DU256" s="2"/>
      <c r="DV256" s="2"/>
      <c r="DW256" s="2"/>
      <c r="DX256" s="2"/>
      <c r="DY256" s="2"/>
    </row>
    <row r="257" spans="1:129" ht="18" hidden="1" customHeight="1" outlineLevel="1" x14ac:dyDescent="0.15">
      <c r="A257" s="2"/>
      <c r="B257" s="53">
        <f t="shared" si="140"/>
        <v>253</v>
      </c>
      <c r="C257" s="5"/>
      <c r="D257" s="6"/>
      <c r="E257" s="7"/>
      <c r="F257" s="8"/>
      <c r="G257" s="111"/>
      <c r="H257" s="112"/>
      <c r="I257" s="113">
        <f t="shared" si="143"/>
        <v>0</v>
      </c>
      <c r="J257" s="114">
        <f t="shared" si="144"/>
        <v>0</v>
      </c>
      <c r="K257" s="115">
        <f t="shared" si="141"/>
        <v>0</v>
      </c>
      <c r="L257" s="113">
        <f t="shared" si="145"/>
        <v>0</v>
      </c>
      <c r="M257" s="114">
        <f t="shared" si="146"/>
        <v>0</v>
      </c>
      <c r="N257" s="115">
        <f t="shared" si="142"/>
        <v>0</v>
      </c>
      <c r="O257" s="113">
        <f t="shared" si="147"/>
        <v>0</v>
      </c>
      <c r="P257" s="116">
        <f t="shared" si="148"/>
        <v>0</v>
      </c>
      <c r="Q257" s="117">
        <f t="shared" si="149"/>
        <v>0</v>
      </c>
      <c r="R257" s="118">
        <f t="shared" si="150"/>
        <v>0</v>
      </c>
      <c r="S257" s="111"/>
      <c r="T257" s="112"/>
      <c r="U257" s="119">
        <f t="shared" si="151"/>
        <v>0</v>
      </c>
      <c r="V257" s="120"/>
      <c r="W257" s="115">
        <f>IFERROR(IF(V257="",0,(SUMIF($G$3:U$3,"金额-入",$G257:U257)-SUMIF($G$3:U$3,"金额-出",$G257:U257))/(SUMIF($G$3:U$3,"数量-入",$G257:U257)-SUMIF($G$3:U$3,"数量-出",$G257:U257))),0)</f>
        <v>0</v>
      </c>
      <c r="X257" s="115">
        <f t="shared" si="152"/>
        <v>0</v>
      </c>
      <c r="Y257" s="121"/>
      <c r="Z257" s="122"/>
      <c r="AA257" s="111"/>
      <c r="AB257" s="112"/>
      <c r="AC257" s="119">
        <f t="shared" si="153"/>
        <v>0</v>
      </c>
      <c r="AD257" s="120"/>
      <c r="AE257" s="115">
        <f>IFERROR(IF(AD257="",0,(SUMIF($G$3:AC$3,"金额-入",$G257:AC257)-SUMIF($G$3:AC$3,"金额-出",$G257:AC257))/(SUMIF($G$3:AC$3,"数量-入",$G257:AC257)-SUMIF($G$3:AC$3,"数量-出",$G257:AC257))),0)</f>
        <v>0</v>
      </c>
      <c r="AF257" s="115">
        <f t="shared" si="154"/>
        <v>0</v>
      </c>
      <c r="AG257" s="121"/>
      <c r="AH257" s="122"/>
      <c r="AI257" s="123"/>
      <c r="AJ257" s="112"/>
      <c r="AK257" s="119">
        <f t="shared" si="155"/>
        <v>0</v>
      </c>
      <c r="AL257" s="124"/>
      <c r="AM257" s="115">
        <f>IFERROR(IF(AL257="",0,(SUMIF($G$3:AK$3,"金额-入",$G257:AK257)-SUMIF($G$3:AK$3,"金额-出",$G257:AK257))/(SUMIF($G$3:AK$3,"数量-入",$G257:AK257)-SUMIF($G$3:AK$3,"数量-出",$G257:AK257))),0)</f>
        <v>0</v>
      </c>
      <c r="AN257" s="115">
        <f t="shared" si="156"/>
        <v>0</v>
      </c>
      <c r="AO257" s="125"/>
      <c r="AP257" s="126"/>
      <c r="AQ257" s="123"/>
      <c r="AR257" s="112"/>
      <c r="AS257" s="119">
        <f t="shared" si="157"/>
        <v>0</v>
      </c>
      <c r="AT257" s="124"/>
      <c r="AU257" s="115">
        <f>IFERROR(IF(AT257="",0,(SUMIF($G$3:AS$3,"金额-入",$G257:AS257)-SUMIF($G$3:AS$3,"金额-出",$G257:AS257))/(SUMIF($G$3:AS$3,"数量-入",$G257:AS257)-SUMIF($G$3:AS$3,"数量-出",$G257:AS257))),0)</f>
        <v>0</v>
      </c>
      <c r="AV257" s="115">
        <f t="shared" si="158"/>
        <v>0</v>
      </c>
      <c r="AW257" s="125"/>
      <c r="AX257" s="126"/>
      <c r="AY257" s="123"/>
      <c r="AZ257" s="112"/>
      <c r="BA257" s="119">
        <f t="shared" si="159"/>
        <v>0</v>
      </c>
      <c r="BB257" s="124"/>
      <c r="BC257" s="115">
        <f>IFERROR(IF(BB257="",0,(SUMIF($G$3:BA$3,"金额-入",$G257:BA257)-SUMIF($G$3:BA$3,"金额-出",$G257:BA257))/(SUMIF($G$3:BA$3,"数量-入",$G257:BA257)-SUMIF($G$3:BA$3,"数量-出",$G257:BA257))),0)</f>
        <v>0</v>
      </c>
      <c r="BD257" s="115">
        <f t="shared" si="160"/>
        <v>0</v>
      </c>
      <c r="BE257" s="125"/>
      <c r="BF257" s="126"/>
      <c r="BG257" s="123"/>
      <c r="BH257" s="112"/>
      <c r="BI257" s="119">
        <f t="shared" si="161"/>
        <v>0</v>
      </c>
      <c r="BJ257" s="124"/>
      <c r="BK257" s="115">
        <f>IFERROR(IF(BJ257="",0,(SUMIF($G$3:BI$3,"金额-入",$G257:BI257)-SUMIF($G$3:BI$3,"金额-出",$G257:BI257))/(SUMIF($G$3:BI$3,"数量-入",$G257:BI257)-SUMIF($G$3:BI$3,"数量-出",$G257:BI257))),0)</f>
        <v>0</v>
      </c>
      <c r="BL257" s="115">
        <f t="shared" si="162"/>
        <v>0</v>
      </c>
      <c r="BM257" s="125"/>
      <c r="BN257" s="126"/>
      <c r="BO257" s="123"/>
      <c r="BP257" s="112"/>
      <c r="BQ257" s="119">
        <f t="shared" si="163"/>
        <v>0</v>
      </c>
      <c r="BR257" s="124"/>
      <c r="BS257" s="115">
        <f>IFERROR(IF(BR257="",0,(SUMIF($G$3:BQ$3,"金额-入",$G257:BQ257)-SUMIF($G$3:BQ$3,"金额-出",$G257:BQ257))/(SUMIF($G$3:BQ$3,"数量-入",$G257:BQ257)-SUMIF($G$3:BQ$3,"数量-出",$G257:BQ257))),0)</f>
        <v>0</v>
      </c>
      <c r="BT257" s="115">
        <f t="shared" si="164"/>
        <v>0</v>
      </c>
      <c r="BU257" s="125"/>
      <c r="BV257" s="126"/>
      <c r="BW257" s="123"/>
      <c r="BX257" s="112"/>
      <c r="BY257" s="119">
        <f t="shared" si="165"/>
        <v>0</v>
      </c>
      <c r="BZ257" s="124"/>
      <c r="CA257" s="115">
        <f>IFERROR(IF(BZ257="",0,(SUMIF($G$3:BY$3,"金额-入",$G257:BY257)-SUMIF($G$3:BY$3,"金额-出",$G257:BY257))/(SUMIF($G$3:BY$3,"数量-入",$G257:BY257)-SUMIF($G$3:BY$3,"数量-出",$G257:BY257))),0)</f>
        <v>0</v>
      </c>
      <c r="CB257" s="115">
        <f t="shared" si="166"/>
        <v>0</v>
      </c>
      <c r="CC257" s="125"/>
      <c r="CD257" s="126"/>
      <c r="CE257" s="123"/>
      <c r="CF257" s="112"/>
      <c r="CG257" s="119">
        <f t="shared" si="167"/>
        <v>0</v>
      </c>
      <c r="CH257" s="124"/>
      <c r="CI257" s="115">
        <f>IFERROR(IF(CH257="",0,(SUMIF($G$3:CG$3,"金额-入",$G257:CG257)-SUMIF($G$3:CG$3,"金额-出",$G257:CG257))/(SUMIF($G$3:CG$3,"数量-入",$G257:CG257)-SUMIF($G$3:CG$3,"数量-出",$G257:CG257))),0)</f>
        <v>0</v>
      </c>
      <c r="CJ257" s="115">
        <f t="shared" si="168"/>
        <v>0</v>
      </c>
      <c r="CK257" s="125"/>
      <c r="CL257" s="126"/>
      <c r="CM257" s="123"/>
      <c r="CN257" s="112"/>
      <c r="CO257" s="119">
        <f t="shared" si="169"/>
        <v>0</v>
      </c>
      <c r="CP257" s="124"/>
      <c r="CQ257" s="115">
        <f>IFERROR(IF(CP257="",0,(SUMIF($G$3:CO$3,"金额-入",$G257:CO257)-SUMIF($G$3:CO$3,"金额-出",$G257:CO257))/(SUMIF($G$3:CO$3,"数量-入",$G257:CO257)-SUMIF($G$3:CO$3,"数量-出",$G257:CO257))),0)</f>
        <v>0</v>
      </c>
      <c r="CR257" s="115">
        <f t="shared" si="170"/>
        <v>0</v>
      </c>
      <c r="CS257" s="125"/>
      <c r="CT257" s="126"/>
      <c r="CU257" s="123"/>
      <c r="CV257" s="112"/>
      <c r="CW257" s="119">
        <f t="shared" si="171"/>
        <v>0</v>
      </c>
      <c r="CX257" s="124"/>
      <c r="CY257" s="115">
        <f>IFERROR(IF(CX257="",0,(SUMIF($G$3:CW$3,"金额-入",$G257:CW257)-SUMIF($G$3:CW$3,"金额-出",$G257:CW257))/(SUMIF($G$3:CW$3,"数量-入",$G257:CW257)-SUMIF($G$3:CW$3,"数量-出",$G257:CW257))),0)</f>
        <v>0</v>
      </c>
      <c r="CZ257" s="115">
        <f t="shared" si="172"/>
        <v>0</v>
      </c>
      <c r="DA257" s="125"/>
      <c r="DB257" s="126"/>
      <c r="DC257" s="123"/>
      <c r="DD257" s="112"/>
      <c r="DE257" s="119">
        <f t="shared" si="173"/>
        <v>0</v>
      </c>
      <c r="DF257" s="124"/>
      <c r="DG257" s="115">
        <f>IFERROR(IF(DF257="",0,(SUMIF($G$3:DE$3,"金额-入",$G257:DE257)-SUMIF($G$3:DE$3,"金额-出",$G257:DE257))/(SUMIF($G$3:DE$3,"数量-入",$G257:DE257)-SUMIF($G$3:DE$3,"数量-出",$G257:DE257))),0)</f>
        <v>0</v>
      </c>
      <c r="DH257" s="115">
        <f t="shared" si="174"/>
        <v>0</v>
      </c>
      <c r="DI257" s="125"/>
      <c r="DJ257" s="126"/>
      <c r="DK257" s="109">
        <f t="array" ref="DK257">MIN(IF(($G$3:$DJ$3="单价")*(G257:DJ257&lt;&gt;0),G257:DJ257))</f>
        <v>0</v>
      </c>
      <c r="DL257" s="97">
        <f t="array" ref="DL257">MAX(IF($G$3:$DJ$3="单价",G257:DJ257))</f>
        <v>0</v>
      </c>
      <c r="DM257" s="115">
        <f t="shared" si="175"/>
        <v>0</v>
      </c>
      <c r="DN257" s="127"/>
      <c r="DO257" s="2"/>
      <c r="DP257" s="11">
        <f t="shared" si="176"/>
        <v>0</v>
      </c>
      <c r="DQ257" s="11">
        <f t="shared" si="177"/>
        <v>0</v>
      </c>
      <c r="DR257" s="11"/>
      <c r="DS257" s="11"/>
      <c r="DT257" s="11"/>
      <c r="DU257" s="2"/>
      <c r="DV257" s="2"/>
      <c r="DW257" s="2"/>
      <c r="DX257" s="2"/>
      <c r="DY257" s="2"/>
    </row>
    <row r="258" spans="1:129" ht="18" hidden="1" customHeight="1" outlineLevel="1" x14ac:dyDescent="0.15">
      <c r="A258" s="2"/>
      <c r="B258" s="53">
        <f t="shared" si="140"/>
        <v>254</v>
      </c>
      <c r="C258" s="5"/>
      <c r="D258" s="6"/>
      <c r="E258" s="7"/>
      <c r="F258" s="8"/>
      <c r="G258" s="111"/>
      <c r="H258" s="112"/>
      <c r="I258" s="113">
        <f t="shared" si="143"/>
        <v>0</v>
      </c>
      <c r="J258" s="114">
        <f t="shared" si="144"/>
        <v>0</v>
      </c>
      <c r="K258" s="115">
        <f t="shared" si="141"/>
        <v>0</v>
      </c>
      <c r="L258" s="113">
        <f t="shared" si="145"/>
        <v>0</v>
      </c>
      <c r="M258" s="114">
        <f t="shared" si="146"/>
        <v>0</v>
      </c>
      <c r="N258" s="115">
        <f t="shared" si="142"/>
        <v>0</v>
      </c>
      <c r="O258" s="113">
        <f t="shared" si="147"/>
        <v>0</v>
      </c>
      <c r="P258" s="116">
        <f t="shared" si="148"/>
        <v>0</v>
      </c>
      <c r="Q258" s="117">
        <f t="shared" si="149"/>
        <v>0</v>
      </c>
      <c r="R258" s="118">
        <f t="shared" si="150"/>
        <v>0</v>
      </c>
      <c r="S258" s="111"/>
      <c r="T258" s="112"/>
      <c r="U258" s="119">
        <f t="shared" si="151"/>
        <v>0</v>
      </c>
      <c r="V258" s="120"/>
      <c r="W258" s="115">
        <f>IFERROR(IF(V258="",0,(SUMIF($G$3:U$3,"金额-入",$G258:U258)-SUMIF($G$3:U$3,"金额-出",$G258:U258))/(SUMIF($G$3:U$3,"数量-入",$G258:U258)-SUMIF($G$3:U$3,"数量-出",$G258:U258))),0)</f>
        <v>0</v>
      </c>
      <c r="X258" s="115">
        <f t="shared" si="152"/>
        <v>0</v>
      </c>
      <c r="Y258" s="121"/>
      <c r="Z258" s="122"/>
      <c r="AA258" s="111"/>
      <c r="AB258" s="112"/>
      <c r="AC258" s="119">
        <f t="shared" si="153"/>
        <v>0</v>
      </c>
      <c r="AD258" s="120"/>
      <c r="AE258" s="115">
        <f>IFERROR(IF(AD258="",0,(SUMIF($G$3:AC$3,"金额-入",$G258:AC258)-SUMIF($G$3:AC$3,"金额-出",$G258:AC258))/(SUMIF($G$3:AC$3,"数量-入",$G258:AC258)-SUMIF($G$3:AC$3,"数量-出",$G258:AC258))),0)</f>
        <v>0</v>
      </c>
      <c r="AF258" s="115">
        <f t="shared" si="154"/>
        <v>0</v>
      </c>
      <c r="AG258" s="121"/>
      <c r="AH258" s="122"/>
      <c r="AI258" s="123"/>
      <c r="AJ258" s="112"/>
      <c r="AK258" s="119">
        <f t="shared" si="155"/>
        <v>0</v>
      </c>
      <c r="AL258" s="124"/>
      <c r="AM258" s="115">
        <f>IFERROR(IF(AL258="",0,(SUMIF($G$3:AK$3,"金额-入",$G258:AK258)-SUMIF($G$3:AK$3,"金额-出",$G258:AK258))/(SUMIF($G$3:AK$3,"数量-入",$G258:AK258)-SUMIF($G$3:AK$3,"数量-出",$G258:AK258))),0)</f>
        <v>0</v>
      </c>
      <c r="AN258" s="115">
        <f t="shared" si="156"/>
        <v>0</v>
      </c>
      <c r="AO258" s="125"/>
      <c r="AP258" s="126"/>
      <c r="AQ258" s="123"/>
      <c r="AR258" s="112"/>
      <c r="AS258" s="119">
        <f t="shared" si="157"/>
        <v>0</v>
      </c>
      <c r="AT258" s="124"/>
      <c r="AU258" s="115">
        <f>IFERROR(IF(AT258="",0,(SUMIF($G$3:AS$3,"金额-入",$G258:AS258)-SUMIF($G$3:AS$3,"金额-出",$G258:AS258))/(SUMIF($G$3:AS$3,"数量-入",$G258:AS258)-SUMIF($G$3:AS$3,"数量-出",$G258:AS258))),0)</f>
        <v>0</v>
      </c>
      <c r="AV258" s="115">
        <f t="shared" si="158"/>
        <v>0</v>
      </c>
      <c r="AW258" s="125"/>
      <c r="AX258" s="126"/>
      <c r="AY258" s="123"/>
      <c r="AZ258" s="112"/>
      <c r="BA258" s="119">
        <f t="shared" si="159"/>
        <v>0</v>
      </c>
      <c r="BB258" s="124"/>
      <c r="BC258" s="115">
        <f>IFERROR(IF(BB258="",0,(SUMIF($G$3:BA$3,"金额-入",$G258:BA258)-SUMIF($G$3:BA$3,"金额-出",$G258:BA258))/(SUMIF($G$3:BA$3,"数量-入",$G258:BA258)-SUMIF($G$3:BA$3,"数量-出",$G258:BA258))),0)</f>
        <v>0</v>
      </c>
      <c r="BD258" s="115">
        <f t="shared" si="160"/>
        <v>0</v>
      </c>
      <c r="BE258" s="125"/>
      <c r="BF258" s="126"/>
      <c r="BG258" s="123"/>
      <c r="BH258" s="112"/>
      <c r="BI258" s="119">
        <f t="shared" si="161"/>
        <v>0</v>
      </c>
      <c r="BJ258" s="124"/>
      <c r="BK258" s="115">
        <f>IFERROR(IF(BJ258="",0,(SUMIF($G$3:BI$3,"金额-入",$G258:BI258)-SUMIF($G$3:BI$3,"金额-出",$G258:BI258))/(SUMIF($G$3:BI$3,"数量-入",$G258:BI258)-SUMIF($G$3:BI$3,"数量-出",$G258:BI258))),0)</f>
        <v>0</v>
      </c>
      <c r="BL258" s="115">
        <f t="shared" si="162"/>
        <v>0</v>
      </c>
      <c r="BM258" s="125"/>
      <c r="BN258" s="126"/>
      <c r="BO258" s="123"/>
      <c r="BP258" s="112"/>
      <c r="BQ258" s="119">
        <f t="shared" si="163"/>
        <v>0</v>
      </c>
      <c r="BR258" s="124"/>
      <c r="BS258" s="115">
        <f>IFERROR(IF(BR258="",0,(SUMIF($G$3:BQ$3,"金额-入",$G258:BQ258)-SUMIF($G$3:BQ$3,"金额-出",$G258:BQ258))/(SUMIF($G$3:BQ$3,"数量-入",$G258:BQ258)-SUMIF($G$3:BQ$3,"数量-出",$G258:BQ258))),0)</f>
        <v>0</v>
      </c>
      <c r="BT258" s="115">
        <f t="shared" si="164"/>
        <v>0</v>
      </c>
      <c r="BU258" s="125"/>
      <c r="BV258" s="126"/>
      <c r="BW258" s="123"/>
      <c r="BX258" s="112"/>
      <c r="BY258" s="119">
        <f t="shared" si="165"/>
        <v>0</v>
      </c>
      <c r="BZ258" s="124"/>
      <c r="CA258" s="115">
        <f>IFERROR(IF(BZ258="",0,(SUMIF($G$3:BY$3,"金额-入",$G258:BY258)-SUMIF($G$3:BY$3,"金额-出",$G258:BY258))/(SUMIF($G$3:BY$3,"数量-入",$G258:BY258)-SUMIF($G$3:BY$3,"数量-出",$G258:BY258))),0)</f>
        <v>0</v>
      </c>
      <c r="CB258" s="115">
        <f t="shared" si="166"/>
        <v>0</v>
      </c>
      <c r="CC258" s="125"/>
      <c r="CD258" s="126"/>
      <c r="CE258" s="123"/>
      <c r="CF258" s="112"/>
      <c r="CG258" s="119">
        <f t="shared" si="167"/>
        <v>0</v>
      </c>
      <c r="CH258" s="124"/>
      <c r="CI258" s="115">
        <f>IFERROR(IF(CH258="",0,(SUMIF($G$3:CG$3,"金额-入",$G258:CG258)-SUMIF($G$3:CG$3,"金额-出",$G258:CG258))/(SUMIF($G$3:CG$3,"数量-入",$G258:CG258)-SUMIF($G$3:CG$3,"数量-出",$G258:CG258))),0)</f>
        <v>0</v>
      </c>
      <c r="CJ258" s="115">
        <f t="shared" si="168"/>
        <v>0</v>
      </c>
      <c r="CK258" s="125"/>
      <c r="CL258" s="126"/>
      <c r="CM258" s="123"/>
      <c r="CN258" s="112"/>
      <c r="CO258" s="119">
        <f t="shared" si="169"/>
        <v>0</v>
      </c>
      <c r="CP258" s="124"/>
      <c r="CQ258" s="115">
        <f>IFERROR(IF(CP258="",0,(SUMIF($G$3:CO$3,"金额-入",$G258:CO258)-SUMIF($G$3:CO$3,"金额-出",$G258:CO258))/(SUMIF($G$3:CO$3,"数量-入",$G258:CO258)-SUMIF($G$3:CO$3,"数量-出",$G258:CO258))),0)</f>
        <v>0</v>
      </c>
      <c r="CR258" s="115">
        <f t="shared" si="170"/>
        <v>0</v>
      </c>
      <c r="CS258" s="125"/>
      <c r="CT258" s="126"/>
      <c r="CU258" s="123"/>
      <c r="CV258" s="112"/>
      <c r="CW258" s="119">
        <f t="shared" si="171"/>
        <v>0</v>
      </c>
      <c r="CX258" s="124"/>
      <c r="CY258" s="115">
        <f>IFERROR(IF(CX258="",0,(SUMIF($G$3:CW$3,"金额-入",$G258:CW258)-SUMIF($G$3:CW$3,"金额-出",$G258:CW258))/(SUMIF($G$3:CW$3,"数量-入",$G258:CW258)-SUMIF($G$3:CW$3,"数量-出",$G258:CW258))),0)</f>
        <v>0</v>
      </c>
      <c r="CZ258" s="115">
        <f t="shared" si="172"/>
        <v>0</v>
      </c>
      <c r="DA258" s="125"/>
      <c r="DB258" s="126"/>
      <c r="DC258" s="123"/>
      <c r="DD258" s="112"/>
      <c r="DE258" s="119">
        <f t="shared" si="173"/>
        <v>0</v>
      </c>
      <c r="DF258" s="124"/>
      <c r="DG258" s="115">
        <f>IFERROR(IF(DF258="",0,(SUMIF($G$3:DE$3,"金额-入",$G258:DE258)-SUMIF($G$3:DE$3,"金额-出",$G258:DE258))/(SUMIF($G$3:DE$3,"数量-入",$G258:DE258)-SUMIF($G$3:DE$3,"数量-出",$G258:DE258))),0)</f>
        <v>0</v>
      </c>
      <c r="DH258" s="115">
        <f t="shared" si="174"/>
        <v>0</v>
      </c>
      <c r="DI258" s="125"/>
      <c r="DJ258" s="126"/>
      <c r="DK258" s="109">
        <f t="array" ref="DK258">MIN(IF(($G$3:$DJ$3="单价")*(G258:DJ258&lt;&gt;0),G258:DJ258))</f>
        <v>0</v>
      </c>
      <c r="DL258" s="97">
        <f t="array" ref="DL258">MAX(IF($G$3:$DJ$3="单价",G258:DJ258))</f>
        <v>0</v>
      </c>
      <c r="DM258" s="115">
        <f t="shared" si="175"/>
        <v>0</v>
      </c>
      <c r="DN258" s="127"/>
      <c r="DO258" s="2"/>
      <c r="DP258" s="11">
        <f t="shared" si="176"/>
        <v>0</v>
      </c>
      <c r="DQ258" s="11">
        <f t="shared" si="177"/>
        <v>0</v>
      </c>
      <c r="DR258" s="11"/>
      <c r="DS258" s="11"/>
      <c r="DT258" s="11"/>
      <c r="DU258" s="2"/>
      <c r="DV258" s="2"/>
      <c r="DW258" s="2"/>
      <c r="DX258" s="2"/>
      <c r="DY258" s="2"/>
    </row>
    <row r="259" spans="1:129" ht="18" hidden="1" customHeight="1" outlineLevel="1" x14ac:dyDescent="0.15">
      <c r="A259" s="2"/>
      <c r="B259" s="53">
        <f t="shared" si="140"/>
        <v>255</v>
      </c>
      <c r="C259" s="5"/>
      <c r="D259" s="6"/>
      <c r="E259" s="7"/>
      <c r="F259" s="8"/>
      <c r="G259" s="111"/>
      <c r="H259" s="112"/>
      <c r="I259" s="113">
        <f t="shared" si="143"/>
        <v>0</v>
      </c>
      <c r="J259" s="114">
        <f t="shared" si="144"/>
        <v>0</v>
      </c>
      <c r="K259" s="115">
        <f t="shared" si="141"/>
        <v>0</v>
      </c>
      <c r="L259" s="113">
        <f t="shared" si="145"/>
        <v>0</v>
      </c>
      <c r="M259" s="114">
        <f t="shared" si="146"/>
        <v>0</v>
      </c>
      <c r="N259" s="115">
        <f t="shared" si="142"/>
        <v>0</v>
      </c>
      <c r="O259" s="113">
        <f t="shared" si="147"/>
        <v>0</v>
      </c>
      <c r="P259" s="116">
        <f t="shared" si="148"/>
        <v>0</v>
      </c>
      <c r="Q259" s="117">
        <f t="shared" si="149"/>
        <v>0</v>
      </c>
      <c r="R259" s="118">
        <f t="shared" si="150"/>
        <v>0</v>
      </c>
      <c r="S259" s="111"/>
      <c r="T259" s="112"/>
      <c r="U259" s="119">
        <f t="shared" si="151"/>
        <v>0</v>
      </c>
      <c r="V259" s="120"/>
      <c r="W259" s="115">
        <f>IFERROR(IF(V259="",0,(SUMIF($G$3:U$3,"金额-入",$G259:U259)-SUMIF($G$3:U$3,"金额-出",$G259:U259))/(SUMIF($G$3:U$3,"数量-入",$G259:U259)-SUMIF($G$3:U$3,"数量-出",$G259:U259))),0)</f>
        <v>0</v>
      </c>
      <c r="X259" s="115">
        <f t="shared" si="152"/>
        <v>0</v>
      </c>
      <c r="Y259" s="121"/>
      <c r="Z259" s="122"/>
      <c r="AA259" s="111"/>
      <c r="AB259" s="112"/>
      <c r="AC259" s="119">
        <f t="shared" si="153"/>
        <v>0</v>
      </c>
      <c r="AD259" s="120"/>
      <c r="AE259" s="115">
        <f>IFERROR(IF(AD259="",0,(SUMIF($G$3:AC$3,"金额-入",$G259:AC259)-SUMIF($G$3:AC$3,"金额-出",$G259:AC259))/(SUMIF($G$3:AC$3,"数量-入",$G259:AC259)-SUMIF($G$3:AC$3,"数量-出",$G259:AC259))),0)</f>
        <v>0</v>
      </c>
      <c r="AF259" s="115">
        <f t="shared" si="154"/>
        <v>0</v>
      </c>
      <c r="AG259" s="121"/>
      <c r="AH259" s="122"/>
      <c r="AI259" s="123"/>
      <c r="AJ259" s="112"/>
      <c r="AK259" s="119">
        <f t="shared" si="155"/>
        <v>0</v>
      </c>
      <c r="AL259" s="124"/>
      <c r="AM259" s="115">
        <f>IFERROR(IF(AL259="",0,(SUMIF($G$3:AK$3,"金额-入",$G259:AK259)-SUMIF($G$3:AK$3,"金额-出",$G259:AK259))/(SUMIF($G$3:AK$3,"数量-入",$G259:AK259)-SUMIF($G$3:AK$3,"数量-出",$G259:AK259))),0)</f>
        <v>0</v>
      </c>
      <c r="AN259" s="115">
        <f t="shared" si="156"/>
        <v>0</v>
      </c>
      <c r="AO259" s="125"/>
      <c r="AP259" s="126"/>
      <c r="AQ259" s="123"/>
      <c r="AR259" s="112"/>
      <c r="AS259" s="119">
        <f t="shared" si="157"/>
        <v>0</v>
      </c>
      <c r="AT259" s="124"/>
      <c r="AU259" s="115">
        <f>IFERROR(IF(AT259="",0,(SUMIF($G$3:AS$3,"金额-入",$G259:AS259)-SUMIF($G$3:AS$3,"金额-出",$G259:AS259))/(SUMIF($G$3:AS$3,"数量-入",$G259:AS259)-SUMIF($G$3:AS$3,"数量-出",$G259:AS259))),0)</f>
        <v>0</v>
      </c>
      <c r="AV259" s="115">
        <f t="shared" si="158"/>
        <v>0</v>
      </c>
      <c r="AW259" s="125"/>
      <c r="AX259" s="126"/>
      <c r="AY259" s="123"/>
      <c r="AZ259" s="112"/>
      <c r="BA259" s="119">
        <f t="shared" si="159"/>
        <v>0</v>
      </c>
      <c r="BB259" s="124"/>
      <c r="BC259" s="115">
        <f>IFERROR(IF(BB259="",0,(SUMIF($G$3:BA$3,"金额-入",$G259:BA259)-SUMIF($G$3:BA$3,"金额-出",$G259:BA259))/(SUMIF($G$3:BA$3,"数量-入",$G259:BA259)-SUMIF($G$3:BA$3,"数量-出",$G259:BA259))),0)</f>
        <v>0</v>
      </c>
      <c r="BD259" s="115">
        <f t="shared" si="160"/>
        <v>0</v>
      </c>
      <c r="BE259" s="125"/>
      <c r="BF259" s="126"/>
      <c r="BG259" s="123"/>
      <c r="BH259" s="112"/>
      <c r="BI259" s="119">
        <f t="shared" si="161"/>
        <v>0</v>
      </c>
      <c r="BJ259" s="124"/>
      <c r="BK259" s="115">
        <f>IFERROR(IF(BJ259="",0,(SUMIF($G$3:BI$3,"金额-入",$G259:BI259)-SUMIF($G$3:BI$3,"金额-出",$G259:BI259))/(SUMIF($G$3:BI$3,"数量-入",$G259:BI259)-SUMIF($G$3:BI$3,"数量-出",$G259:BI259))),0)</f>
        <v>0</v>
      </c>
      <c r="BL259" s="115">
        <f t="shared" si="162"/>
        <v>0</v>
      </c>
      <c r="BM259" s="125"/>
      <c r="BN259" s="126"/>
      <c r="BO259" s="123"/>
      <c r="BP259" s="112"/>
      <c r="BQ259" s="119">
        <f t="shared" si="163"/>
        <v>0</v>
      </c>
      <c r="BR259" s="124"/>
      <c r="BS259" s="115">
        <f>IFERROR(IF(BR259="",0,(SUMIF($G$3:BQ$3,"金额-入",$G259:BQ259)-SUMIF($G$3:BQ$3,"金额-出",$G259:BQ259))/(SUMIF($G$3:BQ$3,"数量-入",$G259:BQ259)-SUMIF($G$3:BQ$3,"数量-出",$G259:BQ259))),0)</f>
        <v>0</v>
      </c>
      <c r="BT259" s="115">
        <f t="shared" si="164"/>
        <v>0</v>
      </c>
      <c r="BU259" s="125"/>
      <c r="BV259" s="126"/>
      <c r="BW259" s="123"/>
      <c r="BX259" s="112"/>
      <c r="BY259" s="119">
        <f t="shared" si="165"/>
        <v>0</v>
      </c>
      <c r="BZ259" s="124"/>
      <c r="CA259" s="115">
        <f>IFERROR(IF(BZ259="",0,(SUMIF($G$3:BY$3,"金额-入",$G259:BY259)-SUMIF($G$3:BY$3,"金额-出",$G259:BY259))/(SUMIF($G$3:BY$3,"数量-入",$G259:BY259)-SUMIF($G$3:BY$3,"数量-出",$G259:BY259))),0)</f>
        <v>0</v>
      </c>
      <c r="CB259" s="115">
        <f t="shared" si="166"/>
        <v>0</v>
      </c>
      <c r="CC259" s="125"/>
      <c r="CD259" s="126"/>
      <c r="CE259" s="123"/>
      <c r="CF259" s="112"/>
      <c r="CG259" s="119">
        <f t="shared" si="167"/>
        <v>0</v>
      </c>
      <c r="CH259" s="124"/>
      <c r="CI259" s="115">
        <f>IFERROR(IF(CH259="",0,(SUMIF($G$3:CG$3,"金额-入",$G259:CG259)-SUMIF($G$3:CG$3,"金额-出",$G259:CG259))/(SUMIF($G$3:CG$3,"数量-入",$G259:CG259)-SUMIF($G$3:CG$3,"数量-出",$G259:CG259))),0)</f>
        <v>0</v>
      </c>
      <c r="CJ259" s="115">
        <f t="shared" si="168"/>
        <v>0</v>
      </c>
      <c r="CK259" s="125"/>
      <c r="CL259" s="126"/>
      <c r="CM259" s="123"/>
      <c r="CN259" s="112"/>
      <c r="CO259" s="119">
        <f t="shared" si="169"/>
        <v>0</v>
      </c>
      <c r="CP259" s="124"/>
      <c r="CQ259" s="115">
        <f>IFERROR(IF(CP259="",0,(SUMIF($G$3:CO$3,"金额-入",$G259:CO259)-SUMIF($G$3:CO$3,"金额-出",$G259:CO259))/(SUMIF($G$3:CO$3,"数量-入",$G259:CO259)-SUMIF($G$3:CO$3,"数量-出",$G259:CO259))),0)</f>
        <v>0</v>
      </c>
      <c r="CR259" s="115">
        <f t="shared" si="170"/>
        <v>0</v>
      </c>
      <c r="CS259" s="125"/>
      <c r="CT259" s="126"/>
      <c r="CU259" s="123"/>
      <c r="CV259" s="112"/>
      <c r="CW259" s="119">
        <f t="shared" si="171"/>
        <v>0</v>
      </c>
      <c r="CX259" s="124"/>
      <c r="CY259" s="115">
        <f>IFERROR(IF(CX259="",0,(SUMIF($G$3:CW$3,"金额-入",$G259:CW259)-SUMIF($G$3:CW$3,"金额-出",$G259:CW259))/(SUMIF($G$3:CW$3,"数量-入",$G259:CW259)-SUMIF($G$3:CW$3,"数量-出",$G259:CW259))),0)</f>
        <v>0</v>
      </c>
      <c r="CZ259" s="115">
        <f t="shared" si="172"/>
        <v>0</v>
      </c>
      <c r="DA259" s="125"/>
      <c r="DB259" s="126"/>
      <c r="DC259" s="123"/>
      <c r="DD259" s="112"/>
      <c r="DE259" s="119">
        <f t="shared" si="173"/>
        <v>0</v>
      </c>
      <c r="DF259" s="124"/>
      <c r="DG259" s="115">
        <f>IFERROR(IF(DF259="",0,(SUMIF($G$3:DE$3,"金额-入",$G259:DE259)-SUMIF($G$3:DE$3,"金额-出",$G259:DE259))/(SUMIF($G$3:DE$3,"数量-入",$G259:DE259)-SUMIF($G$3:DE$3,"数量-出",$G259:DE259))),0)</f>
        <v>0</v>
      </c>
      <c r="DH259" s="115">
        <f t="shared" si="174"/>
        <v>0</v>
      </c>
      <c r="DI259" s="125"/>
      <c r="DJ259" s="126"/>
      <c r="DK259" s="109">
        <f t="array" ref="DK259">MIN(IF(($G$3:$DJ$3="单价")*(G259:DJ259&lt;&gt;0),G259:DJ259))</f>
        <v>0</v>
      </c>
      <c r="DL259" s="97">
        <f t="array" ref="DL259">MAX(IF($G$3:$DJ$3="单价",G259:DJ259))</f>
        <v>0</v>
      </c>
      <c r="DM259" s="115">
        <f t="shared" si="175"/>
        <v>0</v>
      </c>
      <c r="DN259" s="127"/>
      <c r="DO259" s="2"/>
      <c r="DP259" s="11">
        <f t="shared" si="176"/>
        <v>0</v>
      </c>
      <c r="DQ259" s="11">
        <f t="shared" si="177"/>
        <v>0</v>
      </c>
      <c r="DR259" s="11"/>
      <c r="DS259" s="11"/>
      <c r="DT259" s="11"/>
      <c r="DU259" s="2"/>
      <c r="DV259" s="2"/>
      <c r="DW259" s="2"/>
      <c r="DX259" s="2"/>
      <c r="DY259" s="2"/>
    </row>
    <row r="260" spans="1:129" ht="18" hidden="1" customHeight="1" outlineLevel="1" x14ac:dyDescent="0.15">
      <c r="A260" s="2"/>
      <c r="B260" s="53">
        <f t="shared" si="140"/>
        <v>256</v>
      </c>
      <c r="C260" s="5"/>
      <c r="D260" s="6"/>
      <c r="E260" s="7"/>
      <c r="F260" s="8"/>
      <c r="G260" s="111"/>
      <c r="H260" s="112"/>
      <c r="I260" s="113">
        <f t="shared" si="143"/>
        <v>0</v>
      </c>
      <c r="J260" s="114">
        <f t="shared" si="144"/>
        <v>0</v>
      </c>
      <c r="K260" s="115">
        <f t="shared" si="141"/>
        <v>0</v>
      </c>
      <c r="L260" s="113">
        <f t="shared" si="145"/>
        <v>0</v>
      </c>
      <c r="M260" s="114">
        <f t="shared" si="146"/>
        <v>0</v>
      </c>
      <c r="N260" s="115">
        <f t="shared" si="142"/>
        <v>0</v>
      </c>
      <c r="O260" s="113">
        <f t="shared" si="147"/>
        <v>0</v>
      </c>
      <c r="P260" s="116">
        <f t="shared" si="148"/>
        <v>0</v>
      </c>
      <c r="Q260" s="117">
        <f t="shared" si="149"/>
        <v>0</v>
      </c>
      <c r="R260" s="118">
        <f t="shared" si="150"/>
        <v>0</v>
      </c>
      <c r="S260" s="111"/>
      <c r="T260" s="112"/>
      <c r="U260" s="119">
        <f t="shared" si="151"/>
        <v>0</v>
      </c>
      <c r="V260" s="120"/>
      <c r="W260" s="115">
        <f>IFERROR(IF(V260="",0,(SUMIF($G$3:U$3,"金额-入",$G260:U260)-SUMIF($G$3:U$3,"金额-出",$G260:U260))/(SUMIF($G$3:U$3,"数量-入",$G260:U260)-SUMIF($G$3:U$3,"数量-出",$G260:U260))),0)</f>
        <v>0</v>
      </c>
      <c r="X260" s="115">
        <f t="shared" si="152"/>
        <v>0</v>
      </c>
      <c r="Y260" s="121"/>
      <c r="Z260" s="122"/>
      <c r="AA260" s="111"/>
      <c r="AB260" s="112"/>
      <c r="AC260" s="119">
        <f t="shared" si="153"/>
        <v>0</v>
      </c>
      <c r="AD260" s="120"/>
      <c r="AE260" s="115">
        <f>IFERROR(IF(AD260="",0,(SUMIF($G$3:AC$3,"金额-入",$G260:AC260)-SUMIF($G$3:AC$3,"金额-出",$G260:AC260))/(SUMIF($G$3:AC$3,"数量-入",$G260:AC260)-SUMIF($G$3:AC$3,"数量-出",$G260:AC260))),0)</f>
        <v>0</v>
      </c>
      <c r="AF260" s="115">
        <f t="shared" si="154"/>
        <v>0</v>
      </c>
      <c r="AG260" s="121"/>
      <c r="AH260" s="122"/>
      <c r="AI260" s="123"/>
      <c r="AJ260" s="112"/>
      <c r="AK260" s="119">
        <f t="shared" si="155"/>
        <v>0</v>
      </c>
      <c r="AL260" s="124"/>
      <c r="AM260" s="115">
        <f>IFERROR(IF(AL260="",0,(SUMIF($G$3:AK$3,"金额-入",$G260:AK260)-SUMIF($G$3:AK$3,"金额-出",$G260:AK260))/(SUMIF($G$3:AK$3,"数量-入",$G260:AK260)-SUMIF($G$3:AK$3,"数量-出",$G260:AK260))),0)</f>
        <v>0</v>
      </c>
      <c r="AN260" s="115">
        <f t="shared" si="156"/>
        <v>0</v>
      </c>
      <c r="AO260" s="125"/>
      <c r="AP260" s="126"/>
      <c r="AQ260" s="123"/>
      <c r="AR260" s="112"/>
      <c r="AS260" s="119">
        <f t="shared" si="157"/>
        <v>0</v>
      </c>
      <c r="AT260" s="124"/>
      <c r="AU260" s="115">
        <f>IFERROR(IF(AT260="",0,(SUMIF($G$3:AS$3,"金额-入",$G260:AS260)-SUMIF($G$3:AS$3,"金额-出",$G260:AS260))/(SUMIF($G$3:AS$3,"数量-入",$G260:AS260)-SUMIF($G$3:AS$3,"数量-出",$G260:AS260))),0)</f>
        <v>0</v>
      </c>
      <c r="AV260" s="115">
        <f t="shared" si="158"/>
        <v>0</v>
      </c>
      <c r="AW260" s="125"/>
      <c r="AX260" s="126"/>
      <c r="AY260" s="123"/>
      <c r="AZ260" s="112"/>
      <c r="BA260" s="119">
        <f t="shared" si="159"/>
        <v>0</v>
      </c>
      <c r="BB260" s="124"/>
      <c r="BC260" s="115">
        <f>IFERROR(IF(BB260="",0,(SUMIF($G$3:BA$3,"金额-入",$G260:BA260)-SUMIF($G$3:BA$3,"金额-出",$G260:BA260))/(SUMIF($G$3:BA$3,"数量-入",$G260:BA260)-SUMIF($G$3:BA$3,"数量-出",$G260:BA260))),0)</f>
        <v>0</v>
      </c>
      <c r="BD260" s="115">
        <f t="shared" si="160"/>
        <v>0</v>
      </c>
      <c r="BE260" s="125"/>
      <c r="BF260" s="126"/>
      <c r="BG260" s="123"/>
      <c r="BH260" s="112"/>
      <c r="BI260" s="119">
        <f t="shared" si="161"/>
        <v>0</v>
      </c>
      <c r="BJ260" s="124"/>
      <c r="BK260" s="115">
        <f>IFERROR(IF(BJ260="",0,(SUMIF($G$3:BI$3,"金额-入",$G260:BI260)-SUMIF($G$3:BI$3,"金额-出",$G260:BI260))/(SUMIF($G$3:BI$3,"数量-入",$G260:BI260)-SUMIF($G$3:BI$3,"数量-出",$G260:BI260))),0)</f>
        <v>0</v>
      </c>
      <c r="BL260" s="115">
        <f t="shared" si="162"/>
        <v>0</v>
      </c>
      <c r="BM260" s="125"/>
      <c r="BN260" s="126"/>
      <c r="BO260" s="123"/>
      <c r="BP260" s="112"/>
      <c r="BQ260" s="119">
        <f t="shared" si="163"/>
        <v>0</v>
      </c>
      <c r="BR260" s="124"/>
      <c r="BS260" s="115">
        <f>IFERROR(IF(BR260="",0,(SUMIF($G$3:BQ$3,"金额-入",$G260:BQ260)-SUMIF($G$3:BQ$3,"金额-出",$G260:BQ260))/(SUMIF($G$3:BQ$3,"数量-入",$G260:BQ260)-SUMIF($G$3:BQ$3,"数量-出",$G260:BQ260))),0)</f>
        <v>0</v>
      </c>
      <c r="BT260" s="115">
        <f t="shared" si="164"/>
        <v>0</v>
      </c>
      <c r="BU260" s="125"/>
      <c r="BV260" s="126"/>
      <c r="BW260" s="123"/>
      <c r="BX260" s="112"/>
      <c r="BY260" s="119">
        <f t="shared" si="165"/>
        <v>0</v>
      </c>
      <c r="BZ260" s="124"/>
      <c r="CA260" s="115">
        <f>IFERROR(IF(BZ260="",0,(SUMIF($G$3:BY$3,"金额-入",$G260:BY260)-SUMIF($G$3:BY$3,"金额-出",$G260:BY260))/(SUMIF($G$3:BY$3,"数量-入",$G260:BY260)-SUMIF($G$3:BY$3,"数量-出",$G260:BY260))),0)</f>
        <v>0</v>
      </c>
      <c r="CB260" s="115">
        <f t="shared" si="166"/>
        <v>0</v>
      </c>
      <c r="CC260" s="125"/>
      <c r="CD260" s="126"/>
      <c r="CE260" s="123"/>
      <c r="CF260" s="112"/>
      <c r="CG260" s="119">
        <f t="shared" si="167"/>
        <v>0</v>
      </c>
      <c r="CH260" s="124"/>
      <c r="CI260" s="115">
        <f>IFERROR(IF(CH260="",0,(SUMIF($G$3:CG$3,"金额-入",$G260:CG260)-SUMIF($G$3:CG$3,"金额-出",$G260:CG260))/(SUMIF($G$3:CG$3,"数量-入",$G260:CG260)-SUMIF($G$3:CG$3,"数量-出",$G260:CG260))),0)</f>
        <v>0</v>
      </c>
      <c r="CJ260" s="115">
        <f t="shared" si="168"/>
        <v>0</v>
      </c>
      <c r="CK260" s="125"/>
      <c r="CL260" s="126"/>
      <c r="CM260" s="123"/>
      <c r="CN260" s="112"/>
      <c r="CO260" s="119">
        <f t="shared" si="169"/>
        <v>0</v>
      </c>
      <c r="CP260" s="124"/>
      <c r="CQ260" s="115">
        <f>IFERROR(IF(CP260="",0,(SUMIF($G$3:CO$3,"金额-入",$G260:CO260)-SUMIF($G$3:CO$3,"金额-出",$G260:CO260))/(SUMIF($G$3:CO$3,"数量-入",$G260:CO260)-SUMIF($G$3:CO$3,"数量-出",$G260:CO260))),0)</f>
        <v>0</v>
      </c>
      <c r="CR260" s="115">
        <f t="shared" si="170"/>
        <v>0</v>
      </c>
      <c r="CS260" s="125"/>
      <c r="CT260" s="126"/>
      <c r="CU260" s="123"/>
      <c r="CV260" s="112"/>
      <c r="CW260" s="119">
        <f t="shared" si="171"/>
        <v>0</v>
      </c>
      <c r="CX260" s="124"/>
      <c r="CY260" s="115">
        <f>IFERROR(IF(CX260="",0,(SUMIF($G$3:CW$3,"金额-入",$G260:CW260)-SUMIF($G$3:CW$3,"金额-出",$G260:CW260))/(SUMIF($G$3:CW$3,"数量-入",$G260:CW260)-SUMIF($G$3:CW$3,"数量-出",$G260:CW260))),0)</f>
        <v>0</v>
      </c>
      <c r="CZ260" s="115">
        <f t="shared" si="172"/>
        <v>0</v>
      </c>
      <c r="DA260" s="125"/>
      <c r="DB260" s="126"/>
      <c r="DC260" s="123"/>
      <c r="DD260" s="112"/>
      <c r="DE260" s="119">
        <f t="shared" si="173"/>
        <v>0</v>
      </c>
      <c r="DF260" s="124"/>
      <c r="DG260" s="115">
        <f>IFERROR(IF(DF260="",0,(SUMIF($G$3:DE$3,"金额-入",$G260:DE260)-SUMIF($G$3:DE$3,"金额-出",$G260:DE260))/(SUMIF($G$3:DE$3,"数量-入",$G260:DE260)-SUMIF($G$3:DE$3,"数量-出",$G260:DE260))),0)</f>
        <v>0</v>
      </c>
      <c r="DH260" s="115">
        <f t="shared" si="174"/>
        <v>0</v>
      </c>
      <c r="DI260" s="125"/>
      <c r="DJ260" s="126"/>
      <c r="DK260" s="109">
        <f t="array" ref="DK260">MIN(IF(($G$3:$DJ$3="单价")*(G260:DJ260&lt;&gt;0),G260:DJ260))</f>
        <v>0</v>
      </c>
      <c r="DL260" s="97">
        <f t="array" ref="DL260">MAX(IF($G$3:$DJ$3="单价",G260:DJ260))</f>
        <v>0</v>
      </c>
      <c r="DM260" s="115">
        <f t="shared" si="175"/>
        <v>0</v>
      </c>
      <c r="DN260" s="127"/>
      <c r="DO260" s="2"/>
      <c r="DP260" s="11">
        <f t="shared" si="176"/>
        <v>0</v>
      </c>
      <c r="DQ260" s="11">
        <f t="shared" si="177"/>
        <v>0</v>
      </c>
      <c r="DR260" s="11"/>
      <c r="DS260" s="11"/>
      <c r="DT260" s="11"/>
      <c r="DU260" s="2"/>
      <c r="DV260" s="2"/>
      <c r="DW260" s="2"/>
      <c r="DX260" s="2"/>
      <c r="DY260" s="2"/>
    </row>
    <row r="261" spans="1:129" ht="18" hidden="1" customHeight="1" outlineLevel="1" x14ac:dyDescent="0.15">
      <c r="A261" s="2"/>
      <c r="B261" s="53">
        <f t="shared" si="140"/>
        <v>257</v>
      </c>
      <c r="C261" s="5"/>
      <c r="D261" s="6"/>
      <c r="E261" s="7"/>
      <c r="F261" s="8"/>
      <c r="G261" s="111"/>
      <c r="H261" s="112"/>
      <c r="I261" s="113">
        <f t="shared" si="143"/>
        <v>0</v>
      </c>
      <c r="J261" s="114">
        <f t="shared" si="144"/>
        <v>0</v>
      </c>
      <c r="K261" s="115">
        <f t="shared" si="141"/>
        <v>0</v>
      </c>
      <c r="L261" s="113">
        <f t="shared" si="145"/>
        <v>0</v>
      </c>
      <c r="M261" s="114">
        <f t="shared" si="146"/>
        <v>0</v>
      </c>
      <c r="N261" s="115">
        <f t="shared" si="142"/>
        <v>0</v>
      </c>
      <c r="O261" s="113">
        <f t="shared" si="147"/>
        <v>0</v>
      </c>
      <c r="P261" s="116">
        <f t="shared" si="148"/>
        <v>0</v>
      </c>
      <c r="Q261" s="117">
        <f t="shared" si="149"/>
        <v>0</v>
      </c>
      <c r="R261" s="118">
        <f t="shared" si="150"/>
        <v>0</v>
      </c>
      <c r="S261" s="111"/>
      <c r="T261" s="112"/>
      <c r="U261" s="119">
        <f t="shared" si="151"/>
        <v>0</v>
      </c>
      <c r="V261" s="120"/>
      <c r="W261" s="115">
        <f>IFERROR(IF(V261="",0,(SUMIF($G$3:U$3,"金额-入",$G261:U261)-SUMIF($G$3:U$3,"金额-出",$G261:U261))/(SUMIF($G$3:U$3,"数量-入",$G261:U261)-SUMIF($G$3:U$3,"数量-出",$G261:U261))),0)</f>
        <v>0</v>
      </c>
      <c r="X261" s="115">
        <f t="shared" si="152"/>
        <v>0</v>
      </c>
      <c r="Y261" s="121"/>
      <c r="Z261" s="122"/>
      <c r="AA261" s="111"/>
      <c r="AB261" s="112"/>
      <c r="AC261" s="119">
        <f t="shared" si="153"/>
        <v>0</v>
      </c>
      <c r="AD261" s="120"/>
      <c r="AE261" s="115">
        <f>IFERROR(IF(AD261="",0,(SUMIF($G$3:AC$3,"金额-入",$G261:AC261)-SUMIF($G$3:AC$3,"金额-出",$G261:AC261))/(SUMIF($G$3:AC$3,"数量-入",$G261:AC261)-SUMIF($G$3:AC$3,"数量-出",$G261:AC261))),0)</f>
        <v>0</v>
      </c>
      <c r="AF261" s="115">
        <f t="shared" si="154"/>
        <v>0</v>
      </c>
      <c r="AG261" s="121"/>
      <c r="AH261" s="122"/>
      <c r="AI261" s="123"/>
      <c r="AJ261" s="112"/>
      <c r="AK261" s="119">
        <f t="shared" si="155"/>
        <v>0</v>
      </c>
      <c r="AL261" s="124"/>
      <c r="AM261" s="115">
        <f>IFERROR(IF(AL261="",0,(SUMIF($G$3:AK$3,"金额-入",$G261:AK261)-SUMIF($G$3:AK$3,"金额-出",$G261:AK261))/(SUMIF($G$3:AK$3,"数量-入",$G261:AK261)-SUMIF($G$3:AK$3,"数量-出",$G261:AK261))),0)</f>
        <v>0</v>
      </c>
      <c r="AN261" s="115">
        <f t="shared" si="156"/>
        <v>0</v>
      </c>
      <c r="AO261" s="125"/>
      <c r="AP261" s="126"/>
      <c r="AQ261" s="123"/>
      <c r="AR261" s="112"/>
      <c r="AS261" s="119">
        <f t="shared" si="157"/>
        <v>0</v>
      </c>
      <c r="AT261" s="124"/>
      <c r="AU261" s="115">
        <f>IFERROR(IF(AT261="",0,(SUMIF($G$3:AS$3,"金额-入",$G261:AS261)-SUMIF($G$3:AS$3,"金额-出",$G261:AS261))/(SUMIF($G$3:AS$3,"数量-入",$G261:AS261)-SUMIF($G$3:AS$3,"数量-出",$G261:AS261))),0)</f>
        <v>0</v>
      </c>
      <c r="AV261" s="115">
        <f t="shared" si="158"/>
        <v>0</v>
      </c>
      <c r="AW261" s="125"/>
      <c r="AX261" s="126"/>
      <c r="AY261" s="123"/>
      <c r="AZ261" s="112"/>
      <c r="BA261" s="119">
        <f t="shared" si="159"/>
        <v>0</v>
      </c>
      <c r="BB261" s="124"/>
      <c r="BC261" s="115">
        <f>IFERROR(IF(BB261="",0,(SUMIF($G$3:BA$3,"金额-入",$G261:BA261)-SUMIF($G$3:BA$3,"金额-出",$G261:BA261))/(SUMIF($G$3:BA$3,"数量-入",$G261:BA261)-SUMIF($G$3:BA$3,"数量-出",$G261:BA261))),0)</f>
        <v>0</v>
      </c>
      <c r="BD261" s="115">
        <f t="shared" si="160"/>
        <v>0</v>
      </c>
      <c r="BE261" s="125"/>
      <c r="BF261" s="126"/>
      <c r="BG261" s="123"/>
      <c r="BH261" s="112"/>
      <c r="BI261" s="119">
        <f t="shared" si="161"/>
        <v>0</v>
      </c>
      <c r="BJ261" s="124"/>
      <c r="BK261" s="115">
        <f>IFERROR(IF(BJ261="",0,(SUMIF($G$3:BI$3,"金额-入",$G261:BI261)-SUMIF($G$3:BI$3,"金额-出",$G261:BI261))/(SUMIF($G$3:BI$3,"数量-入",$G261:BI261)-SUMIF($G$3:BI$3,"数量-出",$G261:BI261))),0)</f>
        <v>0</v>
      </c>
      <c r="BL261" s="115">
        <f t="shared" si="162"/>
        <v>0</v>
      </c>
      <c r="BM261" s="125"/>
      <c r="BN261" s="126"/>
      <c r="BO261" s="123"/>
      <c r="BP261" s="112"/>
      <c r="BQ261" s="119">
        <f t="shared" si="163"/>
        <v>0</v>
      </c>
      <c r="BR261" s="124"/>
      <c r="BS261" s="115">
        <f>IFERROR(IF(BR261="",0,(SUMIF($G$3:BQ$3,"金额-入",$G261:BQ261)-SUMIF($G$3:BQ$3,"金额-出",$G261:BQ261))/(SUMIF($G$3:BQ$3,"数量-入",$G261:BQ261)-SUMIF($G$3:BQ$3,"数量-出",$G261:BQ261))),0)</f>
        <v>0</v>
      </c>
      <c r="BT261" s="115">
        <f t="shared" si="164"/>
        <v>0</v>
      </c>
      <c r="BU261" s="125"/>
      <c r="BV261" s="126"/>
      <c r="BW261" s="123"/>
      <c r="BX261" s="112"/>
      <c r="BY261" s="119">
        <f t="shared" si="165"/>
        <v>0</v>
      </c>
      <c r="BZ261" s="124"/>
      <c r="CA261" s="115">
        <f>IFERROR(IF(BZ261="",0,(SUMIF($G$3:BY$3,"金额-入",$G261:BY261)-SUMIF($G$3:BY$3,"金额-出",$G261:BY261))/(SUMIF($G$3:BY$3,"数量-入",$G261:BY261)-SUMIF($G$3:BY$3,"数量-出",$G261:BY261))),0)</f>
        <v>0</v>
      </c>
      <c r="CB261" s="115">
        <f t="shared" si="166"/>
        <v>0</v>
      </c>
      <c r="CC261" s="125"/>
      <c r="CD261" s="126"/>
      <c r="CE261" s="123"/>
      <c r="CF261" s="112"/>
      <c r="CG261" s="119">
        <f t="shared" si="167"/>
        <v>0</v>
      </c>
      <c r="CH261" s="124"/>
      <c r="CI261" s="115">
        <f>IFERROR(IF(CH261="",0,(SUMIF($G$3:CG$3,"金额-入",$G261:CG261)-SUMIF($G$3:CG$3,"金额-出",$G261:CG261))/(SUMIF($G$3:CG$3,"数量-入",$G261:CG261)-SUMIF($G$3:CG$3,"数量-出",$G261:CG261))),0)</f>
        <v>0</v>
      </c>
      <c r="CJ261" s="115">
        <f t="shared" si="168"/>
        <v>0</v>
      </c>
      <c r="CK261" s="125"/>
      <c r="CL261" s="126"/>
      <c r="CM261" s="123"/>
      <c r="CN261" s="112"/>
      <c r="CO261" s="119">
        <f t="shared" si="169"/>
        <v>0</v>
      </c>
      <c r="CP261" s="124"/>
      <c r="CQ261" s="115">
        <f>IFERROR(IF(CP261="",0,(SUMIF($G$3:CO$3,"金额-入",$G261:CO261)-SUMIF($G$3:CO$3,"金额-出",$G261:CO261))/(SUMIF($G$3:CO$3,"数量-入",$G261:CO261)-SUMIF($G$3:CO$3,"数量-出",$G261:CO261))),0)</f>
        <v>0</v>
      </c>
      <c r="CR261" s="115">
        <f t="shared" si="170"/>
        <v>0</v>
      </c>
      <c r="CS261" s="125"/>
      <c r="CT261" s="126"/>
      <c r="CU261" s="123"/>
      <c r="CV261" s="112"/>
      <c r="CW261" s="119">
        <f t="shared" si="171"/>
        <v>0</v>
      </c>
      <c r="CX261" s="124"/>
      <c r="CY261" s="115">
        <f>IFERROR(IF(CX261="",0,(SUMIF($G$3:CW$3,"金额-入",$G261:CW261)-SUMIF($G$3:CW$3,"金额-出",$G261:CW261))/(SUMIF($G$3:CW$3,"数量-入",$G261:CW261)-SUMIF($G$3:CW$3,"数量-出",$G261:CW261))),0)</f>
        <v>0</v>
      </c>
      <c r="CZ261" s="115">
        <f t="shared" si="172"/>
        <v>0</v>
      </c>
      <c r="DA261" s="125"/>
      <c r="DB261" s="126"/>
      <c r="DC261" s="123"/>
      <c r="DD261" s="112"/>
      <c r="DE261" s="119">
        <f t="shared" si="173"/>
        <v>0</v>
      </c>
      <c r="DF261" s="124"/>
      <c r="DG261" s="115">
        <f>IFERROR(IF(DF261="",0,(SUMIF($G$3:DE$3,"金额-入",$G261:DE261)-SUMIF($G$3:DE$3,"金额-出",$G261:DE261))/(SUMIF($G$3:DE$3,"数量-入",$G261:DE261)-SUMIF($G$3:DE$3,"数量-出",$G261:DE261))),0)</f>
        <v>0</v>
      </c>
      <c r="DH261" s="115">
        <f t="shared" si="174"/>
        <v>0</v>
      </c>
      <c r="DI261" s="125"/>
      <c r="DJ261" s="126"/>
      <c r="DK261" s="109">
        <f t="array" ref="DK261">MIN(IF(($G$3:$DJ$3="单价")*(G261:DJ261&lt;&gt;0),G261:DJ261))</f>
        <v>0</v>
      </c>
      <c r="DL261" s="97">
        <f t="array" ref="DL261">MAX(IF($G$3:$DJ$3="单价",G261:DJ261))</f>
        <v>0</v>
      </c>
      <c r="DM261" s="115">
        <f t="shared" si="175"/>
        <v>0</v>
      </c>
      <c r="DN261" s="127"/>
      <c r="DO261" s="2"/>
      <c r="DP261" s="11">
        <f t="shared" si="176"/>
        <v>0</v>
      </c>
      <c r="DQ261" s="11">
        <f t="shared" si="177"/>
        <v>0</v>
      </c>
      <c r="DR261" s="11"/>
      <c r="DS261" s="11"/>
      <c r="DT261" s="11"/>
      <c r="DU261" s="2"/>
      <c r="DV261" s="2"/>
      <c r="DW261" s="2"/>
      <c r="DX261" s="2"/>
      <c r="DY261" s="2"/>
    </row>
    <row r="262" spans="1:129" ht="18" hidden="1" customHeight="1" outlineLevel="1" x14ac:dyDescent="0.15">
      <c r="A262" s="2"/>
      <c r="B262" s="53">
        <f t="shared" si="140"/>
        <v>258</v>
      </c>
      <c r="C262" s="5"/>
      <c r="D262" s="6"/>
      <c r="E262" s="7"/>
      <c r="F262" s="8"/>
      <c r="G262" s="111"/>
      <c r="H262" s="112"/>
      <c r="I262" s="113">
        <f t="shared" si="143"/>
        <v>0</v>
      </c>
      <c r="J262" s="114">
        <f t="shared" si="144"/>
        <v>0</v>
      </c>
      <c r="K262" s="115">
        <f t="shared" si="141"/>
        <v>0</v>
      </c>
      <c r="L262" s="113">
        <f t="shared" si="145"/>
        <v>0</v>
      </c>
      <c r="M262" s="114">
        <f t="shared" si="146"/>
        <v>0</v>
      </c>
      <c r="N262" s="115">
        <f t="shared" si="142"/>
        <v>0</v>
      </c>
      <c r="O262" s="113">
        <f t="shared" si="147"/>
        <v>0</v>
      </c>
      <c r="P262" s="116">
        <f t="shared" si="148"/>
        <v>0</v>
      </c>
      <c r="Q262" s="117">
        <f t="shared" si="149"/>
        <v>0</v>
      </c>
      <c r="R262" s="118">
        <f t="shared" si="150"/>
        <v>0</v>
      </c>
      <c r="S262" s="111"/>
      <c r="T262" s="112"/>
      <c r="U262" s="119">
        <f t="shared" si="151"/>
        <v>0</v>
      </c>
      <c r="V262" s="120"/>
      <c r="W262" s="115">
        <f>IFERROR(IF(V262="",0,(SUMIF($G$3:U$3,"金额-入",$G262:U262)-SUMIF($G$3:U$3,"金额-出",$G262:U262))/(SUMIF($G$3:U$3,"数量-入",$G262:U262)-SUMIF($G$3:U$3,"数量-出",$G262:U262))),0)</f>
        <v>0</v>
      </c>
      <c r="X262" s="115">
        <f t="shared" si="152"/>
        <v>0</v>
      </c>
      <c r="Y262" s="121"/>
      <c r="Z262" s="122"/>
      <c r="AA262" s="111"/>
      <c r="AB262" s="112"/>
      <c r="AC262" s="119">
        <f t="shared" si="153"/>
        <v>0</v>
      </c>
      <c r="AD262" s="120"/>
      <c r="AE262" s="115">
        <f>IFERROR(IF(AD262="",0,(SUMIF($G$3:AC$3,"金额-入",$G262:AC262)-SUMIF($G$3:AC$3,"金额-出",$G262:AC262))/(SUMIF($G$3:AC$3,"数量-入",$G262:AC262)-SUMIF($G$3:AC$3,"数量-出",$G262:AC262))),0)</f>
        <v>0</v>
      </c>
      <c r="AF262" s="115">
        <f t="shared" si="154"/>
        <v>0</v>
      </c>
      <c r="AG262" s="121"/>
      <c r="AH262" s="122"/>
      <c r="AI262" s="123"/>
      <c r="AJ262" s="112"/>
      <c r="AK262" s="119">
        <f t="shared" si="155"/>
        <v>0</v>
      </c>
      <c r="AL262" s="124"/>
      <c r="AM262" s="115">
        <f>IFERROR(IF(AL262="",0,(SUMIF($G$3:AK$3,"金额-入",$G262:AK262)-SUMIF($G$3:AK$3,"金额-出",$G262:AK262))/(SUMIF($G$3:AK$3,"数量-入",$G262:AK262)-SUMIF($G$3:AK$3,"数量-出",$G262:AK262))),0)</f>
        <v>0</v>
      </c>
      <c r="AN262" s="115">
        <f t="shared" si="156"/>
        <v>0</v>
      </c>
      <c r="AO262" s="125"/>
      <c r="AP262" s="126"/>
      <c r="AQ262" s="123"/>
      <c r="AR262" s="112"/>
      <c r="AS262" s="119">
        <f t="shared" si="157"/>
        <v>0</v>
      </c>
      <c r="AT262" s="124"/>
      <c r="AU262" s="115">
        <f>IFERROR(IF(AT262="",0,(SUMIF($G$3:AS$3,"金额-入",$G262:AS262)-SUMIF($G$3:AS$3,"金额-出",$G262:AS262))/(SUMIF($G$3:AS$3,"数量-入",$G262:AS262)-SUMIF($G$3:AS$3,"数量-出",$G262:AS262))),0)</f>
        <v>0</v>
      </c>
      <c r="AV262" s="115">
        <f t="shared" si="158"/>
        <v>0</v>
      </c>
      <c r="AW262" s="125"/>
      <c r="AX262" s="126"/>
      <c r="AY262" s="123"/>
      <c r="AZ262" s="112"/>
      <c r="BA262" s="119">
        <f t="shared" si="159"/>
        <v>0</v>
      </c>
      <c r="BB262" s="124"/>
      <c r="BC262" s="115">
        <f>IFERROR(IF(BB262="",0,(SUMIF($G$3:BA$3,"金额-入",$G262:BA262)-SUMIF($G$3:BA$3,"金额-出",$G262:BA262))/(SUMIF($G$3:BA$3,"数量-入",$G262:BA262)-SUMIF($G$3:BA$3,"数量-出",$G262:BA262))),0)</f>
        <v>0</v>
      </c>
      <c r="BD262" s="115">
        <f t="shared" si="160"/>
        <v>0</v>
      </c>
      <c r="BE262" s="125"/>
      <c r="BF262" s="126"/>
      <c r="BG262" s="123"/>
      <c r="BH262" s="112"/>
      <c r="BI262" s="119">
        <f t="shared" si="161"/>
        <v>0</v>
      </c>
      <c r="BJ262" s="124"/>
      <c r="BK262" s="115">
        <f>IFERROR(IF(BJ262="",0,(SUMIF($G$3:BI$3,"金额-入",$G262:BI262)-SUMIF($G$3:BI$3,"金额-出",$G262:BI262))/(SUMIF($G$3:BI$3,"数量-入",$G262:BI262)-SUMIF($G$3:BI$3,"数量-出",$G262:BI262))),0)</f>
        <v>0</v>
      </c>
      <c r="BL262" s="115">
        <f t="shared" si="162"/>
        <v>0</v>
      </c>
      <c r="BM262" s="125"/>
      <c r="BN262" s="126"/>
      <c r="BO262" s="123"/>
      <c r="BP262" s="112"/>
      <c r="BQ262" s="119">
        <f t="shared" si="163"/>
        <v>0</v>
      </c>
      <c r="BR262" s="124"/>
      <c r="BS262" s="115">
        <f>IFERROR(IF(BR262="",0,(SUMIF($G$3:BQ$3,"金额-入",$G262:BQ262)-SUMIF($G$3:BQ$3,"金额-出",$G262:BQ262))/(SUMIF($G$3:BQ$3,"数量-入",$G262:BQ262)-SUMIF($G$3:BQ$3,"数量-出",$G262:BQ262))),0)</f>
        <v>0</v>
      </c>
      <c r="BT262" s="115">
        <f t="shared" si="164"/>
        <v>0</v>
      </c>
      <c r="BU262" s="125"/>
      <c r="BV262" s="126"/>
      <c r="BW262" s="123"/>
      <c r="BX262" s="112"/>
      <c r="BY262" s="119">
        <f t="shared" si="165"/>
        <v>0</v>
      </c>
      <c r="BZ262" s="124"/>
      <c r="CA262" s="115">
        <f>IFERROR(IF(BZ262="",0,(SUMIF($G$3:BY$3,"金额-入",$G262:BY262)-SUMIF($G$3:BY$3,"金额-出",$G262:BY262))/(SUMIF($G$3:BY$3,"数量-入",$G262:BY262)-SUMIF($G$3:BY$3,"数量-出",$G262:BY262))),0)</f>
        <v>0</v>
      </c>
      <c r="CB262" s="115">
        <f t="shared" si="166"/>
        <v>0</v>
      </c>
      <c r="CC262" s="125"/>
      <c r="CD262" s="126"/>
      <c r="CE262" s="123"/>
      <c r="CF262" s="112"/>
      <c r="CG262" s="119">
        <f t="shared" si="167"/>
        <v>0</v>
      </c>
      <c r="CH262" s="124"/>
      <c r="CI262" s="115">
        <f>IFERROR(IF(CH262="",0,(SUMIF($G$3:CG$3,"金额-入",$G262:CG262)-SUMIF($G$3:CG$3,"金额-出",$G262:CG262))/(SUMIF($G$3:CG$3,"数量-入",$G262:CG262)-SUMIF($G$3:CG$3,"数量-出",$G262:CG262))),0)</f>
        <v>0</v>
      </c>
      <c r="CJ262" s="115">
        <f t="shared" si="168"/>
        <v>0</v>
      </c>
      <c r="CK262" s="125"/>
      <c r="CL262" s="126"/>
      <c r="CM262" s="123"/>
      <c r="CN262" s="112"/>
      <c r="CO262" s="119">
        <f t="shared" si="169"/>
        <v>0</v>
      </c>
      <c r="CP262" s="124"/>
      <c r="CQ262" s="115">
        <f>IFERROR(IF(CP262="",0,(SUMIF($G$3:CO$3,"金额-入",$G262:CO262)-SUMIF($G$3:CO$3,"金额-出",$G262:CO262))/(SUMIF($G$3:CO$3,"数量-入",$G262:CO262)-SUMIF($G$3:CO$3,"数量-出",$G262:CO262))),0)</f>
        <v>0</v>
      </c>
      <c r="CR262" s="115">
        <f t="shared" si="170"/>
        <v>0</v>
      </c>
      <c r="CS262" s="125"/>
      <c r="CT262" s="126"/>
      <c r="CU262" s="123"/>
      <c r="CV262" s="112"/>
      <c r="CW262" s="119">
        <f t="shared" si="171"/>
        <v>0</v>
      </c>
      <c r="CX262" s="124"/>
      <c r="CY262" s="115">
        <f>IFERROR(IF(CX262="",0,(SUMIF($G$3:CW$3,"金额-入",$G262:CW262)-SUMIF($G$3:CW$3,"金额-出",$G262:CW262))/(SUMIF($G$3:CW$3,"数量-入",$G262:CW262)-SUMIF($G$3:CW$3,"数量-出",$G262:CW262))),0)</f>
        <v>0</v>
      </c>
      <c r="CZ262" s="115">
        <f t="shared" si="172"/>
        <v>0</v>
      </c>
      <c r="DA262" s="125"/>
      <c r="DB262" s="126"/>
      <c r="DC262" s="123"/>
      <c r="DD262" s="112"/>
      <c r="DE262" s="119">
        <f t="shared" si="173"/>
        <v>0</v>
      </c>
      <c r="DF262" s="124"/>
      <c r="DG262" s="115">
        <f>IFERROR(IF(DF262="",0,(SUMIF($G$3:DE$3,"金额-入",$G262:DE262)-SUMIF($G$3:DE$3,"金额-出",$G262:DE262))/(SUMIF($G$3:DE$3,"数量-入",$G262:DE262)-SUMIF($G$3:DE$3,"数量-出",$G262:DE262))),0)</f>
        <v>0</v>
      </c>
      <c r="DH262" s="115">
        <f t="shared" si="174"/>
        <v>0</v>
      </c>
      <c r="DI262" s="125"/>
      <c r="DJ262" s="126"/>
      <c r="DK262" s="109">
        <f t="array" ref="DK262">MIN(IF(($G$3:$DJ$3="单价")*(G262:DJ262&lt;&gt;0),G262:DJ262))</f>
        <v>0</v>
      </c>
      <c r="DL262" s="97">
        <f t="array" ref="DL262">MAX(IF($G$3:$DJ$3="单价",G262:DJ262))</f>
        <v>0</v>
      </c>
      <c r="DM262" s="115">
        <f t="shared" si="175"/>
        <v>0</v>
      </c>
      <c r="DN262" s="127"/>
      <c r="DO262" s="2"/>
      <c r="DP262" s="11">
        <f t="shared" si="176"/>
        <v>0</v>
      </c>
      <c r="DQ262" s="11">
        <f t="shared" si="177"/>
        <v>0</v>
      </c>
      <c r="DR262" s="11"/>
      <c r="DS262" s="11"/>
      <c r="DT262" s="11"/>
      <c r="DU262" s="2"/>
      <c r="DV262" s="2"/>
      <c r="DW262" s="2"/>
      <c r="DX262" s="2"/>
      <c r="DY262" s="2"/>
    </row>
    <row r="263" spans="1:129" ht="18" hidden="1" customHeight="1" outlineLevel="1" x14ac:dyDescent="0.15">
      <c r="A263" s="2"/>
      <c r="B263" s="53">
        <f t="shared" si="140"/>
        <v>259</v>
      </c>
      <c r="C263" s="5"/>
      <c r="D263" s="6"/>
      <c r="E263" s="7"/>
      <c r="F263" s="8"/>
      <c r="G263" s="111"/>
      <c r="H263" s="112"/>
      <c r="I263" s="113">
        <f t="shared" si="143"/>
        <v>0</v>
      </c>
      <c r="J263" s="114">
        <f t="shared" si="144"/>
        <v>0</v>
      </c>
      <c r="K263" s="115">
        <f t="shared" si="141"/>
        <v>0</v>
      </c>
      <c r="L263" s="113">
        <f t="shared" si="145"/>
        <v>0</v>
      </c>
      <c r="M263" s="114">
        <f t="shared" si="146"/>
        <v>0</v>
      </c>
      <c r="N263" s="115">
        <f t="shared" si="142"/>
        <v>0</v>
      </c>
      <c r="O263" s="113">
        <f t="shared" si="147"/>
        <v>0</v>
      </c>
      <c r="P263" s="116">
        <f t="shared" si="148"/>
        <v>0</v>
      </c>
      <c r="Q263" s="117">
        <f t="shared" si="149"/>
        <v>0</v>
      </c>
      <c r="R263" s="118">
        <f t="shared" si="150"/>
        <v>0</v>
      </c>
      <c r="S263" s="111"/>
      <c r="T263" s="112"/>
      <c r="U263" s="119">
        <f t="shared" si="151"/>
        <v>0</v>
      </c>
      <c r="V263" s="120"/>
      <c r="W263" s="115">
        <f>IFERROR(IF(V263="",0,(SUMIF($G$3:U$3,"金额-入",$G263:U263)-SUMIF($G$3:U$3,"金额-出",$G263:U263))/(SUMIF($G$3:U$3,"数量-入",$G263:U263)-SUMIF($G$3:U$3,"数量-出",$G263:U263))),0)</f>
        <v>0</v>
      </c>
      <c r="X263" s="115">
        <f t="shared" si="152"/>
        <v>0</v>
      </c>
      <c r="Y263" s="121"/>
      <c r="Z263" s="122"/>
      <c r="AA263" s="111"/>
      <c r="AB263" s="112"/>
      <c r="AC263" s="119">
        <f t="shared" si="153"/>
        <v>0</v>
      </c>
      <c r="AD263" s="120"/>
      <c r="AE263" s="115">
        <f>IFERROR(IF(AD263="",0,(SUMIF($G$3:AC$3,"金额-入",$G263:AC263)-SUMIF($G$3:AC$3,"金额-出",$G263:AC263))/(SUMIF($G$3:AC$3,"数量-入",$G263:AC263)-SUMIF($G$3:AC$3,"数量-出",$G263:AC263))),0)</f>
        <v>0</v>
      </c>
      <c r="AF263" s="115">
        <f t="shared" si="154"/>
        <v>0</v>
      </c>
      <c r="AG263" s="121"/>
      <c r="AH263" s="122"/>
      <c r="AI263" s="123"/>
      <c r="AJ263" s="112"/>
      <c r="AK263" s="119">
        <f t="shared" si="155"/>
        <v>0</v>
      </c>
      <c r="AL263" s="124"/>
      <c r="AM263" s="115">
        <f>IFERROR(IF(AL263="",0,(SUMIF($G$3:AK$3,"金额-入",$G263:AK263)-SUMIF($G$3:AK$3,"金额-出",$G263:AK263))/(SUMIF($G$3:AK$3,"数量-入",$G263:AK263)-SUMIF($G$3:AK$3,"数量-出",$G263:AK263))),0)</f>
        <v>0</v>
      </c>
      <c r="AN263" s="115">
        <f t="shared" si="156"/>
        <v>0</v>
      </c>
      <c r="AO263" s="125"/>
      <c r="AP263" s="126"/>
      <c r="AQ263" s="123"/>
      <c r="AR263" s="112"/>
      <c r="AS263" s="119">
        <f t="shared" si="157"/>
        <v>0</v>
      </c>
      <c r="AT263" s="124"/>
      <c r="AU263" s="115">
        <f>IFERROR(IF(AT263="",0,(SUMIF($G$3:AS$3,"金额-入",$G263:AS263)-SUMIF($G$3:AS$3,"金额-出",$G263:AS263))/(SUMIF($G$3:AS$3,"数量-入",$G263:AS263)-SUMIF($G$3:AS$3,"数量-出",$G263:AS263))),0)</f>
        <v>0</v>
      </c>
      <c r="AV263" s="115">
        <f t="shared" si="158"/>
        <v>0</v>
      </c>
      <c r="AW263" s="125"/>
      <c r="AX263" s="126"/>
      <c r="AY263" s="123"/>
      <c r="AZ263" s="112"/>
      <c r="BA263" s="119">
        <f t="shared" si="159"/>
        <v>0</v>
      </c>
      <c r="BB263" s="124"/>
      <c r="BC263" s="115">
        <f>IFERROR(IF(BB263="",0,(SUMIF($G$3:BA$3,"金额-入",$G263:BA263)-SUMIF($G$3:BA$3,"金额-出",$G263:BA263))/(SUMIF($G$3:BA$3,"数量-入",$G263:BA263)-SUMIF($G$3:BA$3,"数量-出",$G263:BA263))),0)</f>
        <v>0</v>
      </c>
      <c r="BD263" s="115">
        <f t="shared" si="160"/>
        <v>0</v>
      </c>
      <c r="BE263" s="125"/>
      <c r="BF263" s="126"/>
      <c r="BG263" s="123"/>
      <c r="BH263" s="112"/>
      <c r="BI263" s="119">
        <f t="shared" si="161"/>
        <v>0</v>
      </c>
      <c r="BJ263" s="124"/>
      <c r="BK263" s="115">
        <f>IFERROR(IF(BJ263="",0,(SUMIF($G$3:BI$3,"金额-入",$G263:BI263)-SUMIF($G$3:BI$3,"金额-出",$G263:BI263))/(SUMIF($G$3:BI$3,"数量-入",$G263:BI263)-SUMIF($G$3:BI$3,"数量-出",$G263:BI263))),0)</f>
        <v>0</v>
      </c>
      <c r="BL263" s="115">
        <f t="shared" si="162"/>
        <v>0</v>
      </c>
      <c r="BM263" s="125"/>
      <c r="BN263" s="126"/>
      <c r="BO263" s="123"/>
      <c r="BP263" s="112"/>
      <c r="BQ263" s="119">
        <f t="shared" si="163"/>
        <v>0</v>
      </c>
      <c r="BR263" s="124"/>
      <c r="BS263" s="115">
        <f>IFERROR(IF(BR263="",0,(SUMIF($G$3:BQ$3,"金额-入",$G263:BQ263)-SUMIF($G$3:BQ$3,"金额-出",$G263:BQ263))/(SUMIF($G$3:BQ$3,"数量-入",$G263:BQ263)-SUMIF($G$3:BQ$3,"数量-出",$G263:BQ263))),0)</f>
        <v>0</v>
      </c>
      <c r="BT263" s="115">
        <f t="shared" si="164"/>
        <v>0</v>
      </c>
      <c r="BU263" s="125"/>
      <c r="BV263" s="126"/>
      <c r="BW263" s="123"/>
      <c r="BX263" s="112"/>
      <c r="BY263" s="119">
        <f t="shared" si="165"/>
        <v>0</v>
      </c>
      <c r="BZ263" s="124"/>
      <c r="CA263" s="115">
        <f>IFERROR(IF(BZ263="",0,(SUMIF($G$3:BY$3,"金额-入",$G263:BY263)-SUMIF($G$3:BY$3,"金额-出",$G263:BY263))/(SUMIF($G$3:BY$3,"数量-入",$G263:BY263)-SUMIF($G$3:BY$3,"数量-出",$G263:BY263))),0)</f>
        <v>0</v>
      </c>
      <c r="CB263" s="115">
        <f t="shared" si="166"/>
        <v>0</v>
      </c>
      <c r="CC263" s="125"/>
      <c r="CD263" s="126"/>
      <c r="CE263" s="123"/>
      <c r="CF263" s="112"/>
      <c r="CG263" s="119">
        <f t="shared" si="167"/>
        <v>0</v>
      </c>
      <c r="CH263" s="124"/>
      <c r="CI263" s="115">
        <f>IFERROR(IF(CH263="",0,(SUMIF($G$3:CG$3,"金额-入",$G263:CG263)-SUMIF($G$3:CG$3,"金额-出",$G263:CG263))/(SUMIF($G$3:CG$3,"数量-入",$G263:CG263)-SUMIF($G$3:CG$3,"数量-出",$G263:CG263))),0)</f>
        <v>0</v>
      </c>
      <c r="CJ263" s="115">
        <f t="shared" si="168"/>
        <v>0</v>
      </c>
      <c r="CK263" s="125"/>
      <c r="CL263" s="126"/>
      <c r="CM263" s="123"/>
      <c r="CN263" s="112"/>
      <c r="CO263" s="119">
        <f t="shared" si="169"/>
        <v>0</v>
      </c>
      <c r="CP263" s="124"/>
      <c r="CQ263" s="115">
        <f>IFERROR(IF(CP263="",0,(SUMIF($G$3:CO$3,"金额-入",$G263:CO263)-SUMIF($G$3:CO$3,"金额-出",$G263:CO263))/(SUMIF($G$3:CO$3,"数量-入",$G263:CO263)-SUMIF($G$3:CO$3,"数量-出",$G263:CO263))),0)</f>
        <v>0</v>
      </c>
      <c r="CR263" s="115">
        <f t="shared" si="170"/>
        <v>0</v>
      </c>
      <c r="CS263" s="125"/>
      <c r="CT263" s="126"/>
      <c r="CU263" s="123"/>
      <c r="CV263" s="112"/>
      <c r="CW263" s="119">
        <f t="shared" si="171"/>
        <v>0</v>
      </c>
      <c r="CX263" s="124"/>
      <c r="CY263" s="115">
        <f>IFERROR(IF(CX263="",0,(SUMIF($G$3:CW$3,"金额-入",$G263:CW263)-SUMIF($G$3:CW$3,"金额-出",$G263:CW263))/(SUMIF($G$3:CW$3,"数量-入",$G263:CW263)-SUMIF($G$3:CW$3,"数量-出",$G263:CW263))),0)</f>
        <v>0</v>
      </c>
      <c r="CZ263" s="115">
        <f t="shared" si="172"/>
        <v>0</v>
      </c>
      <c r="DA263" s="125"/>
      <c r="DB263" s="126"/>
      <c r="DC263" s="123"/>
      <c r="DD263" s="112"/>
      <c r="DE263" s="119">
        <f t="shared" si="173"/>
        <v>0</v>
      </c>
      <c r="DF263" s="124"/>
      <c r="DG263" s="115">
        <f>IFERROR(IF(DF263="",0,(SUMIF($G$3:DE$3,"金额-入",$G263:DE263)-SUMIF($G$3:DE$3,"金额-出",$G263:DE263))/(SUMIF($G$3:DE$3,"数量-入",$G263:DE263)-SUMIF($G$3:DE$3,"数量-出",$G263:DE263))),0)</f>
        <v>0</v>
      </c>
      <c r="DH263" s="115">
        <f t="shared" si="174"/>
        <v>0</v>
      </c>
      <c r="DI263" s="125"/>
      <c r="DJ263" s="126"/>
      <c r="DK263" s="109">
        <f t="array" ref="DK263">MIN(IF(($G$3:$DJ$3="单价")*(G263:DJ263&lt;&gt;0),G263:DJ263))</f>
        <v>0</v>
      </c>
      <c r="DL263" s="97">
        <f t="array" ref="DL263">MAX(IF($G$3:$DJ$3="单价",G263:DJ263))</f>
        <v>0</v>
      </c>
      <c r="DM263" s="115">
        <f t="shared" si="175"/>
        <v>0</v>
      </c>
      <c r="DN263" s="127"/>
      <c r="DO263" s="2"/>
      <c r="DP263" s="11">
        <f t="shared" si="176"/>
        <v>0</v>
      </c>
      <c r="DQ263" s="11">
        <f t="shared" si="177"/>
        <v>0</v>
      </c>
      <c r="DR263" s="11"/>
      <c r="DS263" s="11"/>
      <c r="DT263" s="11"/>
      <c r="DU263" s="2"/>
      <c r="DV263" s="2"/>
      <c r="DW263" s="2"/>
      <c r="DX263" s="2"/>
      <c r="DY263" s="2"/>
    </row>
    <row r="264" spans="1:129" ht="18" hidden="1" customHeight="1" outlineLevel="1" x14ac:dyDescent="0.15">
      <c r="A264" s="2"/>
      <c r="B264" s="53">
        <f t="shared" si="140"/>
        <v>260</v>
      </c>
      <c r="C264" s="5"/>
      <c r="D264" s="6"/>
      <c r="E264" s="7"/>
      <c r="F264" s="8"/>
      <c r="G264" s="111"/>
      <c r="H264" s="112"/>
      <c r="I264" s="113">
        <f t="shared" si="143"/>
        <v>0</v>
      </c>
      <c r="J264" s="114">
        <f t="shared" si="144"/>
        <v>0</v>
      </c>
      <c r="K264" s="115">
        <f t="shared" si="141"/>
        <v>0</v>
      </c>
      <c r="L264" s="113">
        <f t="shared" si="145"/>
        <v>0</v>
      </c>
      <c r="M264" s="114">
        <f t="shared" si="146"/>
        <v>0</v>
      </c>
      <c r="N264" s="115">
        <f t="shared" si="142"/>
        <v>0</v>
      </c>
      <c r="O264" s="113">
        <f t="shared" si="147"/>
        <v>0</v>
      </c>
      <c r="P264" s="116">
        <f t="shared" si="148"/>
        <v>0</v>
      </c>
      <c r="Q264" s="117">
        <f t="shared" si="149"/>
        <v>0</v>
      </c>
      <c r="R264" s="118">
        <f t="shared" si="150"/>
        <v>0</v>
      </c>
      <c r="S264" s="111"/>
      <c r="T264" s="112"/>
      <c r="U264" s="119">
        <f t="shared" si="151"/>
        <v>0</v>
      </c>
      <c r="V264" s="120"/>
      <c r="W264" s="115">
        <f>IFERROR(IF(V264="",0,(SUMIF($G$3:U$3,"金额-入",$G264:U264)-SUMIF($G$3:U$3,"金额-出",$G264:U264))/(SUMIF($G$3:U$3,"数量-入",$G264:U264)-SUMIF($G$3:U$3,"数量-出",$G264:U264))),0)</f>
        <v>0</v>
      </c>
      <c r="X264" s="115">
        <f t="shared" si="152"/>
        <v>0</v>
      </c>
      <c r="Y264" s="121"/>
      <c r="Z264" s="122"/>
      <c r="AA264" s="111"/>
      <c r="AB264" s="112"/>
      <c r="AC264" s="119">
        <f t="shared" si="153"/>
        <v>0</v>
      </c>
      <c r="AD264" s="120"/>
      <c r="AE264" s="115">
        <f>IFERROR(IF(AD264="",0,(SUMIF($G$3:AC$3,"金额-入",$G264:AC264)-SUMIF($G$3:AC$3,"金额-出",$G264:AC264))/(SUMIF($G$3:AC$3,"数量-入",$G264:AC264)-SUMIF($G$3:AC$3,"数量-出",$G264:AC264))),0)</f>
        <v>0</v>
      </c>
      <c r="AF264" s="115">
        <f t="shared" si="154"/>
        <v>0</v>
      </c>
      <c r="AG264" s="121"/>
      <c r="AH264" s="122"/>
      <c r="AI264" s="123"/>
      <c r="AJ264" s="112"/>
      <c r="AK264" s="119">
        <f t="shared" si="155"/>
        <v>0</v>
      </c>
      <c r="AL264" s="124"/>
      <c r="AM264" s="115">
        <f>IFERROR(IF(AL264="",0,(SUMIF($G$3:AK$3,"金额-入",$G264:AK264)-SUMIF($G$3:AK$3,"金额-出",$G264:AK264))/(SUMIF($G$3:AK$3,"数量-入",$G264:AK264)-SUMIF($G$3:AK$3,"数量-出",$G264:AK264))),0)</f>
        <v>0</v>
      </c>
      <c r="AN264" s="115">
        <f t="shared" si="156"/>
        <v>0</v>
      </c>
      <c r="AO264" s="125"/>
      <c r="AP264" s="126"/>
      <c r="AQ264" s="123"/>
      <c r="AR264" s="112"/>
      <c r="AS264" s="119">
        <f t="shared" si="157"/>
        <v>0</v>
      </c>
      <c r="AT264" s="124"/>
      <c r="AU264" s="115">
        <f>IFERROR(IF(AT264="",0,(SUMIF($G$3:AS$3,"金额-入",$G264:AS264)-SUMIF($G$3:AS$3,"金额-出",$G264:AS264))/(SUMIF($G$3:AS$3,"数量-入",$G264:AS264)-SUMIF($G$3:AS$3,"数量-出",$G264:AS264))),0)</f>
        <v>0</v>
      </c>
      <c r="AV264" s="115">
        <f t="shared" si="158"/>
        <v>0</v>
      </c>
      <c r="AW264" s="125"/>
      <c r="AX264" s="126"/>
      <c r="AY264" s="123"/>
      <c r="AZ264" s="112"/>
      <c r="BA264" s="119">
        <f t="shared" si="159"/>
        <v>0</v>
      </c>
      <c r="BB264" s="124"/>
      <c r="BC264" s="115">
        <f>IFERROR(IF(BB264="",0,(SUMIF($G$3:BA$3,"金额-入",$G264:BA264)-SUMIF($G$3:BA$3,"金额-出",$G264:BA264))/(SUMIF($G$3:BA$3,"数量-入",$G264:BA264)-SUMIF($G$3:BA$3,"数量-出",$G264:BA264))),0)</f>
        <v>0</v>
      </c>
      <c r="BD264" s="115">
        <f t="shared" si="160"/>
        <v>0</v>
      </c>
      <c r="BE264" s="125"/>
      <c r="BF264" s="126"/>
      <c r="BG264" s="123"/>
      <c r="BH264" s="112"/>
      <c r="BI264" s="119">
        <f t="shared" si="161"/>
        <v>0</v>
      </c>
      <c r="BJ264" s="124"/>
      <c r="BK264" s="115">
        <f>IFERROR(IF(BJ264="",0,(SUMIF($G$3:BI$3,"金额-入",$G264:BI264)-SUMIF($G$3:BI$3,"金额-出",$G264:BI264))/(SUMIF($G$3:BI$3,"数量-入",$G264:BI264)-SUMIF($G$3:BI$3,"数量-出",$G264:BI264))),0)</f>
        <v>0</v>
      </c>
      <c r="BL264" s="115">
        <f t="shared" si="162"/>
        <v>0</v>
      </c>
      <c r="BM264" s="125"/>
      <c r="BN264" s="126"/>
      <c r="BO264" s="123"/>
      <c r="BP264" s="112"/>
      <c r="BQ264" s="119">
        <f t="shared" si="163"/>
        <v>0</v>
      </c>
      <c r="BR264" s="124"/>
      <c r="BS264" s="115">
        <f>IFERROR(IF(BR264="",0,(SUMIF($G$3:BQ$3,"金额-入",$G264:BQ264)-SUMIF($G$3:BQ$3,"金额-出",$G264:BQ264))/(SUMIF($G$3:BQ$3,"数量-入",$G264:BQ264)-SUMIF($G$3:BQ$3,"数量-出",$G264:BQ264))),0)</f>
        <v>0</v>
      </c>
      <c r="BT264" s="115">
        <f t="shared" si="164"/>
        <v>0</v>
      </c>
      <c r="BU264" s="125"/>
      <c r="BV264" s="126"/>
      <c r="BW264" s="123"/>
      <c r="BX264" s="112"/>
      <c r="BY264" s="119">
        <f t="shared" si="165"/>
        <v>0</v>
      </c>
      <c r="BZ264" s="124"/>
      <c r="CA264" s="115">
        <f>IFERROR(IF(BZ264="",0,(SUMIF($G$3:BY$3,"金额-入",$G264:BY264)-SUMIF($G$3:BY$3,"金额-出",$G264:BY264))/(SUMIF($G$3:BY$3,"数量-入",$G264:BY264)-SUMIF($G$3:BY$3,"数量-出",$G264:BY264))),0)</f>
        <v>0</v>
      </c>
      <c r="CB264" s="115">
        <f t="shared" si="166"/>
        <v>0</v>
      </c>
      <c r="CC264" s="125"/>
      <c r="CD264" s="126"/>
      <c r="CE264" s="123"/>
      <c r="CF264" s="112"/>
      <c r="CG264" s="119">
        <f t="shared" si="167"/>
        <v>0</v>
      </c>
      <c r="CH264" s="124"/>
      <c r="CI264" s="115">
        <f>IFERROR(IF(CH264="",0,(SUMIF($G$3:CG$3,"金额-入",$G264:CG264)-SUMIF($G$3:CG$3,"金额-出",$G264:CG264))/(SUMIF($G$3:CG$3,"数量-入",$G264:CG264)-SUMIF($G$3:CG$3,"数量-出",$G264:CG264))),0)</f>
        <v>0</v>
      </c>
      <c r="CJ264" s="115">
        <f t="shared" si="168"/>
        <v>0</v>
      </c>
      <c r="CK264" s="125"/>
      <c r="CL264" s="126"/>
      <c r="CM264" s="123"/>
      <c r="CN264" s="112"/>
      <c r="CO264" s="119">
        <f t="shared" si="169"/>
        <v>0</v>
      </c>
      <c r="CP264" s="124"/>
      <c r="CQ264" s="115">
        <f>IFERROR(IF(CP264="",0,(SUMIF($G$3:CO$3,"金额-入",$G264:CO264)-SUMIF($G$3:CO$3,"金额-出",$G264:CO264))/(SUMIF($G$3:CO$3,"数量-入",$G264:CO264)-SUMIF($G$3:CO$3,"数量-出",$G264:CO264))),0)</f>
        <v>0</v>
      </c>
      <c r="CR264" s="115">
        <f t="shared" si="170"/>
        <v>0</v>
      </c>
      <c r="CS264" s="125"/>
      <c r="CT264" s="126"/>
      <c r="CU264" s="123"/>
      <c r="CV264" s="112"/>
      <c r="CW264" s="119">
        <f t="shared" si="171"/>
        <v>0</v>
      </c>
      <c r="CX264" s="124"/>
      <c r="CY264" s="115">
        <f>IFERROR(IF(CX264="",0,(SUMIF($G$3:CW$3,"金额-入",$G264:CW264)-SUMIF($G$3:CW$3,"金额-出",$G264:CW264))/(SUMIF($G$3:CW$3,"数量-入",$G264:CW264)-SUMIF($G$3:CW$3,"数量-出",$G264:CW264))),0)</f>
        <v>0</v>
      </c>
      <c r="CZ264" s="115">
        <f t="shared" si="172"/>
        <v>0</v>
      </c>
      <c r="DA264" s="125"/>
      <c r="DB264" s="126"/>
      <c r="DC264" s="123"/>
      <c r="DD264" s="112"/>
      <c r="DE264" s="119">
        <f t="shared" si="173"/>
        <v>0</v>
      </c>
      <c r="DF264" s="124"/>
      <c r="DG264" s="115">
        <f>IFERROR(IF(DF264="",0,(SUMIF($G$3:DE$3,"金额-入",$G264:DE264)-SUMIF($G$3:DE$3,"金额-出",$G264:DE264))/(SUMIF($G$3:DE$3,"数量-入",$G264:DE264)-SUMIF($G$3:DE$3,"数量-出",$G264:DE264))),0)</f>
        <v>0</v>
      </c>
      <c r="DH264" s="115">
        <f t="shared" si="174"/>
        <v>0</v>
      </c>
      <c r="DI264" s="125"/>
      <c r="DJ264" s="126"/>
      <c r="DK264" s="109">
        <f t="array" ref="DK264">MIN(IF(($G$3:$DJ$3="单价")*(G264:DJ264&lt;&gt;0),G264:DJ264))</f>
        <v>0</v>
      </c>
      <c r="DL264" s="97">
        <f t="array" ref="DL264">MAX(IF($G$3:$DJ$3="单价",G264:DJ264))</f>
        <v>0</v>
      </c>
      <c r="DM264" s="115">
        <f t="shared" si="175"/>
        <v>0</v>
      </c>
      <c r="DN264" s="127"/>
      <c r="DO264" s="2"/>
      <c r="DP264" s="11">
        <f t="shared" si="176"/>
        <v>0</v>
      </c>
      <c r="DQ264" s="11">
        <f t="shared" si="177"/>
        <v>0</v>
      </c>
      <c r="DR264" s="11"/>
      <c r="DS264" s="11"/>
      <c r="DT264" s="11"/>
      <c r="DU264" s="2"/>
      <c r="DV264" s="2"/>
      <c r="DW264" s="2"/>
      <c r="DX264" s="2"/>
      <c r="DY264" s="2"/>
    </row>
    <row r="265" spans="1:129" ht="18" hidden="1" customHeight="1" outlineLevel="1" x14ac:dyDescent="0.15">
      <c r="A265" s="2"/>
      <c r="B265" s="53">
        <f t="shared" si="140"/>
        <v>261</v>
      </c>
      <c r="C265" s="5"/>
      <c r="D265" s="6"/>
      <c r="E265" s="7"/>
      <c r="F265" s="8"/>
      <c r="G265" s="111"/>
      <c r="H265" s="112"/>
      <c r="I265" s="113">
        <f t="shared" si="143"/>
        <v>0</v>
      </c>
      <c r="J265" s="114">
        <f t="shared" si="144"/>
        <v>0</v>
      </c>
      <c r="K265" s="115">
        <f t="shared" si="141"/>
        <v>0</v>
      </c>
      <c r="L265" s="113">
        <f t="shared" si="145"/>
        <v>0</v>
      </c>
      <c r="M265" s="114">
        <f t="shared" si="146"/>
        <v>0</v>
      </c>
      <c r="N265" s="115">
        <f t="shared" si="142"/>
        <v>0</v>
      </c>
      <c r="O265" s="113">
        <f t="shared" si="147"/>
        <v>0</v>
      </c>
      <c r="P265" s="116">
        <f t="shared" si="148"/>
        <v>0</v>
      </c>
      <c r="Q265" s="117">
        <f t="shared" si="149"/>
        <v>0</v>
      </c>
      <c r="R265" s="118">
        <f t="shared" si="150"/>
        <v>0</v>
      </c>
      <c r="S265" s="111"/>
      <c r="T265" s="112"/>
      <c r="U265" s="119">
        <f t="shared" si="151"/>
        <v>0</v>
      </c>
      <c r="V265" s="120"/>
      <c r="W265" s="115">
        <f>IFERROR(IF(V265="",0,(SUMIF($G$3:U$3,"金额-入",$G265:U265)-SUMIF($G$3:U$3,"金额-出",$G265:U265))/(SUMIF($G$3:U$3,"数量-入",$G265:U265)-SUMIF($G$3:U$3,"数量-出",$G265:U265))),0)</f>
        <v>0</v>
      </c>
      <c r="X265" s="115">
        <f t="shared" si="152"/>
        <v>0</v>
      </c>
      <c r="Y265" s="121"/>
      <c r="Z265" s="122"/>
      <c r="AA265" s="111"/>
      <c r="AB265" s="112"/>
      <c r="AC265" s="119">
        <f t="shared" si="153"/>
        <v>0</v>
      </c>
      <c r="AD265" s="120"/>
      <c r="AE265" s="115">
        <f>IFERROR(IF(AD265="",0,(SUMIF($G$3:AC$3,"金额-入",$G265:AC265)-SUMIF($G$3:AC$3,"金额-出",$G265:AC265))/(SUMIF($G$3:AC$3,"数量-入",$G265:AC265)-SUMIF($G$3:AC$3,"数量-出",$G265:AC265))),0)</f>
        <v>0</v>
      </c>
      <c r="AF265" s="115">
        <f t="shared" si="154"/>
        <v>0</v>
      </c>
      <c r="AG265" s="121"/>
      <c r="AH265" s="122"/>
      <c r="AI265" s="123"/>
      <c r="AJ265" s="112"/>
      <c r="AK265" s="119">
        <f t="shared" si="155"/>
        <v>0</v>
      </c>
      <c r="AL265" s="124"/>
      <c r="AM265" s="115">
        <f>IFERROR(IF(AL265="",0,(SUMIF($G$3:AK$3,"金额-入",$G265:AK265)-SUMIF($G$3:AK$3,"金额-出",$G265:AK265))/(SUMIF($G$3:AK$3,"数量-入",$G265:AK265)-SUMIF($G$3:AK$3,"数量-出",$G265:AK265))),0)</f>
        <v>0</v>
      </c>
      <c r="AN265" s="115">
        <f t="shared" si="156"/>
        <v>0</v>
      </c>
      <c r="AO265" s="125"/>
      <c r="AP265" s="126"/>
      <c r="AQ265" s="123"/>
      <c r="AR265" s="112"/>
      <c r="AS265" s="119">
        <f t="shared" si="157"/>
        <v>0</v>
      </c>
      <c r="AT265" s="124"/>
      <c r="AU265" s="115">
        <f>IFERROR(IF(AT265="",0,(SUMIF($G$3:AS$3,"金额-入",$G265:AS265)-SUMIF($G$3:AS$3,"金额-出",$G265:AS265))/(SUMIF($G$3:AS$3,"数量-入",$G265:AS265)-SUMIF($G$3:AS$3,"数量-出",$G265:AS265))),0)</f>
        <v>0</v>
      </c>
      <c r="AV265" s="115">
        <f t="shared" si="158"/>
        <v>0</v>
      </c>
      <c r="AW265" s="125"/>
      <c r="AX265" s="126"/>
      <c r="AY265" s="123"/>
      <c r="AZ265" s="112"/>
      <c r="BA265" s="119">
        <f t="shared" si="159"/>
        <v>0</v>
      </c>
      <c r="BB265" s="124"/>
      <c r="BC265" s="115">
        <f>IFERROR(IF(BB265="",0,(SUMIF($G$3:BA$3,"金额-入",$G265:BA265)-SUMIF($G$3:BA$3,"金额-出",$G265:BA265))/(SUMIF($G$3:BA$3,"数量-入",$G265:BA265)-SUMIF($G$3:BA$3,"数量-出",$G265:BA265))),0)</f>
        <v>0</v>
      </c>
      <c r="BD265" s="115">
        <f t="shared" si="160"/>
        <v>0</v>
      </c>
      <c r="BE265" s="125"/>
      <c r="BF265" s="126"/>
      <c r="BG265" s="123"/>
      <c r="BH265" s="112"/>
      <c r="BI265" s="119">
        <f t="shared" si="161"/>
        <v>0</v>
      </c>
      <c r="BJ265" s="124"/>
      <c r="BK265" s="115">
        <f>IFERROR(IF(BJ265="",0,(SUMIF($G$3:BI$3,"金额-入",$G265:BI265)-SUMIF($G$3:BI$3,"金额-出",$G265:BI265))/(SUMIF($G$3:BI$3,"数量-入",$G265:BI265)-SUMIF($G$3:BI$3,"数量-出",$G265:BI265))),0)</f>
        <v>0</v>
      </c>
      <c r="BL265" s="115">
        <f t="shared" si="162"/>
        <v>0</v>
      </c>
      <c r="BM265" s="125"/>
      <c r="BN265" s="126"/>
      <c r="BO265" s="123"/>
      <c r="BP265" s="112"/>
      <c r="BQ265" s="119">
        <f t="shared" si="163"/>
        <v>0</v>
      </c>
      <c r="BR265" s="124"/>
      <c r="BS265" s="115">
        <f>IFERROR(IF(BR265="",0,(SUMIF($G$3:BQ$3,"金额-入",$G265:BQ265)-SUMIF($G$3:BQ$3,"金额-出",$G265:BQ265))/(SUMIF($G$3:BQ$3,"数量-入",$G265:BQ265)-SUMIF($G$3:BQ$3,"数量-出",$G265:BQ265))),0)</f>
        <v>0</v>
      </c>
      <c r="BT265" s="115">
        <f t="shared" si="164"/>
        <v>0</v>
      </c>
      <c r="BU265" s="125"/>
      <c r="BV265" s="126"/>
      <c r="BW265" s="123"/>
      <c r="BX265" s="112"/>
      <c r="BY265" s="119">
        <f t="shared" si="165"/>
        <v>0</v>
      </c>
      <c r="BZ265" s="124"/>
      <c r="CA265" s="115">
        <f>IFERROR(IF(BZ265="",0,(SUMIF($G$3:BY$3,"金额-入",$G265:BY265)-SUMIF($G$3:BY$3,"金额-出",$G265:BY265))/(SUMIF($G$3:BY$3,"数量-入",$G265:BY265)-SUMIF($G$3:BY$3,"数量-出",$G265:BY265))),0)</f>
        <v>0</v>
      </c>
      <c r="CB265" s="115">
        <f t="shared" si="166"/>
        <v>0</v>
      </c>
      <c r="CC265" s="125"/>
      <c r="CD265" s="126"/>
      <c r="CE265" s="123"/>
      <c r="CF265" s="112"/>
      <c r="CG265" s="119">
        <f t="shared" si="167"/>
        <v>0</v>
      </c>
      <c r="CH265" s="124"/>
      <c r="CI265" s="115">
        <f>IFERROR(IF(CH265="",0,(SUMIF($G$3:CG$3,"金额-入",$G265:CG265)-SUMIF($G$3:CG$3,"金额-出",$G265:CG265))/(SUMIF($G$3:CG$3,"数量-入",$G265:CG265)-SUMIF($G$3:CG$3,"数量-出",$G265:CG265))),0)</f>
        <v>0</v>
      </c>
      <c r="CJ265" s="115">
        <f t="shared" si="168"/>
        <v>0</v>
      </c>
      <c r="CK265" s="125"/>
      <c r="CL265" s="126"/>
      <c r="CM265" s="123"/>
      <c r="CN265" s="112"/>
      <c r="CO265" s="119">
        <f t="shared" si="169"/>
        <v>0</v>
      </c>
      <c r="CP265" s="124"/>
      <c r="CQ265" s="115">
        <f>IFERROR(IF(CP265="",0,(SUMIF($G$3:CO$3,"金额-入",$G265:CO265)-SUMIF($G$3:CO$3,"金额-出",$G265:CO265))/(SUMIF($G$3:CO$3,"数量-入",$G265:CO265)-SUMIF($G$3:CO$3,"数量-出",$G265:CO265))),0)</f>
        <v>0</v>
      </c>
      <c r="CR265" s="115">
        <f t="shared" si="170"/>
        <v>0</v>
      </c>
      <c r="CS265" s="125"/>
      <c r="CT265" s="126"/>
      <c r="CU265" s="123"/>
      <c r="CV265" s="112"/>
      <c r="CW265" s="119">
        <f t="shared" si="171"/>
        <v>0</v>
      </c>
      <c r="CX265" s="124"/>
      <c r="CY265" s="115">
        <f>IFERROR(IF(CX265="",0,(SUMIF($G$3:CW$3,"金额-入",$G265:CW265)-SUMIF($G$3:CW$3,"金额-出",$G265:CW265))/(SUMIF($G$3:CW$3,"数量-入",$G265:CW265)-SUMIF($G$3:CW$3,"数量-出",$G265:CW265))),0)</f>
        <v>0</v>
      </c>
      <c r="CZ265" s="115">
        <f t="shared" si="172"/>
        <v>0</v>
      </c>
      <c r="DA265" s="125"/>
      <c r="DB265" s="126"/>
      <c r="DC265" s="123"/>
      <c r="DD265" s="112"/>
      <c r="DE265" s="119">
        <f t="shared" si="173"/>
        <v>0</v>
      </c>
      <c r="DF265" s="124"/>
      <c r="DG265" s="115">
        <f>IFERROR(IF(DF265="",0,(SUMIF($G$3:DE$3,"金额-入",$G265:DE265)-SUMIF($G$3:DE$3,"金额-出",$G265:DE265))/(SUMIF($G$3:DE$3,"数量-入",$G265:DE265)-SUMIF($G$3:DE$3,"数量-出",$G265:DE265))),0)</f>
        <v>0</v>
      </c>
      <c r="DH265" s="115">
        <f t="shared" si="174"/>
        <v>0</v>
      </c>
      <c r="DI265" s="125"/>
      <c r="DJ265" s="126"/>
      <c r="DK265" s="109">
        <f t="array" ref="DK265">MIN(IF(($G$3:$DJ$3="单价")*(G265:DJ265&lt;&gt;0),G265:DJ265))</f>
        <v>0</v>
      </c>
      <c r="DL265" s="97">
        <f t="array" ref="DL265">MAX(IF($G$3:$DJ$3="单价",G265:DJ265))</f>
        <v>0</v>
      </c>
      <c r="DM265" s="115">
        <f t="shared" si="175"/>
        <v>0</v>
      </c>
      <c r="DN265" s="127"/>
      <c r="DO265" s="2"/>
      <c r="DP265" s="11">
        <f t="shared" si="176"/>
        <v>0</v>
      </c>
      <c r="DQ265" s="11">
        <f t="shared" si="177"/>
        <v>0</v>
      </c>
      <c r="DR265" s="11"/>
      <c r="DS265" s="11"/>
      <c r="DT265" s="11"/>
      <c r="DU265" s="2"/>
      <c r="DV265" s="2"/>
      <c r="DW265" s="2"/>
      <c r="DX265" s="2"/>
      <c r="DY265" s="2"/>
    </row>
    <row r="266" spans="1:129" ht="18" hidden="1" customHeight="1" outlineLevel="1" x14ac:dyDescent="0.15">
      <c r="A266" s="2"/>
      <c r="B266" s="53">
        <f t="shared" si="140"/>
        <v>262</v>
      </c>
      <c r="C266" s="5"/>
      <c r="D266" s="6"/>
      <c r="E266" s="7"/>
      <c r="F266" s="8"/>
      <c r="G266" s="111"/>
      <c r="H266" s="112"/>
      <c r="I266" s="113">
        <f t="shared" si="143"/>
        <v>0</v>
      </c>
      <c r="J266" s="114">
        <f t="shared" si="144"/>
        <v>0</v>
      </c>
      <c r="K266" s="115">
        <f t="shared" si="141"/>
        <v>0</v>
      </c>
      <c r="L266" s="113">
        <f t="shared" si="145"/>
        <v>0</v>
      </c>
      <c r="M266" s="114">
        <f t="shared" si="146"/>
        <v>0</v>
      </c>
      <c r="N266" s="115">
        <f t="shared" si="142"/>
        <v>0</v>
      </c>
      <c r="O266" s="113">
        <f t="shared" si="147"/>
        <v>0</v>
      </c>
      <c r="P266" s="116">
        <f t="shared" si="148"/>
        <v>0</v>
      </c>
      <c r="Q266" s="117">
        <f t="shared" si="149"/>
        <v>0</v>
      </c>
      <c r="R266" s="118">
        <f t="shared" si="150"/>
        <v>0</v>
      </c>
      <c r="S266" s="111"/>
      <c r="T266" s="112"/>
      <c r="U266" s="119">
        <f t="shared" si="151"/>
        <v>0</v>
      </c>
      <c r="V266" s="120"/>
      <c r="W266" s="115">
        <f>IFERROR(IF(V266="",0,(SUMIF($G$3:U$3,"金额-入",$G266:U266)-SUMIF($G$3:U$3,"金额-出",$G266:U266))/(SUMIF($G$3:U$3,"数量-入",$G266:U266)-SUMIF($G$3:U$3,"数量-出",$G266:U266))),0)</f>
        <v>0</v>
      </c>
      <c r="X266" s="115">
        <f t="shared" si="152"/>
        <v>0</v>
      </c>
      <c r="Y266" s="121"/>
      <c r="Z266" s="122"/>
      <c r="AA266" s="111"/>
      <c r="AB266" s="112"/>
      <c r="AC266" s="119">
        <f t="shared" si="153"/>
        <v>0</v>
      </c>
      <c r="AD266" s="120"/>
      <c r="AE266" s="115">
        <f>IFERROR(IF(AD266="",0,(SUMIF($G$3:AC$3,"金额-入",$G266:AC266)-SUMIF($G$3:AC$3,"金额-出",$G266:AC266))/(SUMIF($G$3:AC$3,"数量-入",$G266:AC266)-SUMIF($G$3:AC$3,"数量-出",$G266:AC266))),0)</f>
        <v>0</v>
      </c>
      <c r="AF266" s="115">
        <f t="shared" si="154"/>
        <v>0</v>
      </c>
      <c r="AG266" s="121"/>
      <c r="AH266" s="122"/>
      <c r="AI266" s="123"/>
      <c r="AJ266" s="112"/>
      <c r="AK266" s="119">
        <f t="shared" si="155"/>
        <v>0</v>
      </c>
      <c r="AL266" s="124"/>
      <c r="AM266" s="115">
        <f>IFERROR(IF(AL266="",0,(SUMIF($G$3:AK$3,"金额-入",$G266:AK266)-SUMIF($G$3:AK$3,"金额-出",$G266:AK266))/(SUMIF($G$3:AK$3,"数量-入",$G266:AK266)-SUMIF($G$3:AK$3,"数量-出",$G266:AK266))),0)</f>
        <v>0</v>
      </c>
      <c r="AN266" s="115">
        <f t="shared" si="156"/>
        <v>0</v>
      </c>
      <c r="AO266" s="125"/>
      <c r="AP266" s="126"/>
      <c r="AQ266" s="123"/>
      <c r="AR266" s="112"/>
      <c r="AS266" s="119">
        <f t="shared" si="157"/>
        <v>0</v>
      </c>
      <c r="AT266" s="124"/>
      <c r="AU266" s="115">
        <f>IFERROR(IF(AT266="",0,(SUMIF($G$3:AS$3,"金额-入",$G266:AS266)-SUMIF($G$3:AS$3,"金额-出",$G266:AS266))/(SUMIF($G$3:AS$3,"数量-入",$G266:AS266)-SUMIF($G$3:AS$3,"数量-出",$G266:AS266))),0)</f>
        <v>0</v>
      </c>
      <c r="AV266" s="115">
        <f t="shared" si="158"/>
        <v>0</v>
      </c>
      <c r="AW266" s="125"/>
      <c r="AX266" s="126"/>
      <c r="AY266" s="123"/>
      <c r="AZ266" s="112"/>
      <c r="BA266" s="119">
        <f t="shared" si="159"/>
        <v>0</v>
      </c>
      <c r="BB266" s="124"/>
      <c r="BC266" s="115">
        <f>IFERROR(IF(BB266="",0,(SUMIF($G$3:BA$3,"金额-入",$G266:BA266)-SUMIF($G$3:BA$3,"金额-出",$G266:BA266))/(SUMIF($G$3:BA$3,"数量-入",$G266:BA266)-SUMIF($G$3:BA$3,"数量-出",$G266:BA266))),0)</f>
        <v>0</v>
      </c>
      <c r="BD266" s="115">
        <f t="shared" si="160"/>
        <v>0</v>
      </c>
      <c r="BE266" s="125"/>
      <c r="BF266" s="126"/>
      <c r="BG266" s="123"/>
      <c r="BH266" s="112"/>
      <c r="BI266" s="119">
        <f t="shared" si="161"/>
        <v>0</v>
      </c>
      <c r="BJ266" s="124"/>
      <c r="BK266" s="115">
        <f>IFERROR(IF(BJ266="",0,(SUMIF($G$3:BI$3,"金额-入",$G266:BI266)-SUMIF($G$3:BI$3,"金额-出",$G266:BI266))/(SUMIF($G$3:BI$3,"数量-入",$G266:BI266)-SUMIF($G$3:BI$3,"数量-出",$G266:BI266))),0)</f>
        <v>0</v>
      </c>
      <c r="BL266" s="115">
        <f t="shared" si="162"/>
        <v>0</v>
      </c>
      <c r="BM266" s="125"/>
      <c r="BN266" s="126"/>
      <c r="BO266" s="123"/>
      <c r="BP266" s="112"/>
      <c r="BQ266" s="119">
        <f t="shared" si="163"/>
        <v>0</v>
      </c>
      <c r="BR266" s="124"/>
      <c r="BS266" s="115">
        <f>IFERROR(IF(BR266="",0,(SUMIF($G$3:BQ$3,"金额-入",$G266:BQ266)-SUMIF($G$3:BQ$3,"金额-出",$G266:BQ266))/(SUMIF($G$3:BQ$3,"数量-入",$G266:BQ266)-SUMIF($G$3:BQ$3,"数量-出",$G266:BQ266))),0)</f>
        <v>0</v>
      </c>
      <c r="BT266" s="115">
        <f t="shared" si="164"/>
        <v>0</v>
      </c>
      <c r="BU266" s="125"/>
      <c r="BV266" s="126"/>
      <c r="BW266" s="123"/>
      <c r="BX266" s="112"/>
      <c r="BY266" s="119">
        <f t="shared" si="165"/>
        <v>0</v>
      </c>
      <c r="BZ266" s="124"/>
      <c r="CA266" s="115">
        <f>IFERROR(IF(BZ266="",0,(SUMIF($G$3:BY$3,"金额-入",$G266:BY266)-SUMIF($G$3:BY$3,"金额-出",$G266:BY266))/(SUMIF($G$3:BY$3,"数量-入",$G266:BY266)-SUMIF($G$3:BY$3,"数量-出",$G266:BY266))),0)</f>
        <v>0</v>
      </c>
      <c r="CB266" s="115">
        <f t="shared" si="166"/>
        <v>0</v>
      </c>
      <c r="CC266" s="125"/>
      <c r="CD266" s="126"/>
      <c r="CE266" s="123"/>
      <c r="CF266" s="112"/>
      <c r="CG266" s="119">
        <f t="shared" si="167"/>
        <v>0</v>
      </c>
      <c r="CH266" s="124"/>
      <c r="CI266" s="115">
        <f>IFERROR(IF(CH266="",0,(SUMIF($G$3:CG$3,"金额-入",$G266:CG266)-SUMIF($G$3:CG$3,"金额-出",$G266:CG266))/(SUMIF($G$3:CG$3,"数量-入",$G266:CG266)-SUMIF($G$3:CG$3,"数量-出",$G266:CG266))),0)</f>
        <v>0</v>
      </c>
      <c r="CJ266" s="115">
        <f t="shared" si="168"/>
        <v>0</v>
      </c>
      <c r="CK266" s="125"/>
      <c r="CL266" s="126"/>
      <c r="CM266" s="123"/>
      <c r="CN266" s="112"/>
      <c r="CO266" s="119">
        <f t="shared" si="169"/>
        <v>0</v>
      </c>
      <c r="CP266" s="124"/>
      <c r="CQ266" s="115">
        <f>IFERROR(IF(CP266="",0,(SUMIF($G$3:CO$3,"金额-入",$G266:CO266)-SUMIF($G$3:CO$3,"金额-出",$G266:CO266))/(SUMIF($G$3:CO$3,"数量-入",$G266:CO266)-SUMIF($G$3:CO$3,"数量-出",$G266:CO266))),0)</f>
        <v>0</v>
      </c>
      <c r="CR266" s="115">
        <f t="shared" si="170"/>
        <v>0</v>
      </c>
      <c r="CS266" s="125"/>
      <c r="CT266" s="126"/>
      <c r="CU266" s="123"/>
      <c r="CV266" s="112"/>
      <c r="CW266" s="119">
        <f t="shared" si="171"/>
        <v>0</v>
      </c>
      <c r="CX266" s="124"/>
      <c r="CY266" s="115">
        <f>IFERROR(IF(CX266="",0,(SUMIF($G$3:CW$3,"金额-入",$G266:CW266)-SUMIF($G$3:CW$3,"金额-出",$G266:CW266))/(SUMIF($G$3:CW$3,"数量-入",$G266:CW266)-SUMIF($G$3:CW$3,"数量-出",$G266:CW266))),0)</f>
        <v>0</v>
      </c>
      <c r="CZ266" s="115">
        <f t="shared" si="172"/>
        <v>0</v>
      </c>
      <c r="DA266" s="125"/>
      <c r="DB266" s="126"/>
      <c r="DC266" s="123"/>
      <c r="DD266" s="112"/>
      <c r="DE266" s="119">
        <f t="shared" si="173"/>
        <v>0</v>
      </c>
      <c r="DF266" s="124"/>
      <c r="DG266" s="115">
        <f>IFERROR(IF(DF266="",0,(SUMIF($G$3:DE$3,"金额-入",$G266:DE266)-SUMIF($G$3:DE$3,"金额-出",$G266:DE266))/(SUMIF($G$3:DE$3,"数量-入",$G266:DE266)-SUMIF($G$3:DE$3,"数量-出",$G266:DE266))),0)</f>
        <v>0</v>
      </c>
      <c r="DH266" s="115">
        <f t="shared" si="174"/>
        <v>0</v>
      </c>
      <c r="DI266" s="125"/>
      <c r="DJ266" s="126"/>
      <c r="DK266" s="109">
        <f t="array" ref="DK266">MIN(IF(($G$3:$DJ$3="单价")*(G266:DJ266&lt;&gt;0),G266:DJ266))</f>
        <v>0</v>
      </c>
      <c r="DL266" s="97">
        <f t="array" ref="DL266">MAX(IF($G$3:$DJ$3="单价",G266:DJ266))</f>
        <v>0</v>
      </c>
      <c r="DM266" s="115">
        <f t="shared" si="175"/>
        <v>0</v>
      </c>
      <c r="DN266" s="127"/>
      <c r="DO266" s="2"/>
      <c r="DP266" s="11">
        <f t="shared" si="176"/>
        <v>0</v>
      </c>
      <c r="DQ266" s="11">
        <f t="shared" si="177"/>
        <v>0</v>
      </c>
      <c r="DR266" s="11"/>
      <c r="DS266" s="11"/>
      <c r="DT266" s="11"/>
      <c r="DU266" s="2"/>
      <c r="DV266" s="2"/>
      <c r="DW266" s="2"/>
      <c r="DX266" s="2"/>
      <c r="DY266" s="2"/>
    </row>
    <row r="267" spans="1:129" ht="18" hidden="1" customHeight="1" outlineLevel="1" x14ac:dyDescent="0.15">
      <c r="A267" s="2"/>
      <c r="B267" s="53">
        <f t="shared" si="140"/>
        <v>263</v>
      </c>
      <c r="C267" s="5"/>
      <c r="D267" s="6"/>
      <c r="E267" s="7"/>
      <c r="F267" s="8"/>
      <c r="G267" s="111"/>
      <c r="H267" s="112"/>
      <c r="I267" s="113">
        <f t="shared" si="143"/>
        <v>0</v>
      </c>
      <c r="J267" s="114">
        <f t="shared" si="144"/>
        <v>0</v>
      </c>
      <c r="K267" s="115">
        <f t="shared" si="141"/>
        <v>0</v>
      </c>
      <c r="L267" s="113">
        <f t="shared" si="145"/>
        <v>0</v>
      </c>
      <c r="M267" s="114">
        <f t="shared" si="146"/>
        <v>0</v>
      </c>
      <c r="N267" s="115">
        <f t="shared" si="142"/>
        <v>0</v>
      </c>
      <c r="O267" s="113">
        <f t="shared" si="147"/>
        <v>0</v>
      </c>
      <c r="P267" s="116">
        <f t="shared" si="148"/>
        <v>0</v>
      </c>
      <c r="Q267" s="117">
        <f t="shared" si="149"/>
        <v>0</v>
      </c>
      <c r="R267" s="118">
        <f t="shared" si="150"/>
        <v>0</v>
      </c>
      <c r="S267" s="111"/>
      <c r="T267" s="112"/>
      <c r="U267" s="119">
        <f t="shared" si="151"/>
        <v>0</v>
      </c>
      <c r="V267" s="120"/>
      <c r="W267" s="115">
        <f>IFERROR(IF(V267="",0,(SUMIF($G$3:U$3,"金额-入",$G267:U267)-SUMIF($G$3:U$3,"金额-出",$G267:U267))/(SUMIF($G$3:U$3,"数量-入",$G267:U267)-SUMIF($G$3:U$3,"数量-出",$G267:U267))),0)</f>
        <v>0</v>
      </c>
      <c r="X267" s="115">
        <f t="shared" si="152"/>
        <v>0</v>
      </c>
      <c r="Y267" s="121"/>
      <c r="Z267" s="122"/>
      <c r="AA267" s="111"/>
      <c r="AB267" s="112"/>
      <c r="AC267" s="119">
        <f t="shared" si="153"/>
        <v>0</v>
      </c>
      <c r="AD267" s="120"/>
      <c r="AE267" s="115">
        <f>IFERROR(IF(AD267="",0,(SUMIF($G$3:AC$3,"金额-入",$G267:AC267)-SUMIF($G$3:AC$3,"金额-出",$G267:AC267))/(SUMIF($G$3:AC$3,"数量-入",$G267:AC267)-SUMIF($G$3:AC$3,"数量-出",$G267:AC267))),0)</f>
        <v>0</v>
      </c>
      <c r="AF267" s="115">
        <f t="shared" si="154"/>
        <v>0</v>
      </c>
      <c r="AG267" s="121"/>
      <c r="AH267" s="122"/>
      <c r="AI267" s="123"/>
      <c r="AJ267" s="112"/>
      <c r="AK267" s="119">
        <f t="shared" si="155"/>
        <v>0</v>
      </c>
      <c r="AL267" s="124"/>
      <c r="AM267" s="115">
        <f>IFERROR(IF(AL267="",0,(SUMIF($G$3:AK$3,"金额-入",$G267:AK267)-SUMIF($G$3:AK$3,"金额-出",$G267:AK267))/(SUMIF($G$3:AK$3,"数量-入",$G267:AK267)-SUMIF($G$3:AK$3,"数量-出",$G267:AK267))),0)</f>
        <v>0</v>
      </c>
      <c r="AN267" s="115">
        <f t="shared" si="156"/>
        <v>0</v>
      </c>
      <c r="AO267" s="125"/>
      <c r="AP267" s="126"/>
      <c r="AQ267" s="123"/>
      <c r="AR267" s="112"/>
      <c r="AS267" s="119">
        <f t="shared" si="157"/>
        <v>0</v>
      </c>
      <c r="AT267" s="124"/>
      <c r="AU267" s="115">
        <f>IFERROR(IF(AT267="",0,(SUMIF($G$3:AS$3,"金额-入",$G267:AS267)-SUMIF($G$3:AS$3,"金额-出",$G267:AS267))/(SUMIF($G$3:AS$3,"数量-入",$G267:AS267)-SUMIF($G$3:AS$3,"数量-出",$G267:AS267))),0)</f>
        <v>0</v>
      </c>
      <c r="AV267" s="115">
        <f t="shared" si="158"/>
        <v>0</v>
      </c>
      <c r="AW267" s="125"/>
      <c r="AX267" s="126"/>
      <c r="AY267" s="123"/>
      <c r="AZ267" s="112"/>
      <c r="BA267" s="119">
        <f t="shared" si="159"/>
        <v>0</v>
      </c>
      <c r="BB267" s="124"/>
      <c r="BC267" s="115">
        <f>IFERROR(IF(BB267="",0,(SUMIF($G$3:BA$3,"金额-入",$G267:BA267)-SUMIF($G$3:BA$3,"金额-出",$G267:BA267))/(SUMIF($G$3:BA$3,"数量-入",$G267:BA267)-SUMIF($G$3:BA$3,"数量-出",$G267:BA267))),0)</f>
        <v>0</v>
      </c>
      <c r="BD267" s="115">
        <f t="shared" si="160"/>
        <v>0</v>
      </c>
      <c r="BE267" s="125"/>
      <c r="BF267" s="126"/>
      <c r="BG267" s="123"/>
      <c r="BH267" s="112"/>
      <c r="BI267" s="119">
        <f t="shared" si="161"/>
        <v>0</v>
      </c>
      <c r="BJ267" s="124"/>
      <c r="BK267" s="115">
        <f>IFERROR(IF(BJ267="",0,(SUMIF($G$3:BI$3,"金额-入",$G267:BI267)-SUMIF($G$3:BI$3,"金额-出",$G267:BI267))/(SUMIF($G$3:BI$3,"数量-入",$G267:BI267)-SUMIF($G$3:BI$3,"数量-出",$G267:BI267))),0)</f>
        <v>0</v>
      </c>
      <c r="BL267" s="115">
        <f t="shared" si="162"/>
        <v>0</v>
      </c>
      <c r="BM267" s="125"/>
      <c r="BN267" s="126"/>
      <c r="BO267" s="123"/>
      <c r="BP267" s="112"/>
      <c r="BQ267" s="119">
        <f t="shared" si="163"/>
        <v>0</v>
      </c>
      <c r="BR267" s="124"/>
      <c r="BS267" s="115">
        <f>IFERROR(IF(BR267="",0,(SUMIF($G$3:BQ$3,"金额-入",$G267:BQ267)-SUMIF($G$3:BQ$3,"金额-出",$G267:BQ267))/(SUMIF($G$3:BQ$3,"数量-入",$G267:BQ267)-SUMIF($G$3:BQ$3,"数量-出",$G267:BQ267))),0)</f>
        <v>0</v>
      </c>
      <c r="BT267" s="115">
        <f t="shared" si="164"/>
        <v>0</v>
      </c>
      <c r="BU267" s="125"/>
      <c r="BV267" s="126"/>
      <c r="BW267" s="123"/>
      <c r="BX267" s="112"/>
      <c r="BY267" s="119">
        <f t="shared" si="165"/>
        <v>0</v>
      </c>
      <c r="BZ267" s="124"/>
      <c r="CA267" s="115">
        <f>IFERROR(IF(BZ267="",0,(SUMIF($G$3:BY$3,"金额-入",$G267:BY267)-SUMIF($G$3:BY$3,"金额-出",$G267:BY267))/(SUMIF($G$3:BY$3,"数量-入",$G267:BY267)-SUMIF($G$3:BY$3,"数量-出",$G267:BY267))),0)</f>
        <v>0</v>
      </c>
      <c r="CB267" s="115">
        <f t="shared" si="166"/>
        <v>0</v>
      </c>
      <c r="CC267" s="125"/>
      <c r="CD267" s="126"/>
      <c r="CE267" s="123"/>
      <c r="CF267" s="112"/>
      <c r="CG267" s="119">
        <f t="shared" si="167"/>
        <v>0</v>
      </c>
      <c r="CH267" s="124"/>
      <c r="CI267" s="115">
        <f>IFERROR(IF(CH267="",0,(SUMIF($G$3:CG$3,"金额-入",$G267:CG267)-SUMIF($G$3:CG$3,"金额-出",$G267:CG267))/(SUMIF($G$3:CG$3,"数量-入",$G267:CG267)-SUMIF($G$3:CG$3,"数量-出",$G267:CG267))),0)</f>
        <v>0</v>
      </c>
      <c r="CJ267" s="115">
        <f t="shared" si="168"/>
        <v>0</v>
      </c>
      <c r="CK267" s="125"/>
      <c r="CL267" s="126"/>
      <c r="CM267" s="123"/>
      <c r="CN267" s="112"/>
      <c r="CO267" s="119">
        <f t="shared" si="169"/>
        <v>0</v>
      </c>
      <c r="CP267" s="124"/>
      <c r="CQ267" s="115">
        <f>IFERROR(IF(CP267="",0,(SUMIF($G$3:CO$3,"金额-入",$G267:CO267)-SUMIF($G$3:CO$3,"金额-出",$G267:CO267))/(SUMIF($G$3:CO$3,"数量-入",$G267:CO267)-SUMIF($G$3:CO$3,"数量-出",$G267:CO267))),0)</f>
        <v>0</v>
      </c>
      <c r="CR267" s="115">
        <f t="shared" si="170"/>
        <v>0</v>
      </c>
      <c r="CS267" s="125"/>
      <c r="CT267" s="126"/>
      <c r="CU267" s="123"/>
      <c r="CV267" s="112"/>
      <c r="CW267" s="119">
        <f t="shared" si="171"/>
        <v>0</v>
      </c>
      <c r="CX267" s="124"/>
      <c r="CY267" s="115">
        <f>IFERROR(IF(CX267="",0,(SUMIF($G$3:CW$3,"金额-入",$G267:CW267)-SUMIF($G$3:CW$3,"金额-出",$G267:CW267))/(SUMIF($G$3:CW$3,"数量-入",$G267:CW267)-SUMIF($G$3:CW$3,"数量-出",$G267:CW267))),0)</f>
        <v>0</v>
      </c>
      <c r="CZ267" s="115">
        <f t="shared" si="172"/>
        <v>0</v>
      </c>
      <c r="DA267" s="125"/>
      <c r="DB267" s="126"/>
      <c r="DC267" s="123"/>
      <c r="DD267" s="112"/>
      <c r="DE267" s="119">
        <f t="shared" si="173"/>
        <v>0</v>
      </c>
      <c r="DF267" s="124"/>
      <c r="DG267" s="115">
        <f>IFERROR(IF(DF267="",0,(SUMIF($G$3:DE$3,"金额-入",$G267:DE267)-SUMIF($G$3:DE$3,"金额-出",$G267:DE267))/(SUMIF($G$3:DE$3,"数量-入",$G267:DE267)-SUMIF($G$3:DE$3,"数量-出",$G267:DE267))),0)</f>
        <v>0</v>
      </c>
      <c r="DH267" s="115">
        <f t="shared" si="174"/>
        <v>0</v>
      </c>
      <c r="DI267" s="125"/>
      <c r="DJ267" s="126"/>
      <c r="DK267" s="109">
        <f t="array" ref="DK267">MIN(IF(($G$3:$DJ$3="单价")*(G267:DJ267&lt;&gt;0),G267:DJ267))</f>
        <v>0</v>
      </c>
      <c r="DL267" s="97">
        <f t="array" ref="DL267">MAX(IF($G$3:$DJ$3="单价",G267:DJ267))</f>
        <v>0</v>
      </c>
      <c r="DM267" s="115">
        <f t="shared" si="175"/>
        <v>0</v>
      </c>
      <c r="DN267" s="127"/>
      <c r="DO267" s="2"/>
      <c r="DP267" s="11">
        <f t="shared" si="176"/>
        <v>0</v>
      </c>
      <c r="DQ267" s="11">
        <f t="shared" si="177"/>
        <v>0</v>
      </c>
      <c r="DR267" s="11"/>
      <c r="DS267" s="11"/>
      <c r="DT267" s="11"/>
      <c r="DU267" s="2"/>
      <c r="DV267" s="2"/>
      <c r="DW267" s="2"/>
      <c r="DX267" s="2"/>
      <c r="DY267" s="2"/>
    </row>
    <row r="268" spans="1:129" ht="18" hidden="1" customHeight="1" outlineLevel="1" x14ac:dyDescent="0.15">
      <c r="A268" s="2"/>
      <c r="B268" s="53">
        <f t="shared" si="140"/>
        <v>264</v>
      </c>
      <c r="C268" s="5"/>
      <c r="D268" s="6"/>
      <c r="E268" s="7"/>
      <c r="F268" s="8"/>
      <c r="G268" s="111"/>
      <c r="H268" s="112"/>
      <c r="I268" s="113">
        <f t="shared" si="143"/>
        <v>0</v>
      </c>
      <c r="J268" s="114">
        <f t="shared" si="144"/>
        <v>0</v>
      </c>
      <c r="K268" s="115">
        <f t="shared" si="141"/>
        <v>0</v>
      </c>
      <c r="L268" s="113">
        <f t="shared" si="145"/>
        <v>0</v>
      </c>
      <c r="M268" s="114">
        <f t="shared" si="146"/>
        <v>0</v>
      </c>
      <c r="N268" s="115">
        <f t="shared" si="142"/>
        <v>0</v>
      </c>
      <c r="O268" s="113">
        <f t="shared" si="147"/>
        <v>0</v>
      </c>
      <c r="P268" s="116">
        <f t="shared" si="148"/>
        <v>0</v>
      </c>
      <c r="Q268" s="117">
        <f t="shared" si="149"/>
        <v>0</v>
      </c>
      <c r="R268" s="118">
        <f t="shared" si="150"/>
        <v>0</v>
      </c>
      <c r="S268" s="111"/>
      <c r="T268" s="112"/>
      <c r="U268" s="119">
        <f t="shared" si="151"/>
        <v>0</v>
      </c>
      <c r="V268" s="120"/>
      <c r="W268" s="115">
        <f>IFERROR(IF(V268="",0,(SUMIF($G$3:U$3,"金额-入",$G268:U268)-SUMIF($G$3:U$3,"金额-出",$G268:U268))/(SUMIF($G$3:U$3,"数量-入",$G268:U268)-SUMIF($G$3:U$3,"数量-出",$G268:U268))),0)</f>
        <v>0</v>
      </c>
      <c r="X268" s="115">
        <f t="shared" si="152"/>
        <v>0</v>
      </c>
      <c r="Y268" s="121"/>
      <c r="Z268" s="122"/>
      <c r="AA268" s="111"/>
      <c r="AB268" s="112"/>
      <c r="AC268" s="119">
        <f t="shared" si="153"/>
        <v>0</v>
      </c>
      <c r="AD268" s="120"/>
      <c r="AE268" s="115">
        <f>IFERROR(IF(AD268="",0,(SUMIF($G$3:AC$3,"金额-入",$G268:AC268)-SUMIF($G$3:AC$3,"金额-出",$G268:AC268))/(SUMIF($G$3:AC$3,"数量-入",$G268:AC268)-SUMIF($G$3:AC$3,"数量-出",$G268:AC268))),0)</f>
        <v>0</v>
      </c>
      <c r="AF268" s="115">
        <f t="shared" si="154"/>
        <v>0</v>
      </c>
      <c r="AG268" s="121"/>
      <c r="AH268" s="122"/>
      <c r="AI268" s="123"/>
      <c r="AJ268" s="112"/>
      <c r="AK268" s="119">
        <f t="shared" si="155"/>
        <v>0</v>
      </c>
      <c r="AL268" s="124"/>
      <c r="AM268" s="115">
        <f>IFERROR(IF(AL268="",0,(SUMIF($G$3:AK$3,"金额-入",$G268:AK268)-SUMIF($G$3:AK$3,"金额-出",$G268:AK268))/(SUMIF($G$3:AK$3,"数量-入",$G268:AK268)-SUMIF($G$3:AK$3,"数量-出",$G268:AK268))),0)</f>
        <v>0</v>
      </c>
      <c r="AN268" s="115">
        <f t="shared" si="156"/>
        <v>0</v>
      </c>
      <c r="AO268" s="125"/>
      <c r="AP268" s="126"/>
      <c r="AQ268" s="123"/>
      <c r="AR268" s="112"/>
      <c r="AS268" s="119">
        <f t="shared" si="157"/>
        <v>0</v>
      </c>
      <c r="AT268" s="124"/>
      <c r="AU268" s="115">
        <f>IFERROR(IF(AT268="",0,(SUMIF($G$3:AS$3,"金额-入",$G268:AS268)-SUMIF($G$3:AS$3,"金额-出",$G268:AS268))/(SUMIF($G$3:AS$3,"数量-入",$G268:AS268)-SUMIF($G$3:AS$3,"数量-出",$G268:AS268))),0)</f>
        <v>0</v>
      </c>
      <c r="AV268" s="115">
        <f t="shared" si="158"/>
        <v>0</v>
      </c>
      <c r="AW268" s="125"/>
      <c r="AX268" s="126"/>
      <c r="AY268" s="123"/>
      <c r="AZ268" s="112"/>
      <c r="BA268" s="119">
        <f t="shared" si="159"/>
        <v>0</v>
      </c>
      <c r="BB268" s="124"/>
      <c r="BC268" s="115">
        <f>IFERROR(IF(BB268="",0,(SUMIF($G$3:BA$3,"金额-入",$G268:BA268)-SUMIF($G$3:BA$3,"金额-出",$G268:BA268))/(SUMIF($G$3:BA$3,"数量-入",$G268:BA268)-SUMIF($G$3:BA$3,"数量-出",$G268:BA268))),0)</f>
        <v>0</v>
      </c>
      <c r="BD268" s="115">
        <f t="shared" si="160"/>
        <v>0</v>
      </c>
      <c r="BE268" s="125"/>
      <c r="BF268" s="126"/>
      <c r="BG268" s="123"/>
      <c r="BH268" s="112"/>
      <c r="BI268" s="119">
        <f t="shared" si="161"/>
        <v>0</v>
      </c>
      <c r="BJ268" s="124"/>
      <c r="BK268" s="115">
        <f>IFERROR(IF(BJ268="",0,(SUMIF($G$3:BI$3,"金额-入",$G268:BI268)-SUMIF($G$3:BI$3,"金额-出",$G268:BI268))/(SUMIF($G$3:BI$3,"数量-入",$G268:BI268)-SUMIF($G$3:BI$3,"数量-出",$G268:BI268))),0)</f>
        <v>0</v>
      </c>
      <c r="BL268" s="115">
        <f t="shared" si="162"/>
        <v>0</v>
      </c>
      <c r="BM268" s="125"/>
      <c r="BN268" s="126"/>
      <c r="BO268" s="123"/>
      <c r="BP268" s="112"/>
      <c r="BQ268" s="119">
        <f t="shared" si="163"/>
        <v>0</v>
      </c>
      <c r="BR268" s="124"/>
      <c r="BS268" s="115">
        <f>IFERROR(IF(BR268="",0,(SUMIF($G$3:BQ$3,"金额-入",$G268:BQ268)-SUMIF($G$3:BQ$3,"金额-出",$G268:BQ268))/(SUMIF($G$3:BQ$3,"数量-入",$G268:BQ268)-SUMIF($G$3:BQ$3,"数量-出",$G268:BQ268))),0)</f>
        <v>0</v>
      </c>
      <c r="BT268" s="115">
        <f t="shared" si="164"/>
        <v>0</v>
      </c>
      <c r="BU268" s="125"/>
      <c r="BV268" s="126"/>
      <c r="BW268" s="123"/>
      <c r="BX268" s="112"/>
      <c r="BY268" s="119">
        <f t="shared" si="165"/>
        <v>0</v>
      </c>
      <c r="BZ268" s="124"/>
      <c r="CA268" s="115">
        <f>IFERROR(IF(BZ268="",0,(SUMIF($G$3:BY$3,"金额-入",$G268:BY268)-SUMIF($G$3:BY$3,"金额-出",$G268:BY268))/(SUMIF($G$3:BY$3,"数量-入",$G268:BY268)-SUMIF($G$3:BY$3,"数量-出",$G268:BY268))),0)</f>
        <v>0</v>
      </c>
      <c r="CB268" s="115">
        <f t="shared" si="166"/>
        <v>0</v>
      </c>
      <c r="CC268" s="125"/>
      <c r="CD268" s="126"/>
      <c r="CE268" s="123"/>
      <c r="CF268" s="112"/>
      <c r="CG268" s="119">
        <f t="shared" si="167"/>
        <v>0</v>
      </c>
      <c r="CH268" s="124"/>
      <c r="CI268" s="115">
        <f>IFERROR(IF(CH268="",0,(SUMIF($G$3:CG$3,"金额-入",$G268:CG268)-SUMIF($G$3:CG$3,"金额-出",$G268:CG268))/(SUMIF($G$3:CG$3,"数量-入",$G268:CG268)-SUMIF($G$3:CG$3,"数量-出",$G268:CG268))),0)</f>
        <v>0</v>
      </c>
      <c r="CJ268" s="115">
        <f t="shared" si="168"/>
        <v>0</v>
      </c>
      <c r="CK268" s="125"/>
      <c r="CL268" s="126"/>
      <c r="CM268" s="123"/>
      <c r="CN268" s="112"/>
      <c r="CO268" s="119">
        <f t="shared" si="169"/>
        <v>0</v>
      </c>
      <c r="CP268" s="124"/>
      <c r="CQ268" s="115">
        <f>IFERROR(IF(CP268="",0,(SUMIF($G$3:CO$3,"金额-入",$G268:CO268)-SUMIF($G$3:CO$3,"金额-出",$G268:CO268))/(SUMIF($G$3:CO$3,"数量-入",$G268:CO268)-SUMIF($G$3:CO$3,"数量-出",$G268:CO268))),0)</f>
        <v>0</v>
      </c>
      <c r="CR268" s="115">
        <f t="shared" si="170"/>
        <v>0</v>
      </c>
      <c r="CS268" s="125"/>
      <c r="CT268" s="126"/>
      <c r="CU268" s="123"/>
      <c r="CV268" s="112"/>
      <c r="CW268" s="119">
        <f t="shared" si="171"/>
        <v>0</v>
      </c>
      <c r="CX268" s="124"/>
      <c r="CY268" s="115">
        <f>IFERROR(IF(CX268="",0,(SUMIF($G$3:CW$3,"金额-入",$G268:CW268)-SUMIF($G$3:CW$3,"金额-出",$G268:CW268))/(SUMIF($G$3:CW$3,"数量-入",$G268:CW268)-SUMIF($G$3:CW$3,"数量-出",$G268:CW268))),0)</f>
        <v>0</v>
      </c>
      <c r="CZ268" s="115">
        <f t="shared" si="172"/>
        <v>0</v>
      </c>
      <c r="DA268" s="125"/>
      <c r="DB268" s="126"/>
      <c r="DC268" s="123"/>
      <c r="DD268" s="112"/>
      <c r="DE268" s="119">
        <f t="shared" si="173"/>
        <v>0</v>
      </c>
      <c r="DF268" s="124"/>
      <c r="DG268" s="115">
        <f>IFERROR(IF(DF268="",0,(SUMIF($G$3:DE$3,"金额-入",$G268:DE268)-SUMIF($G$3:DE$3,"金额-出",$G268:DE268))/(SUMIF($G$3:DE$3,"数量-入",$G268:DE268)-SUMIF($G$3:DE$3,"数量-出",$G268:DE268))),0)</f>
        <v>0</v>
      </c>
      <c r="DH268" s="115">
        <f t="shared" si="174"/>
        <v>0</v>
      </c>
      <c r="DI268" s="125"/>
      <c r="DJ268" s="126"/>
      <c r="DK268" s="109">
        <f t="array" ref="DK268">MIN(IF(($G$3:$DJ$3="单价")*(G268:DJ268&lt;&gt;0),G268:DJ268))</f>
        <v>0</v>
      </c>
      <c r="DL268" s="97">
        <f t="array" ref="DL268">MAX(IF($G$3:$DJ$3="单价",G268:DJ268))</f>
        <v>0</v>
      </c>
      <c r="DM268" s="115">
        <f t="shared" si="175"/>
        <v>0</v>
      </c>
      <c r="DN268" s="127"/>
      <c r="DO268" s="2"/>
      <c r="DP268" s="11">
        <f t="shared" si="176"/>
        <v>0</v>
      </c>
      <c r="DQ268" s="11">
        <f t="shared" si="177"/>
        <v>0</v>
      </c>
      <c r="DR268" s="11"/>
      <c r="DS268" s="11"/>
      <c r="DT268" s="11"/>
      <c r="DU268" s="2"/>
      <c r="DV268" s="2"/>
      <c r="DW268" s="2"/>
      <c r="DX268" s="2"/>
      <c r="DY268" s="2"/>
    </row>
    <row r="269" spans="1:129" ht="18" hidden="1" customHeight="1" outlineLevel="1" x14ac:dyDescent="0.15">
      <c r="A269" s="2"/>
      <c r="B269" s="53">
        <f t="shared" si="140"/>
        <v>265</v>
      </c>
      <c r="C269" s="5"/>
      <c r="D269" s="6"/>
      <c r="E269" s="7"/>
      <c r="F269" s="8"/>
      <c r="G269" s="111"/>
      <c r="H269" s="112"/>
      <c r="I269" s="113">
        <f t="shared" si="143"/>
        <v>0</v>
      </c>
      <c r="J269" s="114">
        <f t="shared" si="144"/>
        <v>0</v>
      </c>
      <c r="K269" s="115">
        <f t="shared" si="141"/>
        <v>0</v>
      </c>
      <c r="L269" s="113">
        <f t="shared" si="145"/>
        <v>0</v>
      </c>
      <c r="M269" s="114">
        <f t="shared" si="146"/>
        <v>0</v>
      </c>
      <c r="N269" s="115">
        <f t="shared" si="142"/>
        <v>0</v>
      </c>
      <c r="O269" s="113">
        <f t="shared" si="147"/>
        <v>0</v>
      </c>
      <c r="P269" s="116">
        <f t="shared" si="148"/>
        <v>0</v>
      </c>
      <c r="Q269" s="117">
        <f t="shared" si="149"/>
        <v>0</v>
      </c>
      <c r="R269" s="118">
        <f t="shared" si="150"/>
        <v>0</v>
      </c>
      <c r="S269" s="111"/>
      <c r="T269" s="112"/>
      <c r="U269" s="119">
        <f t="shared" si="151"/>
        <v>0</v>
      </c>
      <c r="V269" s="120"/>
      <c r="W269" s="115">
        <f>IFERROR(IF(V269="",0,(SUMIF($G$3:U$3,"金额-入",$G269:U269)-SUMIF($G$3:U$3,"金额-出",$G269:U269))/(SUMIF($G$3:U$3,"数量-入",$G269:U269)-SUMIF($G$3:U$3,"数量-出",$G269:U269))),0)</f>
        <v>0</v>
      </c>
      <c r="X269" s="115">
        <f t="shared" si="152"/>
        <v>0</v>
      </c>
      <c r="Y269" s="121"/>
      <c r="Z269" s="122"/>
      <c r="AA269" s="111"/>
      <c r="AB269" s="112"/>
      <c r="AC269" s="119">
        <f t="shared" si="153"/>
        <v>0</v>
      </c>
      <c r="AD269" s="120"/>
      <c r="AE269" s="115">
        <f>IFERROR(IF(AD269="",0,(SUMIF($G$3:AC$3,"金额-入",$G269:AC269)-SUMIF($G$3:AC$3,"金额-出",$G269:AC269))/(SUMIF($G$3:AC$3,"数量-入",$G269:AC269)-SUMIF($G$3:AC$3,"数量-出",$G269:AC269))),0)</f>
        <v>0</v>
      </c>
      <c r="AF269" s="115">
        <f t="shared" si="154"/>
        <v>0</v>
      </c>
      <c r="AG269" s="121"/>
      <c r="AH269" s="122"/>
      <c r="AI269" s="123"/>
      <c r="AJ269" s="112"/>
      <c r="AK269" s="119">
        <f t="shared" si="155"/>
        <v>0</v>
      </c>
      <c r="AL269" s="124"/>
      <c r="AM269" s="115">
        <f>IFERROR(IF(AL269="",0,(SUMIF($G$3:AK$3,"金额-入",$G269:AK269)-SUMIF($G$3:AK$3,"金额-出",$G269:AK269))/(SUMIF($G$3:AK$3,"数量-入",$G269:AK269)-SUMIF($G$3:AK$3,"数量-出",$G269:AK269))),0)</f>
        <v>0</v>
      </c>
      <c r="AN269" s="115">
        <f t="shared" si="156"/>
        <v>0</v>
      </c>
      <c r="AO269" s="125"/>
      <c r="AP269" s="126"/>
      <c r="AQ269" s="123"/>
      <c r="AR269" s="112"/>
      <c r="AS269" s="119">
        <f t="shared" si="157"/>
        <v>0</v>
      </c>
      <c r="AT269" s="124"/>
      <c r="AU269" s="115">
        <f>IFERROR(IF(AT269="",0,(SUMIF($G$3:AS$3,"金额-入",$G269:AS269)-SUMIF($G$3:AS$3,"金额-出",$G269:AS269))/(SUMIF($G$3:AS$3,"数量-入",$G269:AS269)-SUMIF($G$3:AS$3,"数量-出",$G269:AS269))),0)</f>
        <v>0</v>
      </c>
      <c r="AV269" s="115">
        <f t="shared" si="158"/>
        <v>0</v>
      </c>
      <c r="AW269" s="125"/>
      <c r="AX269" s="126"/>
      <c r="AY269" s="123"/>
      <c r="AZ269" s="112"/>
      <c r="BA269" s="119">
        <f t="shared" si="159"/>
        <v>0</v>
      </c>
      <c r="BB269" s="124"/>
      <c r="BC269" s="115">
        <f>IFERROR(IF(BB269="",0,(SUMIF($G$3:BA$3,"金额-入",$G269:BA269)-SUMIF($G$3:BA$3,"金额-出",$G269:BA269))/(SUMIF($G$3:BA$3,"数量-入",$G269:BA269)-SUMIF($G$3:BA$3,"数量-出",$G269:BA269))),0)</f>
        <v>0</v>
      </c>
      <c r="BD269" s="115">
        <f t="shared" si="160"/>
        <v>0</v>
      </c>
      <c r="BE269" s="125"/>
      <c r="BF269" s="126"/>
      <c r="BG269" s="123"/>
      <c r="BH269" s="112"/>
      <c r="BI269" s="119">
        <f t="shared" si="161"/>
        <v>0</v>
      </c>
      <c r="BJ269" s="124"/>
      <c r="BK269" s="115">
        <f>IFERROR(IF(BJ269="",0,(SUMIF($G$3:BI$3,"金额-入",$G269:BI269)-SUMIF($G$3:BI$3,"金额-出",$G269:BI269))/(SUMIF($G$3:BI$3,"数量-入",$G269:BI269)-SUMIF($G$3:BI$3,"数量-出",$G269:BI269))),0)</f>
        <v>0</v>
      </c>
      <c r="BL269" s="115">
        <f t="shared" si="162"/>
        <v>0</v>
      </c>
      <c r="BM269" s="125"/>
      <c r="BN269" s="126"/>
      <c r="BO269" s="123"/>
      <c r="BP269" s="112"/>
      <c r="BQ269" s="119">
        <f t="shared" si="163"/>
        <v>0</v>
      </c>
      <c r="BR269" s="124"/>
      <c r="BS269" s="115">
        <f>IFERROR(IF(BR269="",0,(SUMIF($G$3:BQ$3,"金额-入",$G269:BQ269)-SUMIF($G$3:BQ$3,"金额-出",$G269:BQ269))/(SUMIF($G$3:BQ$3,"数量-入",$G269:BQ269)-SUMIF($G$3:BQ$3,"数量-出",$G269:BQ269))),0)</f>
        <v>0</v>
      </c>
      <c r="BT269" s="115">
        <f t="shared" si="164"/>
        <v>0</v>
      </c>
      <c r="BU269" s="125"/>
      <c r="BV269" s="126"/>
      <c r="BW269" s="123"/>
      <c r="BX269" s="112"/>
      <c r="BY269" s="119">
        <f t="shared" si="165"/>
        <v>0</v>
      </c>
      <c r="BZ269" s="124"/>
      <c r="CA269" s="115">
        <f>IFERROR(IF(BZ269="",0,(SUMIF($G$3:BY$3,"金额-入",$G269:BY269)-SUMIF($G$3:BY$3,"金额-出",$G269:BY269))/(SUMIF($G$3:BY$3,"数量-入",$G269:BY269)-SUMIF($G$3:BY$3,"数量-出",$G269:BY269))),0)</f>
        <v>0</v>
      </c>
      <c r="CB269" s="115">
        <f t="shared" si="166"/>
        <v>0</v>
      </c>
      <c r="CC269" s="125"/>
      <c r="CD269" s="126"/>
      <c r="CE269" s="123"/>
      <c r="CF269" s="112"/>
      <c r="CG269" s="119">
        <f t="shared" si="167"/>
        <v>0</v>
      </c>
      <c r="CH269" s="124"/>
      <c r="CI269" s="115">
        <f>IFERROR(IF(CH269="",0,(SUMIF($G$3:CG$3,"金额-入",$G269:CG269)-SUMIF($G$3:CG$3,"金额-出",$G269:CG269))/(SUMIF($G$3:CG$3,"数量-入",$G269:CG269)-SUMIF($G$3:CG$3,"数量-出",$G269:CG269))),0)</f>
        <v>0</v>
      </c>
      <c r="CJ269" s="115">
        <f t="shared" si="168"/>
        <v>0</v>
      </c>
      <c r="CK269" s="125"/>
      <c r="CL269" s="126"/>
      <c r="CM269" s="123"/>
      <c r="CN269" s="112"/>
      <c r="CO269" s="119">
        <f t="shared" si="169"/>
        <v>0</v>
      </c>
      <c r="CP269" s="124"/>
      <c r="CQ269" s="115">
        <f>IFERROR(IF(CP269="",0,(SUMIF($G$3:CO$3,"金额-入",$G269:CO269)-SUMIF($G$3:CO$3,"金额-出",$G269:CO269))/(SUMIF($G$3:CO$3,"数量-入",$G269:CO269)-SUMIF($G$3:CO$3,"数量-出",$G269:CO269))),0)</f>
        <v>0</v>
      </c>
      <c r="CR269" s="115">
        <f t="shared" si="170"/>
        <v>0</v>
      </c>
      <c r="CS269" s="125"/>
      <c r="CT269" s="126"/>
      <c r="CU269" s="123"/>
      <c r="CV269" s="112"/>
      <c r="CW269" s="119">
        <f t="shared" si="171"/>
        <v>0</v>
      </c>
      <c r="CX269" s="124"/>
      <c r="CY269" s="115">
        <f>IFERROR(IF(CX269="",0,(SUMIF($G$3:CW$3,"金额-入",$G269:CW269)-SUMIF($G$3:CW$3,"金额-出",$G269:CW269))/(SUMIF($G$3:CW$3,"数量-入",$G269:CW269)-SUMIF($G$3:CW$3,"数量-出",$G269:CW269))),0)</f>
        <v>0</v>
      </c>
      <c r="CZ269" s="115">
        <f t="shared" si="172"/>
        <v>0</v>
      </c>
      <c r="DA269" s="125"/>
      <c r="DB269" s="126"/>
      <c r="DC269" s="123"/>
      <c r="DD269" s="112"/>
      <c r="DE269" s="119">
        <f t="shared" si="173"/>
        <v>0</v>
      </c>
      <c r="DF269" s="124"/>
      <c r="DG269" s="115">
        <f>IFERROR(IF(DF269="",0,(SUMIF($G$3:DE$3,"金额-入",$G269:DE269)-SUMIF($G$3:DE$3,"金额-出",$G269:DE269))/(SUMIF($G$3:DE$3,"数量-入",$G269:DE269)-SUMIF($G$3:DE$3,"数量-出",$G269:DE269))),0)</f>
        <v>0</v>
      </c>
      <c r="DH269" s="115">
        <f t="shared" si="174"/>
        <v>0</v>
      </c>
      <c r="DI269" s="125"/>
      <c r="DJ269" s="126"/>
      <c r="DK269" s="109">
        <f t="array" ref="DK269">MIN(IF(($G$3:$DJ$3="单价")*(G269:DJ269&lt;&gt;0),G269:DJ269))</f>
        <v>0</v>
      </c>
      <c r="DL269" s="97">
        <f t="array" ref="DL269">MAX(IF($G$3:$DJ$3="单价",G269:DJ269))</f>
        <v>0</v>
      </c>
      <c r="DM269" s="115">
        <f t="shared" si="175"/>
        <v>0</v>
      </c>
      <c r="DN269" s="127"/>
      <c r="DO269" s="2"/>
      <c r="DP269" s="11">
        <f t="shared" si="176"/>
        <v>0</v>
      </c>
      <c r="DQ269" s="11">
        <f t="shared" si="177"/>
        <v>0</v>
      </c>
      <c r="DR269" s="11"/>
      <c r="DS269" s="11"/>
      <c r="DT269" s="11"/>
      <c r="DU269" s="2"/>
      <c r="DV269" s="2"/>
      <c r="DW269" s="2"/>
      <c r="DX269" s="2"/>
      <c r="DY269" s="2"/>
    </row>
    <row r="270" spans="1:129" ht="18" hidden="1" customHeight="1" outlineLevel="1" x14ac:dyDescent="0.15">
      <c r="A270" s="2"/>
      <c r="B270" s="53">
        <f t="shared" ref="B270:B333" si="178">ROW()-4</f>
        <v>266</v>
      </c>
      <c r="C270" s="5"/>
      <c r="D270" s="6"/>
      <c r="E270" s="7"/>
      <c r="F270" s="8"/>
      <c r="G270" s="111"/>
      <c r="H270" s="112"/>
      <c r="I270" s="113">
        <f t="shared" si="143"/>
        <v>0</v>
      </c>
      <c r="J270" s="114">
        <f t="shared" si="144"/>
        <v>0</v>
      </c>
      <c r="K270" s="115">
        <f t="shared" si="141"/>
        <v>0</v>
      </c>
      <c r="L270" s="113">
        <f t="shared" si="145"/>
        <v>0</v>
      </c>
      <c r="M270" s="114">
        <f t="shared" si="146"/>
        <v>0</v>
      </c>
      <c r="N270" s="115">
        <f t="shared" si="142"/>
        <v>0</v>
      </c>
      <c r="O270" s="113">
        <f t="shared" si="147"/>
        <v>0</v>
      </c>
      <c r="P270" s="116">
        <f t="shared" si="148"/>
        <v>0</v>
      </c>
      <c r="Q270" s="117">
        <f t="shared" si="149"/>
        <v>0</v>
      </c>
      <c r="R270" s="118">
        <f t="shared" si="150"/>
        <v>0</v>
      </c>
      <c r="S270" s="111"/>
      <c r="T270" s="112"/>
      <c r="U270" s="119">
        <f t="shared" si="151"/>
        <v>0</v>
      </c>
      <c r="V270" s="120"/>
      <c r="W270" s="115">
        <f>IFERROR(IF(V270="",0,(SUMIF($G$3:U$3,"金额-入",$G270:U270)-SUMIF($G$3:U$3,"金额-出",$G270:U270))/(SUMIF($G$3:U$3,"数量-入",$G270:U270)-SUMIF($G$3:U$3,"数量-出",$G270:U270))),0)</f>
        <v>0</v>
      </c>
      <c r="X270" s="115">
        <f t="shared" si="152"/>
        <v>0</v>
      </c>
      <c r="Y270" s="121"/>
      <c r="Z270" s="122"/>
      <c r="AA270" s="111"/>
      <c r="AB270" s="112"/>
      <c r="AC270" s="119">
        <f t="shared" si="153"/>
        <v>0</v>
      </c>
      <c r="AD270" s="120"/>
      <c r="AE270" s="115">
        <f>IFERROR(IF(AD270="",0,(SUMIF($G$3:AC$3,"金额-入",$G270:AC270)-SUMIF($G$3:AC$3,"金额-出",$G270:AC270))/(SUMIF($G$3:AC$3,"数量-入",$G270:AC270)-SUMIF($G$3:AC$3,"数量-出",$G270:AC270))),0)</f>
        <v>0</v>
      </c>
      <c r="AF270" s="115">
        <f t="shared" si="154"/>
        <v>0</v>
      </c>
      <c r="AG270" s="121"/>
      <c r="AH270" s="122"/>
      <c r="AI270" s="123"/>
      <c r="AJ270" s="112"/>
      <c r="AK270" s="119">
        <f t="shared" si="155"/>
        <v>0</v>
      </c>
      <c r="AL270" s="124"/>
      <c r="AM270" s="115">
        <f>IFERROR(IF(AL270="",0,(SUMIF($G$3:AK$3,"金额-入",$G270:AK270)-SUMIF($G$3:AK$3,"金额-出",$G270:AK270))/(SUMIF($G$3:AK$3,"数量-入",$G270:AK270)-SUMIF($G$3:AK$3,"数量-出",$G270:AK270))),0)</f>
        <v>0</v>
      </c>
      <c r="AN270" s="115">
        <f t="shared" si="156"/>
        <v>0</v>
      </c>
      <c r="AO270" s="125"/>
      <c r="AP270" s="126"/>
      <c r="AQ270" s="123"/>
      <c r="AR270" s="112"/>
      <c r="AS270" s="119">
        <f t="shared" si="157"/>
        <v>0</v>
      </c>
      <c r="AT270" s="124"/>
      <c r="AU270" s="115">
        <f>IFERROR(IF(AT270="",0,(SUMIF($G$3:AS$3,"金额-入",$G270:AS270)-SUMIF($G$3:AS$3,"金额-出",$G270:AS270))/(SUMIF($G$3:AS$3,"数量-入",$G270:AS270)-SUMIF($G$3:AS$3,"数量-出",$G270:AS270))),0)</f>
        <v>0</v>
      </c>
      <c r="AV270" s="115">
        <f t="shared" si="158"/>
        <v>0</v>
      </c>
      <c r="AW270" s="125"/>
      <c r="AX270" s="126"/>
      <c r="AY270" s="123"/>
      <c r="AZ270" s="112"/>
      <c r="BA270" s="119">
        <f t="shared" si="159"/>
        <v>0</v>
      </c>
      <c r="BB270" s="124"/>
      <c r="BC270" s="115">
        <f>IFERROR(IF(BB270="",0,(SUMIF($G$3:BA$3,"金额-入",$G270:BA270)-SUMIF($G$3:BA$3,"金额-出",$G270:BA270))/(SUMIF($G$3:BA$3,"数量-入",$G270:BA270)-SUMIF($G$3:BA$3,"数量-出",$G270:BA270))),0)</f>
        <v>0</v>
      </c>
      <c r="BD270" s="115">
        <f t="shared" si="160"/>
        <v>0</v>
      </c>
      <c r="BE270" s="125"/>
      <c r="BF270" s="126"/>
      <c r="BG270" s="123"/>
      <c r="BH270" s="112"/>
      <c r="BI270" s="119">
        <f t="shared" si="161"/>
        <v>0</v>
      </c>
      <c r="BJ270" s="124"/>
      <c r="BK270" s="115">
        <f>IFERROR(IF(BJ270="",0,(SUMIF($G$3:BI$3,"金额-入",$G270:BI270)-SUMIF($G$3:BI$3,"金额-出",$G270:BI270))/(SUMIF($G$3:BI$3,"数量-入",$G270:BI270)-SUMIF($G$3:BI$3,"数量-出",$G270:BI270))),0)</f>
        <v>0</v>
      </c>
      <c r="BL270" s="115">
        <f t="shared" si="162"/>
        <v>0</v>
      </c>
      <c r="BM270" s="125"/>
      <c r="BN270" s="126"/>
      <c r="BO270" s="123"/>
      <c r="BP270" s="112"/>
      <c r="BQ270" s="119">
        <f t="shared" si="163"/>
        <v>0</v>
      </c>
      <c r="BR270" s="124"/>
      <c r="BS270" s="115">
        <f>IFERROR(IF(BR270="",0,(SUMIF($G$3:BQ$3,"金额-入",$G270:BQ270)-SUMIF($G$3:BQ$3,"金额-出",$G270:BQ270))/(SUMIF($G$3:BQ$3,"数量-入",$G270:BQ270)-SUMIF($G$3:BQ$3,"数量-出",$G270:BQ270))),0)</f>
        <v>0</v>
      </c>
      <c r="BT270" s="115">
        <f t="shared" si="164"/>
        <v>0</v>
      </c>
      <c r="BU270" s="125"/>
      <c r="BV270" s="126"/>
      <c r="BW270" s="123"/>
      <c r="BX270" s="112"/>
      <c r="BY270" s="119">
        <f t="shared" si="165"/>
        <v>0</v>
      </c>
      <c r="BZ270" s="124"/>
      <c r="CA270" s="115">
        <f>IFERROR(IF(BZ270="",0,(SUMIF($G$3:BY$3,"金额-入",$G270:BY270)-SUMIF($G$3:BY$3,"金额-出",$G270:BY270))/(SUMIF($G$3:BY$3,"数量-入",$G270:BY270)-SUMIF($G$3:BY$3,"数量-出",$G270:BY270))),0)</f>
        <v>0</v>
      </c>
      <c r="CB270" s="115">
        <f t="shared" si="166"/>
        <v>0</v>
      </c>
      <c r="CC270" s="125"/>
      <c r="CD270" s="126"/>
      <c r="CE270" s="123"/>
      <c r="CF270" s="112"/>
      <c r="CG270" s="119">
        <f t="shared" si="167"/>
        <v>0</v>
      </c>
      <c r="CH270" s="124"/>
      <c r="CI270" s="115">
        <f>IFERROR(IF(CH270="",0,(SUMIF($G$3:CG$3,"金额-入",$G270:CG270)-SUMIF($G$3:CG$3,"金额-出",$G270:CG270))/(SUMIF($G$3:CG$3,"数量-入",$G270:CG270)-SUMIF($G$3:CG$3,"数量-出",$G270:CG270))),0)</f>
        <v>0</v>
      </c>
      <c r="CJ270" s="115">
        <f t="shared" si="168"/>
        <v>0</v>
      </c>
      <c r="CK270" s="125"/>
      <c r="CL270" s="126"/>
      <c r="CM270" s="123"/>
      <c r="CN270" s="112"/>
      <c r="CO270" s="119">
        <f t="shared" si="169"/>
        <v>0</v>
      </c>
      <c r="CP270" s="124"/>
      <c r="CQ270" s="115">
        <f>IFERROR(IF(CP270="",0,(SUMIF($G$3:CO$3,"金额-入",$G270:CO270)-SUMIF($G$3:CO$3,"金额-出",$G270:CO270))/(SUMIF($G$3:CO$3,"数量-入",$G270:CO270)-SUMIF($G$3:CO$3,"数量-出",$G270:CO270))),0)</f>
        <v>0</v>
      </c>
      <c r="CR270" s="115">
        <f t="shared" si="170"/>
        <v>0</v>
      </c>
      <c r="CS270" s="125"/>
      <c r="CT270" s="126"/>
      <c r="CU270" s="123"/>
      <c r="CV270" s="112"/>
      <c r="CW270" s="119">
        <f t="shared" si="171"/>
        <v>0</v>
      </c>
      <c r="CX270" s="124"/>
      <c r="CY270" s="115">
        <f>IFERROR(IF(CX270="",0,(SUMIF($G$3:CW$3,"金额-入",$G270:CW270)-SUMIF($G$3:CW$3,"金额-出",$G270:CW270))/(SUMIF($G$3:CW$3,"数量-入",$G270:CW270)-SUMIF($G$3:CW$3,"数量-出",$G270:CW270))),0)</f>
        <v>0</v>
      </c>
      <c r="CZ270" s="115">
        <f t="shared" si="172"/>
        <v>0</v>
      </c>
      <c r="DA270" s="125"/>
      <c r="DB270" s="126"/>
      <c r="DC270" s="123"/>
      <c r="DD270" s="112"/>
      <c r="DE270" s="119">
        <f t="shared" si="173"/>
        <v>0</v>
      </c>
      <c r="DF270" s="124"/>
      <c r="DG270" s="115">
        <f>IFERROR(IF(DF270="",0,(SUMIF($G$3:DE$3,"金额-入",$G270:DE270)-SUMIF($G$3:DE$3,"金额-出",$G270:DE270))/(SUMIF($G$3:DE$3,"数量-入",$G270:DE270)-SUMIF($G$3:DE$3,"数量-出",$G270:DE270))),0)</f>
        <v>0</v>
      </c>
      <c r="DH270" s="115">
        <f t="shared" si="174"/>
        <v>0</v>
      </c>
      <c r="DI270" s="125"/>
      <c r="DJ270" s="126"/>
      <c r="DK270" s="109">
        <f t="array" ref="DK270">MIN(IF(($G$3:$DJ$3="单价")*(G270:DJ270&lt;&gt;0),G270:DJ270))</f>
        <v>0</v>
      </c>
      <c r="DL270" s="97">
        <f t="array" ref="DL270">MAX(IF($G$3:$DJ$3="单价",G270:DJ270))</f>
        <v>0</v>
      </c>
      <c r="DM270" s="115">
        <f t="shared" si="175"/>
        <v>0</v>
      </c>
      <c r="DN270" s="127"/>
      <c r="DO270" s="2"/>
      <c r="DP270" s="11">
        <f t="shared" si="176"/>
        <v>0</v>
      </c>
      <c r="DQ270" s="11">
        <f t="shared" si="177"/>
        <v>0</v>
      </c>
      <c r="DR270" s="11"/>
      <c r="DS270" s="11"/>
      <c r="DT270" s="11"/>
      <c r="DU270" s="2"/>
      <c r="DV270" s="2"/>
      <c r="DW270" s="2"/>
      <c r="DX270" s="2"/>
      <c r="DY270" s="2"/>
    </row>
    <row r="271" spans="1:129" ht="18" hidden="1" customHeight="1" outlineLevel="1" x14ac:dyDescent="0.15">
      <c r="A271" s="2"/>
      <c r="B271" s="53">
        <f t="shared" si="178"/>
        <v>267</v>
      </c>
      <c r="C271" s="5"/>
      <c r="D271" s="6"/>
      <c r="E271" s="7"/>
      <c r="F271" s="8"/>
      <c r="G271" s="111"/>
      <c r="H271" s="112"/>
      <c r="I271" s="113">
        <f t="shared" si="143"/>
        <v>0</v>
      </c>
      <c r="J271" s="114">
        <f t="shared" si="144"/>
        <v>0</v>
      </c>
      <c r="K271" s="115">
        <f t="shared" si="141"/>
        <v>0</v>
      </c>
      <c r="L271" s="113">
        <f t="shared" si="145"/>
        <v>0</v>
      </c>
      <c r="M271" s="114">
        <f t="shared" si="146"/>
        <v>0</v>
      </c>
      <c r="N271" s="115">
        <f t="shared" si="142"/>
        <v>0</v>
      </c>
      <c r="O271" s="113">
        <f t="shared" si="147"/>
        <v>0</v>
      </c>
      <c r="P271" s="116">
        <f t="shared" si="148"/>
        <v>0</v>
      </c>
      <c r="Q271" s="117">
        <f t="shared" si="149"/>
        <v>0</v>
      </c>
      <c r="R271" s="118">
        <f t="shared" si="150"/>
        <v>0</v>
      </c>
      <c r="S271" s="111"/>
      <c r="T271" s="112"/>
      <c r="U271" s="119">
        <f t="shared" si="151"/>
        <v>0</v>
      </c>
      <c r="V271" s="120"/>
      <c r="W271" s="115">
        <f>IFERROR(IF(V271="",0,(SUMIF($G$3:U$3,"金额-入",$G271:U271)-SUMIF($G$3:U$3,"金额-出",$G271:U271))/(SUMIF($G$3:U$3,"数量-入",$G271:U271)-SUMIF($G$3:U$3,"数量-出",$G271:U271))),0)</f>
        <v>0</v>
      </c>
      <c r="X271" s="115">
        <f t="shared" si="152"/>
        <v>0</v>
      </c>
      <c r="Y271" s="121"/>
      <c r="Z271" s="122"/>
      <c r="AA271" s="111"/>
      <c r="AB271" s="112"/>
      <c r="AC271" s="119">
        <f t="shared" si="153"/>
        <v>0</v>
      </c>
      <c r="AD271" s="120"/>
      <c r="AE271" s="115">
        <f>IFERROR(IF(AD271="",0,(SUMIF($G$3:AC$3,"金额-入",$G271:AC271)-SUMIF($G$3:AC$3,"金额-出",$G271:AC271))/(SUMIF($G$3:AC$3,"数量-入",$G271:AC271)-SUMIF($G$3:AC$3,"数量-出",$G271:AC271))),0)</f>
        <v>0</v>
      </c>
      <c r="AF271" s="115">
        <f t="shared" si="154"/>
        <v>0</v>
      </c>
      <c r="AG271" s="121"/>
      <c r="AH271" s="122"/>
      <c r="AI271" s="123"/>
      <c r="AJ271" s="112"/>
      <c r="AK271" s="119">
        <f t="shared" si="155"/>
        <v>0</v>
      </c>
      <c r="AL271" s="124"/>
      <c r="AM271" s="115">
        <f>IFERROR(IF(AL271="",0,(SUMIF($G$3:AK$3,"金额-入",$G271:AK271)-SUMIF($G$3:AK$3,"金额-出",$G271:AK271))/(SUMIF($G$3:AK$3,"数量-入",$G271:AK271)-SUMIF($G$3:AK$3,"数量-出",$G271:AK271))),0)</f>
        <v>0</v>
      </c>
      <c r="AN271" s="115">
        <f t="shared" si="156"/>
        <v>0</v>
      </c>
      <c r="AO271" s="125"/>
      <c r="AP271" s="126"/>
      <c r="AQ271" s="123"/>
      <c r="AR271" s="112"/>
      <c r="AS271" s="119">
        <f t="shared" si="157"/>
        <v>0</v>
      </c>
      <c r="AT271" s="124"/>
      <c r="AU271" s="115">
        <f>IFERROR(IF(AT271="",0,(SUMIF($G$3:AS$3,"金额-入",$G271:AS271)-SUMIF($G$3:AS$3,"金额-出",$G271:AS271))/(SUMIF($G$3:AS$3,"数量-入",$G271:AS271)-SUMIF($G$3:AS$3,"数量-出",$G271:AS271))),0)</f>
        <v>0</v>
      </c>
      <c r="AV271" s="115">
        <f t="shared" si="158"/>
        <v>0</v>
      </c>
      <c r="AW271" s="125"/>
      <c r="AX271" s="126"/>
      <c r="AY271" s="123"/>
      <c r="AZ271" s="112"/>
      <c r="BA271" s="119">
        <f t="shared" si="159"/>
        <v>0</v>
      </c>
      <c r="BB271" s="124"/>
      <c r="BC271" s="115">
        <f>IFERROR(IF(BB271="",0,(SUMIF($G$3:BA$3,"金额-入",$G271:BA271)-SUMIF($G$3:BA$3,"金额-出",$G271:BA271))/(SUMIF($G$3:BA$3,"数量-入",$G271:BA271)-SUMIF($G$3:BA$3,"数量-出",$G271:BA271))),0)</f>
        <v>0</v>
      </c>
      <c r="BD271" s="115">
        <f t="shared" si="160"/>
        <v>0</v>
      </c>
      <c r="BE271" s="125"/>
      <c r="BF271" s="126"/>
      <c r="BG271" s="123"/>
      <c r="BH271" s="112"/>
      <c r="BI271" s="119">
        <f t="shared" si="161"/>
        <v>0</v>
      </c>
      <c r="BJ271" s="124"/>
      <c r="BK271" s="115">
        <f>IFERROR(IF(BJ271="",0,(SUMIF($G$3:BI$3,"金额-入",$G271:BI271)-SUMIF($G$3:BI$3,"金额-出",$G271:BI271))/(SUMIF($G$3:BI$3,"数量-入",$G271:BI271)-SUMIF($G$3:BI$3,"数量-出",$G271:BI271))),0)</f>
        <v>0</v>
      </c>
      <c r="BL271" s="115">
        <f t="shared" si="162"/>
        <v>0</v>
      </c>
      <c r="BM271" s="125"/>
      <c r="BN271" s="126"/>
      <c r="BO271" s="123"/>
      <c r="BP271" s="112"/>
      <c r="BQ271" s="119">
        <f t="shared" si="163"/>
        <v>0</v>
      </c>
      <c r="BR271" s="124"/>
      <c r="BS271" s="115">
        <f>IFERROR(IF(BR271="",0,(SUMIF($G$3:BQ$3,"金额-入",$G271:BQ271)-SUMIF($G$3:BQ$3,"金额-出",$G271:BQ271))/(SUMIF($G$3:BQ$3,"数量-入",$G271:BQ271)-SUMIF($G$3:BQ$3,"数量-出",$G271:BQ271))),0)</f>
        <v>0</v>
      </c>
      <c r="BT271" s="115">
        <f t="shared" si="164"/>
        <v>0</v>
      </c>
      <c r="BU271" s="125"/>
      <c r="BV271" s="126"/>
      <c r="BW271" s="123"/>
      <c r="BX271" s="112"/>
      <c r="BY271" s="119">
        <f t="shared" si="165"/>
        <v>0</v>
      </c>
      <c r="BZ271" s="124"/>
      <c r="CA271" s="115">
        <f>IFERROR(IF(BZ271="",0,(SUMIF($G$3:BY$3,"金额-入",$G271:BY271)-SUMIF($G$3:BY$3,"金额-出",$G271:BY271))/(SUMIF($G$3:BY$3,"数量-入",$G271:BY271)-SUMIF($G$3:BY$3,"数量-出",$G271:BY271))),0)</f>
        <v>0</v>
      </c>
      <c r="CB271" s="115">
        <f t="shared" si="166"/>
        <v>0</v>
      </c>
      <c r="CC271" s="125"/>
      <c r="CD271" s="126"/>
      <c r="CE271" s="123"/>
      <c r="CF271" s="112"/>
      <c r="CG271" s="119">
        <f t="shared" si="167"/>
        <v>0</v>
      </c>
      <c r="CH271" s="124"/>
      <c r="CI271" s="115">
        <f>IFERROR(IF(CH271="",0,(SUMIF($G$3:CG$3,"金额-入",$G271:CG271)-SUMIF($G$3:CG$3,"金额-出",$G271:CG271))/(SUMIF($G$3:CG$3,"数量-入",$G271:CG271)-SUMIF($G$3:CG$3,"数量-出",$G271:CG271))),0)</f>
        <v>0</v>
      </c>
      <c r="CJ271" s="115">
        <f t="shared" si="168"/>
        <v>0</v>
      </c>
      <c r="CK271" s="125"/>
      <c r="CL271" s="126"/>
      <c r="CM271" s="123"/>
      <c r="CN271" s="112"/>
      <c r="CO271" s="119">
        <f t="shared" si="169"/>
        <v>0</v>
      </c>
      <c r="CP271" s="124"/>
      <c r="CQ271" s="115">
        <f>IFERROR(IF(CP271="",0,(SUMIF($G$3:CO$3,"金额-入",$G271:CO271)-SUMIF($G$3:CO$3,"金额-出",$G271:CO271))/(SUMIF($G$3:CO$3,"数量-入",$G271:CO271)-SUMIF($G$3:CO$3,"数量-出",$G271:CO271))),0)</f>
        <v>0</v>
      </c>
      <c r="CR271" s="115">
        <f t="shared" si="170"/>
        <v>0</v>
      </c>
      <c r="CS271" s="125"/>
      <c r="CT271" s="126"/>
      <c r="CU271" s="123"/>
      <c r="CV271" s="112"/>
      <c r="CW271" s="119">
        <f t="shared" si="171"/>
        <v>0</v>
      </c>
      <c r="CX271" s="124"/>
      <c r="CY271" s="115">
        <f>IFERROR(IF(CX271="",0,(SUMIF($G$3:CW$3,"金额-入",$G271:CW271)-SUMIF($G$3:CW$3,"金额-出",$G271:CW271))/(SUMIF($G$3:CW$3,"数量-入",$G271:CW271)-SUMIF($G$3:CW$3,"数量-出",$G271:CW271))),0)</f>
        <v>0</v>
      </c>
      <c r="CZ271" s="115">
        <f t="shared" si="172"/>
        <v>0</v>
      </c>
      <c r="DA271" s="125"/>
      <c r="DB271" s="126"/>
      <c r="DC271" s="123"/>
      <c r="DD271" s="112"/>
      <c r="DE271" s="119">
        <f t="shared" si="173"/>
        <v>0</v>
      </c>
      <c r="DF271" s="124"/>
      <c r="DG271" s="115">
        <f>IFERROR(IF(DF271="",0,(SUMIF($G$3:DE$3,"金额-入",$G271:DE271)-SUMIF($G$3:DE$3,"金额-出",$G271:DE271))/(SUMIF($G$3:DE$3,"数量-入",$G271:DE271)-SUMIF($G$3:DE$3,"数量-出",$G271:DE271))),0)</f>
        <v>0</v>
      </c>
      <c r="DH271" s="115">
        <f t="shared" si="174"/>
        <v>0</v>
      </c>
      <c r="DI271" s="125"/>
      <c r="DJ271" s="126"/>
      <c r="DK271" s="109">
        <f t="array" ref="DK271">MIN(IF(($G$3:$DJ$3="单价")*(G271:DJ271&lt;&gt;0),G271:DJ271))</f>
        <v>0</v>
      </c>
      <c r="DL271" s="97">
        <f t="array" ref="DL271">MAX(IF($G$3:$DJ$3="单价",G271:DJ271))</f>
        <v>0</v>
      </c>
      <c r="DM271" s="115">
        <f t="shared" si="175"/>
        <v>0</v>
      </c>
      <c r="DN271" s="127"/>
      <c r="DO271" s="2"/>
      <c r="DP271" s="11">
        <f t="shared" si="176"/>
        <v>0</v>
      </c>
      <c r="DQ271" s="11">
        <f t="shared" si="177"/>
        <v>0</v>
      </c>
      <c r="DR271" s="11"/>
      <c r="DS271" s="11"/>
      <c r="DT271" s="11"/>
      <c r="DU271" s="2"/>
      <c r="DV271" s="2"/>
      <c r="DW271" s="2"/>
      <c r="DX271" s="2"/>
      <c r="DY271" s="2"/>
    </row>
    <row r="272" spans="1:129" ht="18" hidden="1" customHeight="1" outlineLevel="1" x14ac:dyDescent="0.15">
      <c r="A272" s="2"/>
      <c r="B272" s="53">
        <f t="shared" si="178"/>
        <v>268</v>
      </c>
      <c r="C272" s="5"/>
      <c r="D272" s="6"/>
      <c r="E272" s="7"/>
      <c r="F272" s="8"/>
      <c r="G272" s="111"/>
      <c r="H272" s="112"/>
      <c r="I272" s="113">
        <f t="shared" si="143"/>
        <v>0</v>
      </c>
      <c r="J272" s="114">
        <f t="shared" si="144"/>
        <v>0</v>
      </c>
      <c r="K272" s="115">
        <f t="shared" si="141"/>
        <v>0</v>
      </c>
      <c r="L272" s="113">
        <f t="shared" si="145"/>
        <v>0</v>
      </c>
      <c r="M272" s="114">
        <f t="shared" si="146"/>
        <v>0</v>
      </c>
      <c r="N272" s="115">
        <f t="shared" si="142"/>
        <v>0</v>
      </c>
      <c r="O272" s="113">
        <f t="shared" si="147"/>
        <v>0</v>
      </c>
      <c r="P272" s="116">
        <f t="shared" si="148"/>
        <v>0</v>
      </c>
      <c r="Q272" s="117">
        <f t="shared" si="149"/>
        <v>0</v>
      </c>
      <c r="R272" s="118">
        <f t="shared" si="150"/>
        <v>0</v>
      </c>
      <c r="S272" s="111"/>
      <c r="T272" s="112"/>
      <c r="U272" s="119">
        <f t="shared" si="151"/>
        <v>0</v>
      </c>
      <c r="V272" s="120"/>
      <c r="W272" s="115">
        <f>IFERROR(IF(V272="",0,(SUMIF($G$3:U$3,"金额-入",$G272:U272)-SUMIF($G$3:U$3,"金额-出",$G272:U272))/(SUMIF($G$3:U$3,"数量-入",$G272:U272)-SUMIF($G$3:U$3,"数量-出",$G272:U272))),0)</f>
        <v>0</v>
      </c>
      <c r="X272" s="115">
        <f t="shared" si="152"/>
        <v>0</v>
      </c>
      <c r="Y272" s="121"/>
      <c r="Z272" s="122"/>
      <c r="AA272" s="111"/>
      <c r="AB272" s="112"/>
      <c r="AC272" s="119">
        <f t="shared" si="153"/>
        <v>0</v>
      </c>
      <c r="AD272" s="120"/>
      <c r="AE272" s="115">
        <f>IFERROR(IF(AD272="",0,(SUMIF($G$3:AC$3,"金额-入",$G272:AC272)-SUMIF($G$3:AC$3,"金额-出",$G272:AC272))/(SUMIF($G$3:AC$3,"数量-入",$G272:AC272)-SUMIF($G$3:AC$3,"数量-出",$G272:AC272))),0)</f>
        <v>0</v>
      </c>
      <c r="AF272" s="115">
        <f t="shared" si="154"/>
        <v>0</v>
      </c>
      <c r="AG272" s="121"/>
      <c r="AH272" s="122"/>
      <c r="AI272" s="123"/>
      <c r="AJ272" s="112"/>
      <c r="AK272" s="119">
        <f t="shared" si="155"/>
        <v>0</v>
      </c>
      <c r="AL272" s="124"/>
      <c r="AM272" s="115">
        <f>IFERROR(IF(AL272="",0,(SUMIF($G$3:AK$3,"金额-入",$G272:AK272)-SUMIF($G$3:AK$3,"金额-出",$G272:AK272))/(SUMIF($G$3:AK$3,"数量-入",$G272:AK272)-SUMIF($G$3:AK$3,"数量-出",$G272:AK272))),0)</f>
        <v>0</v>
      </c>
      <c r="AN272" s="115">
        <f t="shared" si="156"/>
        <v>0</v>
      </c>
      <c r="AO272" s="125"/>
      <c r="AP272" s="126"/>
      <c r="AQ272" s="123"/>
      <c r="AR272" s="112"/>
      <c r="AS272" s="119">
        <f t="shared" si="157"/>
        <v>0</v>
      </c>
      <c r="AT272" s="124"/>
      <c r="AU272" s="115">
        <f>IFERROR(IF(AT272="",0,(SUMIF($G$3:AS$3,"金额-入",$G272:AS272)-SUMIF($G$3:AS$3,"金额-出",$G272:AS272))/(SUMIF($G$3:AS$3,"数量-入",$G272:AS272)-SUMIF($G$3:AS$3,"数量-出",$G272:AS272))),0)</f>
        <v>0</v>
      </c>
      <c r="AV272" s="115">
        <f t="shared" si="158"/>
        <v>0</v>
      </c>
      <c r="AW272" s="125"/>
      <c r="AX272" s="126"/>
      <c r="AY272" s="123"/>
      <c r="AZ272" s="112"/>
      <c r="BA272" s="119">
        <f t="shared" si="159"/>
        <v>0</v>
      </c>
      <c r="BB272" s="124"/>
      <c r="BC272" s="115">
        <f>IFERROR(IF(BB272="",0,(SUMIF($G$3:BA$3,"金额-入",$G272:BA272)-SUMIF($G$3:BA$3,"金额-出",$G272:BA272))/(SUMIF($G$3:BA$3,"数量-入",$G272:BA272)-SUMIF($G$3:BA$3,"数量-出",$G272:BA272))),0)</f>
        <v>0</v>
      </c>
      <c r="BD272" s="115">
        <f t="shared" si="160"/>
        <v>0</v>
      </c>
      <c r="BE272" s="125"/>
      <c r="BF272" s="126"/>
      <c r="BG272" s="123"/>
      <c r="BH272" s="112"/>
      <c r="BI272" s="119">
        <f t="shared" si="161"/>
        <v>0</v>
      </c>
      <c r="BJ272" s="124"/>
      <c r="BK272" s="115">
        <f>IFERROR(IF(BJ272="",0,(SUMIF($G$3:BI$3,"金额-入",$G272:BI272)-SUMIF($G$3:BI$3,"金额-出",$G272:BI272))/(SUMIF($G$3:BI$3,"数量-入",$G272:BI272)-SUMIF($G$3:BI$3,"数量-出",$G272:BI272))),0)</f>
        <v>0</v>
      </c>
      <c r="BL272" s="115">
        <f t="shared" si="162"/>
        <v>0</v>
      </c>
      <c r="BM272" s="125"/>
      <c r="BN272" s="126"/>
      <c r="BO272" s="123"/>
      <c r="BP272" s="112"/>
      <c r="BQ272" s="119">
        <f t="shared" si="163"/>
        <v>0</v>
      </c>
      <c r="BR272" s="124"/>
      <c r="BS272" s="115">
        <f>IFERROR(IF(BR272="",0,(SUMIF($G$3:BQ$3,"金额-入",$G272:BQ272)-SUMIF($G$3:BQ$3,"金额-出",$G272:BQ272))/(SUMIF($G$3:BQ$3,"数量-入",$G272:BQ272)-SUMIF($G$3:BQ$3,"数量-出",$G272:BQ272))),0)</f>
        <v>0</v>
      </c>
      <c r="BT272" s="115">
        <f t="shared" si="164"/>
        <v>0</v>
      </c>
      <c r="BU272" s="125"/>
      <c r="BV272" s="126"/>
      <c r="BW272" s="123"/>
      <c r="BX272" s="112"/>
      <c r="BY272" s="119">
        <f t="shared" si="165"/>
        <v>0</v>
      </c>
      <c r="BZ272" s="124"/>
      <c r="CA272" s="115">
        <f>IFERROR(IF(BZ272="",0,(SUMIF($G$3:BY$3,"金额-入",$G272:BY272)-SUMIF($G$3:BY$3,"金额-出",$G272:BY272))/(SUMIF($G$3:BY$3,"数量-入",$G272:BY272)-SUMIF($G$3:BY$3,"数量-出",$G272:BY272))),0)</f>
        <v>0</v>
      </c>
      <c r="CB272" s="115">
        <f t="shared" si="166"/>
        <v>0</v>
      </c>
      <c r="CC272" s="125"/>
      <c r="CD272" s="126"/>
      <c r="CE272" s="123"/>
      <c r="CF272" s="112"/>
      <c r="CG272" s="119">
        <f t="shared" si="167"/>
        <v>0</v>
      </c>
      <c r="CH272" s="124"/>
      <c r="CI272" s="115">
        <f>IFERROR(IF(CH272="",0,(SUMIF($G$3:CG$3,"金额-入",$G272:CG272)-SUMIF($G$3:CG$3,"金额-出",$G272:CG272))/(SUMIF($G$3:CG$3,"数量-入",$G272:CG272)-SUMIF($G$3:CG$3,"数量-出",$G272:CG272))),0)</f>
        <v>0</v>
      </c>
      <c r="CJ272" s="115">
        <f t="shared" si="168"/>
        <v>0</v>
      </c>
      <c r="CK272" s="125"/>
      <c r="CL272" s="126"/>
      <c r="CM272" s="123"/>
      <c r="CN272" s="112"/>
      <c r="CO272" s="119">
        <f t="shared" si="169"/>
        <v>0</v>
      </c>
      <c r="CP272" s="124"/>
      <c r="CQ272" s="115">
        <f>IFERROR(IF(CP272="",0,(SUMIF($G$3:CO$3,"金额-入",$G272:CO272)-SUMIF($G$3:CO$3,"金额-出",$G272:CO272))/(SUMIF($G$3:CO$3,"数量-入",$G272:CO272)-SUMIF($G$3:CO$3,"数量-出",$G272:CO272))),0)</f>
        <v>0</v>
      </c>
      <c r="CR272" s="115">
        <f t="shared" si="170"/>
        <v>0</v>
      </c>
      <c r="CS272" s="125"/>
      <c r="CT272" s="126"/>
      <c r="CU272" s="123"/>
      <c r="CV272" s="112"/>
      <c r="CW272" s="119">
        <f t="shared" si="171"/>
        <v>0</v>
      </c>
      <c r="CX272" s="124"/>
      <c r="CY272" s="115">
        <f>IFERROR(IF(CX272="",0,(SUMIF($G$3:CW$3,"金额-入",$G272:CW272)-SUMIF($G$3:CW$3,"金额-出",$G272:CW272))/(SUMIF($G$3:CW$3,"数量-入",$G272:CW272)-SUMIF($G$3:CW$3,"数量-出",$G272:CW272))),0)</f>
        <v>0</v>
      </c>
      <c r="CZ272" s="115">
        <f t="shared" si="172"/>
        <v>0</v>
      </c>
      <c r="DA272" s="125"/>
      <c r="DB272" s="126"/>
      <c r="DC272" s="123"/>
      <c r="DD272" s="112"/>
      <c r="DE272" s="119">
        <f t="shared" si="173"/>
        <v>0</v>
      </c>
      <c r="DF272" s="124"/>
      <c r="DG272" s="115">
        <f>IFERROR(IF(DF272="",0,(SUMIF($G$3:DE$3,"金额-入",$G272:DE272)-SUMIF($G$3:DE$3,"金额-出",$G272:DE272))/(SUMIF($G$3:DE$3,"数量-入",$G272:DE272)-SUMIF($G$3:DE$3,"数量-出",$G272:DE272))),0)</f>
        <v>0</v>
      </c>
      <c r="DH272" s="115">
        <f t="shared" si="174"/>
        <v>0</v>
      </c>
      <c r="DI272" s="125"/>
      <c r="DJ272" s="126"/>
      <c r="DK272" s="109">
        <f t="array" ref="DK272">MIN(IF(($G$3:$DJ$3="单价")*(G272:DJ272&lt;&gt;0),G272:DJ272))</f>
        <v>0</v>
      </c>
      <c r="DL272" s="97">
        <f t="array" ref="DL272">MAX(IF($G$3:$DJ$3="单价",G272:DJ272))</f>
        <v>0</v>
      </c>
      <c r="DM272" s="115">
        <f t="shared" si="175"/>
        <v>0</v>
      </c>
      <c r="DN272" s="127"/>
      <c r="DO272" s="2"/>
      <c r="DP272" s="11">
        <f t="shared" si="176"/>
        <v>0</v>
      </c>
      <c r="DQ272" s="11">
        <f t="shared" si="177"/>
        <v>0</v>
      </c>
      <c r="DR272" s="11"/>
      <c r="DS272" s="11"/>
      <c r="DT272" s="11"/>
      <c r="DU272" s="2"/>
      <c r="DV272" s="2"/>
      <c r="DW272" s="2"/>
      <c r="DX272" s="2"/>
      <c r="DY272" s="2"/>
    </row>
    <row r="273" spans="1:129" ht="18" hidden="1" customHeight="1" outlineLevel="1" x14ac:dyDescent="0.15">
      <c r="A273" s="2"/>
      <c r="B273" s="53">
        <f t="shared" si="178"/>
        <v>269</v>
      </c>
      <c r="C273" s="5"/>
      <c r="D273" s="6"/>
      <c r="E273" s="7"/>
      <c r="F273" s="8"/>
      <c r="G273" s="111"/>
      <c r="H273" s="112"/>
      <c r="I273" s="113">
        <f t="shared" si="143"/>
        <v>0</v>
      </c>
      <c r="J273" s="114">
        <f t="shared" si="144"/>
        <v>0</v>
      </c>
      <c r="K273" s="115">
        <f t="shared" si="141"/>
        <v>0</v>
      </c>
      <c r="L273" s="113">
        <f t="shared" si="145"/>
        <v>0</v>
      </c>
      <c r="M273" s="114">
        <f t="shared" si="146"/>
        <v>0</v>
      </c>
      <c r="N273" s="115">
        <f t="shared" si="142"/>
        <v>0</v>
      </c>
      <c r="O273" s="113">
        <f t="shared" si="147"/>
        <v>0</v>
      </c>
      <c r="P273" s="116">
        <f t="shared" si="148"/>
        <v>0</v>
      </c>
      <c r="Q273" s="117">
        <f t="shared" si="149"/>
        <v>0</v>
      </c>
      <c r="R273" s="118">
        <f t="shared" si="150"/>
        <v>0</v>
      </c>
      <c r="S273" s="111"/>
      <c r="T273" s="112"/>
      <c r="U273" s="119">
        <f t="shared" si="151"/>
        <v>0</v>
      </c>
      <c r="V273" s="120"/>
      <c r="W273" s="115">
        <f>IFERROR(IF(V273="",0,(SUMIF($G$3:U$3,"金额-入",$G273:U273)-SUMIF($G$3:U$3,"金额-出",$G273:U273))/(SUMIF($G$3:U$3,"数量-入",$G273:U273)-SUMIF($G$3:U$3,"数量-出",$G273:U273))),0)</f>
        <v>0</v>
      </c>
      <c r="X273" s="115">
        <f t="shared" si="152"/>
        <v>0</v>
      </c>
      <c r="Y273" s="121"/>
      <c r="Z273" s="122"/>
      <c r="AA273" s="111"/>
      <c r="AB273" s="112"/>
      <c r="AC273" s="119">
        <f t="shared" si="153"/>
        <v>0</v>
      </c>
      <c r="AD273" s="120"/>
      <c r="AE273" s="115">
        <f>IFERROR(IF(AD273="",0,(SUMIF($G$3:AC$3,"金额-入",$G273:AC273)-SUMIF($G$3:AC$3,"金额-出",$G273:AC273))/(SUMIF($G$3:AC$3,"数量-入",$G273:AC273)-SUMIF($G$3:AC$3,"数量-出",$G273:AC273))),0)</f>
        <v>0</v>
      </c>
      <c r="AF273" s="115">
        <f t="shared" si="154"/>
        <v>0</v>
      </c>
      <c r="AG273" s="121"/>
      <c r="AH273" s="122"/>
      <c r="AI273" s="123"/>
      <c r="AJ273" s="112"/>
      <c r="AK273" s="119">
        <f t="shared" si="155"/>
        <v>0</v>
      </c>
      <c r="AL273" s="124"/>
      <c r="AM273" s="115">
        <f>IFERROR(IF(AL273="",0,(SUMIF($G$3:AK$3,"金额-入",$G273:AK273)-SUMIF($G$3:AK$3,"金额-出",$G273:AK273))/(SUMIF($G$3:AK$3,"数量-入",$G273:AK273)-SUMIF($G$3:AK$3,"数量-出",$G273:AK273))),0)</f>
        <v>0</v>
      </c>
      <c r="AN273" s="115">
        <f t="shared" si="156"/>
        <v>0</v>
      </c>
      <c r="AO273" s="125"/>
      <c r="AP273" s="126"/>
      <c r="AQ273" s="123"/>
      <c r="AR273" s="112"/>
      <c r="AS273" s="119">
        <f t="shared" si="157"/>
        <v>0</v>
      </c>
      <c r="AT273" s="124"/>
      <c r="AU273" s="115">
        <f>IFERROR(IF(AT273="",0,(SUMIF($G$3:AS$3,"金额-入",$G273:AS273)-SUMIF($G$3:AS$3,"金额-出",$G273:AS273))/(SUMIF($G$3:AS$3,"数量-入",$G273:AS273)-SUMIF($G$3:AS$3,"数量-出",$G273:AS273))),0)</f>
        <v>0</v>
      </c>
      <c r="AV273" s="115">
        <f t="shared" si="158"/>
        <v>0</v>
      </c>
      <c r="AW273" s="125"/>
      <c r="AX273" s="126"/>
      <c r="AY273" s="123"/>
      <c r="AZ273" s="112"/>
      <c r="BA273" s="119">
        <f t="shared" si="159"/>
        <v>0</v>
      </c>
      <c r="BB273" s="124"/>
      <c r="BC273" s="115">
        <f>IFERROR(IF(BB273="",0,(SUMIF($G$3:BA$3,"金额-入",$G273:BA273)-SUMIF($G$3:BA$3,"金额-出",$G273:BA273))/(SUMIF($G$3:BA$3,"数量-入",$G273:BA273)-SUMIF($G$3:BA$3,"数量-出",$G273:BA273))),0)</f>
        <v>0</v>
      </c>
      <c r="BD273" s="115">
        <f t="shared" si="160"/>
        <v>0</v>
      </c>
      <c r="BE273" s="125"/>
      <c r="BF273" s="126"/>
      <c r="BG273" s="123"/>
      <c r="BH273" s="112"/>
      <c r="BI273" s="119">
        <f t="shared" si="161"/>
        <v>0</v>
      </c>
      <c r="BJ273" s="124"/>
      <c r="BK273" s="115">
        <f>IFERROR(IF(BJ273="",0,(SUMIF($G$3:BI$3,"金额-入",$G273:BI273)-SUMIF($G$3:BI$3,"金额-出",$G273:BI273))/(SUMIF($G$3:BI$3,"数量-入",$G273:BI273)-SUMIF($G$3:BI$3,"数量-出",$G273:BI273))),0)</f>
        <v>0</v>
      </c>
      <c r="BL273" s="115">
        <f t="shared" si="162"/>
        <v>0</v>
      </c>
      <c r="BM273" s="125"/>
      <c r="BN273" s="126"/>
      <c r="BO273" s="123"/>
      <c r="BP273" s="112"/>
      <c r="BQ273" s="119">
        <f t="shared" si="163"/>
        <v>0</v>
      </c>
      <c r="BR273" s="124"/>
      <c r="BS273" s="115">
        <f>IFERROR(IF(BR273="",0,(SUMIF($G$3:BQ$3,"金额-入",$G273:BQ273)-SUMIF($G$3:BQ$3,"金额-出",$G273:BQ273))/(SUMIF($G$3:BQ$3,"数量-入",$G273:BQ273)-SUMIF($G$3:BQ$3,"数量-出",$G273:BQ273))),0)</f>
        <v>0</v>
      </c>
      <c r="BT273" s="115">
        <f t="shared" si="164"/>
        <v>0</v>
      </c>
      <c r="BU273" s="125"/>
      <c r="BV273" s="126"/>
      <c r="BW273" s="123"/>
      <c r="BX273" s="112"/>
      <c r="BY273" s="119">
        <f t="shared" si="165"/>
        <v>0</v>
      </c>
      <c r="BZ273" s="124"/>
      <c r="CA273" s="115">
        <f>IFERROR(IF(BZ273="",0,(SUMIF($G$3:BY$3,"金额-入",$G273:BY273)-SUMIF($G$3:BY$3,"金额-出",$G273:BY273))/(SUMIF($G$3:BY$3,"数量-入",$G273:BY273)-SUMIF($G$3:BY$3,"数量-出",$G273:BY273))),0)</f>
        <v>0</v>
      </c>
      <c r="CB273" s="115">
        <f t="shared" si="166"/>
        <v>0</v>
      </c>
      <c r="CC273" s="125"/>
      <c r="CD273" s="126"/>
      <c r="CE273" s="123"/>
      <c r="CF273" s="112"/>
      <c r="CG273" s="119">
        <f t="shared" si="167"/>
        <v>0</v>
      </c>
      <c r="CH273" s="124"/>
      <c r="CI273" s="115">
        <f>IFERROR(IF(CH273="",0,(SUMIF($G$3:CG$3,"金额-入",$G273:CG273)-SUMIF($G$3:CG$3,"金额-出",$G273:CG273))/(SUMIF($G$3:CG$3,"数量-入",$G273:CG273)-SUMIF($G$3:CG$3,"数量-出",$G273:CG273))),0)</f>
        <v>0</v>
      </c>
      <c r="CJ273" s="115">
        <f t="shared" si="168"/>
        <v>0</v>
      </c>
      <c r="CK273" s="125"/>
      <c r="CL273" s="126"/>
      <c r="CM273" s="123"/>
      <c r="CN273" s="112"/>
      <c r="CO273" s="119">
        <f t="shared" si="169"/>
        <v>0</v>
      </c>
      <c r="CP273" s="124"/>
      <c r="CQ273" s="115">
        <f>IFERROR(IF(CP273="",0,(SUMIF($G$3:CO$3,"金额-入",$G273:CO273)-SUMIF($G$3:CO$3,"金额-出",$G273:CO273))/(SUMIF($G$3:CO$3,"数量-入",$G273:CO273)-SUMIF($G$3:CO$3,"数量-出",$G273:CO273))),0)</f>
        <v>0</v>
      </c>
      <c r="CR273" s="115">
        <f t="shared" si="170"/>
        <v>0</v>
      </c>
      <c r="CS273" s="125"/>
      <c r="CT273" s="126"/>
      <c r="CU273" s="123"/>
      <c r="CV273" s="112"/>
      <c r="CW273" s="119">
        <f t="shared" si="171"/>
        <v>0</v>
      </c>
      <c r="CX273" s="124"/>
      <c r="CY273" s="115">
        <f>IFERROR(IF(CX273="",0,(SUMIF($G$3:CW$3,"金额-入",$G273:CW273)-SUMIF($G$3:CW$3,"金额-出",$G273:CW273))/(SUMIF($G$3:CW$3,"数量-入",$G273:CW273)-SUMIF($G$3:CW$3,"数量-出",$G273:CW273))),0)</f>
        <v>0</v>
      </c>
      <c r="CZ273" s="115">
        <f t="shared" si="172"/>
        <v>0</v>
      </c>
      <c r="DA273" s="125"/>
      <c r="DB273" s="126"/>
      <c r="DC273" s="123"/>
      <c r="DD273" s="112"/>
      <c r="DE273" s="119">
        <f t="shared" si="173"/>
        <v>0</v>
      </c>
      <c r="DF273" s="124"/>
      <c r="DG273" s="115">
        <f>IFERROR(IF(DF273="",0,(SUMIF($G$3:DE$3,"金额-入",$G273:DE273)-SUMIF($G$3:DE$3,"金额-出",$G273:DE273))/(SUMIF($G$3:DE$3,"数量-入",$G273:DE273)-SUMIF($G$3:DE$3,"数量-出",$G273:DE273))),0)</f>
        <v>0</v>
      </c>
      <c r="DH273" s="115">
        <f t="shared" si="174"/>
        <v>0</v>
      </c>
      <c r="DI273" s="125"/>
      <c r="DJ273" s="126"/>
      <c r="DK273" s="109">
        <f t="array" ref="DK273">MIN(IF(($G$3:$DJ$3="单价")*(G273:DJ273&lt;&gt;0),G273:DJ273))</f>
        <v>0</v>
      </c>
      <c r="DL273" s="97">
        <f t="array" ref="DL273">MAX(IF($G$3:$DJ$3="单价",G273:DJ273))</f>
        <v>0</v>
      </c>
      <c r="DM273" s="115">
        <f t="shared" si="175"/>
        <v>0</v>
      </c>
      <c r="DN273" s="127"/>
      <c r="DO273" s="2"/>
      <c r="DP273" s="11">
        <f t="shared" si="176"/>
        <v>0</v>
      </c>
      <c r="DQ273" s="11">
        <f t="shared" si="177"/>
        <v>0</v>
      </c>
      <c r="DR273" s="11"/>
      <c r="DS273" s="11"/>
      <c r="DT273" s="11"/>
      <c r="DU273" s="2"/>
      <c r="DV273" s="2"/>
      <c r="DW273" s="2"/>
      <c r="DX273" s="2"/>
      <c r="DY273" s="2"/>
    </row>
    <row r="274" spans="1:129" ht="18" hidden="1" customHeight="1" outlineLevel="1" x14ac:dyDescent="0.15">
      <c r="A274" s="2"/>
      <c r="B274" s="53">
        <f t="shared" si="178"/>
        <v>270</v>
      </c>
      <c r="C274" s="5"/>
      <c r="D274" s="6"/>
      <c r="E274" s="7"/>
      <c r="F274" s="8"/>
      <c r="G274" s="111"/>
      <c r="H274" s="112"/>
      <c r="I274" s="113">
        <f t="shared" si="143"/>
        <v>0</v>
      </c>
      <c r="J274" s="114">
        <f t="shared" si="144"/>
        <v>0</v>
      </c>
      <c r="K274" s="115">
        <f t="shared" ref="K274:K337" si="179">IFERROR(L274/J274,0)</f>
        <v>0</v>
      </c>
      <c r="L274" s="113">
        <f t="shared" si="145"/>
        <v>0</v>
      </c>
      <c r="M274" s="114">
        <f t="shared" si="146"/>
        <v>0</v>
      </c>
      <c r="N274" s="115">
        <f t="shared" ref="N274:N337" si="180">IFERROR(O274/M274,0)</f>
        <v>0</v>
      </c>
      <c r="O274" s="113">
        <f t="shared" si="147"/>
        <v>0</v>
      </c>
      <c r="P274" s="116">
        <f t="shared" si="148"/>
        <v>0</v>
      </c>
      <c r="Q274" s="117">
        <f t="shared" si="149"/>
        <v>0</v>
      </c>
      <c r="R274" s="118">
        <f t="shared" si="150"/>
        <v>0</v>
      </c>
      <c r="S274" s="111"/>
      <c r="T274" s="112"/>
      <c r="U274" s="119">
        <f t="shared" si="151"/>
        <v>0</v>
      </c>
      <c r="V274" s="120"/>
      <c r="W274" s="115">
        <f>IFERROR(IF(V274="",0,(SUMIF($G$3:U$3,"金额-入",$G274:U274)-SUMIF($G$3:U$3,"金额-出",$G274:U274))/(SUMIF($G$3:U$3,"数量-入",$G274:U274)-SUMIF($G$3:U$3,"数量-出",$G274:U274))),0)</f>
        <v>0</v>
      </c>
      <c r="X274" s="115">
        <f t="shared" si="152"/>
        <v>0</v>
      </c>
      <c r="Y274" s="121"/>
      <c r="Z274" s="122"/>
      <c r="AA274" s="111"/>
      <c r="AB274" s="112"/>
      <c r="AC274" s="119">
        <f t="shared" si="153"/>
        <v>0</v>
      </c>
      <c r="AD274" s="120"/>
      <c r="AE274" s="115">
        <f>IFERROR(IF(AD274="",0,(SUMIF($G$3:AC$3,"金额-入",$G274:AC274)-SUMIF($G$3:AC$3,"金额-出",$G274:AC274))/(SUMIF($G$3:AC$3,"数量-入",$G274:AC274)-SUMIF($G$3:AC$3,"数量-出",$G274:AC274))),0)</f>
        <v>0</v>
      </c>
      <c r="AF274" s="115">
        <f t="shared" si="154"/>
        <v>0</v>
      </c>
      <c r="AG274" s="121"/>
      <c r="AH274" s="122"/>
      <c r="AI274" s="123"/>
      <c r="AJ274" s="112"/>
      <c r="AK274" s="119">
        <f t="shared" si="155"/>
        <v>0</v>
      </c>
      <c r="AL274" s="124"/>
      <c r="AM274" s="115">
        <f>IFERROR(IF(AL274="",0,(SUMIF($G$3:AK$3,"金额-入",$G274:AK274)-SUMIF($G$3:AK$3,"金额-出",$G274:AK274))/(SUMIF($G$3:AK$3,"数量-入",$G274:AK274)-SUMIF($G$3:AK$3,"数量-出",$G274:AK274))),0)</f>
        <v>0</v>
      </c>
      <c r="AN274" s="115">
        <f t="shared" si="156"/>
        <v>0</v>
      </c>
      <c r="AO274" s="125"/>
      <c r="AP274" s="126"/>
      <c r="AQ274" s="123"/>
      <c r="AR274" s="112"/>
      <c r="AS274" s="119">
        <f t="shared" si="157"/>
        <v>0</v>
      </c>
      <c r="AT274" s="124"/>
      <c r="AU274" s="115">
        <f>IFERROR(IF(AT274="",0,(SUMIF($G$3:AS$3,"金额-入",$G274:AS274)-SUMIF($G$3:AS$3,"金额-出",$G274:AS274))/(SUMIF($G$3:AS$3,"数量-入",$G274:AS274)-SUMIF($G$3:AS$3,"数量-出",$G274:AS274))),0)</f>
        <v>0</v>
      </c>
      <c r="AV274" s="115">
        <f t="shared" si="158"/>
        <v>0</v>
      </c>
      <c r="AW274" s="125"/>
      <c r="AX274" s="126"/>
      <c r="AY274" s="123"/>
      <c r="AZ274" s="112"/>
      <c r="BA274" s="119">
        <f t="shared" si="159"/>
        <v>0</v>
      </c>
      <c r="BB274" s="124"/>
      <c r="BC274" s="115">
        <f>IFERROR(IF(BB274="",0,(SUMIF($G$3:BA$3,"金额-入",$G274:BA274)-SUMIF($G$3:BA$3,"金额-出",$G274:BA274))/(SUMIF($G$3:BA$3,"数量-入",$G274:BA274)-SUMIF($G$3:BA$3,"数量-出",$G274:BA274))),0)</f>
        <v>0</v>
      </c>
      <c r="BD274" s="115">
        <f t="shared" si="160"/>
        <v>0</v>
      </c>
      <c r="BE274" s="125"/>
      <c r="BF274" s="126"/>
      <c r="BG274" s="123"/>
      <c r="BH274" s="112"/>
      <c r="BI274" s="119">
        <f t="shared" si="161"/>
        <v>0</v>
      </c>
      <c r="BJ274" s="124"/>
      <c r="BK274" s="115">
        <f>IFERROR(IF(BJ274="",0,(SUMIF($G$3:BI$3,"金额-入",$G274:BI274)-SUMIF($G$3:BI$3,"金额-出",$G274:BI274))/(SUMIF($G$3:BI$3,"数量-入",$G274:BI274)-SUMIF($G$3:BI$3,"数量-出",$G274:BI274))),0)</f>
        <v>0</v>
      </c>
      <c r="BL274" s="115">
        <f t="shared" si="162"/>
        <v>0</v>
      </c>
      <c r="BM274" s="125"/>
      <c r="BN274" s="126"/>
      <c r="BO274" s="123"/>
      <c r="BP274" s="112"/>
      <c r="BQ274" s="119">
        <f t="shared" si="163"/>
        <v>0</v>
      </c>
      <c r="BR274" s="124"/>
      <c r="BS274" s="115">
        <f>IFERROR(IF(BR274="",0,(SUMIF($G$3:BQ$3,"金额-入",$G274:BQ274)-SUMIF($G$3:BQ$3,"金额-出",$G274:BQ274))/(SUMIF($G$3:BQ$3,"数量-入",$G274:BQ274)-SUMIF($G$3:BQ$3,"数量-出",$G274:BQ274))),0)</f>
        <v>0</v>
      </c>
      <c r="BT274" s="115">
        <f t="shared" si="164"/>
        <v>0</v>
      </c>
      <c r="BU274" s="125"/>
      <c r="BV274" s="126"/>
      <c r="BW274" s="123"/>
      <c r="BX274" s="112"/>
      <c r="BY274" s="119">
        <f t="shared" si="165"/>
        <v>0</v>
      </c>
      <c r="BZ274" s="124"/>
      <c r="CA274" s="115">
        <f>IFERROR(IF(BZ274="",0,(SUMIF($G$3:BY$3,"金额-入",$G274:BY274)-SUMIF($G$3:BY$3,"金额-出",$G274:BY274))/(SUMIF($G$3:BY$3,"数量-入",$G274:BY274)-SUMIF($G$3:BY$3,"数量-出",$G274:BY274))),0)</f>
        <v>0</v>
      </c>
      <c r="CB274" s="115">
        <f t="shared" si="166"/>
        <v>0</v>
      </c>
      <c r="CC274" s="125"/>
      <c r="CD274" s="126"/>
      <c r="CE274" s="123"/>
      <c r="CF274" s="112"/>
      <c r="CG274" s="119">
        <f t="shared" si="167"/>
        <v>0</v>
      </c>
      <c r="CH274" s="124"/>
      <c r="CI274" s="115">
        <f>IFERROR(IF(CH274="",0,(SUMIF($G$3:CG$3,"金额-入",$G274:CG274)-SUMIF($G$3:CG$3,"金额-出",$G274:CG274))/(SUMIF($G$3:CG$3,"数量-入",$G274:CG274)-SUMIF($G$3:CG$3,"数量-出",$G274:CG274))),0)</f>
        <v>0</v>
      </c>
      <c r="CJ274" s="115">
        <f t="shared" si="168"/>
        <v>0</v>
      </c>
      <c r="CK274" s="125"/>
      <c r="CL274" s="126"/>
      <c r="CM274" s="123"/>
      <c r="CN274" s="112"/>
      <c r="CO274" s="119">
        <f t="shared" si="169"/>
        <v>0</v>
      </c>
      <c r="CP274" s="124"/>
      <c r="CQ274" s="115">
        <f>IFERROR(IF(CP274="",0,(SUMIF($G$3:CO$3,"金额-入",$G274:CO274)-SUMIF($G$3:CO$3,"金额-出",$G274:CO274))/(SUMIF($G$3:CO$3,"数量-入",$G274:CO274)-SUMIF($G$3:CO$3,"数量-出",$G274:CO274))),0)</f>
        <v>0</v>
      </c>
      <c r="CR274" s="115">
        <f t="shared" si="170"/>
        <v>0</v>
      </c>
      <c r="CS274" s="125"/>
      <c r="CT274" s="126"/>
      <c r="CU274" s="123"/>
      <c r="CV274" s="112"/>
      <c r="CW274" s="119">
        <f t="shared" si="171"/>
        <v>0</v>
      </c>
      <c r="CX274" s="124"/>
      <c r="CY274" s="115">
        <f>IFERROR(IF(CX274="",0,(SUMIF($G$3:CW$3,"金额-入",$G274:CW274)-SUMIF($G$3:CW$3,"金额-出",$G274:CW274))/(SUMIF($G$3:CW$3,"数量-入",$G274:CW274)-SUMIF($G$3:CW$3,"数量-出",$G274:CW274))),0)</f>
        <v>0</v>
      </c>
      <c r="CZ274" s="115">
        <f t="shared" si="172"/>
        <v>0</v>
      </c>
      <c r="DA274" s="125"/>
      <c r="DB274" s="126"/>
      <c r="DC274" s="123"/>
      <c r="DD274" s="112"/>
      <c r="DE274" s="119">
        <f t="shared" si="173"/>
        <v>0</v>
      </c>
      <c r="DF274" s="124"/>
      <c r="DG274" s="115">
        <f>IFERROR(IF(DF274="",0,(SUMIF($G$3:DE$3,"金额-入",$G274:DE274)-SUMIF($G$3:DE$3,"金额-出",$G274:DE274))/(SUMIF($G$3:DE$3,"数量-入",$G274:DE274)-SUMIF($G$3:DE$3,"数量-出",$G274:DE274))),0)</f>
        <v>0</v>
      </c>
      <c r="DH274" s="115">
        <f t="shared" si="174"/>
        <v>0</v>
      </c>
      <c r="DI274" s="125"/>
      <c r="DJ274" s="126"/>
      <c r="DK274" s="109">
        <f t="array" ref="DK274">MIN(IF(($G$3:$DJ$3="单价")*(G274:DJ274&lt;&gt;0),G274:DJ274))</f>
        <v>0</v>
      </c>
      <c r="DL274" s="97">
        <f t="array" ref="DL274">MAX(IF($G$3:$DJ$3="单价",G274:DJ274))</f>
        <v>0</v>
      </c>
      <c r="DM274" s="115">
        <f t="shared" si="175"/>
        <v>0</v>
      </c>
      <c r="DN274" s="127"/>
      <c r="DO274" s="2"/>
      <c r="DP274" s="11">
        <f t="shared" si="176"/>
        <v>0</v>
      </c>
      <c r="DQ274" s="11">
        <f t="shared" si="177"/>
        <v>0</v>
      </c>
      <c r="DR274" s="11"/>
      <c r="DS274" s="11"/>
      <c r="DT274" s="11"/>
      <c r="DU274" s="2"/>
      <c r="DV274" s="2"/>
      <c r="DW274" s="2"/>
      <c r="DX274" s="2"/>
      <c r="DY274" s="2"/>
    </row>
    <row r="275" spans="1:129" ht="18" hidden="1" customHeight="1" outlineLevel="1" x14ac:dyDescent="0.15">
      <c r="A275" s="2"/>
      <c r="B275" s="53">
        <f t="shared" si="178"/>
        <v>271</v>
      </c>
      <c r="C275" s="5"/>
      <c r="D275" s="6"/>
      <c r="E275" s="7"/>
      <c r="F275" s="8"/>
      <c r="G275" s="111"/>
      <c r="H275" s="112"/>
      <c r="I275" s="113">
        <f t="shared" ref="I275:I338" si="181">G275*H275</f>
        <v>0</v>
      </c>
      <c r="J275" s="114">
        <f t="shared" ref="J275:J338" si="182">+SUMIF($S$3:$DJ$3,"数量-入",S275:DJ275)</f>
        <v>0</v>
      </c>
      <c r="K275" s="115">
        <f t="shared" si="179"/>
        <v>0</v>
      </c>
      <c r="L275" s="113">
        <f t="shared" ref="L275:L338" si="183">+SUMIF($S$3:$DJ$3,"金额-入",S275:DJ275)</f>
        <v>0</v>
      </c>
      <c r="M275" s="114">
        <f t="shared" ref="M275:M338" si="184">SUMIF($S$3:$DJ$3,"数量-出",S275:DJ275)</f>
        <v>0</v>
      </c>
      <c r="N275" s="115">
        <f t="shared" si="180"/>
        <v>0</v>
      </c>
      <c r="O275" s="113">
        <f t="shared" ref="O275:O338" si="185">+SUMIF($S$3:$DJ$3,"金额-出",S275:DJ275)</f>
        <v>0</v>
      </c>
      <c r="P275" s="116">
        <f t="shared" ref="P275:P338" si="186">G275+J275-M275</f>
        <v>0</v>
      </c>
      <c r="Q275" s="117">
        <f t="shared" ref="Q275:Q338" si="187">IFERROR(R275/P275,0)</f>
        <v>0</v>
      </c>
      <c r="R275" s="118">
        <f t="shared" ref="R275:R338" si="188">I275+L275-O275</f>
        <v>0</v>
      </c>
      <c r="S275" s="111"/>
      <c r="T275" s="112"/>
      <c r="U275" s="119">
        <f t="shared" ref="U275:U338" si="189">S275*T275</f>
        <v>0</v>
      </c>
      <c r="V275" s="120"/>
      <c r="W275" s="115">
        <f>IFERROR(IF(V275="",0,(SUMIF($G$3:U$3,"金额-入",$G275:U275)-SUMIF($G$3:U$3,"金额-出",$G275:U275))/(SUMIF($G$3:U$3,"数量-入",$G275:U275)-SUMIF($G$3:U$3,"数量-出",$G275:U275))),0)</f>
        <v>0</v>
      </c>
      <c r="X275" s="115">
        <f t="shared" ref="X275:X338" si="190">V275*W275</f>
        <v>0</v>
      </c>
      <c r="Y275" s="121"/>
      <c r="Z275" s="122"/>
      <c r="AA275" s="111"/>
      <c r="AB275" s="112"/>
      <c r="AC275" s="119">
        <f t="shared" ref="AC275:AC338" si="191">AA275*AB275</f>
        <v>0</v>
      </c>
      <c r="AD275" s="120"/>
      <c r="AE275" s="115">
        <f>IFERROR(IF(AD275="",0,(SUMIF($G$3:AC$3,"金额-入",$G275:AC275)-SUMIF($G$3:AC$3,"金额-出",$G275:AC275))/(SUMIF($G$3:AC$3,"数量-入",$G275:AC275)-SUMIF($G$3:AC$3,"数量-出",$G275:AC275))),0)</f>
        <v>0</v>
      </c>
      <c r="AF275" s="115">
        <f t="shared" ref="AF275:AF338" si="192">AD275*AE275</f>
        <v>0</v>
      </c>
      <c r="AG275" s="121"/>
      <c r="AH275" s="122"/>
      <c r="AI275" s="123"/>
      <c r="AJ275" s="112"/>
      <c r="AK275" s="119">
        <f t="shared" ref="AK275:AK338" si="193">AI275*AJ275</f>
        <v>0</v>
      </c>
      <c r="AL275" s="124"/>
      <c r="AM275" s="115">
        <f>IFERROR(IF(AL275="",0,(SUMIF($G$3:AK$3,"金额-入",$G275:AK275)-SUMIF($G$3:AK$3,"金额-出",$G275:AK275))/(SUMIF($G$3:AK$3,"数量-入",$G275:AK275)-SUMIF($G$3:AK$3,"数量-出",$G275:AK275))),0)</f>
        <v>0</v>
      </c>
      <c r="AN275" s="115">
        <f t="shared" ref="AN275:AN338" si="194">AL275*AM275</f>
        <v>0</v>
      </c>
      <c r="AO275" s="125"/>
      <c r="AP275" s="126"/>
      <c r="AQ275" s="123"/>
      <c r="AR275" s="112"/>
      <c r="AS275" s="119">
        <f t="shared" ref="AS275:AS338" si="195">AQ275*AR275</f>
        <v>0</v>
      </c>
      <c r="AT275" s="124"/>
      <c r="AU275" s="115">
        <f>IFERROR(IF(AT275="",0,(SUMIF($G$3:AS$3,"金额-入",$G275:AS275)-SUMIF($G$3:AS$3,"金额-出",$G275:AS275))/(SUMIF($G$3:AS$3,"数量-入",$G275:AS275)-SUMIF($G$3:AS$3,"数量-出",$G275:AS275))),0)</f>
        <v>0</v>
      </c>
      <c r="AV275" s="115">
        <f t="shared" ref="AV275:AV338" si="196">AT275*AU275</f>
        <v>0</v>
      </c>
      <c r="AW275" s="125"/>
      <c r="AX275" s="126"/>
      <c r="AY275" s="123"/>
      <c r="AZ275" s="112"/>
      <c r="BA275" s="119">
        <f t="shared" ref="BA275:BA338" si="197">AY275*AZ275</f>
        <v>0</v>
      </c>
      <c r="BB275" s="124"/>
      <c r="BC275" s="115">
        <f>IFERROR(IF(BB275="",0,(SUMIF($G$3:BA$3,"金额-入",$G275:BA275)-SUMIF($G$3:BA$3,"金额-出",$G275:BA275))/(SUMIF($G$3:BA$3,"数量-入",$G275:BA275)-SUMIF($G$3:BA$3,"数量-出",$G275:BA275))),0)</f>
        <v>0</v>
      </c>
      <c r="BD275" s="115">
        <f t="shared" ref="BD275:BD338" si="198">BB275*BC275</f>
        <v>0</v>
      </c>
      <c r="BE275" s="125"/>
      <c r="BF275" s="126"/>
      <c r="BG275" s="123"/>
      <c r="BH275" s="112"/>
      <c r="BI275" s="119">
        <f t="shared" ref="BI275:BI338" si="199">BG275*BH275</f>
        <v>0</v>
      </c>
      <c r="BJ275" s="124"/>
      <c r="BK275" s="115">
        <f>IFERROR(IF(BJ275="",0,(SUMIF($G$3:BI$3,"金额-入",$G275:BI275)-SUMIF($G$3:BI$3,"金额-出",$G275:BI275))/(SUMIF($G$3:BI$3,"数量-入",$G275:BI275)-SUMIF($G$3:BI$3,"数量-出",$G275:BI275))),0)</f>
        <v>0</v>
      </c>
      <c r="BL275" s="115">
        <f t="shared" ref="BL275:BL338" si="200">BJ275*BK275</f>
        <v>0</v>
      </c>
      <c r="BM275" s="125"/>
      <c r="BN275" s="126"/>
      <c r="BO275" s="123"/>
      <c r="BP275" s="112"/>
      <c r="BQ275" s="119">
        <f t="shared" ref="BQ275:BQ338" si="201">BO275*BP275</f>
        <v>0</v>
      </c>
      <c r="BR275" s="124"/>
      <c r="BS275" s="115">
        <f>IFERROR(IF(BR275="",0,(SUMIF($G$3:BQ$3,"金额-入",$G275:BQ275)-SUMIF($G$3:BQ$3,"金额-出",$G275:BQ275))/(SUMIF($G$3:BQ$3,"数量-入",$G275:BQ275)-SUMIF($G$3:BQ$3,"数量-出",$G275:BQ275))),0)</f>
        <v>0</v>
      </c>
      <c r="BT275" s="115">
        <f t="shared" ref="BT275:BT338" si="202">BR275*BS275</f>
        <v>0</v>
      </c>
      <c r="BU275" s="125"/>
      <c r="BV275" s="126"/>
      <c r="BW275" s="123"/>
      <c r="BX275" s="112"/>
      <c r="BY275" s="119">
        <f t="shared" ref="BY275:BY338" si="203">BW275*BX275</f>
        <v>0</v>
      </c>
      <c r="BZ275" s="124"/>
      <c r="CA275" s="115">
        <f>IFERROR(IF(BZ275="",0,(SUMIF($G$3:BY$3,"金额-入",$G275:BY275)-SUMIF($G$3:BY$3,"金额-出",$G275:BY275))/(SUMIF($G$3:BY$3,"数量-入",$G275:BY275)-SUMIF($G$3:BY$3,"数量-出",$G275:BY275))),0)</f>
        <v>0</v>
      </c>
      <c r="CB275" s="115">
        <f t="shared" ref="CB275:CB338" si="204">BZ275*CA275</f>
        <v>0</v>
      </c>
      <c r="CC275" s="125"/>
      <c r="CD275" s="126"/>
      <c r="CE275" s="123"/>
      <c r="CF275" s="112"/>
      <c r="CG275" s="119">
        <f t="shared" ref="CG275:CG338" si="205">CE275*CF275</f>
        <v>0</v>
      </c>
      <c r="CH275" s="124"/>
      <c r="CI275" s="115">
        <f>IFERROR(IF(CH275="",0,(SUMIF($G$3:CG$3,"金额-入",$G275:CG275)-SUMIF($G$3:CG$3,"金额-出",$G275:CG275))/(SUMIF($G$3:CG$3,"数量-入",$G275:CG275)-SUMIF($G$3:CG$3,"数量-出",$G275:CG275))),0)</f>
        <v>0</v>
      </c>
      <c r="CJ275" s="115">
        <f t="shared" ref="CJ275:CJ338" si="206">CH275*CI275</f>
        <v>0</v>
      </c>
      <c r="CK275" s="125"/>
      <c r="CL275" s="126"/>
      <c r="CM275" s="123"/>
      <c r="CN275" s="112"/>
      <c r="CO275" s="119">
        <f t="shared" ref="CO275:CO338" si="207">CM275*CN275</f>
        <v>0</v>
      </c>
      <c r="CP275" s="124"/>
      <c r="CQ275" s="115">
        <f>IFERROR(IF(CP275="",0,(SUMIF($G$3:CO$3,"金额-入",$G275:CO275)-SUMIF($G$3:CO$3,"金额-出",$G275:CO275))/(SUMIF($G$3:CO$3,"数量-入",$G275:CO275)-SUMIF($G$3:CO$3,"数量-出",$G275:CO275))),0)</f>
        <v>0</v>
      </c>
      <c r="CR275" s="115">
        <f t="shared" ref="CR275:CR338" si="208">CP275*CQ275</f>
        <v>0</v>
      </c>
      <c r="CS275" s="125"/>
      <c r="CT275" s="126"/>
      <c r="CU275" s="123"/>
      <c r="CV275" s="112"/>
      <c r="CW275" s="119">
        <f t="shared" ref="CW275:CW338" si="209">CU275*CV275</f>
        <v>0</v>
      </c>
      <c r="CX275" s="124"/>
      <c r="CY275" s="115">
        <f>IFERROR(IF(CX275="",0,(SUMIF($G$3:CW$3,"金额-入",$G275:CW275)-SUMIF($G$3:CW$3,"金额-出",$G275:CW275))/(SUMIF($G$3:CW$3,"数量-入",$G275:CW275)-SUMIF($G$3:CW$3,"数量-出",$G275:CW275))),0)</f>
        <v>0</v>
      </c>
      <c r="CZ275" s="115">
        <f t="shared" ref="CZ275:CZ338" si="210">CX275*CY275</f>
        <v>0</v>
      </c>
      <c r="DA275" s="125"/>
      <c r="DB275" s="126"/>
      <c r="DC275" s="123"/>
      <c r="DD275" s="112"/>
      <c r="DE275" s="119">
        <f t="shared" ref="DE275:DE338" si="211">DC275*DD275</f>
        <v>0</v>
      </c>
      <c r="DF275" s="124"/>
      <c r="DG275" s="115">
        <f>IFERROR(IF(DF275="",0,(SUMIF($G$3:DE$3,"金额-入",$G275:DE275)-SUMIF($G$3:DE$3,"金额-出",$G275:DE275))/(SUMIF($G$3:DE$3,"数量-入",$G275:DE275)-SUMIF($G$3:DE$3,"数量-出",$G275:DE275))),0)</f>
        <v>0</v>
      </c>
      <c r="DH275" s="115">
        <f t="shared" ref="DH275:DH338" si="212">DF275*DG275</f>
        <v>0</v>
      </c>
      <c r="DI275" s="125"/>
      <c r="DJ275" s="126"/>
      <c r="DK275" s="109">
        <f t="array" ref="DK275">MIN(IF(($G$3:$DJ$3="单价")*(G275:DJ275&lt;&gt;0),G275:DJ275))</f>
        <v>0</v>
      </c>
      <c r="DL275" s="97">
        <f t="array" ref="DL275">MAX(IF($G$3:$DJ$3="单价",G275:DJ275))</f>
        <v>0</v>
      </c>
      <c r="DM275" s="115">
        <f t="shared" ref="DM275:DM338" si="213">IFERROR(SUMIF($G$3:$DJ$3,"金额-入",G275:DJ275)/SUMIF($G$3:$DJ$3,"数量-入",G275:DJ275),0)</f>
        <v>0</v>
      </c>
      <c r="DN275" s="127"/>
      <c r="DO275" s="2"/>
      <c r="DP275" s="11">
        <f t="shared" ref="DP275:DP338" si="214">ROUND(SUMIF($G$3:$DN$3,"数量-入",G275:DN275)-SUMIF($G$3:$DN$3,"数量-出",G275:DN275)-P275,0)</f>
        <v>0</v>
      </c>
      <c r="DQ275" s="11">
        <f t="shared" ref="DQ275:DQ338" si="215">ROUND(SUMIF($G$3:$DN$3,"金额-入",G275:DN275)-SUMIF($G$3:$DN$3,"金额-出",G275:DN275)-R275,0)</f>
        <v>0</v>
      </c>
      <c r="DR275" s="11"/>
      <c r="DS275" s="11"/>
      <c r="DT275" s="11"/>
      <c r="DU275" s="2"/>
      <c r="DV275" s="2"/>
      <c r="DW275" s="2"/>
      <c r="DX275" s="2"/>
      <c r="DY275" s="2"/>
    </row>
    <row r="276" spans="1:129" ht="18" hidden="1" customHeight="1" outlineLevel="1" x14ac:dyDescent="0.15">
      <c r="A276" s="2"/>
      <c r="B276" s="53">
        <f t="shared" si="178"/>
        <v>272</v>
      </c>
      <c r="C276" s="5"/>
      <c r="D276" s="6"/>
      <c r="E276" s="7"/>
      <c r="F276" s="8"/>
      <c r="G276" s="111"/>
      <c r="H276" s="112"/>
      <c r="I276" s="113">
        <f t="shared" si="181"/>
        <v>0</v>
      </c>
      <c r="J276" s="114">
        <f t="shared" si="182"/>
        <v>0</v>
      </c>
      <c r="K276" s="115">
        <f t="shared" si="179"/>
        <v>0</v>
      </c>
      <c r="L276" s="113">
        <f t="shared" si="183"/>
        <v>0</v>
      </c>
      <c r="M276" s="114">
        <f t="shared" si="184"/>
        <v>0</v>
      </c>
      <c r="N276" s="115">
        <f t="shared" si="180"/>
        <v>0</v>
      </c>
      <c r="O276" s="113">
        <f t="shared" si="185"/>
        <v>0</v>
      </c>
      <c r="P276" s="116">
        <f t="shared" si="186"/>
        <v>0</v>
      </c>
      <c r="Q276" s="117">
        <f t="shared" si="187"/>
        <v>0</v>
      </c>
      <c r="R276" s="118">
        <f t="shared" si="188"/>
        <v>0</v>
      </c>
      <c r="S276" s="111"/>
      <c r="T276" s="112"/>
      <c r="U276" s="119">
        <f t="shared" si="189"/>
        <v>0</v>
      </c>
      <c r="V276" s="120"/>
      <c r="W276" s="115">
        <f>IFERROR(IF(V276="",0,(SUMIF($G$3:U$3,"金额-入",$G276:U276)-SUMIF($G$3:U$3,"金额-出",$G276:U276))/(SUMIF($G$3:U$3,"数量-入",$G276:U276)-SUMIF($G$3:U$3,"数量-出",$G276:U276))),0)</f>
        <v>0</v>
      </c>
      <c r="X276" s="115">
        <f t="shared" si="190"/>
        <v>0</v>
      </c>
      <c r="Y276" s="121"/>
      <c r="Z276" s="122"/>
      <c r="AA276" s="111"/>
      <c r="AB276" s="112"/>
      <c r="AC276" s="119">
        <f t="shared" si="191"/>
        <v>0</v>
      </c>
      <c r="AD276" s="120"/>
      <c r="AE276" s="115">
        <f>IFERROR(IF(AD276="",0,(SUMIF($G$3:AC$3,"金额-入",$G276:AC276)-SUMIF($G$3:AC$3,"金额-出",$G276:AC276))/(SUMIF($G$3:AC$3,"数量-入",$G276:AC276)-SUMIF($G$3:AC$3,"数量-出",$G276:AC276))),0)</f>
        <v>0</v>
      </c>
      <c r="AF276" s="115">
        <f t="shared" si="192"/>
        <v>0</v>
      </c>
      <c r="AG276" s="121"/>
      <c r="AH276" s="122"/>
      <c r="AI276" s="123"/>
      <c r="AJ276" s="112"/>
      <c r="AK276" s="119">
        <f t="shared" si="193"/>
        <v>0</v>
      </c>
      <c r="AL276" s="124"/>
      <c r="AM276" s="115">
        <f>IFERROR(IF(AL276="",0,(SUMIF($G$3:AK$3,"金额-入",$G276:AK276)-SUMIF($G$3:AK$3,"金额-出",$G276:AK276))/(SUMIF($G$3:AK$3,"数量-入",$G276:AK276)-SUMIF($G$3:AK$3,"数量-出",$G276:AK276))),0)</f>
        <v>0</v>
      </c>
      <c r="AN276" s="115">
        <f t="shared" si="194"/>
        <v>0</v>
      </c>
      <c r="AO276" s="125"/>
      <c r="AP276" s="126"/>
      <c r="AQ276" s="123"/>
      <c r="AR276" s="112"/>
      <c r="AS276" s="119">
        <f t="shared" si="195"/>
        <v>0</v>
      </c>
      <c r="AT276" s="124"/>
      <c r="AU276" s="115">
        <f>IFERROR(IF(AT276="",0,(SUMIF($G$3:AS$3,"金额-入",$G276:AS276)-SUMIF($G$3:AS$3,"金额-出",$G276:AS276))/(SUMIF($G$3:AS$3,"数量-入",$G276:AS276)-SUMIF($G$3:AS$3,"数量-出",$G276:AS276))),0)</f>
        <v>0</v>
      </c>
      <c r="AV276" s="115">
        <f t="shared" si="196"/>
        <v>0</v>
      </c>
      <c r="AW276" s="125"/>
      <c r="AX276" s="126"/>
      <c r="AY276" s="123"/>
      <c r="AZ276" s="112"/>
      <c r="BA276" s="119">
        <f t="shared" si="197"/>
        <v>0</v>
      </c>
      <c r="BB276" s="124"/>
      <c r="BC276" s="115">
        <f>IFERROR(IF(BB276="",0,(SUMIF($G$3:BA$3,"金额-入",$G276:BA276)-SUMIF($G$3:BA$3,"金额-出",$G276:BA276))/(SUMIF($G$3:BA$3,"数量-入",$G276:BA276)-SUMIF($G$3:BA$3,"数量-出",$G276:BA276))),0)</f>
        <v>0</v>
      </c>
      <c r="BD276" s="115">
        <f t="shared" si="198"/>
        <v>0</v>
      </c>
      <c r="BE276" s="125"/>
      <c r="BF276" s="126"/>
      <c r="BG276" s="123"/>
      <c r="BH276" s="112"/>
      <c r="BI276" s="119">
        <f t="shared" si="199"/>
        <v>0</v>
      </c>
      <c r="BJ276" s="124"/>
      <c r="BK276" s="115">
        <f>IFERROR(IF(BJ276="",0,(SUMIF($G$3:BI$3,"金额-入",$G276:BI276)-SUMIF($G$3:BI$3,"金额-出",$G276:BI276))/(SUMIF($G$3:BI$3,"数量-入",$G276:BI276)-SUMIF($G$3:BI$3,"数量-出",$G276:BI276))),0)</f>
        <v>0</v>
      </c>
      <c r="BL276" s="115">
        <f t="shared" si="200"/>
        <v>0</v>
      </c>
      <c r="BM276" s="125"/>
      <c r="BN276" s="126"/>
      <c r="BO276" s="123"/>
      <c r="BP276" s="112"/>
      <c r="BQ276" s="119">
        <f t="shared" si="201"/>
        <v>0</v>
      </c>
      <c r="BR276" s="124"/>
      <c r="BS276" s="115">
        <f>IFERROR(IF(BR276="",0,(SUMIF($G$3:BQ$3,"金额-入",$G276:BQ276)-SUMIF($G$3:BQ$3,"金额-出",$G276:BQ276))/(SUMIF($G$3:BQ$3,"数量-入",$G276:BQ276)-SUMIF($G$3:BQ$3,"数量-出",$G276:BQ276))),0)</f>
        <v>0</v>
      </c>
      <c r="BT276" s="115">
        <f t="shared" si="202"/>
        <v>0</v>
      </c>
      <c r="BU276" s="125"/>
      <c r="BV276" s="126"/>
      <c r="BW276" s="123"/>
      <c r="BX276" s="112"/>
      <c r="BY276" s="119">
        <f t="shared" si="203"/>
        <v>0</v>
      </c>
      <c r="BZ276" s="124"/>
      <c r="CA276" s="115">
        <f>IFERROR(IF(BZ276="",0,(SUMIF($G$3:BY$3,"金额-入",$G276:BY276)-SUMIF($G$3:BY$3,"金额-出",$G276:BY276))/(SUMIF($G$3:BY$3,"数量-入",$G276:BY276)-SUMIF($G$3:BY$3,"数量-出",$G276:BY276))),0)</f>
        <v>0</v>
      </c>
      <c r="CB276" s="115">
        <f t="shared" si="204"/>
        <v>0</v>
      </c>
      <c r="CC276" s="125"/>
      <c r="CD276" s="126"/>
      <c r="CE276" s="123"/>
      <c r="CF276" s="112"/>
      <c r="CG276" s="119">
        <f t="shared" si="205"/>
        <v>0</v>
      </c>
      <c r="CH276" s="124"/>
      <c r="CI276" s="115">
        <f>IFERROR(IF(CH276="",0,(SUMIF($G$3:CG$3,"金额-入",$G276:CG276)-SUMIF($G$3:CG$3,"金额-出",$G276:CG276))/(SUMIF($G$3:CG$3,"数量-入",$G276:CG276)-SUMIF($G$3:CG$3,"数量-出",$G276:CG276))),0)</f>
        <v>0</v>
      </c>
      <c r="CJ276" s="115">
        <f t="shared" si="206"/>
        <v>0</v>
      </c>
      <c r="CK276" s="125"/>
      <c r="CL276" s="126"/>
      <c r="CM276" s="123"/>
      <c r="CN276" s="112"/>
      <c r="CO276" s="119">
        <f t="shared" si="207"/>
        <v>0</v>
      </c>
      <c r="CP276" s="124"/>
      <c r="CQ276" s="115">
        <f>IFERROR(IF(CP276="",0,(SUMIF($G$3:CO$3,"金额-入",$G276:CO276)-SUMIF($G$3:CO$3,"金额-出",$G276:CO276))/(SUMIF($G$3:CO$3,"数量-入",$G276:CO276)-SUMIF($G$3:CO$3,"数量-出",$G276:CO276))),0)</f>
        <v>0</v>
      </c>
      <c r="CR276" s="115">
        <f t="shared" si="208"/>
        <v>0</v>
      </c>
      <c r="CS276" s="125"/>
      <c r="CT276" s="126"/>
      <c r="CU276" s="123"/>
      <c r="CV276" s="112"/>
      <c r="CW276" s="119">
        <f t="shared" si="209"/>
        <v>0</v>
      </c>
      <c r="CX276" s="124"/>
      <c r="CY276" s="115">
        <f>IFERROR(IF(CX276="",0,(SUMIF($G$3:CW$3,"金额-入",$G276:CW276)-SUMIF($G$3:CW$3,"金额-出",$G276:CW276))/(SUMIF($G$3:CW$3,"数量-入",$G276:CW276)-SUMIF($G$3:CW$3,"数量-出",$G276:CW276))),0)</f>
        <v>0</v>
      </c>
      <c r="CZ276" s="115">
        <f t="shared" si="210"/>
        <v>0</v>
      </c>
      <c r="DA276" s="125"/>
      <c r="DB276" s="126"/>
      <c r="DC276" s="123"/>
      <c r="DD276" s="112"/>
      <c r="DE276" s="119">
        <f t="shared" si="211"/>
        <v>0</v>
      </c>
      <c r="DF276" s="124"/>
      <c r="DG276" s="115">
        <f>IFERROR(IF(DF276="",0,(SUMIF($G$3:DE$3,"金额-入",$G276:DE276)-SUMIF($G$3:DE$3,"金额-出",$G276:DE276))/(SUMIF($G$3:DE$3,"数量-入",$G276:DE276)-SUMIF($G$3:DE$3,"数量-出",$G276:DE276))),0)</f>
        <v>0</v>
      </c>
      <c r="DH276" s="115">
        <f t="shared" si="212"/>
        <v>0</v>
      </c>
      <c r="DI276" s="125"/>
      <c r="DJ276" s="126"/>
      <c r="DK276" s="109">
        <f t="array" ref="DK276">MIN(IF(($G$3:$DJ$3="单价")*(G276:DJ276&lt;&gt;0),G276:DJ276))</f>
        <v>0</v>
      </c>
      <c r="DL276" s="97">
        <f t="array" ref="DL276">MAX(IF($G$3:$DJ$3="单价",G276:DJ276))</f>
        <v>0</v>
      </c>
      <c r="DM276" s="115">
        <f t="shared" si="213"/>
        <v>0</v>
      </c>
      <c r="DN276" s="127"/>
      <c r="DO276" s="2"/>
      <c r="DP276" s="11">
        <f t="shared" si="214"/>
        <v>0</v>
      </c>
      <c r="DQ276" s="11">
        <f t="shared" si="215"/>
        <v>0</v>
      </c>
      <c r="DR276" s="11"/>
      <c r="DS276" s="11"/>
      <c r="DT276" s="11"/>
      <c r="DU276" s="2"/>
      <c r="DV276" s="2"/>
      <c r="DW276" s="2"/>
      <c r="DX276" s="2"/>
      <c r="DY276" s="2"/>
    </row>
    <row r="277" spans="1:129" ht="18" hidden="1" customHeight="1" outlineLevel="1" x14ac:dyDescent="0.15">
      <c r="A277" s="2"/>
      <c r="B277" s="53">
        <f t="shared" si="178"/>
        <v>273</v>
      </c>
      <c r="C277" s="5"/>
      <c r="D277" s="6"/>
      <c r="E277" s="7"/>
      <c r="F277" s="8"/>
      <c r="G277" s="111"/>
      <c r="H277" s="112"/>
      <c r="I277" s="113">
        <f t="shared" si="181"/>
        <v>0</v>
      </c>
      <c r="J277" s="114">
        <f t="shared" si="182"/>
        <v>0</v>
      </c>
      <c r="K277" s="115">
        <f t="shared" si="179"/>
        <v>0</v>
      </c>
      <c r="L277" s="113">
        <f t="shared" si="183"/>
        <v>0</v>
      </c>
      <c r="M277" s="114">
        <f t="shared" si="184"/>
        <v>0</v>
      </c>
      <c r="N277" s="115">
        <f t="shared" si="180"/>
        <v>0</v>
      </c>
      <c r="O277" s="113">
        <f t="shared" si="185"/>
        <v>0</v>
      </c>
      <c r="P277" s="116">
        <f t="shared" si="186"/>
        <v>0</v>
      </c>
      <c r="Q277" s="117">
        <f t="shared" si="187"/>
        <v>0</v>
      </c>
      <c r="R277" s="118">
        <f t="shared" si="188"/>
        <v>0</v>
      </c>
      <c r="S277" s="111"/>
      <c r="T277" s="112"/>
      <c r="U277" s="119">
        <f t="shared" si="189"/>
        <v>0</v>
      </c>
      <c r="V277" s="120"/>
      <c r="W277" s="115">
        <f>IFERROR(IF(V277="",0,(SUMIF($G$3:U$3,"金额-入",$G277:U277)-SUMIF($G$3:U$3,"金额-出",$G277:U277))/(SUMIF($G$3:U$3,"数量-入",$G277:U277)-SUMIF($G$3:U$3,"数量-出",$G277:U277))),0)</f>
        <v>0</v>
      </c>
      <c r="X277" s="115">
        <f t="shared" si="190"/>
        <v>0</v>
      </c>
      <c r="Y277" s="121"/>
      <c r="Z277" s="122"/>
      <c r="AA277" s="111"/>
      <c r="AB277" s="112"/>
      <c r="AC277" s="119">
        <f t="shared" si="191"/>
        <v>0</v>
      </c>
      <c r="AD277" s="120"/>
      <c r="AE277" s="115">
        <f>IFERROR(IF(AD277="",0,(SUMIF($G$3:AC$3,"金额-入",$G277:AC277)-SUMIF($G$3:AC$3,"金额-出",$G277:AC277))/(SUMIF($G$3:AC$3,"数量-入",$G277:AC277)-SUMIF($G$3:AC$3,"数量-出",$G277:AC277))),0)</f>
        <v>0</v>
      </c>
      <c r="AF277" s="115">
        <f t="shared" si="192"/>
        <v>0</v>
      </c>
      <c r="AG277" s="121"/>
      <c r="AH277" s="122"/>
      <c r="AI277" s="123"/>
      <c r="AJ277" s="112"/>
      <c r="AK277" s="119">
        <f t="shared" si="193"/>
        <v>0</v>
      </c>
      <c r="AL277" s="124"/>
      <c r="AM277" s="115">
        <f>IFERROR(IF(AL277="",0,(SUMIF($G$3:AK$3,"金额-入",$G277:AK277)-SUMIF($G$3:AK$3,"金额-出",$G277:AK277))/(SUMIF($G$3:AK$3,"数量-入",$G277:AK277)-SUMIF($G$3:AK$3,"数量-出",$G277:AK277))),0)</f>
        <v>0</v>
      </c>
      <c r="AN277" s="115">
        <f t="shared" si="194"/>
        <v>0</v>
      </c>
      <c r="AO277" s="125"/>
      <c r="AP277" s="126"/>
      <c r="AQ277" s="123"/>
      <c r="AR277" s="112"/>
      <c r="AS277" s="119">
        <f t="shared" si="195"/>
        <v>0</v>
      </c>
      <c r="AT277" s="124"/>
      <c r="AU277" s="115">
        <f>IFERROR(IF(AT277="",0,(SUMIF($G$3:AS$3,"金额-入",$G277:AS277)-SUMIF($G$3:AS$3,"金额-出",$G277:AS277))/(SUMIF($G$3:AS$3,"数量-入",$G277:AS277)-SUMIF($G$3:AS$3,"数量-出",$G277:AS277))),0)</f>
        <v>0</v>
      </c>
      <c r="AV277" s="115">
        <f t="shared" si="196"/>
        <v>0</v>
      </c>
      <c r="AW277" s="125"/>
      <c r="AX277" s="126"/>
      <c r="AY277" s="123"/>
      <c r="AZ277" s="112"/>
      <c r="BA277" s="119">
        <f t="shared" si="197"/>
        <v>0</v>
      </c>
      <c r="BB277" s="124"/>
      <c r="BC277" s="115">
        <f>IFERROR(IF(BB277="",0,(SUMIF($G$3:BA$3,"金额-入",$G277:BA277)-SUMIF($G$3:BA$3,"金额-出",$G277:BA277))/(SUMIF($G$3:BA$3,"数量-入",$G277:BA277)-SUMIF($G$3:BA$3,"数量-出",$G277:BA277))),0)</f>
        <v>0</v>
      </c>
      <c r="BD277" s="115">
        <f t="shared" si="198"/>
        <v>0</v>
      </c>
      <c r="BE277" s="125"/>
      <c r="BF277" s="126"/>
      <c r="BG277" s="123"/>
      <c r="BH277" s="112"/>
      <c r="BI277" s="119">
        <f t="shared" si="199"/>
        <v>0</v>
      </c>
      <c r="BJ277" s="124"/>
      <c r="BK277" s="115">
        <f>IFERROR(IF(BJ277="",0,(SUMIF($G$3:BI$3,"金额-入",$G277:BI277)-SUMIF($G$3:BI$3,"金额-出",$G277:BI277))/(SUMIF($G$3:BI$3,"数量-入",$G277:BI277)-SUMIF($G$3:BI$3,"数量-出",$G277:BI277))),0)</f>
        <v>0</v>
      </c>
      <c r="BL277" s="115">
        <f t="shared" si="200"/>
        <v>0</v>
      </c>
      <c r="BM277" s="125"/>
      <c r="BN277" s="126"/>
      <c r="BO277" s="123"/>
      <c r="BP277" s="112"/>
      <c r="BQ277" s="119">
        <f t="shared" si="201"/>
        <v>0</v>
      </c>
      <c r="BR277" s="124"/>
      <c r="BS277" s="115">
        <f>IFERROR(IF(BR277="",0,(SUMIF($G$3:BQ$3,"金额-入",$G277:BQ277)-SUMIF($G$3:BQ$3,"金额-出",$G277:BQ277))/(SUMIF($G$3:BQ$3,"数量-入",$G277:BQ277)-SUMIF($G$3:BQ$3,"数量-出",$G277:BQ277))),0)</f>
        <v>0</v>
      </c>
      <c r="BT277" s="115">
        <f t="shared" si="202"/>
        <v>0</v>
      </c>
      <c r="BU277" s="125"/>
      <c r="BV277" s="126"/>
      <c r="BW277" s="123"/>
      <c r="BX277" s="112"/>
      <c r="BY277" s="119">
        <f t="shared" si="203"/>
        <v>0</v>
      </c>
      <c r="BZ277" s="124"/>
      <c r="CA277" s="115">
        <f>IFERROR(IF(BZ277="",0,(SUMIF($G$3:BY$3,"金额-入",$G277:BY277)-SUMIF($G$3:BY$3,"金额-出",$G277:BY277))/(SUMIF($G$3:BY$3,"数量-入",$G277:BY277)-SUMIF($G$3:BY$3,"数量-出",$G277:BY277))),0)</f>
        <v>0</v>
      </c>
      <c r="CB277" s="115">
        <f t="shared" si="204"/>
        <v>0</v>
      </c>
      <c r="CC277" s="125"/>
      <c r="CD277" s="126"/>
      <c r="CE277" s="123"/>
      <c r="CF277" s="112"/>
      <c r="CG277" s="119">
        <f t="shared" si="205"/>
        <v>0</v>
      </c>
      <c r="CH277" s="124"/>
      <c r="CI277" s="115">
        <f>IFERROR(IF(CH277="",0,(SUMIF($G$3:CG$3,"金额-入",$G277:CG277)-SUMIF($G$3:CG$3,"金额-出",$G277:CG277))/(SUMIF($G$3:CG$3,"数量-入",$G277:CG277)-SUMIF($G$3:CG$3,"数量-出",$G277:CG277))),0)</f>
        <v>0</v>
      </c>
      <c r="CJ277" s="115">
        <f t="shared" si="206"/>
        <v>0</v>
      </c>
      <c r="CK277" s="125"/>
      <c r="CL277" s="126"/>
      <c r="CM277" s="123"/>
      <c r="CN277" s="112"/>
      <c r="CO277" s="119">
        <f t="shared" si="207"/>
        <v>0</v>
      </c>
      <c r="CP277" s="124"/>
      <c r="CQ277" s="115">
        <f>IFERROR(IF(CP277="",0,(SUMIF($G$3:CO$3,"金额-入",$G277:CO277)-SUMIF($G$3:CO$3,"金额-出",$G277:CO277))/(SUMIF($G$3:CO$3,"数量-入",$G277:CO277)-SUMIF($G$3:CO$3,"数量-出",$G277:CO277))),0)</f>
        <v>0</v>
      </c>
      <c r="CR277" s="115">
        <f t="shared" si="208"/>
        <v>0</v>
      </c>
      <c r="CS277" s="125"/>
      <c r="CT277" s="126"/>
      <c r="CU277" s="123"/>
      <c r="CV277" s="112"/>
      <c r="CW277" s="119">
        <f t="shared" si="209"/>
        <v>0</v>
      </c>
      <c r="CX277" s="124"/>
      <c r="CY277" s="115">
        <f>IFERROR(IF(CX277="",0,(SUMIF($G$3:CW$3,"金额-入",$G277:CW277)-SUMIF($G$3:CW$3,"金额-出",$G277:CW277))/(SUMIF($G$3:CW$3,"数量-入",$G277:CW277)-SUMIF($G$3:CW$3,"数量-出",$G277:CW277))),0)</f>
        <v>0</v>
      </c>
      <c r="CZ277" s="115">
        <f t="shared" si="210"/>
        <v>0</v>
      </c>
      <c r="DA277" s="125"/>
      <c r="DB277" s="126"/>
      <c r="DC277" s="123"/>
      <c r="DD277" s="112"/>
      <c r="DE277" s="119">
        <f t="shared" si="211"/>
        <v>0</v>
      </c>
      <c r="DF277" s="124"/>
      <c r="DG277" s="115">
        <f>IFERROR(IF(DF277="",0,(SUMIF($G$3:DE$3,"金额-入",$G277:DE277)-SUMIF($G$3:DE$3,"金额-出",$G277:DE277))/(SUMIF($G$3:DE$3,"数量-入",$G277:DE277)-SUMIF($G$3:DE$3,"数量-出",$G277:DE277))),0)</f>
        <v>0</v>
      </c>
      <c r="DH277" s="115">
        <f t="shared" si="212"/>
        <v>0</v>
      </c>
      <c r="DI277" s="125"/>
      <c r="DJ277" s="126"/>
      <c r="DK277" s="109">
        <f t="array" ref="DK277">MIN(IF(($G$3:$DJ$3="单价")*(G277:DJ277&lt;&gt;0),G277:DJ277))</f>
        <v>0</v>
      </c>
      <c r="DL277" s="97">
        <f t="array" ref="DL277">MAX(IF($G$3:$DJ$3="单价",G277:DJ277))</f>
        <v>0</v>
      </c>
      <c r="DM277" s="115">
        <f t="shared" si="213"/>
        <v>0</v>
      </c>
      <c r="DN277" s="127"/>
      <c r="DO277" s="2"/>
      <c r="DP277" s="11">
        <f t="shared" si="214"/>
        <v>0</v>
      </c>
      <c r="DQ277" s="11">
        <f t="shared" si="215"/>
        <v>0</v>
      </c>
      <c r="DR277" s="11"/>
      <c r="DS277" s="11"/>
      <c r="DT277" s="11"/>
      <c r="DU277" s="2"/>
      <c r="DV277" s="2"/>
      <c r="DW277" s="2"/>
      <c r="DX277" s="2"/>
      <c r="DY277" s="2"/>
    </row>
    <row r="278" spans="1:129" ht="18" hidden="1" customHeight="1" outlineLevel="1" x14ac:dyDescent="0.15">
      <c r="A278" s="2"/>
      <c r="B278" s="53">
        <f t="shared" si="178"/>
        <v>274</v>
      </c>
      <c r="C278" s="5"/>
      <c r="D278" s="6"/>
      <c r="E278" s="7"/>
      <c r="F278" s="8"/>
      <c r="G278" s="111"/>
      <c r="H278" s="112"/>
      <c r="I278" s="113">
        <f t="shared" si="181"/>
        <v>0</v>
      </c>
      <c r="J278" s="114">
        <f t="shared" si="182"/>
        <v>0</v>
      </c>
      <c r="K278" s="115">
        <f t="shared" si="179"/>
        <v>0</v>
      </c>
      <c r="L278" s="113">
        <f t="shared" si="183"/>
        <v>0</v>
      </c>
      <c r="M278" s="114">
        <f t="shared" si="184"/>
        <v>0</v>
      </c>
      <c r="N278" s="115">
        <f t="shared" si="180"/>
        <v>0</v>
      </c>
      <c r="O278" s="113">
        <f t="shared" si="185"/>
        <v>0</v>
      </c>
      <c r="P278" s="116">
        <f t="shared" si="186"/>
        <v>0</v>
      </c>
      <c r="Q278" s="117">
        <f t="shared" si="187"/>
        <v>0</v>
      </c>
      <c r="R278" s="118">
        <f t="shared" si="188"/>
        <v>0</v>
      </c>
      <c r="S278" s="111"/>
      <c r="T278" s="112"/>
      <c r="U278" s="119">
        <f t="shared" si="189"/>
        <v>0</v>
      </c>
      <c r="V278" s="120"/>
      <c r="W278" s="115">
        <f>IFERROR(IF(V278="",0,(SUMIF($G$3:U$3,"金额-入",$G278:U278)-SUMIF($G$3:U$3,"金额-出",$G278:U278))/(SUMIF($G$3:U$3,"数量-入",$G278:U278)-SUMIF($G$3:U$3,"数量-出",$G278:U278))),0)</f>
        <v>0</v>
      </c>
      <c r="X278" s="115">
        <f t="shared" si="190"/>
        <v>0</v>
      </c>
      <c r="Y278" s="121"/>
      <c r="Z278" s="122"/>
      <c r="AA278" s="111"/>
      <c r="AB278" s="112"/>
      <c r="AC278" s="119">
        <f t="shared" si="191"/>
        <v>0</v>
      </c>
      <c r="AD278" s="120"/>
      <c r="AE278" s="115">
        <f>IFERROR(IF(AD278="",0,(SUMIF($G$3:AC$3,"金额-入",$G278:AC278)-SUMIF($G$3:AC$3,"金额-出",$G278:AC278))/(SUMIF($G$3:AC$3,"数量-入",$G278:AC278)-SUMIF($G$3:AC$3,"数量-出",$G278:AC278))),0)</f>
        <v>0</v>
      </c>
      <c r="AF278" s="115">
        <f t="shared" si="192"/>
        <v>0</v>
      </c>
      <c r="AG278" s="121"/>
      <c r="AH278" s="122"/>
      <c r="AI278" s="123"/>
      <c r="AJ278" s="112"/>
      <c r="AK278" s="119">
        <f t="shared" si="193"/>
        <v>0</v>
      </c>
      <c r="AL278" s="124"/>
      <c r="AM278" s="115">
        <f>IFERROR(IF(AL278="",0,(SUMIF($G$3:AK$3,"金额-入",$G278:AK278)-SUMIF($G$3:AK$3,"金额-出",$G278:AK278))/(SUMIF($G$3:AK$3,"数量-入",$G278:AK278)-SUMIF($G$3:AK$3,"数量-出",$G278:AK278))),0)</f>
        <v>0</v>
      </c>
      <c r="AN278" s="115">
        <f t="shared" si="194"/>
        <v>0</v>
      </c>
      <c r="AO278" s="125"/>
      <c r="AP278" s="126"/>
      <c r="AQ278" s="123"/>
      <c r="AR278" s="112"/>
      <c r="AS278" s="119">
        <f t="shared" si="195"/>
        <v>0</v>
      </c>
      <c r="AT278" s="124"/>
      <c r="AU278" s="115">
        <f>IFERROR(IF(AT278="",0,(SUMIF($G$3:AS$3,"金额-入",$G278:AS278)-SUMIF($G$3:AS$3,"金额-出",$G278:AS278))/(SUMIF($G$3:AS$3,"数量-入",$G278:AS278)-SUMIF($G$3:AS$3,"数量-出",$G278:AS278))),0)</f>
        <v>0</v>
      </c>
      <c r="AV278" s="115">
        <f t="shared" si="196"/>
        <v>0</v>
      </c>
      <c r="AW278" s="125"/>
      <c r="AX278" s="126"/>
      <c r="AY278" s="123"/>
      <c r="AZ278" s="112"/>
      <c r="BA278" s="119">
        <f t="shared" si="197"/>
        <v>0</v>
      </c>
      <c r="BB278" s="124"/>
      <c r="BC278" s="115">
        <f>IFERROR(IF(BB278="",0,(SUMIF($G$3:BA$3,"金额-入",$G278:BA278)-SUMIF($G$3:BA$3,"金额-出",$G278:BA278))/(SUMIF($G$3:BA$3,"数量-入",$G278:BA278)-SUMIF($G$3:BA$3,"数量-出",$G278:BA278))),0)</f>
        <v>0</v>
      </c>
      <c r="BD278" s="115">
        <f t="shared" si="198"/>
        <v>0</v>
      </c>
      <c r="BE278" s="125"/>
      <c r="BF278" s="126"/>
      <c r="BG278" s="123"/>
      <c r="BH278" s="112"/>
      <c r="BI278" s="119">
        <f t="shared" si="199"/>
        <v>0</v>
      </c>
      <c r="BJ278" s="124"/>
      <c r="BK278" s="115">
        <f>IFERROR(IF(BJ278="",0,(SUMIF($G$3:BI$3,"金额-入",$G278:BI278)-SUMIF($G$3:BI$3,"金额-出",$G278:BI278))/(SUMIF($G$3:BI$3,"数量-入",$G278:BI278)-SUMIF($G$3:BI$3,"数量-出",$G278:BI278))),0)</f>
        <v>0</v>
      </c>
      <c r="BL278" s="115">
        <f t="shared" si="200"/>
        <v>0</v>
      </c>
      <c r="BM278" s="125"/>
      <c r="BN278" s="126"/>
      <c r="BO278" s="123"/>
      <c r="BP278" s="112"/>
      <c r="BQ278" s="119">
        <f t="shared" si="201"/>
        <v>0</v>
      </c>
      <c r="BR278" s="124"/>
      <c r="BS278" s="115">
        <f>IFERROR(IF(BR278="",0,(SUMIF($G$3:BQ$3,"金额-入",$G278:BQ278)-SUMIF($G$3:BQ$3,"金额-出",$G278:BQ278))/(SUMIF($G$3:BQ$3,"数量-入",$G278:BQ278)-SUMIF($G$3:BQ$3,"数量-出",$G278:BQ278))),0)</f>
        <v>0</v>
      </c>
      <c r="BT278" s="115">
        <f t="shared" si="202"/>
        <v>0</v>
      </c>
      <c r="BU278" s="125"/>
      <c r="BV278" s="126"/>
      <c r="BW278" s="123"/>
      <c r="BX278" s="112"/>
      <c r="BY278" s="119">
        <f t="shared" si="203"/>
        <v>0</v>
      </c>
      <c r="BZ278" s="124"/>
      <c r="CA278" s="115">
        <f>IFERROR(IF(BZ278="",0,(SUMIF($G$3:BY$3,"金额-入",$G278:BY278)-SUMIF($G$3:BY$3,"金额-出",$G278:BY278))/(SUMIF($G$3:BY$3,"数量-入",$G278:BY278)-SUMIF($G$3:BY$3,"数量-出",$G278:BY278))),0)</f>
        <v>0</v>
      </c>
      <c r="CB278" s="115">
        <f t="shared" si="204"/>
        <v>0</v>
      </c>
      <c r="CC278" s="125"/>
      <c r="CD278" s="126"/>
      <c r="CE278" s="123"/>
      <c r="CF278" s="112"/>
      <c r="CG278" s="119">
        <f t="shared" si="205"/>
        <v>0</v>
      </c>
      <c r="CH278" s="124"/>
      <c r="CI278" s="115">
        <f>IFERROR(IF(CH278="",0,(SUMIF($G$3:CG$3,"金额-入",$G278:CG278)-SUMIF($G$3:CG$3,"金额-出",$G278:CG278))/(SUMIF($G$3:CG$3,"数量-入",$G278:CG278)-SUMIF($G$3:CG$3,"数量-出",$G278:CG278))),0)</f>
        <v>0</v>
      </c>
      <c r="CJ278" s="115">
        <f t="shared" si="206"/>
        <v>0</v>
      </c>
      <c r="CK278" s="125"/>
      <c r="CL278" s="126"/>
      <c r="CM278" s="123"/>
      <c r="CN278" s="112"/>
      <c r="CO278" s="119">
        <f t="shared" si="207"/>
        <v>0</v>
      </c>
      <c r="CP278" s="124"/>
      <c r="CQ278" s="115">
        <f>IFERROR(IF(CP278="",0,(SUMIF($G$3:CO$3,"金额-入",$G278:CO278)-SUMIF($G$3:CO$3,"金额-出",$G278:CO278))/(SUMIF($G$3:CO$3,"数量-入",$G278:CO278)-SUMIF($G$3:CO$3,"数量-出",$G278:CO278))),0)</f>
        <v>0</v>
      </c>
      <c r="CR278" s="115">
        <f t="shared" si="208"/>
        <v>0</v>
      </c>
      <c r="CS278" s="125"/>
      <c r="CT278" s="126"/>
      <c r="CU278" s="123"/>
      <c r="CV278" s="112"/>
      <c r="CW278" s="119">
        <f t="shared" si="209"/>
        <v>0</v>
      </c>
      <c r="CX278" s="124"/>
      <c r="CY278" s="115">
        <f>IFERROR(IF(CX278="",0,(SUMIF($G$3:CW$3,"金额-入",$G278:CW278)-SUMIF($G$3:CW$3,"金额-出",$G278:CW278))/(SUMIF($G$3:CW$3,"数量-入",$G278:CW278)-SUMIF($G$3:CW$3,"数量-出",$G278:CW278))),0)</f>
        <v>0</v>
      </c>
      <c r="CZ278" s="115">
        <f t="shared" si="210"/>
        <v>0</v>
      </c>
      <c r="DA278" s="125"/>
      <c r="DB278" s="126"/>
      <c r="DC278" s="123"/>
      <c r="DD278" s="112"/>
      <c r="DE278" s="119">
        <f t="shared" si="211"/>
        <v>0</v>
      </c>
      <c r="DF278" s="124"/>
      <c r="DG278" s="115">
        <f>IFERROR(IF(DF278="",0,(SUMIF($G$3:DE$3,"金额-入",$G278:DE278)-SUMIF($G$3:DE$3,"金额-出",$G278:DE278))/(SUMIF($G$3:DE$3,"数量-入",$G278:DE278)-SUMIF($G$3:DE$3,"数量-出",$G278:DE278))),0)</f>
        <v>0</v>
      </c>
      <c r="DH278" s="115">
        <f t="shared" si="212"/>
        <v>0</v>
      </c>
      <c r="DI278" s="125"/>
      <c r="DJ278" s="126"/>
      <c r="DK278" s="109">
        <f t="array" ref="DK278">MIN(IF(($G$3:$DJ$3="单价")*(G278:DJ278&lt;&gt;0),G278:DJ278))</f>
        <v>0</v>
      </c>
      <c r="DL278" s="97">
        <f t="array" ref="DL278">MAX(IF($G$3:$DJ$3="单价",G278:DJ278))</f>
        <v>0</v>
      </c>
      <c r="DM278" s="115">
        <f t="shared" si="213"/>
        <v>0</v>
      </c>
      <c r="DN278" s="127"/>
      <c r="DO278" s="2"/>
      <c r="DP278" s="11">
        <f t="shared" si="214"/>
        <v>0</v>
      </c>
      <c r="DQ278" s="11">
        <f t="shared" si="215"/>
        <v>0</v>
      </c>
      <c r="DR278" s="11"/>
      <c r="DS278" s="11"/>
      <c r="DT278" s="11"/>
      <c r="DU278" s="2"/>
      <c r="DV278" s="2"/>
      <c r="DW278" s="2"/>
      <c r="DX278" s="2"/>
      <c r="DY278" s="2"/>
    </row>
    <row r="279" spans="1:129" ht="18" hidden="1" customHeight="1" outlineLevel="1" x14ac:dyDescent="0.15">
      <c r="A279" s="2"/>
      <c r="B279" s="53">
        <f t="shared" si="178"/>
        <v>275</v>
      </c>
      <c r="C279" s="5"/>
      <c r="D279" s="6"/>
      <c r="E279" s="7"/>
      <c r="F279" s="8"/>
      <c r="G279" s="111"/>
      <c r="H279" s="112"/>
      <c r="I279" s="113">
        <f t="shared" si="181"/>
        <v>0</v>
      </c>
      <c r="J279" s="114">
        <f t="shared" si="182"/>
        <v>0</v>
      </c>
      <c r="K279" s="115">
        <f t="shared" si="179"/>
        <v>0</v>
      </c>
      <c r="L279" s="113">
        <f t="shared" si="183"/>
        <v>0</v>
      </c>
      <c r="M279" s="114">
        <f t="shared" si="184"/>
        <v>0</v>
      </c>
      <c r="N279" s="115">
        <f t="shared" si="180"/>
        <v>0</v>
      </c>
      <c r="O279" s="113">
        <f t="shared" si="185"/>
        <v>0</v>
      </c>
      <c r="P279" s="116">
        <f t="shared" si="186"/>
        <v>0</v>
      </c>
      <c r="Q279" s="117">
        <f t="shared" si="187"/>
        <v>0</v>
      </c>
      <c r="R279" s="118">
        <f t="shared" si="188"/>
        <v>0</v>
      </c>
      <c r="S279" s="111"/>
      <c r="T279" s="112"/>
      <c r="U279" s="119">
        <f t="shared" si="189"/>
        <v>0</v>
      </c>
      <c r="V279" s="120"/>
      <c r="W279" s="115">
        <f>IFERROR(IF(V279="",0,(SUMIF($G$3:U$3,"金额-入",$G279:U279)-SUMIF($G$3:U$3,"金额-出",$G279:U279))/(SUMIF($G$3:U$3,"数量-入",$G279:U279)-SUMIF($G$3:U$3,"数量-出",$G279:U279))),0)</f>
        <v>0</v>
      </c>
      <c r="X279" s="115">
        <f t="shared" si="190"/>
        <v>0</v>
      </c>
      <c r="Y279" s="121"/>
      <c r="Z279" s="122"/>
      <c r="AA279" s="111"/>
      <c r="AB279" s="112"/>
      <c r="AC279" s="119">
        <f t="shared" si="191"/>
        <v>0</v>
      </c>
      <c r="AD279" s="120"/>
      <c r="AE279" s="115">
        <f>IFERROR(IF(AD279="",0,(SUMIF($G$3:AC$3,"金额-入",$G279:AC279)-SUMIF($G$3:AC$3,"金额-出",$G279:AC279))/(SUMIF($G$3:AC$3,"数量-入",$G279:AC279)-SUMIF($G$3:AC$3,"数量-出",$G279:AC279))),0)</f>
        <v>0</v>
      </c>
      <c r="AF279" s="115">
        <f t="shared" si="192"/>
        <v>0</v>
      </c>
      <c r="AG279" s="121"/>
      <c r="AH279" s="122"/>
      <c r="AI279" s="123"/>
      <c r="AJ279" s="112"/>
      <c r="AK279" s="119">
        <f t="shared" si="193"/>
        <v>0</v>
      </c>
      <c r="AL279" s="124"/>
      <c r="AM279" s="115">
        <f>IFERROR(IF(AL279="",0,(SUMIF($G$3:AK$3,"金额-入",$G279:AK279)-SUMIF($G$3:AK$3,"金额-出",$G279:AK279))/(SUMIF($G$3:AK$3,"数量-入",$G279:AK279)-SUMIF($G$3:AK$3,"数量-出",$G279:AK279))),0)</f>
        <v>0</v>
      </c>
      <c r="AN279" s="115">
        <f t="shared" si="194"/>
        <v>0</v>
      </c>
      <c r="AO279" s="125"/>
      <c r="AP279" s="126"/>
      <c r="AQ279" s="123"/>
      <c r="AR279" s="112"/>
      <c r="AS279" s="119">
        <f t="shared" si="195"/>
        <v>0</v>
      </c>
      <c r="AT279" s="124"/>
      <c r="AU279" s="115">
        <f>IFERROR(IF(AT279="",0,(SUMIF($G$3:AS$3,"金额-入",$G279:AS279)-SUMIF($G$3:AS$3,"金额-出",$G279:AS279))/(SUMIF($G$3:AS$3,"数量-入",$G279:AS279)-SUMIF($G$3:AS$3,"数量-出",$G279:AS279))),0)</f>
        <v>0</v>
      </c>
      <c r="AV279" s="115">
        <f t="shared" si="196"/>
        <v>0</v>
      </c>
      <c r="AW279" s="125"/>
      <c r="AX279" s="126"/>
      <c r="AY279" s="123"/>
      <c r="AZ279" s="112"/>
      <c r="BA279" s="119">
        <f t="shared" si="197"/>
        <v>0</v>
      </c>
      <c r="BB279" s="124"/>
      <c r="BC279" s="115">
        <f>IFERROR(IF(BB279="",0,(SUMIF($G$3:BA$3,"金额-入",$G279:BA279)-SUMIF($G$3:BA$3,"金额-出",$G279:BA279))/(SUMIF($G$3:BA$3,"数量-入",$G279:BA279)-SUMIF($G$3:BA$3,"数量-出",$G279:BA279))),0)</f>
        <v>0</v>
      </c>
      <c r="BD279" s="115">
        <f t="shared" si="198"/>
        <v>0</v>
      </c>
      <c r="BE279" s="125"/>
      <c r="BF279" s="126"/>
      <c r="BG279" s="123"/>
      <c r="BH279" s="112"/>
      <c r="BI279" s="119">
        <f t="shared" si="199"/>
        <v>0</v>
      </c>
      <c r="BJ279" s="124"/>
      <c r="BK279" s="115">
        <f>IFERROR(IF(BJ279="",0,(SUMIF($G$3:BI$3,"金额-入",$G279:BI279)-SUMIF($G$3:BI$3,"金额-出",$G279:BI279))/(SUMIF($G$3:BI$3,"数量-入",$G279:BI279)-SUMIF($G$3:BI$3,"数量-出",$G279:BI279))),0)</f>
        <v>0</v>
      </c>
      <c r="BL279" s="115">
        <f t="shared" si="200"/>
        <v>0</v>
      </c>
      <c r="BM279" s="125"/>
      <c r="BN279" s="126"/>
      <c r="BO279" s="123"/>
      <c r="BP279" s="112"/>
      <c r="BQ279" s="119">
        <f t="shared" si="201"/>
        <v>0</v>
      </c>
      <c r="BR279" s="124"/>
      <c r="BS279" s="115">
        <f>IFERROR(IF(BR279="",0,(SUMIF($G$3:BQ$3,"金额-入",$G279:BQ279)-SUMIF($G$3:BQ$3,"金额-出",$G279:BQ279))/(SUMIF($G$3:BQ$3,"数量-入",$G279:BQ279)-SUMIF($G$3:BQ$3,"数量-出",$G279:BQ279))),0)</f>
        <v>0</v>
      </c>
      <c r="BT279" s="115">
        <f t="shared" si="202"/>
        <v>0</v>
      </c>
      <c r="BU279" s="125"/>
      <c r="BV279" s="126"/>
      <c r="BW279" s="123"/>
      <c r="BX279" s="112"/>
      <c r="BY279" s="119">
        <f t="shared" si="203"/>
        <v>0</v>
      </c>
      <c r="BZ279" s="124"/>
      <c r="CA279" s="115">
        <f>IFERROR(IF(BZ279="",0,(SUMIF($G$3:BY$3,"金额-入",$G279:BY279)-SUMIF($G$3:BY$3,"金额-出",$G279:BY279))/(SUMIF($G$3:BY$3,"数量-入",$G279:BY279)-SUMIF($G$3:BY$3,"数量-出",$G279:BY279))),0)</f>
        <v>0</v>
      </c>
      <c r="CB279" s="115">
        <f t="shared" si="204"/>
        <v>0</v>
      </c>
      <c r="CC279" s="125"/>
      <c r="CD279" s="126"/>
      <c r="CE279" s="123"/>
      <c r="CF279" s="112"/>
      <c r="CG279" s="119">
        <f t="shared" si="205"/>
        <v>0</v>
      </c>
      <c r="CH279" s="124"/>
      <c r="CI279" s="115">
        <f>IFERROR(IF(CH279="",0,(SUMIF($G$3:CG$3,"金额-入",$G279:CG279)-SUMIF($G$3:CG$3,"金额-出",$G279:CG279))/(SUMIF($G$3:CG$3,"数量-入",$G279:CG279)-SUMIF($G$3:CG$3,"数量-出",$G279:CG279))),0)</f>
        <v>0</v>
      </c>
      <c r="CJ279" s="115">
        <f t="shared" si="206"/>
        <v>0</v>
      </c>
      <c r="CK279" s="125"/>
      <c r="CL279" s="126"/>
      <c r="CM279" s="123"/>
      <c r="CN279" s="112"/>
      <c r="CO279" s="119">
        <f t="shared" si="207"/>
        <v>0</v>
      </c>
      <c r="CP279" s="124"/>
      <c r="CQ279" s="115">
        <f>IFERROR(IF(CP279="",0,(SUMIF($G$3:CO$3,"金额-入",$G279:CO279)-SUMIF($G$3:CO$3,"金额-出",$G279:CO279))/(SUMIF($G$3:CO$3,"数量-入",$G279:CO279)-SUMIF($G$3:CO$3,"数量-出",$G279:CO279))),0)</f>
        <v>0</v>
      </c>
      <c r="CR279" s="115">
        <f t="shared" si="208"/>
        <v>0</v>
      </c>
      <c r="CS279" s="125"/>
      <c r="CT279" s="126"/>
      <c r="CU279" s="123"/>
      <c r="CV279" s="112"/>
      <c r="CW279" s="119">
        <f t="shared" si="209"/>
        <v>0</v>
      </c>
      <c r="CX279" s="124"/>
      <c r="CY279" s="115">
        <f>IFERROR(IF(CX279="",0,(SUMIF($G$3:CW$3,"金额-入",$G279:CW279)-SUMIF($G$3:CW$3,"金额-出",$G279:CW279))/(SUMIF($G$3:CW$3,"数量-入",$G279:CW279)-SUMIF($G$3:CW$3,"数量-出",$G279:CW279))),0)</f>
        <v>0</v>
      </c>
      <c r="CZ279" s="115">
        <f t="shared" si="210"/>
        <v>0</v>
      </c>
      <c r="DA279" s="125"/>
      <c r="DB279" s="126"/>
      <c r="DC279" s="123"/>
      <c r="DD279" s="112"/>
      <c r="DE279" s="119">
        <f t="shared" si="211"/>
        <v>0</v>
      </c>
      <c r="DF279" s="124"/>
      <c r="DG279" s="115">
        <f>IFERROR(IF(DF279="",0,(SUMIF($G$3:DE$3,"金额-入",$G279:DE279)-SUMIF($G$3:DE$3,"金额-出",$G279:DE279))/(SUMIF($G$3:DE$3,"数量-入",$G279:DE279)-SUMIF($G$3:DE$3,"数量-出",$G279:DE279))),0)</f>
        <v>0</v>
      </c>
      <c r="DH279" s="115">
        <f t="shared" si="212"/>
        <v>0</v>
      </c>
      <c r="DI279" s="125"/>
      <c r="DJ279" s="126"/>
      <c r="DK279" s="109">
        <f t="array" ref="DK279">MIN(IF(($G$3:$DJ$3="单价")*(G279:DJ279&lt;&gt;0),G279:DJ279))</f>
        <v>0</v>
      </c>
      <c r="DL279" s="97">
        <f t="array" ref="DL279">MAX(IF($G$3:$DJ$3="单价",G279:DJ279))</f>
        <v>0</v>
      </c>
      <c r="DM279" s="115">
        <f t="shared" si="213"/>
        <v>0</v>
      </c>
      <c r="DN279" s="127"/>
      <c r="DO279" s="2"/>
      <c r="DP279" s="11">
        <f t="shared" si="214"/>
        <v>0</v>
      </c>
      <c r="DQ279" s="11">
        <f t="shared" si="215"/>
        <v>0</v>
      </c>
      <c r="DR279" s="11"/>
      <c r="DS279" s="11"/>
      <c r="DT279" s="11"/>
      <c r="DU279" s="2"/>
      <c r="DV279" s="2"/>
      <c r="DW279" s="2"/>
      <c r="DX279" s="2"/>
      <c r="DY279" s="2"/>
    </row>
    <row r="280" spans="1:129" ht="18" hidden="1" customHeight="1" outlineLevel="1" x14ac:dyDescent="0.15">
      <c r="A280" s="2"/>
      <c r="B280" s="53">
        <f t="shared" si="178"/>
        <v>276</v>
      </c>
      <c r="C280" s="5"/>
      <c r="D280" s="6"/>
      <c r="E280" s="7"/>
      <c r="F280" s="8"/>
      <c r="G280" s="111"/>
      <c r="H280" s="112"/>
      <c r="I280" s="113">
        <f t="shared" si="181"/>
        <v>0</v>
      </c>
      <c r="J280" s="114">
        <f t="shared" si="182"/>
        <v>0</v>
      </c>
      <c r="K280" s="115">
        <f t="shared" si="179"/>
        <v>0</v>
      </c>
      <c r="L280" s="113">
        <f t="shared" si="183"/>
        <v>0</v>
      </c>
      <c r="M280" s="114">
        <f t="shared" si="184"/>
        <v>0</v>
      </c>
      <c r="N280" s="115">
        <f t="shared" si="180"/>
        <v>0</v>
      </c>
      <c r="O280" s="113">
        <f t="shared" si="185"/>
        <v>0</v>
      </c>
      <c r="P280" s="116">
        <f t="shared" si="186"/>
        <v>0</v>
      </c>
      <c r="Q280" s="117">
        <f t="shared" si="187"/>
        <v>0</v>
      </c>
      <c r="R280" s="118">
        <f t="shared" si="188"/>
        <v>0</v>
      </c>
      <c r="S280" s="111"/>
      <c r="T280" s="112"/>
      <c r="U280" s="119">
        <f t="shared" si="189"/>
        <v>0</v>
      </c>
      <c r="V280" s="120"/>
      <c r="W280" s="115">
        <f>IFERROR(IF(V280="",0,(SUMIF($G$3:U$3,"金额-入",$G280:U280)-SUMIF($G$3:U$3,"金额-出",$G280:U280))/(SUMIF($G$3:U$3,"数量-入",$G280:U280)-SUMIF($G$3:U$3,"数量-出",$G280:U280))),0)</f>
        <v>0</v>
      </c>
      <c r="X280" s="115">
        <f t="shared" si="190"/>
        <v>0</v>
      </c>
      <c r="Y280" s="121"/>
      <c r="Z280" s="122"/>
      <c r="AA280" s="111"/>
      <c r="AB280" s="112"/>
      <c r="AC280" s="119">
        <f t="shared" si="191"/>
        <v>0</v>
      </c>
      <c r="AD280" s="120"/>
      <c r="AE280" s="115">
        <f>IFERROR(IF(AD280="",0,(SUMIF($G$3:AC$3,"金额-入",$G280:AC280)-SUMIF($G$3:AC$3,"金额-出",$G280:AC280))/(SUMIF($G$3:AC$3,"数量-入",$G280:AC280)-SUMIF($G$3:AC$3,"数量-出",$G280:AC280))),0)</f>
        <v>0</v>
      </c>
      <c r="AF280" s="115">
        <f t="shared" si="192"/>
        <v>0</v>
      </c>
      <c r="AG280" s="121"/>
      <c r="AH280" s="122"/>
      <c r="AI280" s="123"/>
      <c r="AJ280" s="112"/>
      <c r="AK280" s="119">
        <f t="shared" si="193"/>
        <v>0</v>
      </c>
      <c r="AL280" s="124"/>
      <c r="AM280" s="115">
        <f>IFERROR(IF(AL280="",0,(SUMIF($G$3:AK$3,"金额-入",$G280:AK280)-SUMIF($G$3:AK$3,"金额-出",$G280:AK280))/(SUMIF($G$3:AK$3,"数量-入",$G280:AK280)-SUMIF($G$3:AK$3,"数量-出",$G280:AK280))),0)</f>
        <v>0</v>
      </c>
      <c r="AN280" s="115">
        <f t="shared" si="194"/>
        <v>0</v>
      </c>
      <c r="AO280" s="125"/>
      <c r="AP280" s="126"/>
      <c r="AQ280" s="123"/>
      <c r="AR280" s="112"/>
      <c r="AS280" s="119">
        <f t="shared" si="195"/>
        <v>0</v>
      </c>
      <c r="AT280" s="124"/>
      <c r="AU280" s="115">
        <f>IFERROR(IF(AT280="",0,(SUMIF($G$3:AS$3,"金额-入",$G280:AS280)-SUMIF($G$3:AS$3,"金额-出",$G280:AS280))/(SUMIF($G$3:AS$3,"数量-入",$G280:AS280)-SUMIF($G$3:AS$3,"数量-出",$G280:AS280))),0)</f>
        <v>0</v>
      </c>
      <c r="AV280" s="115">
        <f t="shared" si="196"/>
        <v>0</v>
      </c>
      <c r="AW280" s="125"/>
      <c r="AX280" s="126"/>
      <c r="AY280" s="123"/>
      <c r="AZ280" s="112"/>
      <c r="BA280" s="119">
        <f t="shared" si="197"/>
        <v>0</v>
      </c>
      <c r="BB280" s="124"/>
      <c r="BC280" s="115">
        <f>IFERROR(IF(BB280="",0,(SUMIF($G$3:BA$3,"金额-入",$G280:BA280)-SUMIF($G$3:BA$3,"金额-出",$G280:BA280))/(SUMIF($G$3:BA$3,"数量-入",$G280:BA280)-SUMIF($G$3:BA$3,"数量-出",$G280:BA280))),0)</f>
        <v>0</v>
      </c>
      <c r="BD280" s="115">
        <f t="shared" si="198"/>
        <v>0</v>
      </c>
      <c r="BE280" s="125"/>
      <c r="BF280" s="126"/>
      <c r="BG280" s="123"/>
      <c r="BH280" s="112"/>
      <c r="BI280" s="119">
        <f t="shared" si="199"/>
        <v>0</v>
      </c>
      <c r="BJ280" s="124"/>
      <c r="BK280" s="115">
        <f>IFERROR(IF(BJ280="",0,(SUMIF($G$3:BI$3,"金额-入",$G280:BI280)-SUMIF($G$3:BI$3,"金额-出",$G280:BI280))/(SUMIF($G$3:BI$3,"数量-入",$G280:BI280)-SUMIF($G$3:BI$3,"数量-出",$G280:BI280))),0)</f>
        <v>0</v>
      </c>
      <c r="BL280" s="115">
        <f t="shared" si="200"/>
        <v>0</v>
      </c>
      <c r="BM280" s="125"/>
      <c r="BN280" s="126"/>
      <c r="BO280" s="123"/>
      <c r="BP280" s="112"/>
      <c r="BQ280" s="119">
        <f t="shared" si="201"/>
        <v>0</v>
      </c>
      <c r="BR280" s="124"/>
      <c r="BS280" s="115">
        <f>IFERROR(IF(BR280="",0,(SUMIF($G$3:BQ$3,"金额-入",$G280:BQ280)-SUMIF($G$3:BQ$3,"金额-出",$G280:BQ280))/(SUMIF($G$3:BQ$3,"数量-入",$G280:BQ280)-SUMIF($G$3:BQ$3,"数量-出",$G280:BQ280))),0)</f>
        <v>0</v>
      </c>
      <c r="BT280" s="115">
        <f t="shared" si="202"/>
        <v>0</v>
      </c>
      <c r="BU280" s="125"/>
      <c r="BV280" s="126"/>
      <c r="BW280" s="123"/>
      <c r="BX280" s="112"/>
      <c r="BY280" s="119">
        <f t="shared" si="203"/>
        <v>0</v>
      </c>
      <c r="BZ280" s="124"/>
      <c r="CA280" s="115">
        <f>IFERROR(IF(BZ280="",0,(SUMIF($G$3:BY$3,"金额-入",$G280:BY280)-SUMIF($G$3:BY$3,"金额-出",$G280:BY280))/(SUMIF($G$3:BY$3,"数量-入",$G280:BY280)-SUMIF($G$3:BY$3,"数量-出",$G280:BY280))),0)</f>
        <v>0</v>
      </c>
      <c r="CB280" s="115">
        <f t="shared" si="204"/>
        <v>0</v>
      </c>
      <c r="CC280" s="125"/>
      <c r="CD280" s="126"/>
      <c r="CE280" s="123"/>
      <c r="CF280" s="112"/>
      <c r="CG280" s="119">
        <f t="shared" si="205"/>
        <v>0</v>
      </c>
      <c r="CH280" s="124"/>
      <c r="CI280" s="115">
        <f>IFERROR(IF(CH280="",0,(SUMIF($G$3:CG$3,"金额-入",$G280:CG280)-SUMIF($G$3:CG$3,"金额-出",$G280:CG280))/(SUMIF($G$3:CG$3,"数量-入",$G280:CG280)-SUMIF($G$3:CG$3,"数量-出",$G280:CG280))),0)</f>
        <v>0</v>
      </c>
      <c r="CJ280" s="115">
        <f t="shared" si="206"/>
        <v>0</v>
      </c>
      <c r="CK280" s="125"/>
      <c r="CL280" s="126"/>
      <c r="CM280" s="123"/>
      <c r="CN280" s="112"/>
      <c r="CO280" s="119">
        <f t="shared" si="207"/>
        <v>0</v>
      </c>
      <c r="CP280" s="124"/>
      <c r="CQ280" s="115">
        <f>IFERROR(IF(CP280="",0,(SUMIF($G$3:CO$3,"金额-入",$G280:CO280)-SUMIF($G$3:CO$3,"金额-出",$G280:CO280))/(SUMIF($G$3:CO$3,"数量-入",$G280:CO280)-SUMIF($G$3:CO$3,"数量-出",$G280:CO280))),0)</f>
        <v>0</v>
      </c>
      <c r="CR280" s="115">
        <f t="shared" si="208"/>
        <v>0</v>
      </c>
      <c r="CS280" s="125"/>
      <c r="CT280" s="126"/>
      <c r="CU280" s="123"/>
      <c r="CV280" s="112"/>
      <c r="CW280" s="119">
        <f t="shared" si="209"/>
        <v>0</v>
      </c>
      <c r="CX280" s="124"/>
      <c r="CY280" s="115">
        <f>IFERROR(IF(CX280="",0,(SUMIF($G$3:CW$3,"金额-入",$G280:CW280)-SUMIF($G$3:CW$3,"金额-出",$G280:CW280))/(SUMIF($G$3:CW$3,"数量-入",$G280:CW280)-SUMIF($G$3:CW$3,"数量-出",$G280:CW280))),0)</f>
        <v>0</v>
      </c>
      <c r="CZ280" s="115">
        <f t="shared" si="210"/>
        <v>0</v>
      </c>
      <c r="DA280" s="125"/>
      <c r="DB280" s="126"/>
      <c r="DC280" s="123"/>
      <c r="DD280" s="112"/>
      <c r="DE280" s="119">
        <f t="shared" si="211"/>
        <v>0</v>
      </c>
      <c r="DF280" s="124"/>
      <c r="DG280" s="115">
        <f>IFERROR(IF(DF280="",0,(SUMIF($G$3:DE$3,"金额-入",$G280:DE280)-SUMIF($G$3:DE$3,"金额-出",$G280:DE280))/(SUMIF($G$3:DE$3,"数量-入",$G280:DE280)-SUMIF($G$3:DE$3,"数量-出",$G280:DE280))),0)</f>
        <v>0</v>
      </c>
      <c r="DH280" s="115">
        <f t="shared" si="212"/>
        <v>0</v>
      </c>
      <c r="DI280" s="125"/>
      <c r="DJ280" s="126"/>
      <c r="DK280" s="109">
        <f t="array" ref="DK280">MIN(IF(($G$3:$DJ$3="单价")*(G280:DJ280&lt;&gt;0),G280:DJ280))</f>
        <v>0</v>
      </c>
      <c r="DL280" s="97">
        <f t="array" ref="DL280">MAX(IF($G$3:$DJ$3="单价",G280:DJ280))</f>
        <v>0</v>
      </c>
      <c r="DM280" s="115">
        <f t="shared" si="213"/>
        <v>0</v>
      </c>
      <c r="DN280" s="127"/>
      <c r="DO280" s="2"/>
      <c r="DP280" s="11">
        <f t="shared" si="214"/>
        <v>0</v>
      </c>
      <c r="DQ280" s="11">
        <f t="shared" si="215"/>
        <v>0</v>
      </c>
      <c r="DR280" s="11"/>
      <c r="DS280" s="11"/>
      <c r="DT280" s="11"/>
      <c r="DU280" s="2"/>
      <c r="DV280" s="2"/>
      <c r="DW280" s="2"/>
      <c r="DX280" s="2"/>
      <c r="DY280" s="2"/>
    </row>
    <row r="281" spans="1:129" ht="18" hidden="1" customHeight="1" outlineLevel="1" x14ac:dyDescent="0.15">
      <c r="A281" s="2"/>
      <c r="B281" s="53">
        <f t="shared" si="178"/>
        <v>277</v>
      </c>
      <c r="C281" s="5"/>
      <c r="D281" s="6"/>
      <c r="E281" s="7"/>
      <c r="F281" s="8"/>
      <c r="G281" s="111"/>
      <c r="H281" s="112"/>
      <c r="I281" s="113">
        <f t="shared" si="181"/>
        <v>0</v>
      </c>
      <c r="J281" s="114">
        <f t="shared" si="182"/>
        <v>0</v>
      </c>
      <c r="K281" s="115">
        <f t="shared" si="179"/>
        <v>0</v>
      </c>
      <c r="L281" s="113">
        <f t="shared" si="183"/>
        <v>0</v>
      </c>
      <c r="M281" s="114">
        <f t="shared" si="184"/>
        <v>0</v>
      </c>
      <c r="N281" s="115">
        <f t="shared" si="180"/>
        <v>0</v>
      </c>
      <c r="O281" s="113">
        <f t="shared" si="185"/>
        <v>0</v>
      </c>
      <c r="P281" s="116">
        <f t="shared" si="186"/>
        <v>0</v>
      </c>
      <c r="Q281" s="117">
        <f t="shared" si="187"/>
        <v>0</v>
      </c>
      <c r="R281" s="118">
        <f t="shared" si="188"/>
        <v>0</v>
      </c>
      <c r="S281" s="111"/>
      <c r="T281" s="112"/>
      <c r="U281" s="119">
        <f t="shared" si="189"/>
        <v>0</v>
      </c>
      <c r="V281" s="120"/>
      <c r="W281" s="115">
        <f>IFERROR(IF(V281="",0,(SUMIF($G$3:U$3,"金额-入",$G281:U281)-SUMIF($G$3:U$3,"金额-出",$G281:U281))/(SUMIF($G$3:U$3,"数量-入",$G281:U281)-SUMIF($G$3:U$3,"数量-出",$G281:U281))),0)</f>
        <v>0</v>
      </c>
      <c r="X281" s="115">
        <f t="shared" si="190"/>
        <v>0</v>
      </c>
      <c r="Y281" s="121"/>
      <c r="Z281" s="122"/>
      <c r="AA281" s="111"/>
      <c r="AB281" s="112"/>
      <c r="AC281" s="119">
        <f t="shared" si="191"/>
        <v>0</v>
      </c>
      <c r="AD281" s="120"/>
      <c r="AE281" s="115">
        <f>IFERROR(IF(AD281="",0,(SUMIF($G$3:AC$3,"金额-入",$G281:AC281)-SUMIF($G$3:AC$3,"金额-出",$G281:AC281))/(SUMIF($G$3:AC$3,"数量-入",$G281:AC281)-SUMIF($G$3:AC$3,"数量-出",$G281:AC281))),0)</f>
        <v>0</v>
      </c>
      <c r="AF281" s="115">
        <f t="shared" si="192"/>
        <v>0</v>
      </c>
      <c r="AG281" s="121"/>
      <c r="AH281" s="122"/>
      <c r="AI281" s="123"/>
      <c r="AJ281" s="112"/>
      <c r="AK281" s="119">
        <f t="shared" si="193"/>
        <v>0</v>
      </c>
      <c r="AL281" s="124"/>
      <c r="AM281" s="115">
        <f>IFERROR(IF(AL281="",0,(SUMIF($G$3:AK$3,"金额-入",$G281:AK281)-SUMIF($G$3:AK$3,"金额-出",$G281:AK281))/(SUMIF($G$3:AK$3,"数量-入",$G281:AK281)-SUMIF($G$3:AK$3,"数量-出",$G281:AK281))),0)</f>
        <v>0</v>
      </c>
      <c r="AN281" s="115">
        <f t="shared" si="194"/>
        <v>0</v>
      </c>
      <c r="AO281" s="125"/>
      <c r="AP281" s="126"/>
      <c r="AQ281" s="123"/>
      <c r="AR281" s="112"/>
      <c r="AS281" s="119">
        <f t="shared" si="195"/>
        <v>0</v>
      </c>
      <c r="AT281" s="124"/>
      <c r="AU281" s="115">
        <f>IFERROR(IF(AT281="",0,(SUMIF($G$3:AS$3,"金额-入",$G281:AS281)-SUMIF($G$3:AS$3,"金额-出",$G281:AS281))/(SUMIF($G$3:AS$3,"数量-入",$G281:AS281)-SUMIF($G$3:AS$3,"数量-出",$G281:AS281))),0)</f>
        <v>0</v>
      </c>
      <c r="AV281" s="115">
        <f t="shared" si="196"/>
        <v>0</v>
      </c>
      <c r="AW281" s="125"/>
      <c r="AX281" s="126"/>
      <c r="AY281" s="123"/>
      <c r="AZ281" s="112"/>
      <c r="BA281" s="119">
        <f t="shared" si="197"/>
        <v>0</v>
      </c>
      <c r="BB281" s="124"/>
      <c r="BC281" s="115">
        <f>IFERROR(IF(BB281="",0,(SUMIF($G$3:BA$3,"金额-入",$G281:BA281)-SUMIF($G$3:BA$3,"金额-出",$G281:BA281))/(SUMIF($G$3:BA$3,"数量-入",$G281:BA281)-SUMIF($G$3:BA$3,"数量-出",$G281:BA281))),0)</f>
        <v>0</v>
      </c>
      <c r="BD281" s="115">
        <f t="shared" si="198"/>
        <v>0</v>
      </c>
      <c r="BE281" s="125"/>
      <c r="BF281" s="126"/>
      <c r="BG281" s="123"/>
      <c r="BH281" s="112"/>
      <c r="BI281" s="119">
        <f t="shared" si="199"/>
        <v>0</v>
      </c>
      <c r="BJ281" s="124"/>
      <c r="BK281" s="115">
        <f>IFERROR(IF(BJ281="",0,(SUMIF($G$3:BI$3,"金额-入",$G281:BI281)-SUMIF($G$3:BI$3,"金额-出",$G281:BI281))/(SUMIF($G$3:BI$3,"数量-入",$G281:BI281)-SUMIF($G$3:BI$3,"数量-出",$G281:BI281))),0)</f>
        <v>0</v>
      </c>
      <c r="BL281" s="115">
        <f t="shared" si="200"/>
        <v>0</v>
      </c>
      <c r="BM281" s="125"/>
      <c r="BN281" s="126"/>
      <c r="BO281" s="123"/>
      <c r="BP281" s="112"/>
      <c r="BQ281" s="119">
        <f t="shared" si="201"/>
        <v>0</v>
      </c>
      <c r="BR281" s="124"/>
      <c r="BS281" s="115">
        <f>IFERROR(IF(BR281="",0,(SUMIF($G$3:BQ$3,"金额-入",$G281:BQ281)-SUMIF($G$3:BQ$3,"金额-出",$G281:BQ281))/(SUMIF($G$3:BQ$3,"数量-入",$G281:BQ281)-SUMIF($G$3:BQ$3,"数量-出",$G281:BQ281))),0)</f>
        <v>0</v>
      </c>
      <c r="BT281" s="115">
        <f t="shared" si="202"/>
        <v>0</v>
      </c>
      <c r="BU281" s="125"/>
      <c r="BV281" s="126"/>
      <c r="BW281" s="123"/>
      <c r="BX281" s="112"/>
      <c r="BY281" s="119">
        <f t="shared" si="203"/>
        <v>0</v>
      </c>
      <c r="BZ281" s="124"/>
      <c r="CA281" s="115">
        <f>IFERROR(IF(BZ281="",0,(SUMIF($G$3:BY$3,"金额-入",$G281:BY281)-SUMIF($G$3:BY$3,"金额-出",$G281:BY281))/(SUMIF($G$3:BY$3,"数量-入",$G281:BY281)-SUMIF($G$3:BY$3,"数量-出",$G281:BY281))),0)</f>
        <v>0</v>
      </c>
      <c r="CB281" s="115">
        <f t="shared" si="204"/>
        <v>0</v>
      </c>
      <c r="CC281" s="125"/>
      <c r="CD281" s="126"/>
      <c r="CE281" s="123"/>
      <c r="CF281" s="112"/>
      <c r="CG281" s="119">
        <f t="shared" si="205"/>
        <v>0</v>
      </c>
      <c r="CH281" s="124"/>
      <c r="CI281" s="115">
        <f>IFERROR(IF(CH281="",0,(SUMIF($G$3:CG$3,"金额-入",$G281:CG281)-SUMIF($G$3:CG$3,"金额-出",$G281:CG281))/(SUMIF($G$3:CG$3,"数量-入",$G281:CG281)-SUMIF($G$3:CG$3,"数量-出",$G281:CG281))),0)</f>
        <v>0</v>
      </c>
      <c r="CJ281" s="115">
        <f t="shared" si="206"/>
        <v>0</v>
      </c>
      <c r="CK281" s="125"/>
      <c r="CL281" s="126"/>
      <c r="CM281" s="123"/>
      <c r="CN281" s="112"/>
      <c r="CO281" s="119">
        <f t="shared" si="207"/>
        <v>0</v>
      </c>
      <c r="CP281" s="124"/>
      <c r="CQ281" s="115">
        <f>IFERROR(IF(CP281="",0,(SUMIF($G$3:CO$3,"金额-入",$G281:CO281)-SUMIF($G$3:CO$3,"金额-出",$G281:CO281))/(SUMIF($G$3:CO$3,"数量-入",$G281:CO281)-SUMIF($G$3:CO$3,"数量-出",$G281:CO281))),0)</f>
        <v>0</v>
      </c>
      <c r="CR281" s="115">
        <f t="shared" si="208"/>
        <v>0</v>
      </c>
      <c r="CS281" s="125"/>
      <c r="CT281" s="126"/>
      <c r="CU281" s="123"/>
      <c r="CV281" s="112"/>
      <c r="CW281" s="119">
        <f t="shared" si="209"/>
        <v>0</v>
      </c>
      <c r="CX281" s="124"/>
      <c r="CY281" s="115">
        <f>IFERROR(IF(CX281="",0,(SUMIF($G$3:CW$3,"金额-入",$G281:CW281)-SUMIF($G$3:CW$3,"金额-出",$G281:CW281))/(SUMIF($G$3:CW$3,"数量-入",$G281:CW281)-SUMIF($G$3:CW$3,"数量-出",$G281:CW281))),0)</f>
        <v>0</v>
      </c>
      <c r="CZ281" s="115">
        <f t="shared" si="210"/>
        <v>0</v>
      </c>
      <c r="DA281" s="125"/>
      <c r="DB281" s="126"/>
      <c r="DC281" s="123"/>
      <c r="DD281" s="112"/>
      <c r="DE281" s="119">
        <f t="shared" si="211"/>
        <v>0</v>
      </c>
      <c r="DF281" s="124"/>
      <c r="DG281" s="115">
        <f>IFERROR(IF(DF281="",0,(SUMIF($G$3:DE$3,"金额-入",$G281:DE281)-SUMIF($G$3:DE$3,"金额-出",$G281:DE281))/(SUMIF($G$3:DE$3,"数量-入",$G281:DE281)-SUMIF($G$3:DE$3,"数量-出",$G281:DE281))),0)</f>
        <v>0</v>
      </c>
      <c r="DH281" s="115">
        <f t="shared" si="212"/>
        <v>0</v>
      </c>
      <c r="DI281" s="125"/>
      <c r="DJ281" s="126"/>
      <c r="DK281" s="109">
        <f t="array" ref="DK281">MIN(IF(($G$3:$DJ$3="单价")*(G281:DJ281&lt;&gt;0),G281:DJ281))</f>
        <v>0</v>
      </c>
      <c r="DL281" s="97">
        <f t="array" ref="DL281">MAX(IF($G$3:$DJ$3="单价",G281:DJ281))</f>
        <v>0</v>
      </c>
      <c r="DM281" s="115">
        <f t="shared" si="213"/>
        <v>0</v>
      </c>
      <c r="DN281" s="127"/>
      <c r="DO281" s="2"/>
      <c r="DP281" s="11">
        <f t="shared" si="214"/>
        <v>0</v>
      </c>
      <c r="DQ281" s="11">
        <f t="shared" si="215"/>
        <v>0</v>
      </c>
      <c r="DR281" s="11"/>
      <c r="DS281" s="11"/>
      <c r="DT281" s="11"/>
      <c r="DU281" s="2"/>
      <c r="DV281" s="2"/>
      <c r="DW281" s="2"/>
      <c r="DX281" s="2"/>
      <c r="DY281" s="2"/>
    </row>
    <row r="282" spans="1:129" ht="18" hidden="1" customHeight="1" outlineLevel="1" x14ac:dyDescent="0.15">
      <c r="A282" s="2"/>
      <c r="B282" s="53">
        <f t="shared" si="178"/>
        <v>278</v>
      </c>
      <c r="C282" s="5"/>
      <c r="D282" s="6"/>
      <c r="E282" s="7"/>
      <c r="F282" s="8"/>
      <c r="G282" s="111"/>
      <c r="H282" s="112"/>
      <c r="I282" s="113">
        <f t="shared" si="181"/>
        <v>0</v>
      </c>
      <c r="J282" s="114">
        <f t="shared" si="182"/>
        <v>0</v>
      </c>
      <c r="K282" s="115">
        <f t="shared" si="179"/>
        <v>0</v>
      </c>
      <c r="L282" s="113">
        <f t="shared" si="183"/>
        <v>0</v>
      </c>
      <c r="M282" s="114">
        <f t="shared" si="184"/>
        <v>0</v>
      </c>
      <c r="N282" s="115">
        <f t="shared" si="180"/>
        <v>0</v>
      </c>
      <c r="O282" s="113">
        <f t="shared" si="185"/>
        <v>0</v>
      </c>
      <c r="P282" s="116">
        <f t="shared" si="186"/>
        <v>0</v>
      </c>
      <c r="Q282" s="117">
        <f t="shared" si="187"/>
        <v>0</v>
      </c>
      <c r="R282" s="118">
        <f t="shared" si="188"/>
        <v>0</v>
      </c>
      <c r="S282" s="111"/>
      <c r="T282" s="112"/>
      <c r="U282" s="119">
        <f t="shared" si="189"/>
        <v>0</v>
      </c>
      <c r="V282" s="120"/>
      <c r="W282" s="115">
        <f>IFERROR(IF(V282="",0,(SUMIF($G$3:U$3,"金额-入",$G282:U282)-SUMIF($G$3:U$3,"金额-出",$G282:U282))/(SUMIF($G$3:U$3,"数量-入",$G282:U282)-SUMIF($G$3:U$3,"数量-出",$G282:U282))),0)</f>
        <v>0</v>
      </c>
      <c r="X282" s="115">
        <f t="shared" si="190"/>
        <v>0</v>
      </c>
      <c r="Y282" s="121"/>
      <c r="Z282" s="122"/>
      <c r="AA282" s="111"/>
      <c r="AB282" s="112"/>
      <c r="AC282" s="119">
        <f t="shared" si="191"/>
        <v>0</v>
      </c>
      <c r="AD282" s="120"/>
      <c r="AE282" s="115">
        <f>IFERROR(IF(AD282="",0,(SUMIF($G$3:AC$3,"金额-入",$G282:AC282)-SUMIF($G$3:AC$3,"金额-出",$G282:AC282))/(SUMIF($G$3:AC$3,"数量-入",$G282:AC282)-SUMIF($G$3:AC$3,"数量-出",$G282:AC282))),0)</f>
        <v>0</v>
      </c>
      <c r="AF282" s="115">
        <f t="shared" si="192"/>
        <v>0</v>
      </c>
      <c r="AG282" s="121"/>
      <c r="AH282" s="122"/>
      <c r="AI282" s="123"/>
      <c r="AJ282" s="112"/>
      <c r="AK282" s="119">
        <f t="shared" si="193"/>
        <v>0</v>
      </c>
      <c r="AL282" s="124"/>
      <c r="AM282" s="115">
        <f>IFERROR(IF(AL282="",0,(SUMIF($G$3:AK$3,"金额-入",$G282:AK282)-SUMIF($G$3:AK$3,"金额-出",$G282:AK282))/(SUMIF($G$3:AK$3,"数量-入",$G282:AK282)-SUMIF($G$3:AK$3,"数量-出",$G282:AK282))),0)</f>
        <v>0</v>
      </c>
      <c r="AN282" s="115">
        <f t="shared" si="194"/>
        <v>0</v>
      </c>
      <c r="AO282" s="125"/>
      <c r="AP282" s="126"/>
      <c r="AQ282" s="123"/>
      <c r="AR282" s="112"/>
      <c r="AS282" s="119">
        <f t="shared" si="195"/>
        <v>0</v>
      </c>
      <c r="AT282" s="124"/>
      <c r="AU282" s="115">
        <f>IFERROR(IF(AT282="",0,(SUMIF($G$3:AS$3,"金额-入",$G282:AS282)-SUMIF($G$3:AS$3,"金额-出",$G282:AS282))/(SUMIF($G$3:AS$3,"数量-入",$G282:AS282)-SUMIF($G$3:AS$3,"数量-出",$G282:AS282))),0)</f>
        <v>0</v>
      </c>
      <c r="AV282" s="115">
        <f t="shared" si="196"/>
        <v>0</v>
      </c>
      <c r="AW282" s="125"/>
      <c r="AX282" s="126"/>
      <c r="AY282" s="123"/>
      <c r="AZ282" s="112"/>
      <c r="BA282" s="119">
        <f t="shared" si="197"/>
        <v>0</v>
      </c>
      <c r="BB282" s="124"/>
      <c r="BC282" s="115">
        <f>IFERROR(IF(BB282="",0,(SUMIF($G$3:BA$3,"金额-入",$G282:BA282)-SUMIF($G$3:BA$3,"金额-出",$G282:BA282))/(SUMIF($G$3:BA$3,"数量-入",$G282:BA282)-SUMIF($G$3:BA$3,"数量-出",$G282:BA282))),0)</f>
        <v>0</v>
      </c>
      <c r="BD282" s="115">
        <f t="shared" si="198"/>
        <v>0</v>
      </c>
      <c r="BE282" s="125"/>
      <c r="BF282" s="126"/>
      <c r="BG282" s="123"/>
      <c r="BH282" s="112"/>
      <c r="BI282" s="119">
        <f t="shared" si="199"/>
        <v>0</v>
      </c>
      <c r="BJ282" s="124"/>
      <c r="BK282" s="115">
        <f>IFERROR(IF(BJ282="",0,(SUMIF($G$3:BI$3,"金额-入",$G282:BI282)-SUMIF($G$3:BI$3,"金额-出",$G282:BI282))/(SUMIF($G$3:BI$3,"数量-入",$G282:BI282)-SUMIF($G$3:BI$3,"数量-出",$G282:BI282))),0)</f>
        <v>0</v>
      </c>
      <c r="BL282" s="115">
        <f t="shared" si="200"/>
        <v>0</v>
      </c>
      <c r="BM282" s="125"/>
      <c r="BN282" s="126"/>
      <c r="BO282" s="123"/>
      <c r="BP282" s="112"/>
      <c r="BQ282" s="119">
        <f t="shared" si="201"/>
        <v>0</v>
      </c>
      <c r="BR282" s="124"/>
      <c r="BS282" s="115">
        <f>IFERROR(IF(BR282="",0,(SUMIF($G$3:BQ$3,"金额-入",$G282:BQ282)-SUMIF($G$3:BQ$3,"金额-出",$G282:BQ282))/(SUMIF($G$3:BQ$3,"数量-入",$G282:BQ282)-SUMIF($G$3:BQ$3,"数量-出",$G282:BQ282))),0)</f>
        <v>0</v>
      </c>
      <c r="BT282" s="115">
        <f t="shared" si="202"/>
        <v>0</v>
      </c>
      <c r="BU282" s="125"/>
      <c r="BV282" s="126"/>
      <c r="BW282" s="123"/>
      <c r="BX282" s="112"/>
      <c r="BY282" s="119">
        <f t="shared" si="203"/>
        <v>0</v>
      </c>
      <c r="BZ282" s="124"/>
      <c r="CA282" s="115">
        <f>IFERROR(IF(BZ282="",0,(SUMIF($G$3:BY$3,"金额-入",$G282:BY282)-SUMIF($G$3:BY$3,"金额-出",$G282:BY282))/(SUMIF($G$3:BY$3,"数量-入",$G282:BY282)-SUMIF($G$3:BY$3,"数量-出",$G282:BY282))),0)</f>
        <v>0</v>
      </c>
      <c r="CB282" s="115">
        <f t="shared" si="204"/>
        <v>0</v>
      </c>
      <c r="CC282" s="125"/>
      <c r="CD282" s="126"/>
      <c r="CE282" s="123"/>
      <c r="CF282" s="112"/>
      <c r="CG282" s="119">
        <f t="shared" si="205"/>
        <v>0</v>
      </c>
      <c r="CH282" s="124"/>
      <c r="CI282" s="115">
        <f>IFERROR(IF(CH282="",0,(SUMIF($G$3:CG$3,"金额-入",$G282:CG282)-SUMIF($G$3:CG$3,"金额-出",$G282:CG282))/(SUMIF($G$3:CG$3,"数量-入",$G282:CG282)-SUMIF($G$3:CG$3,"数量-出",$G282:CG282))),0)</f>
        <v>0</v>
      </c>
      <c r="CJ282" s="115">
        <f t="shared" si="206"/>
        <v>0</v>
      </c>
      <c r="CK282" s="125"/>
      <c r="CL282" s="126"/>
      <c r="CM282" s="123"/>
      <c r="CN282" s="112"/>
      <c r="CO282" s="119">
        <f t="shared" si="207"/>
        <v>0</v>
      </c>
      <c r="CP282" s="124"/>
      <c r="CQ282" s="115">
        <f>IFERROR(IF(CP282="",0,(SUMIF($G$3:CO$3,"金额-入",$G282:CO282)-SUMIF($G$3:CO$3,"金额-出",$G282:CO282))/(SUMIF($G$3:CO$3,"数量-入",$G282:CO282)-SUMIF($G$3:CO$3,"数量-出",$G282:CO282))),0)</f>
        <v>0</v>
      </c>
      <c r="CR282" s="115">
        <f t="shared" si="208"/>
        <v>0</v>
      </c>
      <c r="CS282" s="125"/>
      <c r="CT282" s="126"/>
      <c r="CU282" s="123"/>
      <c r="CV282" s="112"/>
      <c r="CW282" s="119">
        <f t="shared" si="209"/>
        <v>0</v>
      </c>
      <c r="CX282" s="124"/>
      <c r="CY282" s="115">
        <f>IFERROR(IF(CX282="",0,(SUMIF($G$3:CW$3,"金额-入",$G282:CW282)-SUMIF($G$3:CW$3,"金额-出",$G282:CW282))/(SUMIF($G$3:CW$3,"数量-入",$G282:CW282)-SUMIF($G$3:CW$3,"数量-出",$G282:CW282))),0)</f>
        <v>0</v>
      </c>
      <c r="CZ282" s="115">
        <f t="shared" si="210"/>
        <v>0</v>
      </c>
      <c r="DA282" s="125"/>
      <c r="DB282" s="126"/>
      <c r="DC282" s="123"/>
      <c r="DD282" s="112"/>
      <c r="DE282" s="119">
        <f t="shared" si="211"/>
        <v>0</v>
      </c>
      <c r="DF282" s="124"/>
      <c r="DG282" s="115">
        <f>IFERROR(IF(DF282="",0,(SUMIF($G$3:DE$3,"金额-入",$G282:DE282)-SUMIF($G$3:DE$3,"金额-出",$G282:DE282))/(SUMIF($G$3:DE$3,"数量-入",$G282:DE282)-SUMIF($G$3:DE$3,"数量-出",$G282:DE282))),0)</f>
        <v>0</v>
      </c>
      <c r="DH282" s="115">
        <f t="shared" si="212"/>
        <v>0</v>
      </c>
      <c r="DI282" s="125"/>
      <c r="DJ282" s="126"/>
      <c r="DK282" s="109">
        <f t="array" ref="DK282">MIN(IF(($G$3:$DJ$3="单价")*(G282:DJ282&lt;&gt;0),G282:DJ282))</f>
        <v>0</v>
      </c>
      <c r="DL282" s="97">
        <f t="array" ref="DL282">MAX(IF($G$3:$DJ$3="单价",G282:DJ282))</f>
        <v>0</v>
      </c>
      <c r="DM282" s="115">
        <f t="shared" si="213"/>
        <v>0</v>
      </c>
      <c r="DN282" s="127"/>
      <c r="DO282" s="2"/>
      <c r="DP282" s="11">
        <f t="shared" si="214"/>
        <v>0</v>
      </c>
      <c r="DQ282" s="11">
        <f t="shared" si="215"/>
        <v>0</v>
      </c>
      <c r="DR282" s="11"/>
      <c r="DS282" s="11"/>
      <c r="DT282" s="11"/>
      <c r="DU282" s="2"/>
      <c r="DV282" s="2"/>
      <c r="DW282" s="2"/>
      <c r="DX282" s="2"/>
      <c r="DY282" s="2"/>
    </row>
    <row r="283" spans="1:129" ht="18" hidden="1" customHeight="1" outlineLevel="1" x14ac:dyDescent="0.15">
      <c r="A283" s="2"/>
      <c r="B283" s="53">
        <f t="shared" si="178"/>
        <v>279</v>
      </c>
      <c r="C283" s="5"/>
      <c r="D283" s="6"/>
      <c r="E283" s="7"/>
      <c r="F283" s="8"/>
      <c r="G283" s="111"/>
      <c r="H283" s="112"/>
      <c r="I283" s="113">
        <f t="shared" si="181"/>
        <v>0</v>
      </c>
      <c r="J283" s="114">
        <f t="shared" si="182"/>
        <v>0</v>
      </c>
      <c r="K283" s="115">
        <f t="shared" si="179"/>
        <v>0</v>
      </c>
      <c r="L283" s="113">
        <f t="shared" si="183"/>
        <v>0</v>
      </c>
      <c r="M283" s="114">
        <f t="shared" si="184"/>
        <v>0</v>
      </c>
      <c r="N283" s="115">
        <f t="shared" si="180"/>
        <v>0</v>
      </c>
      <c r="O283" s="113">
        <f t="shared" si="185"/>
        <v>0</v>
      </c>
      <c r="P283" s="116">
        <f t="shared" si="186"/>
        <v>0</v>
      </c>
      <c r="Q283" s="117">
        <f t="shared" si="187"/>
        <v>0</v>
      </c>
      <c r="R283" s="118">
        <f t="shared" si="188"/>
        <v>0</v>
      </c>
      <c r="S283" s="111"/>
      <c r="T283" s="112"/>
      <c r="U283" s="119">
        <f t="shared" si="189"/>
        <v>0</v>
      </c>
      <c r="V283" s="120"/>
      <c r="W283" s="115">
        <f>IFERROR(IF(V283="",0,(SUMIF($G$3:U$3,"金额-入",$G283:U283)-SUMIF($G$3:U$3,"金额-出",$G283:U283))/(SUMIF($G$3:U$3,"数量-入",$G283:U283)-SUMIF($G$3:U$3,"数量-出",$G283:U283))),0)</f>
        <v>0</v>
      </c>
      <c r="X283" s="115">
        <f t="shared" si="190"/>
        <v>0</v>
      </c>
      <c r="Y283" s="121"/>
      <c r="Z283" s="122"/>
      <c r="AA283" s="111"/>
      <c r="AB283" s="112"/>
      <c r="AC283" s="119">
        <f t="shared" si="191"/>
        <v>0</v>
      </c>
      <c r="AD283" s="120"/>
      <c r="AE283" s="115">
        <f>IFERROR(IF(AD283="",0,(SUMIF($G$3:AC$3,"金额-入",$G283:AC283)-SUMIF($G$3:AC$3,"金额-出",$G283:AC283))/(SUMIF($G$3:AC$3,"数量-入",$G283:AC283)-SUMIF($G$3:AC$3,"数量-出",$G283:AC283))),0)</f>
        <v>0</v>
      </c>
      <c r="AF283" s="115">
        <f t="shared" si="192"/>
        <v>0</v>
      </c>
      <c r="AG283" s="121"/>
      <c r="AH283" s="122"/>
      <c r="AI283" s="123"/>
      <c r="AJ283" s="112"/>
      <c r="AK283" s="119">
        <f t="shared" si="193"/>
        <v>0</v>
      </c>
      <c r="AL283" s="124"/>
      <c r="AM283" s="115">
        <f>IFERROR(IF(AL283="",0,(SUMIF($G$3:AK$3,"金额-入",$G283:AK283)-SUMIF($G$3:AK$3,"金额-出",$G283:AK283))/(SUMIF($G$3:AK$3,"数量-入",$G283:AK283)-SUMIF($G$3:AK$3,"数量-出",$G283:AK283))),0)</f>
        <v>0</v>
      </c>
      <c r="AN283" s="115">
        <f t="shared" si="194"/>
        <v>0</v>
      </c>
      <c r="AO283" s="125"/>
      <c r="AP283" s="126"/>
      <c r="AQ283" s="123"/>
      <c r="AR283" s="112"/>
      <c r="AS283" s="119">
        <f t="shared" si="195"/>
        <v>0</v>
      </c>
      <c r="AT283" s="124"/>
      <c r="AU283" s="115">
        <f>IFERROR(IF(AT283="",0,(SUMIF($G$3:AS$3,"金额-入",$G283:AS283)-SUMIF($G$3:AS$3,"金额-出",$G283:AS283))/(SUMIF($G$3:AS$3,"数量-入",$G283:AS283)-SUMIF($G$3:AS$3,"数量-出",$G283:AS283))),0)</f>
        <v>0</v>
      </c>
      <c r="AV283" s="115">
        <f t="shared" si="196"/>
        <v>0</v>
      </c>
      <c r="AW283" s="125"/>
      <c r="AX283" s="126"/>
      <c r="AY283" s="123"/>
      <c r="AZ283" s="112"/>
      <c r="BA283" s="119">
        <f t="shared" si="197"/>
        <v>0</v>
      </c>
      <c r="BB283" s="124"/>
      <c r="BC283" s="115">
        <f>IFERROR(IF(BB283="",0,(SUMIF($G$3:BA$3,"金额-入",$G283:BA283)-SUMIF($G$3:BA$3,"金额-出",$G283:BA283))/(SUMIF($G$3:BA$3,"数量-入",$G283:BA283)-SUMIF($G$3:BA$3,"数量-出",$G283:BA283))),0)</f>
        <v>0</v>
      </c>
      <c r="BD283" s="115">
        <f t="shared" si="198"/>
        <v>0</v>
      </c>
      <c r="BE283" s="125"/>
      <c r="BF283" s="126"/>
      <c r="BG283" s="123"/>
      <c r="BH283" s="112"/>
      <c r="BI283" s="119">
        <f t="shared" si="199"/>
        <v>0</v>
      </c>
      <c r="BJ283" s="124"/>
      <c r="BK283" s="115">
        <f>IFERROR(IF(BJ283="",0,(SUMIF($G$3:BI$3,"金额-入",$G283:BI283)-SUMIF($G$3:BI$3,"金额-出",$G283:BI283))/(SUMIF($G$3:BI$3,"数量-入",$G283:BI283)-SUMIF($G$3:BI$3,"数量-出",$G283:BI283))),0)</f>
        <v>0</v>
      </c>
      <c r="BL283" s="115">
        <f t="shared" si="200"/>
        <v>0</v>
      </c>
      <c r="BM283" s="125"/>
      <c r="BN283" s="126"/>
      <c r="BO283" s="123"/>
      <c r="BP283" s="112"/>
      <c r="BQ283" s="119">
        <f t="shared" si="201"/>
        <v>0</v>
      </c>
      <c r="BR283" s="124"/>
      <c r="BS283" s="115">
        <f>IFERROR(IF(BR283="",0,(SUMIF($G$3:BQ$3,"金额-入",$G283:BQ283)-SUMIF($G$3:BQ$3,"金额-出",$G283:BQ283))/(SUMIF($G$3:BQ$3,"数量-入",$G283:BQ283)-SUMIF($G$3:BQ$3,"数量-出",$G283:BQ283))),0)</f>
        <v>0</v>
      </c>
      <c r="BT283" s="115">
        <f t="shared" si="202"/>
        <v>0</v>
      </c>
      <c r="BU283" s="125"/>
      <c r="BV283" s="126"/>
      <c r="BW283" s="123"/>
      <c r="BX283" s="112"/>
      <c r="BY283" s="119">
        <f t="shared" si="203"/>
        <v>0</v>
      </c>
      <c r="BZ283" s="124"/>
      <c r="CA283" s="115">
        <f>IFERROR(IF(BZ283="",0,(SUMIF($G$3:BY$3,"金额-入",$G283:BY283)-SUMIF($G$3:BY$3,"金额-出",$G283:BY283))/(SUMIF($G$3:BY$3,"数量-入",$G283:BY283)-SUMIF($G$3:BY$3,"数量-出",$G283:BY283))),0)</f>
        <v>0</v>
      </c>
      <c r="CB283" s="115">
        <f t="shared" si="204"/>
        <v>0</v>
      </c>
      <c r="CC283" s="125"/>
      <c r="CD283" s="126"/>
      <c r="CE283" s="123"/>
      <c r="CF283" s="112"/>
      <c r="CG283" s="119">
        <f t="shared" si="205"/>
        <v>0</v>
      </c>
      <c r="CH283" s="124"/>
      <c r="CI283" s="115">
        <f>IFERROR(IF(CH283="",0,(SUMIF($G$3:CG$3,"金额-入",$G283:CG283)-SUMIF($G$3:CG$3,"金额-出",$G283:CG283))/(SUMIF($G$3:CG$3,"数量-入",$G283:CG283)-SUMIF($G$3:CG$3,"数量-出",$G283:CG283))),0)</f>
        <v>0</v>
      </c>
      <c r="CJ283" s="115">
        <f t="shared" si="206"/>
        <v>0</v>
      </c>
      <c r="CK283" s="125"/>
      <c r="CL283" s="126"/>
      <c r="CM283" s="123"/>
      <c r="CN283" s="112"/>
      <c r="CO283" s="119">
        <f t="shared" si="207"/>
        <v>0</v>
      </c>
      <c r="CP283" s="124"/>
      <c r="CQ283" s="115">
        <f>IFERROR(IF(CP283="",0,(SUMIF($G$3:CO$3,"金额-入",$G283:CO283)-SUMIF($G$3:CO$3,"金额-出",$G283:CO283))/(SUMIF($G$3:CO$3,"数量-入",$G283:CO283)-SUMIF($G$3:CO$3,"数量-出",$G283:CO283))),0)</f>
        <v>0</v>
      </c>
      <c r="CR283" s="115">
        <f t="shared" si="208"/>
        <v>0</v>
      </c>
      <c r="CS283" s="125"/>
      <c r="CT283" s="126"/>
      <c r="CU283" s="123"/>
      <c r="CV283" s="112"/>
      <c r="CW283" s="119">
        <f t="shared" si="209"/>
        <v>0</v>
      </c>
      <c r="CX283" s="124"/>
      <c r="CY283" s="115">
        <f>IFERROR(IF(CX283="",0,(SUMIF($G$3:CW$3,"金额-入",$G283:CW283)-SUMIF($G$3:CW$3,"金额-出",$G283:CW283))/(SUMIF($G$3:CW$3,"数量-入",$G283:CW283)-SUMIF($G$3:CW$3,"数量-出",$G283:CW283))),0)</f>
        <v>0</v>
      </c>
      <c r="CZ283" s="115">
        <f t="shared" si="210"/>
        <v>0</v>
      </c>
      <c r="DA283" s="125"/>
      <c r="DB283" s="126"/>
      <c r="DC283" s="123"/>
      <c r="DD283" s="112"/>
      <c r="DE283" s="119">
        <f t="shared" si="211"/>
        <v>0</v>
      </c>
      <c r="DF283" s="124"/>
      <c r="DG283" s="115">
        <f>IFERROR(IF(DF283="",0,(SUMIF($G$3:DE$3,"金额-入",$G283:DE283)-SUMIF($G$3:DE$3,"金额-出",$G283:DE283))/(SUMIF($G$3:DE$3,"数量-入",$G283:DE283)-SUMIF($G$3:DE$3,"数量-出",$G283:DE283))),0)</f>
        <v>0</v>
      </c>
      <c r="DH283" s="115">
        <f t="shared" si="212"/>
        <v>0</v>
      </c>
      <c r="DI283" s="125"/>
      <c r="DJ283" s="126"/>
      <c r="DK283" s="109">
        <f t="array" ref="DK283">MIN(IF(($G$3:$DJ$3="单价")*(G283:DJ283&lt;&gt;0),G283:DJ283))</f>
        <v>0</v>
      </c>
      <c r="DL283" s="97">
        <f t="array" ref="DL283">MAX(IF($G$3:$DJ$3="单价",G283:DJ283))</f>
        <v>0</v>
      </c>
      <c r="DM283" s="115">
        <f t="shared" si="213"/>
        <v>0</v>
      </c>
      <c r="DN283" s="127"/>
      <c r="DO283" s="2"/>
      <c r="DP283" s="11">
        <f t="shared" si="214"/>
        <v>0</v>
      </c>
      <c r="DQ283" s="11">
        <f t="shared" si="215"/>
        <v>0</v>
      </c>
      <c r="DR283" s="11"/>
      <c r="DS283" s="11"/>
      <c r="DT283" s="11"/>
      <c r="DU283" s="2"/>
      <c r="DV283" s="2"/>
      <c r="DW283" s="2"/>
      <c r="DX283" s="2"/>
      <c r="DY283" s="2"/>
    </row>
    <row r="284" spans="1:129" ht="18" hidden="1" customHeight="1" outlineLevel="1" x14ac:dyDescent="0.15">
      <c r="A284" s="2"/>
      <c r="B284" s="53">
        <f t="shared" si="178"/>
        <v>280</v>
      </c>
      <c r="C284" s="5"/>
      <c r="D284" s="6"/>
      <c r="E284" s="7"/>
      <c r="F284" s="8"/>
      <c r="G284" s="111"/>
      <c r="H284" s="112"/>
      <c r="I284" s="113">
        <f t="shared" si="181"/>
        <v>0</v>
      </c>
      <c r="J284" s="114">
        <f t="shared" si="182"/>
        <v>0</v>
      </c>
      <c r="K284" s="115">
        <f t="shared" si="179"/>
        <v>0</v>
      </c>
      <c r="L284" s="113">
        <f t="shared" si="183"/>
        <v>0</v>
      </c>
      <c r="M284" s="114">
        <f t="shared" si="184"/>
        <v>0</v>
      </c>
      <c r="N284" s="115">
        <f t="shared" si="180"/>
        <v>0</v>
      </c>
      <c r="O284" s="113">
        <f t="shared" si="185"/>
        <v>0</v>
      </c>
      <c r="P284" s="116">
        <f t="shared" si="186"/>
        <v>0</v>
      </c>
      <c r="Q284" s="117">
        <f t="shared" si="187"/>
        <v>0</v>
      </c>
      <c r="R284" s="118">
        <f t="shared" si="188"/>
        <v>0</v>
      </c>
      <c r="S284" s="111"/>
      <c r="T284" s="112"/>
      <c r="U284" s="119">
        <f t="shared" si="189"/>
        <v>0</v>
      </c>
      <c r="V284" s="120"/>
      <c r="W284" s="115">
        <f>IFERROR(IF(V284="",0,(SUMIF($G$3:U$3,"金额-入",$G284:U284)-SUMIF($G$3:U$3,"金额-出",$G284:U284))/(SUMIF($G$3:U$3,"数量-入",$G284:U284)-SUMIF($G$3:U$3,"数量-出",$G284:U284))),0)</f>
        <v>0</v>
      </c>
      <c r="X284" s="115">
        <f t="shared" si="190"/>
        <v>0</v>
      </c>
      <c r="Y284" s="121"/>
      <c r="Z284" s="122"/>
      <c r="AA284" s="111"/>
      <c r="AB284" s="112"/>
      <c r="AC284" s="119">
        <f t="shared" si="191"/>
        <v>0</v>
      </c>
      <c r="AD284" s="120"/>
      <c r="AE284" s="115">
        <f>IFERROR(IF(AD284="",0,(SUMIF($G$3:AC$3,"金额-入",$G284:AC284)-SUMIF($G$3:AC$3,"金额-出",$G284:AC284))/(SUMIF($G$3:AC$3,"数量-入",$G284:AC284)-SUMIF($G$3:AC$3,"数量-出",$G284:AC284))),0)</f>
        <v>0</v>
      </c>
      <c r="AF284" s="115">
        <f t="shared" si="192"/>
        <v>0</v>
      </c>
      <c r="AG284" s="121"/>
      <c r="AH284" s="122"/>
      <c r="AI284" s="123"/>
      <c r="AJ284" s="112"/>
      <c r="AK284" s="119">
        <f t="shared" si="193"/>
        <v>0</v>
      </c>
      <c r="AL284" s="124"/>
      <c r="AM284" s="115">
        <f>IFERROR(IF(AL284="",0,(SUMIF($G$3:AK$3,"金额-入",$G284:AK284)-SUMIF($G$3:AK$3,"金额-出",$G284:AK284))/(SUMIF($G$3:AK$3,"数量-入",$G284:AK284)-SUMIF($G$3:AK$3,"数量-出",$G284:AK284))),0)</f>
        <v>0</v>
      </c>
      <c r="AN284" s="115">
        <f t="shared" si="194"/>
        <v>0</v>
      </c>
      <c r="AO284" s="125"/>
      <c r="AP284" s="126"/>
      <c r="AQ284" s="123"/>
      <c r="AR284" s="112"/>
      <c r="AS284" s="119">
        <f t="shared" si="195"/>
        <v>0</v>
      </c>
      <c r="AT284" s="124"/>
      <c r="AU284" s="115">
        <f>IFERROR(IF(AT284="",0,(SUMIF($G$3:AS$3,"金额-入",$G284:AS284)-SUMIF($G$3:AS$3,"金额-出",$G284:AS284))/(SUMIF($G$3:AS$3,"数量-入",$G284:AS284)-SUMIF($G$3:AS$3,"数量-出",$G284:AS284))),0)</f>
        <v>0</v>
      </c>
      <c r="AV284" s="115">
        <f t="shared" si="196"/>
        <v>0</v>
      </c>
      <c r="AW284" s="125"/>
      <c r="AX284" s="126"/>
      <c r="AY284" s="123"/>
      <c r="AZ284" s="112"/>
      <c r="BA284" s="119">
        <f t="shared" si="197"/>
        <v>0</v>
      </c>
      <c r="BB284" s="124"/>
      <c r="BC284" s="115">
        <f>IFERROR(IF(BB284="",0,(SUMIF($G$3:BA$3,"金额-入",$G284:BA284)-SUMIF($G$3:BA$3,"金额-出",$G284:BA284))/(SUMIF($G$3:BA$3,"数量-入",$G284:BA284)-SUMIF($G$3:BA$3,"数量-出",$G284:BA284))),0)</f>
        <v>0</v>
      </c>
      <c r="BD284" s="115">
        <f t="shared" si="198"/>
        <v>0</v>
      </c>
      <c r="BE284" s="125"/>
      <c r="BF284" s="126"/>
      <c r="BG284" s="123"/>
      <c r="BH284" s="112"/>
      <c r="BI284" s="119">
        <f t="shared" si="199"/>
        <v>0</v>
      </c>
      <c r="BJ284" s="124"/>
      <c r="BK284" s="115">
        <f>IFERROR(IF(BJ284="",0,(SUMIF($G$3:BI$3,"金额-入",$G284:BI284)-SUMIF($G$3:BI$3,"金额-出",$G284:BI284))/(SUMIF($G$3:BI$3,"数量-入",$G284:BI284)-SUMIF($G$3:BI$3,"数量-出",$G284:BI284))),0)</f>
        <v>0</v>
      </c>
      <c r="BL284" s="115">
        <f t="shared" si="200"/>
        <v>0</v>
      </c>
      <c r="BM284" s="125"/>
      <c r="BN284" s="126"/>
      <c r="BO284" s="123"/>
      <c r="BP284" s="112"/>
      <c r="BQ284" s="119">
        <f t="shared" si="201"/>
        <v>0</v>
      </c>
      <c r="BR284" s="124"/>
      <c r="BS284" s="115">
        <f>IFERROR(IF(BR284="",0,(SUMIF($G$3:BQ$3,"金额-入",$G284:BQ284)-SUMIF($G$3:BQ$3,"金额-出",$G284:BQ284))/(SUMIF($G$3:BQ$3,"数量-入",$G284:BQ284)-SUMIF($G$3:BQ$3,"数量-出",$G284:BQ284))),0)</f>
        <v>0</v>
      </c>
      <c r="BT284" s="115">
        <f t="shared" si="202"/>
        <v>0</v>
      </c>
      <c r="BU284" s="125"/>
      <c r="BV284" s="126"/>
      <c r="BW284" s="123"/>
      <c r="BX284" s="112"/>
      <c r="BY284" s="119">
        <f t="shared" si="203"/>
        <v>0</v>
      </c>
      <c r="BZ284" s="124"/>
      <c r="CA284" s="115">
        <f>IFERROR(IF(BZ284="",0,(SUMIF($G$3:BY$3,"金额-入",$G284:BY284)-SUMIF($G$3:BY$3,"金额-出",$G284:BY284))/(SUMIF($G$3:BY$3,"数量-入",$G284:BY284)-SUMIF($G$3:BY$3,"数量-出",$G284:BY284))),0)</f>
        <v>0</v>
      </c>
      <c r="CB284" s="115">
        <f t="shared" si="204"/>
        <v>0</v>
      </c>
      <c r="CC284" s="125"/>
      <c r="CD284" s="126"/>
      <c r="CE284" s="123"/>
      <c r="CF284" s="112"/>
      <c r="CG284" s="119">
        <f t="shared" si="205"/>
        <v>0</v>
      </c>
      <c r="CH284" s="124"/>
      <c r="CI284" s="115">
        <f>IFERROR(IF(CH284="",0,(SUMIF($G$3:CG$3,"金额-入",$G284:CG284)-SUMIF($G$3:CG$3,"金额-出",$G284:CG284))/(SUMIF($G$3:CG$3,"数量-入",$G284:CG284)-SUMIF($G$3:CG$3,"数量-出",$G284:CG284))),0)</f>
        <v>0</v>
      </c>
      <c r="CJ284" s="115">
        <f t="shared" si="206"/>
        <v>0</v>
      </c>
      <c r="CK284" s="125"/>
      <c r="CL284" s="126"/>
      <c r="CM284" s="123"/>
      <c r="CN284" s="112"/>
      <c r="CO284" s="119">
        <f t="shared" si="207"/>
        <v>0</v>
      </c>
      <c r="CP284" s="124"/>
      <c r="CQ284" s="115">
        <f>IFERROR(IF(CP284="",0,(SUMIF($G$3:CO$3,"金额-入",$G284:CO284)-SUMIF($G$3:CO$3,"金额-出",$G284:CO284))/(SUMIF($G$3:CO$3,"数量-入",$G284:CO284)-SUMIF($G$3:CO$3,"数量-出",$G284:CO284))),0)</f>
        <v>0</v>
      </c>
      <c r="CR284" s="115">
        <f t="shared" si="208"/>
        <v>0</v>
      </c>
      <c r="CS284" s="125"/>
      <c r="CT284" s="126"/>
      <c r="CU284" s="123"/>
      <c r="CV284" s="112"/>
      <c r="CW284" s="119">
        <f t="shared" si="209"/>
        <v>0</v>
      </c>
      <c r="CX284" s="124"/>
      <c r="CY284" s="115">
        <f>IFERROR(IF(CX284="",0,(SUMIF($G$3:CW$3,"金额-入",$G284:CW284)-SUMIF($G$3:CW$3,"金额-出",$G284:CW284))/(SUMIF($G$3:CW$3,"数量-入",$G284:CW284)-SUMIF($G$3:CW$3,"数量-出",$G284:CW284))),0)</f>
        <v>0</v>
      </c>
      <c r="CZ284" s="115">
        <f t="shared" si="210"/>
        <v>0</v>
      </c>
      <c r="DA284" s="125"/>
      <c r="DB284" s="126"/>
      <c r="DC284" s="123"/>
      <c r="DD284" s="112"/>
      <c r="DE284" s="119">
        <f t="shared" si="211"/>
        <v>0</v>
      </c>
      <c r="DF284" s="124"/>
      <c r="DG284" s="115">
        <f>IFERROR(IF(DF284="",0,(SUMIF($G$3:DE$3,"金额-入",$G284:DE284)-SUMIF($G$3:DE$3,"金额-出",$G284:DE284))/(SUMIF($G$3:DE$3,"数量-入",$G284:DE284)-SUMIF($G$3:DE$3,"数量-出",$G284:DE284))),0)</f>
        <v>0</v>
      </c>
      <c r="DH284" s="115">
        <f t="shared" si="212"/>
        <v>0</v>
      </c>
      <c r="DI284" s="125"/>
      <c r="DJ284" s="126"/>
      <c r="DK284" s="109">
        <f t="array" ref="DK284">MIN(IF(($G$3:$DJ$3="单价")*(G284:DJ284&lt;&gt;0),G284:DJ284))</f>
        <v>0</v>
      </c>
      <c r="DL284" s="97">
        <f t="array" ref="DL284">MAX(IF($G$3:$DJ$3="单价",G284:DJ284))</f>
        <v>0</v>
      </c>
      <c r="DM284" s="115">
        <f t="shared" si="213"/>
        <v>0</v>
      </c>
      <c r="DN284" s="127"/>
      <c r="DO284" s="2"/>
      <c r="DP284" s="11">
        <f t="shared" si="214"/>
        <v>0</v>
      </c>
      <c r="DQ284" s="11">
        <f t="shared" si="215"/>
        <v>0</v>
      </c>
      <c r="DR284" s="11"/>
      <c r="DS284" s="11"/>
      <c r="DT284" s="11"/>
      <c r="DU284" s="2"/>
      <c r="DV284" s="2"/>
      <c r="DW284" s="2"/>
      <c r="DX284" s="2"/>
      <c r="DY284" s="2"/>
    </row>
    <row r="285" spans="1:129" ht="18" hidden="1" customHeight="1" outlineLevel="1" x14ac:dyDescent="0.15">
      <c r="A285" s="2"/>
      <c r="B285" s="53">
        <f t="shared" si="178"/>
        <v>281</v>
      </c>
      <c r="C285" s="5"/>
      <c r="D285" s="6"/>
      <c r="E285" s="7"/>
      <c r="F285" s="8"/>
      <c r="G285" s="111"/>
      <c r="H285" s="112"/>
      <c r="I285" s="113">
        <f t="shared" si="181"/>
        <v>0</v>
      </c>
      <c r="J285" s="114">
        <f t="shared" si="182"/>
        <v>0</v>
      </c>
      <c r="K285" s="115">
        <f t="shared" si="179"/>
        <v>0</v>
      </c>
      <c r="L285" s="113">
        <f t="shared" si="183"/>
        <v>0</v>
      </c>
      <c r="M285" s="114">
        <f t="shared" si="184"/>
        <v>0</v>
      </c>
      <c r="N285" s="115">
        <f t="shared" si="180"/>
        <v>0</v>
      </c>
      <c r="O285" s="113">
        <f t="shared" si="185"/>
        <v>0</v>
      </c>
      <c r="P285" s="116">
        <f t="shared" si="186"/>
        <v>0</v>
      </c>
      <c r="Q285" s="117">
        <f t="shared" si="187"/>
        <v>0</v>
      </c>
      <c r="R285" s="118">
        <f t="shared" si="188"/>
        <v>0</v>
      </c>
      <c r="S285" s="111"/>
      <c r="T285" s="112"/>
      <c r="U285" s="119">
        <f t="shared" si="189"/>
        <v>0</v>
      </c>
      <c r="V285" s="120"/>
      <c r="W285" s="115">
        <f>IFERROR(IF(V285="",0,(SUMIF($G$3:U$3,"金额-入",$G285:U285)-SUMIF($G$3:U$3,"金额-出",$G285:U285))/(SUMIF($G$3:U$3,"数量-入",$G285:U285)-SUMIF($G$3:U$3,"数量-出",$G285:U285))),0)</f>
        <v>0</v>
      </c>
      <c r="X285" s="115">
        <f t="shared" si="190"/>
        <v>0</v>
      </c>
      <c r="Y285" s="121"/>
      <c r="Z285" s="122"/>
      <c r="AA285" s="111"/>
      <c r="AB285" s="112"/>
      <c r="AC285" s="119">
        <f t="shared" si="191"/>
        <v>0</v>
      </c>
      <c r="AD285" s="120"/>
      <c r="AE285" s="115">
        <f>IFERROR(IF(AD285="",0,(SUMIF($G$3:AC$3,"金额-入",$G285:AC285)-SUMIF($G$3:AC$3,"金额-出",$G285:AC285))/(SUMIF($G$3:AC$3,"数量-入",$G285:AC285)-SUMIF($G$3:AC$3,"数量-出",$G285:AC285))),0)</f>
        <v>0</v>
      </c>
      <c r="AF285" s="115">
        <f t="shared" si="192"/>
        <v>0</v>
      </c>
      <c r="AG285" s="121"/>
      <c r="AH285" s="122"/>
      <c r="AI285" s="123"/>
      <c r="AJ285" s="112"/>
      <c r="AK285" s="119">
        <f t="shared" si="193"/>
        <v>0</v>
      </c>
      <c r="AL285" s="124"/>
      <c r="AM285" s="115">
        <f>IFERROR(IF(AL285="",0,(SUMIF($G$3:AK$3,"金额-入",$G285:AK285)-SUMIF($G$3:AK$3,"金额-出",$G285:AK285))/(SUMIF($G$3:AK$3,"数量-入",$G285:AK285)-SUMIF($G$3:AK$3,"数量-出",$G285:AK285))),0)</f>
        <v>0</v>
      </c>
      <c r="AN285" s="115">
        <f t="shared" si="194"/>
        <v>0</v>
      </c>
      <c r="AO285" s="125"/>
      <c r="AP285" s="126"/>
      <c r="AQ285" s="123"/>
      <c r="AR285" s="112"/>
      <c r="AS285" s="119">
        <f t="shared" si="195"/>
        <v>0</v>
      </c>
      <c r="AT285" s="124"/>
      <c r="AU285" s="115">
        <f>IFERROR(IF(AT285="",0,(SUMIF($G$3:AS$3,"金额-入",$G285:AS285)-SUMIF($G$3:AS$3,"金额-出",$G285:AS285))/(SUMIF($G$3:AS$3,"数量-入",$G285:AS285)-SUMIF($G$3:AS$3,"数量-出",$G285:AS285))),0)</f>
        <v>0</v>
      </c>
      <c r="AV285" s="115">
        <f t="shared" si="196"/>
        <v>0</v>
      </c>
      <c r="AW285" s="125"/>
      <c r="AX285" s="126"/>
      <c r="AY285" s="123"/>
      <c r="AZ285" s="112"/>
      <c r="BA285" s="119">
        <f t="shared" si="197"/>
        <v>0</v>
      </c>
      <c r="BB285" s="124"/>
      <c r="BC285" s="115">
        <f>IFERROR(IF(BB285="",0,(SUMIF($G$3:BA$3,"金额-入",$G285:BA285)-SUMIF($G$3:BA$3,"金额-出",$G285:BA285))/(SUMIF($G$3:BA$3,"数量-入",$G285:BA285)-SUMIF($G$3:BA$3,"数量-出",$G285:BA285))),0)</f>
        <v>0</v>
      </c>
      <c r="BD285" s="115">
        <f t="shared" si="198"/>
        <v>0</v>
      </c>
      <c r="BE285" s="125"/>
      <c r="BF285" s="126"/>
      <c r="BG285" s="123"/>
      <c r="BH285" s="112"/>
      <c r="BI285" s="119">
        <f t="shared" si="199"/>
        <v>0</v>
      </c>
      <c r="BJ285" s="124"/>
      <c r="BK285" s="115">
        <f>IFERROR(IF(BJ285="",0,(SUMIF($G$3:BI$3,"金额-入",$G285:BI285)-SUMIF($G$3:BI$3,"金额-出",$G285:BI285))/(SUMIF($G$3:BI$3,"数量-入",$G285:BI285)-SUMIF($G$3:BI$3,"数量-出",$G285:BI285))),0)</f>
        <v>0</v>
      </c>
      <c r="BL285" s="115">
        <f t="shared" si="200"/>
        <v>0</v>
      </c>
      <c r="BM285" s="125"/>
      <c r="BN285" s="126"/>
      <c r="BO285" s="123"/>
      <c r="BP285" s="112"/>
      <c r="BQ285" s="119">
        <f t="shared" si="201"/>
        <v>0</v>
      </c>
      <c r="BR285" s="124"/>
      <c r="BS285" s="115">
        <f>IFERROR(IF(BR285="",0,(SUMIF($G$3:BQ$3,"金额-入",$G285:BQ285)-SUMIF($G$3:BQ$3,"金额-出",$G285:BQ285))/(SUMIF($G$3:BQ$3,"数量-入",$G285:BQ285)-SUMIF($G$3:BQ$3,"数量-出",$G285:BQ285))),0)</f>
        <v>0</v>
      </c>
      <c r="BT285" s="115">
        <f t="shared" si="202"/>
        <v>0</v>
      </c>
      <c r="BU285" s="125"/>
      <c r="BV285" s="126"/>
      <c r="BW285" s="123"/>
      <c r="BX285" s="112"/>
      <c r="BY285" s="119">
        <f t="shared" si="203"/>
        <v>0</v>
      </c>
      <c r="BZ285" s="124"/>
      <c r="CA285" s="115">
        <f>IFERROR(IF(BZ285="",0,(SUMIF($G$3:BY$3,"金额-入",$G285:BY285)-SUMIF($G$3:BY$3,"金额-出",$G285:BY285))/(SUMIF($G$3:BY$3,"数量-入",$G285:BY285)-SUMIF($G$3:BY$3,"数量-出",$G285:BY285))),0)</f>
        <v>0</v>
      </c>
      <c r="CB285" s="115">
        <f t="shared" si="204"/>
        <v>0</v>
      </c>
      <c r="CC285" s="125"/>
      <c r="CD285" s="126"/>
      <c r="CE285" s="123"/>
      <c r="CF285" s="112"/>
      <c r="CG285" s="119">
        <f t="shared" si="205"/>
        <v>0</v>
      </c>
      <c r="CH285" s="124"/>
      <c r="CI285" s="115">
        <f>IFERROR(IF(CH285="",0,(SUMIF($G$3:CG$3,"金额-入",$G285:CG285)-SUMIF($G$3:CG$3,"金额-出",$G285:CG285))/(SUMIF($G$3:CG$3,"数量-入",$G285:CG285)-SUMIF($G$3:CG$3,"数量-出",$G285:CG285))),0)</f>
        <v>0</v>
      </c>
      <c r="CJ285" s="115">
        <f t="shared" si="206"/>
        <v>0</v>
      </c>
      <c r="CK285" s="125"/>
      <c r="CL285" s="126"/>
      <c r="CM285" s="123"/>
      <c r="CN285" s="112"/>
      <c r="CO285" s="119">
        <f t="shared" si="207"/>
        <v>0</v>
      </c>
      <c r="CP285" s="124"/>
      <c r="CQ285" s="115">
        <f>IFERROR(IF(CP285="",0,(SUMIF($G$3:CO$3,"金额-入",$G285:CO285)-SUMIF($G$3:CO$3,"金额-出",$G285:CO285))/(SUMIF($G$3:CO$3,"数量-入",$G285:CO285)-SUMIF($G$3:CO$3,"数量-出",$G285:CO285))),0)</f>
        <v>0</v>
      </c>
      <c r="CR285" s="115">
        <f t="shared" si="208"/>
        <v>0</v>
      </c>
      <c r="CS285" s="125"/>
      <c r="CT285" s="126"/>
      <c r="CU285" s="123"/>
      <c r="CV285" s="112"/>
      <c r="CW285" s="119">
        <f t="shared" si="209"/>
        <v>0</v>
      </c>
      <c r="CX285" s="124"/>
      <c r="CY285" s="115">
        <f>IFERROR(IF(CX285="",0,(SUMIF($G$3:CW$3,"金额-入",$G285:CW285)-SUMIF($G$3:CW$3,"金额-出",$G285:CW285))/(SUMIF($G$3:CW$3,"数量-入",$G285:CW285)-SUMIF($G$3:CW$3,"数量-出",$G285:CW285))),0)</f>
        <v>0</v>
      </c>
      <c r="CZ285" s="115">
        <f t="shared" si="210"/>
        <v>0</v>
      </c>
      <c r="DA285" s="125"/>
      <c r="DB285" s="126"/>
      <c r="DC285" s="123"/>
      <c r="DD285" s="112"/>
      <c r="DE285" s="119">
        <f t="shared" si="211"/>
        <v>0</v>
      </c>
      <c r="DF285" s="124"/>
      <c r="DG285" s="115">
        <f>IFERROR(IF(DF285="",0,(SUMIF($G$3:DE$3,"金额-入",$G285:DE285)-SUMIF($G$3:DE$3,"金额-出",$G285:DE285))/(SUMIF($G$3:DE$3,"数量-入",$G285:DE285)-SUMIF($G$3:DE$3,"数量-出",$G285:DE285))),0)</f>
        <v>0</v>
      </c>
      <c r="DH285" s="115">
        <f t="shared" si="212"/>
        <v>0</v>
      </c>
      <c r="DI285" s="125"/>
      <c r="DJ285" s="126"/>
      <c r="DK285" s="109">
        <f t="array" ref="DK285">MIN(IF(($G$3:$DJ$3="单价")*(G285:DJ285&lt;&gt;0),G285:DJ285))</f>
        <v>0</v>
      </c>
      <c r="DL285" s="97">
        <f t="array" ref="DL285">MAX(IF($G$3:$DJ$3="单价",G285:DJ285))</f>
        <v>0</v>
      </c>
      <c r="DM285" s="115">
        <f t="shared" si="213"/>
        <v>0</v>
      </c>
      <c r="DN285" s="127"/>
      <c r="DO285" s="2"/>
      <c r="DP285" s="11">
        <f t="shared" si="214"/>
        <v>0</v>
      </c>
      <c r="DQ285" s="11">
        <f t="shared" si="215"/>
        <v>0</v>
      </c>
      <c r="DR285" s="11"/>
      <c r="DS285" s="11"/>
      <c r="DT285" s="11"/>
      <c r="DU285" s="2"/>
      <c r="DV285" s="2"/>
      <c r="DW285" s="2"/>
      <c r="DX285" s="2"/>
      <c r="DY285" s="2"/>
    </row>
    <row r="286" spans="1:129" ht="18" hidden="1" customHeight="1" outlineLevel="1" x14ac:dyDescent="0.15">
      <c r="A286" s="2"/>
      <c r="B286" s="53">
        <f t="shared" si="178"/>
        <v>282</v>
      </c>
      <c r="C286" s="5"/>
      <c r="D286" s="6"/>
      <c r="E286" s="7"/>
      <c r="F286" s="8"/>
      <c r="G286" s="111"/>
      <c r="H286" s="112"/>
      <c r="I286" s="113">
        <f t="shared" si="181"/>
        <v>0</v>
      </c>
      <c r="J286" s="114">
        <f t="shared" si="182"/>
        <v>0</v>
      </c>
      <c r="K286" s="115">
        <f t="shared" si="179"/>
        <v>0</v>
      </c>
      <c r="L286" s="113">
        <f t="shared" si="183"/>
        <v>0</v>
      </c>
      <c r="M286" s="114">
        <f t="shared" si="184"/>
        <v>0</v>
      </c>
      <c r="N286" s="115">
        <f t="shared" si="180"/>
        <v>0</v>
      </c>
      <c r="O286" s="113">
        <f t="shared" si="185"/>
        <v>0</v>
      </c>
      <c r="P286" s="116">
        <f t="shared" si="186"/>
        <v>0</v>
      </c>
      <c r="Q286" s="117">
        <f t="shared" si="187"/>
        <v>0</v>
      </c>
      <c r="R286" s="118">
        <f t="shared" si="188"/>
        <v>0</v>
      </c>
      <c r="S286" s="111"/>
      <c r="T286" s="112"/>
      <c r="U286" s="119">
        <f t="shared" si="189"/>
        <v>0</v>
      </c>
      <c r="V286" s="120"/>
      <c r="W286" s="115">
        <f>IFERROR(IF(V286="",0,(SUMIF($G$3:U$3,"金额-入",$G286:U286)-SUMIF($G$3:U$3,"金额-出",$G286:U286))/(SUMIF($G$3:U$3,"数量-入",$G286:U286)-SUMIF($G$3:U$3,"数量-出",$G286:U286))),0)</f>
        <v>0</v>
      </c>
      <c r="X286" s="115">
        <f t="shared" si="190"/>
        <v>0</v>
      </c>
      <c r="Y286" s="121"/>
      <c r="Z286" s="122"/>
      <c r="AA286" s="111"/>
      <c r="AB286" s="112"/>
      <c r="AC286" s="119">
        <f t="shared" si="191"/>
        <v>0</v>
      </c>
      <c r="AD286" s="120"/>
      <c r="AE286" s="115">
        <f>IFERROR(IF(AD286="",0,(SUMIF($G$3:AC$3,"金额-入",$G286:AC286)-SUMIF($G$3:AC$3,"金额-出",$G286:AC286))/(SUMIF($G$3:AC$3,"数量-入",$G286:AC286)-SUMIF($G$3:AC$3,"数量-出",$G286:AC286))),0)</f>
        <v>0</v>
      </c>
      <c r="AF286" s="115">
        <f t="shared" si="192"/>
        <v>0</v>
      </c>
      <c r="AG286" s="121"/>
      <c r="AH286" s="122"/>
      <c r="AI286" s="123"/>
      <c r="AJ286" s="112"/>
      <c r="AK286" s="119">
        <f t="shared" si="193"/>
        <v>0</v>
      </c>
      <c r="AL286" s="124"/>
      <c r="AM286" s="115">
        <f>IFERROR(IF(AL286="",0,(SUMIF($G$3:AK$3,"金额-入",$G286:AK286)-SUMIF($G$3:AK$3,"金额-出",$G286:AK286))/(SUMIF($G$3:AK$3,"数量-入",$G286:AK286)-SUMIF($G$3:AK$3,"数量-出",$G286:AK286))),0)</f>
        <v>0</v>
      </c>
      <c r="AN286" s="115">
        <f t="shared" si="194"/>
        <v>0</v>
      </c>
      <c r="AO286" s="125"/>
      <c r="AP286" s="126"/>
      <c r="AQ286" s="123"/>
      <c r="AR286" s="112"/>
      <c r="AS286" s="119">
        <f t="shared" si="195"/>
        <v>0</v>
      </c>
      <c r="AT286" s="124"/>
      <c r="AU286" s="115">
        <f>IFERROR(IF(AT286="",0,(SUMIF($G$3:AS$3,"金额-入",$G286:AS286)-SUMIF($G$3:AS$3,"金额-出",$G286:AS286))/(SUMIF($G$3:AS$3,"数量-入",$G286:AS286)-SUMIF($G$3:AS$3,"数量-出",$G286:AS286))),0)</f>
        <v>0</v>
      </c>
      <c r="AV286" s="115">
        <f t="shared" si="196"/>
        <v>0</v>
      </c>
      <c r="AW286" s="125"/>
      <c r="AX286" s="126"/>
      <c r="AY286" s="123"/>
      <c r="AZ286" s="112"/>
      <c r="BA286" s="119">
        <f t="shared" si="197"/>
        <v>0</v>
      </c>
      <c r="BB286" s="124"/>
      <c r="BC286" s="115">
        <f>IFERROR(IF(BB286="",0,(SUMIF($G$3:BA$3,"金额-入",$G286:BA286)-SUMIF($G$3:BA$3,"金额-出",$G286:BA286))/(SUMIF($G$3:BA$3,"数量-入",$G286:BA286)-SUMIF($G$3:BA$3,"数量-出",$G286:BA286))),0)</f>
        <v>0</v>
      </c>
      <c r="BD286" s="115">
        <f t="shared" si="198"/>
        <v>0</v>
      </c>
      <c r="BE286" s="125"/>
      <c r="BF286" s="126"/>
      <c r="BG286" s="123"/>
      <c r="BH286" s="112"/>
      <c r="BI286" s="119">
        <f t="shared" si="199"/>
        <v>0</v>
      </c>
      <c r="BJ286" s="124"/>
      <c r="BK286" s="115">
        <f>IFERROR(IF(BJ286="",0,(SUMIF($G$3:BI$3,"金额-入",$G286:BI286)-SUMIF($G$3:BI$3,"金额-出",$G286:BI286))/(SUMIF($G$3:BI$3,"数量-入",$G286:BI286)-SUMIF($G$3:BI$3,"数量-出",$G286:BI286))),0)</f>
        <v>0</v>
      </c>
      <c r="BL286" s="115">
        <f t="shared" si="200"/>
        <v>0</v>
      </c>
      <c r="BM286" s="125"/>
      <c r="BN286" s="126"/>
      <c r="BO286" s="123"/>
      <c r="BP286" s="112"/>
      <c r="BQ286" s="119">
        <f t="shared" si="201"/>
        <v>0</v>
      </c>
      <c r="BR286" s="124"/>
      <c r="BS286" s="115">
        <f>IFERROR(IF(BR286="",0,(SUMIF($G$3:BQ$3,"金额-入",$G286:BQ286)-SUMIF($G$3:BQ$3,"金额-出",$G286:BQ286))/(SUMIF($G$3:BQ$3,"数量-入",$G286:BQ286)-SUMIF($G$3:BQ$3,"数量-出",$G286:BQ286))),0)</f>
        <v>0</v>
      </c>
      <c r="BT286" s="115">
        <f t="shared" si="202"/>
        <v>0</v>
      </c>
      <c r="BU286" s="125"/>
      <c r="BV286" s="126"/>
      <c r="BW286" s="123"/>
      <c r="BX286" s="112"/>
      <c r="BY286" s="119">
        <f t="shared" si="203"/>
        <v>0</v>
      </c>
      <c r="BZ286" s="124"/>
      <c r="CA286" s="115">
        <f>IFERROR(IF(BZ286="",0,(SUMIF($G$3:BY$3,"金额-入",$G286:BY286)-SUMIF($G$3:BY$3,"金额-出",$G286:BY286))/(SUMIF($G$3:BY$3,"数量-入",$G286:BY286)-SUMIF($G$3:BY$3,"数量-出",$G286:BY286))),0)</f>
        <v>0</v>
      </c>
      <c r="CB286" s="115">
        <f t="shared" si="204"/>
        <v>0</v>
      </c>
      <c r="CC286" s="125"/>
      <c r="CD286" s="126"/>
      <c r="CE286" s="123"/>
      <c r="CF286" s="112"/>
      <c r="CG286" s="119">
        <f t="shared" si="205"/>
        <v>0</v>
      </c>
      <c r="CH286" s="124"/>
      <c r="CI286" s="115">
        <f>IFERROR(IF(CH286="",0,(SUMIF($G$3:CG$3,"金额-入",$G286:CG286)-SUMIF($G$3:CG$3,"金额-出",$G286:CG286))/(SUMIF($G$3:CG$3,"数量-入",$G286:CG286)-SUMIF($G$3:CG$3,"数量-出",$G286:CG286))),0)</f>
        <v>0</v>
      </c>
      <c r="CJ286" s="115">
        <f t="shared" si="206"/>
        <v>0</v>
      </c>
      <c r="CK286" s="125"/>
      <c r="CL286" s="126"/>
      <c r="CM286" s="123"/>
      <c r="CN286" s="112"/>
      <c r="CO286" s="119">
        <f t="shared" si="207"/>
        <v>0</v>
      </c>
      <c r="CP286" s="124"/>
      <c r="CQ286" s="115">
        <f>IFERROR(IF(CP286="",0,(SUMIF($G$3:CO$3,"金额-入",$G286:CO286)-SUMIF($G$3:CO$3,"金额-出",$G286:CO286))/(SUMIF($G$3:CO$3,"数量-入",$G286:CO286)-SUMIF($G$3:CO$3,"数量-出",$G286:CO286))),0)</f>
        <v>0</v>
      </c>
      <c r="CR286" s="115">
        <f t="shared" si="208"/>
        <v>0</v>
      </c>
      <c r="CS286" s="125"/>
      <c r="CT286" s="126"/>
      <c r="CU286" s="123"/>
      <c r="CV286" s="112"/>
      <c r="CW286" s="119">
        <f t="shared" si="209"/>
        <v>0</v>
      </c>
      <c r="CX286" s="124"/>
      <c r="CY286" s="115">
        <f>IFERROR(IF(CX286="",0,(SUMIF($G$3:CW$3,"金额-入",$G286:CW286)-SUMIF($G$3:CW$3,"金额-出",$G286:CW286))/(SUMIF($G$3:CW$3,"数量-入",$G286:CW286)-SUMIF($G$3:CW$3,"数量-出",$G286:CW286))),0)</f>
        <v>0</v>
      </c>
      <c r="CZ286" s="115">
        <f t="shared" si="210"/>
        <v>0</v>
      </c>
      <c r="DA286" s="125"/>
      <c r="DB286" s="126"/>
      <c r="DC286" s="123"/>
      <c r="DD286" s="112"/>
      <c r="DE286" s="119">
        <f t="shared" si="211"/>
        <v>0</v>
      </c>
      <c r="DF286" s="124"/>
      <c r="DG286" s="115">
        <f>IFERROR(IF(DF286="",0,(SUMIF($G$3:DE$3,"金额-入",$G286:DE286)-SUMIF($G$3:DE$3,"金额-出",$G286:DE286))/(SUMIF($G$3:DE$3,"数量-入",$G286:DE286)-SUMIF($G$3:DE$3,"数量-出",$G286:DE286))),0)</f>
        <v>0</v>
      </c>
      <c r="DH286" s="115">
        <f t="shared" si="212"/>
        <v>0</v>
      </c>
      <c r="DI286" s="125"/>
      <c r="DJ286" s="126"/>
      <c r="DK286" s="109">
        <f t="array" ref="DK286">MIN(IF(($G$3:$DJ$3="单价")*(G286:DJ286&lt;&gt;0),G286:DJ286))</f>
        <v>0</v>
      </c>
      <c r="DL286" s="97">
        <f t="array" ref="DL286">MAX(IF($G$3:$DJ$3="单价",G286:DJ286))</f>
        <v>0</v>
      </c>
      <c r="DM286" s="115">
        <f t="shared" si="213"/>
        <v>0</v>
      </c>
      <c r="DN286" s="127"/>
      <c r="DO286" s="2"/>
      <c r="DP286" s="11">
        <f t="shared" si="214"/>
        <v>0</v>
      </c>
      <c r="DQ286" s="11">
        <f t="shared" si="215"/>
        <v>0</v>
      </c>
      <c r="DR286" s="11"/>
      <c r="DS286" s="11"/>
      <c r="DT286" s="11"/>
      <c r="DU286" s="2"/>
      <c r="DV286" s="2"/>
      <c r="DW286" s="2"/>
      <c r="DX286" s="2"/>
      <c r="DY286" s="2"/>
    </row>
    <row r="287" spans="1:129" ht="18" hidden="1" customHeight="1" outlineLevel="1" x14ac:dyDescent="0.15">
      <c r="A287" s="2"/>
      <c r="B287" s="53">
        <f t="shared" si="178"/>
        <v>283</v>
      </c>
      <c r="C287" s="5"/>
      <c r="D287" s="6"/>
      <c r="E287" s="7"/>
      <c r="F287" s="8"/>
      <c r="G287" s="111"/>
      <c r="H287" s="112"/>
      <c r="I287" s="113">
        <f t="shared" si="181"/>
        <v>0</v>
      </c>
      <c r="J287" s="114">
        <f t="shared" si="182"/>
        <v>0</v>
      </c>
      <c r="K287" s="115">
        <f t="shared" si="179"/>
        <v>0</v>
      </c>
      <c r="L287" s="113">
        <f t="shared" si="183"/>
        <v>0</v>
      </c>
      <c r="M287" s="114">
        <f t="shared" si="184"/>
        <v>0</v>
      </c>
      <c r="N287" s="115">
        <f t="shared" si="180"/>
        <v>0</v>
      </c>
      <c r="O287" s="113">
        <f t="shared" si="185"/>
        <v>0</v>
      </c>
      <c r="P287" s="116">
        <f t="shared" si="186"/>
        <v>0</v>
      </c>
      <c r="Q287" s="117">
        <f t="shared" si="187"/>
        <v>0</v>
      </c>
      <c r="R287" s="118">
        <f t="shared" si="188"/>
        <v>0</v>
      </c>
      <c r="S287" s="111"/>
      <c r="T287" s="112"/>
      <c r="U287" s="119">
        <f t="shared" si="189"/>
        <v>0</v>
      </c>
      <c r="V287" s="120"/>
      <c r="W287" s="115">
        <f>IFERROR(IF(V287="",0,(SUMIF($G$3:U$3,"金额-入",$G287:U287)-SUMIF($G$3:U$3,"金额-出",$G287:U287))/(SUMIF($G$3:U$3,"数量-入",$G287:U287)-SUMIF($G$3:U$3,"数量-出",$G287:U287))),0)</f>
        <v>0</v>
      </c>
      <c r="X287" s="115">
        <f t="shared" si="190"/>
        <v>0</v>
      </c>
      <c r="Y287" s="121"/>
      <c r="Z287" s="122"/>
      <c r="AA287" s="111"/>
      <c r="AB287" s="112"/>
      <c r="AC287" s="119">
        <f t="shared" si="191"/>
        <v>0</v>
      </c>
      <c r="AD287" s="120"/>
      <c r="AE287" s="115">
        <f>IFERROR(IF(AD287="",0,(SUMIF($G$3:AC$3,"金额-入",$G287:AC287)-SUMIF($G$3:AC$3,"金额-出",$G287:AC287))/(SUMIF($G$3:AC$3,"数量-入",$G287:AC287)-SUMIF($G$3:AC$3,"数量-出",$G287:AC287))),0)</f>
        <v>0</v>
      </c>
      <c r="AF287" s="115">
        <f t="shared" si="192"/>
        <v>0</v>
      </c>
      <c r="AG287" s="121"/>
      <c r="AH287" s="122"/>
      <c r="AI287" s="123"/>
      <c r="AJ287" s="112"/>
      <c r="AK287" s="119">
        <f t="shared" si="193"/>
        <v>0</v>
      </c>
      <c r="AL287" s="124"/>
      <c r="AM287" s="115">
        <f>IFERROR(IF(AL287="",0,(SUMIF($G$3:AK$3,"金额-入",$G287:AK287)-SUMIF($G$3:AK$3,"金额-出",$G287:AK287))/(SUMIF($G$3:AK$3,"数量-入",$G287:AK287)-SUMIF($G$3:AK$3,"数量-出",$G287:AK287))),0)</f>
        <v>0</v>
      </c>
      <c r="AN287" s="115">
        <f t="shared" si="194"/>
        <v>0</v>
      </c>
      <c r="AO287" s="125"/>
      <c r="AP287" s="126"/>
      <c r="AQ287" s="123"/>
      <c r="AR287" s="112"/>
      <c r="AS287" s="119">
        <f t="shared" si="195"/>
        <v>0</v>
      </c>
      <c r="AT287" s="124"/>
      <c r="AU287" s="115">
        <f>IFERROR(IF(AT287="",0,(SUMIF($G$3:AS$3,"金额-入",$G287:AS287)-SUMIF($G$3:AS$3,"金额-出",$G287:AS287))/(SUMIF($G$3:AS$3,"数量-入",$G287:AS287)-SUMIF($G$3:AS$3,"数量-出",$G287:AS287))),0)</f>
        <v>0</v>
      </c>
      <c r="AV287" s="115">
        <f t="shared" si="196"/>
        <v>0</v>
      </c>
      <c r="AW287" s="125"/>
      <c r="AX287" s="126"/>
      <c r="AY287" s="123"/>
      <c r="AZ287" s="112"/>
      <c r="BA287" s="119">
        <f t="shared" si="197"/>
        <v>0</v>
      </c>
      <c r="BB287" s="124"/>
      <c r="BC287" s="115">
        <f>IFERROR(IF(BB287="",0,(SUMIF($G$3:BA$3,"金额-入",$G287:BA287)-SUMIF($G$3:BA$3,"金额-出",$G287:BA287))/(SUMIF($G$3:BA$3,"数量-入",$G287:BA287)-SUMIF($G$3:BA$3,"数量-出",$G287:BA287))),0)</f>
        <v>0</v>
      </c>
      <c r="BD287" s="115">
        <f t="shared" si="198"/>
        <v>0</v>
      </c>
      <c r="BE287" s="125"/>
      <c r="BF287" s="126"/>
      <c r="BG287" s="123"/>
      <c r="BH287" s="112"/>
      <c r="BI287" s="119">
        <f t="shared" si="199"/>
        <v>0</v>
      </c>
      <c r="BJ287" s="124"/>
      <c r="BK287" s="115">
        <f>IFERROR(IF(BJ287="",0,(SUMIF($G$3:BI$3,"金额-入",$G287:BI287)-SUMIF($G$3:BI$3,"金额-出",$G287:BI287))/(SUMIF($G$3:BI$3,"数量-入",$G287:BI287)-SUMIF($G$3:BI$3,"数量-出",$G287:BI287))),0)</f>
        <v>0</v>
      </c>
      <c r="BL287" s="115">
        <f t="shared" si="200"/>
        <v>0</v>
      </c>
      <c r="BM287" s="125"/>
      <c r="BN287" s="126"/>
      <c r="BO287" s="123"/>
      <c r="BP287" s="112"/>
      <c r="BQ287" s="119">
        <f t="shared" si="201"/>
        <v>0</v>
      </c>
      <c r="BR287" s="124"/>
      <c r="BS287" s="115">
        <f>IFERROR(IF(BR287="",0,(SUMIF($G$3:BQ$3,"金额-入",$G287:BQ287)-SUMIF($G$3:BQ$3,"金额-出",$G287:BQ287))/(SUMIF($G$3:BQ$3,"数量-入",$G287:BQ287)-SUMIF($G$3:BQ$3,"数量-出",$G287:BQ287))),0)</f>
        <v>0</v>
      </c>
      <c r="BT287" s="115">
        <f t="shared" si="202"/>
        <v>0</v>
      </c>
      <c r="BU287" s="125"/>
      <c r="BV287" s="126"/>
      <c r="BW287" s="123"/>
      <c r="BX287" s="112"/>
      <c r="BY287" s="119">
        <f t="shared" si="203"/>
        <v>0</v>
      </c>
      <c r="BZ287" s="124"/>
      <c r="CA287" s="115">
        <f>IFERROR(IF(BZ287="",0,(SUMIF($G$3:BY$3,"金额-入",$G287:BY287)-SUMIF($G$3:BY$3,"金额-出",$G287:BY287))/(SUMIF($G$3:BY$3,"数量-入",$G287:BY287)-SUMIF($G$3:BY$3,"数量-出",$G287:BY287))),0)</f>
        <v>0</v>
      </c>
      <c r="CB287" s="115">
        <f t="shared" si="204"/>
        <v>0</v>
      </c>
      <c r="CC287" s="125"/>
      <c r="CD287" s="126"/>
      <c r="CE287" s="123"/>
      <c r="CF287" s="112"/>
      <c r="CG287" s="119">
        <f t="shared" si="205"/>
        <v>0</v>
      </c>
      <c r="CH287" s="124"/>
      <c r="CI287" s="115">
        <f>IFERROR(IF(CH287="",0,(SUMIF($G$3:CG$3,"金额-入",$G287:CG287)-SUMIF($G$3:CG$3,"金额-出",$G287:CG287))/(SUMIF($G$3:CG$3,"数量-入",$G287:CG287)-SUMIF($G$3:CG$3,"数量-出",$G287:CG287))),0)</f>
        <v>0</v>
      </c>
      <c r="CJ287" s="115">
        <f t="shared" si="206"/>
        <v>0</v>
      </c>
      <c r="CK287" s="125"/>
      <c r="CL287" s="126"/>
      <c r="CM287" s="123"/>
      <c r="CN287" s="112"/>
      <c r="CO287" s="119">
        <f t="shared" si="207"/>
        <v>0</v>
      </c>
      <c r="CP287" s="124"/>
      <c r="CQ287" s="115">
        <f>IFERROR(IF(CP287="",0,(SUMIF($G$3:CO$3,"金额-入",$G287:CO287)-SUMIF($G$3:CO$3,"金额-出",$G287:CO287))/(SUMIF($G$3:CO$3,"数量-入",$G287:CO287)-SUMIF($G$3:CO$3,"数量-出",$G287:CO287))),0)</f>
        <v>0</v>
      </c>
      <c r="CR287" s="115">
        <f t="shared" si="208"/>
        <v>0</v>
      </c>
      <c r="CS287" s="125"/>
      <c r="CT287" s="126"/>
      <c r="CU287" s="123"/>
      <c r="CV287" s="112"/>
      <c r="CW287" s="119">
        <f t="shared" si="209"/>
        <v>0</v>
      </c>
      <c r="CX287" s="124"/>
      <c r="CY287" s="115">
        <f>IFERROR(IF(CX287="",0,(SUMIF($G$3:CW$3,"金额-入",$G287:CW287)-SUMIF($G$3:CW$3,"金额-出",$G287:CW287))/(SUMIF($G$3:CW$3,"数量-入",$G287:CW287)-SUMIF($G$3:CW$3,"数量-出",$G287:CW287))),0)</f>
        <v>0</v>
      </c>
      <c r="CZ287" s="115">
        <f t="shared" si="210"/>
        <v>0</v>
      </c>
      <c r="DA287" s="125"/>
      <c r="DB287" s="126"/>
      <c r="DC287" s="123"/>
      <c r="DD287" s="112"/>
      <c r="DE287" s="119">
        <f t="shared" si="211"/>
        <v>0</v>
      </c>
      <c r="DF287" s="124"/>
      <c r="DG287" s="115">
        <f>IFERROR(IF(DF287="",0,(SUMIF($G$3:DE$3,"金额-入",$G287:DE287)-SUMIF($G$3:DE$3,"金额-出",$G287:DE287))/(SUMIF($G$3:DE$3,"数量-入",$G287:DE287)-SUMIF($G$3:DE$3,"数量-出",$G287:DE287))),0)</f>
        <v>0</v>
      </c>
      <c r="DH287" s="115">
        <f t="shared" si="212"/>
        <v>0</v>
      </c>
      <c r="DI287" s="125"/>
      <c r="DJ287" s="126"/>
      <c r="DK287" s="109">
        <f t="array" ref="DK287">MIN(IF(($G$3:$DJ$3="单价")*(G287:DJ287&lt;&gt;0),G287:DJ287))</f>
        <v>0</v>
      </c>
      <c r="DL287" s="97">
        <f t="array" ref="DL287">MAX(IF($G$3:$DJ$3="单价",G287:DJ287))</f>
        <v>0</v>
      </c>
      <c r="DM287" s="115">
        <f t="shared" si="213"/>
        <v>0</v>
      </c>
      <c r="DN287" s="127"/>
      <c r="DO287" s="2"/>
      <c r="DP287" s="11">
        <f t="shared" si="214"/>
        <v>0</v>
      </c>
      <c r="DQ287" s="11">
        <f t="shared" si="215"/>
        <v>0</v>
      </c>
      <c r="DR287" s="11"/>
      <c r="DS287" s="11"/>
      <c r="DT287" s="11"/>
      <c r="DU287" s="2"/>
      <c r="DV287" s="2"/>
      <c r="DW287" s="2"/>
      <c r="DX287" s="2"/>
      <c r="DY287" s="2"/>
    </row>
    <row r="288" spans="1:129" ht="18" hidden="1" customHeight="1" outlineLevel="1" x14ac:dyDescent="0.15">
      <c r="A288" s="2"/>
      <c r="B288" s="53">
        <f t="shared" si="178"/>
        <v>284</v>
      </c>
      <c r="C288" s="5"/>
      <c r="D288" s="6"/>
      <c r="E288" s="7"/>
      <c r="F288" s="8"/>
      <c r="G288" s="111"/>
      <c r="H288" s="112"/>
      <c r="I288" s="113">
        <f t="shared" si="181"/>
        <v>0</v>
      </c>
      <c r="J288" s="114">
        <f t="shared" si="182"/>
        <v>0</v>
      </c>
      <c r="K288" s="115">
        <f t="shared" si="179"/>
        <v>0</v>
      </c>
      <c r="L288" s="113">
        <f t="shared" si="183"/>
        <v>0</v>
      </c>
      <c r="M288" s="114">
        <f t="shared" si="184"/>
        <v>0</v>
      </c>
      <c r="N288" s="115">
        <f t="shared" si="180"/>
        <v>0</v>
      </c>
      <c r="O288" s="113">
        <f t="shared" si="185"/>
        <v>0</v>
      </c>
      <c r="P288" s="116">
        <f t="shared" si="186"/>
        <v>0</v>
      </c>
      <c r="Q288" s="117">
        <f t="shared" si="187"/>
        <v>0</v>
      </c>
      <c r="R288" s="118">
        <f t="shared" si="188"/>
        <v>0</v>
      </c>
      <c r="S288" s="111"/>
      <c r="T288" s="112"/>
      <c r="U288" s="119">
        <f t="shared" si="189"/>
        <v>0</v>
      </c>
      <c r="V288" s="120"/>
      <c r="W288" s="115">
        <f>IFERROR(IF(V288="",0,(SUMIF($G$3:U$3,"金额-入",$G288:U288)-SUMIF($G$3:U$3,"金额-出",$G288:U288))/(SUMIF($G$3:U$3,"数量-入",$G288:U288)-SUMIF($G$3:U$3,"数量-出",$G288:U288))),0)</f>
        <v>0</v>
      </c>
      <c r="X288" s="115">
        <f t="shared" si="190"/>
        <v>0</v>
      </c>
      <c r="Y288" s="121"/>
      <c r="Z288" s="122"/>
      <c r="AA288" s="111"/>
      <c r="AB288" s="112"/>
      <c r="AC288" s="119">
        <f t="shared" si="191"/>
        <v>0</v>
      </c>
      <c r="AD288" s="120"/>
      <c r="AE288" s="115">
        <f>IFERROR(IF(AD288="",0,(SUMIF($G$3:AC$3,"金额-入",$G288:AC288)-SUMIF($G$3:AC$3,"金额-出",$G288:AC288))/(SUMIF($G$3:AC$3,"数量-入",$G288:AC288)-SUMIF($G$3:AC$3,"数量-出",$G288:AC288))),0)</f>
        <v>0</v>
      </c>
      <c r="AF288" s="115">
        <f t="shared" si="192"/>
        <v>0</v>
      </c>
      <c r="AG288" s="121"/>
      <c r="AH288" s="122"/>
      <c r="AI288" s="123"/>
      <c r="AJ288" s="112"/>
      <c r="AK288" s="119">
        <f t="shared" si="193"/>
        <v>0</v>
      </c>
      <c r="AL288" s="124"/>
      <c r="AM288" s="115">
        <f>IFERROR(IF(AL288="",0,(SUMIF($G$3:AK$3,"金额-入",$G288:AK288)-SUMIF($G$3:AK$3,"金额-出",$G288:AK288))/(SUMIF($G$3:AK$3,"数量-入",$G288:AK288)-SUMIF($G$3:AK$3,"数量-出",$G288:AK288))),0)</f>
        <v>0</v>
      </c>
      <c r="AN288" s="115">
        <f t="shared" si="194"/>
        <v>0</v>
      </c>
      <c r="AO288" s="125"/>
      <c r="AP288" s="126"/>
      <c r="AQ288" s="123"/>
      <c r="AR288" s="112"/>
      <c r="AS288" s="119">
        <f t="shared" si="195"/>
        <v>0</v>
      </c>
      <c r="AT288" s="124"/>
      <c r="AU288" s="115">
        <f>IFERROR(IF(AT288="",0,(SUMIF($G$3:AS$3,"金额-入",$G288:AS288)-SUMIF($G$3:AS$3,"金额-出",$G288:AS288))/(SUMIF($G$3:AS$3,"数量-入",$G288:AS288)-SUMIF($G$3:AS$3,"数量-出",$G288:AS288))),0)</f>
        <v>0</v>
      </c>
      <c r="AV288" s="115">
        <f t="shared" si="196"/>
        <v>0</v>
      </c>
      <c r="AW288" s="125"/>
      <c r="AX288" s="126"/>
      <c r="AY288" s="123"/>
      <c r="AZ288" s="112"/>
      <c r="BA288" s="119">
        <f t="shared" si="197"/>
        <v>0</v>
      </c>
      <c r="BB288" s="124"/>
      <c r="BC288" s="115">
        <f>IFERROR(IF(BB288="",0,(SUMIF($G$3:BA$3,"金额-入",$G288:BA288)-SUMIF($G$3:BA$3,"金额-出",$G288:BA288))/(SUMIF($G$3:BA$3,"数量-入",$G288:BA288)-SUMIF($G$3:BA$3,"数量-出",$G288:BA288))),0)</f>
        <v>0</v>
      </c>
      <c r="BD288" s="115">
        <f t="shared" si="198"/>
        <v>0</v>
      </c>
      <c r="BE288" s="125"/>
      <c r="BF288" s="126"/>
      <c r="BG288" s="123"/>
      <c r="BH288" s="112"/>
      <c r="BI288" s="119">
        <f t="shared" si="199"/>
        <v>0</v>
      </c>
      <c r="BJ288" s="124"/>
      <c r="BK288" s="115">
        <f>IFERROR(IF(BJ288="",0,(SUMIF($G$3:BI$3,"金额-入",$G288:BI288)-SUMIF($G$3:BI$3,"金额-出",$G288:BI288))/(SUMIF($G$3:BI$3,"数量-入",$G288:BI288)-SUMIF($G$3:BI$3,"数量-出",$G288:BI288))),0)</f>
        <v>0</v>
      </c>
      <c r="BL288" s="115">
        <f t="shared" si="200"/>
        <v>0</v>
      </c>
      <c r="BM288" s="125"/>
      <c r="BN288" s="126"/>
      <c r="BO288" s="123"/>
      <c r="BP288" s="112"/>
      <c r="BQ288" s="119">
        <f t="shared" si="201"/>
        <v>0</v>
      </c>
      <c r="BR288" s="124"/>
      <c r="BS288" s="115">
        <f>IFERROR(IF(BR288="",0,(SUMIF($G$3:BQ$3,"金额-入",$G288:BQ288)-SUMIF($G$3:BQ$3,"金额-出",$G288:BQ288))/(SUMIF($G$3:BQ$3,"数量-入",$G288:BQ288)-SUMIF($G$3:BQ$3,"数量-出",$G288:BQ288))),0)</f>
        <v>0</v>
      </c>
      <c r="BT288" s="115">
        <f t="shared" si="202"/>
        <v>0</v>
      </c>
      <c r="BU288" s="125"/>
      <c r="BV288" s="126"/>
      <c r="BW288" s="123"/>
      <c r="BX288" s="112"/>
      <c r="BY288" s="119">
        <f t="shared" si="203"/>
        <v>0</v>
      </c>
      <c r="BZ288" s="124"/>
      <c r="CA288" s="115">
        <f>IFERROR(IF(BZ288="",0,(SUMIF($G$3:BY$3,"金额-入",$G288:BY288)-SUMIF($G$3:BY$3,"金额-出",$G288:BY288))/(SUMIF($G$3:BY$3,"数量-入",$G288:BY288)-SUMIF($G$3:BY$3,"数量-出",$G288:BY288))),0)</f>
        <v>0</v>
      </c>
      <c r="CB288" s="115">
        <f t="shared" si="204"/>
        <v>0</v>
      </c>
      <c r="CC288" s="125"/>
      <c r="CD288" s="126"/>
      <c r="CE288" s="123"/>
      <c r="CF288" s="112"/>
      <c r="CG288" s="119">
        <f t="shared" si="205"/>
        <v>0</v>
      </c>
      <c r="CH288" s="124"/>
      <c r="CI288" s="115">
        <f>IFERROR(IF(CH288="",0,(SUMIF($G$3:CG$3,"金额-入",$G288:CG288)-SUMIF($G$3:CG$3,"金额-出",$G288:CG288))/(SUMIF($G$3:CG$3,"数量-入",$G288:CG288)-SUMIF($G$3:CG$3,"数量-出",$G288:CG288))),0)</f>
        <v>0</v>
      </c>
      <c r="CJ288" s="115">
        <f t="shared" si="206"/>
        <v>0</v>
      </c>
      <c r="CK288" s="125"/>
      <c r="CL288" s="126"/>
      <c r="CM288" s="123"/>
      <c r="CN288" s="112"/>
      <c r="CO288" s="119">
        <f t="shared" si="207"/>
        <v>0</v>
      </c>
      <c r="CP288" s="124"/>
      <c r="CQ288" s="115">
        <f>IFERROR(IF(CP288="",0,(SUMIF($G$3:CO$3,"金额-入",$G288:CO288)-SUMIF($G$3:CO$3,"金额-出",$G288:CO288))/(SUMIF($G$3:CO$3,"数量-入",$G288:CO288)-SUMIF($G$3:CO$3,"数量-出",$G288:CO288))),0)</f>
        <v>0</v>
      </c>
      <c r="CR288" s="115">
        <f t="shared" si="208"/>
        <v>0</v>
      </c>
      <c r="CS288" s="125"/>
      <c r="CT288" s="126"/>
      <c r="CU288" s="123"/>
      <c r="CV288" s="112"/>
      <c r="CW288" s="119">
        <f t="shared" si="209"/>
        <v>0</v>
      </c>
      <c r="CX288" s="124"/>
      <c r="CY288" s="115">
        <f>IFERROR(IF(CX288="",0,(SUMIF($G$3:CW$3,"金额-入",$G288:CW288)-SUMIF($G$3:CW$3,"金额-出",$G288:CW288))/(SUMIF($G$3:CW$3,"数量-入",$G288:CW288)-SUMIF($G$3:CW$3,"数量-出",$G288:CW288))),0)</f>
        <v>0</v>
      </c>
      <c r="CZ288" s="115">
        <f t="shared" si="210"/>
        <v>0</v>
      </c>
      <c r="DA288" s="125"/>
      <c r="DB288" s="126"/>
      <c r="DC288" s="123"/>
      <c r="DD288" s="112"/>
      <c r="DE288" s="119">
        <f t="shared" si="211"/>
        <v>0</v>
      </c>
      <c r="DF288" s="124"/>
      <c r="DG288" s="115">
        <f>IFERROR(IF(DF288="",0,(SUMIF($G$3:DE$3,"金额-入",$G288:DE288)-SUMIF($G$3:DE$3,"金额-出",$G288:DE288))/(SUMIF($G$3:DE$3,"数量-入",$G288:DE288)-SUMIF($G$3:DE$3,"数量-出",$G288:DE288))),0)</f>
        <v>0</v>
      </c>
      <c r="DH288" s="115">
        <f t="shared" si="212"/>
        <v>0</v>
      </c>
      <c r="DI288" s="125"/>
      <c r="DJ288" s="126"/>
      <c r="DK288" s="109">
        <f t="array" ref="DK288">MIN(IF(($G$3:$DJ$3="单价")*(G288:DJ288&lt;&gt;0),G288:DJ288))</f>
        <v>0</v>
      </c>
      <c r="DL288" s="97">
        <f t="array" ref="DL288">MAX(IF($G$3:$DJ$3="单价",G288:DJ288))</f>
        <v>0</v>
      </c>
      <c r="DM288" s="115">
        <f t="shared" si="213"/>
        <v>0</v>
      </c>
      <c r="DN288" s="127"/>
      <c r="DO288" s="2"/>
      <c r="DP288" s="11">
        <f t="shared" si="214"/>
        <v>0</v>
      </c>
      <c r="DQ288" s="11">
        <f t="shared" si="215"/>
        <v>0</v>
      </c>
      <c r="DR288" s="11"/>
      <c r="DS288" s="11"/>
      <c r="DT288" s="11"/>
      <c r="DU288" s="2"/>
      <c r="DV288" s="2"/>
      <c r="DW288" s="2"/>
      <c r="DX288" s="2"/>
      <c r="DY288" s="2"/>
    </row>
    <row r="289" spans="1:129" ht="18" hidden="1" customHeight="1" outlineLevel="1" x14ac:dyDescent="0.15">
      <c r="A289" s="2"/>
      <c r="B289" s="53">
        <f t="shared" si="178"/>
        <v>285</v>
      </c>
      <c r="C289" s="5"/>
      <c r="D289" s="6"/>
      <c r="E289" s="7"/>
      <c r="F289" s="8"/>
      <c r="G289" s="111"/>
      <c r="H289" s="112"/>
      <c r="I289" s="113">
        <f t="shared" si="181"/>
        <v>0</v>
      </c>
      <c r="J289" s="114">
        <f t="shared" si="182"/>
        <v>0</v>
      </c>
      <c r="K289" s="115">
        <f t="shared" si="179"/>
        <v>0</v>
      </c>
      <c r="L289" s="113">
        <f t="shared" si="183"/>
        <v>0</v>
      </c>
      <c r="M289" s="114">
        <f t="shared" si="184"/>
        <v>0</v>
      </c>
      <c r="N289" s="115">
        <f t="shared" si="180"/>
        <v>0</v>
      </c>
      <c r="O289" s="113">
        <f t="shared" si="185"/>
        <v>0</v>
      </c>
      <c r="P289" s="116">
        <f t="shared" si="186"/>
        <v>0</v>
      </c>
      <c r="Q289" s="117">
        <f t="shared" si="187"/>
        <v>0</v>
      </c>
      <c r="R289" s="118">
        <f t="shared" si="188"/>
        <v>0</v>
      </c>
      <c r="S289" s="111"/>
      <c r="T289" s="112"/>
      <c r="U289" s="119">
        <f t="shared" si="189"/>
        <v>0</v>
      </c>
      <c r="V289" s="120"/>
      <c r="W289" s="115">
        <f>IFERROR(IF(V289="",0,(SUMIF($G$3:U$3,"金额-入",$G289:U289)-SUMIF($G$3:U$3,"金额-出",$G289:U289))/(SUMIF($G$3:U$3,"数量-入",$G289:U289)-SUMIF($G$3:U$3,"数量-出",$G289:U289))),0)</f>
        <v>0</v>
      </c>
      <c r="X289" s="115">
        <f t="shared" si="190"/>
        <v>0</v>
      </c>
      <c r="Y289" s="121"/>
      <c r="Z289" s="122"/>
      <c r="AA289" s="111"/>
      <c r="AB289" s="112"/>
      <c r="AC289" s="119">
        <f t="shared" si="191"/>
        <v>0</v>
      </c>
      <c r="AD289" s="120"/>
      <c r="AE289" s="115">
        <f>IFERROR(IF(AD289="",0,(SUMIF($G$3:AC$3,"金额-入",$G289:AC289)-SUMIF($G$3:AC$3,"金额-出",$G289:AC289))/(SUMIF($G$3:AC$3,"数量-入",$G289:AC289)-SUMIF($G$3:AC$3,"数量-出",$G289:AC289))),0)</f>
        <v>0</v>
      </c>
      <c r="AF289" s="115">
        <f t="shared" si="192"/>
        <v>0</v>
      </c>
      <c r="AG289" s="121"/>
      <c r="AH289" s="122"/>
      <c r="AI289" s="123"/>
      <c r="AJ289" s="112"/>
      <c r="AK289" s="119">
        <f t="shared" si="193"/>
        <v>0</v>
      </c>
      <c r="AL289" s="124"/>
      <c r="AM289" s="115">
        <f>IFERROR(IF(AL289="",0,(SUMIF($G$3:AK$3,"金额-入",$G289:AK289)-SUMIF($G$3:AK$3,"金额-出",$G289:AK289))/(SUMIF($G$3:AK$3,"数量-入",$G289:AK289)-SUMIF($G$3:AK$3,"数量-出",$G289:AK289))),0)</f>
        <v>0</v>
      </c>
      <c r="AN289" s="115">
        <f t="shared" si="194"/>
        <v>0</v>
      </c>
      <c r="AO289" s="125"/>
      <c r="AP289" s="126"/>
      <c r="AQ289" s="123"/>
      <c r="AR289" s="112"/>
      <c r="AS289" s="119">
        <f t="shared" si="195"/>
        <v>0</v>
      </c>
      <c r="AT289" s="124"/>
      <c r="AU289" s="115">
        <f>IFERROR(IF(AT289="",0,(SUMIF($G$3:AS$3,"金额-入",$G289:AS289)-SUMIF($G$3:AS$3,"金额-出",$G289:AS289))/(SUMIF($G$3:AS$3,"数量-入",$G289:AS289)-SUMIF($G$3:AS$3,"数量-出",$G289:AS289))),0)</f>
        <v>0</v>
      </c>
      <c r="AV289" s="115">
        <f t="shared" si="196"/>
        <v>0</v>
      </c>
      <c r="AW289" s="125"/>
      <c r="AX289" s="126"/>
      <c r="AY289" s="123"/>
      <c r="AZ289" s="112"/>
      <c r="BA289" s="119">
        <f t="shared" si="197"/>
        <v>0</v>
      </c>
      <c r="BB289" s="124"/>
      <c r="BC289" s="115">
        <f>IFERROR(IF(BB289="",0,(SUMIF($G$3:BA$3,"金额-入",$G289:BA289)-SUMIF($G$3:BA$3,"金额-出",$G289:BA289))/(SUMIF($G$3:BA$3,"数量-入",$G289:BA289)-SUMIF($G$3:BA$3,"数量-出",$G289:BA289))),0)</f>
        <v>0</v>
      </c>
      <c r="BD289" s="115">
        <f t="shared" si="198"/>
        <v>0</v>
      </c>
      <c r="BE289" s="125"/>
      <c r="BF289" s="126"/>
      <c r="BG289" s="123"/>
      <c r="BH289" s="112"/>
      <c r="BI289" s="119">
        <f t="shared" si="199"/>
        <v>0</v>
      </c>
      <c r="BJ289" s="124"/>
      <c r="BK289" s="115">
        <f>IFERROR(IF(BJ289="",0,(SUMIF($G$3:BI$3,"金额-入",$G289:BI289)-SUMIF($G$3:BI$3,"金额-出",$G289:BI289))/(SUMIF($G$3:BI$3,"数量-入",$G289:BI289)-SUMIF($G$3:BI$3,"数量-出",$G289:BI289))),0)</f>
        <v>0</v>
      </c>
      <c r="BL289" s="115">
        <f t="shared" si="200"/>
        <v>0</v>
      </c>
      <c r="BM289" s="125"/>
      <c r="BN289" s="126"/>
      <c r="BO289" s="123"/>
      <c r="BP289" s="112"/>
      <c r="BQ289" s="119">
        <f t="shared" si="201"/>
        <v>0</v>
      </c>
      <c r="BR289" s="124"/>
      <c r="BS289" s="115">
        <f>IFERROR(IF(BR289="",0,(SUMIF($G$3:BQ$3,"金额-入",$G289:BQ289)-SUMIF($G$3:BQ$3,"金额-出",$G289:BQ289))/(SUMIF($G$3:BQ$3,"数量-入",$G289:BQ289)-SUMIF($G$3:BQ$3,"数量-出",$G289:BQ289))),0)</f>
        <v>0</v>
      </c>
      <c r="BT289" s="115">
        <f t="shared" si="202"/>
        <v>0</v>
      </c>
      <c r="BU289" s="125"/>
      <c r="BV289" s="126"/>
      <c r="BW289" s="123"/>
      <c r="BX289" s="112"/>
      <c r="BY289" s="119">
        <f t="shared" si="203"/>
        <v>0</v>
      </c>
      <c r="BZ289" s="124"/>
      <c r="CA289" s="115">
        <f>IFERROR(IF(BZ289="",0,(SUMIF($G$3:BY$3,"金额-入",$G289:BY289)-SUMIF($G$3:BY$3,"金额-出",$G289:BY289))/(SUMIF($G$3:BY$3,"数量-入",$G289:BY289)-SUMIF($G$3:BY$3,"数量-出",$G289:BY289))),0)</f>
        <v>0</v>
      </c>
      <c r="CB289" s="115">
        <f t="shared" si="204"/>
        <v>0</v>
      </c>
      <c r="CC289" s="125"/>
      <c r="CD289" s="126"/>
      <c r="CE289" s="123"/>
      <c r="CF289" s="112"/>
      <c r="CG289" s="119">
        <f t="shared" si="205"/>
        <v>0</v>
      </c>
      <c r="CH289" s="124"/>
      <c r="CI289" s="115">
        <f>IFERROR(IF(CH289="",0,(SUMIF($G$3:CG$3,"金额-入",$G289:CG289)-SUMIF($G$3:CG$3,"金额-出",$G289:CG289))/(SUMIF($G$3:CG$3,"数量-入",$G289:CG289)-SUMIF($G$3:CG$3,"数量-出",$G289:CG289))),0)</f>
        <v>0</v>
      </c>
      <c r="CJ289" s="115">
        <f t="shared" si="206"/>
        <v>0</v>
      </c>
      <c r="CK289" s="125"/>
      <c r="CL289" s="126"/>
      <c r="CM289" s="123"/>
      <c r="CN289" s="112"/>
      <c r="CO289" s="119">
        <f t="shared" si="207"/>
        <v>0</v>
      </c>
      <c r="CP289" s="124"/>
      <c r="CQ289" s="115">
        <f>IFERROR(IF(CP289="",0,(SUMIF($G$3:CO$3,"金额-入",$G289:CO289)-SUMIF($G$3:CO$3,"金额-出",$G289:CO289))/(SUMIF($G$3:CO$3,"数量-入",$G289:CO289)-SUMIF($G$3:CO$3,"数量-出",$G289:CO289))),0)</f>
        <v>0</v>
      </c>
      <c r="CR289" s="115">
        <f t="shared" si="208"/>
        <v>0</v>
      </c>
      <c r="CS289" s="125"/>
      <c r="CT289" s="126"/>
      <c r="CU289" s="123"/>
      <c r="CV289" s="112"/>
      <c r="CW289" s="119">
        <f t="shared" si="209"/>
        <v>0</v>
      </c>
      <c r="CX289" s="124"/>
      <c r="CY289" s="115">
        <f>IFERROR(IF(CX289="",0,(SUMIF($G$3:CW$3,"金额-入",$G289:CW289)-SUMIF($G$3:CW$3,"金额-出",$G289:CW289))/(SUMIF($G$3:CW$3,"数量-入",$G289:CW289)-SUMIF($G$3:CW$3,"数量-出",$G289:CW289))),0)</f>
        <v>0</v>
      </c>
      <c r="CZ289" s="115">
        <f t="shared" si="210"/>
        <v>0</v>
      </c>
      <c r="DA289" s="125"/>
      <c r="DB289" s="126"/>
      <c r="DC289" s="123"/>
      <c r="DD289" s="112"/>
      <c r="DE289" s="119">
        <f t="shared" si="211"/>
        <v>0</v>
      </c>
      <c r="DF289" s="124"/>
      <c r="DG289" s="115">
        <f>IFERROR(IF(DF289="",0,(SUMIF($G$3:DE$3,"金额-入",$G289:DE289)-SUMIF($G$3:DE$3,"金额-出",$G289:DE289))/(SUMIF($G$3:DE$3,"数量-入",$G289:DE289)-SUMIF($G$3:DE$3,"数量-出",$G289:DE289))),0)</f>
        <v>0</v>
      </c>
      <c r="DH289" s="115">
        <f t="shared" si="212"/>
        <v>0</v>
      </c>
      <c r="DI289" s="125"/>
      <c r="DJ289" s="126"/>
      <c r="DK289" s="109">
        <f t="array" ref="DK289">MIN(IF(($G$3:$DJ$3="单价")*(G289:DJ289&lt;&gt;0),G289:DJ289))</f>
        <v>0</v>
      </c>
      <c r="DL289" s="97">
        <f t="array" ref="DL289">MAX(IF($G$3:$DJ$3="单价",G289:DJ289))</f>
        <v>0</v>
      </c>
      <c r="DM289" s="115">
        <f t="shared" si="213"/>
        <v>0</v>
      </c>
      <c r="DN289" s="127"/>
      <c r="DO289" s="2"/>
      <c r="DP289" s="11">
        <f t="shared" si="214"/>
        <v>0</v>
      </c>
      <c r="DQ289" s="11">
        <f t="shared" si="215"/>
        <v>0</v>
      </c>
      <c r="DR289" s="11"/>
      <c r="DS289" s="11"/>
      <c r="DT289" s="11"/>
      <c r="DU289" s="2"/>
      <c r="DV289" s="2"/>
      <c r="DW289" s="2"/>
      <c r="DX289" s="2"/>
      <c r="DY289" s="2"/>
    </row>
    <row r="290" spans="1:129" ht="18" hidden="1" customHeight="1" outlineLevel="1" x14ac:dyDescent="0.15">
      <c r="A290" s="2"/>
      <c r="B290" s="53">
        <f t="shared" si="178"/>
        <v>286</v>
      </c>
      <c r="C290" s="5"/>
      <c r="D290" s="6"/>
      <c r="E290" s="7"/>
      <c r="F290" s="8"/>
      <c r="G290" s="111"/>
      <c r="H290" s="112"/>
      <c r="I290" s="113">
        <f t="shared" si="181"/>
        <v>0</v>
      </c>
      <c r="J290" s="114">
        <f t="shared" si="182"/>
        <v>0</v>
      </c>
      <c r="K290" s="115">
        <f t="shared" si="179"/>
        <v>0</v>
      </c>
      <c r="L290" s="113">
        <f t="shared" si="183"/>
        <v>0</v>
      </c>
      <c r="M290" s="114">
        <f t="shared" si="184"/>
        <v>0</v>
      </c>
      <c r="N290" s="115">
        <f t="shared" si="180"/>
        <v>0</v>
      </c>
      <c r="O290" s="113">
        <f t="shared" si="185"/>
        <v>0</v>
      </c>
      <c r="P290" s="116">
        <f t="shared" si="186"/>
        <v>0</v>
      </c>
      <c r="Q290" s="117">
        <f t="shared" si="187"/>
        <v>0</v>
      </c>
      <c r="R290" s="118">
        <f t="shared" si="188"/>
        <v>0</v>
      </c>
      <c r="S290" s="111"/>
      <c r="T290" s="112"/>
      <c r="U290" s="119">
        <f t="shared" si="189"/>
        <v>0</v>
      </c>
      <c r="V290" s="120"/>
      <c r="W290" s="115">
        <f>IFERROR(IF(V290="",0,(SUMIF($G$3:U$3,"金额-入",$G290:U290)-SUMIF($G$3:U$3,"金额-出",$G290:U290))/(SUMIF($G$3:U$3,"数量-入",$G290:U290)-SUMIF($G$3:U$3,"数量-出",$G290:U290))),0)</f>
        <v>0</v>
      </c>
      <c r="X290" s="115">
        <f t="shared" si="190"/>
        <v>0</v>
      </c>
      <c r="Y290" s="121"/>
      <c r="Z290" s="122"/>
      <c r="AA290" s="111"/>
      <c r="AB290" s="112"/>
      <c r="AC290" s="119">
        <f t="shared" si="191"/>
        <v>0</v>
      </c>
      <c r="AD290" s="120"/>
      <c r="AE290" s="115">
        <f>IFERROR(IF(AD290="",0,(SUMIF($G$3:AC$3,"金额-入",$G290:AC290)-SUMIF($G$3:AC$3,"金额-出",$G290:AC290))/(SUMIF($G$3:AC$3,"数量-入",$G290:AC290)-SUMIF($G$3:AC$3,"数量-出",$G290:AC290))),0)</f>
        <v>0</v>
      </c>
      <c r="AF290" s="115">
        <f t="shared" si="192"/>
        <v>0</v>
      </c>
      <c r="AG290" s="121"/>
      <c r="AH290" s="122"/>
      <c r="AI290" s="123"/>
      <c r="AJ290" s="112"/>
      <c r="AK290" s="119">
        <f t="shared" si="193"/>
        <v>0</v>
      </c>
      <c r="AL290" s="124"/>
      <c r="AM290" s="115">
        <f>IFERROR(IF(AL290="",0,(SUMIF($G$3:AK$3,"金额-入",$G290:AK290)-SUMIF($G$3:AK$3,"金额-出",$G290:AK290))/(SUMIF($G$3:AK$3,"数量-入",$G290:AK290)-SUMIF($G$3:AK$3,"数量-出",$G290:AK290))),0)</f>
        <v>0</v>
      </c>
      <c r="AN290" s="115">
        <f t="shared" si="194"/>
        <v>0</v>
      </c>
      <c r="AO290" s="125"/>
      <c r="AP290" s="126"/>
      <c r="AQ290" s="123"/>
      <c r="AR290" s="112"/>
      <c r="AS290" s="119">
        <f t="shared" si="195"/>
        <v>0</v>
      </c>
      <c r="AT290" s="124"/>
      <c r="AU290" s="115">
        <f>IFERROR(IF(AT290="",0,(SUMIF($G$3:AS$3,"金额-入",$G290:AS290)-SUMIF($G$3:AS$3,"金额-出",$G290:AS290))/(SUMIF($G$3:AS$3,"数量-入",$G290:AS290)-SUMIF($G$3:AS$3,"数量-出",$G290:AS290))),0)</f>
        <v>0</v>
      </c>
      <c r="AV290" s="115">
        <f t="shared" si="196"/>
        <v>0</v>
      </c>
      <c r="AW290" s="125"/>
      <c r="AX290" s="126"/>
      <c r="AY290" s="123"/>
      <c r="AZ290" s="112"/>
      <c r="BA290" s="119">
        <f t="shared" si="197"/>
        <v>0</v>
      </c>
      <c r="BB290" s="124"/>
      <c r="BC290" s="115">
        <f>IFERROR(IF(BB290="",0,(SUMIF($G$3:BA$3,"金额-入",$G290:BA290)-SUMIF($G$3:BA$3,"金额-出",$G290:BA290))/(SUMIF($G$3:BA$3,"数量-入",$G290:BA290)-SUMIF($G$3:BA$3,"数量-出",$G290:BA290))),0)</f>
        <v>0</v>
      </c>
      <c r="BD290" s="115">
        <f t="shared" si="198"/>
        <v>0</v>
      </c>
      <c r="BE290" s="125"/>
      <c r="BF290" s="126"/>
      <c r="BG290" s="123"/>
      <c r="BH290" s="112"/>
      <c r="BI290" s="119">
        <f t="shared" si="199"/>
        <v>0</v>
      </c>
      <c r="BJ290" s="124"/>
      <c r="BK290" s="115">
        <f>IFERROR(IF(BJ290="",0,(SUMIF($G$3:BI$3,"金额-入",$G290:BI290)-SUMIF($G$3:BI$3,"金额-出",$G290:BI290))/(SUMIF($G$3:BI$3,"数量-入",$G290:BI290)-SUMIF($G$3:BI$3,"数量-出",$G290:BI290))),0)</f>
        <v>0</v>
      </c>
      <c r="BL290" s="115">
        <f t="shared" si="200"/>
        <v>0</v>
      </c>
      <c r="BM290" s="125"/>
      <c r="BN290" s="126"/>
      <c r="BO290" s="123"/>
      <c r="BP290" s="112"/>
      <c r="BQ290" s="119">
        <f t="shared" si="201"/>
        <v>0</v>
      </c>
      <c r="BR290" s="124"/>
      <c r="BS290" s="115">
        <f>IFERROR(IF(BR290="",0,(SUMIF($G$3:BQ$3,"金额-入",$G290:BQ290)-SUMIF($G$3:BQ$3,"金额-出",$G290:BQ290))/(SUMIF($G$3:BQ$3,"数量-入",$G290:BQ290)-SUMIF($G$3:BQ$3,"数量-出",$G290:BQ290))),0)</f>
        <v>0</v>
      </c>
      <c r="BT290" s="115">
        <f t="shared" si="202"/>
        <v>0</v>
      </c>
      <c r="BU290" s="125"/>
      <c r="BV290" s="126"/>
      <c r="BW290" s="123"/>
      <c r="BX290" s="112"/>
      <c r="BY290" s="119">
        <f t="shared" si="203"/>
        <v>0</v>
      </c>
      <c r="BZ290" s="124"/>
      <c r="CA290" s="115">
        <f>IFERROR(IF(BZ290="",0,(SUMIF($G$3:BY$3,"金额-入",$G290:BY290)-SUMIF($G$3:BY$3,"金额-出",$G290:BY290))/(SUMIF($G$3:BY$3,"数量-入",$G290:BY290)-SUMIF($G$3:BY$3,"数量-出",$G290:BY290))),0)</f>
        <v>0</v>
      </c>
      <c r="CB290" s="115">
        <f t="shared" si="204"/>
        <v>0</v>
      </c>
      <c r="CC290" s="125"/>
      <c r="CD290" s="126"/>
      <c r="CE290" s="123"/>
      <c r="CF290" s="112"/>
      <c r="CG290" s="119">
        <f t="shared" si="205"/>
        <v>0</v>
      </c>
      <c r="CH290" s="124"/>
      <c r="CI290" s="115">
        <f>IFERROR(IF(CH290="",0,(SUMIF($G$3:CG$3,"金额-入",$G290:CG290)-SUMIF($G$3:CG$3,"金额-出",$G290:CG290))/(SUMIF($G$3:CG$3,"数量-入",$G290:CG290)-SUMIF($G$3:CG$3,"数量-出",$G290:CG290))),0)</f>
        <v>0</v>
      </c>
      <c r="CJ290" s="115">
        <f t="shared" si="206"/>
        <v>0</v>
      </c>
      <c r="CK290" s="125"/>
      <c r="CL290" s="126"/>
      <c r="CM290" s="123"/>
      <c r="CN290" s="112"/>
      <c r="CO290" s="119">
        <f t="shared" si="207"/>
        <v>0</v>
      </c>
      <c r="CP290" s="124"/>
      <c r="CQ290" s="115">
        <f>IFERROR(IF(CP290="",0,(SUMIF($G$3:CO$3,"金额-入",$G290:CO290)-SUMIF($G$3:CO$3,"金额-出",$G290:CO290))/(SUMIF($G$3:CO$3,"数量-入",$G290:CO290)-SUMIF($G$3:CO$3,"数量-出",$G290:CO290))),0)</f>
        <v>0</v>
      </c>
      <c r="CR290" s="115">
        <f t="shared" si="208"/>
        <v>0</v>
      </c>
      <c r="CS290" s="125"/>
      <c r="CT290" s="126"/>
      <c r="CU290" s="123"/>
      <c r="CV290" s="112"/>
      <c r="CW290" s="119">
        <f t="shared" si="209"/>
        <v>0</v>
      </c>
      <c r="CX290" s="124"/>
      <c r="CY290" s="115">
        <f>IFERROR(IF(CX290="",0,(SUMIF($G$3:CW$3,"金额-入",$G290:CW290)-SUMIF($G$3:CW$3,"金额-出",$G290:CW290))/(SUMIF($G$3:CW$3,"数量-入",$G290:CW290)-SUMIF($G$3:CW$3,"数量-出",$G290:CW290))),0)</f>
        <v>0</v>
      </c>
      <c r="CZ290" s="115">
        <f t="shared" si="210"/>
        <v>0</v>
      </c>
      <c r="DA290" s="125"/>
      <c r="DB290" s="126"/>
      <c r="DC290" s="123"/>
      <c r="DD290" s="112"/>
      <c r="DE290" s="119">
        <f t="shared" si="211"/>
        <v>0</v>
      </c>
      <c r="DF290" s="124"/>
      <c r="DG290" s="115">
        <f>IFERROR(IF(DF290="",0,(SUMIF($G$3:DE$3,"金额-入",$G290:DE290)-SUMIF($G$3:DE$3,"金额-出",$G290:DE290))/(SUMIF($G$3:DE$3,"数量-入",$G290:DE290)-SUMIF($G$3:DE$3,"数量-出",$G290:DE290))),0)</f>
        <v>0</v>
      </c>
      <c r="DH290" s="115">
        <f t="shared" si="212"/>
        <v>0</v>
      </c>
      <c r="DI290" s="125"/>
      <c r="DJ290" s="126"/>
      <c r="DK290" s="109">
        <f t="array" ref="DK290">MIN(IF(($G$3:$DJ$3="单价")*(G290:DJ290&lt;&gt;0),G290:DJ290))</f>
        <v>0</v>
      </c>
      <c r="DL290" s="97">
        <f t="array" ref="DL290">MAX(IF($G$3:$DJ$3="单价",G290:DJ290))</f>
        <v>0</v>
      </c>
      <c r="DM290" s="115">
        <f t="shared" si="213"/>
        <v>0</v>
      </c>
      <c r="DN290" s="127"/>
      <c r="DO290" s="2"/>
      <c r="DP290" s="11">
        <f t="shared" si="214"/>
        <v>0</v>
      </c>
      <c r="DQ290" s="11">
        <f t="shared" si="215"/>
        <v>0</v>
      </c>
      <c r="DR290" s="11"/>
      <c r="DS290" s="11"/>
      <c r="DT290" s="11"/>
      <c r="DU290" s="2"/>
      <c r="DV290" s="2"/>
      <c r="DW290" s="2"/>
      <c r="DX290" s="2"/>
      <c r="DY290" s="2"/>
    </row>
    <row r="291" spans="1:129" ht="18" hidden="1" customHeight="1" outlineLevel="1" x14ac:dyDescent="0.15">
      <c r="A291" s="2"/>
      <c r="B291" s="53">
        <f t="shared" si="178"/>
        <v>287</v>
      </c>
      <c r="C291" s="5"/>
      <c r="D291" s="6"/>
      <c r="E291" s="7"/>
      <c r="F291" s="8"/>
      <c r="G291" s="111"/>
      <c r="H291" s="112"/>
      <c r="I291" s="113">
        <f t="shared" si="181"/>
        <v>0</v>
      </c>
      <c r="J291" s="114">
        <f t="shared" si="182"/>
        <v>0</v>
      </c>
      <c r="K291" s="115">
        <f t="shared" si="179"/>
        <v>0</v>
      </c>
      <c r="L291" s="113">
        <f t="shared" si="183"/>
        <v>0</v>
      </c>
      <c r="M291" s="114">
        <f t="shared" si="184"/>
        <v>0</v>
      </c>
      <c r="N291" s="115">
        <f t="shared" si="180"/>
        <v>0</v>
      </c>
      <c r="O291" s="113">
        <f t="shared" si="185"/>
        <v>0</v>
      </c>
      <c r="P291" s="116">
        <f t="shared" si="186"/>
        <v>0</v>
      </c>
      <c r="Q291" s="117">
        <f t="shared" si="187"/>
        <v>0</v>
      </c>
      <c r="R291" s="118">
        <f t="shared" si="188"/>
        <v>0</v>
      </c>
      <c r="S291" s="111"/>
      <c r="T291" s="112"/>
      <c r="U291" s="119">
        <f t="shared" si="189"/>
        <v>0</v>
      </c>
      <c r="V291" s="120"/>
      <c r="W291" s="115">
        <f>IFERROR(IF(V291="",0,(SUMIF($G$3:U$3,"金额-入",$G291:U291)-SUMIF($G$3:U$3,"金额-出",$G291:U291))/(SUMIF($G$3:U$3,"数量-入",$G291:U291)-SUMIF($G$3:U$3,"数量-出",$G291:U291))),0)</f>
        <v>0</v>
      </c>
      <c r="X291" s="115">
        <f t="shared" si="190"/>
        <v>0</v>
      </c>
      <c r="Y291" s="121"/>
      <c r="Z291" s="122"/>
      <c r="AA291" s="111"/>
      <c r="AB291" s="112"/>
      <c r="AC291" s="119">
        <f t="shared" si="191"/>
        <v>0</v>
      </c>
      <c r="AD291" s="120"/>
      <c r="AE291" s="115">
        <f>IFERROR(IF(AD291="",0,(SUMIF($G$3:AC$3,"金额-入",$G291:AC291)-SUMIF($G$3:AC$3,"金额-出",$G291:AC291))/(SUMIF($G$3:AC$3,"数量-入",$G291:AC291)-SUMIF($G$3:AC$3,"数量-出",$G291:AC291))),0)</f>
        <v>0</v>
      </c>
      <c r="AF291" s="115">
        <f t="shared" si="192"/>
        <v>0</v>
      </c>
      <c r="AG291" s="121"/>
      <c r="AH291" s="122"/>
      <c r="AI291" s="123"/>
      <c r="AJ291" s="112"/>
      <c r="AK291" s="119">
        <f t="shared" si="193"/>
        <v>0</v>
      </c>
      <c r="AL291" s="124"/>
      <c r="AM291" s="115">
        <f>IFERROR(IF(AL291="",0,(SUMIF($G$3:AK$3,"金额-入",$G291:AK291)-SUMIF($G$3:AK$3,"金额-出",$G291:AK291))/(SUMIF($G$3:AK$3,"数量-入",$G291:AK291)-SUMIF($G$3:AK$3,"数量-出",$G291:AK291))),0)</f>
        <v>0</v>
      </c>
      <c r="AN291" s="115">
        <f t="shared" si="194"/>
        <v>0</v>
      </c>
      <c r="AO291" s="125"/>
      <c r="AP291" s="126"/>
      <c r="AQ291" s="123"/>
      <c r="AR291" s="112"/>
      <c r="AS291" s="119">
        <f t="shared" si="195"/>
        <v>0</v>
      </c>
      <c r="AT291" s="124"/>
      <c r="AU291" s="115">
        <f>IFERROR(IF(AT291="",0,(SUMIF($G$3:AS$3,"金额-入",$G291:AS291)-SUMIF($G$3:AS$3,"金额-出",$G291:AS291))/(SUMIF($G$3:AS$3,"数量-入",$G291:AS291)-SUMIF($G$3:AS$3,"数量-出",$G291:AS291))),0)</f>
        <v>0</v>
      </c>
      <c r="AV291" s="115">
        <f t="shared" si="196"/>
        <v>0</v>
      </c>
      <c r="AW291" s="125"/>
      <c r="AX291" s="126"/>
      <c r="AY291" s="123"/>
      <c r="AZ291" s="112"/>
      <c r="BA291" s="119">
        <f t="shared" si="197"/>
        <v>0</v>
      </c>
      <c r="BB291" s="124"/>
      <c r="BC291" s="115">
        <f>IFERROR(IF(BB291="",0,(SUMIF($G$3:BA$3,"金额-入",$G291:BA291)-SUMIF($G$3:BA$3,"金额-出",$G291:BA291))/(SUMIF($G$3:BA$3,"数量-入",$G291:BA291)-SUMIF($G$3:BA$3,"数量-出",$G291:BA291))),0)</f>
        <v>0</v>
      </c>
      <c r="BD291" s="115">
        <f t="shared" si="198"/>
        <v>0</v>
      </c>
      <c r="BE291" s="125"/>
      <c r="BF291" s="126"/>
      <c r="BG291" s="123"/>
      <c r="BH291" s="112"/>
      <c r="BI291" s="119">
        <f t="shared" si="199"/>
        <v>0</v>
      </c>
      <c r="BJ291" s="124"/>
      <c r="BK291" s="115">
        <f>IFERROR(IF(BJ291="",0,(SUMIF($G$3:BI$3,"金额-入",$G291:BI291)-SUMIF($G$3:BI$3,"金额-出",$G291:BI291))/(SUMIF($G$3:BI$3,"数量-入",$G291:BI291)-SUMIF($G$3:BI$3,"数量-出",$G291:BI291))),0)</f>
        <v>0</v>
      </c>
      <c r="BL291" s="115">
        <f t="shared" si="200"/>
        <v>0</v>
      </c>
      <c r="BM291" s="125"/>
      <c r="BN291" s="126"/>
      <c r="BO291" s="123"/>
      <c r="BP291" s="112"/>
      <c r="BQ291" s="119">
        <f t="shared" si="201"/>
        <v>0</v>
      </c>
      <c r="BR291" s="124"/>
      <c r="BS291" s="115">
        <f>IFERROR(IF(BR291="",0,(SUMIF($G$3:BQ$3,"金额-入",$G291:BQ291)-SUMIF($G$3:BQ$3,"金额-出",$G291:BQ291))/(SUMIF($G$3:BQ$3,"数量-入",$G291:BQ291)-SUMIF($G$3:BQ$3,"数量-出",$G291:BQ291))),0)</f>
        <v>0</v>
      </c>
      <c r="BT291" s="115">
        <f t="shared" si="202"/>
        <v>0</v>
      </c>
      <c r="BU291" s="125"/>
      <c r="BV291" s="126"/>
      <c r="BW291" s="123"/>
      <c r="BX291" s="112"/>
      <c r="BY291" s="119">
        <f t="shared" si="203"/>
        <v>0</v>
      </c>
      <c r="BZ291" s="124"/>
      <c r="CA291" s="115">
        <f>IFERROR(IF(BZ291="",0,(SUMIF($G$3:BY$3,"金额-入",$G291:BY291)-SUMIF($G$3:BY$3,"金额-出",$G291:BY291))/(SUMIF($G$3:BY$3,"数量-入",$G291:BY291)-SUMIF($G$3:BY$3,"数量-出",$G291:BY291))),0)</f>
        <v>0</v>
      </c>
      <c r="CB291" s="115">
        <f t="shared" si="204"/>
        <v>0</v>
      </c>
      <c r="CC291" s="125"/>
      <c r="CD291" s="126"/>
      <c r="CE291" s="123"/>
      <c r="CF291" s="112"/>
      <c r="CG291" s="119">
        <f t="shared" si="205"/>
        <v>0</v>
      </c>
      <c r="CH291" s="124"/>
      <c r="CI291" s="115">
        <f>IFERROR(IF(CH291="",0,(SUMIF($G$3:CG$3,"金额-入",$G291:CG291)-SUMIF($G$3:CG$3,"金额-出",$G291:CG291))/(SUMIF($G$3:CG$3,"数量-入",$G291:CG291)-SUMIF($G$3:CG$3,"数量-出",$G291:CG291))),0)</f>
        <v>0</v>
      </c>
      <c r="CJ291" s="115">
        <f t="shared" si="206"/>
        <v>0</v>
      </c>
      <c r="CK291" s="125"/>
      <c r="CL291" s="126"/>
      <c r="CM291" s="123"/>
      <c r="CN291" s="112"/>
      <c r="CO291" s="119">
        <f t="shared" si="207"/>
        <v>0</v>
      </c>
      <c r="CP291" s="124"/>
      <c r="CQ291" s="115">
        <f>IFERROR(IF(CP291="",0,(SUMIF($G$3:CO$3,"金额-入",$G291:CO291)-SUMIF($G$3:CO$3,"金额-出",$G291:CO291))/(SUMIF($G$3:CO$3,"数量-入",$G291:CO291)-SUMIF($G$3:CO$3,"数量-出",$G291:CO291))),0)</f>
        <v>0</v>
      </c>
      <c r="CR291" s="115">
        <f t="shared" si="208"/>
        <v>0</v>
      </c>
      <c r="CS291" s="125"/>
      <c r="CT291" s="126"/>
      <c r="CU291" s="123"/>
      <c r="CV291" s="112"/>
      <c r="CW291" s="119">
        <f t="shared" si="209"/>
        <v>0</v>
      </c>
      <c r="CX291" s="124"/>
      <c r="CY291" s="115">
        <f>IFERROR(IF(CX291="",0,(SUMIF($G$3:CW$3,"金额-入",$G291:CW291)-SUMIF($G$3:CW$3,"金额-出",$G291:CW291))/(SUMIF($G$3:CW$3,"数量-入",$G291:CW291)-SUMIF($G$3:CW$3,"数量-出",$G291:CW291))),0)</f>
        <v>0</v>
      </c>
      <c r="CZ291" s="115">
        <f t="shared" si="210"/>
        <v>0</v>
      </c>
      <c r="DA291" s="125"/>
      <c r="DB291" s="126"/>
      <c r="DC291" s="123"/>
      <c r="DD291" s="112"/>
      <c r="DE291" s="119">
        <f t="shared" si="211"/>
        <v>0</v>
      </c>
      <c r="DF291" s="124"/>
      <c r="DG291" s="115">
        <f>IFERROR(IF(DF291="",0,(SUMIF($G$3:DE$3,"金额-入",$G291:DE291)-SUMIF($G$3:DE$3,"金额-出",$G291:DE291))/(SUMIF($G$3:DE$3,"数量-入",$G291:DE291)-SUMIF($G$3:DE$3,"数量-出",$G291:DE291))),0)</f>
        <v>0</v>
      </c>
      <c r="DH291" s="115">
        <f t="shared" si="212"/>
        <v>0</v>
      </c>
      <c r="DI291" s="125"/>
      <c r="DJ291" s="126"/>
      <c r="DK291" s="109">
        <f t="array" ref="DK291">MIN(IF(($G$3:$DJ$3="单价")*(G291:DJ291&lt;&gt;0),G291:DJ291))</f>
        <v>0</v>
      </c>
      <c r="DL291" s="97">
        <f t="array" ref="DL291">MAX(IF($G$3:$DJ$3="单价",G291:DJ291))</f>
        <v>0</v>
      </c>
      <c r="DM291" s="115">
        <f t="shared" si="213"/>
        <v>0</v>
      </c>
      <c r="DN291" s="127"/>
      <c r="DO291" s="2"/>
      <c r="DP291" s="11">
        <f t="shared" si="214"/>
        <v>0</v>
      </c>
      <c r="DQ291" s="11">
        <f t="shared" si="215"/>
        <v>0</v>
      </c>
      <c r="DR291" s="11"/>
      <c r="DS291" s="11"/>
      <c r="DT291" s="11"/>
      <c r="DU291" s="2"/>
      <c r="DV291" s="2"/>
      <c r="DW291" s="2"/>
      <c r="DX291" s="2"/>
      <c r="DY291" s="2"/>
    </row>
    <row r="292" spans="1:129" ht="18" hidden="1" customHeight="1" outlineLevel="1" x14ac:dyDescent="0.15">
      <c r="A292" s="2"/>
      <c r="B292" s="53">
        <f t="shared" si="178"/>
        <v>288</v>
      </c>
      <c r="C292" s="5"/>
      <c r="D292" s="6"/>
      <c r="E292" s="7"/>
      <c r="F292" s="8"/>
      <c r="G292" s="111"/>
      <c r="H292" s="112"/>
      <c r="I292" s="113">
        <f t="shared" si="181"/>
        <v>0</v>
      </c>
      <c r="J292" s="114">
        <f t="shared" si="182"/>
        <v>0</v>
      </c>
      <c r="K292" s="115">
        <f t="shared" si="179"/>
        <v>0</v>
      </c>
      <c r="L292" s="113">
        <f t="shared" si="183"/>
        <v>0</v>
      </c>
      <c r="M292" s="114">
        <f t="shared" si="184"/>
        <v>0</v>
      </c>
      <c r="N292" s="115">
        <f t="shared" si="180"/>
        <v>0</v>
      </c>
      <c r="O292" s="113">
        <f t="shared" si="185"/>
        <v>0</v>
      </c>
      <c r="P292" s="116">
        <f t="shared" si="186"/>
        <v>0</v>
      </c>
      <c r="Q292" s="117">
        <f t="shared" si="187"/>
        <v>0</v>
      </c>
      <c r="R292" s="118">
        <f t="shared" si="188"/>
        <v>0</v>
      </c>
      <c r="S292" s="111"/>
      <c r="T292" s="112"/>
      <c r="U292" s="119">
        <f t="shared" si="189"/>
        <v>0</v>
      </c>
      <c r="V292" s="120"/>
      <c r="W292" s="115">
        <f>IFERROR(IF(V292="",0,(SUMIF($G$3:U$3,"金额-入",$G292:U292)-SUMIF($G$3:U$3,"金额-出",$G292:U292))/(SUMIF($G$3:U$3,"数量-入",$G292:U292)-SUMIF($G$3:U$3,"数量-出",$G292:U292))),0)</f>
        <v>0</v>
      </c>
      <c r="X292" s="115">
        <f t="shared" si="190"/>
        <v>0</v>
      </c>
      <c r="Y292" s="121"/>
      <c r="Z292" s="122"/>
      <c r="AA292" s="111"/>
      <c r="AB292" s="112"/>
      <c r="AC292" s="119">
        <f t="shared" si="191"/>
        <v>0</v>
      </c>
      <c r="AD292" s="120"/>
      <c r="AE292" s="115">
        <f>IFERROR(IF(AD292="",0,(SUMIF($G$3:AC$3,"金额-入",$G292:AC292)-SUMIF($G$3:AC$3,"金额-出",$G292:AC292))/(SUMIF($G$3:AC$3,"数量-入",$G292:AC292)-SUMIF($G$3:AC$3,"数量-出",$G292:AC292))),0)</f>
        <v>0</v>
      </c>
      <c r="AF292" s="115">
        <f t="shared" si="192"/>
        <v>0</v>
      </c>
      <c r="AG292" s="121"/>
      <c r="AH292" s="122"/>
      <c r="AI292" s="123"/>
      <c r="AJ292" s="112"/>
      <c r="AK292" s="119">
        <f t="shared" si="193"/>
        <v>0</v>
      </c>
      <c r="AL292" s="124"/>
      <c r="AM292" s="115">
        <f>IFERROR(IF(AL292="",0,(SUMIF($G$3:AK$3,"金额-入",$G292:AK292)-SUMIF($G$3:AK$3,"金额-出",$G292:AK292))/(SUMIF($G$3:AK$3,"数量-入",$G292:AK292)-SUMIF($G$3:AK$3,"数量-出",$G292:AK292))),0)</f>
        <v>0</v>
      </c>
      <c r="AN292" s="115">
        <f t="shared" si="194"/>
        <v>0</v>
      </c>
      <c r="AO292" s="125"/>
      <c r="AP292" s="126"/>
      <c r="AQ292" s="123"/>
      <c r="AR292" s="112"/>
      <c r="AS292" s="119">
        <f t="shared" si="195"/>
        <v>0</v>
      </c>
      <c r="AT292" s="124"/>
      <c r="AU292" s="115">
        <f>IFERROR(IF(AT292="",0,(SUMIF($G$3:AS$3,"金额-入",$G292:AS292)-SUMIF($G$3:AS$3,"金额-出",$G292:AS292))/(SUMIF($G$3:AS$3,"数量-入",$G292:AS292)-SUMIF($G$3:AS$3,"数量-出",$G292:AS292))),0)</f>
        <v>0</v>
      </c>
      <c r="AV292" s="115">
        <f t="shared" si="196"/>
        <v>0</v>
      </c>
      <c r="AW292" s="125"/>
      <c r="AX292" s="126"/>
      <c r="AY292" s="123"/>
      <c r="AZ292" s="112"/>
      <c r="BA292" s="119">
        <f t="shared" si="197"/>
        <v>0</v>
      </c>
      <c r="BB292" s="124"/>
      <c r="BC292" s="115">
        <f>IFERROR(IF(BB292="",0,(SUMIF($G$3:BA$3,"金额-入",$G292:BA292)-SUMIF($G$3:BA$3,"金额-出",$G292:BA292))/(SUMIF($G$3:BA$3,"数量-入",$G292:BA292)-SUMIF($G$3:BA$3,"数量-出",$G292:BA292))),0)</f>
        <v>0</v>
      </c>
      <c r="BD292" s="115">
        <f t="shared" si="198"/>
        <v>0</v>
      </c>
      <c r="BE292" s="125"/>
      <c r="BF292" s="126"/>
      <c r="BG292" s="123"/>
      <c r="BH292" s="112"/>
      <c r="BI292" s="119">
        <f t="shared" si="199"/>
        <v>0</v>
      </c>
      <c r="BJ292" s="124"/>
      <c r="BK292" s="115">
        <f>IFERROR(IF(BJ292="",0,(SUMIF($G$3:BI$3,"金额-入",$G292:BI292)-SUMIF($G$3:BI$3,"金额-出",$G292:BI292))/(SUMIF($G$3:BI$3,"数量-入",$G292:BI292)-SUMIF($G$3:BI$3,"数量-出",$G292:BI292))),0)</f>
        <v>0</v>
      </c>
      <c r="BL292" s="115">
        <f t="shared" si="200"/>
        <v>0</v>
      </c>
      <c r="BM292" s="125"/>
      <c r="BN292" s="126"/>
      <c r="BO292" s="123"/>
      <c r="BP292" s="112"/>
      <c r="BQ292" s="119">
        <f t="shared" si="201"/>
        <v>0</v>
      </c>
      <c r="BR292" s="124"/>
      <c r="BS292" s="115">
        <f>IFERROR(IF(BR292="",0,(SUMIF($G$3:BQ$3,"金额-入",$G292:BQ292)-SUMIF($G$3:BQ$3,"金额-出",$G292:BQ292))/(SUMIF($G$3:BQ$3,"数量-入",$G292:BQ292)-SUMIF($G$3:BQ$3,"数量-出",$G292:BQ292))),0)</f>
        <v>0</v>
      </c>
      <c r="BT292" s="115">
        <f t="shared" si="202"/>
        <v>0</v>
      </c>
      <c r="BU292" s="125"/>
      <c r="BV292" s="126"/>
      <c r="BW292" s="123"/>
      <c r="BX292" s="112"/>
      <c r="BY292" s="119">
        <f t="shared" si="203"/>
        <v>0</v>
      </c>
      <c r="BZ292" s="124"/>
      <c r="CA292" s="115">
        <f>IFERROR(IF(BZ292="",0,(SUMIF($G$3:BY$3,"金额-入",$G292:BY292)-SUMIF($G$3:BY$3,"金额-出",$G292:BY292))/(SUMIF($G$3:BY$3,"数量-入",$G292:BY292)-SUMIF($G$3:BY$3,"数量-出",$G292:BY292))),0)</f>
        <v>0</v>
      </c>
      <c r="CB292" s="115">
        <f t="shared" si="204"/>
        <v>0</v>
      </c>
      <c r="CC292" s="125"/>
      <c r="CD292" s="126"/>
      <c r="CE292" s="123"/>
      <c r="CF292" s="112"/>
      <c r="CG292" s="119">
        <f t="shared" si="205"/>
        <v>0</v>
      </c>
      <c r="CH292" s="124"/>
      <c r="CI292" s="115">
        <f>IFERROR(IF(CH292="",0,(SUMIF($G$3:CG$3,"金额-入",$G292:CG292)-SUMIF($G$3:CG$3,"金额-出",$G292:CG292))/(SUMIF($G$3:CG$3,"数量-入",$G292:CG292)-SUMIF($G$3:CG$3,"数量-出",$G292:CG292))),0)</f>
        <v>0</v>
      </c>
      <c r="CJ292" s="115">
        <f t="shared" si="206"/>
        <v>0</v>
      </c>
      <c r="CK292" s="125"/>
      <c r="CL292" s="126"/>
      <c r="CM292" s="123"/>
      <c r="CN292" s="112"/>
      <c r="CO292" s="119">
        <f t="shared" si="207"/>
        <v>0</v>
      </c>
      <c r="CP292" s="124"/>
      <c r="CQ292" s="115">
        <f>IFERROR(IF(CP292="",0,(SUMIF($G$3:CO$3,"金额-入",$G292:CO292)-SUMIF($G$3:CO$3,"金额-出",$G292:CO292))/(SUMIF($G$3:CO$3,"数量-入",$G292:CO292)-SUMIF($G$3:CO$3,"数量-出",$G292:CO292))),0)</f>
        <v>0</v>
      </c>
      <c r="CR292" s="115">
        <f t="shared" si="208"/>
        <v>0</v>
      </c>
      <c r="CS292" s="125"/>
      <c r="CT292" s="126"/>
      <c r="CU292" s="123"/>
      <c r="CV292" s="112"/>
      <c r="CW292" s="119">
        <f t="shared" si="209"/>
        <v>0</v>
      </c>
      <c r="CX292" s="124"/>
      <c r="CY292" s="115">
        <f>IFERROR(IF(CX292="",0,(SUMIF($G$3:CW$3,"金额-入",$G292:CW292)-SUMIF($G$3:CW$3,"金额-出",$G292:CW292))/(SUMIF($G$3:CW$3,"数量-入",$G292:CW292)-SUMIF($G$3:CW$3,"数量-出",$G292:CW292))),0)</f>
        <v>0</v>
      </c>
      <c r="CZ292" s="115">
        <f t="shared" si="210"/>
        <v>0</v>
      </c>
      <c r="DA292" s="125"/>
      <c r="DB292" s="126"/>
      <c r="DC292" s="123"/>
      <c r="DD292" s="112"/>
      <c r="DE292" s="119">
        <f t="shared" si="211"/>
        <v>0</v>
      </c>
      <c r="DF292" s="124"/>
      <c r="DG292" s="115">
        <f>IFERROR(IF(DF292="",0,(SUMIF($G$3:DE$3,"金额-入",$G292:DE292)-SUMIF($G$3:DE$3,"金额-出",$G292:DE292))/(SUMIF($G$3:DE$3,"数量-入",$G292:DE292)-SUMIF($G$3:DE$3,"数量-出",$G292:DE292))),0)</f>
        <v>0</v>
      </c>
      <c r="DH292" s="115">
        <f t="shared" si="212"/>
        <v>0</v>
      </c>
      <c r="DI292" s="125"/>
      <c r="DJ292" s="126"/>
      <c r="DK292" s="109">
        <f t="array" ref="DK292">MIN(IF(($G$3:$DJ$3="单价")*(G292:DJ292&lt;&gt;0),G292:DJ292))</f>
        <v>0</v>
      </c>
      <c r="DL292" s="97">
        <f t="array" ref="DL292">MAX(IF($G$3:$DJ$3="单价",G292:DJ292))</f>
        <v>0</v>
      </c>
      <c r="DM292" s="115">
        <f t="shared" si="213"/>
        <v>0</v>
      </c>
      <c r="DN292" s="127"/>
      <c r="DO292" s="2"/>
      <c r="DP292" s="11">
        <f t="shared" si="214"/>
        <v>0</v>
      </c>
      <c r="DQ292" s="11">
        <f t="shared" si="215"/>
        <v>0</v>
      </c>
      <c r="DR292" s="11"/>
      <c r="DS292" s="11"/>
      <c r="DT292" s="11"/>
      <c r="DU292" s="2"/>
      <c r="DV292" s="2"/>
      <c r="DW292" s="2"/>
      <c r="DX292" s="2"/>
      <c r="DY292" s="2"/>
    </row>
    <row r="293" spans="1:129" ht="18" hidden="1" customHeight="1" outlineLevel="1" x14ac:dyDescent="0.15">
      <c r="A293" s="2"/>
      <c r="B293" s="53">
        <f t="shared" si="178"/>
        <v>289</v>
      </c>
      <c r="C293" s="5"/>
      <c r="D293" s="6"/>
      <c r="E293" s="7"/>
      <c r="F293" s="8"/>
      <c r="G293" s="111"/>
      <c r="H293" s="112"/>
      <c r="I293" s="113">
        <f t="shared" si="181"/>
        <v>0</v>
      </c>
      <c r="J293" s="114">
        <f t="shared" si="182"/>
        <v>0</v>
      </c>
      <c r="K293" s="115">
        <f t="shared" si="179"/>
        <v>0</v>
      </c>
      <c r="L293" s="113">
        <f t="shared" si="183"/>
        <v>0</v>
      </c>
      <c r="M293" s="114">
        <f t="shared" si="184"/>
        <v>0</v>
      </c>
      <c r="N293" s="115">
        <f t="shared" si="180"/>
        <v>0</v>
      </c>
      <c r="O293" s="113">
        <f t="shared" si="185"/>
        <v>0</v>
      </c>
      <c r="P293" s="116">
        <f t="shared" si="186"/>
        <v>0</v>
      </c>
      <c r="Q293" s="117">
        <f t="shared" si="187"/>
        <v>0</v>
      </c>
      <c r="R293" s="118">
        <f t="shared" si="188"/>
        <v>0</v>
      </c>
      <c r="S293" s="111"/>
      <c r="T293" s="112"/>
      <c r="U293" s="119">
        <f t="shared" si="189"/>
        <v>0</v>
      </c>
      <c r="V293" s="120"/>
      <c r="W293" s="115">
        <f>IFERROR(IF(V293="",0,(SUMIF($G$3:U$3,"金额-入",$G293:U293)-SUMIF($G$3:U$3,"金额-出",$G293:U293))/(SUMIF($G$3:U$3,"数量-入",$G293:U293)-SUMIF($G$3:U$3,"数量-出",$G293:U293))),0)</f>
        <v>0</v>
      </c>
      <c r="X293" s="115">
        <f t="shared" si="190"/>
        <v>0</v>
      </c>
      <c r="Y293" s="121"/>
      <c r="Z293" s="122"/>
      <c r="AA293" s="111"/>
      <c r="AB293" s="112"/>
      <c r="AC293" s="119">
        <f t="shared" si="191"/>
        <v>0</v>
      </c>
      <c r="AD293" s="120"/>
      <c r="AE293" s="115">
        <f>IFERROR(IF(AD293="",0,(SUMIF($G$3:AC$3,"金额-入",$G293:AC293)-SUMIF($G$3:AC$3,"金额-出",$G293:AC293))/(SUMIF($G$3:AC$3,"数量-入",$G293:AC293)-SUMIF($G$3:AC$3,"数量-出",$G293:AC293))),0)</f>
        <v>0</v>
      </c>
      <c r="AF293" s="115">
        <f t="shared" si="192"/>
        <v>0</v>
      </c>
      <c r="AG293" s="121"/>
      <c r="AH293" s="122"/>
      <c r="AI293" s="123"/>
      <c r="AJ293" s="112"/>
      <c r="AK293" s="119">
        <f t="shared" si="193"/>
        <v>0</v>
      </c>
      <c r="AL293" s="124"/>
      <c r="AM293" s="115">
        <f>IFERROR(IF(AL293="",0,(SUMIF($G$3:AK$3,"金额-入",$G293:AK293)-SUMIF($G$3:AK$3,"金额-出",$G293:AK293))/(SUMIF($G$3:AK$3,"数量-入",$G293:AK293)-SUMIF($G$3:AK$3,"数量-出",$G293:AK293))),0)</f>
        <v>0</v>
      </c>
      <c r="AN293" s="115">
        <f t="shared" si="194"/>
        <v>0</v>
      </c>
      <c r="AO293" s="125"/>
      <c r="AP293" s="126"/>
      <c r="AQ293" s="123"/>
      <c r="AR293" s="112"/>
      <c r="AS293" s="119">
        <f t="shared" si="195"/>
        <v>0</v>
      </c>
      <c r="AT293" s="124"/>
      <c r="AU293" s="115">
        <f>IFERROR(IF(AT293="",0,(SUMIF($G$3:AS$3,"金额-入",$G293:AS293)-SUMIF($G$3:AS$3,"金额-出",$G293:AS293))/(SUMIF($G$3:AS$3,"数量-入",$G293:AS293)-SUMIF($G$3:AS$3,"数量-出",$G293:AS293))),0)</f>
        <v>0</v>
      </c>
      <c r="AV293" s="115">
        <f t="shared" si="196"/>
        <v>0</v>
      </c>
      <c r="AW293" s="125"/>
      <c r="AX293" s="126"/>
      <c r="AY293" s="123"/>
      <c r="AZ293" s="112"/>
      <c r="BA293" s="119">
        <f t="shared" si="197"/>
        <v>0</v>
      </c>
      <c r="BB293" s="124"/>
      <c r="BC293" s="115">
        <f>IFERROR(IF(BB293="",0,(SUMIF($G$3:BA$3,"金额-入",$G293:BA293)-SUMIF($G$3:BA$3,"金额-出",$G293:BA293))/(SUMIF($G$3:BA$3,"数量-入",$G293:BA293)-SUMIF($G$3:BA$3,"数量-出",$G293:BA293))),0)</f>
        <v>0</v>
      </c>
      <c r="BD293" s="115">
        <f t="shared" si="198"/>
        <v>0</v>
      </c>
      <c r="BE293" s="125"/>
      <c r="BF293" s="126"/>
      <c r="BG293" s="123"/>
      <c r="BH293" s="112"/>
      <c r="BI293" s="119">
        <f t="shared" si="199"/>
        <v>0</v>
      </c>
      <c r="BJ293" s="124"/>
      <c r="BK293" s="115">
        <f>IFERROR(IF(BJ293="",0,(SUMIF($G$3:BI$3,"金额-入",$G293:BI293)-SUMIF($G$3:BI$3,"金额-出",$G293:BI293))/(SUMIF($G$3:BI$3,"数量-入",$G293:BI293)-SUMIF($G$3:BI$3,"数量-出",$G293:BI293))),0)</f>
        <v>0</v>
      </c>
      <c r="BL293" s="115">
        <f t="shared" si="200"/>
        <v>0</v>
      </c>
      <c r="BM293" s="125"/>
      <c r="BN293" s="126"/>
      <c r="BO293" s="123"/>
      <c r="BP293" s="112"/>
      <c r="BQ293" s="119">
        <f t="shared" si="201"/>
        <v>0</v>
      </c>
      <c r="BR293" s="124"/>
      <c r="BS293" s="115">
        <f>IFERROR(IF(BR293="",0,(SUMIF($G$3:BQ$3,"金额-入",$G293:BQ293)-SUMIF($G$3:BQ$3,"金额-出",$G293:BQ293))/(SUMIF($G$3:BQ$3,"数量-入",$G293:BQ293)-SUMIF($G$3:BQ$3,"数量-出",$G293:BQ293))),0)</f>
        <v>0</v>
      </c>
      <c r="BT293" s="115">
        <f t="shared" si="202"/>
        <v>0</v>
      </c>
      <c r="BU293" s="125"/>
      <c r="BV293" s="126"/>
      <c r="BW293" s="123"/>
      <c r="BX293" s="112"/>
      <c r="BY293" s="119">
        <f t="shared" si="203"/>
        <v>0</v>
      </c>
      <c r="BZ293" s="124"/>
      <c r="CA293" s="115">
        <f>IFERROR(IF(BZ293="",0,(SUMIF($G$3:BY$3,"金额-入",$G293:BY293)-SUMIF($G$3:BY$3,"金额-出",$G293:BY293))/(SUMIF($G$3:BY$3,"数量-入",$G293:BY293)-SUMIF($G$3:BY$3,"数量-出",$G293:BY293))),0)</f>
        <v>0</v>
      </c>
      <c r="CB293" s="115">
        <f t="shared" si="204"/>
        <v>0</v>
      </c>
      <c r="CC293" s="125"/>
      <c r="CD293" s="126"/>
      <c r="CE293" s="123"/>
      <c r="CF293" s="112"/>
      <c r="CG293" s="119">
        <f t="shared" si="205"/>
        <v>0</v>
      </c>
      <c r="CH293" s="124"/>
      <c r="CI293" s="115">
        <f>IFERROR(IF(CH293="",0,(SUMIF($G$3:CG$3,"金额-入",$G293:CG293)-SUMIF($G$3:CG$3,"金额-出",$G293:CG293))/(SUMIF($G$3:CG$3,"数量-入",$G293:CG293)-SUMIF($G$3:CG$3,"数量-出",$G293:CG293))),0)</f>
        <v>0</v>
      </c>
      <c r="CJ293" s="115">
        <f t="shared" si="206"/>
        <v>0</v>
      </c>
      <c r="CK293" s="125"/>
      <c r="CL293" s="126"/>
      <c r="CM293" s="123"/>
      <c r="CN293" s="112"/>
      <c r="CO293" s="119">
        <f t="shared" si="207"/>
        <v>0</v>
      </c>
      <c r="CP293" s="124"/>
      <c r="CQ293" s="115">
        <f>IFERROR(IF(CP293="",0,(SUMIF($G$3:CO$3,"金额-入",$G293:CO293)-SUMIF($G$3:CO$3,"金额-出",$G293:CO293))/(SUMIF($G$3:CO$3,"数量-入",$G293:CO293)-SUMIF($G$3:CO$3,"数量-出",$G293:CO293))),0)</f>
        <v>0</v>
      </c>
      <c r="CR293" s="115">
        <f t="shared" si="208"/>
        <v>0</v>
      </c>
      <c r="CS293" s="125"/>
      <c r="CT293" s="126"/>
      <c r="CU293" s="123"/>
      <c r="CV293" s="112"/>
      <c r="CW293" s="119">
        <f t="shared" si="209"/>
        <v>0</v>
      </c>
      <c r="CX293" s="124"/>
      <c r="CY293" s="115">
        <f>IFERROR(IF(CX293="",0,(SUMIF($G$3:CW$3,"金额-入",$G293:CW293)-SUMIF($G$3:CW$3,"金额-出",$G293:CW293))/(SUMIF($G$3:CW$3,"数量-入",$G293:CW293)-SUMIF($G$3:CW$3,"数量-出",$G293:CW293))),0)</f>
        <v>0</v>
      </c>
      <c r="CZ293" s="115">
        <f t="shared" si="210"/>
        <v>0</v>
      </c>
      <c r="DA293" s="125"/>
      <c r="DB293" s="126"/>
      <c r="DC293" s="123"/>
      <c r="DD293" s="112"/>
      <c r="DE293" s="119">
        <f t="shared" si="211"/>
        <v>0</v>
      </c>
      <c r="DF293" s="124"/>
      <c r="DG293" s="115">
        <f>IFERROR(IF(DF293="",0,(SUMIF($G$3:DE$3,"金额-入",$G293:DE293)-SUMIF($G$3:DE$3,"金额-出",$G293:DE293))/(SUMIF($G$3:DE$3,"数量-入",$G293:DE293)-SUMIF($G$3:DE$3,"数量-出",$G293:DE293))),0)</f>
        <v>0</v>
      </c>
      <c r="DH293" s="115">
        <f t="shared" si="212"/>
        <v>0</v>
      </c>
      <c r="DI293" s="125"/>
      <c r="DJ293" s="126"/>
      <c r="DK293" s="109">
        <f t="array" ref="DK293">MIN(IF(($G$3:$DJ$3="单价")*(G293:DJ293&lt;&gt;0),G293:DJ293))</f>
        <v>0</v>
      </c>
      <c r="DL293" s="97">
        <f t="array" ref="DL293">MAX(IF($G$3:$DJ$3="单价",G293:DJ293))</f>
        <v>0</v>
      </c>
      <c r="DM293" s="115">
        <f t="shared" si="213"/>
        <v>0</v>
      </c>
      <c r="DN293" s="127"/>
      <c r="DO293" s="2"/>
      <c r="DP293" s="11">
        <f t="shared" si="214"/>
        <v>0</v>
      </c>
      <c r="DQ293" s="11">
        <f t="shared" si="215"/>
        <v>0</v>
      </c>
      <c r="DR293" s="11"/>
      <c r="DS293" s="11"/>
      <c r="DT293" s="11"/>
      <c r="DU293" s="2"/>
      <c r="DV293" s="2"/>
      <c r="DW293" s="2"/>
      <c r="DX293" s="2"/>
      <c r="DY293" s="2"/>
    </row>
    <row r="294" spans="1:129" ht="18" hidden="1" customHeight="1" outlineLevel="1" x14ac:dyDescent="0.15">
      <c r="A294" s="2"/>
      <c r="B294" s="53">
        <f t="shared" si="178"/>
        <v>290</v>
      </c>
      <c r="C294" s="5"/>
      <c r="D294" s="6"/>
      <c r="E294" s="7"/>
      <c r="F294" s="8"/>
      <c r="G294" s="111"/>
      <c r="H294" s="112"/>
      <c r="I294" s="113">
        <f t="shared" si="181"/>
        <v>0</v>
      </c>
      <c r="J294" s="114">
        <f t="shared" si="182"/>
        <v>0</v>
      </c>
      <c r="K294" s="115">
        <f t="shared" si="179"/>
        <v>0</v>
      </c>
      <c r="L294" s="113">
        <f t="shared" si="183"/>
        <v>0</v>
      </c>
      <c r="M294" s="114">
        <f t="shared" si="184"/>
        <v>0</v>
      </c>
      <c r="N294" s="115">
        <f t="shared" si="180"/>
        <v>0</v>
      </c>
      <c r="O294" s="113">
        <f t="shared" si="185"/>
        <v>0</v>
      </c>
      <c r="P294" s="116">
        <f t="shared" si="186"/>
        <v>0</v>
      </c>
      <c r="Q294" s="117">
        <f t="shared" si="187"/>
        <v>0</v>
      </c>
      <c r="R294" s="118">
        <f t="shared" si="188"/>
        <v>0</v>
      </c>
      <c r="S294" s="111"/>
      <c r="T294" s="112"/>
      <c r="U294" s="119">
        <f t="shared" si="189"/>
        <v>0</v>
      </c>
      <c r="V294" s="120"/>
      <c r="W294" s="115">
        <f>IFERROR(IF(V294="",0,(SUMIF($G$3:U$3,"金额-入",$G294:U294)-SUMIF($G$3:U$3,"金额-出",$G294:U294))/(SUMIF($G$3:U$3,"数量-入",$G294:U294)-SUMIF($G$3:U$3,"数量-出",$G294:U294))),0)</f>
        <v>0</v>
      </c>
      <c r="X294" s="115">
        <f t="shared" si="190"/>
        <v>0</v>
      </c>
      <c r="Y294" s="121"/>
      <c r="Z294" s="122"/>
      <c r="AA294" s="111"/>
      <c r="AB294" s="112"/>
      <c r="AC294" s="119">
        <f t="shared" si="191"/>
        <v>0</v>
      </c>
      <c r="AD294" s="120"/>
      <c r="AE294" s="115">
        <f>IFERROR(IF(AD294="",0,(SUMIF($G$3:AC$3,"金额-入",$G294:AC294)-SUMIF($G$3:AC$3,"金额-出",$G294:AC294))/(SUMIF($G$3:AC$3,"数量-入",$G294:AC294)-SUMIF($G$3:AC$3,"数量-出",$G294:AC294))),0)</f>
        <v>0</v>
      </c>
      <c r="AF294" s="115">
        <f t="shared" si="192"/>
        <v>0</v>
      </c>
      <c r="AG294" s="121"/>
      <c r="AH294" s="122"/>
      <c r="AI294" s="123"/>
      <c r="AJ294" s="112"/>
      <c r="AK294" s="119">
        <f t="shared" si="193"/>
        <v>0</v>
      </c>
      <c r="AL294" s="124"/>
      <c r="AM294" s="115">
        <f>IFERROR(IF(AL294="",0,(SUMIF($G$3:AK$3,"金额-入",$G294:AK294)-SUMIF($G$3:AK$3,"金额-出",$G294:AK294))/(SUMIF($G$3:AK$3,"数量-入",$G294:AK294)-SUMIF($G$3:AK$3,"数量-出",$G294:AK294))),0)</f>
        <v>0</v>
      </c>
      <c r="AN294" s="115">
        <f t="shared" si="194"/>
        <v>0</v>
      </c>
      <c r="AO294" s="125"/>
      <c r="AP294" s="126"/>
      <c r="AQ294" s="123"/>
      <c r="AR294" s="112"/>
      <c r="AS294" s="119">
        <f t="shared" si="195"/>
        <v>0</v>
      </c>
      <c r="AT294" s="124"/>
      <c r="AU294" s="115">
        <f>IFERROR(IF(AT294="",0,(SUMIF($G$3:AS$3,"金额-入",$G294:AS294)-SUMIF($G$3:AS$3,"金额-出",$G294:AS294))/(SUMIF($G$3:AS$3,"数量-入",$G294:AS294)-SUMIF($G$3:AS$3,"数量-出",$G294:AS294))),0)</f>
        <v>0</v>
      </c>
      <c r="AV294" s="115">
        <f t="shared" si="196"/>
        <v>0</v>
      </c>
      <c r="AW294" s="125"/>
      <c r="AX294" s="126"/>
      <c r="AY294" s="123"/>
      <c r="AZ294" s="112"/>
      <c r="BA294" s="119">
        <f t="shared" si="197"/>
        <v>0</v>
      </c>
      <c r="BB294" s="124"/>
      <c r="BC294" s="115">
        <f>IFERROR(IF(BB294="",0,(SUMIF($G$3:BA$3,"金额-入",$G294:BA294)-SUMIF($G$3:BA$3,"金额-出",$G294:BA294))/(SUMIF($G$3:BA$3,"数量-入",$G294:BA294)-SUMIF($G$3:BA$3,"数量-出",$G294:BA294))),0)</f>
        <v>0</v>
      </c>
      <c r="BD294" s="115">
        <f t="shared" si="198"/>
        <v>0</v>
      </c>
      <c r="BE294" s="125"/>
      <c r="BF294" s="126"/>
      <c r="BG294" s="123"/>
      <c r="BH294" s="112"/>
      <c r="BI294" s="119">
        <f t="shared" si="199"/>
        <v>0</v>
      </c>
      <c r="BJ294" s="124"/>
      <c r="BK294" s="115">
        <f>IFERROR(IF(BJ294="",0,(SUMIF($G$3:BI$3,"金额-入",$G294:BI294)-SUMIF($G$3:BI$3,"金额-出",$G294:BI294))/(SUMIF($G$3:BI$3,"数量-入",$G294:BI294)-SUMIF($G$3:BI$3,"数量-出",$G294:BI294))),0)</f>
        <v>0</v>
      </c>
      <c r="BL294" s="115">
        <f t="shared" si="200"/>
        <v>0</v>
      </c>
      <c r="BM294" s="125"/>
      <c r="BN294" s="126"/>
      <c r="BO294" s="123"/>
      <c r="BP294" s="112"/>
      <c r="BQ294" s="119">
        <f t="shared" si="201"/>
        <v>0</v>
      </c>
      <c r="BR294" s="124"/>
      <c r="BS294" s="115">
        <f>IFERROR(IF(BR294="",0,(SUMIF($G$3:BQ$3,"金额-入",$G294:BQ294)-SUMIF($G$3:BQ$3,"金额-出",$G294:BQ294))/(SUMIF($G$3:BQ$3,"数量-入",$G294:BQ294)-SUMIF($G$3:BQ$3,"数量-出",$G294:BQ294))),0)</f>
        <v>0</v>
      </c>
      <c r="BT294" s="115">
        <f t="shared" si="202"/>
        <v>0</v>
      </c>
      <c r="BU294" s="125"/>
      <c r="BV294" s="126"/>
      <c r="BW294" s="123"/>
      <c r="BX294" s="112"/>
      <c r="BY294" s="119">
        <f t="shared" si="203"/>
        <v>0</v>
      </c>
      <c r="BZ294" s="124"/>
      <c r="CA294" s="115">
        <f>IFERROR(IF(BZ294="",0,(SUMIF($G$3:BY$3,"金额-入",$G294:BY294)-SUMIF($G$3:BY$3,"金额-出",$G294:BY294))/(SUMIF($G$3:BY$3,"数量-入",$G294:BY294)-SUMIF($G$3:BY$3,"数量-出",$G294:BY294))),0)</f>
        <v>0</v>
      </c>
      <c r="CB294" s="115">
        <f t="shared" si="204"/>
        <v>0</v>
      </c>
      <c r="CC294" s="125"/>
      <c r="CD294" s="126"/>
      <c r="CE294" s="123"/>
      <c r="CF294" s="112"/>
      <c r="CG294" s="119">
        <f t="shared" si="205"/>
        <v>0</v>
      </c>
      <c r="CH294" s="124"/>
      <c r="CI294" s="115">
        <f>IFERROR(IF(CH294="",0,(SUMIF($G$3:CG$3,"金额-入",$G294:CG294)-SUMIF($G$3:CG$3,"金额-出",$G294:CG294))/(SUMIF($G$3:CG$3,"数量-入",$G294:CG294)-SUMIF($G$3:CG$3,"数量-出",$G294:CG294))),0)</f>
        <v>0</v>
      </c>
      <c r="CJ294" s="115">
        <f t="shared" si="206"/>
        <v>0</v>
      </c>
      <c r="CK294" s="125"/>
      <c r="CL294" s="126"/>
      <c r="CM294" s="123"/>
      <c r="CN294" s="112"/>
      <c r="CO294" s="119">
        <f t="shared" si="207"/>
        <v>0</v>
      </c>
      <c r="CP294" s="124"/>
      <c r="CQ294" s="115">
        <f>IFERROR(IF(CP294="",0,(SUMIF($G$3:CO$3,"金额-入",$G294:CO294)-SUMIF($G$3:CO$3,"金额-出",$G294:CO294))/(SUMIF($G$3:CO$3,"数量-入",$G294:CO294)-SUMIF($G$3:CO$3,"数量-出",$G294:CO294))),0)</f>
        <v>0</v>
      </c>
      <c r="CR294" s="115">
        <f t="shared" si="208"/>
        <v>0</v>
      </c>
      <c r="CS294" s="125"/>
      <c r="CT294" s="126"/>
      <c r="CU294" s="123"/>
      <c r="CV294" s="112"/>
      <c r="CW294" s="119">
        <f t="shared" si="209"/>
        <v>0</v>
      </c>
      <c r="CX294" s="124"/>
      <c r="CY294" s="115">
        <f>IFERROR(IF(CX294="",0,(SUMIF($G$3:CW$3,"金额-入",$G294:CW294)-SUMIF($G$3:CW$3,"金额-出",$G294:CW294))/(SUMIF($G$3:CW$3,"数量-入",$G294:CW294)-SUMIF($G$3:CW$3,"数量-出",$G294:CW294))),0)</f>
        <v>0</v>
      </c>
      <c r="CZ294" s="115">
        <f t="shared" si="210"/>
        <v>0</v>
      </c>
      <c r="DA294" s="125"/>
      <c r="DB294" s="126"/>
      <c r="DC294" s="123"/>
      <c r="DD294" s="112"/>
      <c r="DE294" s="119">
        <f t="shared" si="211"/>
        <v>0</v>
      </c>
      <c r="DF294" s="124"/>
      <c r="DG294" s="115">
        <f>IFERROR(IF(DF294="",0,(SUMIF($G$3:DE$3,"金额-入",$G294:DE294)-SUMIF($G$3:DE$3,"金额-出",$G294:DE294))/(SUMIF($G$3:DE$3,"数量-入",$G294:DE294)-SUMIF($G$3:DE$3,"数量-出",$G294:DE294))),0)</f>
        <v>0</v>
      </c>
      <c r="DH294" s="115">
        <f t="shared" si="212"/>
        <v>0</v>
      </c>
      <c r="DI294" s="125"/>
      <c r="DJ294" s="126"/>
      <c r="DK294" s="109">
        <f t="array" ref="DK294">MIN(IF(($G$3:$DJ$3="单价")*(G294:DJ294&lt;&gt;0),G294:DJ294))</f>
        <v>0</v>
      </c>
      <c r="DL294" s="97">
        <f t="array" ref="DL294">MAX(IF($G$3:$DJ$3="单价",G294:DJ294))</f>
        <v>0</v>
      </c>
      <c r="DM294" s="115">
        <f t="shared" si="213"/>
        <v>0</v>
      </c>
      <c r="DN294" s="127"/>
      <c r="DO294" s="2"/>
      <c r="DP294" s="11">
        <f t="shared" si="214"/>
        <v>0</v>
      </c>
      <c r="DQ294" s="11">
        <f t="shared" si="215"/>
        <v>0</v>
      </c>
      <c r="DR294" s="11"/>
      <c r="DS294" s="11"/>
      <c r="DT294" s="11"/>
      <c r="DU294" s="2"/>
      <c r="DV294" s="2"/>
      <c r="DW294" s="2"/>
      <c r="DX294" s="2"/>
      <c r="DY294" s="2"/>
    </row>
    <row r="295" spans="1:129" ht="18" hidden="1" customHeight="1" outlineLevel="1" x14ac:dyDescent="0.15">
      <c r="A295" s="2"/>
      <c r="B295" s="53">
        <f t="shared" si="178"/>
        <v>291</v>
      </c>
      <c r="C295" s="5"/>
      <c r="D295" s="6"/>
      <c r="E295" s="7"/>
      <c r="F295" s="8"/>
      <c r="G295" s="111"/>
      <c r="H295" s="112"/>
      <c r="I295" s="113">
        <f t="shared" si="181"/>
        <v>0</v>
      </c>
      <c r="J295" s="114">
        <f t="shared" si="182"/>
        <v>0</v>
      </c>
      <c r="K295" s="115">
        <f t="shared" si="179"/>
        <v>0</v>
      </c>
      <c r="L295" s="113">
        <f t="shared" si="183"/>
        <v>0</v>
      </c>
      <c r="M295" s="114">
        <f t="shared" si="184"/>
        <v>0</v>
      </c>
      <c r="N295" s="115">
        <f t="shared" si="180"/>
        <v>0</v>
      </c>
      <c r="O295" s="113">
        <f t="shared" si="185"/>
        <v>0</v>
      </c>
      <c r="P295" s="116">
        <f t="shared" si="186"/>
        <v>0</v>
      </c>
      <c r="Q295" s="117">
        <f t="shared" si="187"/>
        <v>0</v>
      </c>
      <c r="R295" s="118">
        <f t="shared" si="188"/>
        <v>0</v>
      </c>
      <c r="S295" s="111"/>
      <c r="T295" s="112"/>
      <c r="U295" s="119">
        <f t="shared" si="189"/>
        <v>0</v>
      </c>
      <c r="V295" s="120"/>
      <c r="W295" s="115">
        <f>IFERROR(IF(V295="",0,(SUMIF($G$3:U$3,"金额-入",$G295:U295)-SUMIF($G$3:U$3,"金额-出",$G295:U295))/(SUMIF($G$3:U$3,"数量-入",$G295:U295)-SUMIF($G$3:U$3,"数量-出",$G295:U295))),0)</f>
        <v>0</v>
      </c>
      <c r="X295" s="115">
        <f t="shared" si="190"/>
        <v>0</v>
      </c>
      <c r="Y295" s="121"/>
      <c r="Z295" s="122"/>
      <c r="AA295" s="111"/>
      <c r="AB295" s="112"/>
      <c r="AC295" s="119">
        <f t="shared" si="191"/>
        <v>0</v>
      </c>
      <c r="AD295" s="120"/>
      <c r="AE295" s="115">
        <f>IFERROR(IF(AD295="",0,(SUMIF($G$3:AC$3,"金额-入",$G295:AC295)-SUMIF($G$3:AC$3,"金额-出",$G295:AC295))/(SUMIF($G$3:AC$3,"数量-入",$G295:AC295)-SUMIF($G$3:AC$3,"数量-出",$G295:AC295))),0)</f>
        <v>0</v>
      </c>
      <c r="AF295" s="115">
        <f t="shared" si="192"/>
        <v>0</v>
      </c>
      <c r="AG295" s="121"/>
      <c r="AH295" s="122"/>
      <c r="AI295" s="123"/>
      <c r="AJ295" s="112"/>
      <c r="AK295" s="119">
        <f t="shared" si="193"/>
        <v>0</v>
      </c>
      <c r="AL295" s="124"/>
      <c r="AM295" s="115">
        <f>IFERROR(IF(AL295="",0,(SUMIF($G$3:AK$3,"金额-入",$G295:AK295)-SUMIF($G$3:AK$3,"金额-出",$G295:AK295))/(SUMIF($G$3:AK$3,"数量-入",$G295:AK295)-SUMIF($G$3:AK$3,"数量-出",$G295:AK295))),0)</f>
        <v>0</v>
      </c>
      <c r="AN295" s="115">
        <f t="shared" si="194"/>
        <v>0</v>
      </c>
      <c r="AO295" s="125"/>
      <c r="AP295" s="126"/>
      <c r="AQ295" s="123"/>
      <c r="AR295" s="112"/>
      <c r="AS295" s="119">
        <f t="shared" si="195"/>
        <v>0</v>
      </c>
      <c r="AT295" s="124"/>
      <c r="AU295" s="115">
        <f>IFERROR(IF(AT295="",0,(SUMIF($G$3:AS$3,"金额-入",$G295:AS295)-SUMIF($G$3:AS$3,"金额-出",$G295:AS295))/(SUMIF($G$3:AS$3,"数量-入",$G295:AS295)-SUMIF($G$3:AS$3,"数量-出",$G295:AS295))),0)</f>
        <v>0</v>
      </c>
      <c r="AV295" s="115">
        <f t="shared" si="196"/>
        <v>0</v>
      </c>
      <c r="AW295" s="125"/>
      <c r="AX295" s="126"/>
      <c r="AY295" s="123"/>
      <c r="AZ295" s="112"/>
      <c r="BA295" s="119">
        <f t="shared" si="197"/>
        <v>0</v>
      </c>
      <c r="BB295" s="124"/>
      <c r="BC295" s="115">
        <f>IFERROR(IF(BB295="",0,(SUMIF($G$3:BA$3,"金额-入",$G295:BA295)-SUMIF($G$3:BA$3,"金额-出",$G295:BA295))/(SUMIF($G$3:BA$3,"数量-入",$G295:BA295)-SUMIF($G$3:BA$3,"数量-出",$G295:BA295))),0)</f>
        <v>0</v>
      </c>
      <c r="BD295" s="115">
        <f t="shared" si="198"/>
        <v>0</v>
      </c>
      <c r="BE295" s="125"/>
      <c r="BF295" s="126"/>
      <c r="BG295" s="123"/>
      <c r="BH295" s="112"/>
      <c r="BI295" s="119">
        <f t="shared" si="199"/>
        <v>0</v>
      </c>
      <c r="BJ295" s="124"/>
      <c r="BK295" s="115">
        <f>IFERROR(IF(BJ295="",0,(SUMIF($G$3:BI$3,"金额-入",$G295:BI295)-SUMIF($G$3:BI$3,"金额-出",$G295:BI295))/(SUMIF($G$3:BI$3,"数量-入",$G295:BI295)-SUMIF($G$3:BI$3,"数量-出",$G295:BI295))),0)</f>
        <v>0</v>
      </c>
      <c r="BL295" s="115">
        <f t="shared" si="200"/>
        <v>0</v>
      </c>
      <c r="BM295" s="125"/>
      <c r="BN295" s="126"/>
      <c r="BO295" s="123"/>
      <c r="BP295" s="112"/>
      <c r="BQ295" s="119">
        <f t="shared" si="201"/>
        <v>0</v>
      </c>
      <c r="BR295" s="124"/>
      <c r="BS295" s="115">
        <f>IFERROR(IF(BR295="",0,(SUMIF($G$3:BQ$3,"金额-入",$G295:BQ295)-SUMIF($G$3:BQ$3,"金额-出",$G295:BQ295))/(SUMIF($G$3:BQ$3,"数量-入",$G295:BQ295)-SUMIF($G$3:BQ$3,"数量-出",$G295:BQ295))),0)</f>
        <v>0</v>
      </c>
      <c r="BT295" s="115">
        <f t="shared" si="202"/>
        <v>0</v>
      </c>
      <c r="BU295" s="125"/>
      <c r="BV295" s="126"/>
      <c r="BW295" s="123"/>
      <c r="BX295" s="112"/>
      <c r="BY295" s="119">
        <f t="shared" si="203"/>
        <v>0</v>
      </c>
      <c r="BZ295" s="124"/>
      <c r="CA295" s="115">
        <f>IFERROR(IF(BZ295="",0,(SUMIF($G$3:BY$3,"金额-入",$G295:BY295)-SUMIF($G$3:BY$3,"金额-出",$G295:BY295))/(SUMIF($G$3:BY$3,"数量-入",$G295:BY295)-SUMIF($G$3:BY$3,"数量-出",$G295:BY295))),0)</f>
        <v>0</v>
      </c>
      <c r="CB295" s="115">
        <f t="shared" si="204"/>
        <v>0</v>
      </c>
      <c r="CC295" s="125"/>
      <c r="CD295" s="126"/>
      <c r="CE295" s="123"/>
      <c r="CF295" s="112"/>
      <c r="CG295" s="119">
        <f t="shared" si="205"/>
        <v>0</v>
      </c>
      <c r="CH295" s="124"/>
      <c r="CI295" s="115">
        <f>IFERROR(IF(CH295="",0,(SUMIF($G$3:CG$3,"金额-入",$G295:CG295)-SUMIF($G$3:CG$3,"金额-出",$G295:CG295))/(SUMIF($G$3:CG$3,"数量-入",$G295:CG295)-SUMIF($G$3:CG$3,"数量-出",$G295:CG295))),0)</f>
        <v>0</v>
      </c>
      <c r="CJ295" s="115">
        <f t="shared" si="206"/>
        <v>0</v>
      </c>
      <c r="CK295" s="125"/>
      <c r="CL295" s="126"/>
      <c r="CM295" s="123"/>
      <c r="CN295" s="112"/>
      <c r="CO295" s="119">
        <f t="shared" si="207"/>
        <v>0</v>
      </c>
      <c r="CP295" s="124"/>
      <c r="CQ295" s="115">
        <f>IFERROR(IF(CP295="",0,(SUMIF($G$3:CO$3,"金额-入",$G295:CO295)-SUMIF($G$3:CO$3,"金额-出",$G295:CO295))/(SUMIF($G$3:CO$3,"数量-入",$G295:CO295)-SUMIF($G$3:CO$3,"数量-出",$G295:CO295))),0)</f>
        <v>0</v>
      </c>
      <c r="CR295" s="115">
        <f t="shared" si="208"/>
        <v>0</v>
      </c>
      <c r="CS295" s="125"/>
      <c r="CT295" s="126"/>
      <c r="CU295" s="123"/>
      <c r="CV295" s="112"/>
      <c r="CW295" s="119">
        <f t="shared" si="209"/>
        <v>0</v>
      </c>
      <c r="CX295" s="124"/>
      <c r="CY295" s="115">
        <f>IFERROR(IF(CX295="",0,(SUMIF($G$3:CW$3,"金额-入",$G295:CW295)-SUMIF($G$3:CW$3,"金额-出",$G295:CW295))/(SUMIF($G$3:CW$3,"数量-入",$G295:CW295)-SUMIF($G$3:CW$3,"数量-出",$G295:CW295))),0)</f>
        <v>0</v>
      </c>
      <c r="CZ295" s="115">
        <f t="shared" si="210"/>
        <v>0</v>
      </c>
      <c r="DA295" s="125"/>
      <c r="DB295" s="126"/>
      <c r="DC295" s="123"/>
      <c r="DD295" s="112"/>
      <c r="DE295" s="119">
        <f t="shared" si="211"/>
        <v>0</v>
      </c>
      <c r="DF295" s="124"/>
      <c r="DG295" s="115">
        <f>IFERROR(IF(DF295="",0,(SUMIF($G$3:DE$3,"金额-入",$G295:DE295)-SUMIF($G$3:DE$3,"金额-出",$G295:DE295))/(SUMIF($G$3:DE$3,"数量-入",$G295:DE295)-SUMIF($G$3:DE$3,"数量-出",$G295:DE295))),0)</f>
        <v>0</v>
      </c>
      <c r="DH295" s="115">
        <f t="shared" si="212"/>
        <v>0</v>
      </c>
      <c r="DI295" s="125"/>
      <c r="DJ295" s="126"/>
      <c r="DK295" s="109">
        <f t="array" ref="DK295">MIN(IF(($G$3:$DJ$3="单价")*(G295:DJ295&lt;&gt;0),G295:DJ295))</f>
        <v>0</v>
      </c>
      <c r="DL295" s="97">
        <f t="array" ref="DL295">MAX(IF($G$3:$DJ$3="单价",G295:DJ295))</f>
        <v>0</v>
      </c>
      <c r="DM295" s="115">
        <f t="shared" si="213"/>
        <v>0</v>
      </c>
      <c r="DN295" s="127"/>
      <c r="DO295" s="2"/>
      <c r="DP295" s="11">
        <f t="shared" si="214"/>
        <v>0</v>
      </c>
      <c r="DQ295" s="11">
        <f t="shared" si="215"/>
        <v>0</v>
      </c>
      <c r="DR295" s="11"/>
      <c r="DS295" s="11"/>
      <c r="DT295" s="11"/>
      <c r="DU295" s="2"/>
      <c r="DV295" s="2"/>
      <c r="DW295" s="2"/>
      <c r="DX295" s="2"/>
      <c r="DY295" s="2"/>
    </row>
    <row r="296" spans="1:129" ht="18" hidden="1" customHeight="1" outlineLevel="1" x14ac:dyDescent="0.15">
      <c r="A296" s="2"/>
      <c r="B296" s="53">
        <f t="shared" si="178"/>
        <v>292</v>
      </c>
      <c r="C296" s="5"/>
      <c r="D296" s="6"/>
      <c r="E296" s="7"/>
      <c r="F296" s="8"/>
      <c r="G296" s="111"/>
      <c r="H296" s="112"/>
      <c r="I296" s="113">
        <f t="shared" si="181"/>
        <v>0</v>
      </c>
      <c r="J296" s="114">
        <f t="shared" si="182"/>
        <v>0</v>
      </c>
      <c r="K296" s="115">
        <f t="shared" si="179"/>
        <v>0</v>
      </c>
      <c r="L296" s="113">
        <f t="shared" si="183"/>
        <v>0</v>
      </c>
      <c r="M296" s="114">
        <f t="shared" si="184"/>
        <v>0</v>
      </c>
      <c r="N296" s="115">
        <f t="shared" si="180"/>
        <v>0</v>
      </c>
      <c r="O296" s="113">
        <f t="shared" si="185"/>
        <v>0</v>
      </c>
      <c r="P296" s="116">
        <f t="shared" si="186"/>
        <v>0</v>
      </c>
      <c r="Q296" s="117">
        <f t="shared" si="187"/>
        <v>0</v>
      </c>
      <c r="R296" s="118">
        <f t="shared" si="188"/>
        <v>0</v>
      </c>
      <c r="S296" s="111"/>
      <c r="T296" s="112"/>
      <c r="U296" s="119">
        <f t="shared" si="189"/>
        <v>0</v>
      </c>
      <c r="V296" s="120"/>
      <c r="W296" s="115">
        <f>IFERROR(IF(V296="",0,(SUMIF($G$3:U$3,"金额-入",$G296:U296)-SUMIF($G$3:U$3,"金额-出",$G296:U296))/(SUMIF($G$3:U$3,"数量-入",$G296:U296)-SUMIF($G$3:U$3,"数量-出",$G296:U296))),0)</f>
        <v>0</v>
      </c>
      <c r="X296" s="115">
        <f t="shared" si="190"/>
        <v>0</v>
      </c>
      <c r="Y296" s="121"/>
      <c r="Z296" s="122"/>
      <c r="AA296" s="111"/>
      <c r="AB296" s="112"/>
      <c r="AC296" s="119">
        <f t="shared" si="191"/>
        <v>0</v>
      </c>
      <c r="AD296" s="120"/>
      <c r="AE296" s="115">
        <f>IFERROR(IF(AD296="",0,(SUMIF($G$3:AC$3,"金额-入",$G296:AC296)-SUMIF($G$3:AC$3,"金额-出",$G296:AC296))/(SUMIF($G$3:AC$3,"数量-入",$G296:AC296)-SUMIF($G$3:AC$3,"数量-出",$G296:AC296))),0)</f>
        <v>0</v>
      </c>
      <c r="AF296" s="115">
        <f t="shared" si="192"/>
        <v>0</v>
      </c>
      <c r="AG296" s="121"/>
      <c r="AH296" s="122"/>
      <c r="AI296" s="123"/>
      <c r="AJ296" s="112"/>
      <c r="AK296" s="119">
        <f t="shared" si="193"/>
        <v>0</v>
      </c>
      <c r="AL296" s="124"/>
      <c r="AM296" s="115">
        <f>IFERROR(IF(AL296="",0,(SUMIF($G$3:AK$3,"金额-入",$G296:AK296)-SUMIF($G$3:AK$3,"金额-出",$G296:AK296))/(SUMIF($G$3:AK$3,"数量-入",$G296:AK296)-SUMIF($G$3:AK$3,"数量-出",$G296:AK296))),0)</f>
        <v>0</v>
      </c>
      <c r="AN296" s="115">
        <f t="shared" si="194"/>
        <v>0</v>
      </c>
      <c r="AO296" s="125"/>
      <c r="AP296" s="126"/>
      <c r="AQ296" s="123"/>
      <c r="AR296" s="112"/>
      <c r="AS296" s="119">
        <f t="shared" si="195"/>
        <v>0</v>
      </c>
      <c r="AT296" s="124"/>
      <c r="AU296" s="115">
        <f>IFERROR(IF(AT296="",0,(SUMIF($G$3:AS$3,"金额-入",$G296:AS296)-SUMIF($G$3:AS$3,"金额-出",$G296:AS296))/(SUMIF($G$3:AS$3,"数量-入",$G296:AS296)-SUMIF($G$3:AS$3,"数量-出",$G296:AS296))),0)</f>
        <v>0</v>
      </c>
      <c r="AV296" s="115">
        <f t="shared" si="196"/>
        <v>0</v>
      </c>
      <c r="AW296" s="125"/>
      <c r="AX296" s="126"/>
      <c r="AY296" s="123"/>
      <c r="AZ296" s="112"/>
      <c r="BA296" s="119">
        <f t="shared" si="197"/>
        <v>0</v>
      </c>
      <c r="BB296" s="124"/>
      <c r="BC296" s="115">
        <f>IFERROR(IF(BB296="",0,(SUMIF($G$3:BA$3,"金额-入",$G296:BA296)-SUMIF($G$3:BA$3,"金额-出",$G296:BA296))/(SUMIF($G$3:BA$3,"数量-入",$G296:BA296)-SUMIF($G$3:BA$3,"数量-出",$G296:BA296))),0)</f>
        <v>0</v>
      </c>
      <c r="BD296" s="115">
        <f t="shared" si="198"/>
        <v>0</v>
      </c>
      <c r="BE296" s="125"/>
      <c r="BF296" s="126"/>
      <c r="BG296" s="123"/>
      <c r="BH296" s="112"/>
      <c r="BI296" s="119">
        <f t="shared" si="199"/>
        <v>0</v>
      </c>
      <c r="BJ296" s="124"/>
      <c r="BK296" s="115">
        <f>IFERROR(IF(BJ296="",0,(SUMIF($G$3:BI$3,"金额-入",$G296:BI296)-SUMIF($G$3:BI$3,"金额-出",$G296:BI296))/(SUMIF($G$3:BI$3,"数量-入",$G296:BI296)-SUMIF($G$3:BI$3,"数量-出",$G296:BI296))),0)</f>
        <v>0</v>
      </c>
      <c r="BL296" s="115">
        <f t="shared" si="200"/>
        <v>0</v>
      </c>
      <c r="BM296" s="125"/>
      <c r="BN296" s="126"/>
      <c r="BO296" s="123"/>
      <c r="BP296" s="112"/>
      <c r="BQ296" s="119">
        <f t="shared" si="201"/>
        <v>0</v>
      </c>
      <c r="BR296" s="124"/>
      <c r="BS296" s="115">
        <f>IFERROR(IF(BR296="",0,(SUMIF($G$3:BQ$3,"金额-入",$G296:BQ296)-SUMIF($G$3:BQ$3,"金额-出",$G296:BQ296))/(SUMIF($G$3:BQ$3,"数量-入",$G296:BQ296)-SUMIF($G$3:BQ$3,"数量-出",$G296:BQ296))),0)</f>
        <v>0</v>
      </c>
      <c r="BT296" s="115">
        <f t="shared" si="202"/>
        <v>0</v>
      </c>
      <c r="BU296" s="125"/>
      <c r="BV296" s="126"/>
      <c r="BW296" s="123"/>
      <c r="BX296" s="112"/>
      <c r="BY296" s="119">
        <f t="shared" si="203"/>
        <v>0</v>
      </c>
      <c r="BZ296" s="124"/>
      <c r="CA296" s="115">
        <f>IFERROR(IF(BZ296="",0,(SUMIF($G$3:BY$3,"金额-入",$G296:BY296)-SUMIF($G$3:BY$3,"金额-出",$G296:BY296))/(SUMIF($G$3:BY$3,"数量-入",$G296:BY296)-SUMIF($G$3:BY$3,"数量-出",$G296:BY296))),0)</f>
        <v>0</v>
      </c>
      <c r="CB296" s="115">
        <f t="shared" si="204"/>
        <v>0</v>
      </c>
      <c r="CC296" s="125"/>
      <c r="CD296" s="126"/>
      <c r="CE296" s="123"/>
      <c r="CF296" s="112"/>
      <c r="CG296" s="119">
        <f t="shared" si="205"/>
        <v>0</v>
      </c>
      <c r="CH296" s="124"/>
      <c r="CI296" s="115">
        <f>IFERROR(IF(CH296="",0,(SUMIF($G$3:CG$3,"金额-入",$G296:CG296)-SUMIF($G$3:CG$3,"金额-出",$G296:CG296))/(SUMIF($G$3:CG$3,"数量-入",$G296:CG296)-SUMIF($G$3:CG$3,"数量-出",$G296:CG296))),0)</f>
        <v>0</v>
      </c>
      <c r="CJ296" s="115">
        <f t="shared" si="206"/>
        <v>0</v>
      </c>
      <c r="CK296" s="125"/>
      <c r="CL296" s="126"/>
      <c r="CM296" s="123"/>
      <c r="CN296" s="112"/>
      <c r="CO296" s="119">
        <f t="shared" si="207"/>
        <v>0</v>
      </c>
      <c r="CP296" s="124"/>
      <c r="CQ296" s="115">
        <f>IFERROR(IF(CP296="",0,(SUMIF($G$3:CO$3,"金额-入",$G296:CO296)-SUMIF($G$3:CO$3,"金额-出",$G296:CO296))/(SUMIF($G$3:CO$3,"数量-入",$G296:CO296)-SUMIF($G$3:CO$3,"数量-出",$G296:CO296))),0)</f>
        <v>0</v>
      </c>
      <c r="CR296" s="115">
        <f t="shared" si="208"/>
        <v>0</v>
      </c>
      <c r="CS296" s="125"/>
      <c r="CT296" s="126"/>
      <c r="CU296" s="123"/>
      <c r="CV296" s="112"/>
      <c r="CW296" s="119">
        <f t="shared" si="209"/>
        <v>0</v>
      </c>
      <c r="CX296" s="124"/>
      <c r="CY296" s="115">
        <f>IFERROR(IF(CX296="",0,(SUMIF($G$3:CW$3,"金额-入",$G296:CW296)-SUMIF($G$3:CW$3,"金额-出",$G296:CW296))/(SUMIF($G$3:CW$3,"数量-入",$G296:CW296)-SUMIF($G$3:CW$3,"数量-出",$G296:CW296))),0)</f>
        <v>0</v>
      </c>
      <c r="CZ296" s="115">
        <f t="shared" si="210"/>
        <v>0</v>
      </c>
      <c r="DA296" s="125"/>
      <c r="DB296" s="126"/>
      <c r="DC296" s="123"/>
      <c r="DD296" s="112"/>
      <c r="DE296" s="119">
        <f t="shared" si="211"/>
        <v>0</v>
      </c>
      <c r="DF296" s="124"/>
      <c r="DG296" s="115">
        <f>IFERROR(IF(DF296="",0,(SUMIF($G$3:DE$3,"金额-入",$G296:DE296)-SUMIF($G$3:DE$3,"金额-出",$G296:DE296))/(SUMIF($G$3:DE$3,"数量-入",$G296:DE296)-SUMIF($G$3:DE$3,"数量-出",$G296:DE296))),0)</f>
        <v>0</v>
      </c>
      <c r="DH296" s="115">
        <f t="shared" si="212"/>
        <v>0</v>
      </c>
      <c r="DI296" s="125"/>
      <c r="DJ296" s="126"/>
      <c r="DK296" s="109">
        <f t="array" ref="DK296">MIN(IF(($G$3:$DJ$3="单价")*(G296:DJ296&lt;&gt;0),G296:DJ296))</f>
        <v>0</v>
      </c>
      <c r="DL296" s="97">
        <f t="array" ref="DL296">MAX(IF($G$3:$DJ$3="单价",G296:DJ296))</f>
        <v>0</v>
      </c>
      <c r="DM296" s="115">
        <f t="shared" si="213"/>
        <v>0</v>
      </c>
      <c r="DN296" s="127"/>
      <c r="DO296" s="2"/>
      <c r="DP296" s="11">
        <f t="shared" si="214"/>
        <v>0</v>
      </c>
      <c r="DQ296" s="11">
        <f t="shared" si="215"/>
        <v>0</v>
      </c>
      <c r="DR296" s="11"/>
      <c r="DS296" s="11"/>
      <c r="DT296" s="11"/>
      <c r="DU296" s="2"/>
      <c r="DV296" s="2"/>
      <c r="DW296" s="2"/>
      <c r="DX296" s="2"/>
      <c r="DY296" s="2"/>
    </row>
    <row r="297" spans="1:129" ht="18" hidden="1" customHeight="1" outlineLevel="1" x14ac:dyDescent="0.15">
      <c r="A297" s="2"/>
      <c r="B297" s="53">
        <f t="shared" si="178"/>
        <v>293</v>
      </c>
      <c r="C297" s="5"/>
      <c r="D297" s="6"/>
      <c r="E297" s="7"/>
      <c r="F297" s="8"/>
      <c r="G297" s="111"/>
      <c r="H297" s="112"/>
      <c r="I297" s="113">
        <f t="shared" si="181"/>
        <v>0</v>
      </c>
      <c r="J297" s="114">
        <f t="shared" si="182"/>
        <v>0</v>
      </c>
      <c r="K297" s="115">
        <f t="shared" si="179"/>
        <v>0</v>
      </c>
      <c r="L297" s="113">
        <f t="shared" si="183"/>
        <v>0</v>
      </c>
      <c r="M297" s="114">
        <f t="shared" si="184"/>
        <v>0</v>
      </c>
      <c r="N297" s="115">
        <f t="shared" si="180"/>
        <v>0</v>
      </c>
      <c r="O297" s="113">
        <f t="shared" si="185"/>
        <v>0</v>
      </c>
      <c r="P297" s="116">
        <f t="shared" si="186"/>
        <v>0</v>
      </c>
      <c r="Q297" s="117">
        <f t="shared" si="187"/>
        <v>0</v>
      </c>
      <c r="R297" s="118">
        <f t="shared" si="188"/>
        <v>0</v>
      </c>
      <c r="S297" s="111"/>
      <c r="T297" s="112"/>
      <c r="U297" s="119">
        <f t="shared" si="189"/>
        <v>0</v>
      </c>
      <c r="V297" s="120"/>
      <c r="W297" s="115">
        <f>IFERROR(IF(V297="",0,(SUMIF($G$3:U$3,"金额-入",$G297:U297)-SUMIF($G$3:U$3,"金额-出",$G297:U297))/(SUMIF($G$3:U$3,"数量-入",$G297:U297)-SUMIF($G$3:U$3,"数量-出",$G297:U297))),0)</f>
        <v>0</v>
      </c>
      <c r="X297" s="115">
        <f t="shared" si="190"/>
        <v>0</v>
      </c>
      <c r="Y297" s="121"/>
      <c r="Z297" s="122"/>
      <c r="AA297" s="111"/>
      <c r="AB297" s="112"/>
      <c r="AC297" s="119">
        <f t="shared" si="191"/>
        <v>0</v>
      </c>
      <c r="AD297" s="120"/>
      <c r="AE297" s="115">
        <f>IFERROR(IF(AD297="",0,(SUMIF($G$3:AC$3,"金额-入",$G297:AC297)-SUMIF($G$3:AC$3,"金额-出",$G297:AC297))/(SUMIF($G$3:AC$3,"数量-入",$G297:AC297)-SUMIF($G$3:AC$3,"数量-出",$G297:AC297))),0)</f>
        <v>0</v>
      </c>
      <c r="AF297" s="115">
        <f t="shared" si="192"/>
        <v>0</v>
      </c>
      <c r="AG297" s="121"/>
      <c r="AH297" s="122"/>
      <c r="AI297" s="123"/>
      <c r="AJ297" s="112"/>
      <c r="AK297" s="119">
        <f t="shared" si="193"/>
        <v>0</v>
      </c>
      <c r="AL297" s="124"/>
      <c r="AM297" s="115">
        <f>IFERROR(IF(AL297="",0,(SUMIF($G$3:AK$3,"金额-入",$G297:AK297)-SUMIF($G$3:AK$3,"金额-出",$G297:AK297))/(SUMIF($G$3:AK$3,"数量-入",$G297:AK297)-SUMIF($G$3:AK$3,"数量-出",$G297:AK297))),0)</f>
        <v>0</v>
      </c>
      <c r="AN297" s="115">
        <f t="shared" si="194"/>
        <v>0</v>
      </c>
      <c r="AO297" s="125"/>
      <c r="AP297" s="126"/>
      <c r="AQ297" s="123"/>
      <c r="AR297" s="112"/>
      <c r="AS297" s="119">
        <f t="shared" si="195"/>
        <v>0</v>
      </c>
      <c r="AT297" s="124"/>
      <c r="AU297" s="115">
        <f>IFERROR(IF(AT297="",0,(SUMIF($G$3:AS$3,"金额-入",$G297:AS297)-SUMIF($G$3:AS$3,"金额-出",$G297:AS297))/(SUMIF($G$3:AS$3,"数量-入",$G297:AS297)-SUMIF($G$3:AS$3,"数量-出",$G297:AS297))),0)</f>
        <v>0</v>
      </c>
      <c r="AV297" s="115">
        <f t="shared" si="196"/>
        <v>0</v>
      </c>
      <c r="AW297" s="125"/>
      <c r="AX297" s="126"/>
      <c r="AY297" s="123"/>
      <c r="AZ297" s="112"/>
      <c r="BA297" s="119">
        <f t="shared" si="197"/>
        <v>0</v>
      </c>
      <c r="BB297" s="124"/>
      <c r="BC297" s="115">
        <f>IFERROR(IF(BB297="",0,(SUMIF($G$3:BA$3,"金额-入",$G297:BA297)-SUMIF($G$3:BA$3,"金额-出",$G297:BA297))/(SUMIF($G$3:BA$3,"数量-入",$G297:BA297)-SUMIF($G$3:BA$3,"数量-出",$G297:BA297))),0)</f>
        <v>0</v>
      </c>
      <c r="BD297" s="115">
        <f t="shared" si="198"/>
        <v>0</v>
      </c>
      <c r="BE297" s="125"/>
      <c r="BF297" s="126"/>
      <c r="BG297" s="123"/>
      <c r="BH297" s="112"/>
      <c r="BI297" s="119">
        <f t="shared" si="199"/>
        <v>0</v>
      </c>
      <c r="BJ297" s="124"/>
      <c r="BK297" s="115">
        <f>IFERROR(IF(BJ297="",0,(SUMIF($G$3:BI$3,"金额-入",$G297:BI297)-SUMIF($G$3:BI$3,"金额-出",$G297:BI297))/(SUMIF($G$3:BI$3,"数量-入",$G297:BI297)-SUMIF($G$3:BI$3,"数量-出",$G297:BI297))),0)</f>
        <v>0</v>
      </c>
      <c r="BL297" s="115">
        <f t="shared" si="200"/>
        <v>0</v>
      </c>
      <c r="BM297" s="125"/>
      <c r="BN297" s="126"/>
      <c r="BO297" s="123"/>
      <c r="BP297" s="112"/>
      <c r="BQ297" s="119">
        <f t="shared" si="201"/>
        <v>0</v>
      </c>
      <c r="BR297" s="124"/>
      <c r="BS297" s="115">
        <f>IFERROR(IF(BR297="",0,(SUMIF($G$3:BQ$3,"金额-入",$G297:BQ297)-SUMIF($G$3:BQ$3,"金额-出",$G297:BQ297))/(SUMIF($G$3:BQ$3,"数量-入",$G297:BQ297)-SUMIF($G$3:BQ$3,"数量-出",$G297:BQ297))),0)</f>
        <v>0</v>
      </c>
      <c r="BT297" s="115">
        <f t="shared" si="202"/>
        <v>0</v>
      </c>
      <c r="BU297" s="125"/>
      <c r="BV297" s="126"/>
      <c r="BW297" s="123"/>
      <c r="BX297" s="112"/>
      <c r="BY297" s="119">
        <f t="shared" si="203"/>
        <v>0</v>
      </c>
      <c r="BZ297" s="124"/>
      <c r="CA297" s="115">
        <f>IFERROR(IF(BZ297="",0,(SUMIF($G$3:BY$3,"金额-入",$G297:BY297)-SUMIF($G$3:BY$3,"金额-出",$G297:BY297))/(SUMIF($G$3:BY$3,"数量-入",$G297:BY297)-SUMIF($G$3:BY$3,"数量-出",$G297:BY297))),0)</f>
        <v>0</v>
      </c>
      <c r="CB297" s="115">
        <f t="shared" si="204"/>
        <v>0</v>
      </c>
      <c r="CC297" s="125"/>
      <c r="CD297" s="126"/>
      <c r="CE297" s="123"/>
      <c r="CF297" s="112"/>
      <c r="CG297" s="119">
        <f t="shared" si="205"/>
        <v>0</v>
      </c>
      <c r="CH297" s="124"/>
      <c r="CI297" s="115">
        <f>IFERROR(IF(CH297="",0,(SUMIF($G$3:CG$3,"金额-入",$G297:CG297)-SUMIF($G$3:CG$3,"金额-出",$G297:CG297))/(SUMIF($G$3:CG$3,"数量-入",$G297:CG297)-SUMIF($G$3:CG$3,"数量-出",$G297:CG297))),0)</f>
        <v>0</v>
      </c>
      <c r="CJ297" s="115">
        <f t="shared" si="206"/>
        <v>0</v>
      </c>
      <c r="CK297" s="125"/>
      <c r="CL297" s="126"/>
      <c r="CM297" s="123"/>
      <c r="CN297" s="112"/>
      <c r="CO297" s="119">
        <f t="shared" si="207"/>
        <v>0</v>
      </c>
      <c r="CP297" s="124"/>
      <c r="CQ297" s="115">
        <f>IFERROR(IF(CP297="",0,(SUMIF($G$3:CO$3,"金额-入",$G297:CO297)-SUMIF($G$3:CO$3,"金额-出",$G297:CO297))/(SUMIF($G$3:CO$3,"数量-入",$G297:CO297)-SUMIF($G$3:CO$3,"数量-出",$G297:CO297))),0)</f>
        <v>0</v>
      </c>
      <c r="CR297" s="115">
        <f t="shared" si="208"/>
        <v>0</v>
      </c>
      <c r="CS297" s="125"/>
      <c r="CT297" s="126"/>
      <c r="CU297" s="123"/>
      <c r="CV297" s="112"/>
      <c r="CW297" s="119">
        <f t="shared" si="209"/>
        <v>0</v>
      </c>
      <c r="CX297" s="124"/>
      <c r="CY297" s="115">
        <f>IFERROR(IF(CX297="",0,(SUMIF($G$3:CW$3,"金额-入",$G297:CW297)-SUMIF($G$3:CW$3,"金额-出",$G297:CW297))/(SUMIF($G$3:CW$3,"数量-入",$G297:CW297)-SUMIF($G$3:CW$3,"数量-出",$G297:CW297))),0)</f>
        <v>0</v>
      </c>
      <c r="CZ297" s="115">
        <f t="shared" si="210"/>
        <v>0</v>
      </c>
      <c r="DA297" s="125"/>
      <c r="DB297" s="126"/>
      <c r="DC297" s="123"/>
      <c r="DD297" s="112"/>
      <c r="DE297" s="119">
        <f t="shared" si="211"/>
        <v>0</v>
      </c>
      <c r="DF297" s="124"/>
      <c r="DG297" s="115">
        <f>IFERROR(IF(DF297="",0,(SUMIF($G$3:DE$3,"金额-入",$G297:DE297)-SUMIF($G$3:DE$3,"金额-出",$G297:DE297))/(SUMIF($G$3:DE$3,"数量-入",$G297:DE297)-SUMIF($G$3:DE$3,"数量-出",$G297:DE297))),0)</f>
        <v>0</v>
      </c>
      <c r="DH297" s="115">
        <f t="shared" si="212"/>
        <v>0</v>
      </c>
      <c r="DI297" s="125"/>
      <c r="DJ297" s="126"/>
      <c r="DK297" s="109">
        <f t="array" ref="DK297">MIN(IF(($G$3:$DJ$3="单价")*(G297:DJ297&lt;&gt;0),G297:DJ297))</f>
        <v>0</v>
      </c>
      <c r="DL297" s="97">
        <f t="array" ref="DL297">MAX(IF($G$3:$DJ$3="单价",G297:DJ297))</f>
        <v>0</v>
      </c>
      <c r="DM297" s="115">
        <f t="shared" si="213"/>
        <v>0</v>
      </c>
      <c r="DN297" s="127"/>
      <c r="DO297" s="2"/>
      <c r="DP297" s="11">
        <f t="shared" si="214"/>
        <v>0</v>
      </c>
      <c r="DQ297" s="11">
        <f t="shared" si="215"/>
        <v>0</v>
      </c>
      <c r="DR297" s="11"/>
      <c r="DS297" s="11"/>
      <c r="DT297" s="11"/>
      <c r="DU297" s="2"/>
      <c r="DV297" s="2"/>
      <c r="DW297" s="2"/>
      <c r="DX297" s="2"/>
      <c r="DY297" s="2"/>
    </row>
    <row r="298" spans="1:129" ht="18" hidden="1" customHeight="1" outlineLevel="1" x14ac:dyDescent="0.15">
      <c r="A298" s="2"/>
      <c r="B298" s="53">
        <f t="shared" si="178"/>
        <v>294</v>
      </c>
      <c r="C298" s="5"/>
      <c r="D298" s="6"/>
      <c r="E298" s="7"/>
      <c r="F298" s="8"/>
      <c r="G298" s="111"/>
      <c r="H298" s="112"/>
      <c r="I298" s="113">
        <f t="shared" si="181"/>
        <v>0</v>
      </c>
      <c r="J298" s="114">
        <f t="shared" si="182"/>
        <v>0</v>
      </c>
      <c r="K298" s="115">
        <f t="shared" si="179"/>
        <v>0</v>
      </c>
      <c r="L298" s="113">
        <f t="shared" si="183"/>
        <v>0</v>
      </c>
      <c r="M298" s="114">
        <f t="shared" si="184"/>
        <v>0</v>
      </c>
      <c r="N298" s="115">
        <f t="shared" si="180"/>
        <v>0</v>
      </c>
      <c r="O298" s="113">
        <f t="shared" si="185"/>
        <v>0</v>
      </c>
      <c r="P298" s="116">
        <f t="shared" si="186"/>
        <v>0</v>
      </c>
      <c r="Q298" s="117">
        <f t="shared" si="187"/>
        <v>0</v>
      </c>
      <c r="R298" s="118">
        <f t="shared" si="188"/>
        <v>0</v>
      </c>
      <c r="S298" s="111"/>
      <c r="T298" s="112"/>
      <c r="U298" s="119">
        <f t="shared" si="189"/>
        <v>0</v>
      </c>
      <c r="V298" s="120"/>
      <c r="W298" s="115">
        <f>IFERROR(IF(V298="",0,(SUMIF($G$3:U$3,"金额-入",$G298:U298)-SUMIF($G$3:U$3,"金额-出",$G298:U298))/(SUMIF($G$3:U$3,"数量-入",$G298:U298)-SUMIF($G$3:U$3,"数量-出",$G298:U298))),0)</f>
        <v>0</v>
      </c>
      <c r="X298" s="115">
        <f t="shared" si="190"/>
        <v>0</v>
      </c>
      <c r="Y298" s="121"/>
      <c r="Z298" s="122"/>
      <c r="AA298" s="111"/>
      <c r="AB298" s="112"/>
      <c r="AC298" s="119">
        <f t="shared" si="191"/>
        <v>0</v>
      </c>
      <c r="AD298" s="120"/>
      <c r="AE298" s="115">
        <f>IFERROR(IF(AD298="",0,(SUMIF($G$3:AC$3,"金额-入",$G298:AC298)-SUMIF($G$3:AC$3,"金额-出",$G298:AC298))/(SUMIF($G$3:AC$3,"数量-入",$G298:AC298)-SUMIF($G$3:AC$3,"数量-出",$G298:AC298))),0)</f>
        <v>0</v>
      </c>
      <c r="AF298" s="115">
        <f t="shared" si="192"/>
        <v>0</v>
      </c>
      <c r="AG298" s="121"/>
      <c r="AH298" s="122"/>
      <c r="AI298" s="123"/>
      <c r="AJ298" s="112"/>
      <c r="AK298" s="119">
        <f t="shared" si="193"/>
        <v>0</v>
      </c>
      <c r="AL298" s="124"/>
      <c r="AM298" s="115">
        <f>IFERROR(IF(AL298="",0,(SUMIF($G$3:AK$3,"金额-入",$G298:AK298)-SUMIF($G$3:AK$3,"金额-出",$G298:AK298))/(SUMIF($G$3:AK$3,"数量-入",$G298:AK298)-SUMIF($G$3:AK$3,"数量-出",$G298:AK298))),0)</f>
        <v>0</v>
      </c>
      <c r="AN298" s="115">
        <f t="shared" si="194"/>
        <v>0</v>
      </c>
      <c r="AO298" s="125"/>
      <c r="AP298" s="126"/>
      <c r="AQ298" s="123"/>
      <c r="AR298" s="112"/>
      <c r="AS298" s="119">
        <f t="shared" si="195"/>
        <v>0</v>
      </c>
      <c r="AT298" s="124"/>
      <c r="AU298" s="115">
        <f>IFERROR(IF(AT298="",0,(SUMIF($G$3:AS$3,"金额-入",$G298:AS298)-SUMIF($G$3:AS$3,"金额-出",$G298:AS298))/(SUMIF($G$3:AS$3,"数量-入",$G298:AS298)-SUMIF($G$3:AS$3,"数量-出",$G298:AS298))),0)</f>
        <v>0</v>
      </c>
      <c r="AV298" s="115">
        <f t="shared" si="196"/>
        <v>0</v>
      </c>
      <c r="AW298" s="125"/>
      <c r="AX298" s="126"/>
      <c r="AY298" s="123"/>
      <c r="AZ298" s="112"/>
      <c r="BA298" s="119">
        <f t="shared" si="197"/>
        <v>0</v>
      </c>
      <c r="BB298" s="124"/>
      <c r="BC298" s="115">
        <f>IFERROR(IF(BB298="",0,(SUMIF($G$3:BA$3,"金额-入",$G298:BA298)-SUMIF($G$3:BA$3,"金额-出",$G298:BA298))/(SUMIF($G$3:BA$3,"数量-入",$G298:BA298)-SUMIF($G$3:BA$3,"数量-出",$G298:BA298))),0)</f>
        <v>0</v>
      </c>
      <c r="BD298" s="115">
        <f t="shared" si="198"/>
        <v>0</v>
      </c>
      <c r="BE298" s="125"/>
      <c r="BF298" s="126"/>
      <c r="BG298" s="123"/>
      <c r="BH298" s="112"/>
      <c r="BI298" s="119">
        <f t="shared" si="199"/>
        <v>0</v>
      </c>
      <c r="BJ298" s="124"/>
      <c r="BK298" s="115">
        <f>IFERROR(IF(BJ298="",0,(SUMIF($G$3:BI$3,"金额-入",$G298:BI298)-SUMIF($G$3:BI$3,"金额-出",$G298:BI298))/(SUMIF($G$3:BI$3,"数量-入",$G298:BI298)-SUMIF($G$3:BI$3,"数量-出",$G298:BI298))),0)</f>
        <v>0</v>
      </c>
      <c r="BL298" s="115">
        <f t="shared" si="200"/>
        <v>0</v>
      </c>
      <c r="BM298" s="125"/>
      <c r="BN298" s="126"/>
      <c r="BO298" s="123"/>
      <c r="BP298" s="112"/>
      <c r="BQ298" s="119">
        <f t="shared" si="201"/>
        <v>0</v>
      </c>
      <c r="BR298" s="124"/>
      <c r="BS298" s="115">
        <f>IFERROR(IF(BR298="",0,(SUMIF($G$3:BQ$3,"金额-入",$G298:BQ298)-SUMIF($G$3:BQ$3,"金额-出",$G298:BQ298))/(SUMIF($G$3:BQ$3,"数量-入",$G298:BQ298)-SUMIF($G$3:BQ$3,"数量-出",$G298:BQ298))),0)</f>
        <v>0</v>
      </c>
      <c r="BT298" s="115">
        <f t="shared" si="202"/>
        <v>0</v>
      </c>
      <c r="BU298" s="125"/>
      <c r="BV298" s="126"/>
      <c r="BW298" s="123"/>
      <c r="BX298" s="112"/>
      <c r="BY298" s="119">
        <f t="shared" si="203"/>
        <v>0</v>
      </c>
      <c r="BZ298" s="124"/>
      <c r="CA298" s="115">
        <f>IFERROR(IF(BZ298="",0,(SUMIF($G$3:BY$3,"金额-入",$G298:BY298)-SUMIF($G$3:BY$3,"金额-出",$G298:BY298))/(SUMIF($G$3:BY$3,"数量-入",$G298:BY298)-SUMIF($G$3:BY$3,"数量-出",$G298:BY298))),0)</f>
        <v>0</v>
      </c>
      <c r="CB298" s="115">
        <f t="shared" si="204"/>
        <v>0</v>
      </c>
      <c r="CC298" s="125"/>
      <c r="CD298" s="126"/>
      <c r="CE298" s="123"/>
      <c r="CF298" s="112"/>
      <c r="CG298" s="119">
        <f t="shared" si="205"/>
        <v>0</v>
      </c>
      <c r="CH298" s="124"/>
      <c r="CI298" s="115">
        <f>IFERROR(IF(CH298="",0,(SUMIF($G$3:CG$3,"金额-入",$G298:CG298)-SUMIF($G$3:CG$3,"金额-出",$G298:CG298))/(SUMIF($G$3:CG$3,"数量-入",$G298:CG298)-SUMIF($G$3:CG$3,"数量-出",$G298:CG298))),0)</f>
        <v>0</v>
      </c>
      <c r="CJ298" s="115">
        <f t="shared" si="206"/>
        <v>0</v>
      </c>
      <c r="CK298" s="125"/>
      <c r="CL298" s="126"/>
      <c r="CM298" s="123"/>
      <c r="CN298" s="112"/>
      <c r="CO298" s="119">
        <f t="shared" si="207"/>
        <v>0</v>
      </c>
      <c r="CP298" s="124"/>
      <c r="CQ298" s="115">
        <f>IFERROR(IF(CP298="",0,(SUMIF($G$3:CO$3,"金额-入",$G298:CO298)-SUMIF($G$3:CO$3,"金额-出",$G298:CO298))/(SUMIF($G$3:CO$3,"数量-入",$G298:CO298)-SUMIF($G$3:CO$3,"数量-出",$G298:CO298))),0)</f>
        <v>0</v>
      </c>
      <c r="CR298" s="115">
        <f t="shared" si="208"/>
        <v>0</v>
      </c>
      <c r="CS298" s="125"/>
      <c r="CT298" s="126"/>
      <c r="CU298" s="123"/>
      <c r="CV298" s="112"/>
      <c r="CW298" s="119">
        <f t="shared" si="209"/>
        <v>0</v>
      </c>
      <c r="CX298" s="124"/>
      <c r="CY298" s="115">
        <f>IFERROR(IF(CX298="",0,(SUMIF($G$3:CW$3,"金额-入",$G298:CW298)-SUMIF($G$3:CW$3,"金额-出",$G298:CW298))/(SUMIF($G$3:CW$3,"数量-入",$G298:CW298)-SUMIF($G$3:CW$3,"数量-出",$G298:CW298))),0)</f>
        <v>0</v>
      </c>
      <c r="CZ298" s="115">
        <f t="shared" si="210"/>
        <v>0</v>
      </c>
      <c r="DA298" s="125"/>
      <c r="DB298" s="126"/>
      <c r="DC298" s="123"/>
      <c r="DD298" s="112"/>
      <c r="DE298" s="119">
        <f t="shared" si="211"/>
        <v>0</v>
      </c>
      <c r="DF298" s="124"/>
      <c r="DG298" s="115">
        <f>IFERROR(IF(DF298="",0,(SUMIF($G$3:DE$3,"金额-入",$G298:DE298)-SUMIF($G$3:DE$3,"金额-出",$G298:DE298))/(SUMIF($G$3:DE$3,"数量-入",$G298:DE298)-SUMIF($G$3:DE$3,"数量-出",$G298:DE298))),0)</f>
        <v>0</v>
      </c>
      <c r="DH298" s="115">
        <f t="shared" si="212"/>
        <v>0</v>
      </c>
      <c r="DI298" s="125"/>
      <c r="DJ298" s="126"/>
      <c r="DK298" s="109">
        <f t="array" ref="DK298">MIN(IF(($G$3:$DJ$3="单价")*(G298:DJ298&lt;&gt;0),G298:DJ298))</f>
        <v>0</v>
      </c>
      <c r="DL298" s="97">
        <f t="array" ref="DL298">MAX(IF($G$3:$DJ$3="单价",G298:DJ298))</f>
        <v>0</v>
      </c>
      <c r="DM298" s="115">
        <f t="shared" si="213"/>
        <v>0</v>
      </c>
      <c r="DN298" s="127"/>
      <c r="DO298" s="2"/>
      <c r="DP298" s="11">
        <f t="shared" si="214"/>
        <v>0</v>
      </c>
      <c r="DQ298" s="11">
        <f t="shared" si="215"/>
        <v>0</v>
      </c>
      <c r="DR298" s="11"/>
      <c r="DS298" s="11"/>
      <c r="DT298" s="11"/>
      <c r="DU298" s="2"/>
      <c r="DV298" s="2"/>
      <c r="DW298" s="2"/>
      <c r="DX298" s="2"/>
      <c r="DY298" s="2"/>
    </row>
    <row r="299" spans="1:129" ht="18" hidden="1" customHeight="1" outlineLevel="1" x14ac:dyDescent="0.15">
      <c r="A299" s="2"/>
      <c r="B299" s="53">
        <f t="shared" si="178"/>
        <v>295</v>
      </c>
      <c r="C299" s="5"/>
      <c r="D299" s="6"/>
      <c r="E299" s="7"/>
      <c r="F299" s="8"/>
      <c r="G299" s="111"/>
      <c r="H299" s="112"/>
      <c r="I299" s="113">
        <f t="shared" si="181"/>
        <v>0</v>
      </c>
      <c r="J299" s="114">
        <f t="shared" si="182"/>
        <v>0</v>
      </c>
      <c r="K299" s="115">
        <f t="shared" si="179"/>
        <v>0</v>
      </c>
      <c r="L299" s="113">
        <f t="shared" si="183"/>
        <v>0</v>
      </c>
      <c r="M299" s="114">
        <f t="shared" si="184"/>
        <v>0</v>
      </c>
      <c r="N299" s="115">
        <f t="shared" si="180"/>
        <v>0</v>
      </c>
      <c r="O299" s="113">
        <f t="shared" si="185"/>
        <v>0</v>
      </c>
      <c r="P299" s="116">
        <f t="shared" si="186"/>
        <v>0</v>
      </c>
      <c r="Q299" s="117">
        <f t="shared" si="187"/>
        <v>0</v>
      </c>
      <c r="R299" s="118">
        <f t="shared" si="188"/>
        <v>0</v>
      </c>
      <c r="S299" s="111"/>
      <c r="T299" s="112"/>
      <c r="U299" s="119">
        <f t="shared" si="189"/>
        <v>0</v>
      </c>
      <c r="V299" s="120"/>
      <c r="W299" s="115">
        <f>IFERROR(IF(V299="",0,(SUMIF($G$3:U$3,"金额-入",$G299:U299)-SUMIF($G$3:U$3,"金额-出",$G299:U299))/(SUMIF($G$3:U$3,"数量-入",$G299:U299)-SUMIF($G$3:U$3,"数量-出",$G299:U299))),0)</f>
        <v>0</v>
      </c>
      <c r="X299" s="115">
        <f t="shared" si="190"/>
        <v>0</v>
      </c>
      <c r="Y299" s="121"/>
      <c r="Z299" s="122"/>
      <c r="AA299" s="111"/>
      <c r="AB299" s="112"/>
      <c r="AC299" s="119">
        <f t="shared" si="191"/>
        <v>0</v>
      </c>
      <c r="AD299" s="120"/>
      <c r="AE299" s="115">
        <f>IFERROR(IF(AD299="",0,(SUMIF($G$3:AC$3,"金额-入",$G299:AC299)-SUMIF($G$3:AC$3,"金额-出",$G299:AC299))/(SUMIF($G$3:AC$3,"数量-入",$G299:AC299)-SUMIF($G$3:AC$3,"数量-出",$G299:AC299))),0)</f>
        <v>0</v>
      </c>
      <c r="AF299" s="115">
        <f t="shared" si="192"/>
        <v>0</v>
      </c>
      <c r="AG299" s="121"/>
      <c r="AH299" s="122"/>
      <c r="AI299" s="123"/>
      <c r="AJ299" s="112"/>
      <c r="AK299" s="119">
        <f t="shared" si="193"/>
        <v>0</v>
      </c>
      <c r="AL299" s="124"/>
      <c r="AM299" s="115">
        <f>IFERROR(IF(AL299="",0,(SUMIF($G$3:AK$3,"金额-入",$G299:AK299)-SUMIF($G$3:AK$3,"金额-出",$G299:AK299))/(SUMIF($G$3:AK$3,"数量-入",$G299:AK299)-SUMIF($G$3:AK$3,"数量-出",$G299:AK299))),0)</f>
        <v>0</v>
      </c>
      <c r="AN299" s="115">
        <f t="shared" si="194"/>
        <v>0</v>
      </c>
      <c r="AO299" s="125"/>
      <c r="AP299" s="126"/>
      <c r="AQ299" s="123"/>
      <c r="AR299" s="112"/>
      <c r="AS299" s="119">
        <f t="shared" si="195"/>
        <v>0</v>
      </c>
      <c r="AT299" s="124"/>
      <c r="AU299" s="115">
        <f>IFERROR(IF(AT299="",0,(SUMIF($G$3:AS$3,"金额-入",$G299:AS299)-SUMIF($G$3:AS$3,"金额-出",$G299:AS299))/(SUMIF($G$3:AS$3,"数量-入",$G299:AS299)-SUMIF($G$3:AS$3,"数量-出",$G299:AS299))),0)</f>
        <v>0</v>
      </c>
      <c r="AV299" s="115">
        <f t="shared" si="196"/>
        <v>0</v>
      </c>
      <c r="AW299" s="125"/>
      <c r="AX299" s="126"/>
      <c r="AY299" s="123"/>
      <c r="AZ299" s="112"/>
      <c r="BA299" s="119">
        <f t="shared" si="197"/>
        <v>0</v>
      </c>
      <c r="BB299" s="124"/>
      <c r="BC299" s="115">
        <f>IFERROR(IF(BB299="",0,(SUMIF($G$3:BA$3,"金额-入",$G299:BA299)-SUMIF($G$3:BA$3,"金额-出",$G299:BA299))/(SUMIF($G$3:BA$3,"数量-入",$G299:BA299)-SUMIF($G$3:BA$3,"数量-出",$G299:BA299))),0)</f>
        <v>0</v>
      </c>
      <c r="BD299" s="115">
        <f t="shared" si="198"/>
        <v>0</v>
      </c>
      <c r="BE299" s="125"/>
      <c r="BF299" s="126"/>
      <c r="BG299" s="123"/>
      <c r="BH299" s="112"/>
      <c r="BI299" s="119">
        <f t="shared" si="199"/>
        <v>0</v>
      </c>
      <c r="BJ299" s="124"/>
      <c r="BK299" s="115">
        <f>IFERROR(IF(BJ299="",0,(SUMIF($G$3:BI$3,"金额-入",$G299:BI299)-SUMIF($G$3:BI$3,"金额-出",$G299:BI299))/(SUMIF($G$3:BI$3,"数量-入",$G299:BI299)-SUMIF($G$3:BI$3,"数量-出",$G299:BI299))),0)</f>
        <v>0</v>
      </c>
      <c r="BL299" s="115">
        <f t="shared" si="200"/>
        <v>0</v>
      </c>
      <c r="BM299" s="125"/>
      <c r="BN299" s="126"/>
      <c r="BO299" s="123"/>
      <c r="BP299" s="112"/>
      <c r="BQ299" s="119">
        <f t="shared" si="201"/>
        <v>0</v>
      </c>
      <c r="BR299" s="124"/>
      <c r="BS299" s="115">
        <f>IFERROR(IF(BR299="",0,(SUMIF($G$3:BQ$3,"金额-入",$G299:BQ299)-SUMIF($G$3:BQ$3,"金额-出",$G299:BQ299))/(SUMIF($G$3:BQ$3,"数量-入",$G299:BQ299)-SUMIF($G$3:BQ$3,"数量-出",$G299:BQ299))),0)</f>
        <v>0</v>
      </c>
      <c r="BT299" s="115">
        <f t="shared" si="202"/>
        <v>0</v>
      </c>
      <c r="BU299" s="125"/>
      <c r="BV299" s="126"/>
      <c r="BW299" s="123"/>
      <c r="BX299" s="112"/>
      <c r="BY299" s="119">
        <f t="shared" si="203"/>
        <v>0</v>
      </c>
      <c r="BZ299" s="124"/>
      <c r="CA299" s="115">
        <f>IFERROR(IF(BZ299="",0,(SUMIF($G$3:BY$3,"金额-入",$G299:BY299)-SUMIF($G$3:BY$3,"金额-出",$G299:BY299))/(SUMIF($G$3:BY$3,"数量-入",$G299:BY299)-SUMIF($G$3:BY$3,"数量-出",$G299:BY299))),0)</f>
        <v>0</v>
      </c>
      <c r="CB299" s="115">
        <f t="shared" si="204"/>
        <v>0</v>
      </c>
      <c r="CC299" s="125"/>
      <c r="CD299" s="126"/>
      <c r="CE299" s="123"/>
      <c r="CF299" s="112"/>
      <c r="CG299" s="119">
        <f t="shared" si="205"/>
        <v>0</v>
      </c>
      <c r="CH299" s="124"/>
      <c r="CI299" s="115">
        <f>IFERROR(IF(CH299="",0,(SUMIF($G$3:CG$3,"金额-入",$G299:CG299)-SUMIF($G$3:CG$3,"金额-出",$G299:CG299))/(SUMIF($G$3:CG$3,"数量-入",$G299:CG299)-SUMIF($G$3:CG$3,"数量-出",$G299:CG299))),0)</f>
        <v>0</v>
      </c>
      <c r="CJ299" s="115">
        <f t="shared" si="206"/>
        <v>0</v>
      </c>
      <c r="CK299" s="125"/>
      <c r="CL299" s="126"/>
      <c r="CM299" s="123"/>
      <c r="CN299" s="112"/>
      <c r="CO299" s="119">
        <f t="shared" si="207"/>
        <v>0</v>
      </c>
      <c r="CP299" s="124"/>
      <c r="CQ299" s="115">
        <f>IFERROR(IF(CP299="",0,(SUMIF($G$3:CO$3,"金额-入",$G299:CO299)-SUMIF($G$3:CO$3,"金额-出",$G299:CO299))/(SUMIF($G$3:CO$3,"数量-入",$G299:CO299)-SUMIF($G$3:CO$3,"数量-出",$G299:CO299))),0)</f>
        <v>0</v>
      </c>
      <c r="CR299" s="115">
        <f t="shared" si="208"/>
        <v>0</v>
      </c>
      <c r="CS299" s="125"/>
      <c r="CT299" s="126"/>
      <c r="CU299" s="123"/>
      <c r="CV299" s="112"/>
      <c r="CW299" s="119">
        <f t="shared" si="209"/>
        <v>0</v>
      </c>
      <c r="CX299" s="124"/>
      <c r="CY299" s="115">
        <f>IFERROR(IF(CX299="",0,(SUMIF($G$3:CW$3,"金额-入",$G299:CW299)-SUMIF($G$3:CW$3,"金额-出",$G299:CW299))/(SUMIF($G$3:CW$3,"数量-入",$G299:CW299)-SUMIF($G$3:CW$3,"数量-出",$G299:CW299))),0)</f>
        <v>0</v>
      </c>
      <c r="CZ299" s="115">
        <f t="shared" si="210"/>
        <v>0</v>
      </c>
      <c r="DA299" s="125"/>
      <c r="DB299" s="126"/>
      <c r="DC299" s="123"/>
      <c r="DD299" s="112"/>
      <c r="DE299" s="119">
        <f t="shared" si="211"/>
        <v>0</v>
      </c>
      <c r="DF299" s="124"/>
      <c r="DG299" s="115">
        <f>IFERROR(IF(DF299="",0,(SUMIF($G$3:DE$3,"金额-入",$G299:DE299)-SUMIF($G$3:DE$3,"金额-出",$G299:DE299))/(SUMIF($G$3:DE$3,"数量-入",$G299:DE299)-SUMIF($G$3:DE$3,"数量-出",$G299:DE299))),0)</f>
        <v>0</v>
      </c>
      <c r="DH299" s="115">
        <f t="shared" si="212"/>
        <v>0</v>
      </c>
      <c r="DI299" s="125"/>
      <c r="DJ299" s="126"/>
      <c r="DK299" s="109">
        <f t="array" ref="DK299">MIN(IF(($G$3:$DJ$3="单价")*(G299:DJ299&lt;&gt;0),G299:DJ299))</f>
        <v>0</v>
      </c>
      <c r="DL299" s="97">
        <f t="array" ref="DL299">MAX(IF($G$3:$DJ$3="单价",G299:DJ299))</f>
        <v>0</v>
      </c>
      <c r="DM299" s="115">
        <f t="shared" si="213"/>
        <v>0</v>
      </c>
      <c r="DN299" s="127"/>
      <c r="DO299" s="2"/>
      <c r="DP299" s="11">
        <f t="shared" si="214"/>
        <v>0</v>
      </c>
      <c r="DQ299" s="11">
        <f t="shared" si="215"/>
        <v>0</v>
      </c>
      <c r="DR299" s="11"/>
      <c r="DS299" s="11"/>
      <c r="DT299" s="11"/>
      <c r="DU299" s="2"/>
      <c r="DV299" s="2"/>
      <c r="DW299" s="2"/>
      <c r="DX299" s="2"/>
      <c r="DY299" s="2"/>
    </row>
    <row r="300" spans="1:129" ht="18" hidden="1" customHeight="1" outlineLevel="1" x14ac:dyDescent="0.15">
      <c r="A300" s="2"/>
      <c r="B300" s="53">
        <f t="shared" si="178"/>
        <v>296</v>
      </c>
      <c r="C300" s="5"/>
      <c r="D300" s="6"/>
      <c r="E300" s="7"/>
      <c r="F300" s="8"/>
      <c r="G300" s="111"/>
      <c r="H300" s="112"/>
      <c r="I300" s="113">
        <f t="shared" si="181"/>
        <v>0</v>
      </c>
      <c r="J300" s="114">
        <f t="shared" si="182"/>
        <v>0</v>
      </c>
      <c r="K300" s="115">
        <f t="shared" si="179"/>
        <v>0</v>
      </c>
      <c r="L300" s="113">
        <f t="shared" si="183"/>
        <v>0</v>
      </c>
      <c r="M300" s="114">
        <f t="shared" si="184"/>
        <v>0</v>
      </c>
      <c r="N300" s="115">
        <f t="shared" si="180"/>
        <v>0</v>
      </c>
      <c r="O300" s="113">
        <f t="shared" si="185"/>
        <v>0</v>
      </c>
      <c r="P300" s="116">
        <f t="shared" si="186"/>
        <v>0</v>
      </c>
      <c r="Q300" s="117">
        <f t="shared" si="187"/>
        <v>0</v>
      </c>
      <c r="R300" s="118">
        <f t="shared" si="188"/>
        <v>0</v>
      </c>
      <c r="S300" s="111"/>
      <c r="T300" s="112"/>
      <c r="U300" s="119">
        <f t="shared" si="189"/>
        <v>0</v>
      </c>
      <c r="V300" s="120"/>
      <c r="W300" s="115">
        <f>IFERROR(IF(V300="",0,(SUMIF($G$3:U$3,"金额-入",$G300:U300)-SUMIF($G$3:U$3,"金额-出",$G300:U300))/(SUMIF($G$3:U$3,"数量-入",$G300:U300)-SUMIF($G$3:U$3,"数量-出",$G300:U300))),0)</f>
        <v>0</v>
      </c>
      <c r="X300" s="115">
        <f t="shared" si="190"/>
        <v>0</v>
      </c>
      <c r="Y300" s="121"/>
      <c r="Z300" s="122"/>
      <c r="AA300" s="111"/>
      <c r="AB300" s="112"/>
      <c r="AC300" s="119">
        <f t="shared" si="191"/>
        <v>0</v>
      </c>
      <c r="AD300" s="120"/>
      <c r="AE300" s="115">
        <f>IFERROR(IF(AD300="",0,(SUMIF($G$3:AC$3,"金额-入",$G300:AC300)-SUMIF($G$3:AC$3,"金额-出",$G300:AC300))/(SUMIF($G$3:AC$3,"数量-入",$G300:AC300)-SUMIF($G$3:AC$3,"数量-出",$G300:AC300))),0)</f>
        <v>0</v>
      </c>
      <c r="AF300" s="115">
        <f t="shared" si="192"/>
        <v>0</v>
      </c>
      <c r="AG300" s="121"/>
      <c r="AH300" s="122"/>
      <c r="AI300" s="123"/>
      <c r="AJ300" s="112"/>
      <c r="AK300" s="119">
        <f t="shared" si="193"/>
        <v>0</v>
      </c>
      <c r="AL300" s="124"/>
      <c r="AM300" s="115">
        <f>IFERROR(IF(AL300="",0,(SUMIF($G$3:AK$3,"金额-入",$G300:AK300)-SUMIF($G$3:AK$3,"金额-出",$G300:AK300))/(SUMIF($G$3:AK$3,"数量-入",$G300:AK300)-SUMIF($G$3:AK$3,"数量-出",$G300:AK300))),0)</f>
        <v>0</v>
      </c>
      <c r="AN300" s="115">
        <f t="shared" si="194"/>
        <v>0</v>
      </c>
      <c r="AO300" s="125"/>
      <c r="AP300" s="126"/>
      <c r="AQ300" s="123"/>
      <c r="AR300" s="112"/>
      <c r="AS300" s="119">
        <f t="shared" si="195"/>
        <v>0</v>
      </c>
      <c r="AT300" s="124"/>
      <c r="AU300" s="115">
        <f>IFERROR(IF(AT300="",0,(SUMIF($G$3:AS$3,"金额-入",$G300:AS300)-SUMIF($G$3:AS$3,"金额-出",$G300:AS300))/(SUMIF($G$3:AS$3,"数量-入",$G300:AS300)-SUMIF($G$3:AS$3,"数量-出",$G300:AS300))),0)</f>
        <v>0</v>
      </c>
      <c r="AV300" s="115">
        <f t="shared" si="196"/>
        <v>0</v>
      </c>
      <c r="AW300" s="125"/>
      <c r="AX300" s="126"/>
      <c r="AY300" s="123"/>
      <c r="AZ300" s="112"/>
      <c r="BA300" s="119">
        <f t="shared" si="197"/>
        <v>0</v>
      </c>
      <c r="BB300" s="124"/>
      <c r="BC300" s="115">
        <f>IFERROR(IF(BB300="",0,(SUMIF($G$3:BA$3,"金额-入",$G300:BA300)-SUMIF($G$3:BA$3,"金额-出",$G300:BA300))/(SUMIF($G$3:BA$3,"数量-入",$G300:BA300)-SUMIF($G$3:BA$3,"数量-出",$G300:BA300))),0)</f>
        <v>0</v>
      </c>
      <c r="BD300" s="115">
        <f t="shared" si="198"/>
        <v>0</v>
      </c>
      <c r="BE300" s="125"/>
      <c r="BF300" s="126"/>
      <c r="BG300" s="123"/>
      <c r="BH300" s="112"/>
      <c r="BI300" s="119">
        <f t="shared" si="199"/>
        <v>0</v>
      </c>
      <c r="BJ300" s="124"/>
      <c r="BK300" s="115">
        <f>IFERROR(IF(BJ300="",0,(SUMIF($G$3:BI$3,"金额-入",$G300:BI300)-SUMIF($G$3:BI$3,"金额-出",$G300:BI300))/(SUMIF($G$3:BI$3,"数量-入",$G300:BI300)-SUMIF($G$3:BI$3,"数量-出",$G300:BI300))),0)</f>
        <v>0</v>
      </c>
      <c r="BL300" s="115">
        <f t="shared" si="200"/>
        <v>0</v>
      </c>
      <c r="BM300" s="125"/>
      <c r="BN300" s="126"/>
      <c r="BO300" s="123"/>
      <c r="BP300" s="112"/>
      <c r="BQ300" s="119">
        <f t="shared" si="201"/>
        <v>0</v>
      </c>
      <c r="BR300" s="124"/>
      <c r="BS300" s="115">
        <f>IFERROR(IF(BR300="",0,(SUMIF($G$3:BQ$3,"金额-入",$G300:BQ300)-SUMIF($G$3:BQ$3,"金额-出",$G300:BQ300))/(SUMIF($G$3:BQ$3,"数量-入",$G300:BQ300)-SUMIF($G$3:BQ$3,"数量-出",$G300:BQ300))),0)</f>
        <v>0</v>
      </c>
      <c r="BT300" s="115">
        <f t="shared" si="202"/>
        <v>0</v>
      </c>
      <c r="BU300" s="125"/>
      <c r="BV300" s="126"/>
      <c r="BW300" s="123"/>
      <c r="BX300" s="112"/>
      <c r="BY300" s="119">
        <f t="shared" si="203"/>
        <v>0</v>
      </c>
      <c r="BZ300" s="124"/>
      <c r="CA300" s="115">
        <f>IFERROR(IF(BZ300="",0,(SUMIF($G$3:BY$3,"金额-入",$G300:BY300)-SUMIF($G$3:BY$3,"金额-出",$G300:BY300))/(SUMIF($G$3:BY$3,"数量-入",$G300:BY300)-SUMIF($G$3:BY$3,"数量-出",$G300:BY300))),0)</f>
        <v>0</v>
      </c>
      <c r="CB300" s="115">
        <f t="shared" si="204"/>
        <v>0</v>
      </c>
      <c r="CC300" s="125"/>
      <c r="CD300" s="126"/>
      <c r="CE300" s="123"/>
      <c r="CF300" s="112"/>
      <c r="CG300" s="119">
        <f t="shared" si="205"/>
        <v>0</v>
      </c>
      <c r="CH300" s="124"/>
      <c r="CI300" s="115">
        <f>IFERROR(IF(CH300="",0,(SUMIF($G$3:CG$3,"金额-入",$G300:CG300)-SUMIF($G$3:CG$3,"金额-出",$G300:CG300))/(SUMIF($G$3:CG$3,"数量-入",$G300:CG300)-SUMIF($G$3:CG$3,"数量-出",$G300:CG300))),0)</f>
        <v>0</v>
      </c>
      <c r="CJ300" s="115">
        <f t="shared" si="206"/>
        <v>0</v>
      </c>
      <c r="CK300" s="125"/>
      <c r="CL300" s="126"/>
      <c r="CM300" s="123"/>
      <c r="CN300" s="112"/>
      <c r="CO300" s="119">
        <f t="shared" si="207"/>
        <v>0</v>
      </c>
      <c r="CP300" s="124"/>
      <c r="CQ300" s="115">
        <f>IFERROR(IF(CP300="",0,(SUMIF($G$3:CO$3,"金额-入",$G300:CO300)-SUMIF($G$3:CO$3,"金额-出",$G300:CO300))/(SUMIF($G$3:CO$3,"数量-入",$G300:CO300)-SUMIF($G$3:CO$3,"数量-出",$G300:CO300))),0)</f>
        <v>0</v>
      </c>
      <c r="CR300" s="115">
        <f t="shared" si="208"/>
        <v>0</v>
      </c>
      <c r="CS300" s="125"/>
      <c r="CT300" s="126"/>
      <c r="CU300" s="123"/>
      <c r="CV300" s="112"/>
      <c r="CW300" s="119">
        <f t="shared" si="209"/>
        <v>0</v>
      </c>
      <c r="CX300" s="124"/>
      <c r="CY300" s="115">
        <f>IFERROR(IF(CX300="",0,(SUMIF($G$3:CW$3,"金额-入",$G300:CW300)-SUMIF($G$3:CW$3,"金额-出",$G300:CW300))/(SUMIF($G$3:CW$3,"数量-入",$G300:CW300)-SUMIF($G$3:CW$3,"数量-出",$G300:CW300))),0)</f>
        <v>0</v>
      </c>
      <c r="CZ300" s="115">
        <f t="shared" si="210"/>
        <v>0</v>
      </c>
      <c r="DA300" s="125"/>
      <c r="DB300" s="126"/>
      <c r="DC300" s="123"/>
      <c r="DD300" s="112"/>
      <c r="DE300" s="119">
        <f t="shared" si="211"/>
        <v>0</v>
      </c>
      <c r="DF300" s="124"/>
      <c r="DG300" s="115">
        <f>IFERROR(IF(DF300="",0,(SUMIF($G$3:DE$3,"金额-入",$G300:DE300)-SUMIF($G$3:DE$3,"金额-出",$G300:DE300))/(SUMIF($G$3:DE$3,"数量-入",$G300:DE300)-SUMIF($G$3:DE$3,"数量-出",$G300:DE300))),0)</f>
        <v>0</v>
      </c>
      <c r="DH300" s="115">
        <f t="shared" si="212"/>
        <v>0</v>
      </c>
      <c r="DI300" s="125"/>
      <c r="DJ300" s="126"/>
      <c r="DK300" s="109">
        <f t="array" ref="DK300">MIN(IF(($G$3:$DJ$3="单价")*(G300:DJ300&lt;&gt;0),G300:DJ300))</f>
        <v>0</v>
      </c>
      <c r="DL300" s="97">
        <f t="array" ref="DL300">MAX(IF($G$3:$DJ$3="单价",G300:DJ300))</f>
        <v>0</v>
      </c>
      <c r="DM300" s="115">
        <f t="shared" si="213"/>
        <v>0</v>
      </c>
      <c r="DN300" s="127"/>
      <c r="DO300" s="2"/>
      <c r="DP300" s="11">
        <f t="shared" si="214"/>
        <v>0</v>
      </c>
      <c r="DQ300" s="11">
        <f t="shared" si="215"/>
        <v>0</v>
      </c>
      <c r="DR300" s="11"/>
      <c r="DS300" s="11"/>
      <c r="DT300" s="11"/>
      <c r="DU300" s="2"/>
      <c r="DV300" s="2"/>
      <c r="DW300" s="2"/>
      <c r="DX300" s="2"/>
      <c r="DY300" s="2"/>
    </row>
    <row r="301" spans="1:129" ht="18" hidden="1" customHeight="1" outlineLevel="1" x14ac:dyDescent="0.15">
      <c r="A301" s="2"/>
      <c r="B301" s="53">
        <f t="shared" si="178"/>
        <v>297</v>
      </c>
      <c r="C301" s="5"/>
      <c r="D301" s="6"/>
      <c r="E301" s="7"/>
      <c r="F301" s="8"/>
      <c r="G301" s="111"/>
      <c r="H301" s="112"/>
      <c r="I301" s="113">
        <f t="shared" si="181"/>
        <v>0</v>
      </c>
      <c r="J301" s="114">
        <f t="shared" si="182"/>
        <v>0</v>
      </c>
      <c r="K301" s="115">
        <f t="shared" si="179"/>
        <v>0</v>
      </c>
      <c r="L301" s="113">
        <f t="shared" si="183"/>
        <v>0</v>
      </c>
      <c r="M301" s="114">
        <f t="shared" si="184"/>
        <v>0</v>
      </c>
      <c r="N301" s="115">
        <f t="shared" si="180"/>
        <v>0</v>
      </c>
      <c r="O301" s="113">
        <f t="shared" si="185"/>
        <v>0</v>
      </c>
      <c r="P301" s="116">
        <f t="shared" si="186"/>
        <v>0</v>
      </c>
      <c r="Q301" s="117">
        <f t="shared" si="187"/>
        <v>0</v>
      </c>
      <c r="R301" s="118">
        <f t="shared" si="188"/>
        <v>0</v>
      </c>
      <c r="S301" s="111"/>
      <c r="T301" s="112"/>
      <c r="U301" s="119">
        <f t="shared" si="189"/>
        <v>0</v>
      </c>
      <c r="V301" s="120"/>
      <c r="W301" s="115">
        <f>IFERROR(IF(V301="",0,(SUMIF($G$3:U$3,"金额-入",$G301:U301)-SUMIF($G$3:U$3,"金额-出",$G301:U301))/(SUMIF($G$3:U$3,"数量-入",$G301:U301)-SUMIF($G$3:U$3,"数量-出",$G301:U301))),0)</f>
        <v>0</v>
      </c>
      <c r="X301" s="115">
        <f t="shared" si="190"/>
        <v>0</v>
      </c>
      <c r="Y301" s="121"/>
      <c r="Z301" s="122"/>
      <c r="AA301" s="111"/>
      <c r="AB301" s="112"/>
      <c r="AC301" s="119">
        <f t="shared" si="191"/>
        <v>0</v>
      </c>
      <c r="AD301" s="120"/>
      <c r="AE301" s="115">
        <f>IFERROR(IF(AD301="",0,(SUMIF($G$3:AC$3,"金额-入",$G301:AC301)-SUMIF($G$3:AC$3,"金额-出",$G301:AC301))/(SUMIF($G$3:AC$3,"数量-入",$G301:AC301)-SUMIF($G$3:AC$3,"数量-出",$G301:AC301))),0)</f>
        <v>0</v>
      </c>
      <c r="AF301" s="115">
        <f t="shared" si="192"/>
        <v>0</v>
      </c>
      <c r="AG301" s="121"/>
      <c r="AH301" s="122"/>
      <c r="AI301" s="123"/>
      <c r="AJ301" s="112"/>
      <c r="AK301" s="119">
        <f t="shared" si="193"/>
        <v>0</v>
      </c>
      <c r="AL301" s="124"/>
      <c r="AM301" s="115">
        <f>IFERROR(IF(AL301="",0,(SUMIF($G$3:AK$3,"金额-入",$G301:AK301)-SUMIF($G$3:AK$3,"金额-出",$G301:AK301))/(SUMIF($G$3:AK$3,"数量-入",$G301:AK301)-SUMIF($G$3:AK$3,"数量-出",$G301:AK301))),0)</f>
        <v>0</v>
      </c>
      <c r="AN301" s="115">
        <f t="shared" si="194"/>
        <v>0</v>
      </c>
      <c r="AO301" s="125"/>
      <c r="AP301" s="126"/>
      <c r="AQ301" s="123"/>
      <c r="AR301" s="112"/>
      <c r="AS301" s="119">
        <f t="shared" si="195"/>
        <v>0</v>
      </c>
      <c r="AT301" s="124"/>
      <c r="AU301" s="115">
        <f>IFERROR(IF(AT301="",0,(SUMIF($G$3:AS$3,"金额-入",$G301:AS301)-SUMIF($G$3:AS$3,"金额-出",$G301:AS301))/(SUMIF($G$3:AS$3,"数量-入",$G301:AS301)-SUMIF($G$3:AS$3,"数量-出",$G301:AS301))),0)</f>
        <v>0</v>
      </c>
      <c r="AV301" s="115">
        <f t="shared" si="196"/>
        <v>0</v>
      </c>
      <c r="AW301" s="125"/>
      <c r="AX301" s="126"/>
      <c r="AY301" s="123"/>
      <c r="AZ301" s="112"/>
      <c r="BA301" s="119">
        <f t="shared" si="197"/>
        <v>0</v>
      </c>
      <c r="BB301" s="124"/>
      <c r="BC301" s="115">
        <f>IFERROR(IF(BB301="",0,(SUMIF($G$3:BA$3,"金额-入",$G301:BA301)-SUMIF($G$3:BA$3,"金额-出",$G301:BA301))/(SUMIF($G$3:BA$3,"数量-入",$G301:BA301)-SUMIF($G$3:BA$3,"数量-出",$G301:BA301))),0)</f>
        <v>0</v>
      </c>
      <c r="BD301" s="115">
        <f t="shared" si="198"/>
        <v>0</v>
      </c>
      <c r="BE301" s="125"/>
      <c r="BF301" s="126"/>
      <c r="BG301" s="123"/>
      <c r="BH301" s="112"/>
      <c r="BI301" s="119">
        <f t="shared" si="199"/>
        <v>0</v>
      </c>
      <c r="BJ301" s="124"/>
      <c r="BK301" s="115">
        <f>IFERROR(IF(BJ301="",0,(SUMIF($G$3:BI$3,"金额-入",$G301:BI301)-SUMIF($G$3:BI$3,"金额-出",$G301:BI301))/(SUMIF($G$3:BI$3,"数量-入",$G301:BI301)-SUMIF($G$3:BI$3,"数量-出",$G301:BI301))),0)</f>
        <v>0</v>
      </c>
      <c r="BL301" s="115">
        <f t="shared" si="200"/>
        <v>0</v>
      </c>
      <c r="BM301" s="125"/>
      <c r="BN301" s="126"/>
      <c r="BO301" s="123"/>
      <c r="BP301" s="112"/>
      <c r="BQ301" s="119">
        <f t="shared" si="201"/>
        <v>0</v>
      </c>
      <c r="BR301" s="124"/>
      <c r="BS301" s="115">
        <f>IFERROR(IF(BR301="",0,(SUMIF($G$3:BQ$3,"金额-入",$G301:BQ301)-SUMIF($G$3:BQ$3,"金额-出",$G301:BQ301))/(SUMIF($G$3:BQ$3,"数量-入",$G301:BQ301)-SUMIF($G$3:BQ$3,"数量-出",$G301:BQ301))),0)</f>
        <v>0</v>
      </c>
      <c r="BT301" s="115">
        <f t="shared" si="202"/>
        <v>0</v>
      </c>
      <c r="BU301" s="125"/>
      <c r="BV301" s="126"/>
      <c r="BW301" s="123"/>
      <c r="BX301" s="112"/>
      <c r="BY301" s="119">
        <f t="shared" si="203"/>
        <v>0</v>
      </c>
      <c r="BZ301" s="124"/>
      <c r="CA301" s="115">
        <f>IFERROR(IF(BZ301="",0,(SUMIF($G$3:BY$3,"金额-入",$G301:BY301)-SUMIF($G$3:BY$3,"金额-出",$G301:BY301))/(SUMIF($G$3:BY$3,"数量-入",$G301:BY301)-SUMIF($G$3:BY$3,"数量-出",$G301:BY301))),0)</f>
        <v>0</v>
      </c>
      <c r="CB301" s="115">
        <f t="shared" si="204"/>
        <v>0</v>
      </c>
      <c r="CC301" s="125"/>
      <c r="CD301" s="126"/>
      <c r="CE301" s="123"/>
      <c r="CF301" s="112"/>
      <c r="CG301" s="119">
        <f t="shared" si="205"/>
        <v>0</v>
      </c>
      <c r="CH301" s="124"/>
      <c r="CI301" s="115">
        <f>IFERROR(IF(CH301="",0,(SUMIF($G$3:CG$3,"金额-入",$G301:CG301)-SUMIF($G$3:CG$3,"金额-出",$G301:CG301))/(SUMIF($G$3:CG$3,"数量-入",$G301:CG301)-SUMIF($G$3:CG$3,"数量-出",$G301:CG301))),0)</f>
        <v>0</v>
      </c>
      <c r="CJ301" s="115">
        <f t="shared" si="206"/>
        <v>0</v>
      </c>
      <c r="CK301" s="125"/>
      <c r="CL301" s="126"/>
      <c r="CM301" s="123"/>
      <c r="CN301" s="112"/>
      <c r="CO301" s="119">
        <f t="shared" si="207"/>
        <v>0</v>
      </c>
      <c r="CP301" s="124"/>
      <c r="CQ301" s="115">
        <f>IFERROR(IF(CP301="",0,(SUMIF($G$3:CO$3,"金额-入",$G301:CO301)-SUMIF($G$3:CO$3,"金额-出",$G301:CO301))/(SUMIF($G$3:CO$3,"数量-入",$G301:CO301)-SUMIF($G$3:CO$3,"数量-出",$G301:CO301))),0)</f>
        <v>0</v>
      </c>
      <c r="CR301" s="115">
        <f t="shared" si="208"/>
        <v>0</v>
      </c>
      <c r="CS301" s="125"/>
      <c r="CT301" s="126"/>
      <c r="CU301" s="123"/>
      <c r="CV301" s="112"/>
      <c r="CW301" s="119">
        <f t="shared" si="209"/>
        <v>0</v>
      </c>
      <c r="CX301" s="124"/>
      <c r="CY301" s="115">
        <f>IFERROR(IF(CX301="",0,(SUMIF($G$3:CW$3,"金额-入",$G301:CW301)-SUMIF($G$3:CW$3,"金额-出",$G301:CW301))/(SUMIF($G$3:CW$3,"数量-入",$G301:CW301)-SUMIF($G$3:CW$3,"数量-出",$G301:CW301))),0)</f>
        <v>0</v>
      </c>
      <c r="CZ301" s="115">
        <f t="shared" si="210"/>
        <v>0</v>
      </c>
      <c r="DA301" s="125"/>
      <c r="DB301" s="126"/>
      <c r="DC301" s="123"/>
      <c r="DD301" s="112"/>
      <c r="DE301" s="119">
        <f t="shared" si="211"/>
        <v>0</v>
      </c>
      <c r="DF301" s="124"/>
      <c r="DG301" s="115">
        <f>IFERROR(IF(DF301="",0,(SUMIF($G$3:DE$3,"金额-入",$G301:DE301)-SUMIF($G$3:DE$3,"金额-出",$G301:DE301))/(SUMIF($G$3:DE$3,"数量-入",$G301:DE301)-SUMIF($G$3:DE$3,"数量-出",$G301:DE301))),0)</f>
        <v>0</v>
      </c>
      <c r="DH301" s="115">
        <f t="shared" si="212"/>
        <v>0</v>
      </c>
      <c r="DI301" s="125"/>
      <c r="DJ301" s="126"/>
      <c r="DK301" s="109">
        <f t="array" ref="DK301">MIN(IF(($G$3:$DJ$3="单价")*(G301:DJ301&lt;&gt;0),G301:DJ301))</f>
        <v>0</v>
      </c>
      <c r="DL301" s="97">
        <f t="array" ref="DL301">MAX(IF($G$3:$DJ$3="单价",G301:DJ301))</f>
        <v>0</v>
      </c>
      <c r="DM301" s="115">
        <f t="shared" si="213"/>
        <v>0</v>
      </c>
      <c r="DN301" s="127"/>
      <c r="DO301" s="2"/>
      <c r="DP301" s="11">
        <f t="shared" si="214"/>
        <v>0</v>
      </c>
      <c r="DQ301" s="11">
        <f t="shared" si="215"/>
        <v>0</v>
      </c>
      <c r="DR301" s="11"/>
      <c r="DS301" s="11"/>
      <c r="DT301" s="11"/>
      <c r="DU301" s="2"/>
      <c r="DV301" s="2"/>
      <c r="DW301" s="2"/>
      <c r="DX301" s="2"/>
      <c r="DY301" s="2"/>
    </row>
    <row r="302" spans="1:129" ht="18" hidden="1" customHeight="1" outlineLevel="1" x14ac:dyDescent="0.15">
      <c r="A302" s="2"/>
      <c r="B302" s="53">
        <f t="shared" si="178"/>
        <v>298</v>
      </c>
      <c r="C302" s="5"/>
      <c r="D302" s="6"/>
      <c r="E302" s="7"/>
      <c r="F302" s="8"/>
      <c r="G302" s="111"/>
      <c r="H302" s="112"/>
      <c r="I302" s="113">
        <f t="shared" si="181"/>
        <v>0</v>
      </c>
      <c r="J302" s="114">
        <f t="shared" si="182"/>
        <v>0</v>
      </c>
      <c r="K302" s="115">
        <f t="shared" si="179"/>
        <v>0</v>
      </c>
      <c r="L302" s="113">
        <f t="shared" si="183"/>
        <v>0</v>
      </c>
      <c r="M302" s="114">
        <f t="shared" si="184"/>
        <v>0</v>
      </c>
      <c r="N302" s="115">
        <f t="shared" si="180"/>
        <v>0</v>
      </c>
      <c r="O302" s="113">
        <f t="shared" si="185"/>
        <v>0</v>
      </c>
      <c r="P302" s="116">
        <f t="shared" si="186"/>
        <v>0</v>
      </c>
      <c r="Q302" s="117">
        <f t="shared" si="187"/>
        <v>0</v>
      </c>
      <c r="R302" s="118">
        <f t="shared" si="188"/>
        <v>0</v>
      </c>
      <c r="S302" s="111"/>
      <c r="T302" s="112"/>
      <c r="U302" s="119">
        <f t="shared" si="189"/>
        <v>0</v>
      </c>
      <c r="V302" s="120"/>
      <c r="W302" s="115">
        <f>IFERROR(IF(V302="",0,(SUMIF($G$3:U$3,"金额-入",$G302:U302)-SUMIF($G$3:U$3,"金额-出",$G302:U302))/(SUMIF($G$3:U$3,"数量-入",$G302:U302)-SUMIF($G$3:U$3,"数量-出",$G302:U302))),0)</f>
        <v>0</v>
      </c>
      <c r="X302" s="115">
        <f t="shared" si="190"/>
        <v>0</v>
      </c>
      <c r="Y302" s="121"/>
      <c r="Z302" s="122"/>
      <c r="AA302" s="111"/>
      <c r="AB302" s="112"/>
      <c r="AC302" s="119">
        <f t="shared" si="191"/>
        <v>0</v>
      </c>
      <c r="AD302" s="120"/>
      <c r="AE302" s="115">
        <f>IFERROR(IF(AD302="",0,(SUMIF($G$3:AC$3,"金额-入",$G302:AC302)-SUMIF($G$3:AC$3,"金额-出",$G302:AC302))/(SUMIF($G$3:AC$3,"数量-入",$G302:AC302)-SUMIF($G$3:AC$3,"数量-出",$G302:AC302))),0)</f>
        <v>0</v>
      </c>
      <c r="AF302" s="115">
        <f t="shared" si="192"/>
        <v>0</v>
      </c>
      <c r="AG302" s="121"/>
      <c r="AH302" s="122"/>
      <c r="AI302" s="123"/>
      <c r="AJ302" s="112"/>
      <c r="AK302" s="119">
        <f t="shared" si="193"/>
        <v>0</v>
      </c>
      <c r="AL302" s="124"/>
      <c r="AM302" s="115">
        <f>IFERROR(IF(AL302="",0,(SUMIF($G$3:AK$3,"金额-入",$G302:AK302)-SUMIF($G$3:AK$3,"金额-出",$G302:AK302))/(SUMIF($G$3:AK$3,"数量-入",$G302:AK302)-SUMIF($G$3:AK$3,"数量-出",$G302:AK302))),0)</f>
        <v>0</v>
      </c>
      <c r="AN302" s="115">
        <f t="shared" si="194"/>
        <v>0</v>
      </c>
      <c r="AO302" s="125"/>
      <c r="AP302" s="126"/>
      <c r="AQ302" s="123"/>
      <c r="AR302" s="112"/>
      <c r="AS302" s="119">
        <f t="shared" si="195"/>
        <v>0</v>
      </c>
      <c r="AT302" s="124"/>
      <c r="AU302" s="115">
        <f>IFERROR(IF(AT302="",0,(SUMIF($G$3:AS$3,"金额-入",$G302:AS302)-SUMIF($G$3:AS$3,"金额-出",$G302:AS302))/(SUMIF($G$3:AS$3,"数量-入",$G302:AS302)-SUMIF($G$3:AS$3,"数量-出",$G302:AS302))),0)</f>
        <v>0</v>
      </c>
      <c r="AV302" s="115">
        <f t="shared" si="196"/>
        <v>0</v>
      </c>
      <c r="AW302" s="125"/>
      <c r="AX302" s="126"/>
      <c r="AY302" s="123"/>
      <c r="AZ302" s="112"/>
      <c r="BA302" s="119">
        <f t="shared" si="197"/>
        <v>0</v>
      </c>
      <c r="BB302" s="124"/>
      <c r="BC302" s="115">
        <f>IFERROR(IF(BB302="",0,(SUMIF($G$3:BA$3,"金额-入",$G302:BA302)-SUMIF($G$3:BA$3,"金额-出",$G302:BA302))/(SUMIF($G$3:BA$3,"数量-入",$G302:BA302)-SUMIF($G$3:BA$3,"数量-出",$G302:BA302))),0)</f>
        <v>0</v>
      </c>
      <c r="BD302" s="115">
        <f t="shared" si="198"/>
        <v>0</v>
      </c>
      <c r="BE302" s="125"/>
      <c r="BF302" s="126"/>
      <c r="BG302" s="123"/>
      <c r="BH302" s="112"/>
      <c r="BI302" s="119">
        <f t="shared" si="199"/>
        <v>0</v>
      </c>
      <c r="BJ302" s="124"/>
      <c r="BK302" s="115">
        <f>IFERROR(IF(BJ302="",0,(SUMIF($G$3:BI$3,"金额-入",$G302:BI302)-SUMIF($G$3:BI$3,"金额-出",$G302:BI302))/(SUMIF($G$3:BI$3,"数量-入",$G302:BI302)-SUMIF($G$3:BI$3,"数量-出",$G302:BI302))),0)</f>
        <v>0</v>
      </c>
      <c r="BL302" s="115">
        <f t="shared" si="200"/>
        <v>0</v>
      </c>
      <c r="BM302" s="125"/>
      <c r="BN302" s="126"/>
      <c r="BO302" s="123"/>
      <c r="BP302" s="112"/>
      <c r="BQ302" s="119">
        <f t="shared" si="201"/>
        <v>0</v>
      </c>
      <c r="BR302" s="124"/>
      <c r="BS302" s="115">
        <f>IFERROR(IF(BR302="",0,(SUMIF($G$3:BQ$3,"金额-入",$G302:BQ302)-SUMIF($G$3:BQ$3,"金额-出",$G302:BQ302))/(SUMIF($G$3:BQ$3,"数量-入",$G302:BQ302)-SUMIF($G$3:BQ$3,"数量-出",$G302:BQ302))),0)</f>
        <v>0</v>
      </c>
      <c r="BT302" s="115">
        <f t="shared" si="202"/>
        <v>0</v>
      </c>
      <c r="BU302" s="125"/>
      <c r="BV302" s="126"/>
      <c r="BW302" s="123"/>
      <c r="BX302" s="112"/>
      <c r="BY302" s="119">
        <f t="shared" si="203"/>
        <v>0</v>
      </c>
      <c r="BZ302" s="124"/>
      <c r="CA302" s="115">
        <f>IFERROR(IF(BZ302="",0,(SUMIF($G$3:BY$3,"金额-入",$G302:BY302)-SUMIF($G$3:BY$3,"金额-出",$G302:BY302))/(SUMIF($G$3:BY$3,"数量-入",$G302:BY302)-SUMIF($G$3:BY$3,"数量-出",$G302:BY302))),0)</f>
        <v>0</v>
      </c>
      <c r="CB302" s="115">
        <f t="shared" si="204"/>
        <v>0</v>
      </c>
      <c r="CC302" s="125"/>
      <c r="CD302" s="126"/>
      <c r="CE302" s="123"/>
      <c r="CF302" s="112"/>
      <c r="CG302" s="119">
        <f t="shared" si="205"/>
        <v>0</v>
      </c>
      <c r="CH302" s="124"/>
      <c r="CI302" s="115">
        <f>IFERROR(IF(CH302="",0,(SUMIF($G$3:CG$3,"金额-入",$G302:CG302)-SUMIF($G$3:CG$3,"金额-出",$G302:CG302))/(SUMIF($G$3:CG$3,"数量-入",$G302:CG302)-SUMIF($G$3:CG$3,"数量-出",$G302:CG302))),0)</f>
        <v>0</v>
      </c>
      <c r="CJ302" s="115">
        <f t="shared" si="206"/>
        <v>0</v>
      </c>
      <c r="CK302" s="125"/>
      <c r="CL302" s="126"/>
      <c r="CM302" s="123"/>
      <c r="CN302" s="112"/>
      <c r="CO302" s="119">
        <f t="shared" si="207"/>
        <v>0</v>
      </c>
      <c r="CP302" s="124"/>
      <c r="CQ302" s="115">
        <f>IFERROR(IF(CP302="",0,(SUMIF($G$3:CO$3,"金额-入",$G302:CO302)-SUMIF($G$3:CO$3,"金额-出",$G302:CO302))/(SUMIF($G$3:CO$3,"数量-入",$G302:CO302)-SUMIF($G$3:CO$3,"数量-出",$G302:CO302))),0)</f>
        <v>0</v>
      </c>
      <c r="CR302" s="115">
        <f t="shared" si="208"/>
        <v>0</v>
      </c>
      <c r="CS302" s="125"/>
      <c r="CT302" s="126"/>
      <c r="CU302" s="123"/>
      <c r="CV302" s="112"/>
      <c r="CW302" s="119">
        <f t="shared" si="209"/>
        <v>0</v>
      </c>
      <c r="CX302" s="124"/>
      <c r="CY302" s="115">
        <f>IFERROR(IF(CX302="",0,(SUMIF($G$3:CW$3,"金额-入",$G302:CW302)-SUMIF($G$3:CW$3,"金额-出",$G302:CW302))/(SUMIF($G$3:CW$3,"数量-入",$G302:CW302)-SUMIF($G$3:CW$3,"数量-出",$G302:CW302))),0)</f>
        <v>0</v>
      </c>
      <c r="CZ302" s="115">
        <f t="shared" si="210"/>
        <v>0</v>
      </c>
      <c r="DA302" s="125"/>
      <c r="DB302" s="126"/>
      <c r="DC302" s="123"/>
      <c r="DD302" s="112"/>
      <c r="DE302" s="119">
        <f t="shared" si="211"/>
        <v>0</v>
      </c>
      <c r="DF302" s="124"/>
      <c r="DG302" s="115">
        <f>IFERROR(IF(DF302="",0,(SUMIF($G$3:DE$3,"金额-入",$G302:DE302)-SUMIF($G$3:DE$3,"金额-出",$G302:DE302))/(SUMIF($G$3:DE$3,"数量-入",$G302:DE302)-SUMIF($G$3:DE$3,"数量-出",$G302:DE302))),0)</f>
        <v>0</v>
      </c>
      <c r="DH302" s="115">
        <f t="shared" si="212"/>
        <v>0</v>
      </c>
      <c r="DI302" s="125"/>
      <c r="DJ302" s="126"/>
      <c r="DK302" s="109">
        <f t="array" ref="DK302">MIN(IF(($G$3:$DJ$3="单价")*(G302:DJ302&lt;&gt;0),G302:DJ302))</f>
        <v>0</v>
      </c>
      <c r="DL302" s="97">
        <f t="array" ref="DL302">MAX(IF($G$3:$DJ$3="单价",G302:DJ302))</f>
        <v>0</v>
      </c>
      <c r="DM302" s="115">
        <f t="shared" si="213"/>
        <v>0</v>
      </c>
      <c r="DN302" s="127"/>
      <c r="DO302" s="2"/>
      <c r="DP302" s="11">
        <f t="shared" si="214"/>
        <v>0</v>
      </c>
      <c r="DQ302" s="11">
        <f t="shared" si="215"/>
        <v>0</v>
      </c>
      <c r="DR302" s="11"/>
      <c r="DS302" s="11"/>
      <c r="DT302" s="11"/>
      <c r="DU302" s="2"/>
      <c r="DV302" s="2"/>
      <c r="DW302" s="2"/>
      <c r="DX302" s="2"/>
      <c r="DY302" s="2"/>
    </row>
    <row r="303" spans="1:129" ht="18" hidden="1" customHeight="1" outlineLevel="1" x14ac:dyDescent="0.15">
      <c r="A303" s="2"/>
      <c r="B303" s="53">
        <f t="shared" si="178"/>
        <v>299</v>
      </c>
      <c r="C303" s="5"/>
      <c r="D303" s="6"/>
      <c r="E303" s="7"/>
      <c r="F303" s="8"/>
      <c r="G303" s="111"/>
      <c r="H303" s="112"/>
      <c r="I303" s="113">
        <f t="shared" si="181"/>
        <v>0</v>
      </c>
      <c r="J303" s="114">
        <f t="shared" si="182"/>
        <v>0</v>
      </c>
      <c r="K303" s="115">
        <f t="shared" si="179"/>
        <v>0</v>
      </c>
      <c r="L303" s="113">
        <f t="shared" si="183"/>
        <v>0</v>
      </c>
      <c r="M303" s="114">
        <f t="shared" si="184"/>
        <v>0</v>
      </c>
      <c r="N303" s="115">
        <f t="shared" si="180"/>
        <v>0</v>
      </c>
      <c r="O303" s="113">
        <f t="shared" si="185"/>
        <v>0</v>
      </c>
      <c r="P303" s="116">
        <f t="shared" si="186"/>
        <v>0</v>
      </c>
      <c r="Q303" s="117">
        <f t="shared" si="187"/>
        <v>0</v>
      </c>
      <c r="R303" s="118">
        <f t="shared" si="188"/>
        <v>0</v>
      </c>
      <c r="S303" s="111"/>
      <c r="T303" s="112"/>
      <c r="U303" s="119">
        <f t="shared" si="189"/>
        <v>0</v>
      </c>
      <c r="V303" s="120"/>
      <c r="W303" s="115">
        <f>IFERROR(IF(V303="",0,(SUMIF($G$3:U$3,"金额-入",$G303:U303)-SUMIF($G$3:U$3,"金额-出",$G303:U303))/(SUMIF($G$3:U$3,"数量-入",$G303:U303)-SUMIF($G$3:U$3,"数量-出",$G303:U303))),0)</f>
        <v>0</v>
      </c>
      <c r="X303" s="115">
        <f t="shared" si="190"/>
        <v>0</v>
      </c>
      <c r="Y303" s="121"/>
      <c r="Z303" s="122"/>
      <c r="AA303" s="111"/>
      <c r="AB303" s="112"/>
      <c r="AC303" s="119">
        <f t="shared" si="191"/>
        <v>0</v>
      </c>
      <c r="AD303" s="120"/>
      <c r="AE303" s="115">
        <f>IFERROR(IF(AD303="",0,(SUMIF($G$3:AC$3,"金额-入",$G303:AC303)-SUMIF($G$3:AC$3,"金额-出",$G303:AC303))/(SUMIF($G$3:AC$3,"数量-入",$G303:AC303)-SUMIF($G$3:AC$3,"数量-出",$G303:AC303))),0)</f>
        <v>0</v>
      </c>
      <c r="AF303" s="115">
        <f t="shared" si="192"/>
        <v>0</v>
      </c>
      <c r="AG303" s="121"/>
      <c r="AH303" s="122"/>
      <c r="AI303" s="123"/>
      <c r="AJ303" s="112"/>
      <c r="AK303" s="119">
        <f t="shared" si="193"/>
        <v>0</v>
      </c>
      <c r="AL303" s="124"/>
      <c r="AM303" s="115">
        <f>IFERROR(IF(AL303="",0,(SUMIF($G$3:AK$3,"金额-入",$G303:AK303)-SUMIF($G$3:AK$3,"金额-出",$G303:AK303))/(SUMIF($G$3:AK$3,"数量-入",$G303:AK303)-SUMIF($G$3:AK$3,"数量-出",$G303:AK303))),0)</f>
        <v>0</v>
      </c>
      <c r="AN303" s="115">
        <f t="shared" si="194"/>
        <v>0</v>
      </c>
      <c r="AO303" s="125"/>
      <c r="AP303" s="126"/>
      <c r="AQ303" s="123"/>
      <c r="AR303" s="112"/>
      <c r="AS303" s="119">
        <f t="shared" si="195"/>
        <v>0</v>
      </c>
      <c r="AT303" s="124"/>
      <c r="AU303" s="115">
        <f>IFERROR(IF(AT303="",0,(SUMIF($G$3:AS$3,"金额-入",$G303:AS303)-SUMIF($G$3:AS$3,"金额-出",$G303:AS303))/(SUMIF($G$3:AS$3,"数量-入",$G303:AS303)-SUMIF($G$3:AS$3,"数量-出",$G303:AS303))),0)</f>
        <v>0</v>
      </c>
      <c r="AV303" s="115">
        <f t="shared" si="196"/>
        <v>0</v>
      </c>
      <c r="AW303" s="125"/>
      <c r="AX303" s="126"/>
      <c r="AY303" s="123"/>
      <c r="AZ303" s="112"/>
      <c r="BA303" s="119">
        <f t="shared" si="197"/>
        <v>0</v>
      </c>
      <c r="BB303" s="124"/>
      <c r="BC303" s="115">
        <f>IFERROR(IF(BB303="",0,(SUMIF($G$3:BA$3,"金额-入",$G303:BA303)-SUMIF($G$3:BA$3,"金额-出",$G303:BA303))/(SUMIF($G$3:BA$3,"数量-入",$G303:BA303)-SUMIF($G$3:BA$3,"数量-出",$G303:BA303))),0)</f>
        <v>0</v>
      </c>
      <c r="BD303" s="115">
        <f t="shared" si="198"/>
        <v>0</v>
      </c>
      <c r="BE303" s="125"/>
      <c r="BF303" s="126"/>
      <c r="BG303" s="123"/>
      <c r="BH303" s="112"/>
      <c r="BI303" s="119">
        <f t="shared" si="199"/>
        <v>0</v>
      </c>
      <c r="BJ303" s="124"/>
      <c r="BK303" s="115">
        <f>IFERROR(IF(BJ303="",0,(SUMIF($G$3:BI$3,"金额-入",$G303:BI303)-SUMIF($G$3:BI$3,"金额-出",$G303:BI303))/(SUMIF($G$3:BI$3,"数量-入",$G303:BI303)-SUMIF($G$3:BI$3,"数量-出",$G303:BI303))),0)</f>
        <v>0</v>
      </c>
      <c r="BL303" s="115">
        <f t="shared" si="200"/>
        <v>0</v>
      </c>
      <c r="BM303" s="125"/>
      <c r="BN303" s="126"/>
      <c r="BO303" s="123"/>
      <c r="BP303" s="112"/>
      <c r="BQ303" s="119">
        <f t="shared" si="201"/>
        <v>0</v>
      </c>
      <c r="BR303" s="124"/>
      <c r="BS303" s="115">
        <f>IFERROR(IF(BR303="",0,(SUMIF($G$3:BQ$3,"金额-入",$G303:BQ303)-SUMIF($G$3:BQ$3,"金额-出",$G303:BQ303))/(SUMIF($G$3:BQ$3,"数量-入",$G303:BQ303)-SUMIF($G$3:BQ$3,"数量-出",$G303:BQ303))),0)</f>
        <v>0</v>
      </c>
      <c r="BT303" s="115">
        <f t="shared" si="202"/>
        <v>0</v>
      </c>
      <c r="BU303" s="125"/>
      <c r="BV303" s="126"/>
      <c r="BW303" s="123"/>
      <c r="BX303" s="112"/>
      <c r="BY303" s="119">
        <f t="shared" si="203"/>
        <v>0</v>
      </c>
      <c r="BZ303" s="124"/>
      <c r="CA303" s="115">
        <f>IFERROR(IF(BZ303="",0,(SUMIF($G$3:BY$3,"金额-入",$G303:BY303)-SUMIF($G$3:BY$3,"金额-出",$G303:BY303))/(SUMIF($G$3:BY$3,"数量-入",$G303:BY303)-SUMIF($G$3:BY$3,"数量-出",$G303:BY303))),0)</f>
        <v>0</v>
      </c>
      <c r="CB303" s="115">
        <f t="shared" si="204"/>
        <v>0</v>
      </c>
      <c r="CC303" s="125"/>
      <c r="CD303" s="126"/>
      <c r="CE303" s="123"/>
      <c r="CF303" s="112"/>
      <c r="CG303" s="119">
        <f t="shared" si="205"/>
        <v>0</v>
      </c>
      <c r="CH303" s="124"/>
      <c r="CI303" s="115">
        <f>IFERROR(IF(CH303="",0,(SUMIF($G$3:CG$3,"金额-入",$G303:CG303)-SUMIF($G$3:CG$3,"金额-出",$G303:CG303))/(SUMIF($G$3:CG$3,"数量-入",$G303:CG303)-SUMIF($G$3:CG$3,"数量-出",$G303:CG303))),0)</f>
        <v>0</v>
      </c>
      <c r="CJ303" s="115">
        <f t="shared" si="206"/>
        <v>0</v>
      </c>
      <c r="CK303" s="125"/>
      <c r="CL303" s="126"/>
      <c r="CM303" s="123"/>
      <c r="CN303" s="112"/>
      <c r="CO303" s="119">
        <f t="shared" si="207"/>
        <v>0</v>
      </c>
      <c r="CP303" s="124"/>
      <c r="CQ303" s="115">
        <f>IFERROR(IF(CP303="",0,(SUMIF($G$3:CO$3,"金额-入",$G303:CO303)-SUMIF($G$3:CO$3,"金额-出",$G303:CO303))/(SUMIF($G$3:CO$3,"数量-入",$G303:CO303)-SUMIF($G$3:CO$3,"数量-出",$G303:CO303))),0)</f>
        <v>0</v>
      </c>
      <c r="CR303" s="115">
        <f t="shared" si="208"/>
        <v>0</v>
      </c>
      <c r="CS303" s="125"/>
      <c r="CT303" s="126"/>
      <c r="CU303" s="123"/>
      <c r="CV303" s="112"/>
      <c r="CW303" s="119">
        <f t="shared" si="209"/>
        <v>0</v>
      </c>
      <c r="CX303" s="124"/>
      <c r="CY303" s="115">
        <f>IFERROR(IF(CX303="",0,(SUMIF($G$3:CW$3,"金额-入",$G303:CW303)-SUMIF($G$3:CW$3,"金额-出",$G303:CW303))/(SUMIF($G$3:CW$3,"数量-入",$G303:CW303)-SUMIF($G$3:CW$3,"数量-出",$G303:CW303))),0)</f>
        <v>0</v>
      </c>
      <c r="CZ303" s="115">
        <f t="shared" si="210"/>
        <v>0</v>
      </c>
      <c r="DA303" s="125"/>
      <c r="DB303" s="126"/>
      <c r="DC303" s="123"/>
      <c r="DD303" s="112"/>
      <c r="DE303" s="119">
        <f t="shared" si="211"/>
        <v>0</v>
      </c>
      <c r="DF303" s="124"/>
      <c r="DG303" s="115">
        <f>IFERROR(IF(DF303="",0,(SUMIF($G$3:DE$3,"金额-入",$G303:DE303)-SUMIF($G$3:DE$3,"金额-出",$G303:DE303))/(SUMIF($G$3:DE$3,"数量-入",$G303:DE303)-SUMIF($G$3:DE$3,"数量-出",$G303:DE303))),0)</f>
        <v>0</v>
      </c>
      <c r="DH303" s="115">
        <f t="shared" si="212"/>
        <v>0</v>
      </c>
      <c r="DI303" s="125"/>
      <c r="DJ303" s="126"/>
      <c r="DK303" s="109">
        <f t="array" ref="DK303">MIN(IF(($G$3:$DJ$3="单价")*(G303:DJ303&lt;&gt;0),G303:DJ303))</f>
        <v>0</v>
      </c>
      <c r="DL303" s="97">
        <f t="array" ref="DL303">MAX(IF($G$3:$DJ$3="单价",G303:DJ303))</f>
        <v>0</v>
      </c>
      <c r="DM303" s="115">
        <f t="shared" si="213"/>
        <v>0</v>
      </c>
      <c r="DN303" s="127"/>
      <c r="DO303" s="2"/>
      <c r="DP303" s="11">
        <f t="shared" si="214"/>
        <v>0</v>
      </c>
      <c r="DQ303" s="11">
        <f t="shared" si="215"/>
        <v>0</v>
      </c>
      <c r="DR303" s="11"/>
      <c r="DS303" s="11"/>
      <c r="DT303" s="11"/>
      <c r="DU303" s="2"/>
      <c r="DV303" s="2"/>
      <c r="DW303" s="2"/>
      <c r="DX303" s="2"/>
      <c r="DY303" s="2"/>
    </row>
    <row r="304" spans="1:129" ht="18" hidden="1" customHeight="1" outlineLevel="1" x14ac:dyDescent="0.15">
      <c r="A304" s="2"/>
      <c r="B304" s="53">
        <f t="shared" si="178"/>
        <v>300</v>
      </c>
      <c r="C304" s="5"/>
      <c r="D304" s="6"/>
      <c r="E304" s="7"/>
      <c r="F304" s="8"/>
      <c r="G304" s="111"/>
      <c r="H304" s="112"/>
      <c r="I304" s="113">
        <f t="shared" si="181"/>
        <v>0</v>
      </c>
      <c r="J304" s="114">
        <f t="shared" si="182"/>
        <v>0</v>
      </c>
      <c r="K304" s="115">
        <f t="shared" si="179"/>
        <v>0</v>
      </c>
      <c r="L304" s="113">
        <f t="shared" si="183"/>
        <v>0</v>
      </c>
      <c r="M304" s="114">
        <f t="shared" si="184"/>
        <v>0</v>
      </c>
      <c r="N304" s="115">
        <f t="shared" si="180"/>
        <v>0</v>
      </c>
      <c r="O304" s="113">
        <f t="shared" si="185"/>
        <v>0</v>
      </c>
      <c r="P304" s="116">
        <f t="shared" si="186"/>
        <v>0</v>
      </c>
      <c r="Q304" s="117">
        <f t="shared" si="187"/>
        <v>0</v>
      </c>
      <c r="R304" s="118">
        <f t="shared" si="188"/>
        <v>0</v>
      </c>
      <c r="S304" s="111"/>
      <c r="T304" s="112"/>
      <c r="U304" s="119">
        <f t="shared" si="189"/>
        <v>0</v>
      </c>
      <c r="V304" s="120"/>
      <c r="W304" s="115">
        <f>IFERROR(IF(V304="",0,(SUMIF($G$3:U$3,"金额-入",$G304:U304)-SUMIF($G$3:U$3,"金额-出",$G304:U304))/(SUMIF($G$3:U$3,"数量-入",$G304:U304)-SUMIF($G$3:U$3,"数量-出",$G304:U304))),0)</f>
        <v>0</v>
      </c>
      <c r="X304" s="115">
        <f t="shared" si="190"/>
        <v>0</v>
      </c>
      <c r="Y304" s="121"/>
      <c r="Z304" s="122"/>
      <c r="AA304" s="111"/>
      <c r="AB304" s="112"/>
      <c r="AC304" s="119">
        <f t="shared" si="191"/>
        <v>0</v>
      </c>
      <c r="AD304" s="120"/>
      <c r="AE304" s="115">
        <f>IFERROR(IF(AD304="",0,(SUMIF($G$3:AC$3,"金额-入",$G304:AC304)-SUMIF($G$3:AC$3,"金额-出",$G304:AC304))/(SUMIF($G$3:AC$3,"数量-入",$G304:AC304)-SUMIF($G$3:AC$3,"数量-出",$G304:AC304))),0)</f>
        <v>0</v>
      </c>
      <c r="AF304" s="115">
        <f t="shared" si="192"/>
        <v>0</v>
      </c>
      <c r="AG304" s="121"/>
      <c r="AH304" s="122"/>
      <c r="AI304" s="123"/>
      <c r="AJ304" s="112"/>
      <c r="AK304" s="119">
        <f t="shared" si="193"/>
        <v>0</v>
      </c>
      <c r="AL304" s="124"/>
      <c r="AM304" s="115">
        <f>IFERROR(IF(AL304="",0,(SUMIF($G$3:AK$3,"金额-入",$G304:AK304)-SUMIF($G$3:AK$3,"金额-出",$G304:AK304))/(SUMIF($G$3:AK$3,"数量-入",$G304:AK304)-SUMIF($G$3:AK$3,"数量-出",$G304:AK304))),0)</f>
        <v>0</v>
      </c>
      <c r="AN304" s="115">
        <f t="shared" si="194"/>
        <v>0</v>
      </c>
      <c r="AO304" s="125"/>
      <c r="AP304" s="126"/>
      <c r="AQ304" s="123"/>
      <c r="AR304" s="112"/>
      <c r="AS304" s="119">
        <f t="shared" si="195"/>
        <v>0</v>
      </c>
      <c r="AT304" s="124"/>
      <c r="AU304" s="115">
        <f>IFERROR(IF(AT304="",0,(SUMIF($G$3:AS$3,"金额-入",$G304:AS304)-SUMIF($G$3:AS$3,"金额-出",$G304:AS304))/(SUMIF($G$3:AS$3,"数量-入",$G304:AS304)-SUMIF($G$3:AS$3,"数量-出",$G304:AS304))),0)</f>
        <v>0</v>
      </c>
      <c r="AV304" s="115">
        <f t="shared" si="196"/>
        <v>0</v>
      </c>
      <c r="AW304" s="125"/>
      <c r="AX304" s="126"/>
      <c r="AY304" s="123"/>
      <c r="AZ304" s="112"/>
      <c r="BA304" s="119">
        <f t="shared" si="197"/>
        <v>0</v>
      </c>
      <c r="BB304" s="124"/>
      <c r="BC304" s="115">
        <f>IFERROR(IF(BB304="",0,(SUMIF($G$3:BA$3,"金额-入",$G304:BA304)-SUMIF($G$3:BA$3,"金额-出",$G304:BA304))/(SUMIF($G$3:BA$3,"数量-入",$G304:BA304)-SUMIF($G$3:BA$3,"数量-出",$G304:BA304))),0)</f>
        <v>0</v>
      </c>
      <c r="BD304" s="115">
        <f t="shared" si="198"/>
        <v>0</v>
      </c>
      <c r="BE304" s="125"/>
      <c r="BF304" s="126"/>
      <c r="BG304" s="123"/>
      <c r="BH304" s="112"/>
      <c r="BI304" s="119">
        <f t="shared" si="199"/>
        <v>0</v>
      </c>
      <c r="BJ304" s="124"/>
      <c r="BK304" s="115">
        <f>IFERROR(IF(BJ304="",0,(SUMIF($G$3:BI$3,"金额-入",$G304:BI304)-SUMIF($G$3:BI$3,"金额-出",$G304:BI304))/(SUMIF($G$3:BI$3,"数量-入",$G304:BI304)-SUMIF($G$3:BI$3,"数量-出",$G304:BI304))),0)</f>
        <v>0</v>
      </c>
      <c r="BL304" s="115">
        <f t="shared" si="200"/>
        <v>0</v>
      </c>
      <c r="BM304" s="125"/>
      <c r="BN304" s="126"/>
      <c r="BO304" s="123"/>
      <c r="BP304" s="112"/>
      <c r="BQ304" s="119">
        <f t="shared" si="201"/>
        <v>0</v>
      </c>
      <c r="BR304" s="124"/>
      <c r="BS304" s="115">
        <f>IFERROR(IF(BR304="",0,(SUMIF($G$3:BQ$3,"金额-入",$G304:BQ304)-SUMIF($G$3:BQ$3,"金额-出",$G304:BQ304))/(SUMIF($G$3:BQ$3,"数量-入",$G304:BQ304)-SUMIF($G$3:BQ$3,"数量-出",$G304:BQ304))),0)</f>
        <v>0</v>
      </c>
      <c r="BT304" s="115">
        <f t="shared" si="202"/>
        <v>0</v>
      </c>
      <c r="BU304" s="125"/>
      <c r="BV304" s="126"/>
      <c r="BW304" s="123"/>
      <c r="BX304" s="112"/>
      <c r="BY304" s="119">
        <f t="shared" si="203"/>
        <v>0</v>
      </c>
      <c r="BZ304" s="124"/>
      <c r="CA304" s="115">
        <f>IFERROR(IF(BZ304="",0,(SUMIF($G$3:BY$3,"金额-入",$G304:BY304)-SUMIF($G$3:BY$3,"金额-出",$G304:BY304))/(SUMIF($G$3:BY$3,"数量-入",$G304:BY304)-SUMIF($G$3:BY$3,"数量-出",$G304:BY304))),0)</f>
        <v>0</v>
      </c>
      <c r="CB304" s="115">
        <f t="shared" si="204"/>
        <v>0</v>
      </c>
      <c r="CC304" s="125"/>
      <c r="CD304" s="126"/>
      <c r="CE304" s="123"/>
      <c r="CF304" s="112"/>
      <c r="CG304" s="119">
        <f t="shared" si="205"/>
        <v>0</v>
      </c>
      <c r="CH304" s="124"/>
      <c r="CI304" s="115">
        <f>IFERROR(IF(CH304="",0,(SUMIF($G$3:CG$3,"金额-入",$G304:CG304)-SUMIF($G$3:CG$3,"金额-出",$G304:CG304))/(SUMIF($G$3:CG$3,"数量-入",$G304:CG304)-SUMIF($G$3:CG$3,"数量-出",$G304:CG304))),0)</f>
        <v>0</v>
      </c>
      <c r="CJ304" s="115">
        <f t="shared" si="206"/>
        <v>0</v>
      </c>
      <c r="CK304" s="125"/>
      <c r="CL304" s="126"/>
      <c r="CM304" s="123"/>
      <c r="CN304" s="112"/>
      <c r="CO304" s="119">
        <f t="shared" si="207"/>
        <v>0</v>
      </c>
      <c r="CP304" s="124"/>
      <c r="CQ304" s="115">
        <f>IFERROR(IF(CP304="",0,(SUMIF($G$3:CO$3,"金额-入",$G304:CO304)-SUMIF($G$3:CO$3,"金额-出",$G304:CO304))/(SUMIF($G$3:CO$3,"数量-入",$G304:CO304)-SUMIF($G$3:CO$3,"数量-出",$G304:CO304))),0)</f>
        <v>0</v>
      </c>
      <c r="CR304" s="115">
        <f t="shared" si="208"/>
        <v>0</v>
      </c>
      <c r="CS304" s="125"/>
      <c r="CT304" s="126"/>
      <c r="CU304" s="123"/>
      <c r="CV304" s="112"/>
      <c r="CW304" s="119">
        <f t="shared" si="209"/>
        <v>0</v>
      </c>
      <c r="CX304" s="124"/>
      <c r="CY304" s="115">
        <f>IFERROR(IF(CX304="",0,(SUMIF($G$3:CW$3,"金额-入",$G304:CW304)-SUMIF($G$3:CW$3,"金额-出",$G304:CW304))/(SUMIF($G$3:CW$3,"数量-入",$G304:CW304)-SUMIF($G$3:CW$3,"数量-出",$G304:CW304))),0)</f>
        <v>0</v>
      </c>
      <c r="CZ304" s="115">
        <f t="shared" si="210"/>
        <v>0</v>
      </c>
      <c r="DA304" s="125"/>
      <c r="DB304" s="126"/>
      <c r="DC304" s="123"/>
      <c r="DD304" s="112"/>
      <c r="DE304" s="119">
        <f t="shared" si="211"/>
        <v>0</v>
      </c>
      <c r="DF304" s="124"/>
      <c r="DG304" s="115">
        <f>IFERROR(IF(DF304="",0,(SUMIF($G$3:DE$3,"金额-入",$G304:DE304)-SUMIF($G$3:DE$3,"金额-出",$G304:DE304))/(SUMIF($G$3:DE$3,"数量-入",$G304:DE304)-SUMIF($G$3:DE$3,"数量-出",$G304:DE304))),0)</f>
        <v>0</v>
      </c>
      <c r="DH304" s="115">
        <f t="shared" si="212"/>
        <v>0</v>
      </c>
      <c r="DI304" s="125"/>
      <c r="DJ304" s="126"/>
      <c r="DK304" s="109">
        <f t="array" ref="DK304">MIN(IF(($G$3:$DJ$3="单价")*(G304:DJ304&lt;&gt;0),G304:DJ304))</f>
        <v>0</v>
      </c>
      <c r="DL304" s="97">
        <f t="array" ref="DL304">MAX(IF($G$3:$DJ$3="单价",G304:DJ304))</f>
        <v>0</v>
      </c>
      <c r="DM304" s="115">
        <f t="shared" si="213"/>
        <v>0</v>
      </c>
      <c r="DN304" s="127"/>
      <c r="DO304" s="2"/>
      <c r="DP304" s="11">
        <f t="shared" si="214"/>
        <v>0</v>
      </c>
      <c r="DQ304" s="11">
        <f t="shared" si="215"/>
        <v>0</v>
      </c>
      <c r="DR304" s="11"/>
      <c r="DS304" s="11"/>
      <c r="DT304" s="11"/>
      <c r="DU304" s="2"/>
      <c r="DV304" s="2"/>
      <c r="DW304" s="2"/>
      <c r="DX304" s="2"/>
      <c r="DY304" s="2"/>
    </row>
    <row r="305" spans="1:129" ht="18" hidden="1" customHeight="1" outlineLevel="1" x14ac:dyDescent="0.15">
      <c r="A305" s="2"/>
      <c r="B305" s="53">
        <f t="shared" si="178"/>
        <v>301</v>
      </c>
      <c r="C305" s="5"/>
      <c r="D305" s="6"/>
      <c r="E305" s="7"/>
      <c r="F305" s="8"/>
      <c r="G305" s="111"/>
      <c r="H305" s="112"/>
      <c r="I305" s="113">
        <f t="shared" si="181"/>
        <v>0</v>
      </c>
      <c r="J305" s="114">
        <f t="shared" si="182"/>
        <v>0</v>
      </c>
      <c r="K305" s="115">
        <f t="shared" si="179"/>
        <v>0</v>
      </c>
      <c r="L305" s="113">
        <f t="shared" si="183"/>
        <v>0</v>
      </c>
      <c r="M305" s="114">
        <f t="shared" si="184"/>
        <v>0</v>
      </c>
      <c r="N305" s="115">
        <f t="shared" si="180"/>
        <v>0</v>
      </c>
      <c r="O305" s="113">
        <f t="shared" si="185"/>
        <v>0</v>
      </c>
      <c r="P305" s="116">
        <f t="shared" si="186"/>
        <v>0</v>
      </c>
      <c r="Q305" s="117">
        <f t="shared" si="187"/>
        <v>0</v>
      </c>
      <c r="R305" s="118">
        <f t="shared" si="188"/>
        <v>0</v>
      </c>
      <c r="S305" s="111"/>
      <c r="T305" s="112"/>
      <c r="U305" s="119">
        <f t="shared" si="189"/>
        <v>0</v>
      </c>
      <c r="V305" s="120"/>
      <c r="W305" s="115">
        <f>IFERROR(IF(V305="",0,(SUMIF($G$3:U$3,"金额-入",$G305:U305)-SUMIF($G$3:U$3,"金额-出",$G305:U305))/(SUMIF($G$3:U$3,"数量-入",$G305:U305)-SUMIF($G$3:U$3,"数量-出",$G305:U305))),0)</f>
        <v>0</v>
      </c>
      <c r="X305" s="115">
        <f t="shared" si="190"/>
        <v>0</v>
      </c>
      <c r="Y305" s="121"/>
      <c r="Z305" s="122"/>
      <c r="AA305" s="111"/>
      <c r="AB305" s="112"/>
      <c r="AC305" s="119">
        <f t="shared" si="191"/>
        <v>0</v>
      </c>
      <c r="AD305" s="120"/>
      <c r="AE305" s="115">
        <f>IFERROR(IF(AD305="",0,(SUMIF($G$3:AC$3,"金额-入",$G305:AC305)-SUMIF($G$3:AC$3,"金额-出",$G305:AC305))/(SUMIF($G$3:AC$3,"数量-入",$G305:AC305)-SUMIF($G$3:AC$3,"数量-出",$G305:AC305))),0)</f>
        <v>0</v>
      </c>
      <c r="AF305" s="115">
        <f t="shared" si="192"/>
        <v>0</v>
      </c>
      <c r="AG305" s="121"/>
      <c r="AH305" s="122"/>
      <c r="AI305" s="123"/>
      <c r="AJ305" s="112"/>
      <c r="AK305" s="119">
        <f t="shared" si="193"/>
        <v>0</v>
      </c>
      <c r="AL305" s="124"/>
      <c r="AM305" s="115">
        <f>IFERROR(IF(AL305="",0,(SUMIF($G$3:AK$3,"金额-入",$G305:AK305)-SUMIF($G$3:AK$3,"金额-出",$G305:AK305))/(SUMIF($G$3:AK$3,"数量-入",$G305:AK305)-SUMIF($G$3:AK$3,"数量-出",$G305:AK305))),0)</f>
        <v>0</v>
      </c>
      <c r="AN305" s="115">
        <f t="shared" si="194"/>
        <v>0</v>
      </c>
      <c r="AO305" s="125"/>
      <c r="AP305" s="126"/>
      <c r="AQ305" s="123"/>
      <c r="AR305" s="112"/>
      <c r="AS305" s="119">
        <f t="shared" si="195"/>
        <v>0</v>
      </c>
      <c r="AT305" s="124"/>
      <c r="AU305" s="115">
        <f>IFERROR(IF(AT305="",0,(SUMIF($G$3:AS$3,"金额-入",$G305:AS305)-SUMIF($G$3:AS$3,"金额-出",$G305:AS305))/(SUMIF($G$3:AS$3,"数量-入",$G305:AS305)-SUMIF($G$3:AS$3,"数量-出",$G305:AS305))),0)</f>
        <v>0</v>
      </c>
      <c r="AV305" s="115">
        <f t="shared" si="196"/>
        <v>0</v>
      </c>
      <c r="AW305" s="125"/>
      <c r="AX305" s="126"/>
      <c r="AY305" s="123"/>
      <c r="AZ305" s="112"/>
      <c r="BA305" s="119">
        <f t="shared" si="197"/>
        <v>0</v>
      </c>
      <c r="BB305" s="124"/>
      <c r="BC305" s="115">
        <f>IFERROR(IF(BB305="",0,(SUMIF($G$3:BA$3,"金额-入",$G305:BA305)-SUMIF($G$3:BA$3,"金额-出",$G305:BA305))/(SUMIF($G$3:BA$3,"数量-入",$G305:BA305)-SUMIF($G$3:BA$3,"数量-出",$G305:BA305))),0)</f>
        <v>0</v>
      </c>
      <c r="BD305" s="115">
        <f t="shared" si="198"/>
        <v>0</v>
      </c>
      <c r="BE305" s="125"/>
      <c r="BF305" s="126"/>
      <c r="BG305" s="123"/>
      <c r="BH305" s="112"/>
      <c r="BI305" s="119">
        <f t="shared" si="199"/>
        <v>0</v>
      </c>
      <c r="BJ305" s="124"/>
      <c r="BK305" s="115">
        <f>IFERROR(IF(BJ305="",0,(SUMIF($G$3:BI$3,"金额-入",$G305:BI305)-SUMIF($G$3:BI$3,"金额-出",$G305:BI305))/(SUMIF($G$3:BI$3,"数量-入",$G305:BI305)-SUMIF($G$3:BI$3,"数量-出",$G305:BI305))),0)</f>
        <v>0</v>
      </c>
      <c r="BL305" s="115">
        <f t="shared" si="200"/>
        <v>0</v>
      </c>
      <c r="BM305" s="125"/>
      <c r="BN305" s="126"/>
      <c r="BO305" s="123"/>
      <c r="BP305" s="112"/>
      <c r="BQ305" s="119">
        <f t="shared" si="201"/>
        <v>0</v>
      </c>
      <c r="BR305" s="124"/>
      <c r="BS305" s="115">
        <f>IFERROR(IF(BR305="",0,(SUMIF($G$3:BQ$3,"金额-入",$G305:BQ305)-SUMIF($G$3:BQ$3,"金额-出",$G305:BQ305))/(SUMIF($G$3:BQ$3,"数量-入",$G305:BQ305)-SUMIF($G$3:BQ$3,"数量-出",$G305:BQ305))),0)</f>
        <v>0</v>
      </c>
      <c r="BT305" s="115">
        <f t="shared" si="202"/>
        <v>0</v>
      </c>
      <c r="BU305" s="125"/>
      <c r="BV305" s="126"/>
      <c r="BW305" s="123"/>
      <c r="BX305" s="112"/>
      <c r="BY305" s="119">
        <f t="shared" si="203"/>
        <v>0</v>
      </c>
      <c r="BZ305" s="124"/>
      <c r="CA305" s="115">
        <f>IFERROR(IF(BZ305="",0,(SUMIF($G$3:BY$3,"金额-入",$G305:BY305)-SUMIF($G$3:BY$3,"金额-出",$G305:BY305))/(SUMIF($G$3:BY$3,"数量-入",$G305:BY305)-SUMIF($G$3:BY$3,"数量-出",$G305:BY305))),0)</f>
        <v>0</v>
      </c>
      <c r="CB305" s="115">
        <f t="shared" si="204"/>
        <v>0</v>
      </c>
      <c r="CC305" s="125"/>
      <c r="CD305" s="126"/>
      <c r="CE305" s="123"/>
      <c r="CF305" s="112"/>
      <c r="CG305" s="119">
        <f t="shared" si="205"/>
        <v>0</v>
      </c>
      <c r="CH305" s="124"/>
      <c r="CI305" s="115">
        <f>IFERROR(IF(CH305="",0,(SUMIF($G$3:CG$3,"金额-入",$G305:CG305)-SUMIF($G$3:CG$3,"金额-出",$G305:CG305))/(SUMIF($G$3:CG$3,"数量-入",$G305:CG305)-SUMIF($G$3:CG$3,"数量-出",$G305:CG305))),0)</f>
        <v>0</v>
      </c>
      <c r="CJ305" s="115">
        <f t="shared" si="206"/>
        <v>0</v>
      </c>
      <c r="CK305" s="125"/>
      <c r="CL305" s="126"/>
      <c r="CM305" s="123"/>
      <c r="CN305" s="112"/>
      <c r="CO305" s="119">
        <f t="shared" si="207"/>
        <v>0</v>
      </c>
      <c r="CP305" s="124"/>
      <c r="CQ305" s="115">
        <f>IFERROR(IF(CP305="",0,(SUMIF($G$3:CO$3,"金额-入",$G305:CO305)-SUMIF($G$3:CO$3,"金额-出",$G305:CO305))/(SUMIF($G$3:CO$3,"数量-入",$G305:CO305)-SUMIF($G$3:CO$3,"数量-出",$G305:CO305))),0)</f>
        <v>0</v>
      </c>
      <c r="CR305" s="115">
        <f t="shared" si="208"/>
        <v>0</v>
      </c>
      <c r="CS305" s="125"/>
      <c r="CT305" s="126"/>
      <c r="CU305" s="123"/>
      <c r="CV305" s="112"/>
      <c r="CW305" s="119">
        <f t="shared" si="209"/>
        <v>0</v>
      </c>
      <c r="CX305" s="124"/>
      <c r="CY305" s="115">
        <f>IFERROR(IF(CX305="",0,(SUMIF($G$3:CW$3,"金额-入",$G305:CW305)-SUMIF($G$3:CW$3,"金额-出",$G305:CW305))/(SUMIF($G$3:CW$3,"数量-入",$G305:CW305)-SUMIF($G$3:CW$3,"数量-出",$G305:CW305))),0)</f>
        <v>0</v>
      </c>
      <c r="CZ305" s="115">
        <f t="shared" si="210"/>
        <v>0</v>
      </c>
      <c r="DA305" s="125"/>
      <c r="DB305" s="126"/>
      <c r="DC305" s="123"/>
      <c r="DD305" s="112"/>
      <c r="DE305" s="119">
        <f t="shared" si="211"/>
        <v>0</v>
      </c>
      <c r="DF305" s="124"/>
      <c r="DG305" s="115">
        <f>IFERROR(IF(DF305="",0,(SUMIF($G$3:DE$3,"金额-入",$G305:DE305)-SUMIF($G$3:DE$3,"金额-出",$G305:DE305))/(SUMIF($G$3:DE$3,"数量-入",$G305:DE305)-SUMIF($G$3:DE$3,"数量-出",$G305:DE305))),0)</f>
        <v>0</v>
      </c>
      <c r="DH305" s="115">
        <f t="shared" si="212"/>
        <v>0</v>
      </c>
      <c r="DI305" s="125"/>
      <c r="DJ305" s="126"/>
      <c r="DK305" s="109">
        <f t="array" ref="DK305">MIN(IF(($G$3:$DJ$3="单价")*(G305:DJ305&lt;&gt;0),G305:DJ305))</f>
        <v>0</v>
      </c>
      <c r="DL305" s="97">
        <f t="array" ref="DL305">MAX(IF($G$3:$DJ$3="单价",G305:DJ305))</f>
        <v>0</v>
      </c>
      <c r="DM305" s="115">
        <f t="shared" si="213"/>
        <v>0</v>
      </c>
      <c r="DN305" s="127"/>
      <c r="DO305" s="2"/>
      <c r="DP305" s="11">
        <f t="shared" si="214"/>
        <v>0</v>
      </c>
      <c r="DQ305" s="11">
        <f t="shared" si="215"/>
        <v>0</v>
      </c>
      <c r="DR305" s="11"/>
      <c r="DS305" s="11"/>
      <c r="DT305" s="11"/>
      <c r="DU305" s="2"/>
      <c r="DV305" s="2"/>
      <c r="DW305" s="2"/>
      <c r="DX305" s="2"/>
      <c r="DY305" s="2"/>
    </row>
    <row r="306" spans="1:129" ht="18" hidden="1" customHeight="1" outlineLevel="1" x14ac:dyDescent="0.15">
      <c r="A306" s="2"/>
      <c r="B306" s="53">
        <f t="shared" si="178"/>
        <v>302</v>
      </c>
      <c r="C306" s="5"/>
      <c r="D306" s="6"/>
      <c r="E306" s="7"/>
      <c r="F306" s="8"/>
      <c r="G306" s="111"/>
      <c r="H306" s="112"/>
      <c r="I306" s="113">
        <f t="shared" si="181"/>
        <v>0</v>
      </c>
      <c r="J306" s="114">
        <f t="shared" si="182"/>
        <v>0</v>
      </c>
      <c r="K306" s="115">
        <f t="shared" si="179"/>
        <v>0</v>
      </c>
      <c r="L306" s="113">
        <f t="shared" si="183"/>
        <v>0</v>
      </c>
      <c r="M306" s="114">
        <f t="shared" si="184"/>
        <v>0</v>
      </c>
      <c r="N306" s="115">
        <f t="shared" si="180"/>
        <v>0</v>
      </c>
      <c r="O306" s="113">
        <f t="shared" si="185"/>
        <v>0</v>
      </c>
      <c r="P306" s="116">
        <f t="shared" si="186"/>
        <v>0</v>
      </c>
      <c r="Q306" s="117">
        <f t="shared" si="187"/>
        <v>0</v>
      </c>
      <c r="R306" s="118">
        <f t="shared" si="188"/>
        <v>0</v>
      </c>
      <c r="S306" s="111"/>
      <c r="T306" s="112"/>
      <c r="U306" s="119">
        <f t="shared" si="189"/>
        <v>0</v>
      </c>
      <c r="V306" s="120"/>
      <c r="W306" s="115">
        <f>IFERROR(IF(V306="",0,(SUMIF($G$3:U$3,"金额-入",$G306:U306)-SUMIF($G$3:U$3,"金额-出",$G306:U306))/(SUMIF($G$3:U$3,"数量-入",$G306:U306)-SUMIF($G$3:U$3,"数量-出",$G306:U306))),0)</f>
        <v>0</v>
      </c>
      <c r="X306" s="115">
        <f t="shared" si="190"/>
        <v>0</v>
      </c>
      <c r="Y306" s="121"/>
      <c r="Z306" s="122"/>
      <c r="AA306" s="111"/>
      <c r="AB306" s="112"/>
      <c r="AC306" s="119">
        <f t="shared" si="191"/>
        <v>0</v>
      </c>
      <c r="AD306" s="120"/>
      <c r="AE306" s="115">
        <f>IFERROR(IF(AD306="",0,(SUMIF($G$3:AC$3,"金额-入",$G306:AC306)-SUMIF($G$3:AC$3,"金额-出",$G306:AC306))/(SUMIF($G$3:AC$3,"数量-入",$G306:AC306)-SUMIF($G$3:AC$3,"数量-出",$G306:AC306))),0)</f>
        <v>0</v>
      </c>
      <c r="AF306" s="115">
        <f t="shared" si="192"/>
        <v>0</v>
      </c>
      <c r="AG306" s="121"/>
      <c r="AH306" s="122"/>
      <c r="AI306" s="123"/>
      <c r="AJ306" s="112"/>
      <c r="AK306" s="119">
        <f t="shared" si="193"/>
        <v>0</v>
      </c>
      <c r="AL306" s="124"/>
      <c r="AM306" s="115">
        <f>IFERROR(IF(AL306="",0,(SUMIF($G$3:AK$3,"金额-入",$G306:AK306)-SUMIF($G$3:AK$3,"金额-出",$G306:AK306))/(SUMIF($G$3:AK$3,"数量-入",$G306:AK306)-SUMIF($G$3:AK$3,"数量-出",$G306:AK306))),0)</f>
        <v>0</v>
      </c>
      <c r="AN306" s="115">
        <f t="shared" si="194"/>
        <v>0</v>
      </c>
      <c r="AO306" s="125"/>
      <c r="AP306" s="126"/>
      <c r="AQ306" s="123"/>
      <c r="AR306" s="112"/>
      <c r="AS306" s="119">
        <f t="shared" si="195"/>
        <v>0</v>
      </c>
      <c r="AT306" s="124"/>
      <c r="AU306" s="115">
        <f>IFERROR(IF(AT306="",0,(SUMIF($G$3:AS$3,"金额-入",$G306:AS306)-SUMIF($G$3:AS$3,"金额-出",$G306:AS306))/(SUMIF($G$3:AS$3,"数量-入",$G306:AS306)-SUMIF($G$3:AS$3,"数量-出",$G306:AS306))),0)</f>
        <v>0</v>
      </c>
      <c r="AV306" s="115">
        <f t="shared" si="196"/>
        <v>0</v>
      </c>
      <c r="AW306" s="125"/>
      <c r="AX306" s="126"/>
      <c r="AY306" s="123"/>
      <c r="AZ306" s="112"/>
      <c r="BA306" s="119">
        <f t="shared" si="197"/>
        <v>0</v>
      </c>
      <c r="BB306" s="124"/>
      <c r="BC306" s="115">
        <f>IFERROR(IF(BB306="",0,(SUMIF($G$3:BA$3,"金额-入",$G306:BA306)-SUMIF($G$3:BA$3,"金额-出",$G306:BA306))/(SUMIF($G$3:BA$3,"数量-入",$G306:BA306)-SUMIF($G$3:BA$3,"数量-出",$G306:BA306))),0)</f>
        <v>0</v>
      </c>
      <c r="BD306" s="115">
        <f t="shared" si="198"/>
        <v>0</v>
      </c>
      <c r="BE306" s="125"/>
      <c r="BF306" s="126"/>
      <c r="BG306" s="123"/>
      <c r="BH306" s="112"/>
      <c r="BI306" s="119">
        <f t="shared" si="199"/>
        <v>0</v>
      </c>
      <c r="BJ306" s="124"/>
      <c r="BK306" s="115">
        <f>IFERROR(IF(BJ306="",0,(SUMIF($G$3:BI$3,"金额-入",$G306:BI306)-SUMIF($G$3:BI$3,"金额-出",$G306:BI306))/(SUMIF($G$3:BI$3,"数量-入",$G306:BI306)-SUMIF($G$3:BI$3,"数量-出",$G306:BI306))),0)</f>
        <v>0</v>
      </c>
      <c r="BL306" s="115">
        <f t="shared" si="200"/>
        <v>0</v>
      </c>
      <c r="BM306" s="125"/>
      <c r="BN306" s="126"/>
      <c r="BO306" s="123"/>
      <c r="BP306" s="112"/>
      <c r="BQ306" s="119">
        <f t="shared" si="201"/>
        <v>0</v>
      </c>
      <c r="BR306" s="124"/>
      <c r="BS306" s="115">
        <f>IFERROR(IF(BR306="",0,(SUMIF($G$3:BQ$3,"金额-入",$G306:BQ306)-SUMIF($G$3:BQ$3,"金额-出",$G306:BQ306))/(SUMIF($G$3:BQ$3,"数量-入",$G306:BQ306)-SUMIF($G$3:BQ$3,"数量-出",$G306:BQ306))),0)</f>
        <v>0</v>
      </c>
      <c r="BT306" s="115">
        <f t="shared" si="202"/>
        <v>0</v>
      </c>
      <c r="BU306" s="125"/>
      <c r="BV306" s="126"/>
      <c r="BW306" s="123"/>
      <c r="BX306" s="112"/>
      <c r="BY306" s="119">
        <f t="shared" si="203"/>
        <v>0</v>
      </c>
      <c r="BZ306" s="124"/>
      <c r="CA306" s="115">
        <f>IFERROR(IF(BZ306="",0,(SUMIF($G$3:BY$3,"金额-入",$G306:BY306)-SUMIF($G$3:BY$3,"金额-出",$G306:BY306))/(SUMIF($G$3:BY$3,"数量-入",$G306:BY306)-SUMIF($G$3:BY$3,"数量-出",$G306:BY306))),0)</f>
        <v>0</v>
      </c>
      <c r="CB306" s="115">
        <f t="shared" si="204"/>
        <v>0</v>
      </c>
      <c r="CC306" s="125"/>
      <c r="CD306" s="126"/>
      <c r="CE306" s="123"/>
      <c r="CF306" s="112"/>
      <c r="CG306" s="119">
        <f t="shared" si="205"/>
        <v>0</v>
      </c>
      <c r="CH306" s="124"/>
      <c r="CI306" s="115">
        <f>IFERROR(IF(CH306="",0,(SUMIF($G$3:CG$3,"金额-入",$G306:CG306)-SUMIF($G$3:CG$3,"金额-出",$G306:CG306))/(SUMIF($G$3:CG$3,"数量-入",$G306:CG306)-SUMIF($G$3:CG$3,"数量-出",$G306:CG306))),0)</f>
        <v>0</v>
      </c>
      <c r="CJ306" s="115">
        <f t="shared" si="206"/>
        <v>0</v>
      </c>
      <c r="CK306" s="125"/>
      <c r="CL306" s="126"/>
      <c r="CM306" s="123"/>
      <c r="CN306" s="112"/>
      <c r="CO306" s="119">
        <f t="shared" si="207"/>
        <v>0</v>
      </c>
      <c r="CP306" s="124"/>
      <c r="CQ306" s="115">
        <f>IFERROR(IF(CP306="",0,(SUMIF($G$3:CO$3,"金额-入",$G306:CO306)-SUMIF($G$3:CO$3,"金额-出",$G306:CO306))/(SUMIF($G$3:CO$3,"数量-入",$G306:CO306)-SUMIF($G$3:CO$3,"数量-出",$G306:CO306))),0)</f>
        <v>0</v>
      </c>
      <c r="CR306" s="115">
        <f t="shared" si="208"/>
        <v>0</v>
      </c>
      <c r="CS306" s="125"/>
      <c r="CT306" s="126"/>
      <c r="CU306" s="123"/>
      <c r="CV306" s="112"/>
      <c r="CW306" s="119">
        <f t="shared" si="209"/>
        <v>0</v>
      </c>
      <c r="CX306" s="124"/>
      <c r="CY306" s="115">
        <f>IFERROR(IF(CX306="",0,(SUMIF($G$3:CW$3,"金额-入",$G306:CW306)-SUMIF($G$3:CW$3,"金额-出",$G306:CW306))/(SUMIF($G$3:CW$3,"数量-入",$G306:CW306)-SUMIF($G$3:CW$3,"数量-出",$G306:CW306))),0)</f>
        <v>0</v>
      </c>
      <c r="CZ306" s="115">
        <f t="shared" si="210"/>
        <v>0</v>
      </c>
      <c r="DA306" s="125"/>
      <c r="DB306" s="126"/>
      <c r="DC306" s="123"/>
      <c r="DD306" s="112"/>
      <c r="DE306" s="119">
        <f t="shared" si="211"/>
        <v>0</v>
      </c>
      <c r="DF306" s="124"/>
      <c r="DG306" s="115">
        <f>IFERROR(IF(DF306="",0,(SUMIF($G$3:DE$3,"金额-入",$G306:DE306)-SUMIF($G$3:DE$3,"金额-出",$G306:DE306))/(SUMIF($G$3:DE$3,"数量-入",$G306:DE306)-SUMIF($G$3:DE$3,"数量-出",$G306:DE306))),0)</f>
        <v>0</v>
      </c>
      <c r="DH306" s="115">
        <f t="shared" si="212"/>
        <v>0</v>
      </c>
      <c r="DI306" s="125"/>
      <c r="DJ306" s="126"/>
      <c r="DK306" s="109">
        <f t="array" ref="DK306">MIN(IF(($G$3:$DJ$3="单价")*(G306:DJ306&lt;&gt;0),G306:DJ306))</f>
        <v>0</v>
      </c>
      <c r="DL306" s="97">
        <f t="array" ref="DL306">MAX(IF($G$3:$DJ$3="单价",G306:DJ306))</f>
        <v>0</v>
      </c>
      <c r="DM306" s="115">
        <f t="shared" si="213"/>
        <v>0</v>
      </c>
      <c r="DN306" s="127"/>
      <c r="DO306" s="2"/>
      <c r="DP306" s="11">
        <f t="shared" si="214"/>
        <v>0</v>
      </c>
      <c r="DQ306" s="11">
        <f t="shared" si="215"/>
        <v>0</v>
      </c>
      <c r="DR306" s="11"/>
      <c r="DS306" s="11"/>
      <c r="DT306" s="11"/>
      <c r="DU306" s="2"/>
      <c r="DV306" s="2"/>
      <c r="DW306" s="2"/>
      <c r="DX306" s="2"/>
      <c r="DY306" s="2"/>
    </row>
    <row r="307" spans="1:129" ht="18" hidden="1" customHeight="1" outlineLevel="1" x14ac:dyDescent="0.15">
      <c r="A307" s="2"/>
      <c r="B307" s="53">
        <f t="shared" si="178"/>
        <v>303</v>
      </c>
      <c r="C307" s="5"/>
      <c r="D307" s="6"/>
      <c r="E307" s="7"/>
      <c r="F307" s="8"/>
      <c r="G307" s="111"/>
      <c r="H307" s="112"/>
      <c r="I307" s="113">
        <f t="shared" si="181"/>
        <v>0</v>
      </c>
      <c r="J307" s="114">
        <f t="shared" si="182"/>
        <v>0</v>
      </c>
      <c r="K307" s="115">
        <f t="shared" si="179"/>
        <v>0</v>
      </c>
      <c r="L307" s="113">
        <f t="shared" si="183"/>
        <v>0</v>
      </c>
      <c r="M307" s="114">
        <f t="shared" si="184"/>
        <v>0</v>
      </c>
      <c r="N307" s="115">
        <f t="shared" si="180"/>
        <v>0</v>
      </c>
      <c r="O307" s="113">
        <f t="shared" si="185"/>
        <v>0</v>
      </c>
      <c r="P307" s="116">
        <f t="shared" si="186"/>
        <v>0</v>
      </c>
      <c r="Q307" s="117">
        <f t="shared" si="187"/>
        <v>0</v>
      </c>
      <c r="R307" s="118">
        <f t="shared" si="188"/>
        <v>0</v>
      </c>
      <c r="S307" s="111"/>
      <c r="T307" s="112"/>
      <c r="U307" s="119">
        <f t="shared" si="189"/>
        <v>0</v>
      </c>
      <c r="V307" s="120"/>
      <c r="W307" s="115">
        <f>IFERROR(IF(V307="",0,(SUMIF($G$3:U$3,"金额-入",$G307:U307)-SUMIF($G$3:U$3,"金额-出",$G307:U307))/(SUMIF($G$3:U$3,"数量-入",$G307:U307)-SUMIF($G$3:U$3,"数量-出",$G307:U307))),0)</f>
        <v>0</v>
      </c>
      <c r="X307" s="115">
        <f t="shared" si="190"/>
        <v>0</v>
      </c>
      <c r="Y307" s="121"/>
      <c r="Z307" s="122"/>
      <c r="AA307" s="111"/>
      <c r="AB307" s="112"/>
      <c r="AC307" s="119">
        <f t="shared" si="191"/>
        <v>0</v>
      </c>
      <c r="AD307" s="120"/>
      <c r="AE307" s="115">
        <f>IFERROR(IF(AD307="",0,(SUMIF($G$3:AC$3,"金额-入",$G307:AC307)-SUMIF($G$3:AC$3,"金额-出",$G307:AC307))/(SUMIF($G$3:AC$3,"数量-入",$G307:AC307)-SUMIF($G$3:AC$3,"数量-出",$G307:AC307))),0)</f>
        <v>0</v>
      </c>
      <c r="AF307" s="115">
        <f t="shared" si="192"/>
        <v>0</v>
      </c>
      <c r="AG307" s="121"/>
      <c r="AH307" s="122"/>
      <c r="AI307" s="123"/>
      <c r="AJ307" s="112"/>
      <c r="AK307" s="119">
        <f t="shared" si="193"/>
        <v>0</v>
      </c>
      <c r="AL307" s="124"/>
      <c r="AM307" s="115">
        <f>IFERROR(IF(AL307="",0,(SUMIF($G$3:AK$3,"金额-入",$G307:AK307)-SUMIF($G$3:AK$3,"金额-出",$G307:AK307))/(SUMIF($G$3:AK$3,"数量-入",$G307:AK307)-SUMIF($G$3:AK$3,"数量-出",$G307:AK307))),0)</f>
        <v>0</v>
      </c>
      <c r="AN307" s="115">
        <f t="shared" si="194"/>
        <v>0</v>
      </c>
      <c r="AO307" s="125"/>
      <c r="AP307" s="126"/>
      <c r="AQ307" s="123"/>
      <c r="AR307" s="112"/>
      <c r="AS307" s="119">
        <f t="shared" si="195"/>
        <v>0</v>
      </c>
      <c r="AT307" s="124"/>
      <c r="AU307" s="115">
        <f>IFERROR(IF(AT307="",0,(SUMIF($G$3:AS$3,"金额-入",$G307:AS307)-SUMIF($G$3:AS$3,"金额-出",$G307:AS307))/(SUMIF($G$3:AS$3,"数量-入",$G307:AS307)-SUMIF($G$3:AS$3,"数量-出",$G307:AS307))),0)</f>
        <v>0</v>
      </c>
      <c r="AV307" s="115">
        <f t="shared" si="196"/>
        <v>0</v>
      </c>
      <c r="AW307" s="125"/>
      <c r="AX307" s="126"/>
      <c r="AY307" s="123"/>
      <c r="AZ307" s="112"/>
      <c r="BA307" s="119">
        <f t="shared" si="197"/>
        <v>0</v>
      </c>
      <c r="BB307" s="124"/>
      <c r="BC307" s="115">
        <f>IFERROR(IF(BB307="",0,(SUMIF($G$3:BA$3,"金额-入",$G307:BA307)-SUMIF($G$3:BA$3,"金额-出",$G307:BA307))/(SUMIF($G$3:BA$3,"数量-入",$G307:BA307)-SUMIF($G$3:BA$3,"数量-出",$G307:BA307))),0)</f>
        <v>0</v>
      </c>
      <c r="BD307" s="115">
        <f t="shared" si="198"/>
        <v>0</v>
      </c>
      <c r="BE307" s="125"/>
      <c r="BF307" s="126"/>
      <c r="BG307" s="123"/>
      <c r="BH307" s="112"/>
      <c r="BI307" s="119">
        <f t="shared" si="199"/>
        <v>0</v>
      </c>
      <c r="BJ307" s="124"/>
      <c r="BK307" s="115">
        <f>IFERROR(IF(BJ307="",0,(SUMIF($G$3:BI$3,"金额-入",$G307:BI307)-SUMIF($G$3:BI$3,"金额-出",$G307:BI307))/(SUMIF($G$3:BI$3,"数量-入",$G307:BI307)-SUMIF($G$3:BI$3,"数量-出",$G307:BI307))),0)</f>
        <v>0</v>
      </c>
      <c r="BL307" s="115">
        <f t="shared" si="200"/>
        <v>0</v>
      </c>
      <c r="BM307" s="125"/>
      <c r="BN307" s="126"/>
      <c r="BO307" s="123"/>
      <c r="BP307" s="112"/>
      <c r="BQ307" s="119">
        <f t="shared" si="201"/>
        <v>0</v>
      </c>
      <c r="BR307" s="124"/>
      <c r="BS307" s="115">
        <f>IFERROR(IF(BR307="",0,(SUMIF($G$3:BQ$3,"金额-入",$G307:BQ307)-SUMIF($G$3:BQ$3,"金额-出",$G307:BQ307))/(SUMIF($G$3:BQ$3,"数量-入",$G307:BQ307)-SUMIF($G$3:BQ$3,"数量-出",$G307:BQ307))),0)</f>
        <v>0</v>
      </c>
      <c r="BT307" s="115">
        <f t="shared" si="202"/>
        <v>0</v>
      </c>
      <c r="BU307" s="125"/>
      <c r="BV307" s="126"/>
      <c r="BW307" s="123"/>
      <c r="BX307" s="112"/>
      <c r="BY307" s="119">
        <f t="shared" si="203"/>
        <v>0</v>
      </c>
      <c r="BZ307" s="124"/>
      <c r="CA307" s="115">
        <f>IFERROR(IF(BZ307="",0,(SUMIF($G$3:BY$3,"金额-入",$G307:BY307)-SUMIF($G$3:BY$3,"金额-出",$G307:BY307))/(SUMIF($G$3:BY$3,"数量-入",$G307:BY307)-SUMIF($G$3:BY$3,"数量-出",$G307:BY307))),0)</f>
        <v>0</v>
      </c>
      <c r="CB307" s="115">
        <f t="shared" si="204"/>
        <v>0</v>
      </c>
      <c r="CC307" s="125"/>
      <c r="CD307" s="126"/>
      <c r="CE307" s="123"/>
      <c r="CF307" s="112"/>
      <c r="CG307" s="119">
        <f t="shared" si="205"/>
        <v>0</v>
      </c>
      <c r="CH307" s="124"/>
      <c r="CI307" s="115">
        <f>IFERROR(IF(CH307="",0,(SUMIF($G$3:CG$3,"金额-入",$G307:CG307)-SUMIF($G$3:CG$3,"金额-出",$G307:CG307))/(SUMIF($G$3:CG$3,"数量-入",$G307:CG307)-SUMIF($G$3:CG$3,"数量-出",$G307:CG307))),0)</f>
        <v>0</v>
      </c>
      <c r="CJ307" s="115">
        <f t="shared" si="206"/>
        <v>0</v>
      </c>
      <c r="CK307" s="125"/>
      <c r="CL307" s="126"/>
      <c r="CM307" s="123"/>
      <c r="CN307" s="112"/>
      <c r="CO307" s="119">
        <f t="shared" si="207"/>
        <v>0</v>
      </c>
      <c r="CP307" s="124"/>
      <c r="CQ307" s="115">
        <f>IFERROR(IF(CP307="",0,(SUMIF($G$3:CO$3,"金额-入",$G307:CO307)-SUMIF($G$3:CO$3,"金额-出",$G307:CO307))/(SUMIF($G$3:CO$3,"数量-入",$G307:CO307)-SUMIF($G$3:CO$3,"数量-出",$G307:CO307))),0)</f>
        <v>0</v>
      </c>
      <c r="CR307" s="115">
        <f t="shared" si="208"/>
        <v>0</v>
      </c>
      <c r="CS307" s="125"/>
      <c r="CT307" s="126"/>
      <c r="CU307" s="123"/>
      <c r="CV307" s="112"/>
      <c r="CW307" s="119">
        <f t="shared" si="209"/>
        <v>0</v>
      </c>
      <c r="CX307" s="124"/>
      <c r="CY307" s="115">
        <f>IFERROR(IF(CX307="",0,(SUMIF($G$3:CW$3,"金额-入",$G307:CW307)-SUMIF($G$3:CW$3,"金额-出",$G307:CW307))/(SUMIF($G$3:CW$3,"数量-入",$G307:CW307)-SUMIF($G$3:CW$3,"数量-出",$G307:CW307))),0)</f>
        <v>0</v>
      </c>
      <c r="CZ307" s="115">
        <f t="shared" si="210"/>
        <v>0</v>
      </c>
      <c r="DA307" s="125"/>
      <c r="DB307" s="126"/>
      <c r="DC307" s="123"/>
      <c r="DD307" s="112"/>
      <c r="DE307" s="119">
        <f t="shared" si="211"/>
        <v>0</v>
      </c>
      <c r="DF307" s="124"/>
      <c r="DG307" s="115">
        <f>IFERROR(IF(DF307="",0,(SUMIF($G$3:DE$3,"金额-入",$G307:DE307)-SUMIF($G$3:DE$3,"金额-出",$G307:DE307))/(SUMIF($G$3:DE$3,"数量-入",$G307:DE307)-SUMIF($G$3:DE$3,"数量-出",$G307:DE307))),0)</f>
        <v>0</v>
      </c>
      <c r="DH307" s="115">
        <f t="shared" si="212"/>
        <v>0</v>
      </c>
      <c r="DI307" s="125"/>
      <c r="DJ307" s="126"/>
      <c r="DK307" s="109">
        <f t="array" ref="DK307">MIN(IF(($G$3:$DJ$3="单价")*(G307:DJ307&lt;&gt;0),G307:DJ307))</f>
        <v>0</v>
      </c>
      <c r="DL307" s="97">
        <f t="array" ref="DL307">MAX(IF($G$3:$DJ$3="单价",G307:DJ307))</f>
        <v>0</v>
      </c>
      <c r="DM307" s="115">
        <f t="shared" si="213"/>
        <v>0</v>
      </c>
      <c r="DN307" s="127"/>
      <c r="DO307" s="2"/>
      <c r="DP307" s="11">
        <f t="shared" si="214"/>
        <v>0</v>
      </c>
      <c r="DQ307" s="11">
        <f t="shared" si="215"/>
        <v>0</v>
      </c>
      <c r="DR307" s="11"/>
      <c r="DS307" s="11"/>
      <c r="DT307" s="11"/>
      <c r="DU307" s="2"/>
      <c r="DV307" s="2"/>
      <c r="DW307" s="2"/>
      <c r="DX307" s="2"/>
      <c r="DY307" s="2"/>
    </row>
    <row r="308" spans="1:129" ht="18" hidden="1" customHeight="1" outlineLevel="1" x14ac:dyDescent="0.15">
      <c r="A308" s="2"/>
      <c r="B308" s="53">
        <f t="shared" si="178"/>
        <v>304</v>
      </c>
      <c r="C308" s="5"/>
      <c r="D308" s="6"/>
      <c r="E308" s="7"/>
      <c r="F308" s="8"/>
      <c r="G308" s="111"/>
      <c r="H308" s="112"/>
      <c r="I308" s="113">
        <f t="shared" si="181"/>
        <v>0</v>
      </c>
      <c r="J308" s="114">
        <f t="shared" si="182"/>
        <v>0</v>
      </c>
      <c r="K308" s="115">
        <f t="shared" si="179"/>
        <v>0</v>
      </c>
      <c r="L308" s="113">
        <f t="shared" si="183"/>
        <v>0</v>
      </c>
      <c r="M308" s="114">
        <f t="shared" si="184"/>
        <v>0</v>
      </c>
      <c r="N308" s="115">
        <f t="shared" si="180"/>
        <v>0</v>
      </c>
      <c r="O308" s="113">
        <f t="shared" si="185"/>
        <v>0</v>
      </c>
      <c r="P308" s="116">
        <f t="shared" si="186"/>
        <v>0</v>
      </c>
      <c r="Q308" s="117">
        <f t="shared" si="187"/>
        <v>0</v>
      </c>
      <c r="R308" s="118">
        <f t="shared" si="188"/>
        <v>0</v>
      </c>
      <c r="S308" s="111"/>
      <c r="T308" s="112"/>
      <c r="U308" s="119">
        <f t="shared" si="189"/>
        <v>0</v>
      </c>
      <c r="V308" s="120"/>
      <c r="W308" s="115">
        <f>IFERROR(IF(V308="",0,(SUMIF($G$3:U$3,"金额-入",$G308:U308)-SUMIF($G$3:U$3,"金额-出",$G308:U308))/(SUMIF($G$3:U$3,"数量-入",$G308:U308)-SUMIF($G$3:U$3,"数量-出",$G308:U308))),0)</f>
        <v>0</v>
      </c>
      <c r="X308" s="115">
        <f t="shared" si="190"/>
        <v>0</v>
      </c>
      <c r="Y308" s="121"/>
      <c r="Z308" s="122"/>
      <c r="AA308" s="111"/>
      <c r="AB308" s="112"/>
      <c r="AC308" s="119">
        <f t="shared" si="191"/>
        <v>0</v>
      </c>
      <c r="AD308" s="120"/>
      <c r="AE308" s="115">
        <f>IFERROR(IF(AD308="",0,(SUMIF($G$3:AC$3,"金额-入",$G308:AC308)-SUMIF($G$3:AC$3,"金额-出",$G308:AC308))/(SUMIF($G$3:AC$3,"数量-入",$G308:AC308)-SUMIF($G$3:AC$3,"数量-出",$G308:AC308))),0)</f>
        <v>0</v>
      </c>
      <c r="AF308" s="115">
        <f t="shared" si="192"/>
        <v>0</v>
      </c>
      <c r="AG308" s="121"/>
      <c r="AH308" s="122"/>
      <c r="AI308" s="123"/>
      <c r="AJ308" s="112"/>
      <c r="AK308" s="119">
        <f t="shared" si="193"/>
        <v>0</v>
      </c>
      <c r="AL308" s="124"/>
      <c r="AM308" s="115">
        <f>IFERROR(IF(AL308="",0,(SUMIF($G$3:AK$3,"金额-入",$G308:AK308)-SUMIF($G$3:AK$3,"金额-出",$G308:AK308))/(SUMIF($G$3:AK$3,"数量-入",$G308:AK308)-SUMIF($G$3:AK$3,"数量-出",$G308:AK308))),0)</f>
        <v>0</v>
      </c>
      <c r="AN308" s="115">
        <f t="shared" si="194"/>
        <v>0</v>
      </c>
      <c r="AO308" s="125"/>
      <c r="AP308" s="126"/>
      <c r="AQ308" s="123"/>
      <c r="AR308" s="112"/>
      <c r="AS308" s="119">
        <f t="shared" si="195"/>
        <v>0</v>
      </c>
      <c r="AT308" s="124"/>
      <c r="AU308" s="115">
        <f>IFERROR(IF(AT308="",0,(SUMIF($G$3:AS$3,"金额-入",$G308:AS308)-SUMIF($G$3:AS$3,"金额-出",$G308:AS308))/(SUMIF($G$3:AS$3,"数量-入",$G308:AS308)-SUMIF($G$3:AS$3,"数量-出",$G308:AS308))),0)</f>
        <v>0</v>
      </c>
      <c r="AV308" s="115">
        <f t="shared" si="196"/>
        <v>0</v>
      </c>
      <c r="AW308" s="125"/>
      <c r="AX308" s="126"/>
      <c r="AY308" s="123"/>
      <c r="AZ308" s="112"/>
      <c r="BA308" s="119">
        <f t="shared" si="197"/>
        <v>0</v>
      </c>
      <c r="BB308" s="124"/>
      <c r="BC308" s="115">
        <f>IFERROR(IF(BB308="",0,(SUMIF($G$3:BA$3,"金额-入",$G308:BA308)-SUMIF($G$3:BA$3,"金额-出",$G308:BA308))/(SUMIF($G$3:BA$3,"数量-入",$G308:BA308)-SUMIF($G$3:BA$3,"数量-出",$G308:BA308))),0)</f>
        <v>0</v>
      </c>
      <c r="BD308" s="115">
        <f t="shared" si="198"/>
        <v>0</v>
      </c>
      <c r="BE308" s="125"/>
      <c r="BF308" s="126"/>
      <c r="BG308" s="123"/>
      <c r="BH308" s="112"/>
      <c r="BI308" s="119">
        <f t="shared" si="199"/>
        <v>0</v>
      </c>
      <c r="BJ308" s="124"/>
      <c r="BK308" s="115">
        <f>IFERROR(IF(BJ308="",0,(SUMIF($G$3:BI$3,"金额-入",$G308:BI308)-SUMIF($G$3:BI$3,"金额-出",$G308:BI308))/(SUMIF($G$3:BI$3,"数量-入",$G308:BI308)-SUMIF($G$3:BI$3,"数量-出",$G308:BI308))),0)</f>
        <v>0</v>
      </c>
      <c r="BL308" s="115">
        <f t="shared" si="200"/>
        <v>0</v>
      </c>
      <c r="BM308" s="125"/>
      <c r="BN308" s="126"/>
      <c r="BO308" s="123"/>
      <c r="BP308" s="112"/>
      <c r="BQ308" s="119">
        <f t="shared" si="201"/>
        <v>0</v>
      </c>
      <c r="BR308" s="124"/>
      <c r="BS308" s="115">
        <f>IFERROR(IF(BR308="",0,(SUMIF($G$3:BQ$3,"金额-入",$G308:BQ308)-SUMIF($G$3:BQ$3,"金额-出",$G308:BQ308))/(SUMIF($G$3:BQ$3,"数量-入",$G308:BQ308)-SUMIF($G$3:BQ$3,"数量-出",$G308:BQ308))),0)</f>
        <v>0</v>
      </c>
      <c r="BT308" s="115">
        <f t="shared" si="202"/>
        <v>0</v>
      </c>
      <c r="BU308" s="125"/>
      <c r="BV308" s="126"/>
      <c r="BW308" s="123"/>
      <c r="BX308" s="112"/>
      <c r="BY308" s="119">
        <f t="shared" si="203"/>
        <v>0</v>
      </c>
      <c r="BZ308" s="124"/>
      <c r="CA308" s="115">
        <f>IFERROR(IF(BZ308="",0,(SUMIF($G$3:BY$3,"金额-入",$G308:BY308)-SUMIF($G$3:BY$3,"金额-出",$G308:BY308))/(SUMIF($G$3:BY$3,"数量-入",$G308:BY308)-SUMIF($G$3:BY$3,"数量-出",$G308:BY308))),0)</f>
        <v>0</v>
      </c>
      <c r="CB308" s="115">
        <f t="shared" si="204"/>
        <v>0</v>
      </c>
      <c r="CC308" s="125"/>
      <c r="CD308" s="126"/>
      <c r="CE308" s="123"/>
      <c r="CF308" s="112"/>
      <c r="CG308" s="119">
        <f t="shared" si="205"/>
        <v>0</v>
      </c>
      <c r="CH308" s="124"/>
      <c r="CI308" s="115">
        <f>IFERROR(IF(CH308="",0,(SUMIF($G$3:CG$3,"金额-入",$G308:CG308)-SUMIF($G$3:CG$3,"金额-出",$G308:CG308))/(SUMIF($G$3:CG$3,"数量-入",$G308:CG308)-SUMIF($G$3:CG$3,"数量-出",$G308:CG308))),0)</f>
        <v>0</v>
      </c>
      <c r="CJ308" s="115">
        <f t="shared" si="206"/>
        <v>0</v>
      </c>
      <c r="CK308" s="125"/>
      <c r="CL308" s="126"/>
      <c r="CM308" s="123"/>
      <c r="CN308" s="112"/>
      <c r="CO308" s="119">
        <f t="shared" si="207"/>
        <v>0</v>
      </c>
      <c r="CP308" s="124"/>
      <c r="CQ308" s="115">
        <f>IFERROR(IF(CP308="",0,(SUMIF($G$3:CO$3,"金额-入",$G308:CO308)-SUMIF($G$3:CO$3,"金额-出",$G308:CO308))/(SUMIF($G$3:CO$3,"数量-入",$G308:CO308)-SUMIF($G$3:CO$3,"数量-出",$G308:CO308))),0)</f>
        <v>0</v>
      </c>
      <c r="CR308" s="115">
        <f t="shared" si="208"/>
        <v>0</v>
      </c>
      <c r="CS308" s="125"/>
      <c r="CT308" s="126"/>
      <c r="CU308" s="123"/>
      <c r="CV308" s="112"/>
      <c r="CW308" s="119">
        <f t="shared" si="209"/>
        <v>0</v>
      </c>
      <c r="CX308" s="124"/>
      <c r="CY308" s="115">
        <f>IFERROR(IF(CX308="",0,(SUMIF($G$3:CW$3,"金额-入",$G308:CW308)-SUMIF($G$3:CW$3,"金额-出",$G308:CW308))/(SUMIF($G$3:CW$3,"数量-入",$G308:CW308)-SUMIF($G$3:CW$3,"数量-出",$G308:CW308))),0)</f>
        <v>0</v>
      </c>
      <c r="CZ308" s="115">
        <f t="shared" si="210"/>
        <v>0</v>
      </c>
      <c r="DA308" s="125"/>
      <c r="DB308" s="126"/>
      <c r="DC308" s="123"/>
      <c r="DD308" s="112"/>
      <c r="DE308" s="119">
        <f t="shared" si="211"/>
        <v>0</v>
      </c>
      <c r="DF308" s="124"/>
      <c r="DG308" s="115">
        <f>IFERROR(IF(DF308="",0,(SUMIF($G$3:DE$3,"金额-入",$G308:DE308)-SUMIF($G$3:DE$3,"金额-出",$G308:DE308))/(SUMIF($G$3:DE$3,"数量-入",$G308:DE308)-SUMIF($G$3:DE$3,"数量-出",$G308:DE308))),0)</f>
        <v>0</v>
      </c>
      <c r="DH308" s="115">
        <f t="shared" si="212"/>
        <v>0</v>
      </c>
      <c r="DI308" s="125"/>
      <c r="DJ308" s="126"/>
      <c r="DK308" s="109">
        <f t="array" ref="DK308">MIN(IF(($G$3:$DJ$3="单价")*(G308:DJ308&lt;&gt;0),G308:DJ308))</f>
        <v>0</v>
      </c>
      <c r="DL308" s="97">
        <f t="array" ref="DL308">MAX(IF($G$3:$DJ$3="单价",G308:DJ308))</f>
        <v>0</v>
      </c>
      <c r="DM308" s="115">
        <f t="shared" si="213"/>
        <v>0</v>
      </c>
      <c r="DN308" s="127"/>
      <c r="DO308" s="2"/>
      <c r="DP308" s="11">
        <f t="shared" si="214"/>
        <v>0</v>
      </c>
      <c r="DQ308" s="11">
        <f t="shared" si="215"/>
        <v>0</v>
      </c>
      <c r="DR308" s="11"/>
      <c r="DS308" s="11"/>
      <c r="DT308" s="11"/>
      <c r="DU308" s="2"/>
      <c r="DV308" s="2"/>
      <c r="DW308" s="2"/>
      <c r="DX308" s="2"/>
      <c r="DY308" s="2"/>
    </row>
    <row r="309" spans="1:129" ht="18" hidden="1" customHeight="1" outlineLevel="1" x14ac:dyDescent="0.15">
      <c r="A309" s="2"/>
      <c r="B309" s="53">
        <f t="shared" si="178"/>
        <v>305</v>
      </c>
      <c r="C309" s="5"/>
      <c r="D309" s="6"/>
      <c r="E309" s="7"/>
      <c r="F309" s="8"/>
      <c r="G309" s="111"/>
      <c r="H309" s="112"/>
      <c r="I309" s="113">
        <f t="shared" si="181"/>
        <v>0</v>
      </c>
      <c r="J309" s="114">
        <f t="shared" si="182"/>
        <v>0</v>
      </c>
      <c r="K309" s="115">
        <f t="shared" si="179"/>
        <v>0</v>
      </c>
      <c r="L309" s="113">
        <f t="shared" si="183"/>
        <v>0</v>
      </c>
      <c r="M309" s="114">
        <f t="shared" si="184"/>
        <v>0</v>
      </c>
      <c r="N309" s="115">
        <f t="shared" si="180"/>
        <v>0</v>
      </c>
      <c r="O309" s="113">
        <f t="shared" si="185"/>
        <v>0</v>
      </c>
      <c r="P309" s="116">
        <f t="shared" si="186"/>
        <v>0</v>
      </c>
      <c r="Q309" s="117">
        <f t="shared" si="187"/>
        <v>0</v>
      </c>
      <c r="R309" s="118">
        <f t="shared" si="188"/>
        <v>0</v>
      </c>
      <c r="S309" s="111"/>
      <c r="T309" s="112"/>
      <c r="U309" s="119">
        <f t="shared" si="189"/>
        <v>0</v>
      </c>
      <c r="V309" s="120"/>
      <c r="W309" s="115">
        <f>IFERROR(IF(V309="",0,(SUMIF($G$3:U$3,"金额-入",$G309:U309)-SUMIF($G$3:U$3,"金额-出",$G309:U309))/(SUMIF($G$3:U$3,"数量-入",$G309:U309)-SUMIF($G$3:U$3,"数量-出",$G309:U309))),0)</f>
        <v>0</v>
      </c>
      <c r="X309" s="115">
        <f t="shared" si="190"/>
        <v>0</v>
      </c>
      <c r="Y309" s="121"/>
      <c r="Z309" s="122"/>
      <c r="AA309" s="111"/>
      <c r="AB309" s="112"/>
      <c r="AC309" s="119">
        <f t="shared" si="191"/>
        <v>0</v>
      </c>
      <c r="AD309" s="120"/>
      <c r="AE309" s="115">
        <f>IFERROR(IF(AD309="",0,(SUMIF($G$3:AC$3,"金额-入",$G309:AC309)-SUMIF($G$3:AC$3,"金额-出",$G309:AC309))/(SUMIF($G$3:AC$3,"数量-入",$G309:AC309)-SUMIF($G$3:AC$3,"数量-出",$G309:AC309))),0)</f>
        <v>0</v>
      </c>
      <c r="AF309" s="115">
        <f t="shared" si="192"/>
        <v>0</v>
      </c>
      <c r="AG309" s="121"/>
      <c r="AH309" s="122"/>
      <c r="AI309" s="123"/>
      <c r="AJ309" s="112"/>
      <c r="AK309" s="119">
        <f t="shared" si="193"/>
        <v>0</v>
      </c>
      <c r="AL309" s="124"/>
      <c r="AM309" s="115">
        <f>IFERROR(IF(AL309="",0,(SUMIF($G$3:AK$3,"金额-入",$G309:AK309)-SUMIF($G$3:AK$3,"金额-出",$G309:AK309))/(SUMIF($G$3:AK$3,"数量-入",$G309:AK309)-SUMIF($G$3:AK$3,"数量-出",$G309:AK309))),0)</f>
        <v>0</v>
      </c>
      <c r="AN309" s="115">
        <f t="shared" si="194"/>
        <v>0</v>
      </c>
      <c r="AO309" s="125"/>
      <c r="AP309" s="126"/>
      <c r="AQ309" s="123"/>
      <c r="AR309" s="112"/>
      <c r="AS309" s="119">
        <f t="shared" si="195"/>
        <v>0</v>
      </c>
      <c r="AT309" s="124"/>
      <c r="AU309" s="115">
        <f>IFERROR(IF(AT309="",0,(SUMIF($G$3:AS$3,"金额-入",$G309:AS309)-SUMIF($G$3:AS$3,"金额-出",$G309:AS309))/(SUMIF($G$3:AS$3,"数量-入",$G309:AS309)-SUMIF($G$3:AS$3,"数量-出",$G309:AS309))),0)</f>
        <v>0</v>
      </c>
      <c r="AV309" s="115">
        <f t="shared" si="196"/>
        <v>0</v>
      </c>
      <c r="AW309" s="125"/>
      <c r="AX309" s="126"/>
      <c r="AY309" s="123"/>
      <c r="AZ309" s="112"/>
      <c r="BA309" s="119">
        <f t="shared" si="197"/>
        <v>0</v>
      </c>
      <c r="BB309" s="124"/>
      <c r="BC309" s="115">
        <f>IFERROR(IF(BB309="",0,(SUMIF($G$3:BA$3,"金额-入",$G309:BA309)-SUMIF($G$3:BA$3,"金额-出",$G309:BA309))/(SUMIF($G$3:BA$3,"数量-入",$G309:BA309)-SUMIF($G$3:BA$3,"数量-出",$G309:BA309))),0)</f>
        <v>0</v>
      </c>
      <c r="BD309" s="115">
        <f t="shared" si="198"/>
        <v>0</v>
      </c>
      <c r="BE309" s="125"/>
      <c r="BF309" s="126"/>
      <c r="BG309" s="123"/>
      <c r="BH309" s="112"/>
      <c r="BI309" s="119">
        <f t="shared" si="199"/>
        <v>0</v>
      </c>
      <c r="BJ309" s="124"/>
      <c r="BK309" s="115">
        <f>IFERROR(IF(BJ309="",0,(SUMIF($G$3:BI$3,"金额-入",$G309:BI309)-SUMIF($G$3:BI$3,"金额-出",$G309:BI309))/(SUMIF($G$3:BI$3,"数量-入",$G309:BI309)-SUMIF($G$3:BI$3,"数量-出",$G309:BI309))),0)</f>
        <v>0</v>
      </c>
      <c r="BL309" s="115">
        <f t="shared" si="200"/>
        <v>0</v>
      </c>
      <c r="BM309" s="125"/>
      <c r="BN309" s="126"/>
      <c r="BO309" s="123"/>
      <c r="BP309" s="112"/>
      <c r="BQ309" s="119">
        <f t="shared" si="201"/>
        <v>0</v>
      </c>
      <c r="BR309" s="124"/>
      <c r="BS309" s="115">
        <f>IFERROR(IF(BR309="",0,(SUMIF($G$3:BQ$3,"金额-入",$G309:BQ309)-SUMIF($G$3:BQ$3,"金额-出",$G309:BQ309))/(SUMIF($G$3:BQ$3,"数量-入",$G309:BQ309)-SUMIF($G$3:BQ$3,"数量-出",$G309:BQ309))),0)</f>
        <v>0</v>
      </c>
      <c r="BT309" s="115">
        <f t="shared" si="202"/>
        <v>0</v>
      </c>
      <c r="BU309" s="125"/>
      <c r="BV309" s="126"/>
      <c r="BW309" s="123"/>
      <c r="BX309" s="112"/>
      <c r="BY309" s="119">
        <f t="shared" si="203"/>
        <v>0</v>
      </c>
      <c r="BZ309" s="124"/>
      <c r="CA309" s="115">
        <f>IFERROR(IF(BZ309="",0,(SUMIF($G$3:BY$3,"金额-入",$G309:BY309)-SUMIF($G$3:BY$3,"金额-出",$G309:BY309))/(SUMIF($G$3:BY$3,"数量-入",$G309:BY309)-SUMIF($G$3:BY$3,"数量-出",$G309:BY309))),0)</f>
        <v>0</v>
      </c>
      <c r="CB309" s="115">
        <f t="shared" si="204"/>
        <v>0</v>
      </c>
      <c r="CC309" s="125"/>
      <c r="CD309" s="126"/>
      <c r="CE309" s="123"/>
      <c r="CF309" s="112"/>
      <c r="CG309" s="119">
        <f t="shared" si="205"/>
        <v>0</v>
      </c>
      <c r="CH309" s="124"/>
      <c r="CI309" s="115">
        <f>IFERROR(IF(CH309="",0,(SUMIF($G$3:CG$3,"金额-入",$G309:CG309)-SUMIF($G$3:CG$3,"金额-出",$G309:CG309))/(SUMIF($G$3:CG$3,"数量-入",$G309:CG309)-SUMIF($G$3:CG$3,"数量-出",$G309:CG309))),0)</f>
        <v>0</v>
      </c>
      <c r="CJ309" s="115">
        <f t="shared" si="206"/>
        <v>0</v>
      </c>
      <c r="CK309" s="125"/>
      <c r="CL309" s="126"/>
      <c r="CM309" s="123"/>
      <c r="CN309" s="112"/>
      <c r="CO309" s="119">
        <f t="shared" si="207"/>
        <v>0</v>
      </c>
      <c r="CP309" s="124"/>
      <c r="CQ309" s="115">
        <f>IFERROR(IF(CP309="",0,(SUMIF($G$3:CO$3,"金额-入",$G309:CO309)-SUMIF($G$3:CO$3,"金额-出",$G309:CO309))/(SUMIF($G$3:CO$3,"数量-入",$G309:CO309)-SUMIF($G$3:CO$3,"数量-出",$G309:CO309))),0)</f>
        <v>0</v>
      </c>
      <c r="CR309" s="115">
        <f t="shared" si="208"/>
        <v>0</v>
      </c>
      <c r="CS309" s="125"/>
      <c r="CT309" s="126"/>
      <c r="CU309" s="123"/>
      <c r="CV309" s="112"/>
      <c r="CW309" s="119">
        <f t="shared" si="209"/>
        <v>0</v>
      </c>
      <c r="CX309" s="124"/>
      <c r="CY309" s="115">
        <f>IFERROR(IF(CX309="",0,(SUMIF($G$3:CW$3,"金额-入",$G309:CW309)-SUMIF($G$3:CW$3,"金额-出",$G309:CW309))/(SUMIF($G$3:CW$3,"数量-入",$G309:CW309)-SUMIF($G$3:CW$3,"数量-出",$G309:CW309))),0)</f>
        <v>0</v>
      </c>
      <c r="CZ309" s="115">
        <f t="shared" si="210"/>
        <v>0</v>
      </c>
      <c r="DA309" s="125"/>
      <c r="DB309" s="126"/>
      <c r="DC309" s="123"/>
      <c r="DD309" s="112"/>
      <c r="DE309" s="119">
        <f t="shared" si="211"/>
        <v>0</v>
      </c>
      <c r="DF309" s="124"/>
      <c r="DG309" s="115">
        <f>IFERROR(IF(DF309="",0,(SUMIF($G$3:DE$3,"金额-入",$G309:DE309)-SUMIF($G$3:DE$3,"金额-出",$G309:DE309))/(SUMIF($G$3:DE$3,"数量-入",$G309:DE309)-SUMIF($G$3:DE$3,"数量-出",$G309:DE309))),0)</f>
        <v>0</v>
      </c>
      <c r="DH309" s="115">
        <f t="shared" si="212"/>
        <v>0</v>
      </c>
      <c r="DI309" s="125"/>
      <c r="DJ309" s="126"/>
      <c r="DK309" s="109">
        <f t="array" ref="DK309">MIN(IF(($G$3:$DJ$3="单价")*(G309:DJ309&lt;&gt;0),G309:DJ309))</f>
        <v>0</v>
      </c>
      <c r="DL309" s="97">
        <f t="array" ref="DL309">MAX(IF($G$3:$DJ$3="单价",G309:DJ309))</f>
        <v>0</v>
      </c>
      <c r="DM309" s="115">
        <f t="shared" si="213"/>
        <v>0</v>
      </c>
      <c r="DN309" s="127"/>
      <c r="DO309" s="2"/>
      <c r="DP309" s="11">
        <f t="shared" si="214"/>
        <v>0</v>
      </c>
      <c r="DQ309" s="11">
        <f t="shared" si="215"/>
        <v>0</v>
      </c>
      <c r="DR309" s="11"/>
      <c r="DS309" s="11"/>
      <c r="DT309" s="11"/>
      <c r="DU309" s="2"/>
      <c r="DV309" s="2"/>
      <c r="DW309" s="2"/>
      <c r="DX309" s="2"/>
      <c r="DY309" s="2"/>
    </row>
    <row r="310" spans="1:129" ht="18" hidden="1" customHeight="1" outlineLevel="1" x14ac:dyDescent="0.15">
      <c r="A310" s="2"/>
      <c r="B310" s="53">
        <f t="shared" si="178"/>
        <v>306</v>
      </c>
      <c r="C310" s="5"/>
      <c r="D310" s="6"/>
      <c r="E310" s="7"/>
      <c r="F310" s="8"/>
      <c r="G310" s="111"/>
      <c r="H310" s="112"/>
      <c r="I310" s="113">
        <f t="shared" si="181"/>
        <v>0</v>
      </c>
      <c r="J310" s="114">
        <f t="shared" si="182"/>
        <v>0</v>
      </c>
      <c r="K310" s="115">
        <f t="shared" si="179"/>
        <v>0</v>
      </c>
      <c r="L310" s="113">
        <f t="shared" si="183"/>
        <v>0</v>
      </c>
      <c r="M310" s="114">
        <f t="shared" si="184"/>
        <v>0</v>
      </c>
      <c r="N310" s="115">
        <f t="shared" si="180"/>
        <v>0</v>
      </c>
      <c r="O310" s="113">
        <f t="shared" si="185"/>
        <v>0</v>
      </c>
      <c r="P310" s="116">
        <f t="shared" si="186"/>
        <v>0</v>
      </c>
      <c r="Q310" s="117">
        <f t="shared" si="187"/>
        <v>0</v>
      </c>
      <c r="R310" s="118">
        <f t="shared" si="188"/>
        <v>0</v>
      </c>
      <c r="S310" s="111"/>
      <c r="T310" s="112"/>
      <c r="U310" s="119">
        <f t="shared" si="189"/>
        <v>0</v>
      </c>
      <c r="V310" s="120"/>
      <c r="W310" s="115">
        <f>IFERROR(IF(V310="",0,(SUMIF($G$3:U$3,"金额-入",$G310:U310)-SUMIF($G$3:U$3,"金额-出",$G310:U310))/(SUMIF($G$3:U$3,"数量-入",$G310:U310)-SUMIF($G$3:U$3,"数量-出",$G310:U310))),0)</f>
        <v>0</v>
      </c>
      <c r="X310" s="115">
        <f t="shared" si="190"/>
        <v>0</v>
      </c>
      <c r="Y310" s="121"/>
      <c r="Z310" s="122"/>
      <c r="AA310" s="111"/>
      <c r="AB310" s="112"/>
      <c r="AC310" s="119">
        <f t="shared" si="191"/>
        <v>0</v>
      </c>
      <c r="AD310" s="120"/>
      <c r="AE310" s="115">
        <f>IFERROR(IF(AD310="",0,(SUMIF($G$3:AC$3,"金额-入",$G310:AC310)-SUMIF($G$3:AC$3,"金额-出",$G310:AC310))/(SUMIF($G$3:AC$3,"数量-入",$G310:AC310)-SUMIF($G$3:AC$3,"数量-出",$G310:AC310))),0)</f>
        <v>0</v>
      </c>
      <c r="AF310" s="115">
        <f t="shared" si="192"/>
        <v>0</v>
      </c>
      <c r="AG310" s="121"/>
      <c r="AH310" s="122"/>
      <c r="AI310" s="123"/>
      <c r="AJ310" s="112"/>
      <c r="AK310" s="119">
        <f t="shared" si="193"/>
        <v>0</v>
      </c>
      <c r="AL310" s="124"/>
      <c r="AM310" s="115">
        <f>IFERROR(IF(AL310="",0,(SUMIF($G$3:AK$3,"金额-入",$G310:AK310)-SUMIF($G$3:AK$3,"金额-出",$G310:AK310))/(SUMIF($G$3:AK$3,"数量-入",$G310:AK310)-SUMIF($G$3:AK$3,"数量-出",$G310:AK310))),0)</f>
        <v>0</v>
      </c>
      <c r="AN310" s="115">
        <f t="shared" si="194"/>
        <v>0</v>
      </c>
      <c r="AO310" s="125"/>
      <c r="AP310" s="126"/>
      <c r="AQ310" s="123"/>
      <c r="AR310" s="112"/>
      <c r="AS310" s="119">
        <f t="shared" si="195"/>
        <v>0</v>
      </c>
      <c r="AT310" s="124"/>
      <c r="AU310" s="115">
        <f>IFERROR(IF(AT310="",0,(SUMIF($G$3:AS$3,"金额-入",$G310:AS310)-SUMIF($G$3:AS$3,"金额-出",$G310:AS310))/(SUMIF($G$3:AS$3,"数量-入",$G310:AS310)-SUMIF($G$3:AS$3,"数量-出",$G310:AS310))),0)</f>
        <v>0</v>
      </c>
      <c r="AV310" s="115">
        <f t="shared" si="196"/>
        <v>0</v>
      </c>
      <c r="AW310" s="125"/>
      <c r="AX310" s="126"/>
      <c r="AY310" s="123"/>
      <c r="AZ310" s="112"/>
      <c r="BA310" s="119">
        <f t="shared" si="197"/>
        <v>0</v>
      </c>
      <c r="BB310" s="124"/>
      <c r="BC310" s="115">
        <f>IFERROR(IF(BB310="",0,(SUMIF($G$3:BA$3,"金额-入",$G310:BA310)-SUMIF($G$3:BA$3,"金额-出",$G310:BA310))/(SUMIF($G$3:BA$3,"数量-入",$G310:BA310)-SUMIF($G$3:BA$3,"数量-出",$G310:BA310))),0)</f>
        <v>0</v>
      </c>
      <c r="BD310" s="115">
        <f t="shared" si="198"/>
        <v>0</v>
      </c>
      <c r="BE310" s="125"/>
      <c r="BF310" s="126"/>
      <c r="BG310" s="123"/>
      <c r="BH310" s="112"/>
      <c r="BI310" s="119">
        <f t="shared" si="199"/>
        <v>0</v>
      </c>
      <c r="BJ310" s="124"/>
      <c r="BK310" s="115">
        <f>IFERROR(IF(BJ310="",0,(SUMIF($G$3:BI$3,"金额-入",$G310:BI310)-SUMIF($G$3:BI$3,"金额-出",$G310:BI310))/(SUMIF($G$3:BI$3,"数量-入",$G310:BI310)-SUMIF($G$3:BI$3,"数量-出",$G310:BI310))),0)</f>
        <v>0</v>
      </c>
      <c r="BL310" s="115">
        <f t="shared" si="200"/>
        <v>0</v>
      </c>
      <c r="BM310" s="125"/>
      <c r="BN310" s="126"/>
      <c r="BO310" s="123"/>
      <c r="BP310" s="112"/>
      <c r="BQ310" s="119">
        <f t="shared" si="201"/>
        <v>0</v>
      </c>
      <c r="BR310" s="124"/>
      <c r="BS310" s="115">
        <f>IFERROR(IF(BR310="",0,(SUMIF($G$3:BQ$3,"金额-入",$G310:BQ310)-SUMIF($G$3:BQ$3,"金额-出",$G310:BQ310))/(SUMIF($G$3:BQ$3,"数量-入",$G310:BQ310)-SUMIF($G$3:BQ$3,"数量-出",$G310:BQ310))),0)</f>
        <v>0</v>
      </c>
      <c r="BT310" s="115">
        <f t="shared" si="202"/>
        <v>0</v>
      </c>
      <c r="BU310" s="125"/>
      <c r="BV310" s="126"/>
      <c r="BW310" s="123"/>
      <c r="BX310" s="112"/>
      <c r="BY310" s="119">
        <f t="shared" si="203"/>
        <v>0</v>
      </c>
      <c r="BZ310" s="124"/>
      <c r="CA310" s="115">
        <f>IFERROR(IF(BZ310="",0,(SUMIF($G$3:BY$3,"金额-入",$G310:BY310)-SUMIF($G$3:BY$3,"金额-出",$G310:BY310))/(SUMIF($G$3:BY$3,"数量-入",$G310:BY310)-SUMIF($G$3:BY$3,"数量-出",$G310:BY310))),0)</f>
        <v>0</v>
      </c>
      <c r="CB310" s="115">
        <f t="shared" si="204"/>
        <v>0</v>
      </c>
      <c r="CC310" s="125"/>
      <c r="CD310" s="126"/>
      <c r="CE310" s="123"/>
      <c r="CF310" s="112"/>
      <c r="CG310" s="119">
        <f t="shared" si="205"/>
        <v>0</v>
      </c>
      <c r="CH310" s="124"/>
      <c r="CI310" s="115">
        <f>IFERROR(IF(CH310="",0,(SUMIF($G$3:CG$3,"金额-入",$G310:CG310)-SUMIF($G$3:CG$3,"金额-出",$G310:CG310))/(SUMIF($G$3:CG$3,"数量-入",$G310:CG310)-SUMIF($G$3:CG$3,"数量-出",$G310:CG310))),0)</f>
        <v>0</v>
      </c>
      <c r="CJ310" s="115">
        <f t="shared" si="206"/>
        <v>0</v>
      </c>
      <c r="CK310" s="125"/>
      <c r="CL310" s="126"/>
      <c r="CM310" s="123"/>
      <c r="CN310" s="112"/>
      <c r="CO310" s="119">
        <f t="shared" si="207"/>
        <v>0</v>
      </c>
      <c r="CP310" s="124"/>
      <c r="CQ310" s="115">
        <f>IFERROR(IF(CP310="",0,(SUMIF($G$3:CO$3,"金额-入",$G310:CO310)-SUMIF($G$3:CO$3,"金额-出",$G310:CO310))/(SUMIF($G$3:CO$3,"数量-入",$G310:CO310)-SUMIF($G$3:CO$3,"数量-出",$G310:CO310))),0)</f>
        <v>0</v>
      </c>
      <c r="CR310" s="115">
        <f t="shared" si="208"/>
        <v>0</v>
      </c>
      <c r="CS310" s="125"/>
      <c r="CT310" s="126"/>
      <c r="CU310" s="123"/>
      <c r="CV310" s="112"/>
      <c r="CW310" s="119">
        <f t="shared" si="209"/>
        <v>0</v>
      </c>
      <c r="CX310" s="124"/>
      <c r="CY310" s="115">
        <f>IFERROR(IF(CX310="",0,(SUMIF($G$3:CW$3,"金额-入",$G310:CW310)-SUMIF($G$3:CW$3,"金额-出",$G310:CW310))/(SUMIF($G$3:CW$3,"数量-入",$G310:CW310)-SUMIF($G$3:CW$3,"数量-出",$G310:CW310))),0)</f>
        <v>0</v>
      </c>
      <c r="CZ310" s="115">
        <f t="shared" si="210"/>
        <v>0</v>
      </c>
      <c r="DA310" s="125"/>
      <c r="DB310" s="126"/>
      <c r="DC310" s="123"/>
      <c r="DD310" s="112"/>
      <c r="DE310" s="119">
        <f t="shared" si="211"/>
        <v>0</v>
      </c>
      <c r="DF310" s="124"/>
      <c r="DG310" s="115">
        <f>IFERROR(IF(DF310="",0,(SUMIF($G$3:DE$3,"金额-入",$G310:DE310)-SUMIF($G$3:DE$3,"金额-出",$G310:DE310))/(SUMIF($G$3:DE$3,"数量-入",$G310:DE310)-SUMIF($G$3:DE$3,"数量-出",$G310:DE310))),0)</f>
        <v>0</v>
      </c>
      <c r="DH310" s="115">
        <f t="shared" si="212"/>
        <v>0</v>
      </c>
      <c r="DI310" s="125"/>
      <c r="DJ310" s="126"/>
      <c r="DK310" s="109">
        <f t="array" ref="DK310">MIN(IF(($G$3:$DJ$3="单价")*(G310:DJ310&lt;&gt;0),G310:DJ310))</f>
        <v>0</v>
      </c>
      <c r="DL310" s="97">
        <f t="array" ref="DL310">MAX(IF($G$3:$DJ$3="单价",G310:DJ310))</f>
        <v>0</v>
      </c>
      <c r="DM310" s="115">
        <f t="shared" si="213"/>
        <v>0</v>
      </c>
      <c r="DN310" s="127"/>
      <c r="DO310" s="2"/>
      <c r="DP310" s="11">
        <f t="shared" si="214"/>
        <v>0</v>
      </c>
      <c r="DQ310" s="11">
        <f t="shared" si="215"/>
        <v>0</v>
      </c>
      <c r="DR310" s="11"/>
      <c r="DS310" s="11"/>
      <c r="DT310" s="11"/>
      <c r="DU310" s="2"/>
      <c r="DV310" s="2"/>
      <c r="DW310" s="2"/>
      <c r="DX310" s="2"/>
      <c r="DY310" s="2"/>
    </row>
    <row r="311" spans="1:129" ht="18" hidden="1" customHeight="1" outlineLevel="1" x14ac:dyDescent="0.15">
      <c r="A311" s="2"/>
      <c r="B311" s="53">
        <f t="shared" si="178"/>
        <v>307</v>
      </c>
      <c r="C311" s="5"/>
      <c r="D311" s="6"/>
      <c r="E311" s="7"/>
      <c r="F311" s="8"/>
      <c r="G311" s="111"/>
      <c r="H311" s="112"/>
      <c r="I311" s="113">
        <f t="shared" si="181"/>
        <v>0</v>
      </c>
      <c r="J311" s="114">
        <f t="shared" si="182"/>
        <v>0</v>
      </c>
      <c r="K311" s="115">
        <f t="shared" si="179"/>
        <v>0</v>
      </c>
      <c r="L311" s="113">
        <f t="shared" si="183"/>
        <v>0</v>
      </c>
      <c r="M311" s="114">
        <f t="shared" si="184"/>
        <v>0</v>
      </c>
      <c r="N311" s="115">
        <f t="shared" si="180"/>
        <v>0</v>
      </c>
      <c r="O311" s="113">
        <f t="shared" si="185"/>
        <v>0</v>
      </c>
      <c r="P311" s="116">
        <f t="shared" si="186"/>
        <v>0</v>
      </c>
      <c r="Q311" s="117">
        <f t="shared" si="187"/>
        <v>0</v>
      </c>
      <c r="R311" s="118">
        <f t="shared" si="188"/>
        <v>0</v>
      </c>
      <c r="S311" s="111"/>
      <c r="T311" s="112"/>
      <c r="U311" s="119">
        <f t="shared" si="189"/>
        <v>0</v>
      </c>
      <c r="V311" s="120"/>
      <c r="W311" s="115">
        <f>IFERROR(IF(V311="",0,(SUMIF($G$3:U$3,"金额-入",$G311:U311)-SUMIF($G$3:U$3,"金额-出",$G311:U311))/(SUMIF($G$3:U$3,"数量-入",$G311:U311)-SUMIF($G$3:U$3,"数量-出",$G311:U311))),0)</f>
        <v>0</v>
      </c>
      <c r="X311" s="115">
        <f t="shared" si="190"/>
        <v>0</v>
      </c>
      <c r="Y311" s="121"/>
      <c r="Z311" s="122"/>
      <c r="AA311" s="111"/>
      <c r="AB311" s="112"/>
      <c r="AC311" s="119">
        <f t="shared" si="191"/>
        <v>0</v>
      </c>
      <c r="AD311" s="120"/>
      <c r="AE311" s="115">
        <f>IFERROR(IF(AD311="",0,(SUMIF($G$3:AC$3,"金额-入",$G311:AC311)-SUMIF($G$3:AC$3,"金额-出",$G311:AC311))/(SUMIF($G$3:AC$3,"数量-入",$G311:AC311)-SUMIF($G$3:AC$3,"数量-出",$G311:AC311))),0)</f>
        <v>0</v>
      </c>
      <c r="AF311" s="115">
        <f t="shared" si="192"/>
        <v>0</v>
      </c>
      <c r="AG311" s="121"/>
      <c r="AH311" s="122"/>
      <c r="AI311" s="123"/>
      <c r="AJ311" s="112"/>
      <c r="AK311" s="119">
        <f t="shared" si="193"/>
        <v>0</v>
      </c>
      <c r="AL311" s="124"/>
      <c r="AM311" s="115">
        <f>IFERROR(IF(AL311="",0,(SUMIF($G$3:AK$3,"金额-入",$G311:AK311)-SUMIF($G$3:AK$3,"金额-出",$G311:AK311))/(SUMIF($G$3:AK$3,"数量-入",$G311:AK311)-SUMIF($G$3:AK$3,"数量-出",$G311:AK311))),0)</f>
        <v>0</v>
      </c>
      <c r="AN311" s="115">
        <f t="shared" si="194"/>
        <v>0</v>
      </c>
      <c r="AO311" s="125"/>
      <c r="AP311" s="126"/>
      <c r="AQ311" s="123"/>
      <c r="AR311" s="112"/>
      <c r="AS311" s="119">
        <f t="shared" si="195"/>
        <v>0</v>
      </c>
      <c r="AT311" s="124"/>
      <c r="AU311" s="115">
        <f>IFERROR(IF(AT311="",0,(SUMIF($G$3:AS$3,"金额-入",$G311:AS311)-SUMIF($G$3:AS$3,"金额-出",$G311:AS311))/(SUMIF($G$3:AS$3,"数量-入",$G311:AS311)-SUMIF($G$3:AS$3,"数量-出",$G311:AS311))),0)</f>
        <v>0</v>
      </c>
      <c r="AV311" s="115">
        <f t="shared" si="196"/>
        <v>0</v>
      </c>
      <c r="AW311" s="125"/>
      <c r="AX311" s="126"/>
      <c r="AY311" s="123"/>
      <c r="AZ311" s="112"/>
      <c r="BA311" s="119">
        <f t="shared" si="197"/>
        <v>0</v>
      </c>
      <c r="BB311" s="124"/>
      <c r="BC311" s="115">
        <f>IFERROR(IF(BB311="",0,(SUMIF($G$3:BA$3,"金额-入",$G311:BA311)-SUMIF($G$3:BA$3,"金额-出",$G311:BA311))/(SUMIF($G$3:BA$3,"数量-入",$G311:BA311)-SUMIF($G$3:BA$3,"数量-出",$G311:BA311))),0)</f>
        <v>0</v>
      </c>
      <c r="BD311" s="115">
        <f t="shared" si="198"/>
        <v>0</v>
      </c>
      <c r="BE311" s="125"/>
      <c r="BF311" s="126"/>
      <c r="BG311" s="123"/>
      <c r="BH311" s="112"/>
      <c r="BI311" s="119">
        <f t="shared" si="199"/>
        <v>0</v>
      </c>
      <c r="BJ311" s="124"/>
      <c r="BK311" s="115">
        <f>IFERROR(IF(BJ311="",0,(SUMIF($G$3:BI$3,"金额-入",$G311:BI311)-SUMIF($G$3:BI$3,"金额-出",$G311:BI311))/(SUMIF($G$3:BI$3,"数量-入",$G311:BI311)-SUMIF($G$3:BI$3,"数量-出",$G311:BI311))),0)</f>
        <v>0</v>
      </c>
      <c r="BL311" s="115">
        <f t="shared" si="200"/>
        <v>0</v>
      </c>
      <c r="BM311" s="125"/>
      <c r="BN311" s="126"/>
      <c r="BO311" s="123"/>
      <c r="BP311" s="112"/>
      <c r="BQ311" s="119">
        <f t="shared" si="201"/>
        <v>0</v>
      </c>
      <c r="BR311" s="124"/>
      <c r="BS311" s="115">
        <f>IFERROR(IF(BR311="",0,(SUMIF($G$3:BQ$3,"金额-入",$G311:BQ311)-SUMIF($G$3:BQ$3,"金额-出",$G311:BQ311))/(SUMIF($G$3:BQ$3,"数量-入",$G311:BQ311)-SUMIF($G$3:BQ$3,"数量-出",$G311:BQ311))),0)</f>
        <v>0</v>
      </c>
      <c r="BT311" s="115">
        <f t="shared" si="202"/>
        <v>0</v>
      </c>
      <c r="BU311" s="125"/>
      <c r="BV311" s="126"/>
      <c r="BW311" s="123"/>
      <c r="BX311" s="112"/>
      <c r="BY311" s="119">
        <f t="shared" si="203"/>
        <v>0</v>
      </c>
      <c r="BZ311" s="124"/>
      <c r="CA311" s="115">
        <f>IFERROR(IF(BZ311="",0,(SUMIF($G$3:BY$3,"金额-入",$G311:BY311)-SUMIF($G$3:BY$3,"金额-出",$G311:BY311))/(SUMIF($G$3:BY$3,"数量-入",$G311:BY311)-SUMIF($G$3:BY$3,"数量-出",$G311:BY311))),0)</f>
        <v>0</v>
      </c>
      <c r="CB311" s="115">
        <f t="shared" si="204"/>
        <v>0</v>
      </c>
      <c r="CC311" s="125"/>
      <c r="CD311" s="126"/>
      <c r="CE311" s="123"/>
      <c r="CF311" s="112"/>
      <c r="CG311" s="119">
        <f t="shared" si="205"/>
        <v>0</v>
      </c>
      <c r="CH311" s="124"/>
      <c r="CI311" s="115">
        <f>IFERROR(IF(CH311="",0,(SUMIF($G$3:CG$3,"金额-入",$G311:CG311)-SUMIF($G$3:CG$3,"金额-出",$G311:CG311))/(SUMIF($G$3:CG$3,"数量-入",$G311:CG311)-SUMIF($G$3:CG$3,"数量-出",$G311:CG311))),0)</f>
        <v>0</v>
      </c>
      <c r="CJ311" s="115">
        <f t="shared" si="206"/>
        <v>0</v>
      </c>
      <c r="CK311" s="125"/>
      <c r="CL311" s="126"/>
      <c r="CM311" s="123"/>
      <c r="CN311" s="112"/>
      <c r="CO311" s="119">
        <f t="shared" si="207"/>
        <v>0</v>
      </c>
      <c r="CP311" s="124"/>
      <c r="CQ311" s="115">
        <f>IFERROR(IF(CP311="",0,(SUMIF($G$3:CO$3,"金额-入",$G311:CO311)-SUMIF($G$3:CO$3,"金额-出",$G311:CO311))/(SUMIF($G$3:CO$3,"数量-入",$G311:CO311)-SUMIF($G$3:CO$3,"数量-出",$G311:CO311))),0)</f>
        <v>0</v>
      </c>
      <c r="CR311" s="115">
        <f t="shared" si="208"/>
        <v>0</v>
      </c>
      <c r="CS311" s="125"/>
      <c r="CT311" s="126"/>
      <c r="CU311" s="123"/>
      <c r="CV311" s="112"/>
      <c r="CW311" s="119">
        <f t="shared" si="209"/>
        <v>0</v>
      </c>
      <c r="CX311" s="124"/>
      <c r="CY311" s="115">
        <f>IFERROR(IF(CX311="",0,(SUMIF($G$3:CW$3,"金额-入",$G311:CW311)-SUMIF($G$3:CW$3,"金额-出",$G311:CW311))/(SUMIF($G$3:CW$3,"数量-入",$G311:CW311)-SUMIF($G$3:CW$3,"数量-出",$G311:CW311))),0)</f>
        <v>0</v>
      </c>
      <c r="CZ311" s="115">
        <f t="shared" si="210"/>
        <v>0</v>
      </c>
      <c r="DA311" s="125"/>
      <c r="DB311" s="126"/>
      <c r="DC311" s="123"/>
      <c r="DD311" s="112"/>
      <c r="DE311" s="119">
        <f t="shared" si="211"/>
        <v>0</v>
      </c>
      <c r="DF311" s="124"/>
      <c r="DG311" s="115">
        <f>IFERROR(IF(DF311="",0,(SUMIF($G$3:DE$3,"金额-入",$G311:DE311)-SUMIF($G$3:DE$3,"金额-出",$G311:DE311))/(SUMIF($G$3:DE$3,"数量-入",$G311:DE311)-SUMIF($G$3:DE$3,"数量-出",$G311:DE311))),0)</f>
        <v>0</v>
      </c>
      <c r="DH311" s="115">
        <f t="shared" si="212"/>
        <v>0</v>
      </c>
      <c r="DI311" s="125"/>
      <c r="DJ311" s="126"/>
      <c r="DK311" s="109">
        <f t="array" ref="DK311">MIN(IF(($G$3:$DJ$3="单价")*(G311:DJ311&lt;&gt;0),G311:DJ311))</f>
        <v>0</v>
      </c>
      <c r="DL311" s="97">
        <f t="array" ref="DL311">MAX(IF($G$3:$DJ$3="单价",G311:DJ311))</f>
        <v>0</v>
      </c>
      <c r="DM311" s="115">
        <f t="shared" si="213"/>
        <v>0</v>
      </c>
      <c r="DN311" s="127"/>
      <c r="DO311" s="2"/>
      <c r="DP311" s="11">
        <f t="shared" si="214"/>
        <v>0</v>
      </c>
      <c r="DQ311" s="11">
        <f t="shared" si="215"/>
        <v>0</v>
      </c>
      <c r="DR311" s="11"/>
      <c r="DS311" s="11"/>
      <c r="DT311" s="11"/>
      <c r="DU311" s="2"/>
      <c r="DV311" s="2"/>
      <c r="DW311" s="2"/>
      <c r="DX311" s="2"/>
      <c r="DY311" s="2"/>
    </row>
    <row r="312" spans="1:129" ht="18" hidden="1" customHeight="1" outlineLevel="1" x14ac:dyDescent="0.15">
      <c r="A312" s="2"/>
      <c r="B312" s="53">
        <f t="shared" si="178"/>
        <v>308</v>
      </c>
      <c r="C312" s="5"/>
      <c r="D312" s="6"/>
      <c r="E312" s="7"/>
      <c r="F312" s="8"/>
      <c r="G312" s="111"/>
      <c r="H312" s="112"/>
      <c r="I312" s="113">
        <f t="shared" si="181"/>
        <v>0</v>
      </c>
      <c r="J312" s="114">
        <f t="shared" si="182"/>
        <v>0</v>
      </c>
      <c r="K312" s="115">
        <f t="shared" si="179"/>
        <v>0</v>
      </c>
      <c r="L312" s="113">
        <f t="shared" si="183"/>
        <v>0</v>
      </c>
      <c r="M312" s="114">
        <f t="shared" si="184"/>
        <v>0</v>
      </c>
      <c r="N312" s="115">
        <f t="shared" si="180"/>
        <v>0</v>
      </c>
      <c r="O312" s="113">
        <f t="shared" si="185"/>
        <v>0</v>
      </c>
      <c r="P312" s="116">
        <f t="shared" si="186"/>
        <v>0</v>
      </c>
      <c r="Q312" s="117">
        <f t="shared" si="187"/>
        <v>0</v>
      </c>
      <c r="R312" s="118">
        <f t="shared" si="188"/>
        <v>0</v>
      </c>
      <c r="S312" s="111"/>
      <c r="T312" s="112"/>
      <c r="U312" s="119">
        <f t="shared" si="189"/>
        <v>0</v>
      </c>
      <c r="V312" s="120"/>
      <c r="W312" s="115">
        <f>IFERROR(IF(V312="",0,(SUMIF($G$3:U$3,"金额-入",$G312:U312)-SUMIF($G$3:U$3,"金额-出",$G312:U312))/(SUMIF($G$3:U$3,"数量-入",$G312:U312)-SUMIF($G$3:U$3,"数量-出",$G312:U312))),0)</f>
        <v>0</v>
      </c>
      <c r="X312" s="115">
        <f t="shared" si="190"/>
        <v>0</v>
      </c>
      <c r="Y312" s="121"/>
      <c r="Z312" s="122"/>
      <c r="AA312" s="111"/>
      <c r="AB312" s="112"/>
      <c r="AC312" s="119">
        <f t="shared" si="191"/>
        <v>0</v>
      </c>
      <c r="AD312" s="120"/>
      <c r="AE312" s="115">
        <f>IFERROR(IF(AD312="",0,(SUMIF($G$3:AC$3,"金额-入",$G312:AC312)-SUMIF($G$3:AC$3,"金额-出",$G312:AC312))/(SUMIF($G$3:AC$3,"数量-入",$G312:AC312)-SUMIF($G$3:AC$3,"数量-出",$G312:AC312))),0)</f>
        <v>0</v>
      </c>
      <c r="AF312" s="115">
        <f t="shared" si="192"/>
        <v>0</v>
      </c>
      <c r="AG312" s="121"/>
      <c r="AH312" s="122"/>
      <c r="AI312" s="123"/>
      <c r="AJ312" s="112"/>
      <c r="AK312" s="119">
        <f t="shared" si="193"/>
        <v>0</v>
      </c>
      <c r="AL312" s="124"/>
      <c r="AM312" s="115">
        <f>IFERROR(IF(AL312="",0,(SUMIF($G$3:AK$3,"金额-入",$G312:AK312)-SUMIF($G$3:AK$3,"金额-出",$G312:AK312))/(SUMIF($G$3:AK$3,"数量-入",$G312:AK312)-SUMIF($G$3:AK$3,"数量-出",$G312:AK312))),0)</f>
        <v>0</v>
      </c>
      <c r="AN312" s="115">
        <f t="shared" si="194"/>
        <v>0</v>
      </c>
      <c r="AO312" s="125"/>
      <c r="AP312" s="126"/>
      <c r="AQ312" s="123"/>
      <c r="AR312" s="112"/>
      <c r="AS312" s="119">
        <f t="shared" si="195"/>
        <v>0</v>
      </c>
      <c r="AT312" s="124"/>
      <c r="AU312" s="115">
        <f>IFERROR(IF(AT312="",0,(SUMIF($G$3:AS$3,"金额-入",$G312:AS312)-SUMIF($G$3:AS$3,"金额-出",$G312:AS312))/(SUMIF($G$3:AS$3,"数量-入",$G312:AS312)-SUMIF($G$3:AS$3,"数量-出",$G312:AS312))),0)</f>
        <v>0</v>
      </c>
      <c r="AV312" s="115">
        <f t="shared" si="196"/>
        <v>0</v>
      </c>
      <c r="AW312" s="125"/>
      <c r="AX312" s="126"/>
      <c r="AY312" s="123"/>
      <c r="AZ312" s="112"/>
      <c r="BA312" s="119">
        <f t="shared" si="197"/>
        <v>0</v>
      </c>
      <c r="BB312" s="124"/>
      <c r="BC312" s="115">
        <f>IFERROR(IF(BB312="",0,(SUMIF($G$3:BA$3,"金额-入",$G312:BA312)-SUMIF($G$3:BA$3,"金额-出",$G312:BA312))/(SUMIF($G$3:BA$3,"数量-入",$G312:BA312)-SUMIF($G$3:BA$3,"数量-出",$G312:BA312))),0)</f>
        <v>0</v>
      </c>
      <c r="BD312" s="115">
        <f t="shared" si="198"/>
        <v>0</v>
      </c>
      <c r="BE312" s="125"/>
      <c r="BF312" s="126"/>
      <c r="BG312" s="123"/>
      <c r="BH312" s="112"/>
      <c r="BI312" s="119">
        <f t="shared" si="199"/>
        <v>0</v>
      </c>
      <c r="BJ312" s="124"/>
      <c r="BK312" s="115">
        <f>IFERROR(IF(BJ312="",0,(SUMIF($G$3:BI$3,"金额-入",$G312:BI312)-SUMIF($G$3:BI$3,"金额-出",$G312:BI312))/(SUMIF($G$3:BI$3,"数量-入",$G312:BI312)-SUMIF($G$3:BI$3,"数量-出",$G312:BI312))),0)</f>
        <v>0</v>
      </c>
      <c r="BL312" s="115">
        <f t="shared" si="200"/>
        <v>0</v>
      </c>
      <c r="BM312" s="125"/>
      <c r="BN312" s="126"/>
      <c r="BO312" s="123"/>
      <c r="BP312" s="112"/>
      <c r="BQ312" s="119">
        <f t="shared" si="201"/>
        <v>0</v>
      </c>
      <c r="BR312" s="124"/>
      <c r="BS312" s="115">
        <f>IFERROR(IF(BR312="",0,(SUMIF($G$3:BQ$3,"金额-入",$G312:BQ312)-SUMIF($G$3:BQ$3,"金额-出",$G312:BQ312))/(SUMIF($G$3:BQ$3,"数量-入",$G312:BQ312)-SUMIF($G$3:BQ$3,"数量-出",$G312:BQ312))),0)</f>
        <v>0</v>
      </c>
      <c r="BT312" s="115">
        <f t="shared" si="202"/>
        <v>0</v>
      </c>
      <c r="BU312" s="125"/>
      <c r="BV312" s="126"/>
      <c r="BW312" s="123"/>
      <c r="BX312" s="112"/>
      <c r="BY312" s="119">
        <f t="shared" si="203"/>
        <v>0</v>
      </c>
      <c r="BZ312" s="124"/>
      <c r="CA312" s="115">
        <f>IFERROR(IF(BZ312="",0,(SUMIF($G$3:BY$3,"金额-入",$G312:BY312)-SUMIF($G$3:BY$3,"金额-出",$G312:BY312))/(SUMIF($G$3:BY$3,"数量-入",$G312:BY312)-SUMIF($G$3:BY$3,"数量-出",$G312:BY312))),0)</f>
        <v>0</v>
      </c>
      <c r="CB312" s="115">
        <f t="shared" si="204"/>
        <v>0</v>
      </c>
      <c r="CC312" s="125"/>
      <c r="CD312" s="126"/>
      <c r="CE312" s="123"/>
      <c r="CF312" s="112"/>
      <c r="CG312" s="119">
        <f t="shared" si="205"/>
        <v>0</v>
      </c>
      <c r="CH312" s="124"/>
      <c r="CI312" s="115">
        <f>IFERROR(IF(CH312="",0,(SUMIF($G$3:CG$3,"金额-入",$G312:CG312)-SUMIF($G$3:CG$3,"金额-出",$G312:CG312))/(SUMIF($G$3:CG$3,"数量-入",$G312:CG312)-SUMIF($G$3:CG$3,"数量-出",$G312:CG312))),0)</f>
        <v>0</v>
      </c>
      <c r="CJ312" s="115">
        <f t="shared" si="206"/>
        <v>0</v>
      </c>
      <c r="CK312" s="125"/>
      <c r="CL312" s="126"/>
      <c r="CM312" s="123"/>
      <c r="CN312" s="112"/>
      <c r="CO312" s="119">
        <f t="shared" si="207"/>
        <v>0</v>
      </c>
      <c r="CP312" s="124"/>
      <c r="CQ312" s="115">
        <f>IFERROR(IF(CP312="",0,(SUMIF($G$3:CO$3,"金额-入",$G312:CO312)-SUMIF($G$3:CO$3,"金额-出",$G312:CO312))/(SUMIF($G$3:CO$3,"数量-入",$G312:CO312)-SUMIF($G$3:CO$3,"数量-出",$G312:CO312))),0)</f>
        <v>0</v>
      </c>
      <c r="CR312" s="115">
        <f t="shared" si="208"/>
        <v>0</v>
      </c>
      <c r="CS312" s="125"/>
      <c r="CT312" s="126"/>
      <c r="CU312" s="123"/>
      <c r="CV312" s="112"/>
      <c r="CW312" s="119">
        <f t="shared" si="209"/>
        <v>0</v>
      </c>
      <c r="CX312" s="124"/>
      <c r="CY312" s="115">
        <f>IFERROR(IF(CX312="",0,(SUMIF($G$3:CW$3,"金额-入",$G312:CW312)-SUMIF($G$3:CW$3,"金额-出",$G312:CW312))/(SUMIF($G$3:CW$3,"数量-入",$G312:CW312)-SUMIF($G$3:CW$3,"数量-出",$G312:CW312))),0)</f>
        <v>0</v>
      </c>
      <c r="CZ312" s="115">
        <f t="shared" si="210"/>
        <v>0</v>
      </c>
      <c r="DA312" s="125"/>
      <c r="DB312" s="126"/>
      <c r="DC312" s="123"/>
      <c r="DD312" s="112"/>
      <c r="DE312" s="119">
        <f t="shared" si="211"/>
        <v>0</v>
      </c>
      <c r="DF312" s="124"/>
      <c r="DG312" s="115">
        <f>IFERROR(IF(DF312="",0,(SUMIF($G$3:DE$3,"金额-入",$G312:DE312)-SUMIF($G$3:DE$3,"金额-出",$G312:DE312))/(SUMIF($G$3:DE$3,"数量-入",$G312:DE312)-SUMIF($G$3:DE$3,"数量-出",$G312:DE312))),0)</f>
        <v>0</v>
      </c>
      <c r="DH312" s="115">
        <f t="shared" si="212"/>
        <v>0</v>
      </c>
      <c r="DI312" s="125"/>
      <c r="DJ312" s="126"/>
      <c r="DK312" s="109">
        <f t="array" ref="DK312">MIN(IF(($G$3:$DJ$3="单价")*(G312:DJ312&lt;&gt;0),G312:DJ312))</f>
        <v>0</v>
      </c>
      <c r="DL312" s="97">
        <f t="array" ref="DL312">MAX(IF($G$3:$DJ$3="单价",G312:DJ312))</f>
        <v>0</v>
      </c>
      <c r="DM312" s="115">
        <f t="shared" si="213"/>
        <v>0</v>
      </c>
      <c r="DN312" s="127"/>
      <c r="DO312" s="2"/>
      <c r="DP312" s="11">
        <f t="shared" si="214"/>
        <v>0</v>
      </c>
      <c r="DQ312" s="11">
        <f t="shared" si="215"/>
        <v>0</v>
      </c>
      <c r="DR312" s="11"/>
      <c r="DS312" s="11"/>
      <c r="DT312" s="11"/>
      <c r="DU312" s="2"/>
      <c r="DV312" s="2"/>
      <c r="DW312" s="2"/>
      <c r="DX312" s="2"/>
      <c r="DY312" s="2"/>
    </row>
    <row r="313" spans="1:129" ht="18" hidden="1" customHeight="1" outlineLevel="1" x14ac:dyDescent="0.15">
      <c r="A313" s="2"/>
      <c r="B313" s="53">
        <f t="shared" si="178"/>
        <v>309</v>
      </c>
      <c r="C313" s="5"/>
      <c r="D313" s="6"/>
      <c r="E313" s="7"/>
      <c r="F313" s="8"/>
      <c r="G313" s="111"/>
      <c r="H313" s="112"/>
      <c r="I313" s="113">
        <f t="shared" si="181"/>
        <v>0</v>
      </c>
      <c r="J313" s="114">
        <f t="shared" si="182"/>
        <v>0</v>
      </c>
      <c r="K313" s="115">
        <f t="shared" si="179"/>
        <v>0</v>
      </c>
      <c r="L313" s="113">
        <f t="shared" si="183"/>
        <v>0</v>
      </c>
      <c r="M313" s="114">
        <f t="shared" si="184"/>
        <v>0</v>
      </c>
      <c r="N313" s="115">
        <f t="shared" si="180"/>
        <v>0</v>
      </c>
      <c r="O313" s="113">
        <f t="shared" si="185"/>
        <v>0</v>
      </c>
      <c r="P313" s="116">
        <f t="shared" si="186"/>
        <v>0</v>
      </c>
      <c r="Q313" s="117">
        <f t="shared" si="187"/>
        <v>0</v>
      </c>
      <c r="R313" s="118">
        <f t="shared" si="188"/>
        <v>0</v>
      </c>
      <c r="S313" s="111"/>
      <c r="T313" s="112"/>
      <c r="U313" s="119">
        <f t="shared" si="189"/>
        <v>0</v>
      </c>
      <c r="V313" s="120"/>
      <c r="W313" s="115">
        <f>IFERROR(IF(V313="",0,(SUMIF($G$3:U$3,"金额-入",$G313:U313)-SUMIF($G$3:U$3,"金额-出",$G313:U313))/(SUMIF($G$3:U$3,"数量-入",$G313:U313)-SUMIF($G$3:U$3,"数量-出",$G313:U313))),0)</f>
        <v>0</v>
      </c>
      <c r="X313" s="115">
        <f t="shared" si="190"/>
        <v>0</v>
      </c>
      <c r="Y313" s="121"/>
      <c r="Z313" s="122"/>
      <c r="AA313" s="111"/>
      <c r="AB313" s="112"/>
      <c r="AC313" s="119">
        <f t="shared" si="191"/>
        <v>0</v>
      </c>
      <c r="AD313" s="120"/>
      <c r="AE313" s="115">
        <f>IFERROR(IF(AD313="",0,(SUMIF($G$3:AC$3,"金额-入",$G313:AC313)-SUMIF($G$3:AC$3,"金额-出",$G313:AC313))/(SUMIF($G$3:AC$3,"数量-入",$G313:AC313)-SUMIF($G$3:AC$3,"数量-出",$G313:AC313))),0)</f>
        <v>0</v>
      </c>
      <c r="AF313" s="115">
        <f t="shared" si="192"/>
        <v>0</v>
      </c>
      <c r="AG313" s="121"/>
      <c r="AH313" s="122"/>
      <c r="AI313" s="123"/>
      <c r="AJ313" s="112"/>
      <c r="AK313" s="119">
        <f t="shared" si="193"/>
        <v>0</v>
      </c>
      <c r="AL313" s="124"/>
      <c r="AM313" s="115">
        <f>IFERROR(IF(AL313="",0,(SUMIF($G$3:AK$3,"金额-入",$G313:AK313)-SUMIF($G$3:AK$3,"金额-出",$G313:AK313))/(SUMIF($G$3:AK$3,"数量-入",$G313:AK313)-SUMIF($G$3:AK$3,"数量-出",$G313:AK313))),0)</f>
        <v>0</v>
      </c>
      <c r="AN313" s="115">
        <f t="shared" si="194"/>
        <v>0</v>
      </c>
      <c r="AO313" s="125"/>
      <c r="AP313" s="126"/>
      <c r="AQ313" s="123"/>
      <c r="AR313" s="112"/>
      <c r="AS313" s="119">
        <f t="shared" si="195"/>
        <v>0</v>
      </c>
      <c r="AT313" s="124"/>
      <c r="AU313" s="115">
        <f>IFERROR(IF(AT313="",0,(SUMIF($G$3:AS$3,"金额-入",$G313:AS313)-SUMIF($G$3:AS$3,"金额-出",$G313:AS313))/(SUMIF($G$3:AS$3,"数量-入",$G313:AS313)-SUMIF($G$3:AS$3,"数量-出",$G313:AS313))),0)</f>
        <v>0</v>
      </c>
      <c r="AV313" s="115">
        <f t="shared" si="196"/>
        <v>0</v>
      </c>
      <c r="AW313" s="125"/>
      <c r="AX313" s="126"/>
      <c r="AY313" s="123"/>
      <c r="AZ313" s="112"/>
      <c r="BA313" s="119">
        <f t="shared" si="197"/>
        <v>0</v>
      </c>
      <c r="BB313" s="124"/>
      <c r="BC313" s="115">
        <f>IFERROR(IF(BB313="",0,(SUMIF($G$3:BA$3,"金额-入",$G313:BA313)-SUMIF($G$3:BA$3,"金额-出",$G313:BA313))/(SUMIF($G$3:BA$3,"数量-入",$G313:BA313)-SUMIF($G$3:BA$3,"数量-出",$G313:BA313))),0)</f>
        <v>0</v>
      </c>
      <c r="BD313" s="115">
        <f t="shared" si="198"/>
        <v>0</v>
      </c>
      <c r="BE313" s="125"/>
      <c r="BF313" s="126"/>
      <c r="BG313" s="123"/>
      <c r="BH313" s="112"/>
      <c r="BI313" s="119">
        <f t="shared" si="199"/>
        <v>0</v>
      </c>
      <c r="BJ313" s="124"/>
      <c r="BK313" s="115">
        <f>IFERROR(IF(BJ313="",0,(SUMIF($G$3:BI$3,"金额-入",$G313:BI313)-SUMIF($G$3:BI$3,"金额-出",$G313:BI313))/(SUMIF($G$3:BI$3,"数量-入",$G313:BI313)-SUMIF($G$3:BI$3,"数量-出",$G313:BI313))),0)</f>
        <v>0</v>
      </c>
      <c r="BL313" s="115">
        <f t="shared" si="200"/>
        <v>0</v>
      </c>
      <c r="BM313" s="125"/>
      <c r="BN313" s="126"/>
      <c r="BO313" s="123"/>
      <c r="BP313" s="112"/>
      <c r="BQ313" s="119">
        <f t="shared" si="201"/>
        <v>0</v>
      </c>
      <c r="BR313" s="124"/>
      <c r="BS313" s="115">
        <f>IFERROR(IF(BR313="",0,(SUMIF($G$3:BQ$3,"金额-入",$G313:BQ313)-SUMIF($G$3:BQ$3,"金额-出",$G313:BQ313))/(SUMIF($G$3:BQ$3,"数量-入",$G313:BQ313)-SUMIF($G$3:BQ$3,"数量-出",$G313:BQ313))),0)</f>
        <v>0</v>
      </c>
      <c r="BT313" s="115">
        <f t="shared" si="202"/>
        <v>0</v>
      </c>
      <c r="BU313" s="125"/>
      <c r="BV313" s="126"/>
      <c r="BW313" s="123"/>
      <c r="BX313" s="112"/>
      <c r="BY313" s="119">
        <f t="shared" si="203"/>
        <v>0</v>
      </c>
      <c r="BZ313" s="124"/>
      <c r="CA313" s="115">
        <f>IFERROR(IF(BZ313="",0,(SUMIF($G$3:BY$3,"金额-入",$G313:BY313)-SUMIF($G$3:BY$3,"金额-出",$G313:BY313))/(SUMIF($G$3:BY$3,"数量-入",$G313:BY313)-SUMIF($G$3:BY$3,"数量-出",$G313:BY313))),0)</f>
        <v>0</v>
      </c>
      <c r="CB313" s="115">
        <f t="shared" si="204"/>
        <v>0</v>
      </c>
      <c r="CC313" s="125"/>
      <c r="CD313" s="126"/>
      <c r="CE313" s="123"/>
      <c r="CF313" s="112"/>
      <c r="CG313" s="119">
        <f t="shared" si="205"/>
        <v>0</v>
      </c>
      <c r="CH313" s="124"/>
      <c r="CI313" s="115">
        <f>IFERROR(IF(CH313="",0,(SUMIF($G$3:CG$3,"金额-入",$G313:CG313)-SUMIF($G$3:CG$3,"金额-出",$G313:CG313))/(SUMIF($G$3:CG$3,"数量-入",$G313:CG313)-SUMIF($G$3:CG$3,"数量-出",$G313:CG313))),0)</f>
        <v>0</v>
      </c>
      <c r="CJ313" s="115">
        <f t="shared" si="206"/>
        <v>0</v>
      </c>
      <c r="CK313" s="125"/>
      <c r="CL313" s="126"/>
      <c r="CM313" s="123"/>
      <c r="CN313" s="112"/>
      <c r="CO313" s="119">
        <f t="shared" si="207"/>
        <v>0</v>
      </c>
      <c r="CP313" s="124"/>
      <c r="CQ313" s="115">
        <f>IFERROR(IF(CP313="",0,(SUMIF($G$3:CO$3,"金额-入",$G313:CO313)-SUMIF($G$3:CO$3,"金额-出",$G313:CO313))/(SUMIF($G$3:CO$3,"数量-入",$G313:CO313)-SUMIF($G$3:CO$3,"数量-出",$G313:CO313))),0)</f>
        <v>0</v>
      </c>
      <c r="CR313" s="115">
        <f t="shared" si="208"/>
        <v>0</v>
      </c>
      <c r="CS313" s="125"/>
      <c r="CT313" s="126"/>
      <c r="CU313" s="123"/>
      <c r="CV313" s="112"/>
      <c r="CW313" s="119">
        <f t="shared" si="209"/>
        <v>0</v>
      </c>
      <c r="CX313" s="124"/>
      <c r="CY313" s="115">
        <f>IFERROR(IF(CX313="",0,(SUMIF($G$3:CW$3,"金额-入",$G313:CW313)-SUMIF($G$3:CW$3,"金额-出",$G313:CW313))/(SUMIF($G$3:CW$3,"数量-入",$G313:CW313)-SUMIF($G$3:CW$3,"数量-出",$G313:CW313))),0)</f>
        <v>0</v>
      </c>
      <c r="CZ313" s="115">
        <f t="shared" si="210"/>
        <v>0</v>
      </c>
      <c r="DA313" s="125"/>
      <c r="DB313" s="126"/>
      <c r="DC313" s="123"/>
      <c r="DD313" s="112"/>
      <c r="DE313" s="119">
        <f t="shared" si="211"/>
        <v>0</v>
      </c>
      <c r="DF313" s="124"/>
      <c r="DG313" s="115">
        <f>IFERROR(IF(DF313="",0,(SUMIF($G$3:DE$3,"金额-入",$G313:DE313)-SUMIF($G$3:DE$3,"金额-出",$G313:DE313))/(SUMIF($G$3:DE$3,"数量-入",$G313:DE313)-SUMIF($G$3:DE$3,"数量-出",$G313:DE313))),0)</f>
        <v>0</v>
      </c>
      <c r="DH313" s="115">
        <f t="shared" si="212"/>
        <v>0</v>
      </c>
      <c r="DI313" s="125"/>
      <c r="DJ313" s="126"/>
      <c r="DK313" s="109">
        <f t="array" ref="DK313">MIN(IF(($G$3:$DJ$3="单价")*(G313:DJ313&lt;&gt;0),G313:DJ313))</f>
        <v>0</v>
      </c>
      <c r="DL313" s="97">
        <f t="array" ref="DL313">MAX(IF($G$3:$DJ$3="单价",G313:DJ313))</f>
        <v>0</v>
      </c>
      <c r="DM313" s="115">
        <f t="shared" si="213"/>
        <v>0</v>
      </c>
      <c r="DN313" s="127"/>
      <c r="DO313" s="2"/>
      <c r="DP313" s="11">
        <f t="shared" si="214"/>
        <v>0</v>
      </c>
      <c r="DQ313" s="11">
        <f t="shared" si="215"/>
        <v>0</v>
      </c>
      <c r="DR313" s="11"/>
      <c r="DS313" s="11"/>
      <c r="DT313" s="11"/>
      <c r="DU313" s="2"/>
      <c r="DV313" s="2"/>
      <c r="DW313" s="2"/>
      <c r="DX313" s="2"/>
      <c r="DY313" s="2"/>
    </row>
    <row r="314" spans="1:129" ht="18" hidden="1" customHeight="1" outlineLevel="1" x14ac:dyDescent="0.15">
      <c r="A314" s="2"/>
      <c r="B314" s="53">
        <f t="shared" si="178"/>
        <v>310</v>
      </c>
      <c r="C314" s="5"/>
      <c r="D314" s="6"/>
      <c r="E314" s="7"/>
      <c r="F314" s="8"/>
      <c r="G314" s="111"/>
      <c r="H314" s="112"/>
      <c r="I314" s="113">
        <f t="shared" si="181"/>
        <v>0</v>
      </c>
      <c r="J314" s="114">
        <f t="shared" si="182"/>
        <v>0</v>
      </c>
      <c r="K314" s="115">
        <f t="shared" si="179"/>
        <v>0</v>
      </c>
      <c r="L314" s="113">
        <f t="shared" si="183"/>
        <v>0</v>
      </c>
      <c r="M314" s="114">
        <f t="shared" si="184"/>
        <v>0</v>
      </c>
      <c r="N314" s="115">
        <f t="shared" si="180"/>
        <v>0</v>
      </c>
      <c r="O314" s="113">
        <f t="shared" si="185"/>
        <v>0</v>
      </c>
      <c r="P314" s="116">
        <f t="shared" si="186"/>
        <v>0</v>
      </c>
      <c r="Q314" s="117">
        <f t="shared" si="187"/>
        <v>0</v>
      </c>
      <c r="R314" s="118">
        <f t="shared" si="188"/>
        <v>0</v>
      </c>
      <c r="S314" s="111"/>
      <c r="T314" s="112"/>
      <c r="U314" s="119">
        <f t="shared" si="189"/>
        <v>0</v>
      </c>
      <c r="V314" s="120"/>
      <c r="W314" s="115">
        <f>IFERROR(IF(V314="",0,(SUMIF($G$3:U$3,"金额-入",$G314:U314)-SUMIF($G$3:U$3,"金额-出",$G314:U314))/(SUMIF($G$3:U$3,"数量-入",$G314:U314)-SUMIF($G$3:U$3,"数量-出",$G314:U314))),0)</f>
        <v>0</v>
      </c>
      <c r="X314" s="115">
        <f t="shared" si="190"/>
        <v>0</v>
      </c>
      <c r="Y314" s="121"/>
      <c r="Z314" s="122"/>
      <c r="AA314" s="111"/>
      <c r="AB314" s="112"/>
      <c r="AC314" s="119">
        <f t="shared" si="191"/>
        <v>0</v>
      </c>
      <c r="AD314" s="120"/>
      <c r="AE314" s="115">
        <f>IFERROR(IF(AD314="",0,(SUMIF($G$3:AC$3,"金额-入",$G314:AC314)-SUMIF($G$3:AC$3,"金额-出",$G314:AC314))/(SUMIF($G$3:AC$3,"数量-入",$G314:AC314)-SUMIF($G$3:AC$3,"数量-出",$G314:AC314))),0)</f>
        <v>0</v>
      </c>
      <c r="AF314" s="115">
        <f t="shared" si="192"/>
        <v>0</v>
      </c>
      <c r="AG314" s="121"/>
      <c r="AH314" s="122"/>
      <c r="AI314" s="123"/>
      <c r="AJ314" s="112"/>
      <c r="AK314" s="119">
        <f t="shared" si="193"/>
        <v>0</v>
      </c>
      <c r="AL314" s="124"/>
      <c r="AM314" s="115">
        <f>IFERROR(IF(AL314="",0,(SUMIF($G$3:AK$3,"金额-入",$G314:AK314)-SUMIF($G$3:AK$3,"金额-出",$G314:AK314))/(SUMIF($G$3:AK$3,"数量-入",$G314:AK314)-SUMIF($G$3:AK$3,"数量-出",$G314:AK314))),0)</f>
        <v>0</v>
      </c>
      <c r="AN314" s="115">
        <f t="shared" si="194"/>
        <v>0</v>
      </c>
      <c r="AO314" s="125"/>
      <c r="AP314" s="126"/>
      <c r="AQ314" s="123"/>
      <c r="AR314" s="112"/>
      <c r="AS314" s="119">
        <f t="shared" si="195"/>
        <v>0</v>
      </c>
      <c r="AT314" s="124"/>
      <c r="AU314" s="115">
        <f>IFERROR(IF(AT314="",0,(SUMIF($G$3:AS$3,"金额-入",$G314:AS314)-SUMIF($G$3:AS$3,"金额-出",$G314:AS314))/(SUMIF($G$3:AS$3,"数量-入",$G314:AS314)-SUMIF($G$3:AS$3,"数量-出",$G314:AS314))),0)</f>
        <v>0</v>
      </c>
      <c r="AV314" s="115">
        <f t="shared" si="196"/>
        <v>0</v>
      </c>
      <c r="AW314" s="125"/>
      <c r="AX314" s="126"/>
      <c r="AY314" s="123"/>
      <c r="AZ314" s="112"/>
      <c r="BA314" s="119">
        <f t="shared" si="197"/>
        <v>0</v>
      </c>
      <c r="BB314" s="124"/>
      <c r="BC314" s="115">
        <f>IFERROR(IF(BB314="",0,(SUMIF($G$3:BA$3,"金额-入",$G314:BA314)-SUMIF($G$3:BA$3,"金额-出",$G314:BA314))/(SUMIF($G$3:BA$3,"数量-入",$G314:BA314)-SUMIF($G$3:BA$3,"数量-出",$G314:BA314))),0)</f>
        <v>0</v>
      </c>
      <c r="BD314" s="115">
        <f t="shared" si="198"/>
        <v>0</v>
      </c>
      <c r="BE314" s="125"/>
      <c r="BF314" s="126"/>
      <c r="BG314" s="123"/>
      <c r="BH314" s="112"/>
      <c r="BI314" s="119">
        <f t="shared" si="199"/>
        <v>0</v>
      </c>
      <c r="BJ314" s="124"/>
      <c r="BK314" s="115">
        <f>IFERROR(IF(BJ314="",0,(SUMIF($G$3:BI$3,"金额-入",$G314:BI314)-SUMIF($G$3:BI$3,"金额-出",$G314:BI314))/(SUMIF($G$3:BI$3,"数量-入",$G314:BI314)-SUMIF($G$3:BI$3,"数量-出",$G314:BI314))),0)</f>
        <v>0</v>
      </c>
      <c r="BL314" s="115">
        <f t="shared" si="200"/>
        <v>0</v>
      </c>
      <c r="BM314" s="125"/>
      <c r="BN314" s="126"/>
      <c r="BO314" s="123"/>
      <c r="BP314" s="112"/>
      <c r="BQ314" s="119">
        <f t="shared" si="201"/>
        <v>0</v>
      </c>
      <c r="BR314" s="124"/>
      <c r="BS314" s="115">
        <f>IFERROR(IF(BR314="",0,(SUMIF($G$3:BQ$3,"金额-入",$G314:BQ314)-SUMIF($G$3:BQ$3,"金额-出",$G314:BQ314))/(SUMIF($G$3:BQ$3,"数量-入",$G314:BQ314)-SUMIF($G$3:BQ$3,"数量-出",$G314:BQ314))),0)</f>
        <v>0</v>
      </c>
      <c r="BT314" s="115">
        <f t="shared" si="202"/>
        <v>0</v>
      </c>
      <c r="BU314" s="125"/>
      <c r="BV314" s="126"/>
      <c r="BW314" s="123"/>
      <c r="BX314" s="112"/>
      <c r="BY314" s="119">
        <f t="shared" si="203"/>
        <v>0</v>
      </c>
      <c r="BZ314" s="124"/>
      <c r="CA314" s="115">
        <f>IFERROR(IF(BZ314="",0,(SUMIF($G$3:BY$3,"金额-入",$G314:BY314)-SUMIF($G$3:BY$3,"金额-出",$G314:BY314))/(SUMIF($G$3:BY$3,"数量-入",$G314:BY314)-SUMIF($G$3:BY$3,"数量-出",$G314:BY314))),0)</f>
        <v>0</v>
      </c>
      <c r="CB314" s="115">
        <f t="shared" si="204"/>
        <v>0</v>
      </c>
      <c r="CC314" s="125"/>
      <c r="CD314" s="126"/>
      <c r="CE314" s="123"/>
      <c r="CF314" s="112"/>
      <c r="CG314" s="119">
        <f t="shared" si="205"/>
        <v>0</v>
      </c>
      <c r="CH314" s="124"/>
      <c r="CI314" s="115">
        <f>IFERROR(IF(CH314="",0,(SUMIF($G$3:CG$3,"金额-入",$G314:CG314)-SUMIF($G$3:CG$3,"金额-出",$G314:CG314))/(SUMIF($G$3:CG$3,"数量-入",$G314:CG314)-SUMIF($G$3:CG$3,"数量-出",$G314:CG314))),0)</f>
        <v>0</v>
      </c>
      <c r="CJ314" s="115">
        <f t="shared" si="206"/>
        <v>0</v>
      </c>
      <c r="CK314" s="125"/>
      <c r="CL314" s="126"/>
      <c r="CM314" s="123"/>
      <c r="CN314" s="112"/>
      <c r="CO314" s="119">
        <f t="shared" si="207"/>
        <v>0</v>
      </c>
      <c r="CP314" s="124"/>
      <c r="CQ314" s="115">
        <f>IFERROR(IF(CP314="",0,(SUMIF($G$3:CO$3,"金额-入",$G314:CO314)-SUMIF($G$3:CO$3,"金额-出",$G314:CO314))/(SUMIF($G$3:CO$3,"数量-入",$G314:CO314)-SUMIF($G$3:CO$3,"数量-出",$G314:CO314))),0)</f>
        <v>0</v>
      </c>
      <c r="CR314" s="115">
        <f t="shared" si="208"/>
        <v>0</v>
      </c>
      <c r="CS314" s="125"/>
      <c r="CT314" s="126"/>
      <c r="CU314" s="123"/>
      <c r="CV314" s="112"/>
      <c r="CW314" s="119">
        <f t="shared" si="209"/>
        <v>0</v>
      </c>
      <c r="CX314" s="124"/>
      <c r="CY314" s="115">
        <f>IFERROR(IF(CX314="",0,(SUMIF($G$3:CW$3,"金额-入",$G314:CW314)-SUMIF($G$3:CW$3,"金额-出",$G314:CW314))/(SUMIF($G$3:CW$3,"数量-入",$G314:CW314)-SUMIF($G$3:CW$3,"数量-出",$G314:CW314))),0)</f>
        <v>0</v>
      </c>
      <c r="CZ314" s="115">
        <f t="shared" si="210"/>
        <v>0</v>
      </c>
      <c r="DA314" s="125"/>
      <c r="DB314" s="126"/>
      <c r="DC314" s="123"/>
      <c r="DD314" s="112"/>
      <c r="DE314" s="119">
        <f t="shared" si="211"/>
        <v>0</v>
      </c>
      <c r="DF314" s="124"/>
      <c r="DG314" s="115">
        <f>IFERROR(IF(DF314="",0,(SUMIF($G$3:DE$3,"金额-入",$G314:DE314)-SUMIF($G$3:DE$3,"金额-出",$G314:DE314))/(SUMIF($G$3:DE$3,"数量-入",$G314:DE314)-SUMIF($G$3:DE$3,"数量-出",$G314:DE314))),0)</f>
        <v>0</v>
      </c>
      <c r="DH314" s="115">
        <f t="shared" si="212"/>
        <v>0</v>
      </c>
      <c r="DI314" s="125"/>
      <c r="DJ314" s="126"/>
      <c r="DK314" s="109">
        <f t="array" ref="DK314">MIN(IF(($G$3:$DJ$3="单价")*(G314:DJ314&lt;&gt;0),G314:DJ314))</f>
        <v>0</v>
      </c>
      <c r="DL314" s="97">
        <f t="array" ref="DL314">MAX(IF($G$3:$DJ$3="单价",G314:DJ314))</f>
        <v>0</v>
      </c>
      <c r="DM314" s="115">
        <f t="shared" si="213"/>
        <v>0</v>
      </c>
      <c r="DN314" s="127"/>
      <c r="DO314" s="2"/>
      <c r="DP314" s="11">
        <f t="shared" si="214"/>
        <v>0</v>
      </c>
      <c r="DQ314" s="11">
        <f t="shared" si="215"/>
        <v>0</v>
      </c>
      <c r="DR314" s="11"/>
      <c r="DS314" s="11"/>
      <c r="DT314" s="11"/>
      <c r="DU314" s="2"/>
      <c r="DV314" s="2"/>
      <c r="DW314" s="2"/>
      <c r="DX314" s="2"/>
      <c r="DY314" s="2"/>
    </row>
    <row r="315" spans="1:129" ht="18" hidden="1" customHeight="1" outlineLevel="1" x14ac:dyDescent="0.15">
      <c r="A315" s="2"/>
      <c r="B315" s="53">
        <f t="shared" si="178"/>
        <v>311</v>
      </c>
      <c r="C315" s="5"/>
      <c r="D315" s="6"/>
      <c r="E315" s="7"/>
      <c r="F315" s="8"/>
      <c r="G315" s="111"/>
      <c r="H315" s="112"/>
      <c r="I315" s="113">
        <f t="shared" si="181"/>
        <v>0</v>
      </c>
      <c r="J315" s="114">
        <f t="shared" si="182"/>
        <v>0</v>
      </c>
      <c r="K315" s="115">
        <f t="shared" si="179"/>
        <v>0</v>
      </c>
      <c r="L315" s="113">
        <f t="shared" si="183"/>
        <v>0</v>
      </c>
      <c r="M315" s="114">
        <f t="shared" si="184"/>
        <v>0</v>
      </c>
      <c r="N315" s="115">
        <f t="shared" si="180"/>
        <v>0</v>
      </c>
      <c r="O315" s="113">
        <f t="shared" si="185"/>
        <v>0</v>
      </c>
      <c r="P315" s="116">
        <f t="shared" si="186"/>
        <v>0</v>
      </c>
      <c r="Q315" s="117">
        <f t="shared" si="187"/>
        <v>0</v>
      </c>
      <c r="R315" s="118">
        <f t="shared" si="188"/>
        <v>0</v>
      </c>
      <c r="S315" s="111"/>
      <c r="T315" s="112"/>
      <c r="U315" s="119">
        <f t="shared" si="189"/>
        <v>0</v>
      </c>
      <c r="V315" s="120"/>
      <c r="W315" s="115">
        <f>IFERROR(IF(V315="",0,(SUMIF($G$3:U$3,"金额-入",$G315:U315)-SUMIF($G$3:U$3,"金额-出",$G315:U315))/(SUMIF($G$3:U$3,"数量-入",$G315:U315)-SUMIF($G$3:U$3,"数量-出",$G315:U315))),0)</f>
        <v>0</v>
      </c>
      <c r="X315" s="115">
        <f t="shared" si="190"/>
        <v>0</v>
      </c>
      <c r="Y315" s="121"/>
      <c r="Z315" s="122"/>
      <c r="AA315" s="111"/>
      <c r="AB315" s="112"/>
      <c r="AC315" s="119">
        <f t="shared" si="191"/>
        <v>0</v>
      </c>
      <c r="AD315" s="120"/>
      <c r="AE315" s="115">
        <f>IFERROR(IF(AD315="",0,(SUMIF($G$3:AC$3,"金额-入",$G315:AC315)-SUMIF($G$3:AC$3,"金额-出",$G315:AC315))/(SUMIF($G$3:AC$3,"数量-入",$G315:AC315)-SUMIF($G$3:AC$3,"数量-出",$G315:AC315))),0)</f>
        <v>0</v>
      </c>
      <c r="AF315" s="115">
        <f t="shared" si="192"/>
        <v>0</v>
      </c>
      <c r="AG315" s="121"/>
      <c r="AH315" s="122"/>
      <c r="AI315" s="123"/>
      <c r="AJ315" s="112"/>
      <c r="AK315" s="119">
        <f t="shared" si="193"/>
        <v>0</v>
      </c>
      <c r="AL315" s="124"/>
      <c r="AM315" s="115">
        <f>IFERROR(IF(AL315="",0,(SUMIF($G$3:AK$3,"金额-入",$G315:AK315)-SUMIF($G$3:AK$3,"金额-出",$G315:AK315))/(SUMIF($G$3:AK$3,"数量-入",$G315:AK315)-SUMIF($G$3:AK$3,"数量-出",$G315:AK315))),0)</f>
        <v>0</v>
      </c>
      <c r="AN315" s="115">
        <f t="shared" si="194"/>
        <v>0</v>
      </c>
      <c r="AO315" s="125"/>
      <c r="AP315" s="126"/>
      <c r="AQ315" s="123"/>
      <c r="AR315" s="112"/>
      <c r="AS315" s="119">
        <f t="shared" si="195"/>
        <v>0</v>
      </c>
      <c r="AT315" s="124"/>
      <c r="AU315" s="115">
        <f>IFERROR(IF(AT315="",0,(SUMIF($G$3:AS$3,"金额-入",$G315:AS315)-SUMIF($G$3:AS$3,"金额-出",$G315:AS315))/(SUMIF($G$3:AS$3,"数量-入",$G315:AS315)-SUMIF($G$3:AS$3,"数量-出",$G315:AS315))),0)</f>
        <v>0</v>
      </c>
      <c r="AV315" s="115">
        <f t="shared" si="196"/>
        <v>0</v>
      </c>
      <c r="AW315" s="125"/>
      <c r="AX315" s="126"/>
      <c r="AY315" s="123"/>
      <c r="AZ315" s="112"/>
      <c r="BA315" s="119">
        <f t="shared" si="197"/>
        <v>0</v>
      </c>
      <c r="BB315" s="124"/>
      <c r="BC315" s="115">
        <f>IFERROR(IF(BB315="",0,(SUMIF($G$3:BA$3,"金额-入",$G315:BA315)-SUMIF($G$3:BA$3,"金额-出",$G315:BA315))/(SUMIF($G$3:BA$3,"数量-入",$G315:BA315)-SUMIF($G$3:BA$3,"数量-出",$G315:BA315))),0)</f>
        <v>0</v>
      </c>
      <c r="BD315" s="115">
        <f t="shared" si="198"/>
        <v>0</v>
      </c>
      <c r="BE315" s="125"/>
      <c r="BF315" s="126"/>
      <c r="BG315" s="123"/>
      <c r="BH315" s="112"/>
      <c r="BI315" s="119">
        <f t="shared" si="199"/>
        <v>0</v>
      </c>
      <c r="BJ315" s="124"/>
      <c r="BK315" s="115">
        <f>IFERROR(IF(BJ315="",0,(SUMIF($G$3:BI$3,"金额-入",$G315:BI315)-SUMIF($G$3:BI$3,"金额-出",$G315:BI315))/(SUMIF($G$3:BI$3,"数量-入",$G315:BI315)-SUMIF($G$3:BI$3,"数量-出",$G315:BI315))),0)</f>
        <v>0</v>
      </c>
      <c r="BL315" s="115">
        <f t="shared" si="200"/>
        <v>0</v>
      </c>
      <c r="BM315" s="125"/>
      <c r="BN315" s="126"/>
      <c r="BO315" s="123"/>
      <c r="BP315" s="112"/>
      <c r="BQ315" s="119">
        <f t="shared" si="201"/>
        <v>0</v>
      </c>
      <c r="BR315" s="124"/>
      <c r="BS315" s="115">
        <f>IFERROR(IF(BR315="",0,(SUMIF($G$3:BQ$3,"金额-入",$G315:BQ315)-SUMIF($G$3:BQ$3,"金额-出",$G315:BQ315))/(SUMIF($G$3:BQ$3,"数量-入",$G315:BQ315)-SUMIF($G$3:BQ$3,"数量-出",$G315:BQ315))),0)</f>
        <v>0</v>
      </c>
      <c r="BT315" s="115">
        <f t="shared" si="202"/>
        <v>0</v>
      </c>
      <c r="BU315" s="125"/>
      <c r="BV315" s="126"/>
      <c r="BW315" s="123"/>
      <c r="BX315" s="112"/>
      <c r="BY315" s="119">
        <f t="shared" si="203"/>
        <v>0</v>
      </c>
      <c r="BZ315" s="124"/>
      <c r="CA315" s="115">
        <f>IFERROR(IF(BZ315="",0,(SUMIF($G$3:BY$3,"金额-入",$G315:BY315)-SUMIF($G$3:BY$3,"金额-出",$G315:BY315))/(SUMIF($G$3:BY$3,"数量-入",$G315:BY315)-SUMIF($G$3:BY$3,"数量-出",$G315:BY315))),0)</f>
        <v>0</v>
      </c>
      <c r="CB315" s="115">
        <f t="shared" si="204"/>
        <v>0</v>
      </c>
      <c r="CC315" s="125"/>
      <c r="CD315" s="126"/>
      <c r="CE315" s="123"/>
      <c r="CF315" s="112"/>
      <c r="CG315" s="119">
        <f t="shared" si="205"/>
        <v>0</v>
      </c>
      <c r="CH315" s="124"/>
      <c r="CI315" s="115">
        <f>IFERROR(IF(CH315="",0,(SUMIF($G$3:CG$3,"金额-入",$G315:CG315)-SUMIF($G$3:CG$3,"金额-出",$G315:CG315))/(SUMIF($G$3:CG$3,"数量-入",$G315:CG315)-SUMIF($G$3:CG$3,"数量-出",$G315:CG315))),0)</f>
        <v>0</v>
      </c>
      <c r="CJ315" s="115">
        <f t="shared" si="206"/>
        <v>0</v>
      </c>
      <c r="CK315" s="125"/>
      <c r="CL315" s="126"/>
      <c r="CM315" s="123"/>
      <c r="CN315" s="112"/>
      <c r="CO315" s="119">
        <f t="shared" si="207"/>
        <v>0</v>
      </c>
      <c r="CP315" s="124"/>
      <c r="CQ315" s="115">
        <f>IFERROR(IF(CP315="",0,(SUMIF($G$3:CO$3,"金额-入",$G315:CO315)-SUMIF($G$3:CO$3,"金额-出",$G315:CO315))/(SUMIF($G$3:CO$3,"数量-入",$G315:CO315)-SUMIF($G$3:CO$3,"数量-出",$G315:CO315))),0)</f>
        <v>0</v>
      </c>
      <c r="CR315" s="115">
        <f t="shared" si="208"/>
        <v>0</v>
      </c>
      <c r="CS315" s="125"/>
      <c r="CT315" s="126"/>
      <c r="CU315" s="123"/>
      <c r="CV315" s="112"/>
      <c r="CW315" s="119">
        <f t="shared" si="209"/>
        <v>0</v>
      </c>
      <c r="CX315" s="124"/>
      <c r="CY315" s="115">
        <f>IFERROR(IF(CX315="",0,(SUMIF($G$3:CW$3,"金额-入",$G315:CW315)-SUMIF($G$3:CW$3,"金额-出",$G315:CW315))/(SUMIF($G$3:CW$3,"数量-入",$G315:CW315)-SUMIF($G$3:CW$3,"数量-出",$G315:CW315))),0)</f>
        <v>0</v>
      </c>
      <c r="CZ315" s="115">
        <f t="shared" si="210"/>
        <v>0</v>
      </c>
      <c r="DA315" s="125"/>
      <c r="DB315" s="126"/>
      <c r="DC315" s="123"/>
      <c r="DD315" s="112"/>
      <c r="DE315" s="119">
        <f t="shared" si="211"/>
        <v>0</v>
      </c>
      <c r="DF315" s="124"/>
      <c r="DG315" s="115">
        <f>IFERROR(IF(DF315="",0,(SUMIF($G$3:DE$3,"金额-入",$G315:DE315)-SUMIF($G$3:DE$3,"金额-出",$G315:DE315))/(SUMIF($G$3:DE$3,"数量-入",$G315:DE315)-SUMIF($G$3:DE$3,"数量-出",$G315:DE315))),0)</f>
        <v>0</v>
      </c>
      <c r="DH315" s="115">
        <f t="shared" si="212"/>
        <v>0</v>
      </c>
      <c r="DI315" s="125"/>
      <c r="DJ315" s="126"/>
      <c r="DK315" s="109">
        <f t="array" ref="DK315">MIN(IF(($G$3:$DJ$3="单价")*(G315:DJ315&lt;&gt;0),G315:DJ315))</f>
        <v>0</v>
      </c>
      <c r="DL315" s="97">
        <f t="array" ref="DL315">MAX(IF($G$3:$DJ$3="单价",G315:DJ315))</f>
        <v>0</v>
      </c>
      <c r="DM315" s="115">
        <f t="shared" si="213"/>
        <v>0</v>
      </c>
      <c r="DN315" s="127"/>
      <c r="DO315" s="2"/>
      <c r="DP315" s="11">
        <f t="shared" si="214"/>
        <v>0</v>
      </c>
      <c r="DQ315" s="11">
        <f t="shared" si="215"/>
        <v>0</v>
      </c>
      <c r="DR315" s="11"/>
      <c r="DS315" s="11"/>
      <c r="DT315" s="11"/>
      <c r="DU315" s="2"/>
      <c r="DV315" s="2"/>
      <c r="DW315" s="2"/>
      <c r="DX315" s="2"/>
      <c r="DY315" s="2"/>
    </row>
    <row r="316" spans="1:129" ht="18" hidden="1" customHeight="1" outlineLevel="1" x14ac:dyDescent="0.15">
      <c r="A316" s="2"/>
      <c r="B316" s="53">
        <f t="shared" si="178"/>
        <v>312</v>
      </c>
      <c r="C316" s="5"/>
      <c r="D316" s="6"/>
      <c r="E316" s="7"/>
      <c r="F316" s="8"/>
      <c r="G316" s="111"/>
      <c r="H316" s="112"/>
      <c r="I316" s="113">
        <f t="shared" si="181"/>
        <v>0</v>
      </c>
      <c r="J316" s="114">
        <f t="shared" si="182"/>
        <v>0</v>
      </c>
      <c r="K316" s="115">
        <f t="shared" si="179"/>
        <v>0</v>
      </c>
      <c r="L316" s="113">
        <f t="shared" si="183"/>
        <v>0</v>
      </c>
      <c r="M316" s="114">
        <f t="shared" si="184"/>
        <v>0</v>
      </c>
      <c r="N316" s="115">
        <f t="shared" si="180"/>
        <v>0</v>
      </c>
      <c r="O316" s="113">
        <f t="shared" si="185"/>
        <v>0</v>
      </c>
      <c r="P316" s="116">
        <f t="shared" si="186"/>
        <v>0</v>
      </c>
      <c r="Q316" s="117">
        <f t="shared" si="187"/>
        <v>0</v>
      </c>
      <c r="R316" s="118">
        <f t="shared" si="188"/>
        <v>0</v>
      </c>
      <c r="S316" s="111"/>
      <c r="T316" s="112"/>
      <c r="U316" s="119">
        <f t="shared" si="189"/>
        <v>0</v>
      </c>
      <c r="V316" s="120"/>
      <c r="W316" s="115">
        <f>IFERROR(IF(V316="",0,(SUMIF($G$3:U$3,"金额-入",$G316:U316)-SUMIF($G$3:U$3,"金额-出",$G316:U316))/(SUMIF($G$3:U$3,"数量-入",$G316:U316)-SUMIF($G$3:U$3,"数量-出",$G316:U316))),0)</f>
        <v>0</v>
      </c>
      <c r="X316" s="115">
        <f t="shared" si="190"/>
        <v>0</v>
      </c>
      <c r="Y316" s="121"/>
      <c r="Z316" s="122"/>
      <c r="AA316" s="111"/>
      <c r="AB316" s="112"/>
      <c r="AC316" s="119">
        <f t="shared" si="191"/>
        <v>0</v>
      </c>
      <c r="AD316" s="120"/>
      <c r="AE316" s="115">
        <f>IFERROR(IF(AD316="",0,(SUMIF($G$3:AC$3,"金额-入",$G316:AC316)-SUMIF($G$3:AC$3,"金额-出",$G316:AC316))/(SUMIF($G$3:AC$3,"数量-入",$G316:AC316)-SUMIF($G$3:AC$3,"数量-出",$G316:AC316))),0)</f>
        <v>0</v>
      </c>
      <c r="AF316" s="115">
        <f t="shared" si="192"/>
        <v>0</v>
      </c>
      <c r="AG316" s="121"/>
      <c r="AH316" s="122"/>
      <c r="AI316" s="123"/>
      <c r="AJ316" s="112"/>
      <c r="AK316" s="119">
        <f t="shared" si="193"/>
        <v>0</v>
      </c>
      <c r="AL316" s="124"/>
      <c r="AM316" s="115">
        <f>IFERROR(IF(AL316="",0,(SUMIF($G$3:AK$3,"金额-入",$G316:AK316)-SUMIF($G$3:AK$3,"金额-出",$G316:AK316))/(SUMIF($G$3:AK$3,"数量-入",$G316:AK316)-SUMIF($G$3:AK$3,"数量-出",$G316:AK316))),0)</f>
        <v>0</v>
      </c>
      <c r="AN316" s="115">
        <f t="shared" si="194"/>
        <v>0</v>
      </c>
      <c r="AO316" s="125"/>
      <c r="AP316" s="126"/>
      <c r="AQ316" s="123"/>
      <c r="AR316" s="112"/>
      <c r="AS316" s="119">
        <f t="shared" si="195"/>
        <v>0</v>
      </c>
      <c r="AT316" s="124"/>
      <c r="AU316" s="115">
        <f>IFERROR(IF(AT316="",0,(SUMIF($G$3:AS$3,"金额-入",$G316:AS316)-SUMIF($G$3:AS$3,"金额-出",$G316:AS316))/(SUMIF($G$3:AS$3,"数量-入",$G316:AS316)-SUMIF($G$3:AS$3,"数量-出",$G316:AS316))),0)</f>
        <v>0</v>
      </c>
      <c r="AV316" s="115">
        <f t="shared" si="196"/>
        <v>0</v>
      </c>
      <c r="AW316" s="125"/>
      <c r="AX316" s="126"/>
      <c r="AY316" s="123"/>
      <c r="AZ316" s="112"/>
      <c r="BA316" s="119">
        <f t="shared" si="197"/>
        <v>0</v>
      </c>
      <c r="BB316" s="124"/>
      <c r="BC316" s="115">
        <f>IFERROR(IF(BB316="",0,(SUMIF($G$3:BA$3,"金额-入",$G316:BA316)-SUMIF($G$3:BA$3,"金额-出",$G316:BA316))/(SUMIF($G$3:BA$3,"数量-入",$G316:BA316)-SUMIF($G$3:BA$3,"数量-出",$G316:BA316))),0)</f>
        <v>0</v>
      </c>
      <c r="BD316" s="115">
        <f t="shared" si="198"/>
        <v>0</v>
      </c>
      <c r="BE316" s="125"/>
      <c r="BF316" s="126"/>
      <c r="BG316" s="123"/>
      <c r="BH316" s="112"/>
      <c r="BI316" s="119">
        <f t="shared" si="199"/>
        <v>0</v>
      </c>
      <c r="BJ316" s="124"/>
      <c r="BK316" s="115">
        <f>IFERROR(IF(BJ316="",0,(SUMIF($G$3:BI$3,"金额-入",$G316:BI316)-SUMIF($G$3:BI$3,"金额-出",$G316:BI316))/(SUMIF($G$3:BI$3,"数量-入",$G316:BI316)-SUMIF($G$3:BI$3,"数量-出",$G316:BI316))),0)</f>
        <v>0</v>
      </c>
      <c r="BL316" s="115">
        <f t="shared" si="200"/>
        <v>0</v>
      </c>
      <c r="BM316" s="125"/>
      <c r="BN316" s="126"/>
      <c r="BO316" s="123"/>
      <c r="BP316" s="112"/>
      <c r="BQ316" s="119">
        <f t="shared" si="201"/>
        <v>0</v>
      </c>
      <c r="BR316" s="124"/>
      <c r="BS316" s="115">
        <f>IFERROR(IF(BR316="",0,(SUMIF($G$3:BQ$3,"金额-入",$G316:BQ316)-SUMIF($G$3:BQ$3,"金额-出",$G316:BQ316))/(SUMIF($G$3:BQ$3,"数量-入",$G316:BQ316)-SUMIF($G$3:BQ$3,"数量-出",$G316:BQ316))),0)</f>
        <v>0</v>
      </c>
      <c r="BT316" s="115">
        <f t="shared" si="202"/>
        <v>0</v>
      </c>
      <c r="BU316" s="125"/>
      <c r="BV316" s="126"/>
      <c r="BW316" s="123"/>
      <c r="BX316" s="112"/>
      <c r="BY316" s="119">
        <f t="shared" si="203"/>
        <v>0</v>
      </c>
      <c r="BZ316" s="124"/>
      <c r="CA316" s="115">
        <f>IFERROR(IF(BZ316="",0,(SUMIF($G$3:BY$3,"金额-入",$G316:BY316)-SUMIF($G$3:BY$3,"金额-出",$G316:BY316))/(SUMIF($G$3:BY$3,"数量-入",$G316:BY316)-SUMIF($G$3:BY$3,"数量-出",$G316:BY316))),0)</f>
        <v>0</v>
      </c>
      <c r="CB316" s="115">
        <f t="shared" si="204"/>
        <v>0</v>
      </c>
      <c r="CC316" s="125"/>
      <c r="CD316" s="126"/>
      <c r="CE316" s="123"/>
      <c r="CF316" s="112"/>
      <c r="CG316" s="119">
        <f t="shared" si="205"/>
        <v>0</v>
      </c>
      <c r="CH316" s="124"/>
      <c r="CI316" s="115">
        <f>IFERROR(IF(CH316="",0,(SUMIF($G$3:CG$3,"金额-入",$G316:CG316)-SUMIF($G$3:CG$3,"金额-出",$G316:CG316))/(SUMIF($G$3:CG$3,"数量-入",$G316:CG316)-SUMIF($G$3:CG$3,"数量-出",$G316:CG316))),0)</f>
        <v>0</v>
      </c>
      <c r="CJ316" s="115">
        <f t="shared" si="206"/>
        <v>0</v>
      </c>
      <c r="CK316" s="125"/>
      <c r="CL316" s="126"/>
      <c r="CM316" s="123"/>
      <c r="CN316" s="112"/>
      <c r="CO316" s="119">
        <f t="shared" si="207"/>
        <v>0</v>
      </c>
      <c r="CP316" s="124"/>
      <c r="CQ316" s="115">
        <f>IFERROR(IF(CP316="",0,(SUMIF($G$3:CO$3,"金额-入",$G316:CO316)-SUMIF($G$3:CO$3,"金额-出",$G316:CO316))/(SUMIF($G$3:CO$3,"数量-入",$G316:CO316)-SUMIF($G$3:CO$3,"数量-出",$G316:CO316))),0)</f>
        <v>0</v>
      </c>
      <c r="CR316" s="115">
        <f t="shared" si="208"/>
        <v>0</v>
      </c>
      <c r="CS316" s="125"/>
      <c r="CT316" s="126"/>
      <c r="CU316" s="123"/>
      <c r="CV316" s="112"/>
      <c r="CW316" s="119">
        <f t="shared" si="209"/>
        <v>0</v>
      </c>
      <c r="CX316" s="124"/>
      <c r="CY316" s="115">
        <f>IFERROR(IF(CX316="",0,(SUMIF($G$3:CW$3,"金额-入",$G316:CW316)-SUMIF($G$3:CW$3,"金额-出",$G316:CW316))/(SUMIF($G$3:CW$3,"数量-入",$G316:CW316)-SUMIF($G$3:CW$3,"数量-出",$G316:CW316))),0)</f>
        <v>0</v>
      </c>
      <c r="CZ316" s="115">
        <f t="shared" si="210"/>
        <v>0</v>
      </c>
      <c r="DA316" s="125"/>
      <c r="DB316" s="126"/>
      <c r="DC316" s="123"/>
      <c r="DD316" s="112"/>
      <c r="DE316" s="119">
        <f t="shared" si="211"/>
        <v>0</v>
      </c>
      <c r="DF316" s="124"/>
      <c r="DG316" s="115">
        <f>IFERROR(IF(DF316="",0,(SUMIF($G$3:DE$3,"金额-入",$G316:DE316)-SUMIF($G$3:DE$3,"金额-出",$G316:DE316))/(SUMIF($G$3:DE$3,"数量-入",$G316:DE316)-SUMIF($G$3:DE$3,"数量-出",$G316:DE316))),0)</f>
        <v>0</v>
      </c>
      <c r="DH316" s="115">
        <f t="shared" si="212"/>
        <v>0</v>
      </c>
      <c r="DI316" s="125"/>
      <c r="DJ316" s="126"/>
      <c r="DK316" s="109">
        <f t="array" ref="DK316">MIN(IF(($G$3:$DJ$3="单价")*(G316:DJ316&lt;&gt;0),G316:DJ316))</f>
        <v>0</v>
      </c>
      <c r="DL316" s="97">
        <f t="array" ref="DL316">MAX(IF($G$3:$DJ$3="单价",G316:DJ316))</f>
        <v>0</v>
      </c>
      <c r="DM316" s="115">
        <f t="shared" si="213"/>
        <v>0</v>
      </c>
      <c r="DN316" s="127"/>
      <c r="DO316" s="2"/>
      <c r="DP316" s="11">
        <f t="shared" si="214"/>
        <v>0</v>
      </c>
      <c r="DQ316" s="11">
        <f t="shared" si="215"/>
        <v>0</v>
      </c>
      <c r="DR316" s="11"/>
      <c r="DS316" s="11"/>
      <c r="DT316" s="11"/>
      <c r="DU316" s="2"/>
      <c r="DV316" s="2"/>
      <c r="DW316" s="2"/>
      <c r="DX316" s="2"/>
      <c r="DY316" s="2"/>
    </row>
    <row r="317" spans="1:129" ht="18" hidden="1" customHeight="1" outlineLevel="1" x14ac:dyDescent="0.15">
      <c r="A317" s="2"/>
      <c r="B317" s="53">
        <f t="shared" si="178"/>
        <v>313</v>
      </c>
      <c r="C317" s="5"/>
      <c r="D317" s="6"/>
      <c r="E317" s="7"/>
      <c r="F317" s="8"/>
      <c r="G317" s="111"/>
      <c r="H317" s="112"/>
      <c r="I317" s="113">
        <f t="shared" si="181"/>
        <v>0</v>
      </c>
      <c r="J317" s="114">
        <f t="shared" si="182"/>
        <v>0</v>
      </c>
      <c r="K317" s="115">
        <f t="shared" si="179"/>
        <v>0</v>
      </c>
      <c r="L317" s="113">
        <f t="shared" si="183"/>
        <v>0</v>
      </c>
      <c r="M317" s="114">
        <f t="shared" si="184"/>
        <v>0</v>
      </c>
      <c r="N317" s="115">
        <f t="shared" si="180"/>
        <v>0</v>
      </c>
      <c r="O317" s="113">
        <f t="shared" si="185"/>
        <v>0</v>
      </c>
      <c r="P317" s="116">
        <f t="shared" si="186"/>
        <v>0</v>
      </c>
      <c r="Q317" s="117">
        <f t="shared" si="187"/>
        <v>0</v>
      </c>
      <c r="R317" s="118">
        <f t="shared" si="188"/>
        <v>0</v>
      </c>
      <c r="S317" s="111"/>
      <c r="T317" s="112"/>
      <c r="U317" s="119">
        <f t="shared" si="189"/>
        <v>0</v>
      </c>
      <c r="V317" s="120"/>
      <c r="W317" s="115">
        <f>IFERROR(IF(V317="",0,(SUMIF($G$3:U$3,"金额-入",$G317:U317)-SUMIF($G$3:U$3,"金额-出",$G317:U317))/(SUMIF($G$3:U$3,"数量-入",$G317:U317)-SUMIF($G$3:U$3,"数量-出",$G317:U317))),0)</f>
        <v>0</v>
      </c>
      <c r="X317" s="115">
        <f t="shared" si="190"/>
        <v>0</v>
      </c>
      <c r="Y317" s="121"/>
      <c r="Z317" s="122"/>
      <c r="AA317" s="111"/>
      <c r="AB317" s="112"/>
      <c r="AC317" s="119">
        <f t="shared" si="191"/>
        <v>0</v>
      </c>
      <c r="AD317" s="120"/>
      <c r="AE317" s="115">
        <f>IFERROR(IF(AD317="",0,(SUMIF($G$3:AC$3,"金额-入",$G317:AC317)-SUMIF($G$3:AC$3,"金额-出",$G317:AC317))/(SUMIF($G$3:AC$3,"数量-入",$G317:AC317)-SUMIF($G$3:AC$3,"数量-出",$G317:AC317))),0)</f>
        <v>0</v>
      </c>
      <c r="AF317" s="115">
        <f t="shared" si="192"/>
        <v>0</v>
      </c>
      <c r="AG317" s="121"/>
      <c r="AH317" s="122"/>
      <c r="AI317" s="123"/>
      <c r="AJ317" s="112"/>
      <c r="AK317" s="119">
        <f t="shared" si="193"/>
        <v>0</v>
      </c>
      <c r="AL317" s="124"/>
      <c r="AM317" s="115">
        <f>IFERROR(IF(AL317="",0,(SUMIF($G$3:AK$3,"金额-入",$G317:AK317)-SUMIF($G$3:AK$3,"金额-出",$G317:AK317))/(SUMIF($G$3:AK$3,"数量-入",$G317:AK317)-SUMIF($G$3:AK$3,"数量-出",$G317:AK317))),0)</f>
        <v>0</v>
      </c>
      <c r="AN317" s="115">
        <f t="shared" si="194"/>
        <v>0</v>
      </c>
      <c r="AO317" s="125"/>
      <c r="AP317" s="126"/>
      <c r="AQ317" s="123"/>
      <c r="AR317" s="112"/>
      <c r="AS317" s="119">
        <f t="shared" si="195"/>
        <v>0</v>
      </c>
      <c r="AT317" s="124"/>
      <c r="AU317" s="115">
        <f>IFERROR(IF(AT317="",0,(SUMIF($G$3:AS$3,"金额-入",$G317:AS317)-SUMIF($G$3:AS$3,"金额-出",$G317:AS317))/(SUMIF($G$3:AS$3,"数量-入",$G317:AS317)-SUMIF($G$3:AS$3,"数量-出",$G317:AS317))),0)</f>
        <v>0</v>
      </c>
      <c r="AV317" s="115">
        <f t="shared" si="196"/>
        <v>0</v>
      </c>
      <c r="AW317" s="125"/>
      <c r="AX317" s="126"/>
      <c r="AY317" s="123"/>
      <c r="AZ317" s="112"/>
      <c r="BA317" s="119">
        <f t="shared" si="197"/>
        <v>0</v>
      </c>
      <c r="BB317" s="124"/>
      <c r="BC317" s="115">
        <f>IFERROR(IF(BB317="",0,(SUMIF($G$3:BA$3,"金额-入",$G317:BA317)-SUMIF($G$3:BA$3,"金额-出",$G317:BA317))/(SUMIF($G$3:BA$3,"数量-入",$G317:BA317)-SUMIF($G$3:BA$3,"数量-出",$G317:BA317))),0)</f>
        <v>0</v>
      </c>
      <c r="BD317" s="115">
        <f t="shared" si="198"/>
        <v>0</v>
      </c>
      <c r="BE317" s="125"/>
      <c r="BF317" s="126"/>
      <c r="BG317" s="123"/>
      <c r="BH317" s="112"/>
      <c r="BI317" s="119">
        <f t="shared" si="199"/>
        <v>0</v>
      </c>
      <c r="BJ317" s="124"/>
      <c r="BK317" s="115">
        <f>IFERROR(IF(BJ317="",0,(SUMIF($G$3:BI$3,"金额-入",$G317:BI317)-SUMIF($G$3:BI$3,"金额-出",$G317:BI317))/(SUMIF($G$3:BI$3,"数量-入",$G317:BI317)-SUMIF($G$3:BI$3,"数量-出",$G317:BI317))),0)</f>
        <v>0</v>
      </c>
      <c r="BL317" s="115">
        <f t="shared" si="200"/>
        <v>0</v>
      </c>
      <c r="BM317" s="125"/>
      <c r="BN317" s="126"/>
      <c r="BO317" s="123"/>
      <c r="BP317" s="112"/>
      <c r="BQ317" s="119">
        <f t="shared" si="201"/>
        <v>0</v>
      </c>
      <c r="BR317" s="124"/>
      <c r="BS317" s="115">
        <f>IFERROR(IF(BR317="",0,(SUMIF($G$3:BQ$3,"金额-入",$G317:BQ317)-SUMIF($G$3:BQ$3,"金额-出",$G317:BQ317))/(SUMIF($G$3:BQ$3,"数量-入",$G317:BQ317)-SUMIF($G$3:BQ$3,"数量-出",$G317:BQ317))),0)</f>
        <v>0</v>
      </c>
      <c r="BT317" s="115">
        <f t="shared" si="202"/>
        <v>0</v>
      </c>
      <c r="BU317" s="125"/>
      <c r="BV317" s="126"/>
      <c r="BW317" s="123"/>
      <c r="BX317" s="112"/>
      <c r="BY317" s="119">
        <f t="shared" si="203"/>
        <v>0</v>
      </c>
      <c r="BZ317" s="124"/>
      <c r="CA317" s="115">
        <f>IFERROR(IF(BZ317="",0,(SUMIF($G$3:BY$3,"金额-入",$G317:BY317)-SUMIF($G$3:BY$3,"金额-出",$G317:BY317))/(SUMIF($G$3:BY$3,"数量-入",$G317:BY317)-SUMIF($G$3:BY$3,"数量-出",$G317:BY317))),0)</f>
        <v>0</v>
      </c>
      <c r="CB317" s="115">
        <f t="shared" si="204"/>
        <v>0</v>
      </c>
      <c r="CC317" s="125"/>
      <c r="CD317" s="126"/>
      <c r="CE317" s="123"/>
      <c r="CF317" s="112"/>
      <c r="CG317" s="119">
        <f t="shared" si="205"/>
        <v>0</v>
      </c>
      <c r="CH317" s="124"/>
      <c r="CI317" s="115">
        <f>IFERROR(IF(CH317="",0,(SUMIF($G$3:CG$3,"金额-入",$G317:CG317)-SUMIF($G$3:CG$3,"金额-出",$G317:CG317))/(SUMIF($G$3:CG$3,"数量-入",$G317:CG317)-SUMIF($G$3:CG$3,"数量-出",$G317:CG317))),0)</f>
        <v>0</v>
      </c>
      <c r="CJ317" s="115">
        <f t="shared" si="206"/>
        <v>0</v>
      </c>
      <c r="CK317" s="125"/>
      <c r="CL317" s="126"/>
      <c r="CM317" s="123"/>
      <c r="CN317" s="112"/>
      <c r="CO317" s="119">
        <f t="shared" si="207"/>
        <v>0</v>
      </c>
      <c r="CP317" s="124"/>
      <c r="CQ317" s="115">
        <f>IFERROR(IF(CP317="",0,(SUMIF($G$3:CO$3,"金额-入",$G317:CO317)-SUMIF($G$3:CO$3,"金额-出",$G317:CO317))/(SUMIF($G$3:CO$3,"数量-入",$G317:CO317)-SUMIF($G$3:CO$3,"数量-出",$G317:CO317))),0)</f>
        <v>0</v>
      </c>
      <c r="CR317" s="115">
        <f t="shared" si="208"/>
        <v>0</v>
      </c>
      <c r="CS317" s="125"/>
      <c r="CT317" s="126"/>
      <c r="CU317" s="123"/>
      <c r="CV317" s="112"/>
      <c r="CW317" s="119">
        <f t="shared" si="209"/>
        <v>0</v>
      </c>
      <c r="CX317" s="124"/>
      <c r="CY317" s="115">
        <f>IFERROR(IF(CX317="",0,(SUMIF($G$3:CW$3,"金额-入",$G317:CW317)-SUMIF($G$3:CW$3,"金额-出",$G317:CW317))/(SUMIF($G$3:CW$3,"数量-入",$G317:CW317)-SUMIF($G$3:CW$3,"数量-出",$G317:CW317))),0)</f>
        <v>0</v>
      </c>
      <c r="CZ317" s="115">
        <f t="shared" si="210"/>
        <v>0</v>
      </c>
      <c r="DA317" s="125"/>
      <c r="DB317" s="126"/>
      <c r="DC317" s="123"/>
      <c r="DD317" s="112"/>
      <c r="DE317" s="119">
        <f t="shared" si="211"/>
        <v>0</v>
      </c>
      <c r="DF317" s="124"/>
      <c r="DG317" s="115">
        <f>IFERROR(IF(DF317="",0,(SUMIF($G$3:DE$3,"金额-入",$G317:DE317)-SUMIF($G$3:DE$3,"金额-出",$G317:DE317))/(SUMIF($G$3:DE$3,"数量-入",$G317:DE317)-SUMIF($G$3:DE$3,"数量-出",$G317:DE317))),0)</f>
        <v>0</v>
      </c>
      <c r="DH317" s="115">
        <f t="shared" si="212"/>
        <v>0</v>
      </c>
      <c r="DI317" s="125"/>
      <c r="DJ317" s="126"/>
      <c r="DK317" s="109">
        <f t="array" ref="DK317">MIN(IF(($G$3:$DJ$3="单价")*(G317:DJ317&lt;&gt;0),G317:DJ317))</f>
        <v>0</v>
      </c>
      <c r="DL317" s="97">
        <f t="array" ref="DL317">MAX(IF($G$3:$DJ$3="单价",G317:DJ317))</f>
        <v>0</v>
      </c>
      <c r="DM317" s="115">
        <f t="shared" si="213"/>
        <v>0</v>
      </c>
      <c r="DN317" s="127"/>
      <c r="DO317" s="2"/>
      <c r="DP317" s="11">
        <f t="shared" si="214"/>
        <v>0</v>
      </c>
      <c r="DQ317" s="11">
        <f t="shared" si="215"/>
        <v>0</v>
      </c>
      <c r="DR317" s="11"/>
      <c r="DS317" s="11"/>
      <c r="DT317" s="11"/>
      <c r="DU317" s="2"/>
      <c r="DV317" s="2"/>
      <c r="DW317" s="2"/>
      <c r="DX317" s="2"/>
      <c r="DY317" s="2"/>
    </row>
    <row r="318" spans="1:129" ht="18" hidden="1" customHeight="1" outlineLevel="1" x14ac:dyDescent="0.15">
      <c r="A318" s="2"/>
      <c r="B318" s="53">
        <f t="shared" si="178"/>
        <v>314</v>
      </c>
      <c r="C318" s="5"/>
      <c r="D318" s="6"/>
      <c r="E318" s="7"/>
      <c r="F318" s="8"/>
      <c r="G318" s="111"/>
      <c r="H318" s="112"/>
      <c r="I318" s="113">
        <f t="shared" si="181"/>
        <v>0</v>
      </c>
      <c r="J318" s="114">
        <f t="shared" si="182"/>
        <v>0</v>
      </c>
      <c r="K318" s="115">
        <f t="shared" si="179"/>
        <v>0</v>
      </c>
      <c r="L318" s="113">
        <f t="shared" si="183"/>
        <v>0</v>
      </c>
      <c r="M318" s="114">
        <f t="shared" si="184"/>
        <v>0</v>
      </c>
      <c r="N318" s="115">
        <f t="shared" si="180"/>
        <v>0</v>
      </c>
      <c r="O318" s="113">
        <f t="shared" si="185"/>
        <v>0</v>
      </c>
      <c r="P318" s="116">
        <f t="shared" si="186"/>
        <v>0</v>
      </c>
      <c r="Q318" s="117">
        <f t="shared" si="187"/>
        <v>0</v>
      </c>
      <c r="R318" s="118">
        <f t="shared" si="188"/>
        <v>0</v>
      </c>
      <c r="S318" s="111"/>
      <c r="T318" s="112"/>
      <c r="U318" s="119">
        <f t="shared" si="189"/>
        <v>0</v>
      </c>
      <c r="V318" s="120"/>
      <c r="W318" s="115">
        <f>IFERROR(IF(V318="",0,(SUMIF($G$3:U$3,"金额-入",$G318:U318)-SUMIF($G$3:U$3,"金额-出",$G318:U318))/(SUMIF($G$3:U$3,"数量-入",$G318:U318)-SUMIF($G$3:U$3,"数量-出",$G318:U318))),0)</f>
        <v>0</v>
      </c>
      <c r="X318" s="115">
        <f t="shared" si="190"/>
        <v>0</v>
      </c>
      <c r="Y318" s="121"/>
      <c r="Z318" s="122"/>
      <c r="AA318" s="111"/>
      <c r="AB318" s="112"/>
      <c r="AC318" s="119">
        <f t="shared" si="191"/>
        <v>0</v>
      </c>
      <c r="AD318" s="120"/>
      <c r="AE318" s="115">
        <f>IFERROR(IF(AD318="",0,(SUMIF($G$3:AC$3,"金额-入",$G318:AC318)-SUMIF($G$3:AC$3,"金额-出",$G318:AC318))/(SUMIF($G$3:AC$3,"数量-入",$G318:AC318)-SUMIF($G$3:AC$3,"数量-出",$G318:AC318))),0)</f>
        <v>0</v>
      </c>
      <c r="AF318" s="115">
        <f t="shared" si="192"/>
        <v>0</v>
      </c>
      <c r="AG318" s="121"/>
      <c r="AH318" s="122"/>
      <c r="AI318" s="123"/>
      <c r="AJ318" s="112"/>
      <c r="AK318" s="119">
        <f t="shared" si="193"/>
        <v>0</v>
      </c>
      <c r="AL318" s="124"/>
      <c r="AM318" s="115">
        <f>IFERROR(IF(AL318="",0,(SUMIF($G$3:AK$3,"金额-入",$G318:AK318)-SUMIF($G$3:AK$3,"金额-出",$G318:AK318))/(SUMIF($G$3:AK$3,"数量-入",$G318:AK318)-SUMIF($G$3:AK$3,"数量-出",$G318:AK318))),0)</f>
        <v>0</v>
      </c>
      <c r="AN318" s="115">
        <f t="shared" si="194"/>
        <v>0</v>
      </c>
      <c r="AO318" s="125"/>
      <c r="AP318" s="126"/>
      <c r="AQ318" s="123"/>
      <c r="AR318" s="112"/>
      <c r="AS318" s="119">
        <f t="shared" si="195"/>
        <v>0</v>
      </c>
      <c r="AT318" s="124"/>
      <c r="AU318" s="115">
        <f>IFERROR(IF(AT318="",0,(SUMIF($G$3:AS$3,"金额-入",$G318:AS318)-SUMIF($G$3:AS$3,"金额-出",$G318:AS318))/(SUMIF($G$3:AS$3,"数量-入",$G318:AS318)-SUMIF($G$3:AS$3,"数量-出",$G318:AS318))),0)</f>
        <v>0</v>
      </c>
      <c r="AV318" s="115">
        <f t="shared" si="196"/>
        <v>0</v>
      </c>
      <c r="AW318" s="125"/>
      <c r="AX318" s="126"/>
      <c r="AY318" s="123"/>
      <c r="AZ318" s="112"/>
      <c r="BA318" s="119">
        <f t="shared" si="197"/>
        <v>0</v>
      </c>
      <c r="BB318" s="124"/>
      <c r="BC318" s="115">
        <f>IFERROR(IF(BB318="",0,(SUMIF($G$3:BA$3,"金额-入",$G318:BA318)-SUMIF($G$3:BA$3,"金额-出",$G318:BA318))/(SUMIF($G$3:BA$3,"数量-入",$G318:BA318)-SUMIF($G$3:BA$3,"数量-出",$G318:BA318))),0)</f>
        <v>0</v>
      </c>
      <c r="BD318" s="115">
        <f t="shared" si="198"/>
        <v>0</v>
      </c>
      <c r="BE318" s="125"/>
      <c r="BF318" s="126"/>
      <c r="BG318" s="123"/>
      <c r="BH318" s="112"/>
      <c r="BI318" s="119">
        <f t="shared" si="199"/>
        <v>0</v>
      </c>
      <c r="BJ318" s="124"/>
      <c r="BK318" s="115">
        <f>IFERROR(IF(BJ318="",0,(SUMIF($G$3:BI$3,"金额-入",$G318:BI318)-SUMIF($G$3:BI$3,"金额-出",$G318:BI318))/(SUMIF($G$3:BI$3,"数量-入",$G318:BI318)-SUMIF($G$3:BI$3,"数量-出",$G318:BI318))),0)</f>
        <v>0</v>
      </c>
      <c r="BL318" s="115">
        <f t="shared" si="200"/>
        <v>0</v>
      </c>
      <c r="BM318" s="125"/>
      <c r="BN318" s="126"/>
      <c r="BO318" s="123"/>
      <c r="BP318" s="112"/>
      <c r="BQ318" s="119">
        <f t="shared" si="201"/>
        <v>0</v>
      </c>
      <c r="BR318" s="124"/>
      <c r="BS318" s="115">
        <f>IFERROR(IF(BR318="",0,(SUMIF($G$3:BQ$3,"金额-入",$G318:BQ318)-SUMIF($G$3:BQ$3,"金额-出",$G318:BQ318))/(SUMIF($G$3:BQ$3,"数量-入",$G318:BQ318)-SUMIF($G$3:BQ$3,"数量-出",$G318:BQ318))),0)</f>
        <v>0</v>
      </c>
      <c r="BT318" s="115">
        <f t="shared" si="202"/>
        <v>0</v>
      </c>
      <c r="BU318" s="125"/>
      <c r="BV318" s="126"/>
      <c r="BW318" s="123"/>
      <c r="BX318" s="112"/>
      <c r="BY318" s="119">
        <f t="shared" si="203"/>
        <v>0</v>
      </c>
      <c r="BZ318" s="124"/>
      <c r="CA318" s="115">
        <f>IFERROR(IF(BZ318="",0,(SUMIF($G$3:BY$3,"金额-入",$G318:BY318)-SUMIF($G$3:BY$3,"金额-出",$G318:BY318))/(SUMIF($G$3:BY$3,"数量-入",$G318:BY318)-SUMIF($G$3:BY$3,"数量-出",$G318:BY318))),0)</f>
        <v>0</v>
      </c>
      <c r="CB318" s="115">
        <f t="shared" si="204"/>
        <v>0</v>
      </c>
      <c r="CC318" s="125"/>
      <c r="CD318" s="126"/>
      <c r="CE318" s="123"/>
      <c r="CF318" s="112"/>
      <c r="CG318" s="119">
        <f t="shared" si="205"/>
        <v>0</v>
      </c>
      <c r="CH318" s="124"/>
      <c r="CI318" s="115">
        <f>IFERROR(IF(CH318="",0,(SUMIF($G$3:CG$3,"金额-入",$G318:CG318)-SUMIF($G$3:CG$3,"金额-出",$G318:CG318))/(SUMIF($G$3:CG$3,"数量-入",$G318:CG318)-SUMIF($G$3:CG$3,"数量-出",$G318:CG318))),0)</f>
        <v>0</v>
      </c>
      <c r="CJ318" s="115">
        <f t="shared" si="206"/>
        <v>0</v>
      </c>
      <c r="CK318" s="125"/>
      <c r="CL318" s="126"/>
      <c r="CM318" s="123"/>
      <c r="CN318" s="112"/>
      <c r="CO318" s="119">
        <f t="shared" si="207"/>
        <v>0</v>
      </c>
      <c r="CP318" s="124"/>
      <c r="CQ318" s="115">
        <f>IFERROR(IF(CP318="",0,(SUMIF($G$3:CO$3,"金额-入",$G318:CO318)-SUMIF($G$3:CO$3,"金额-出",$G318:CO318))/(SUMIF($G$3:CO$3,"数量-入",$G318:CO318)-SUMIF($G$3:CO$3,"数量-出",$G318:CO318))),0)</f>
        <v>0</v>
      </c>
      <c r="CR318" s="115">
        <f t="shared" si="208"/>
        <v>0</v>
      </c>
      <c r="CS318" s="125"/>
      <c r="CT318" s="126"/>
      <c r="CU318" s="123"/>
      <c r="CV318" s="112"/>
      <c r="CW318" s="119">
        <f t="shared" si="209"/>
        <v>0</v>
      </c>
      <c r="CX318" s="124"/>
      <c r="CY318" s="115">
        <f>IFERROR(IF(CX318="",0,(SUMIF($G$3:CW$3,"金额-入",$G318:CW318)-SUMIF($G$3:CW$3,"金额-出",$G318:CW318))/(SUMIF($G$3:CW$3,"数量-入",$G318:CW318)-SUMIF($G$3:CW$3,"数量-出",$G318:CW318))),0)</f>
        <v>0</v>
      </c>
      <c r="CZ318" s="115">
        <f t="shared" si="210"/>
        <v>0</v>
      </c>
      <c r="DA318" s="125"/>
      <c r="DB318" s="126"/>
      <c r="DC318" s="123"/>
      <c r="DD318" s="112"/>
      <c r="DE318" s="119">
        <f t="shared" si="211"/>
        <v>0</v>
      </c>
      <c r="DF318" s="124"/>
      <c r="DG318" s="115">
        <f>IFERROR(IF(DF318="",0,(SUMIF($G$3:DE$3,"金额-入",$G318:DE318)-SUMIF($G$3:DE$3,"金额-出",$G318:DE318))/(SUMIF($G$3:DE$3,"数量-入",$G318:DE318)-SUMIF($G$3:DE$3,"数量-出",$G318:DE318))),0)</f>
        <v>0</v>
      </c>
      <c r="DH318" s="115">
        <f t="shared" si="212"/>
        <v>0</v>
      </c>
      <c r="DI318" s="125"/>
      <c r="DJ318" s="126"/>
      <c r="DK318" s="109">
        <f t="array" ref="DK318">MIN(IF(($G$3:$DJ$3="单价")*(G318:DJ318&lt;&gt;0),G318:DJ318))</f>
        <v>0</v>
      </c>
      <c r="DL318" s="97">
        <f t="array" ref="DL318">MAX(IF($G$3:$DJ$3="单价",G318:DJ318))</f>
        <v>0</v>
      </c>
      <c r="DM318" s="115">
        <f t="shared" si="213"/>
        <v>0</v>
      </c>
      <c r="DN318" s="127"/>
      <c r="DO318" s="2"/>
      <c r="DP318" s="11">
        <f t="shared" si="214"/>
        <v>0</v>
      </c>
      <c r="DQ318" s="11">
        <f t="shared" si="215"/>
        <v>0</v>
      </c>
      <c r="DR318" s="11"/>
      <c r="DS318" s="11"/>
      <c r="DT318" s="11"/>
      <c r="DU318" s="2"/>
      <c r="DV318" s="2"/>
      <c r="DW318" s="2"/>
      <c r="DX318" s="2"/>
      <c r="DY318" s="2"/>
    </row>
    <row r="319" spans="1:129" ht="18" hidden="1" customHeight="1" outlineLevel="1" x14ac:dyDescent="0.15">
      <c r="A319" s="2"/>
      <c r="B319" s="53">
        <f t="shared" si="178"/>
        <v>315</v>
      </c>
      <c r="C319" s="5"/>
      <c r="D319" s="6"/>
      <c r="E319" s="7"/>
      <c r="F319" s="8"/>
      <c r="G319" s="111"/>
      <c r="H319" s="112"/>
      <c r="I319" s="113">
        <f t="shared" si="181"/>
        <v>0</v>
      </c>
      <c r="J319" s="114">
        <f t="shared" si="182"/>
        <v>0</v>
      </c>
      <c r="K319" s="115">
        <f t="shared" si="179"/>
        <v>0</v>
      </c>
      <c r="L319" s="113">
        <f t="shared" si="183"/>
        <v>0</v>
      </c>
      <c r="M319" s="114">
        <f t="shared" si="184"/>
        <v>0</v>
      </c>
      <c r="N319" s="115">
        <f t="shared" si="180"/>
        <v>0</v>
      </c>
      <c r="O319" s="113">
        <f t="shared" si="185"/>
        <v>0</v>
      </c>
      <c r="P319" s="116">
        <f t="shared" si="186"/>
        <v>0</v>
      </c>
      <c r="Q319" s="117">
        <f t="shared" si="187"/>
        <v>0</v>
      </c>
      <c r="R319" s="118">
        <f t="shared" si="188"/>
        <v>0</v>
      </c>
      <c r="S319" s="111"/>
      <c r="T319" s="112"/>
      <c r="U319" s="119">
        <f t="shared" si="189"/>
        <v>0</v>
      </c>
      <c r="V319" s="120"/>
      <c r="W319" s="115">
        <f>IFERROR(IF(V319="",0,(SUMIF($G$3:U$3,"金额-入",$G319:U319)-SUMIF($G$3:U$3,"金额-出",$G319:U319))/(SUMIF($G$3:U$3,"数量-入",$G319:U319)-SUMIF($G$3:U$3,"数量-出",$G319:U319))),0)</f>
        <v>0</v>
      </c>
      <c r="X319" s="115">
        <f t="shared" si="190"/>
        <v>0</v>
      </c>
      <c r="Y319" s="121"/>
      <c r="Z319" s="122"/>
      <c r="AA319" s="111"/>
      <c r="AB319" s="112"/>
      <c r="AC319" s="119">
        <f t="shared" si="191"/>
        <v>0</v>
      </c>
      <c r="AD319" s="120"/>
      <c r="AE319" s="115">
        <f>IFERROR(IF(AD319="",0,(SUMIF($G$3:AC$3,"金额-入",$G319:AC319)-SUMIF($G$3:AC$3,"金额-出",$G319:AC319))/(SUMIF($G$3:AC$3,"数量-入",$G319:AC319)-SUMIF($G$3:AC$3,"数量-出",$G319:AC319))),0)</f>
        <v>0</v>
      </c>
      <c r="AF319" s="115">
        <f t="shared" si="192"/>
        <v>0</v>
      </c>
      <c r="AG319" s="121"/>
      <c r="AH319" s="122"/>
      <c r="AI319" s="123"/>
      <c r="AJ319" s="112"/>
      <c r="AK319" s="119">
        <f t="shared" si="193"/>
        <v>0</v>
      </c>
      <c r="AL319" s="124"/>
      <c r="AM319" s="115">
        <f>IFERROR(IF(AL319="",0,(SUMIF($G$3:AK$3,"金额-入",$G319:AK319)-SUMIF($G$3:AK$3,"金额-出",$G319:AK319))/(SUMIF($G$3:AK$3,"数量-入",$G319:AK319)-SUMIF($G$3:AK$3,"数量-出",$G319:AK319))),0)</f>
        <v>0</v>
      </c>
      <c r="AN319" s="115">
        <f t="shared" si="194"/>
        <v>0</v>
      </c>
      <c r="AO319" s="125"/>
      <c r="AP319" s="126"/>
      <c r="AQ319" s="123"/>
      <c r="AR319" s="112"/>
      <c r="AS319" s="119">
        <f t="shared" si="195"/>
        <v>0</v>
      </c>
      <c r="AT319" s="124"/>
      <c r="AU319" s="115">
        <f>IFERROR(IF(AT319="",0,(SUMIF($G$3:AS$3,"金额-入",$G319:AS319)-SUMIF($G$3:AS$3,"金额-出",$G319:AS319))/(SUMIF($G$3:AS$3,"数量-入",$G319:AS319)-SUMIF($G$3:AS$3,"数量-出",$G319:AS319))),0)</f>
        <v>0</v>
      </c>
      <c r="AV319" s="115">
        <f t="shared" si="196"/>
        <v>0</v>
      </c>
      <c r="AW319" s="125"/>
      <c r="AX319" s="126"/>
      <c r="AY319" s="123"/>
      <c r="AZ319" s="112"/>
      <c r="BA319" s="119">
        <f t="shared" si="197"/>
        <v>0</v>
      </c>
      <c r="BB319" s="124"/>
      <c r="BC319" s="115">
        <f>IFERROR(IF(BB319="",0,(SUMIF($G$3:BA$3,"金额-入",$G319:BA319)-SUMIF($G$3:BA$3,"金额-出",$G319:BA319))/(SUMIF($G$3:BA$3,"数量-入",$G319:BA319)-SUMIF($G$3:BA$3,"数量-出",$G319:BA319))),0)</f>
        <v>0</v>
      </c>
      <c r="BD319" s="115">
        <f t="shared" si="198"/>
        <v>0</v>
      </c>
      <c r="BE319" s="125"/>
      <c r="BF319" s="126"/>
      <c r="BG319" s="123"/>
      <c r="BH319" s="112"/>
      <c r="BI319" s="119">
        <f t="shared" si="199"/>
        <v>0</v>
      </c>
      <c r="BJ319" s="124"/>
      <c r="BK319" s="115">
        <f>IFERROR(IF(BJ319="",0,(SUMIF($G$3:BI$3,"金额-入",$G319:BI319)-SUMIF($G$3:BI$3,"金额-出",$G319:BI319))/(SUMIF($G$3:BI$3,"数量-入",$G319:BI319)-SUMIF($G$3:BI$3,"数量-出",$G319:BI319))),0)</f>
        <v>0</v>
      </c>
      <c r="BL319" s="115">
        <f t="shared" si="200"/>
        <v>0</v>
      </c>
      <c r="BM319" s="125"/>
      <c r="BN319" s="126"/>
      <c r="BO319" s="123"/>
      <c r="BP319" s="112"/>
      <c r="BQ319" s="119">
        <f t="shared" si="201"/>
        <v>0</v>
      </c>
      <c r="BR319" s="124"/>
      <c r="BS319" s="115">
        <f>IFERROR(IF(BR319="",0,(SUMIF($G$3:BQ$3,"金额-入",$G319:BQ319)-SUMIF($G$3:BQ$3,"金额-出",$G319:BQ319))/(SUMIF($G$3:BQ$3,"数量-入",$G319:BQ319)-SUMIF($G$3:BQ$3,"数量-出",$G319:BQ319))),0)</f>
        <v>0</v>
      </c>
      <c r="BT319" s="115">
        <f t="shared" si="202"/>
        <v>0</v>
      </c>
      <c r="BU319" s="125"/>
      <c r="BV319" s="126"/>
      <c r="BW319" s="123"/>
      <c r="BX319" s="112"/>
      <c r="BY319" s="119">
        <f t="shared" si="203"/>
        <v>0</v>
      </c>
      <c r="BZ319" s="124"/>
      <c r="CA319" s="115">
        <f>IFERROR(IF(BZ319="",0,(SUMIF($G$3:BY$3,"金额-入",$G319:BY319)-SUMIF($G$3:BY$3,"金额-出",$G319:BY319))/(SUMIF($G$3:BY$3,"数量-入",$G319:BY319)-SUMIF($G$3:BY$3,"数量-出",$G319:BY319))),0)</f>
        <v>0</v>
      </c>
      <c r="CB319" s="115">
        <f t="shared" si="204"/>
        <v>0</v>
      </c>
      <c r="CC319" s="125"/>
      <c r="CD319" s="126"/>
      <c r="CE319" s="123"/>
      <c r="CF319" s="112"/>
      <c r="CG319" s="119">
        <f t="shared" si="205"/>
        <v>0</v>
      </c>
      <c r="CH319" s="124"/>
      <c r="CI319" s="115">
        <f>IFERROR(IF(CH319="",0,(SUMIF($G$3:CG$3,"金额-入",$G319:CG319)-SUMIF($G$3:CG$3,"金额-出",$G319:CG319))/(SUMIF($G$3:CG$3,"数量-入",$G319:CG319)-SUMIF($G$3:CG$3,"数量-出",$G319:CG319))),0)</f>
        <v>0</v>
      </c>
      <c r="CJ319" s="115">
        <f t="shared" si="206"/>
        <v>0</v>
      </c>
      <c r="CK319" s="125"/>
      <c r="CL319" s="126"/>
      <c r="CM319" s="123"/>
      <c r="CN319" s="112"/>
      <c r="CO319" s="119">
        <f t="shared" si="207"/>
        <v>0</v>
      </c>
      <c r="CP319" s="124"/>
      <c r="CQ319" s="115">
        <f>IFERROR(IF(CP319="",0,(SUMIF($G$3:CO$3,"金额-入",$G319:CO319)-SUMIF($G$3:CO$3,"金额-出",$G319:CO319))/(SUMIF($G$3:CO$3,"数量-入",$G319:CO319)-SUMIF($G$3:CO$3,"数量-出",$G319:CO319))),0)</f>
        <v>0</v>
      </c>
      <c r="CR319" s="115">
        <f t="shared" si="208"/>
        <v>0</v>
      </c>
      <c r="CS319" s="125"/>
      <c r="CT319" s="126"/>
      <c r="CU319" s="123"/>
      <c r="CV319" s="112"/>
      <c r="CW319" s="119">
        <f t="shared" si="209"/>
        <v>0</v>
      </c>
      <c r="CX319" s="124"/>
      <c r="CY319" s="115">
        <f>IFERROR(IF(CX319="",0,(SUMIF($G$3:CW$3,"金额-入",$G319:CW319)-SUMIF($G$3:CW$3,"金额-出",$G319:CW319))/(SUMIF($G$3:CW$3,"数量-入",$G319:CW319)-SUMIF($G$3:CW$3,"数量-出",$G319:CW319))),0)</f>
        <v>0</v>
      </c>
      <c r="CZ319" s="115">
        <f t="shared" si="210"/>
        <v>0</v>
      </c>
      <c r="DA319" s="125"/>
      <c r="DB319" s="126"/>
      <c r="DC319" s="123"/>
      <c r="DD319" s="112"/>
      <c r="DE319" s="119">
        <f t="shared" si="211"/>
        <v>0</v>
      </c>
      <c r="DF319" s="124"/>
      <c r="DG319" s="115">
        <f>IFERROR(IF(DF319="",0,(SUMIF($G$3:DE$3,"金额-入",$G319:DE319)-SUMIF($G$3:DE$3,"金额-出",$G319:DE319))/(SUMIF($G$3:DE$3,"数量-入",$G319:DE319)-SUMIF($G$3:DE$3,"数量-出",$G319:DE319))),0)</f>
        <v>0</v>
      </c>
      <c r="DH319" s="115">
        <f t="shared" si="212"/>
        <v>0</v>
      </c>
      <c r="DI319" s="125"/>
      <c r="DJ319" s="126"/>
      <c r="DK319" s="109">
        <f t="array" ref="DK319">MIN(IF(($G$3:$DJ$3="单价")*(G319:DJ319&lt;&gt;0),G319:DJ319))</f>
        <v>0</v>
      </c>
      <c r="DL319" s="97">
        <f t="array" ref="DL319">MAX(IF($G$3:$DJ$3="单价",G319:DJ319))</f>
        <v>0</v>
      </c>
      <c r="DM319" s="115">
        <f t="shared" si="213"/>
        <v>0</v>
      </c>
      <c r="DN319" s="127"/>
      <c r="DO319" s="2"/>
      <c r="DP319" s="11">
        <f t="shared" si="214"/>
        <v>0</v>
      </c>
      <c r="DQ319" s="11">
        <f t="shared" si="215"/>
        <v>0</v>
      </c>
      <c r="DR319" s="11"/>
      <c r="DS319" s="11"/>
      <c r="DT319" s="11"/>
      <c r="DU319" s="2"/>
      <c r="DV319" s="2"/>
      <c r="DW319" s="2"/>
      <c r="DX319" s="2"/>
      <c r="DY319" s="2"/>
    </row>
    <row r="320" spans="1:129" ht="18" hidden="1" customHeight="1" outlineLevel="1" x14ac:dyDescent="0.15">
      <c r="A320" s="2"/>
      <c r="B320" s="53">
        <f t="shared" si="178"/>
        <v>316</v>
      </c>
      <c r="C320" s="5"/>
      <c r="D320" s="6"/>
      <c r="E320" s="7"/>
      <c r="F320" s="8"/>
      <c r="G320" s="111"/>
      <c r="H320" s="112"/>
      <c r="I320" s="113">
        <f t="shared" si="181"/>
        <v>0</v>
      </c>
      <c r="J320" s="114">
        <f t="shared" si="182"/>
        <v>0</v>
      </c>
      <c r="K320" s="115">
        <f t="shared" si="179"/>
        <v>0</v>
      </c>
      <c r="L320" s="113">
        <f t="shared" si="183"/>
        <v>0</v>
      </c>
      <c r="M320" s="114">
        <f t="shared" si="184"/>
        <v>0</v>
      </c>
      <c r="N320" s="115">
        <f t="shared" si="180"/>
        <v>0</v>
      </c>
      <c r="O320" s="113">
        <f t="shared" si="185"/>
        <v>0</v>
      </c>
      <c r="P320" s="116">
        <f t="shared" si="186"/>
        <v>0</v>
      </c>
      <c r="Q320" s="117">
        <f t="shared" si="187"/>
        <v>0</v>
      </c>
      <c r="R320" s="118">
        <f t="shared" si="188"/>
        <v>0</v>
      </c>
      <c r="S320" s="111"/>
      <c r="T320" s="112"/>
      <c r="U320" s="119">
        <f t="shared" si="189"/>
        <v>0</v>
      </c>
      <c r="V320" s="120"/>
      <c r="W320" s="115">
        <f>IFERROR(IF(V320="",0,(SUMIF($G$3:U$3,"金额-入",$G320:U320)-SUMIF($G$3:U$3,"金额-出",$G320:U320))/(SUMIF($G$3:U$3,"数量-入",$G320:U320)-SUMIF($G$3:U$3,"数量-出",$G320:U320))),0)</f>
        <v>0</v>
      </c>
      <c r="X320" s="115">
        <f t="shared" si="190"/>
        <v>0</v>
      </c>
      <c r="Y320" s="121"/>
      <c r="Z320" s="122"/>
      <c r="AA320" s="111"/>
      <c r="AB320" s="112"/>
      <c r="AC320" s="119">
        <f t="shared" si="191"/>
        <v>0</v>
      </c>
      <c r="AD320" s="120"/>
      <c r="AE320" s="115">
        <f>IFERROR(IF(AD320="",0,(SUMIF($G$3:AC$3,"金额-入",$G320:AC320)-SUMIF($G$3:AC$3,"金额-出",$G320:AC320))/(SUMIF($G$3:AC$3,"数量-入",$G320:AC320)-SUMIF($G$3:AC$3,"数量-出",$G320:AC320))),0)</f>
        <v>0</v>
      </c>
      <c r="AF320" s="115">
        <f t="shared" si="192"/>
        <v>0</v>
      </c>
      <c r="AG320" s="121"/>
      <c r="AH320" s="122"/>
      <c r="AI320" s="123"/>
      <c r="AJ320" s="112"/>
      <c r="AK320" s="119">
        <f t="shared" si="193"/>
        <v>0</v>
      </c>
      <c r="AL320" s="124"/>
      <c r="AM320" s="115">
        <f>IFERROR(IF(AL320="",0,(SUMIF($G$3:AK$3,"金额-入",$G320:AK320)-SUMIF($G$3:AK$3,"金额-出",$G320:AK320))/(SUMIF($G$3:AK$3,"数量-入",$G320:AK320)-SUMIF($G$3:AK$3,"数量-出",$G320:AK320))),0)</f>
        <v>0</v>
      </c>
      <c r="AN320" s="115">
        <f t="shared" si="194"/>
        <v>0</v>
      </c>
      <c r="AO320" s="125"/>
      <c r="AP320" s="126"/>
      <c r="AQ320" s="123"/>
      <c r="AR320" s="112"/>
      <c r="AS320" s="119">
        <f t="shared" si="195"/>
        <v>0</v>
      </c>
      <c r="AT320" s="124"/>
      <c r="AU320" s="115">
        <f>IFERROR(IF(AT320="",0,(SUMIF($G$3:AS$3,"金额-入",$G320:AS320)-SUMIF($G$3:AS$3,"金额-出",$G320:AS320))/(SUMIF($G$3:AS$3,"数量-入",$G320:AS320)-SUMIF($G$3:AS$3,"数量-出",$G320:AS320))),0)</f>
        <v>0</v>
      </c>
      <c r="AV320" s="115">
        <f t="shared" si="196"/>
        <v>0</v>
      </c>
      <c r="AW320" s="125"/>
      <c r="AX320" s="126"/>
      <c r="AY320" s="123"/>
      <c r="AZ320" s="112"/>
      <c r="BA320" s="119">
        <f t="shared" si="197"/>
        <v>0</v>
      </c>
      <c r="BB320" s="124"/>
      <c r="BC320" s="115">
        <f>IFERROR(IF(BB320="",0,(SUMIF($G$3:BA$3,"金额-入",$G320:BA320)-SUMIF($G$3:BA$3,"金额-出",$G320:BA320))/(SUMIF($G$3:BA$3,"数量-入",$G320:BA320)-SUMIF($G$3:BA$3,"数量-出",$G320:BA320))),0)</f>
        <v>0</v>
      </c>
      <c r="BD320" s="115">
        <f t="shared" si="198"/>
        <v>0</v>
      </c>
      <c r="BE320" s="125"/>
      <c r="BF320" s="126"/>
      <c r="BG320" s="123"/>
      <c r="BH320" s="112"/>
      <c r="BI320" s="119">
        <f t="shared" si="199"/>
        <v>0</v>
      </c>
      <c r="BJ320" s="124"/>
      <c r="BK320" s="115">
        <f>IFERROR(IF(BJ320="",0,(SUMIF($G$3:BI$3,"金额-入",$G320:BI320)-SUMIF($G$3:BI$3,"金额-出",$G320:BI320))/(SUMIF($G$3:BI$3,"数量-入",$G320:BI320)-SUMIF($G$3:BI$3,"数量-出",$G320:BI320))),0)</f>
        <v>0</v>
      </c>
      <c r="BL320" s="115">
        <f t="shared" si="200"/>
        <v>0</v>
      </c>
      <c r="BM320" s="125"/>
      <c r="BN320" s="126"/>
      <c r="BO320" s="123"/>
      <c r="BP320" s="112"/>
      <c r="BQ320" s="119">
        <f t="shared" si="201"/>
        <v>0</v>
      </c>
      <c r="BR320" s="124"/>
      <c r="BS320" s="115">
        <f>IFERROR(IF(BR320="",0,(SUMIF($G$3:BQ$3,"金额-入",$G320:BQ320)-SUMIF($G$3:BQ$3,"金额-出",$G320:BQ320))/(SUMIF($G$3:BQ$3,"数量-入",$G320:BQ320)-SUMIF($G$3:BQ$3,"数量-出",$G320:BQ320))),0)</f>
        <v>0</v>
      </c>
      <c r="BT320" s="115">
        <f t="shared" si="202"/>
        <v>0</v>
      </c>
      <c r="BU320" s="125"/>
      <c r="BV320" s="126"/>
      <c r="BW320" s="123"/>
      <c r="BX320" s="112"/>
      <c r="BY320" s="119">
        <f t="shared" si="203"/>
        <v>0</v>
      </c>
      <c r="BZ320" s="124"/>
      <c r="CA320" s="115">
        <f>IFERROR(IF(BZ320="",0,(SUMIF($G$3:BY$3,"金额-入",$G320:BY320)-SUMIF($G$3:BY$3,"金额-出",$G320:BY320))/(SUMIF($G$3:BY$3,"数量-入",$G320:BY320)-SUMIF($G$3:BY$3,"数量-出",$G320:BY320))),0)</f>
        <v>0</v>
      </c>
      <c r="CB320" s="115">
        <f t="shared" si="204"/>
        <v>0</v>
      </c>
      <c r="CC320" s="125"/>
      <c r="CD320" s="126"/>
      <c r="CE320" s="123"/>
      <c r="CF320" s="112"/>
      <c r="CG320" s="119">
        <f t="shared" si="205"/>
        <v>0</v>
      </c>
      <c r="CH320" s="124"/>
      <c r="CI320" s="115">
        <f>IFERROR(IF(CH320="",0,(SUMIF($G$3:CG$3,"金额-入",$G320:CG320)-SUMIF($G$3:CG$3,"金额-出",$G320:CG320))/(SUMIF($G$3:CG$3,"数量-入",$G320:CG320)-SUMIF($G$3:CG$3,"数量-出",$G320:CG320))),0)</f>
        <v>0</v>
      </c>
      <c r="CJ320" s="115">
        <f t="shared" si="206"/>
        <v>0</v>
      </c>
      <c r="CK320" s="125"/>
      <c r="CL320" s="126"/>
      <c r="CM320" s="123"/>
      <c r="CN320" s="112"/>
      <c r="CO320" s="119">
        <f t="shared" si="207"/>
        <v>0</v>
      </c>
      <c r="CP320" s="124"/>
      <c r="CQ320" s="115">
        <f>IFERROR(IF(CP320="",0,(SUMIF($G$3:CO$3,"金额-入",$G320:CO320)-SUMIF($G$3:CO$3,"金额-出",$G320:CO320))/(SUMIF($G$3:CO$3,"数量-入",$G320:CO320)-SUMIF($G$3:CO$3,"数量-出",$G320:CO320))),0)</f>
        <v>0</v>
      </c>
      <c r="CR320" s="115">
        <f t="shared" si="208"/>
        <v>0</v>
      </c>
      <c r="CS320" s="125"/>
      <c r="CT320" s="126"/>
      <c r="CU320" s="123"/>
      <c r="CV320" s="112"/>
      <c r="CW320" s="119">
        <f t="shared" si="209"/>
        <v>0</v>
      </c>
      <c r="CX320" s="124"/>
      <c r="CY320" s="115">
        <f>IFERROR(IF(CX320="",0,(SUMIF($G$3:CW$3,"金额-入",$G320:CW320)-SUMIF($G$3:CW$3,"金额-出",$G320:CW320))/(SUMIF($G$3:CW$3,"数量-入",$G320:CW320)-SUMIF($G$3:CW$3,"数量-出",$G320:CW320))),0)</f>
        <v>0</v>
      </c>
      <c r="CZ320" s="115">
        <f t="shared" si="210"/>
        <v>0</v>
      </c>
      <c r="DA320" s="125"/>
      <c r="DB320" s="126"/>
      <c r="DC320" s="123"/>
      <c r="DD320" s="112"/>
      <c r="DE320" s="119">
        <f t="shared" si="211"/>
        <v>0</v>
      </c>
      <c r="DF320" s="124"/>
      <c r="DG320" s="115">
        <f>IFERROR(IF(DF320="",0,(SUMIF($G$3:DE$3,"金额-入",$G320:DE320)-SUMIF($G$3:DE$3,"金额-出",$G320:DE320))/(SUMIF($G$3:DE$3,"数量-入",$G320:DE320)-SUMIF($G$3:DE$3,"数量-出",$G320:DE320))),0)</f>
        <v>0</v>
      </c>
      <c r="DH320" s="115">
        <f t="shared" si="212"/>
        <v>0</v>
      </c>
      <c r="DI320" s="125"/>
      <c r="DJ320" s="126"/>
      <c r="DK320" s="109">
        <f t="array" ref="DK320">MIN(IF(($G$3:$DJ$3="单价")*(G320:DJ320&lt;&gt;0),G320:DJ320))</f>
        <v>0</v>
      </c>
      <c r="DL320" s="97">
        <f t="array" ref="DL320">MAX(IF($G$3:$DJ$3="单价",G320:DJ320))</f>
        <v>0</v>
      </c>
      <c r="DM320" s="115">
        <f t="shared" si="213"/>
        <v>0</v>
      </c>
      <c r="DN320" s="127"/>
      <c r="DO320" s="2"/>
      <c r="DP320" s="11">
        <f t="shared" si="214"/>
        <v>0</v>
      </c>
      <c r="DQ320" s="11">
        <f t="shared" si="215"/>
        <v>0</v>
      </c>
      <c r="DR320" s="11"/>
      <c r="DS320" s="11"/>
      <c r="DT320" s="11"/>
      <c r="DU320" s="2"/>
      <c r="DV320" s="2"/>
      <c r="DW320" s="2"/>
      <c r="DX320" s="2"/>
      <c r="DY320" s="2"/>
    </row>
    <row r="321" spans="1:129" ht="18" hidden="1" customHeight="1" outlineLevel="1" x14ac:dyDescent="0.15">
      <c r="A321" s="2"/>
      <c r="B321" s="53">
        <f t="shared" si="178"/>
        <v>317</v>
      </c>
      <c r="C321" s="5"/>
      <c r="D321" s="6"/>
      <c r="E321" s="7"/>
      <c r="F321" s="8"/>
      <c r="G321" s="111"/>
      <c r="H321" s="112"/>
      <c r="I321" s="113">
        <f t="shared" si="181"/>
        <v>0</v>
      </c>
      <c r="J321" s="114">
        <f t="shared" si="182"/>
        <v>0</v>
      </c>
      <c r="K321" s="115">
        <f t="shared" si="179"/>
        <v>0</v>
      </c>
      <c r="L321" s="113">
        <f t="shared" si="183"/>
        <v>0</v>
      </c>
      <c r="M321" s="114">
        <f t="shared" si="184"/>
        <v>0</v>
      </c>
      <c r="N321" s="115">
        <f t="shared" si="180"/>
        <v>0</v>
      </c>
      <c r="O321" s="113">
        <f t="shared" si="185"/>
        <v>0</v>
      </c>
      <c r="P321" s="116">
        <f t="shared" si="186"/>
        <v>0</v>
      </c>
      <c r="Q321" s="117">
        <f t="shared" si="187"/>
        <v>0</v>
      </c>
      <c r="R321" s="118">
        <f t="shared" si="188"/>
        <v>0</v>
      </c>
      <c r="S321" s="111"/>
      <c r="T321" s="112"/>
      <c r="U321" s="119">
        <f t="shared" si="189"/>
        <v>0</v>
      </c>
      <c r="V321" s="120"/>
      <c r="W321" s="115">
        <f>IFERROR(IF(V321="",0,(SUMIF($G$3:U$3,"金额-入",$G321:U321)-SUMIF($G$3:U$3,"金额-出",$G321:U321))/(SUMIF($G$3:U$3,"数量-入",$G321:U321)-SUMIF($G$3:U$3,"数量-出",$G321:U321))),0)</f>
        <v>0</v>
      </c>
      <c r="X321" s="115">
        <f t="shared" si="190"/>
        <v>0</v>
      </c>
      <c r="Y321" s="121"/>
      <c r="Z321" s="122"/>
      <c r="AA321" s="111"/>
      <c r="AB321" s="112"/>
      <c r="AC321" s="119">
        <f t="shared" si="191"/>
        <v>0</v>
      </c>
      <c r="AD321" s="120"/>
      <c r="AE321" s="115">
        <f>IFERROR(IF(AD321="",0,(SUMIF($G$3:AC$3,"金额-入",$G321:AC321)-SUMIF($G$3:AC$3,"金额-出",$G321:AC321))/(SUMIF($G$3:AC$3,"数量-入",$G321:AC321)-SUMIF($G$3:AC$3,"数量-出",$G321:AC321))),0)</f>
        <v>0</v>
      </c>
      <c r="AF321" s="115">
        <f t="shared" si="192"/>
        <v>0</v>
      </c>
      <c r="AG321" s="121"/>
      <c r="AH321" s="122"/>
      <c r="AI321" s="123"/>
      <c r="AJ321" s="112"/>
      <c r="AK321" s="119">
        <f t="shared" si="193"/>
        <v>0</v>
      </c>
      <c r="AL321" s="124"/>
      <c r="AM321" s="115">
        <f>IFERROR(IF(AL321="",0,(SUMIF($G$3:AK$3,"金额-入",$G321:AK321)-SUMIF($G$3:AK$3,"金额-出",$G321:AK321))/(SUMIF($G$3:AK$3,"数量-入",$G321:AK321)-SUMIF($G$3:AK$3,"数量-出",$G321:AK321))),0)</f>
        <v>0</v>
      </c>
      <c r="AN321" s="115">
        <f t="shared" si="194"/>
        <v>0</v>
      </c>
      <c r="AO321" s="125"/>
      <c r="AP321" s="126"/>
      <c r="AQ321" s="123"/>
      <c r="AR321" s="112"/>
      <c r="AS321" s="119">
        <f t="shared" si="195"/>
        <v>0</v>
      </c>
      <c r="AT321" s="124"/>
      <c r="AU321" s="115">
        <f>IFERROR(IF(AT321="",0,(SUMIF($G$3:AS$3,"金额-入",$G321:AS321)-SUMIF($G$3:AS$3,"金额-出",$G321:AS321))/(SUMIF($G$3:AS$3,"数量-入",$G321:AS321)-SUMIF($G$3:AS$3,"数量-出",$G321:AS321))),0)</f>
        <v>0</v>
      </c>
      <c r="AV321" s="115">
        <f t="shared" si="196"/>
        <v>0</v>
      </c>
      <c r="AW321" s="125"/>
      <c r="AX321" s="126"/>
      <c r="AY321" s="123"/>
      <c r="AZ321" s="112"/>
      <c r="BA321" s="119">
        <f t="shared" si="197"/>
        <v>0</v>
      </c>
      <c r="BB321" s="124"/>
      <c r="BC321" s="115">
        <f>IFERROR(IF(BB321="",0,(SUMIF($G$3:BA$3,"金额-入",$G321:BA321)-SUMIF($G$3:BA$3,"金额-出",$G321:BA321))/(SUMIF($G$3:BA$3,"数量-入",$G321:BA321)-SUMIF($G$3:BA$3,"数量-出",$G321:BA321))),0)</f>
        <v>0</v>
      </c>
      <c r="BD321" s="115">
        <f t="shared" si="198"/>
        <v>0</v>
      </c>
      <c r="BE321" s="125"/>
      <c r="BF321" s="126"/>
      <c r="BG321" s="123"/>
      <c r="BH321" s="112"/>
      <c r="BI321" s="119">
        <f t="shared" si="199"/>
        <v>0</v>
      </c>
      <c r="BJ321" s="124"/>
      <c r="BK321" s="115">
        <f>IFERROR(IF(BJ321="",0,(SUMIF($G$3:BI$3,"金额-入",$G321:BI321)-SUMIF($G$3:BI$3,"金额-出",$G321:BI321))/(SUMIF($G$3:BI$3,"数量-入",$G321:BI321)-SUMIF($G$3:BI$3,"数量-出",$G321:BI321))),0)</f>
        <v>0</v>
      </c>
      <c r="BL321" s="115">
        <f t="shared" si="200"/>
        <v>0</v>
      </c>
      <c r="BM321" s="125"/>
      <c r="BN321" s="126"/>
      <c r="BO321" s="123"/>
      <c r="BP321" s="112"/>
      <c r="BQ321" s="119">
        <f t="shared" si="201"/>
        <v>0</v>
      </c>
      <c r="BR321" s="124"/>
      <c r="BS321" s="115">
        <f>IFERROR(IF(BR321="",0,(SUMIF($G$3:BQ$3,"金额-入",$G321:BQ321)-SUMIF($G$3:BQ$3,"金额-出",$G321:BQ321))/(SUMIF($G$3:BQ$3,"数量-入",$G321:BQ321)-SUMIF($G$3:BQ$3,"数量-出",$G321:BQ321))),0)</f>
        <v>0</v>
      </c>
      <c r="BT321" s="115">
        <f t="shared" si="202"/>
        <v>0</v>
      </c>
      <c r="BU321" s="125"/>
      <c r="BV321" s="126"/>
      <c r="BW321" s="123"/>
      <c r="BX321" s="112"/>
      <c r="BY321" s="119">
        <f t="shared" si="203"/>
        <v>0</v>
      </c>
      <c r="BZ321" s="124"/>
      <c r="CA321" s="115">
        <f>IFERROR(IF(BZ321="",0,(SUMIF($G$3:BY$3,"金额-入",$G321:BY321)-SUMIF($G$3:BY$3,"金额-出",$G321:BY321))/(SUMIF($G$3:BY$3,"数量-入",$G321:BY321)-SUMIF($G$3:BY$3,"数量-出",$G321:BY321))),0)</f>
        <v>0</v>
      </c>
      <c r="CB321" s="115">
        <f t="shared" si="204"/>
        <v>0</v>
      </c>
      <c r="CC321" s="125"/>
      <c r="CD321" s="126"/>
      <c r="CE321" s="123"/>
      <c r="CF321" s="112"/>
      <c r="CG321" s="119">
        <f t="shared" si="205"/>
        <v>0</v>
      </c>
      <c r="CH321" s="124"/>
      <c r="CI321" s="115">
        <f>IFERROR(IF(CH321="",0,(SUMIF($G$3:CG$3,"金额-入",$G321:CG321)-SUMIF($G$3:CG$3,"金额-出",$G321:CG321))/(SUMIF($G$3:CG$3,"数量-入",$G321:CG321)-SUMIF($G$3:CG$3,"数量-出",$G321:CG321))),0)</f>
        <v>0</v>
      </c>
      <c r="CJ321" s="115">
        <f t="shared" si="206"/>
        <v>0</v>
      </c>
      <c r="CK321" s="125"/>
      <c r="CL321" s="126"/>
      <c r="CM321" s="123"/>
      <c r="CN321" s="112"/>
      <c r="CO321" s="119">
        <f t="shared" si="207"/>
        <v>0</v>
      </c>
      <c r="CP321" s="124"/>
      <c r="CQ321" s="115">
        <f>IFERROR(IF(CP321="",0,(SUMIF($G$3:CO$3,"金额-入",$G321:CO321)-SUMIF($G$3:CO$3,"金额-出",$G321:CO321))/(SUMIF($G$3:CO$3,"数量-入",$G321:CO321)-SUMIF($G$3:CO$3,"数量-出",$G321:CO321))),0)</f>
        <v>0</v>
      </c>
      <c r="CR321" s="115">
        <f t="shared" si="208"/>
        <v>0</v>
      </c>
      <c r="CS321" s="125"/>
      <c r="CT321" s="126"/>
      <c r="CU321" s="123"/>
      <c r="CV321" s="112"/>
      <c r="CW321" s="119">
        <f t="shared" si="209"/>
        <v>0</v>
      </c>
      <c r="CX321" s="124"/>
      <c r="CY321" s="115">
        <f>IFERROR(IF(CX321="",0,(SUMIF($G$3:CW$3,"金额-入",$G321:CW321)-SUMIF($G$3:CW$3,"金额-出",$G321:CW321))/(SUMIF($G$3:CW$3,"数量-入",$G321:CW321)-SUMIF($G$3:CW$3,"数量-出",$G321:CW321))),0)</f>
        <v>0</v>
      </c>
      <c r="CZ321" s="115">
        <f t="shared" si="210"/>
        <v>0</v>
      </c>
      <c r="DA321" s="125"/>
      <c r="DB321" s="126"/>
      <c r="DC321" s="123"/>
      <c r="DD321" s="112"/>
      <c r="DE321" s="119">
        <f t="shared" si="211"/>
        <v>0</v>
      </c>
      <c r="DF321" s="124"/>
      <c r="DG321" s="115">
        <f>IFERROR(IF(DF321="",0,(SUMIF($G$3:DE$3,"金额-入",$G321:DE321)-SUMIF($G$3:DE$3,"金额-出",$G321:DE321))/(SUMIF($G$3:DE$3,"数量-入",$G321:DE321)-SUMIF($G$3:DE$3,"数量-出",$G321:DE321))),0)</f>
        <v>0</v>
      </c>
      <c r="DH321" s="115">
        <f t="shared" si="212"/>
        <v>0</v>
      </c>
      <c r="DI321" s="125"/>
      <c r="DJ321" s="126"/>
      <c r="DK321" s="109">
        <f t="array" ref="DK321">MIN(IF(($G$3:$DJ$3="单价")*(G321:DJ321&lt;&gt;0),G321:DJ321))</f>
        <v>0</v>
      </c>
      <c r="DL321" s="97">
        <f t="array" ref="DL321">MAX(IF($G$3:$DJ$3="单价",G321:DJ321))</f>
        <v>0</v>
      </c>
      <c r="DM321" s="115">
        <f t="shared" si="213"/>
        <v>0</v>
      </c>
      <c r="DN321" s="127"/>
      <c r="DO321" s="2"/>
      <c r="DP321" s="11">
        <f t="shared" si="214"/>
        <v>0</v>
      </c>
      <c r="DQ321" s="11">
        <f t="shared" si="215"/>
        <v>0</v>
      </c>
      <c r="DR321" s="11"/>
      <c r="DS321" s="11"/>
      <c r="DT321" s="11"/>
      <c r="DU321" s="2"/>
      <c r="DV321" s="2"/>
      <c r="DW321" s="2"/>
      <c r="DX321" s="2"/>
      <c r="DY321" s="2"/>
    </row>
    <row r="322" spans="1:129" ht="18" hidden="1" customHeight="1" outlineLevel="1" x14ac:dyDescent="0.15">
      <c r="A322" s="2"/>
      <c r="B322" s="53">
        <f t="shared" si="178"/>
        <v>318</v>
      </c>
      <c r="C322" s="5"/>
      <c r="D322" s="6"/>
      <c r="E322" s="7"/>
      <c r="F322" s="8"/>
      <c r="G322" s="111"/>
      <c r="H322" s="112"/>
      <c r="I322" s="113">
        <f t="shared" si="181"/>
        <v>0</v>
      </c>
      <c r="J322" s="114">
        <f t="shared" si="182"/>
        <v>0</v>
      </c>
      <c r="K322" s="115">
        <f t="shared" si="179"/>
        <v>0</v>
      </c>
      <c r="L322" s="113">
        <f t="shared" si="183"/>
        <v>0</v>
      </c>
      <c r="M322" s="114">
        <f t="shared" si="184"/>
        <v>0</v>
      </c>
      <c r="N322" s="115">
        <f t="shared" si="180"/>
        <v>0</v>
      </c>
      <c r="O322" s="113">
        <f t="shared" si="185"/>
        <v>0</v>
      </c>
      <c r="P322" s="116">
        <f t="shared" si="186"/>
        <v>0</v>
      </c>
      <c r="Q322" s="117">
        <f t="shared" si="187"/>
        <v>0</v>
      </c>
      <c r="R322" s="118">
        <f t="shared" si="188"/>
        <v>0</v>
      </c>
      <c r="S322" s="111"/>
      <c r="T322" s="112"/>
      <c r="U322" s="119">
        <f t="shared" si="189"/>
        <v>0</v>
      </c>
      <c r="V322" s="120"/>
      <c r="W322" s="115">
        <f>IFERROR(IF(V322="",0,(SUMIF($G$3:U$3,"金额-入",$G322:U322)-SUMIF($G$3:U$3,"金额-出",$G322:U322))/(SUMIF($G$3:U$3,"数量-入",$G322:U322)-SUMIF($G$3:U$3,"数量-出",$G322:U322))),0)</f>
        <v>0</v>
      </c>
      <c r="X322" s="115">
        <f t="shared" si="190"/>
        <v>0</v>
      </c>
      <c r="Y322" s="121"/>
      <c r="Z322" s="122"/>
      <c r="AA322" s="111"/>
      <c r="AB322" s="112"/>
      <c r="AC322" s="119">
        <f t="shared" si="191"/>
        <v>0</v>
      </c>
      <c r="AD322" s="120"/>
      <c r="AE322" s="115">
        <f>IFERROR(IF(AD322="",0,(SUMIF($G$3:AC$3,"金额-入",$G322:AC322)-SUMIF($G$3:AC$3,"金额-出",$G322:AC322))/(SUMIF($G$3:AC$3,"数量-入",$G322:AC322)-SUMIF($G$3:AC$3,"数量-出",$G322:AC322))),0)</f>
        <v>0</v>
      </c>
      <c r="AF322" s="115">
        <f t="shared" si="192"/>
        <v>0</v>
      </c>
      <c r="AG322" s="121"/>
      <c r="AH322" s="122"/>
      <c r="AI322" s="123"/>
      <c r="AJ322" s="112"/>
      <c r="AK322" s="119">
        <f t="shared" si="193"/>
        <v>0</v>
      </c>
      <c r="AL322" s="124"/>
      <c r="AM322" s="115">
        <f>IFERROR(IF(AL322="",0,(SUMIF($G$3:AK$3,"金额-入",$G322:AK322)-SUMIF($G$3:AK$3,"金额-出",$G322:AK322))/(SUMIF($G$3:AK$3,"数量-入",$G322:AK322)-SUMIF($G$3:AK$3,"数量-出",$G322:AK322))),0)</f>
        <v>0</v>
      </c>
      <c r="AN322" s="115">
        <f t="shared" si="194"/>
        <v>0</v>
      </c>
      <c r="AO322" s="125"/>
      <c r="AP322" s="126"/>
      <c r="AQ322" s="123"/>
      <c r="AR322" s="112"/>
      <c r="AS322" s="119">
        <f t="shared" si="195"/>
        <v>0</v>
      </c>
      <c r="AT322" s="124"/>
      <c r="AU322" s="115">
        <f>IFERROR(IF(AT322="",0,(SUMIF($G$3:AS$3,"金额-入",$G322:AS322)-SUMIF($G$3:AS$3,"金额-出",$G322:AS322))/(SUMIF($G$3:AS$3,"数量-入",$G322:AS322)-SUMIF($G$3:AS$3,"数量-出",$G322:AS322))),0)</f>
        <v>0</v>
      </c>
      <c r="AV322" s="115">
        <f t="shared" si="196"/>
        <v>0</v>
      </c>
      <c r="AW322" s="125"/>
      <c r="AX322" s="126"/>
      <c r="AY322" s="123"/>
      <c r="AZ322" s="112"/>
      <c r="BA322" s="119">
        <f t="shared" si="197"/>
        <v>0</v>
      </c>
      <c r="BB322" s="124"/>
      <c r="BC322" s="115">
        <f>IFERROR(IF(BB322="",0,(SUMIF($G$3:BA$3,"金额-入",$G322:BA322)-SUMIF($G$3:BA$3,"金额-出",$G322:BA322))/(SUMIF($G$3:BA$3,"数量-入",$G322:BA322)-SUMIF($G$3:BA$3,"数量-出",$G322:BA322))),0)</f>
        <v>0</v>
      </c>
      <c r="BD322" s="115">
        <f t="shared" si="198"/>
        <v>0</v>
      </c>
      <c r="BE322" s="125"/>
      <c r="BF322" s="126"/>
      <c r="BG322" s="123"/>
      <c r="BH322" s="112"/>
      <c r="BI322" s="119">
        <f t="shared" si="199"/>
        <v>0</v>
      </c>
      <c r="BJ322" s="124"/>
      <c r="BK322" s="115">
        <f>IFERROR(IF(BJ322="",0,(SUMIF($G$3:BI$3,"金额-入",$G322:BI322)-SUMIF($G$3:BI$3,"金额-出",$G322:BI322))/(SUMIF($G$3:BI$3,"数量-入",$G322:BI322)-SUMIF($G$3:BI$3,"数量-出",$G322:BI322))),0)</f>
        <v>0</v>
      </c>
      <c r="BL322" s="115">
        <f t="shared" si="200"/>
        <v>0</v>
      </c>
      <c r="BM322" s="125"/>
      <c r="BN322" s="126"/>
      <c r="BO322" s="123"/>
      <c r="BP322" s="112"/>
      <c r="BQ322" s="119">
        <f t="shared" si="201"/>
        <v>0</v>
      </c>
      <c r="BR322" s="124"/>
      <c r="BS322" s="115">
        <f>IFERROR(IF(BR322="",0,(SUMIF($G$3:BQ$3,"金额-入",$G322:BQ322)-SUMIF($G$3:BQ$3,"金额-出",$G322:BQ322))/(SUMIF($G$3:BQ$3,"数量-入",$G322:BQ322)-SUMIF($G$3:BQ$3,"数量-出",$G322:BQ322))),0)</f>
        <v>0</v>
      </c>
      <c r="BT322" s="115">
        <f t="shared" si="202"/>
        <v>0</v>
      </c>
      <c r="BU322" s="125"/>
      <c r="BV322" s="126"/>
      <c r="BW322" s="123"/>
      <c r="BX322" s="112"/>
      <c r="BY322" s="119">
        <f t="shared" si="203"/>
        <v>0</v>
      </c>
      <c r="BZ322" s="124"/>
      <c r="CA322" s="115">
        <f>IFERROR(IF(BZ322="",0,(SUMIF($G$3:BY$3,"金额-入",$G322:BY322)-SUMIF($G$3:BY$3,"金额-出",$G322:BY322))/(SUMIF($G$3:BY$3,"数量-入",$G322:BY322)-SUMIF($G$3:BY$3,"数量-出",$G322:BY322))),0)</f>
        <v>0</v>
      </c>
      <c r="CB322" s="115">
        <f t="shared" si="204"/>
        <v>0</v>
      </c>
      <c r="CC322" s="125"/>
      <c r="CD322" s="126"/>
      <c r="CE322" s="123"/>
      <c r="CF322" s="112"/>
      <c r="CG322" s="119">
        <f t="shared" si="205"/>
        <v>0</v>
      </c>
      <c r="CH322" s="124"/>
      <c r="CI322" s="115">
        <f>IFERROR(IF(CH322="",0,(SUMIF($G$3:CG$3,"金额-入",$G322:CG322)-SUMIF($G$3:CG$3,"金额-出",$G322:CG322))/(SUMIF($G$3:CG$3,"数量-入",$G322:CG322)-SUMIF($G$3:CG$3,"数量-出",$G322:CG322))),0)</f>
        <v>0</v>
      </c>
      <c r="CJ322" s="115">
        <f t="shared" si="206"/>
        <v>0</v>
      </c>
      <c r="CK322" s="125"/>
      <c r="CL322" s="126"/>
      <c r="CM322" s="123"/>
      <c r="CN322" s="112"/>
      <c r="CO322" s="119">
        <f t="shared" si="207"/>
        <v>0</v>
      </c>
      <c r="CP322" s="124"/>
      <c r="CQ322" s="115">
        <f>IFERROR(IF(CP322="",0,(SUMIF($G$3:CO$3,"金额-入",$G322:CO322)-SUMIF($G$3:CO$3,"金额-出",$G322:CO322))/(SUMIF($G$3:CO$3,"数量-入",$G322:CO322)-SUMIF($G$3:CO$3,"数量-出",$G322:CO322))),0)</f>
        <v>0</v>
      </c>
      <c r="CR322" s="115">
        <f t="shared" si="208"/>
        <v>0</v>
      </c>
      <c r="CS322" s="125"/>
      <c r="CT322" s="126"/>
      <c r="CU322" s="123"/>
      <c r="CV322" s="112"/>
      <c r="CW322" s="119">
        <f t="shared" si="209"/>
        <v>0</v>
      </c>
      <c r="CX322" s="124"/>
      <c r="CY322" s="115">
        <f>IFERROR(IF(CX322="",0,(SUMIF($G$3:CW$3,"金额-入",$G322:CW322)-SUMIF($G$3:CW$3,"金额-出",$G322:CW322))/(SUMIF($G$3:CW$3,"数量-入",$G322:CW322)-SUMIF($G$3:CW$3,"数量-出",$G322:CW322))),0)</f>
        <v>0</v>
      </c>
      <c r="CZ322" s="115">
        <f t="shared" si="210"/>
        <v>0</v>
      </c>
      <c r="DA322" s="125"/>
      <c r="DB322" s="126"/>
      <c r="DC322" s="123"/>
      <c r="DD322" s="112"/>
      <c r="DE322" s="119">
        <f t="shared" si="211"/>
        <v>0</v>
      </c>
      <c r="DF322" s="124"/>
      <c r="DG322" s="115">
        <f>IFERROR(IF(DF322="",0,(SUMIF($G$3:DE$3,"金额-入",$G322:DE322)-SUMIF($G$3:DE$3,"金额-出",$G322:DE322))/(SUMIF($G$3:DE$3,"数量-入",$G322:DE322)-SUMIF($G$3:DE$3,"数量-出",$G322:DE322))),0)</f>
        <v>0</v>
      </c>
      <c r="DH322" s="115">
        <f t="shared" si="212"/>
        <v>0</v>
      </c>
      <c r="DI322" s="125"/>
      <c r="DJ322" s="126"/>
      <c r="DK322" s="109">
        <f t="array" ref="DK322">MIN(IF(($G$3:$DJ$3="单价")*(G322:DJ322&lt;&gt;0),G322:DJ322))</f>
        <v>0</v>
      </c>
      <c r="DL322" s="97">
        <f t="array" ref="DL322">MAX(IF($G$3:$DJ$3="单价",G322:DJ322))</f>
        <v>0</v>
      </c>
      <c r="DM322" s="115">
        <f t="shared" si="213"/>
        <v>0</v>
      </c>
      <c r="DN322" s="127"/>
      <c r="DO322" s="2"/>
      <c r="DP322" s="11">
        <f t="shared" si="214"/>
        <v>0</v>
      </c>
      <c r="DQ322" s="11">
        <f t="shared" si="215"/>
        <v>0</v>
      </c>
      <c r="DR322" s="11"/>
      <c r="DS322" s="11"/>
      <c r="DT322" s="11"/>
      <c r="DU322" s="2"/>
      <c r="DV322" s="2"/>
      <c r="DW322" s="2"/>
      <c r="DX322" s="2"/>
      <c r="DY322" s="2"/>
    </row>
    <row r="323" spans="1:129" ht="18" hidden="1" customHeight="1" outlineLevel="1" x14ac:dyDescent="0.15">
      <c r="A323" s="2"/>
      <c r="B323" s="53">
        <f t="shared" si="178"/>
        <v>319</v>
      </c>
      <c r="C323" s="5"/>
      <c r="D323" s="6"/>
      <c r="E323" s="7"/>
      <c r="F323" s="8"/>
      <c r="G323" s="111"/>
      <c r="H323" s="112"/>
      <c r="I323" s="113">
        <f t="shared" si="181"/>
        <v>0</v>
      </c>
      <c r="J323" s="114">
        <f t="shared" si="182"/>
        <v>0</v>
      </c>
      <c r="K323" s="115">
        <f t="shared" si="179"/>
        <v>0</v>
      </c>
      <c r="L323" s="113">
        <f t="shared" si="183"/>
        <v>0</v>
      </c>
      <c r="M323" s="114">
        <f t="shared" si="184"/>
        <v>0</v>
      </c>
      <c r="N323" s="115">
        <f t="shared" si="180"/>
        <v>0</v>
      </c>
      <c r="O323" s="113">
        <f t="shared" si="185"/>
        <v>0</v>
      </c>
      <c r="P323" s="116">
        <f t="shared" si="186"/>
        <v>0</v>
      </c>
      <c r="Q323" s="117">
        <f t="shared" si="187"/>
        <v>0</v>
      </c>
      <c r="R323" s="118">
        <f t="shared" si="188"/>
        <v>0</v>
      </c>
      <c r="S323" s="111"/>
      <c r="T323" s="112"/>
      <c r="U323" s="119">
        <f t="shared" si="189"/>
        <v>0</v>
      </c>
      <c r="V323" s="120"/>
      <c r="W323" s="115">
        <f>IFERROR(IF(V323="",0,(SUMIF($G$3:U$3,"金额-入",$G323:U323)-SUMIF($G$3:U$3,"金额-出",$G323:U323))/(SUMIF($G$3:U$3,"数量-入",$G323:U323)-SUMIF($G$3:U$3,"数量-出",$G323:U323))),0)</f>
        <v>0</v>
      </c>
      <c r="X323" s="115">
        <f t="shared" si="190"/>
        <v>0</v>
      </c>
      <c r="Y323" s="121"/>
      <c r="Z323" s="122"/>
      <c r="AA323" s="111"/>
      <c r="AB323" s="112"/>
      <c r="AC323" s="119">
        <f t="shared" si="191"/>
        <v>0</v>
      </c>
      <c r="AD323" s="120"/>
      <c r="AE323" s="115">
        <f>IFERROR(IF(AD323="",0,(SUMIF($G$3:AC$3,"金额-入",$G323:AC323)-SUMIF($G$3:AC$3,"金额-出",$G323:AC323))/(SUMIF($G$3:AC$3,"数量-入",$G323:AC323)-SUMIF($G$3:AC$3,"数量-出",$G323:AC323))),0)</f>
        <v>0</v>
      </c>
      <c r="AF323" s="115">
        <f t="shared" si="192"/>
        <v>0</v>
      </c>
      <c r="AG323" s="121"/>
      <c r="AH323" s="122"/>
      <c r="AI323" s="123"/>
      <c r="AJ323" s="112"/>
      <c r="AK323" s="119">
        <f t="shared" si="193"/>
        <v>0</v>
      </c>
      <c r="AL323" s="124"/>
      <c r="AM323" s="115">
        <f>IFERROR(IF(AL323="",0,(SUMIF($G$3:AK$3,"金额-入",$G323:AK323)-SUMIF($G$3:AK$3,"金额-出",$G323:AK323))/(SUMIF($G$3:AK$3,"数量-入",$G323:AK323)-SUMIF($G$3:AK$3,"数量-出",$G323:AK323))),0)</f>
        <v>0</v>
      </c>
      <c r="AN323" s="115">
        <f t="shared" si="194"/>
        <v>0</v>
      </c>
      <c r="AO323" s="125"/>
      <c r="AP323" s="126"/>
      <c r="AQ323" s="123"/>
      <c r="AR323" s="112"/>
      <c r="AS323" s="119">
        <f t="shared" si="195"/>
        <v>0</v>
      </c>
      <c r="AT323" s="124"/>
      <c r="AU323" s="115">
        <f>IFERROR(IF(AT323="",0,(SUMIF($G$3:AS$3,"金额-入",$G323:AS323)-SUMIF($G$3:AS$3,"金额-出",$G323:AS323))/(SUMIF($G$3:AS$3,"数量-入",$G323:AS323)-SUMIF($G$3:AS$3,"数量-出",$G323:AS323))),0)</f>
        <v>0</v>
      </c>
      <c r="AV323" s="115">
        <f t="shared" si="196"/>
        <v>0</v>
      </c>
      <c r="AW323" s="125"/>
      <c r="AX323" s="126"/>
      <c r="AY323" s="123"/>
      <c r="AZ323" s="112"/>
      <c r="BA323" s="119">
        <f t="shared" si="197"/>
        <v>0</v>
      </c>
      <c r="BB323" s="124"/>
      <c r="BC323" s="115">
        <f>IFERROR(IF(BB323="",0,(SUMIF($G$3:BA$3,"金额-入",$G323:BA323)-SUMIF($G$3:BA$3,"金额-出",$G323:BA323))/(SUMIF($G$3:BA$3,"数量-入",$G323:BA323)-SUMIF($G$3:BA$3,"数量-出",$G323:BA323))),0)</f>
        <v>0</v>
      </c>
      <c r="BD323" s="115">
        <f t="shared" si="198"/>
        <v>0</v>
      </c>
      <c r="BE323" s="125"/>
      <c r="BF323" s="126"/>
      <c r="BG323" s="123"/>
      <c r="BH323" s="112"/>
      <c r="BI323" s="119">
        <f t="shared" si="199"/>
        <v>0</v>
      </c>
      <c r="BJ323" s="124"/>
      <c r="BK323" s="115">
        <f>IFERROR(IF(BJ323="",0,(SUMIF($G$3:BI$3,"金额-入",$G323:BI323)-SUMIF($G$3:BI$3,"金额-出",$G323:BI323))/(SUMIF($G$3:BI$3,"数量-入",$G323:BI323)-SUMIF($G$3:BI$3,"数量-出",$G323:BI323))),0)</f>
        <v>0</v>
      </c>
      <c r="BL323" s="115">
        <f t="shared" si="200"/>
        <v>0</v>
      </c>
      <c r="BM323" s="125"/>
      <c r="BN323" s="126"/>
      <c r="BO323" s="123"/>
      <c r="BP323" s="112"/>
      <c r="BQ323" s="119">
        <f t="shared" si="201"/>
        <v>0</v>
      </c>
      <c r="BR323" s="124"/>
      <c r="BS323" s="115">
        <f>IFERROR(IF(BR323="",0,(SUMIF($G$3:BQ$3,"金额-入",$G323:BQ323)-SUMIF($G$3:BQ$3,"金额-出",$G323:BQ323))/(SUMIF($G$3:BQ$3,"数量-入",$G323:BQ323)-SUMIF($G$3:BQ$3,"数量-出",$G323:BQ323))),0)</f>
        <v>0</v>
      </c>
      <c r="BT323" s="115">
        <f t="shared" si="202"/>
        <v>0</v>
      </c>
      <c r="BU323" s="125"/>
      <c r="BV323" s="126"/>
      <c r="BW323" s="123"/>
      <c r="BX323" s="112"/>
      <c r="BY323" s="119">
        <f t="shared" si="203"/>
        <v>0</v>
      </c>
      <c r="BZ323" s="124"/>
      <c r="CA323" s="115">
        <f>IFERROR(IF(BZ323="",0,(SUMIF($G$3:BY$3,"金额-入",$G323:BY323)-SUMIF($G$3:BY$3,"金额-出",$G323:BY323))/(SUMIF($G$3:BY$3,"数量-入",$G323:BY323)-SUMIF($G$3:BY$3,"数量-出",$G323:BY323))),0)</f>
        <v>0</v>
      </c>
      <c r="CB323" s="115">
        <f t="shared" si="204"/>
        <v>0</v>
      </c>
      <c r="CC323" s="125"/>
      <c r="CD323" s="126"/>
      <c r="CE323" s="123"/>
      <c r="CF323" s="112"/>
      <c r="CG323" s="119">
        <f t="shared" si="205"/>
        <v>0</v>
      </c>
      <c r="CH323" s="124"/>
      <c r="CI323" s="115">
        <f>IFERROR(IF(CH323="",0,(SUMIF($G$3:CG$3,"金额-入",$G323:CG323)-SUMIF($G$3:CG$3,"金额-出",$G323:CG323))/(SUMIF($G$3:CG$3,"数量-入",$G323:CG323)-SUMIF($G$3:CG$3,"数量-出",$G323:CG323))),0)</f>
        <v>0</v>
      </c>
      <c r="CJ323" s="115">
        <f t="shared" si="206"/>
        <v>0</v>
      </c>
      <c r="CK323" s="125"/>
      <c r="CL323" s="126"/>
      <c r="CM323" s="123"/>
      <c r="CN323" s="112"/>
      <c r="CO323" s="119">
        <f t="shared" si="207"/>
        <v>0</v>
      </c>
      <c r="CP323" s="124"/>
      <c r="CQ323" s="115">
        <f>IFERROR(IF(CP323="",0,(SUMIF($G$3:CO$3,"金额-入",$G323:CO323)-SUMIF($G$3:CO$3,"金额-出",$G323:CO323))/(SUMIF($G$3:CO$3,"数量-入",$G323:CO323)-SUMIF($G$3:CO$3,"数量-出",$G323:CO323))),0)</f>
        <v>0</v>
      </c>
      <c r="CR323" s="115">
        <f t="shared" si="208"/>
        <v>0</v>
      </c>
      <c r="CS323" s="125"/>
      <c r="CT323" s="126"/>
      <c r="CU323" s="123"/>
      <c r="CV323" s="112"/>
      <c r="CW323" s="119">
        <f t="shared" si="209"/>
        <v>0</v>
      </c>
      <c r="CX323" s="124"/>
      <c r="CY323" s="115">
        <f>IFERROR(IF(CX323="",0,(SUMIF($G$3:CW$3,"金额-入",$G323:CW323)-SUMIF($G$3:CW$3,"金额-出",$G323:CW323))/(SUMIF($G$3:CW$3,"数量-入",$G323:CW323)-SUMIF($G$3:CW$3,"数量-出",$G323:CW323))),0)</f>
        <v>0</v>
      </c>
      <c r="CZ323" s="115">
        <f t="shared" si="210"/>
        <v>0</v>
      </c>
      <c r="DA323" s="125"/>
      <c r="DB323" s="126"/>
      <c r="DC323" s="123"/>
      <c r="DD323" s="112"/>
      <c r="DE323" s="119">
        <f t="shared" si="211"/>
        <v>0</v>
      </c>
      <c r="DF323" s="124"/>
      <c r="DG323" s="115">
        <f>IFERROR(IF(DF323="",0,(SUMIF($G$3:DE$3,"金额-入",$G323:DE323)-SUMIF($G$3:DE$3,"金额-出",$G323:DE323))/(SUMIF($G$3:DE$3,"数量-入",$G323:DE323)-SUMIF($G$3:DE$3,"数量-出",$G323:DE323))),0)</f>
        <v>0</v>
      </c>
      <c r="DH323" s="115">
        <f t="shared" si="212"/>
        <v>0</v>
      </c>
      <c r="DI323" s="125"/>
      <c r="DJ323" s="126"/>
      <c r="DK323" s="109">
        <f t="array" ref="DK323">MIN(IF(($G$3:$DJ$3="单价")*(G323:DJ323&lt;&gt;0),G323:DJ323))</f>
        <v>0</v>
      </c>
      <c r="DL323" s="97">
        <f t="array" ref="DL323">MAX(IF($G$3:$DJ$3="单价",G323:DJ323))</f>
        <v>0</v>
      </c>
      <c r="DM323" s="115">
        <f t="shared" si="213"/>
        <v>0</v>
      </c>
      <c r="DN323" s="127"/>
      <c r="DO323" s="2"/>
      <c r="DP323" s="11">
        <f t="shared" si="214"/>
        <v>0</v>
      </c>
      <c r="DQ323" s="11">
        <f t="shared" si="215"/>
        <v>0</v>
      </c>
      <c r="DR323" s="11"/>
      <c r="DS323" s="11"/>
      <c r="DT323" s="11"/>
      <c r="DU323" s="2"/>
      <c r="DV323" s="2"/>
      <c r="DW323" s="2"/>
      <c r="DX323" s="2"/>
      <c r="DY323" s="2"/>
    </row>
    <row r="324" spans="1:129" ht="18" hidden="1" customHeight="1" outlineLevel="1" x14ac:dyDescent="0.15">
      <c r="A324" s="2"/>
      <c r="B324" s="53">
        <f t="shared" si="178"/>
        <v>320</v>
      </c>
      <c r="C324" s="5"/>
      <c r="D324" s="6"/>
      <c r="E324" s="7"/>
      <c r="F324" s="8"/>
      <c r="G324" s="111"/>
      <c r="H324" s="112"/>
      <c r="I324" s="113">
        <f t="shared" si="181"/>
        <v>0</v>
      </c>
      <c r="J324" s="114">
        <f t="shared" si="182"/>
        <v>0</v>
      </c>
      <c r="K324" s="115">
        <f t="shared" si="179"/>
        <v>0</v>
      </c>
      <c r="L324" s="113">
        <f t="shared" si="183"/>
        <v>0</v>
      </c>
      <c r="M324" s="114">
        <f t="shared" si="184"/>
        <v>0</v>
      </c>
      <c r="N324" s="115">
        <f t="shared" si="180"/>
        <v>0</v>
      </c>
      <c r="O324" s="113">
        <f t="shared" si="185"/>
        <v>0</v>
      </c>
      <c r="P324" s="116">
        <f t="shared" si="186"/>
        <v>0</v>
      </c>
      <c r="Q324" s="117">
        <f t="shared" si="187"/>
        <v>0</v>
      </c>
      <c r="R324" s="118">
        <f t="shared" si="188"/>
        <v>0</v>
      </c>
      <c r="S324" s="111"/>
      <c r="T324" s="112"/>
      <c r="U324" s="119">
        <f t="shared" si="189"/>
        <v>0</v>
      </c>
      <c r="V324" s="120"/>
      <c r="W324" s="115">
        <f>IFERROR(IF(V324="",0,(SUMIF($G$3:U$3,"金额-入",$G324:U324)-SUMIF($G$3:U$3,"金额-出",$G324:U324))/(SUMIF($G$3:U$3,"数量-入",$G324:U324)-SUMIF($G$3:U$3,"数量-出",$G324:U324))),0)</f>
        <v>0</v>
      </c>
      <c r="X324" s="115">
        <f t="shared" si="190"/>
        <v>0</v>
      </c>
      <c r="Y324" s="121"/>
      <c r="Z324" s="122"/>
      <c r="AA324" s="111"/>
      <c r="AB324" s="112"/>
      <c r="AC324" s="119">
        <f t="shared" si="191"/>
        <v>0</v>
      </c>
      <c r="AD324" s="120"/>
      <c r="AE324" s="115">
        <f>IFERROR(IF(AD324="",0,(SUMIF($G$3:AC$3,"金额-入",$G324:AC324)-SUMIF($G$3:AC$3,"金额-出",$G324:AC324))/(SUMIF($G$3:AC$3,"数量-入",$G324:AC324)-SUMIF($G$3:AC$3,"数量-出",$G324:AC324))),0)</f>
        <v>0</v>
      </c>
      <c r="AF324" s="115">
        <f t="shared" si="192"/>
        <v>0</v>
      </c>
      <c r="AG324" s="121"/>
      <c r="AH324" s="122"/>
      <c r="AI324" s="123"/>
      <c r="AJ324" s="112"/>
      <c r="AK324" s="119">
        <f t="shared" si="193"/>
        <v>0</v>
      </c>
      <c r="AL324" s="124"/>
      <c r="AM324" s="115">
        <f>IFERROR(IF(AL324="",0,(SUMIF($G$3:AK$3,"金额-入",$G324:AK324)-SUMIF($G$3:AK$3,"金额-出",$G324:AK324))/(SUMIF($G$3:AK$3,"数量-入",$G324:AK324)-SUMIF($G$3:AK$3,"数量-出",$G324:AK324))),0)</f>
        <v>0</v>
      </c>
      <c r="AN324" s="115">
        <f t="shared" si="194"/>
        <v>0</v>
      </c>
      <c r="AO324" s="125"/>
      <c r="AP324" s="126"/>
      <c r="AQ324" s="123"/>
      <c r="AR324" s="112"/>
      <c r="AS324" s="119">
        <f t="shared" si="195"/>
        <v>0</v>
      </c>
      <c r="AT324" s="124"/>
      <c r="AU324" s="115">
        <f>IFERROR(IF(AT324="",0,(SUMIF($G$3:AS$3,"金额-入",$G324:AS324)-SUMIF($G$3:AS$3,"金额-出",$G324:AS324))/(SUMIF($G$3:AS$3,"数量-入",$G324:AS324)-SUMIF($G$3:AS$3,"数量-出",$G324:AS324))),0)</f>
        <v>0</v>
      </c>
      <c r="AV324" s="115">
        <f t="shared" si="196"/>
        <v>0</v>
      </c>
      <c r="AW324" s="125"/>
      <c r="AX324" s="126"/>
      <c r="AY324" s="123"/>
      <c r="AZ324" s="112"/>
      <c r="BA324" s="119">
        <f t="shared" si="197"/>
        <v>0</v>
      </c>
      <c r="BB324" s="124"/>
      <c r="BC324" s="115">
        <f>IFERROR(IF(BB324="",0,(SUMIF($G$3:BA$3,"金额-入",$G324:BA324)-SUMIF($G$3:BA$3,"金额-出",$G324:BA324))/(SUMIF($G$3:BA$3,"数量-入",$G324:BA324)-SUMIF($G$3:BA$3,"数量-出",$G324:BA324))),0)</f>
        <v>0</v>
      </c>
      <c r="BD324" s="115">
        <f t="shared" si="198"/>
        <v>0</v>
      </c>
      <c r="BE324" s="125"/>
      <c r="BF324" s="126"/>
      <c r="BG324" s="123"/>
      <c r="BH324" s="112"/>
      <c r="BI324" s="119">
        <f t="shared" si="199"/>
        <v>0</v>
      </c>
      <c r="BJ324" s="124"/>
      <c r="BK324" s="115">
        <f>IFERROR(IF(BJ324="",0,(SUMIF($G$3:BI$3,"金额-入",$G324:BI324)-SUMIF($G$3:BI$3,"金额-出",$G324:BI324))/(SUMIF($G$3:BI$3,"数量-入",$G324:BI324)-SUMIF($G$3:BI$3,"数量-出",$G324:BI324))),0)</f>
        <v>0</v>
      </c>
      <c r="BL324" s="115">
        <f t="shared" si="200"/>
        <v>0</v>
      </c>
      <c r="BM324" s="125"/>
      <c r="BN324" s="126"/>
      <c r="BO324" s="123"/>
      <c r="BP324" s="112"/>
      <c r="BQ324" s="119">
        <f t="shared" si="201"/>
        <v>0</v>
      </c>
      <c r="BR324" s="124"/>
      <c r="BS324" s="115">
        <f>IFERROR(IF(BR324="",0,(SUMIF($G$3:BQ$3,"金额-入",$G324:BQ324)-SUMIF($G$3:BQ$3,"金额-出",$G324:BQ324))/(SUMIF($G$3:BQ$3,"数量-入",$G324:BQ324)-SUMIF($G$3:BQ$3,"数量-出",$G324:BQ324))),0)</f>
        <v>0</v>
      </c>
      <c r="BT324" s="115">
        <f t="shared" si="202"/>
        <v>0</v>
      </c>
      <c r="BU324" s="125"/>
      <c r="BV324" s="126"/>
      <c r="BW324" s="123"/>
      <c r="BX324" s="112"/>
      <c r="BY324" s="119">
        <f t="shared" si="203"/>
        <v>0</v>
      </c>
      <c r="BZ324" s="124"/>
      <c r="CA324" s="115">
        <f>IFERROR(IF(BZ324="",0,(SUMIF($G$3:BY$3,"金额-入",$G324:BY324)-SUMIF($G$3:BY$3,"金额-出",$G324:BY324))/(SUMIF($G$3:BY$3,"数量-入",$G324:BY324)-SUMIF($G$3:BY$3,"数量-出",$G324:BY324))),0)</f>
        <v>0</v>
      </c>
      <c r="CB324" s="115">
        <f t="shared" si="204"/>
        <v>0</v>
      </c>
      <c r="CC324" s="125"/>
      <c r="CD324" s="126"/>
      <c r="CE324" s="123"/>
      <c r="CF324" s="112"/>
      <c r="CG324" s="119">
        <f t="shared" si="205"/>
        <v>0</v>
      </c>
      <c r="CH324" s="124"/>
      <c r="CI324" s="115">
        <f>IFERROR(IF(CH324="",0,(SUMIF($G$3:CG$3,"金额-入",$G324:CG324)-SUMIF($G$3:CG$3,"金额-出",$G324:CG324))/(SUMIF($G$3:CG$3,"数量-入",$G324:CG324)-SUMIF($G$3:CG$3,"数量-出",$G324:CG324))),0)</f>
        <v>0</v>
      </c>
      <c r="CJ324" s="115">
        <f t="shared" si="206"/>
        <v>0</v>
      </c>
      <c r="CK324" s="125"/>
      <c r="CL324" s="126"/>
      <c r="CM324" s="123"/>
      <c r="CN324" s="112"/>
      <c r="CO324" s="119">
        <f t="shared" si="207"/>
        <v>0</v>
      </c>
      <c r="CP324" s="124"/>
      <c r="CQ324" s="115">
        <f>IFERROR(IF(CP324="",0,(SUMIF($G$3:CO$3,"金额-入",$G324:CO324)-SUMIF($G$3:CO$3,"金额-出",$G324:CO324))/(SUMIF($G$3:CO$3,"数量-入",$G324:CO324)-SUMIF($G$3:CO$3,"数量-出",$G324:CO324))),0)</f>
        <v>0</v>
      </c>
      <c r="CR324" s="115">
        <f t="shared" si="208"/>
        <v>0</v>
      </c>
      <c r="CS324" s="125"/>
      <c r="CT324" s="126"/>
      <c r="CU324" s="123"/>
      <c r="CV324" s="112"/>
      <c r="CW324" s="119">
        <f t="shared" si="209"/>
        <v>0</v>
      </c>
      <c r="CX324" s="124"/>
      <c r="CY324" s="115">
        <f>IFERROR(IF(CX324="",0,(SUMIF($G$3:CW$3,"金额-入",$G324:CW324)-SUMIF($G$3:CW$3,"金额-出",$G324:CW324))/(SUMIF($G$3:CW$3,"数量-入",$G324:CW324)-SUMIF($G$3:CW$3,"数量-出",$G324:CW324))),0)</f>
        <v>0</v>
      </c>
      <c r="CZ324" s="115">
        <f t="shared" si="210"/>
        <v>0</v>
      </c>
      <c r="DA324" s="125"/>
      <c r="DB324" s="126"/>
      <c r="DC324" s="123"/>
      <c r="DD324" s="112"/>
      <c r="DE324" s="119">
        <f t="shared" si="211"/>
        <v>0</v>
      </c>
      <c r="DF324" s="124"/>
      <c r="DG324" s="115">
        <f>IFERROR(IF(DF324="",0,(SUMIF($G$3:DE$3,"金额-入",$G324:DE324)-SUMIF($G$3:DE$3,"金额-出",$G324:DE324))/(SUMIF($G$3:DE$3,"数量-入",$G324:DE324)-SUMIF($G$3:DE$3,"数量-出",$G324:DE324))),0)</f>
        <v>0</v>
      </c>
      <c r="DH324" s="115">
        <f t="shared" si="212"/>
        <v>0</v>
      </c>
      <c r="DI324" s="125"/>
      <c r="DJ324" s="126"/>
      <c r="DK324" s="109">
        <f t="array" ref="DK324">MIN(IF(($G$3:$DJ$3="单价")*(G324:DJ324&lt;&gt;0),G324:DJ324))</f>
        <v>0</v>
      </c>
      <c r="DL324" s="97">
        <f t="array" ref="DL324">MAX(IF($G$3:$DJ$3="单价",G324:DJ324))</f>
        <v>0</v>
      </c>
      <c r="DM324" s="115">
        <f t="shared" si="213"/>
        <v>0</v>
      </c>
      <c r="DN324" s="127"/>
      <c r="DO324" s="2"/>
      <c r="DP324" s="11">
        <f t="shared" si="214"/>
        <v>0</v>
      </c>
      <c r="DQ324" s="11">
        <f t="shared" si="215"/>
        <v>0</v>
      </c>
      <c r="DR324" s="11"/>
      <c r="DS324" s="11"/>
      <c r="DT324" s="11"/>
      <c r="DU324" s="2"/>
      <c r="DV324" s="2"/>
      <c r="DW324" s="2"/>
      <c r="DX324" s="2"/>
      <c r="DY324" s="2"/>
    </row>
    <row r="325" spans="1:129" ht="18" hidden="1" customHeight="1" outlineLevel="1" x14ac:dyDescent="0.15">
      <c r="A325" s="2"/>
      <c r="B325" s="53">
        <f t="shared" si="178"/>
        <v>321</v>
      </c>
      <c r="C325" s="5"/>
      <c r="D325" s="6"/>
      <c r="E325" s="7"/>
      <c r="F325" s="8"/>
      <c r="G325" s="111"/>
      <c r="H325" s="112"/>
      <c r="I325" s="113">
        <f t="shared" si="181"/>
        <v>0</v>
      </c>
      <c r="J325" s="114">
        <f t="shared" si="182"/>
        <v>0</v>
      </c>
      <c r="K325" s="115">
        <f t="shared" si="179"/>
        <v>0</v>
      </c>
      <c r="L325" s="113">
        <f t="shared" si="183"/>
        <v>0</v>
      </c>
      <c r="M325" s="114">
        <f t="shared" si="184"/>
        <v>0</v>
      </c>
      <c r="N325" s="115">
        <f t="shared" si="180"/>
        <v>0</v>
      </c>
      <c r="O325" s="113">
        <f t="shared" si="185"/>
        <v>0</v>
      </c>
      <c r="P325" s="116">
        <f t="shared" si="186"/>
        <v>0</v>
      </c>
      <c r="Q325" s="117">
        <f t="shared" si="187"/>
        <v>0</v>
      </c>
      <c r="R325" s="118">
        <f t="shared" si="188"/>
        <v>0</v>
      </c>
      <c r="S325" s="111"/>
      <c r="T325" s="112"/>
      <c r="U325" s="119">
        <f t="shared" si="189"/>
        <v>0</v>
      </c>
      <c r="V325" s="120"/>
      <c r="W325" s="115">
        <f>IFERROR(IF(V325="",0,(SUMIF($G$3:U$3,"金额-入",$G325:U325)-SUMIF($G$3:U$3,"金额-出",$G325:U325))/(SUMIF($G$3:U$3,"数量-入",$G325:U325)-SUMIF($G$3:U$3,"数量-出",$G325:U325))),0)</f>
        <v>0</v>
      </c>
      <c r="X325" s="115">
        <f t="shared" si="190"/>
        <v>0</v>
      </c>
      <c r="Y325" s="121"/>
      <c r="Z325" s="122"/>
      <c r="AA325" s="111"/>
      <c r="AB325" s="112"/>
      <c r="AC325" s="119">
        <f t="shared" si="191"/>
        <v>0</v>
      </c>
      <c r="AD325" s="120"/>
      <c r="AE325" s="115">
        <f>IFERROR(IF(AD325="",0,(SUMIF($G$3:AC$3,"金额-入",$G325:AC325)-SUMIF($G$3:AC$3,"金额-出",$G325:AC325))/(SUMIF($G$3:AC$3,"数量-入",$G325:AC325)-SUMIF($G$3:AC$3,"数量-出",$G325:AC325))),0)</f>
        <v>0</v>
      </c>
      <c r="AF325" s="115">
        <f t="shared" si="192"/>
        <v>0</v>
      </c>
      <c r="AG325" s="121"/>
      <c r="AH325" s="122"/>
      <c r="AI325" s="123"/>
      <c r="AJ325" s="112"/>
      <c r="AK325" s="119">
        <f t="shared" si="193"/>
        <v>0</v>
      </c>
      <c r="AL325" s="124"/>
      <c r="AM325" s="115">
        <f>IFERROR(IF(AL325="",0,(SUMIF($G$3:AK$3,"金额-入",$G325:AK325)-SUMIF($G$3:AK$3,"金额-出",$G325:AK325))/(SUMIF($G$3:AK$3,"数量-入",$G325:AK325)-SUMIF($G$3:AK$3,"数量-出",$G325:AK325))),0)</f>
        <v>0</v>
      </c>
      <c r="AN325" s="115">
        <f t="shared" si="194"/>
        <v>0</v>
      </c>
      <c r="AO325" s="125"/>
      <c r="AP325" s="126"/>
      <c r="AQ325" s="123"/>
      <c r="AR325" s="112"/>
      <c r="AS325" s="119">
        <f t="shared" si="195"/>
        <v>0</v>
      </c>
      <c r="AT325" s="124"/>
      <c r="AU325" s="115">
        <f>IFERROR(IF(AT325="",0,(SUMIF($G$3:AS$3,"金额-入",$G325:AS325)-SUMIF($G$3:AS$3,"金额-出",$G325:AS325))/(SUMIF($G$3:AS$3,"数量-入",$G325:AS325)-SUMIF($G$3:AS$3,"数量-出",$G325:AS325))),0)</f>
        <v>0</v>
      </c>
      <c r="AV325" s="115">
        <f t="shared" si="196"/>
        <v>0</v>
      </c>
      <c r="AW325" s="125"/>
      <c r="AX325" s="126"/>
      <c r="AY325" s="123"/>
      <c r="AZ325" s="112"/>
      <c r="BA325" s="119">
        <f t="shared" si="197"/>
        <v>0</v>
      </c>
      <c r="BB325" s="124"/>
      <c r="BC325" s="115">
        <f>IFERROR(IF(BB325="",0,(SUMIF($G$3:BA$3,"金额-入",$G325:BA325)-SUMIF($G$3:BA$3,"金额-出",$G325:BA325))/(SUMIF($G$3:BA$3,"数量-入",$G325:BA325)-SUMIF($G$3:BA$3,"数量-出",$G325:BA325))),0)</f>
        <v>0</v>
      </c>
      <c r="BD325" s="115">
        <f t="shared" si="198"/>
        <v>0</v>
      </c>
      <c r="BE325" s="125"/>
      <c r="BF325" s="126"/>
      <c r="BG325" s="123"/>
      <c r="BH325" s="112"/>
      <c r="BI325" s="119">
        <f t="shared" si="199"/>
        <v>0</v>
      </c>
      <c r="BJ325" s="124"/>
      <c r="BK325" s="115">
        <f>IFERROR(IF(BJ325="",0,(SUMIF($G$3:BI$3,"金额-入",$G325:BI325)-SUMIF($G$3:BI$3,"金额-出",$G325:BI325))/(SUMIF($G$3:BI$3,"数量-入",$G325:BI325)-SUMIF($G$3:BI$3,"数量-出",$G325:BI325))),0)</f>
        <v>0</v>
      </c>
      <c r="BL325" s="115">
        <f t="shared" si="200"/>
        <v>0</v>
      </c>
      <c r="BM325" s="125"/>
      <c r="BN325" s="126"/>
      <c r="BO325" s="123"/>
      <c r="BP325" s="112"/>
      <c r="BQ325" s="119">
        <f t="shared" si="201"/>
        <v>0</v>
      </c>
      <c r="BR325" s="124"/>
      <c r="BS325" s="115">
        <f>IFERROR(IF(BR325="",0,(SUMIF($G$3:BQ$3,"金额-入",$G325:BQ325)-SUMIF($G$3:BQ$3,"金额-出",$G325:BQ325))/(SUMIF($G$3:BQ$3,"数量-入",$G325:BQ325)-SUMIF($G$3:BQ$3,"数量-出",$G325:BQ325))),0)</f>
        <v>0</v>
      </c>
      <c r="BT325" s="115">
        <f t="shared" si="202"/>
        <v>0</v>
      </c>
      <c r="BU325" s="125"/>
      <c r="BV325" s="126"/>
      <c r="BW325" s="123"/>
      <c r="BX325" s="112"/>
      <c r="BY325" s="119">
        <f t="shared" si="203"/>
        <v>0</v>
      </c>
      <c r="BZ325" s="124"/>
      <c r="CA325" s="115">
        <f>IFERROR(IF(BZ325="",0,(SUMIF($G$3:BY$3,"金额-入",$G325:BY325)-SUMIF($G$3:BY$3,"金额-出",$G325:BY325))/(SUMIF($G$3:BY$3,"数量-入",$G325:BY325)-SUMIF($G$3:BY$3,"数量-出",$G325:BY325))),0)</f>
        <v>0</v>
      </c>
      <c r="CB325" s="115">
        <f t="shared" si="204"/>
        <v>0</v>
      </c>
      <c r="CC325" s="125"/>
      <c r="CD325" s="126"/>
      <c r="CE325" s="123"/>
      <c r="CF325" s="112"/>
      <c r="CG325" s="119">
        <f t="shared" si="205"/>
        <v>0</v>
      </c>
      <c r="CH325" s="124"/>
      <c r="CI325" s="115">
        <f>IFERROR(IF(CH325="",0,(SUMIF($G$3:CG$3,"金额-入",$G325:CG325)-SUMIF($G$3:CG$3,"金额-出",$G325:CG325))/(SUMIF($G$3:CG$3,"数量-入",$G325:CG325)-SUMIF($G$3:CG$3,"数量-出",$G325:CG325))),0)</f>
        <v>0</v>
      </c>
      <c r="CJ325" s="115">
        <f t="shared" si="206"/>
        <v>0</v>
      </c>
      <c r="CK325" s="125"/>
      <c r="CL325" s="126"/>
      <c r="CM325" s="123"/>
      <c r="CN325" s="112"/>
      <c r="CO325" s="119">
        <f t="shared" si="207"/>
        <v>0</v>
      </c>
      <c r="CP325" s="124"/>
      <c r="CQ325" s="115">
        <f>IFERROR(IF(CP325="",0,(SUMIF($G$3:CO$3,"金额-入",$G325:CO325)-SUMIF($G$3:CO$3,"金额-出",$G325:CO325))/(SUMIF($G$3:CO$3,"数量-入",$G325:CO325)-SUMIF($G$3:CO$3,"数量-出",$G325:CO325))),0)</f>
        <v>0</v>
      </c>
      <c r="CR325" s="115">
        <f t="shared" si="208"/>
        <v>0</v>
      </c>
      <c r="CS325" s="125"/>
      <c r="CT325" s="126"/>
      <c r="CU325" s="123"/>
      <c r="CV325" s="112"/>
      <c r="CW325" s="119">
        <f t="shared" si="209"/>
        <v>0</v>
      </c>
      <c r="CX325" s="124"/>
      <c r="CY325" s="115">
        <f>IFERROR(IF(CX325="",0,(SUMIF($G$3:CW$3,"金额-入",$G325:CW325)-SUMIF($G$3:CW$3,"金额-出",$G325:CW325))/(SUMIF($G$3:CW$3,"数量-入",$G325:CW325)-SUMIF($G$3:CW$3,"数量-出",$G325:CW325))),0)</f>
        <v>0</v>
      </c>
      <c r="CZ325" s="115">
        <f t="shared" si="210"/>
        <v>0</v>
      </c>
      <c r="DA325" s="125"/>
      <c r="DB325" s="126"/>
      <c r="DC325" s="123"/>
      <c r="DD325" s="112"/>
      <c r="DE325" s="119">
        <f t="shared" si="211"/>
        <v>0</v>
      </c>
      <c r="DF325" s="124"/>
      <c r="DG325" s="115">
        <f>IFERROR(IF(DF325="",0,(SUMIF($G$3:DE$3,"金额-入",$G325:DE325)-SUMIF($G$3:DE$3,"金额-出",$G325:DE325))/(SUMIF($G$3:DE$3,"数量-入",$G325:DE325)-SUMIF($G$3:DE$3,"数量-出",$G325:DE325))),0)</f>
        <v>0</v>
      </c>
      <c r="DH325" s="115">
        <f t="shared" si="212"/>
        <v>0</v>
      </c>
      <c r="DI325" s="125"/>
      <c r="DJ325" s="126"/>
      <c r="DK325" s="109">
        <f t="array" ref="DK325">MIN(IF(($G$3:$DJ$3="单价")*(G325:DJ325&lt;&gt;0),G325:DJ325))</f>
        <v>0</v>
      </c>
      <c r="DL325" s="97">
        <f t="array" ref="DL325">MAX(IF($G$3:$DJ$3="单价",G325:DJ325))</f>
        <v>0</v>
      </c>
      <c r="DM325" s="115">
        <f t="shared" si="213"/>
        <v>0</v>
      </c>
      <c r="DN325" s="127"/>
      <c r="DO325" s="2"/>
      <c r="DP325" s="11">
        <f t="shared" si="214"/>
        <v>0</v>
      </c>
      <c r="DQ325" s="11">
        <f t="shared" si="215"/>
        <v>0</v>
      </c>
      <c r="DR325" s="11"/>
      <c r="DS325" s="11"/>
      <c r="DT325" s="11"/>
      <c r="DU325" s="2"/>
      <c r="DV325" s="2"/>
      <c r="DW325" s="2"/>
      <c r="DX325" s="2"/>
      <c r="DY325" s="2"/>
    </row>
    <row r="326" spans="1:129" ht="18" hidden="1" customHeight="1" outlineLevel="1" x14ac:dyDescent="0.15">
      <c r="A326" s="2"/>
      <c r="B326" s="53">
        <f t="shared" si="178"/>
        <v>322</v>
      </c>
      <c r="C326" s="5"/>
      <c r="D326" s="6"/>
      <c r="E326" s="7"/>
      <c r="F326" s="8"/>
      <c r="G326" s="111"/>
      <c r="H326" s="112"/>
      <c r="I326" s="113">
        <f t="shared" si="181"/>
        <v>0</v>
      </c>
      <c r="J326" s="114">
        <f t="shared" si="182"/>
        <v>0</v>
      </c>
      <c r="K326" s="115">
        <f t="shared" si="179"/>
        <v>0</v>
      </c>
      <c r="L326" s="113">
        <f t="shared" si="183"/>
        <v>0</v>
      </c>
      <c r="M326" s="114">
        <f t="shared" si="184"/>
        <v>0</v>
      </c>
      <c r="N326" s="115">
        <f t="shared" si="180"/>
        <v>0</v>
      </c>
      <c r="O326" s="113">
        <f t="shared" si="185"/>
        <v>0</v>
      </c>
      <c r="P326" s="116">
        <f t="shared" si="186"/>
        <v>0</v>
      </c>
      <c r="Q326" s="117">
        <f t="shared" si="187"/>
        <v>0</v>
      </c>
      <c r="R326" s="118">
        <f t="shared" si="188"/>
        <v>0</v>
      </c>
      <c r="S326" s="111"/>
      <c r="T326" s="112"/>
      <c r="U326" s="119">
        <f t="shared" si="189"/>
        <v>0</v>
      </c>
      <c r="V326" s="120"/>
      <c r="W326" s="115">
        <f>IFERROR(IF(V326="",0,(SUMIF($G$3:U$3,"金额-入",$G326:U326)-SUMIF($G$3:U$3,"金额-出",$G326:U326))/(SUMIF($G$3:U$3,"数量-入",$G326:U326)-SUMIF($G$3:U$3,"数量-出",$G326:U326))),0)</f>
        <v>0</v>
      </c>
      <c r="X326" s="115">
        <f t="shared" si="190"/>
        <v>0</v>
      </c>
      <c r="Y326" s="121"/>
      <c r="Z326" s="122"/>
      <c r="AA326" s="111"/>
      <c r="AB326" s="112"/>
      <c r="AC326" s="119">
        <f t="shared" si="191"/>
        <v>0</v>
      </c>
      <c r="AD326" s="120"/>
      <c r="AE326" s="115">
        <f>IFERROR(IF(AD326="",0,(SUMIF($G$3:AC$3,"金额-入",$G326:AC326)-SUMIF($G$3:AC$3,"金额-出",$G326:AC326))/(SUMIF($G$3:AC$3,"数量-入",$G326:AC326)-SUMIF($G$3:AC$3,"数量-出",$G326:AC326))),0)</f>
        <v>0</v>
      </c>
      <c r="AF326" s="115">
        <f t="shared" si="192"/>
        <v>0</v>
      </c>
      <c r="AG326" s="121"/>
      <c r="AH326" s="122"/>
      <c r="AI326" s="123"/>
      <c r="AJ326" s="112"/>
      <c r="AK326" s="119">
        <f t="shared" si="193"/>
        <v>0</v>
      </c>
      <c r="AL326" s="124"/>
      <c r="AM326" s="115">
        <f>IFERROR(IF(AL326="",0,(SUMIF($G$3:AK$3,"金额-入",$G326:AK326)-SUMIF($G$3:AK$3,"金额-出",$G326:AK326))/(SUMIF($G$3:AK$3,"数量-入",$G326:AK326)-SUMIF($G$3:AK$3,"数量-出",$G326:AK326))),0)</f>
        <v>0</v>
      </c>
      <c r="AN326" s="115">
        <f t="shared" si="194"/>
        <v>0</v>
      </c>
      <c r="AO326" s="125"/>
      <c r="AP326" s="126"/>
      <c r="AQ326" s="123"/>
      <c r="AR326" s="112"/>
      <c r="AS326" s="119">
        <f t="shared" si="195"/>
        <v>0</v>
      </c>
      <c r="AT326" s="124"/>
      <c r="AU326" s="115">
        <f>IFERROR(IF(AT326="",0,(SUMIF($G$3:AS$3,"金额-入",$G326:AS326)-SUMIF($G$3:AS$3,"金额-出",$G326:AS326))/(SUMIF($G$3:AS$3,"数量-入",$G326:AS326)-SUMIF($G$3:AS$3,"数量-出",$G326:AS326))),0)</f>
        <v>0</v>
      </c>
      <c r="AV326" s="115">
        <f t="shared" si="196"/>
        <v>0</v>
      </c>
      <c r="AW326" s="125"/>
      <c r="AX326" s="126"/>
      <c r="AY326" s="123"/>
      <c r="AZ326" s="112"/>
      <c r="BA326" s="119">
        <f t="shared" si="197"/>
        <v>0</v>
      </c>
      <c r="BB326" s="124"/>
      <c r="BC326" s="115">
        <f>IFERROR(IF(BB326="",0,(SUMIF($G$3:BA$3,"金额-入",$G326:BA326)-SUMIF($G$3:BA$3,"金额-出",$G326:BA326))/(SUMIF($G$3:BA$3,"数量-入",$G326:BA326)-SUMIF($G$3:BA$3,"数量-出",$G326:BA326))),0)</f>
        <v>0</v>
      </c>
      <c r="BD326" s="115">
        <f t="shared" si="198"/>
        <v>0</v>
      </c>
      <c r="BE326" s="125"/>
      <c r="BF326" s="126"/>
      <c r="BG326" s="123"/>
      <c r="BH326" s="112"/>
      <c r="BI326" s="119">
        <f t="shared" si="199"/>
        <v>0</v>
      </c>
      <c r="BJ326" s="124"/>
      <c r="BK326" s="115">
        <f>IFERROR(IF(BJ326="",0,(SUMIF($G$3:BI$3,"金额-入",$G326:BI326)-SUMIF($G$3:BI$3,"金额-出",$G326:BI326))/(SUMIF($G$3:BI$3,"数量-入",$G326:BI326)-SUMIF($G$3:BI$3,"数量-出",$G326:BI326))),0)</f>
        <v>0</v>
      </c>
      <c r="BL326" s="115">
        <f t="shared" si="200"/>
        <v>0</v>
      </c>
      <c r="BM326" s="125"/>
      <c r="BN326" s="126"/>
      <c r="BO326" s="123"/>
      <c r="BP326" s="112"/>
      <c r="BQ326" s="119">
        <f t="shared" si="201"/>
        <v>0</v>
      </c>
      <c r="BR326" s="124"/>
      <c r="BS326" s="115">
        <f>IFERROR(IF(BR326="",0,(SUMIF($G$3:BQ$3,"金额-入",$G326:BQ326)-SUMIF($G$3:BQ$3,"金额-出",$G326:BQ326))/(SUMIF($G$3:BQ$3,"数量-入",$G326:BQ326)-SUMIF($G$3:BQ$3,"数量-出",$G326:BQ326))),0)</f>
        <v>0</v>
      </c>
      <c r="BT326" s="115">
        <f t="shared" si="202"/>
        <v>0</v>
      </c>
      <c r="BU326" s="125"/>
      <c r="BV326" s="126"/>
      <c r="BW326" s="123"/>
      <c r="BX326" s="112"/>
      <c r="BY326" s="119">
        <f t="shared" si="203"/>
        <v>0</v>
      </c>
      <c r="BZ326" s="124"/>
      <c r="CA326" s="115">
        <f>IFERROR(IF(BZ326="",0,(SUMIF($G$3:BY$3,"金额-入",$G326:BY326)-SUMIF($G$3:BY$3,"金额-出",$G326:BY326))/(SUMIF($G$3:BY$3,"数量-入",$G326:BY326)-SUMIF($G$3:BY$3,"数量-出",$G326:BY326))),0)</f>
        <v>0</v>
      </c>
      <c r="CB326" s="115">
        <f t="shared" si="204"/>
        <v>0</v>
      </c>
      <c r="CC326" s="125"/>
      <c r="CD326" s="126"/>
      <c r="CE326" s="123"/>
      <c r="CF326" s="112"/>
      <c r="CG326" s="119">
        <f t="shared" si="205"/>
        <v>0</v>
      </c>
      <c r="CH326" s="124"/>
      <c r="CI326" s="115">
        <f>IFERROR(IF(CH326="",0,(SUMIF($G$3:CG$3,"金额-入",$G326:CG326)-SUMIF($G$3:CG$3,"金额-出",$G326:CG326))/(SUMIF($G$3:CG$3,"数量-入",$G326:CG326)-SUMIF($G$3:CG$3,"数量-出",$G326:CG326))),0)</f>
        <v>0</v>
      </c>
      <c r="CJ326" s="115">
        <f t="shared" si="206"/>
        <v>0</v>
      </c>
      <c r="CK326" s="125"/>
      <c r="CL326" s="126"/>
      <c r="CM326" s="123"/>
      <c r="CN326" s="112"/>
      <c r="CO326" s="119">
        <f t="shared" si="207"/>
        <v>0</v>
      </c>
      <c r="CP326" s="124"/>
      <c r="CQ326" s="115">
        <f>IFERROR(IF(CP326="",0,(SUMIF($G$3:CO$3,"金额-入",$G326:CO326)-SUMIF($G$3:CO$3,"金额-出",$G326:CO326))/(SUMIF($G$3:CO$3,"数量-入",$G326:CO326)-SUMIF($G$3:CO$3,"数量-出",$G326:CO326))),0)</f>
        <v>0</v>
      </c>
      <c r="CR326" s="115">
        <f t="shared" si="208"/>
        <v>0</v>
      </c>
      <c r="CS326" s="125"/>
      <c r="CT326" s="126"/>
      <c r="CU326" s="123"/>
      <c r="CV326" s="112"/>
      <c r="CW326" s="119">
        <f t="shared" si="209"/>
        <v>0</v>
      </c>
      <c r="CX326" s="124"/>
      <c r="CY326" s="115">
        <f>IFERROR(IF(CX326="",0,(SUMIF($G$3:CW$3,"金额-入",$G326:CW326)-SUMIF($G$3:CW$3,"金额-出",$G326:CW326))/(SUMIF($G$3:CW$3,"数量-入",$G326:CW326)-SUMIF($G$3:CW$3,"数量-出",$G326:CW326))),0)</f>
        <v>0</v>
      </c>
      <c r="CZ326" s="115">
        <f t="shared" si="210"/>
        <v>0</v>
      </c>
      <c r="DA326" s="125"/>
      <c r="DB326" s="126"/>
      <c r="DC326" s="123"/>
      <c r="DD326" s="112"/>
      <c r="DE326" s="119">
        <f t="shared" si="211"/>
        <v>0</v>
      </c>
      <c r="DF326" s="124"/>
      <c r="DG326" s="115">
        <f>IFERROR(IF(DF326="",0,(SUMIF($G$3:DE$3,"金额-入",$G326:DE326)-SUMIF($G$3:DE$3,"金额-出",$G326:DE326))/(SUMIF($G$3:DE$3,"数量-入",$G326:DE326)-SUMIF($G$3:DE$3,"数量-出",$G326:DE326))),0)</f>
        <v>0</v>
      </c>
      <c r="DH326" s="115">
        <f t="shared" si="212"/>
        <v>0</v>
      </c>
      <c r="DI326" s="125"/>
      <c r="DJ326" s="126"/>
      <c r="DK326" s="109">
        <f t="array" ref="DK326">MIN(IF(($G$3:$DJ$3="单价")*(G326:DJ326&lt;&gt;0),G326:DJ326))</f>
        <v>0</v>
      </c>
      <c r="DL326" s="97">
        <f t="array" ref="DL326">MAX(IF($G$3:$DJ$3="单价",G326:DJ326))</f>
        <v>0</v>
      </c>
      <c r="DM326" s="115">
        <f t="shared" si="213"/>
        <v>0</v>
      </c>
      <c r="DN326" s="127"/>
      <c r="DO326" s="2"/>
      <c r="DP326" s="11">
        <f t="shared" si="214"/>
        <v>0</v>
      </c>
      <c r="DQ326" s="11">
        <f t="shared" si="215"/>
        <v>0</v>
      </c>
      <c r="DR326" s="11"/>
      <c r="DS326" s="11"/>
      <c r="DT326" s="11"/>
      <c r="DU326" s="2"/>
      <c r="DV326" s="2"/>
      <c r="DW326" s="2"/>
      <c r="DX326" s="2"/>
      <c r="DY326" s="2"/>
    </row>
    <row r="327" spans="1:129" ht="18" hidden="1" customHeight="1" outlineLevel="1" x14ac:dyDescent="0.15">
      <c r="A327" s="2"/>
      <c r="B327" s="53">
        <f t="shared" si="178"/>
        <v>323</v>
      </c>
      <c r="C327" s="5"/>
      <c r="D327" s="6"/>
      <c r="E327" s="7"/>
      <c r="F327" s="8"/>
      <c r="G327" s="111"/>
      <c r="H327" s="112"/>
      <c r="I327" s="113">
        <f t="shared" si="181"/>
        <v>0</v>
      </c>
      <c r="J327" s="114">
        <f t="shared" si="182"/>
        <v>0</v>
      </c>
      <c r="K327" s="115">
        <f t="shared" si="179"/>
        <v>0</v>
      </c>
      <c r="L327" s="113">
        <f t="shared" si="183"/>
        <v>0</v>
      </c>
      <c r="M327" s="114">
        <f t="shared" si="184"/>
        <v>0</v>
      </c>
      <c r="N327" s="115">
        <f t="shared" si="180"/>
        <v>0</v>
      </c>
      <c r="O327" s="113">
        <f t="shared" si="185"/>
        <v>0</v>
      </c>
      <c r="P327" s="116">
        <f t="shared" si="186"/>
        <v>0</v>
      </c>
      <c r="Q327" s="117">
        <f t="shared" si="187"/>
        <v>0</v>
      </c>
      <c r="R327" s="118">
        <f t="shared" si="188"/>
        <v>0</v>
      </c>
      <c r="S327" s="111"/>
      <c r="T327" s="112"/>
      <c r="U327" s="119">
        <f t="shared" si="189"/>
        <v>0</v>
      </c>
      <c r="V327" s="120"/>
      <c r="W327" s="115">
        <f>IFERROR(IF(V327="",0,(SUMIF($G$3:U$3,"金额-入",$G327:U327)-SUMIF($G$3:U$3,"金额-出",$G327:U327))/(SUMIF($G$3:U$3,"数量-入",$G327:U327)-SUMIF($G$3:U$3,"数量-出",$G327:U327))),0)</f>
        <v>0</v>
      </c>
      <c r="X327" s="115">
        <f t="shared" si="190"/>
        <v>0</v>
      </c>
      <c r="Y327" s="121"/>
      <c r="Z327" s="122"/>
      <c r="AA327" s="111"/>
      <c r="AB327" s="112"/>
      <c r="AC327" s="119">
        <f t="shared" si="191"/>
        <v>0</v>
      </c>
      <c r="AD327" s="120"/>
      <c r="AE327" s="115">
        <f>IFERROR(IF(AD327="",0,(SUMIF($G$3:AC$3,"金额-入",$G327:AC327)-SUMIF($G$3:AC$3,"金额-出",$G327:AC327))/(SUMIF($G$3:AC$3,"数量-入",$G327:AC327)-SUMIF($G$3:AC$3,"数量-出",$G327:AC327))),0)</f>
        <v>0</v>
      </c>
      <c r="AF327" s="115">
        <f t="shared" si="192"/>
        <v>0</v>
      </c>
      <c r="AG327" s="121"/>
      <c r="AH327" s="122"/>
      <c r="AI327" s="123"/>
      <c r="AJ327" s="112"/>
      <c r="AK327" s="119">
        <f t="shared" si="193"/>
        <v>0</v>
      </c>
      <c r="AL327" s="124"/>
      <c r="AM327" s="115">
        <f>IFERROR(IF(AL327="",0,(SUMIF($G$3:AK$3,"金额-入",$G327:AK327)-SUMIF($G$3:AK$3,"金额-出",$G327:AK327))/(SUMIF($G$3:AK$3,"数量-入",$G327:AK327)-SUMIF($G$3:AK$3,"数量-出",$G327:AK327))),0)</f>
        <v>0</v>
      </c>
      <c r="AN327" s="115">
        <f t="shared" si="194"/>
        <v>0</v>
      </c>
      <c r="AO327" s="125"/>
      <c r="AP327" s="126"/>
      <c r="AQ327" s="123"/>
      <c r="AR327" s="112"/>
      <c r="AS327" s="119">
        <f t="shared" si="195"/>
        <v>0</v>
      </c>
      <c r="AT327" s="124"/>
      <c r="AU327" s="115">
        <f>IFERROR(IF(AT327="",0,(SUMIF($G$3:AS$3,"金额-入",$G327:AS327)-SUMIF($G$3:AS$3,"金额-出",$G327:AS327))/(SUMIF($G$3:AS$3,"数量-入",$G327:AS327)-SUMIF($G$3:AS$3,"数量-出",$G327:AS327))),0)</f>
        <v>0</v>
      </c>
      <c r="AV327" s="115">
        <f t="shared" si="196"/>
        <v>0</v>
      </c>
      <c r="AW327" s="125"/>
      <c r="AX327" s="126"/>
      <c r="AY327" s="123"/>
      <c r="AZ327" s="112"/>
      <c r="BA327" s="119">
        <f t="shared" si="197"/>
        <v>0</v>
      </c>
      <c r="BB327" s="124"/>
      <c r="BC327" s="115">
        <f>IFERROR(IF(BB327="",0,(SUMIF($G$3:BA$3,"金额-入",$G327:BA327)-SUMIF($G$3:BA$3,"金额-出",$G327:BA327))/(SUMIF($G$3:BA$3,"数量-入",$G327:BA327)-SUMIF($G$3:BA$3,"数量-出",$G327:BA327))),0)</f>
        <v>0</v>
      </c>
      <c r="BD327" s="115">
        <f t="shared" si="198"/>
        <v>0</v>
      </c>
      <c r="BE327" s="125"/>
      <c r="BF327" s="126"/>
      <c r="BG327" s="123"/>
      <c r="BH327" s="112"/>
      <c r="BI327" s="119">
        <f t="shared" si="199"/>
        <v>0</v>
      </c>
      <c r="BJ327" s="124"/>
      <c r="BK327" s="115">
        <f>IFERROR(IF(BJ327="",0,(SUMIF($G$3:BI$3,"金额-入",$G327:BI327)-SUMIF($G$3:BI$3,"金额-出",$G327:BI327))/(SUMIF($G$3:BI$3,"数量-入",$G327:BI327)-SUMIF($G$3:BI$3,"数量-出",$G327:BI327))),0)</f>
        <v>0</v>
      </c>
      <c r="BL327" s="115">
        <f t="shared" si="200"/>
        <v>0</v>
      </c>
      <c r="BM327" s="125"/>
      <c r="BN327" s="126"/>
      <c r="BO327" s="123"/>
      <c r="BP327" s="112"/>
      <c r="BQ327" s="119">
        <f t="shared" si="201"/>
        <v>0</v>
      </c>
      <c r="BR327" s="124"/>
      <c r="BS327" s="115">
        <f>IFERROR(IF(BR327="",0,(SUMIF($G$3:BQ$3,"金额-入",$G327:BQ327)-SUMIF($G$3:BQ$3,"金额-出",$G327:BQ327))/(SUMIF($G$3:BQ$3,"数量-入",$G327:BQ327)-SUMIF($G$3:BQ$3,"数量-出",$G327:BQ327))),0)</f>
        <v>0</v>
      </c>
      <c r="BT327" s="115">
        <f t="shared" si="202"/>
        <v>0</v>
      </c>
      <c r="BU327" s="125"/>
      <c r="BV327" s="126"/>
      <c r="BW327" s="123"/>
      <c r="BX327" s="112"/>
      <c r="BY327" s="119">
        <f t="shared" si="203"/>
        <v>0</v>
      </c>
      <c r="BZ327" s="124"/>
      <c r="CA327" s="115">
        <f>IFERROR(IF(BZ327="",0,(SUMIF($G$3:BY$3,"金额-入",$G327:BY327)-SUMIF($G$3:BY$3,"金额-出",$G327:BY327))/(SUMIF($G$3:BY$3,"数量-入",$G327:BY327)-SUMIF($G$3:BY$3,"数量-出",$G327:BY327))),0)</f>
        <v>0</v>
      </c>
      <c r="CB327" s="115">
        <f t="shared" si="204"/>
        <v>0</v>
      </c>
      <c r="CC327" s="125"/>
      <c r="CD327" s="126"/>
      <c r="CE327" s="123"/>
      <c r="CF327" s="112"/>
      <c r="CG327" s="119">
        <f t="shared" si="205"/>
        <v>0</v>
      </c>
      <c r="CH327" s="124"/>
      <c r="CI327" s="115">
        <f>IFERROR(IF(CH327="",0,(SUMIF($G$3:CG$3,"金额-入",$G327:CG327)-SUMIF($G$3:CG$3,"金额-出",$G327:CG327))/(SUMIF($G$3:CG$3,"数量-入",$G327:CG327)-SUMIF($G$3:CG$3,"数量-出",$G327:CG327))),0)</f>
        <v>0</v>
      </c>
      <c r="CJ327" s="115">
        <f t="shared" si="206"/>
        <v>0</v>
      </c>
      <c r="CK327" s="125"/>
      <c r="CL327" s="126"/>
      <c r="CM327" s="123"/>
      <c r="CN327" s="112"/>
      <c r="CO327" s="119">
        <f t="shared" si="207"/>
        <v>0</v>
      </c>
      <c r="CP327" s="124"/>
      <c r="CQ327" s="115">
        <f>IFERROR(IF(CP327="",0,(SUMIF($G$3:CO$3,"金额-入",$G327:CO327)-SUMIF($G$3:CO$3,"金额-出",$G327:CO327))/(SUMIF($G$3:CO$3,"数量-入",$G327:CO327)-SUMIF($G$3:CO$3,"数量-出",$G327:CO327))),0)</f>
        <v>0</v>
      </c>
      <c r="CR327" s="115">
        <f t="shared" si="208"/>
        <v>0</v>
      </c>
      <c r="CS327" s="125"/>
      <c r="CT327" s="126"/>
      <c r="CU327" s="123"/>
      <c r="CV327" s="112"/>
      <c r="CW327" s="119">
        <f t="shared" si="209"/>
        <v>0</v>
      </c>
      <c r="CX327" s="124"/>
      <c r="CY327" s="115">
        <f>IFERROR(IF(CX327="",0,(SUMIF($G$3:CW$3,"金额-入",$G327:CW327)-SUMIF($G$3:CW$3,"金额-出",$G327:CW327))/(SUMIF($G$3:CW$3,"数量-入",$G327:CW327)-SUMIF($G$3:CW$3,"数量-出",$G327:CW327))),0)</f>
        <v>0</v>
      </c>
      <c r="CZ327" s="115">
        <f t="shared" si="210"/>
        <v>0</v>
      </c>
      <c r="DA327" s="125"/>
      <c r="DB327" s="126"/>
      <c r="DC327" s="123"/>
      <c r="DD327" s="112"/>
      <c r="DE327" s="119">
        <f t="shared" si="211"/>
        <v>0</v>
      </c>
      <c r="DF327" s="124"/>
      <c r="DG327" s="115">
        <f>IFERROR(IF(DF327="",0,(SUMIF($G$3:DE$3,"金额-入",$G327:DE327)-SUMIF($G$3:DE$3,"金额-出",$G327:DE327))/(SUMIF($G$3:DE$3,"数量-入",$G327:DE327)-SUMIF($G$3:DE$3,"数量-出",$G327:DE327))),0)</f>
        <v>0</v>
      </c>
      <c r="DH327" s="115">
        <f t="shared" si="212"/>
        <v>0</v>
      </c>
      <c r="DI327" s="125"/>
      <c r="DJ327" s="126"/>
      <c r="DK327" s="109">
        <f t="array" ref="DK327">MIN(IF(($G$3:$DJ$3="单价")*(G327:DJ327&lt;&gt;0),G327:DJ327))</f>
        <v>0</v>
      </c>
      <c r="DL327" s="97">
        <f t="array" ref="DL327">MAX(IF($G$3:$DJ$3="单价",G327:DJ327))</f>
        <v>0</v>
      </c>
      <c r="DM327" s="115">
        <f t="shared" si="213"/>
        <v>0</v>
      </c>
      <c r="DN327" s="127"/>
      <c r="DO327" s="2"/>
      <c r="DP327" s="11">
        <f t="shared" si="214"/>
        <v>0</v>
      </c>
      <c r="DQ327" s="11">
        <f t="shared" si="215"/>
        <v>0</v>
      </c>
      <c r="DR327" s="11"/>
      <c r="DS327" s="11"/>
      <c r="DT327" s="11"/>
      <c r="DU327" s="2"/>
      <c r="DV327" s="2"/>
      <c r="DW327" s="2"/>
      <c r="DX327" s="2"/>
      <c r="DY327" s="2"/>
    </row>
    <row r="328" spans="1:129" ht="18" hidden="1" customHeight="1" outlineLevel="1" x14ac:dyDescent="0.15">
      <c r="A328" s="2"/>
      <c r="B328" s="53">
        <f t="shared" si="178"/>
        <v>324</v>
      </c>
      <c r="C328" s="5"/>
      <c r="D328" s="6"/>
      <c r="E328" s="7"/>
      <c r="F328" s="8"/>
      <c r="G328" s="111"/>
      <c r="H328" s="112"/>
      <c r="I328" s="113">
        <f t="shared" si="181"/>
        <v>0</v>
      </c>
      <c r="J328" s="114">
        <f t="shared" si="182"/>
        <v>0</v>
      </c>
      <c r="K328" s="115">
        <f t="shared" si="179"/>
        <v>0</v>
      </c>
      <c r="L328" s="113">
        <f t="shared" si="183"/>
        <v>0</v>
      </c>
      <c r="M328" s="114">
        <f t="shared" si="184"/>
        <v>0</v>
      </c>
      <c r="N328" s="115">
        <f t="shared" si="180"/>
        <v>0</v>
      </c>
      <c r="O328" s="113">
        <f t="shared" si="185"/>
        <v>0</v>
      </c>
      <c r="P328" s="116">
        <f t="shared" si="186"/>
        <v>0</v>
      </c>
      <c r="Q328" s="117">
        <f t="shared" si="187"/>
        <v>0</v>
      </c>
      <c r="R328" s="118">
        <f t="shared" si="188"/>
        <v>0</v>
      </c>
      <c r="S328" s="111"/>
      <c r="T328" s="112"/>
      <c r="U328" s="119">
        <f t="shared" si="189"/>
        <v>0</v>
      </c>
      <c r="V328" s="120"/>
      <c r="W328" s="115">
        <f>IFERROR(IF(V328="",0,(SUMIF($G$3:U$3,"金额-入",$G328:U328)-SUMIF($G$3:U$3,"金额-出",$G328:U328))/(SUMIF($G$3:U$3,"数量-入",$G328:U328)-SUMIF($G$3:U$3,"数量-出",$G328:U328))),0)</f>
        <v>0</v>
      </c>
      <c r="X328" s="115">
        <f t="shared" si="190"/>
        <v>0</v>
      </c>
      <c r="Y328" s="121"/>
      <c r="Z328" s="122"/>
      <c r="AA328" s="111"/>
      <c r="AB328" s="112"/>
      <c r="AC328" s="119">
        <f t="shared" si="191"/>
        <v>0</v>
      </c>
      <c r="AD328" s="120"/>
      <c r="AE328" s="115">
        <f>IFERROR(IF(AD328="",0,(SUMIF($G$3:AC$3,"金额-入",$G328:AC328)-SUMIF($G$3:AC$3,"金额-出",$G328:AC328))/(SUMIF($G$3:AC$3,"数量-入",$G328:AC328)-SUMIF($G$3:AC$3,"数量-出",$G328:AC328))),0)</f>
        <v>0</v>
      </c>
      <c r="AF328" s="115">
        <f t="shared" si="192"/>
        <v>0</v>
      </c>
      <c r="AG328" s="121"/>
      <c r="AH328" s="122"/>
      <c r="AI328" s="123"/>
      <c r="AJ328" s="112"/>
      <c r="AK328" s="119">
        <f t="shared" si="193"/>
        <v>0</v>
      </c>
      <c r="AL328" s="124"/>
      <c r="AM328" s="115">
        <f>IFERROR(IF(AL328="",0,(SUMIF($G$3:AK$3,"金额-入",$G328:AK328)-SUMIF($G$3:AK$3,"金额-出",$G328:AK328))/(SUMIF($G$3:AK$3,"数量-入",$G328:AK328)-SUMIF($G$3:AK$3,"数量-出",$G328:AK328))),0)</f>
        <v>0</v>
      </c>
      <c r="AN328" s="115">
        <f t="shared" si="194"/>
        <v>0</v>
      </c>
      <c r="AO328" s="125"/>
      <c r="AP328" s="126"/>
      <c r="AQ328" s="123"/>
      <c r="AR328" s="112"/>
      <c r="AS328" s="119">
        <f t="shared" si="195"/>
        <v>0</v>
      </c>
      <c r="AT328" s="124"/>
      <c r="AU328" s="115">
        <f>IFERROR(IF(AT328="",0,(SUMIF($G$3:AS$3,"金额-入",$G328:AS328)-SUMIF($G$3:AS$3,"金额-出",$G328:AS328))/(SUMIF($G$3:AS$3,"数量-入",$G328:AS328)-SUMIF($G$3:AS$3,"数量-出",$G328:AS328))),0)</f>
        <v>0</v>
      </c>
      <c r="AV328" s="115">
        <f t="shared" si="196"/>
        <v>0</v>
      </c>
      <c r="AW328" s="125"/>
      <c r="AX328" s="126"/>
      <c r="AY328" s="123"/>
      <c r="AZ328" s="112"/>
      <c r="BA328" s="119">
        <f t="shared" si="197"/>
        <v>0</v>
      </c>
      <c r="BB328" s="124"/>
      <c r="BC328" s="115">
        <f>IFERROR(IF(BB328="",0,(SUMIF($G$3:BA$3,"金额-入",$G328:BA328)-SUMIF($G$3:BA$3,"金额-出",$G328:BA328))/(SUMIF($G$3:BA$3,"数量-入",$G328:BA328)-SUMIF($G$3:BA$3,"数量-出",$G328:BA328))),0)</f>
        <v>0</v>
      </c>
      <c r="BD328" s="115">
        <f t="shared" si="198"/>
        <v>0</v>
      </c>
      <c r="BE328" s="125"/>
      <c r="BF328" s="126"/>
      <c r="BG328" s="123"/>
      <c r="BH328" s="112"/>
      <c r="BI328" s="119">
        <f t="shared" si="199"/>
        <v>0</v>
      </c>
      <c r="BJ328" s="124"/>
      <c r="BK328" s="115">
        <f>IFERROR(IF(BJ328="",0,(SUMIF($G$3:BI$3,"金额-入",$G328:BI328)-SUMIF($G$3:BI$3,"金额-出",$G328:BI328))/(SUMIF($G$3:BI$3,"数量-入",$G328:BI328)-SUMIF($G$3:BI$3,"数量-出",$G328:BI328))),0)</f>
        <v>0</v>
      </c>
      <c r="BL328" s="115">
        <f t="shared" si="200"/>
        <v>0</v>
      </c>
      <c r="BM328" s="125"/>
      <c r="BN328" s="126"/>
      <c r="BO328" s="123"/>
      <c r="BP328" s="112"/>
      <c r="BQ328" s="119">
        <f t="shared" si="201"/>
        <v>0</v>
      </c>
      <c r="BR328" s="124"/>
      <c r="BS328" s="115">
        <f>IFERROR(IF(BR328="",0,(SUMIF($G$3:BQ$3,"金额-入",$G328:BQ328)-SUMIF($G$3:BQ$3,"金额-出",$G328:BQ328))/(SUMIF($G$3:BQ$3,"数量-入",$G328:BQ328)-SUMIF($G$3:BQ$3,"数量-出",$G328:BQ328))),0)</f>
        <v>0</v>
      </c>
      <c r="BT328" s="115">
        <f t="shared" si="202"/>
        <v>0</v>
      </c>
      <c r="BU328" s="125"/>
      <c r="BV328" s="126"/>
      <c r="BW328" s="123"/>
      <c r="BX328" s="112"/>
      <c r="BY328" s="119">
        <f t="shared" si="203"/>
        <v>0</v>
      </c>
      <c r="BZ328" s="124"/>
      <c r="CA328" s="115">
        <f>IFERROR(IF(BZ328="",0,(SUMIF($G$3:BY$3,"金额-入",$G328:BY328)-SUMIF($G$3:BY$3,"金额-出",$G328:BY328))/(SUMIF($G$3:BY$3,"数量-入",$G328:BY328)-SUMIF($G$3:BY$3,"数量-出",$G328:BY328))),0)</f>
        <v>0</v>
      </c>
      <c r="CB328" s="115">
        <f t="shared" si="204"/>
        <v>0</v>
      </c>
      <c r="CC328" s="125"/>
      <c r="CD328" s="126"/>
      <c r="CE328" s="123"/>
      <c r="CF328" s="112"/>
      <c r="CG328" s="119">
        <f t="shared" si="205"/>
        <v>0</v>
      </c>
      <c r="CH328" s="124"/>
      <c r="CI328" s="115">
        <f>IFERROR(IF(CH328="",0,(SUMIF($G$3:CG$3,"金额-入",$G328:CG328)-SUMIF($G$3:CG$3,"金额-出",$G328:CG328))/(SUMIF($G$3:CG$3,"数量-入",$G328:CG328)-SUMIF($G$3:CG$3,"数量-出",$G328:CG328))),0)</f>
        <v>0</v>
      </c>
      <c r="CJ328" s="115">
        <f t="shared" si="206"/>
        <v>0</v>
      </c>
      <c r="CK328" s="125"/>
      <c r="CL328" s="126"/>
      <c r="CM328" s="123"/>
      <c r="CN328" s="112"/>
      <c r="CO328" s="119">
        <f t="shared" si="207"/>
        <v>0</v>
      </c>
      <c r="CP328" s="124"/>
      <c r="CQ328" s="115">
        <f>IFERROR(IF(CP328="",0,(SUMIF($G$3:CO$3,"金额-入",$G328:CO328)-SUMIF($G$3:CO$3,"金额-出",$G328:CO328))/(SUMIF($G$3:CO$3,"数量-入",$G328:CO328)-SUMIF($G$3:CO$3,"数量-出",$G328:CO328))),0)</f>
        <v>0</v>
      </c>
      <c r="CR328" s="115">
        <f t="shared" si="208"/>
        <v>0</v>
      </c>
      <c r="CS328" s="125"/>
      <c r="CT328" s="126"/>
      <c r="CU328" s="123"/>
      <c r="CV328" s="112"/>
      <c r="CW328" s="119">
        <f t="shared" si="209"/>
        <v>0</v>
      </c>
      <c r="CX328" s="124"/>
      <c r="CY328" s="115">
        <f>IFERROR(IF(CX328="",0,(SUMIF($G$3:CW$3,"金额-入",$G328:CW328)-SUMIF($G$3:CW$3,"金额-出",$G328:CW328))/(SUMIF($G$3:CW$3,"数量-入",$G328:CW328)-SUMIF($G$3:CW$3,"数量-出",$G328:CW328))),0)</f>
        <v>0</v>
      </c>
      <c r="CZ328" s="115">
        <f t="shared" si="210"/>
        <v>0</v>
      </c>
      <c r="DA328" s="125"/>
      <c r="DB328" s="126"/>
      <c r="DC328" s="123"/>
      <c r="DD328" s="112"/>
      <c r="DE328" s="119">
        <f t="shared" si="211"/>
        <v>0</v>
      </c>
      <c r="DF328" s="124"/>
      <c r="DG328" s="115">
        <f>IFERROR(IF(DF328="",0,(SUMIF($G$3:DE$3,"金额-入",$G328:DE328)-SUMIF($G$3:DE$3,"金额-出",$G328:DE328))/(SUMIF($G$3:DE$3,"数量-入",$G328:DE328)-SUMIF($G$3:DE$3,"数量-出",$G328:DE328))),0)</f>
        <v>0</v>
      </c>
      <c r="DH328" s="115">
        <f t="shared" si="212"/>
        <v>0</v>
      </c>
      <c r="DI328" s="125"/>
      <c r="DJ328" s="126"/>
      <c r="DK328" s="109">
        <f t="array" ref="DK328">MIN(IF(($G$3:$DJ$3="单价")*(G328:DJ328&lt;&gt;0),G328:DJ328))</f>
        <v>0</v>
      </c>
      <c r="DL328" s="97">
        <f t="array" ref="DL328">MAX(IF($G$3:$DJ$3="单价",G328:DJ328))</f>
        <v>0</v>
      </c>
      <c r="DM328" s="115">
        <f t="shared" si="213"/>
        <v>0</v>
      </c>
      <c r="DN328" s="127"/>
      <c r="DO328" s="2"/>
      <c r="DP328" s="11">
        <f t="shared" si="214"/>
        <v>0</v>
      </c>
      <c r="DQ328" s="11">
        <f t="shared" si="215"/>
        <v>0</v>
      </c>
      <c r="DR328" s="11"/>
      <c r="DS328" s="11"/>
      <c r="DT328" s="11"/>
      <c r="DU328" s="2"/>
      <c r="DV328" s="2"/>
      <c r="DW328" s="2"/>
      <c r="DX328" s="2"/>
      <c r="DY328" s="2"/>
    </row>
    <row r="329" spans="1:129" ht="18" hidden="1" customHeight="1" outlineLevel="1" x14ac:dyDescent="0.15">
      <c r="A329" s="2"/>
      <c r="B329" s="53">
        <f t="shared" si="178"/>
        <v>325</v>
      </c>
      <c r="C329" s="5"/>
      <c r="D329" s="6"/>
      <c r="E329" s="7"/>
      <c r="F329" s="8"/>
      <c r="G329" s="111"/>
      <c r="H329" s="112"/>
      <c r="I329" s="113">
        <f t="shared" si="181"/>
        <v>0</v>
      </c>
      <c r="J329" s="114">
        <f t="shared" si="182"/>
        <v>0</v>
      </c>
      <c r="K329" s="115">
        <f t="shared" si="179"/>
        <v>0</v>
      </c>
      <c r="L329" s="113">
        <f t="shared" si="183"/>
        <v>0</v>
      </c>
      <c r="M329" s="114">
        <f t="shared" si="184"/>
        <v>0</v>
      </c>
      <c r="N329" s="115">
        <f t="shared" si="180"/>
        <v>0</v>
      </c>
      <c r="O329" s="113">
        <f t="shared" si="185"/>
        <v>0</v>
      </c>
      <c r="P329" s="116">
        <f t="shared" si="186"/>
        <v>0</v>
      </c>
      <c r="Q329" s="117">
        <f t="shared" si="187"/>
        <v>0</v>
      </c>
      <c r="R329" s="118">
        <f t="shared" si="188"/>
        <v>0</v>
      </c>
      <c r="S329" s="111"/>
      <c r="T329" s="112"/>
      <c r="U329" s="119">
        <f t="shared" si="189"/>
        <v>0</v>
      </c>
      <c r="V329" s="120"/>
      <c r="W329" s="115">
        <f>IFERROR(IF(V329="",0,(SUMIF($G$3:U$3,"金额-入",$G329:U329)-SUMIF($G$3:U$3,"金额-出",$G329:U329))/(SUMIF($G$3:U$3,"数量-入",$G329:U329)-SUMIF($G$3:U$3,"数量-出",$G329:U329))),0)</f>
        <v>0</v>
      </c>
      <c r="X329" s="115">
        <f t="shared" si="190"/>
        <v>0</v>
      </c>
      <c r="Y329" s="121"/>
      <c r="Z329" s="122"/>
      <c r="AA329" s="111"/>
      <c r="AB329" s="112"/>
      <c r="AC329" s="119">
        <f t="shared" si="191"/>
        <v>0</v>
      </c>
      <c r="AD329" s="120"/>
      <c r="AE329" s="115">
        <f>IFERROR(IF(AD329="",0,(SUMIF($G$3:AC$3,"金额-入",$G329:AC329)-SUMIF($G$3:AC$3,"金额-出",$G329:AC329))/(SUMIF($G$3:AC$3,"数量-入",$G329:AC329)-SUMIF($G$3:AC$3,"数量-出",$G329:AC329))),0)</f>
        <v>0</v>
      </c>
      <c r="AF329" s="115">
        <f t="shared" si="192"/>
        <v>0</v>
      </c>
      <c r="AG329" s="121"/>
      <c r="AH329" s="122"/>
      <c r="AI329" s="123"/>
      <c r="AJ329" s="112"/>
      <c r="AK329" s="119">
        <f t="shared" si="193"/>
        <v>0</v>
      </c>
      <c r="AL329" s="124"/>
      <c r="AM329" s="115">
        <f>IFERROR(IF(AL329="",0,(SUMIF($G$3:AK$3,"金额-入",$G329:AK329)-SUMIF($G$3:AK$3,"金额-出",$G329:AK329))/(SUMIF($G$3:AK$3,"数量-入",$G329:AK329)-SUMIF($G$3:AK$3,"数量-出",$G329:AK329))),0)</f>
        <v>0</v>
      </c>
      <c r="AN329" s="115">
        <f t="shared" si="194"/>
        <v>0</v>
      </c>
      <c r="AO329" s="125"/>
      <c r="AP329" s="126"/>
      <c r="AQ329" s="123"/>
      <c r="AR329" s="112"/>
      <c r="AS329" s="119">
        <f t="shared" si="195"/>
        <v>0</v>
      </c>
      <c r="AT329" s="124"/>
      <c r="AU329" s="115">
        <f>IFERROR(IF(AT329="",0,(SUMIF($G$3:AS$3,"金额-入",$G329:AS329)-SUMIF($G$3:AS$3,"金额-出",$G329:AS329))/(SUMIF($G$3:AS$3,"数量-入",$G329:AS329)-SUMIF($G$3:AS$3,"数量-出",$G329:AS329))),0)</f>
        <v>0</v>
      </c>
      <c r="AV329" s="115">
        <f t="shared" si="196"/>
        <v>0</v>
      </c>
      <c r="AW329" s="125"/>
      <c r="AX329" s="126"/>
      <c r="AY329" s="123"/>
      <c r="AZ329" s="112"/>
      <c r="BA329" s="119">
        <f t="shared" si="197"/>
        <v>0</v>
      </c>
      <c r="BB329" s="124"/>
      <c r="BC329" s="115">
        <f>IFERROR(IF(BB329="",0,(SUMIF($G$3:BA$3,"金额-入",$G329:BA329)-SUMIF($G$3:BA$3,"金额-出",$G329:BA329))/(SUMIF($G$3:BA$3,"数量-入",$G329:BA329)-SUMIF($G$3:BA$3,"数量-出",$G329:BA329))),0)</f>
        <v>0</v>
      </c>
      <c r="BD329" s="115">
        <f t="shared" si="198"/>
        <v>0</v>
      </c>
      <c r="BE329" s="125"/>
      <c r="BF329" s="126"/>
      <c r="BG329" s="123"/>
      <c r="BH329" s="112"/>
      <c r="BI329" s="119">
        <f t="shared" si="199"/>
        <v>0</v>
      </c>
      <c r="BJ329" s="124"/>
      <c r="BK329" s="115">
        <f>IFERROR(IF(BJ329="",0,(SUMIF($G$3:BI$3,"金额-入",$G329:BI329)-SUMIF($G$3:BI$3,"金额-出",$G329:BI329))/(SUMIF($G$3:BI$3,"数量-入",$G329:BI329)-SUMIF($G$3:BI$3,"数量-出",$G329:BI329))),0)</f>
        <v>0</v>
      </c>
      <c r="BL329" s="115">
        <f t="shared" si="200"/>
        <v>0</v>
      </c>
      <c r="BM329" s="125"/>
      <c r="BN329" s="126"/>
      <c r="BO329" s="123"/>
      <c r="BP329" s="112"/>
      <c r="BQ329" s="119">
        <f t="shared" si="201"/>
        <v>0</v>
      </c>
      <c r="BR329" s="124"/>
      <c r="BS329" s="115">
        <f>IFERROR(IF(BR329="",0,(SUMIF($G$3:BQ$3,"金额-入",$G329:BQ329)-SUMIF($G$3:BQ$3,"金额-出",$G329:BQ329))/(SUMIF($G$3:BQ$3,"数量-入",$G329:BQ329)-SUMIF($G$3:BQ$3,"数量-出",$G329:BQ329))),0)</f>
        <v>0</v>
      </c>
      <c r="BT329" s="115">
        <f t="shared" si="202"/>
        <v>0</v>
      </c>
      <c r="BU329" s="125"/>
      <c r="BV329" s="126"/>
      <c r="BW329" s="123"/>
      <c r="BX329" s="112"/>
      <c r="BY329" s="119">
        <f t="shared" si="203"/>
        <v>0</v>
      </c>
      <c r="BZ329" s="124"/>
      <c r="CA329" s="115">
        <f>IFERROR(IF(BZ329="",0,(SUMIF($G$3:BY$3,"金额-入",$G329:BY329)-SUMIF($G$3:BY$3,"金额-出",$G329:BY329))/(SUMIF($G$3:BY$3,"数量-入",$G329:BY329)-SUMIF($G$3:BY$3,"数量-出",$G329:BY329))),0)</f>
        <v>0</v>
      </c>
      <c r="CB329" s="115">
        <f t="shared" si="204"/>
        <v>0</v>
      </c>
      <c r="CC329" s="125"/>
      <c r="CD329" s="126"/>
      <c r="CE329" s="123"/>
      <c r="CF329" s="112"/>
      <c r="CG329" s="119">
        <f t="shared" si="205"/>
        <v>0</v>
      </c>
      <c r="CH329" s="124"/>
      <c r="CI329" s="115">
        <f>IFERROR(IF(CH329="",0,(SUMIF($G$3:CG$3,"金额-入",$G329:CG329)-SUMIF($G$3:CG$3,"金额-出",$G329:CG329))/(SUMIF($G$3:CG$3,"数量-入",$G329:CG329)-SUMIF($G$3:CG$3,"数量-出",$G329:CG329))),0)</f>
        <v>0</v>
      </c>
      <c r="CJ329" s="115">
        <f t="shared" si="206"/>
        <v>0</v>
      </c>
      <c r="CK329" s="125"/>
      <c r="CL329" s="126"/>
      <c r="CM329" s="123"/>
      <c r="CN329" s="112"/>
      <c r="CO329" s="119">
        <f t="shared" si="207"/>
        <v>0</v>
      </c>
      <c r="CP329" s="124"/>
      <c r="CQ329" s="115">
        <f>IFERROR(IF(CP329="",0,(SUMIF($G$3:CO$3,"金额-入",$G329:CO329)-SUMIF($G$3:CO$3,"金额-出",$G329:CO329))/(SUMIF($G$3:CO$3,"数量-入",$G329:CO329)-SUMIF($G$3:CO$3,"数量-出",$G329:CO329))),0)</f>
        <v>0</v>
      </c>
      <c r="CR329" s="115">
        <f t="shared" si="208"/>
        <v>0</v>
      </c>
      <c r="CS329" s="125"/>
      <c r="CT329" s="126"/>
      <c r="CU329" s="123"/>
      <c r="CV329" s="112"/>
      <c r="CW329" s="119">
        <f t="shared" si="209"/>
        <v>0</v>
      </c>
      <c r="CX329" s="124"/>
      <c r="CY329" s="115">
        <f>IFERROR(IF(CX329="",0,(SUMIF($G$3:CW$3,"金额-入",$G329:CW329)-SUMIF($G$3:CW$3,"金额-出",$G329:CW329))/(SUMIF($G$3:CW$3,"数量-入",$G329:CW329)-SUMIF($G$3:CW$3,"数量-出",$G329:CW329))),0)</f>
        <v>0</v>
      </c>
      <c r="CZ329" s="115">
        <f t="shared" si="210"/>
        <v>0</v>
      </c>
      <c r="DA329" s="125"/>
      <c r="DB329" s="126"/>
      <c r="DC329" s="123"/>
      <c r="DD329" s="112"/>
      <c r="DE329" s="119">
        <f t="shared" si="211"/>
        <v>0</v>
      </c>
      <c r="DF329" s="124"/>
      <c r="DG329" s="115">
        <f>IFERROR(IF(DF329="",0,(SUMIF($G$3:DE$3,"金额-入",$G329:DE329)-SUMIF($G$3:DE$3,"金额-出",$G329:DE329))/(SUMIF($G$3:DE$3,"数量-入",$G329:DE329)-SUMIF($G$3:DE$3,"数量-出",$G329:DE329))),0)</f>
        <v>0</v>
      </c>
      <c r="DH329" s="115">
        <f t="shared" si="212"/>
        <v>0</v>
      </c>
      <c r="DI329" s="125"/>
      <c r="DJ329" s="126"/>
      <c r="DK329" s="109">
        <f t="array" ref="DK329">MIN(IF(($G$3:$DJ$3="单价")*(G329:DJ329&lt;&gt;0),G329:DJ329))</f>
        <v>0</v>
      </c>
      <c r="DL329" s="97">
        <f t="array" ref="DL329">MAX(IF($G$3:$DJ$3="单价",G329:DJ329))</f>
        <v>0</v>
      </c>
      <c r="DM329" s="115">
        <f t="shared" si="213"/>
        <v>0</v>
      </c>
      <c r="DN329" s="127"/>
      <c r="DO329" s="2"/>
      <c r="DP329" s="11">
        <f t="shared" si="214"/>
        <v>0</v>
      </c>
      <c r="DQ329" s="11">
        <f t="shared" si="215"/>
        <v>0</v>
      </c>
      <c r="DR329" s="11"/>
      <c r="DS329" s="11"/>
      <c r="DT329" s="11"/>
      <c r="DU329" s="2"/>
      <c r="DV329" s="2"/>
      <c r="DW329" s="2"/>
      <c r="DX329" s="2"/>
      <c r="DY329" s="2"/>
    </row>
    <row r="330" spans="1:129" ht="18" hidden="1" customHeight="1" outlineLevel="1" x14ac:dyDescent="0.15">
      <c r="A330" s="2"/>
      <c r="B330" s="53">
        <f t="shared" si="178"/>
        <v>326</v>
      </c>
      <c r="C330" s="5"/>
      <c r="D330" s="6"/>
      <c r="E330" s="7"/>
      <c r="F330" s="8"/>
      <c r="G330" s="111"/>
      <c r="H330" s="112"/>
      <c r="I330" s="113">
        <f t="shared" si="181"/>
        <v>0</v>
      </c>
      <c r="J330" s="114">
        <f t="shared" si="182"/>
        <v>0</v>
      </c>
      <c r="K330" s="115">
        <f t="shared" si="179"/>
        <v>0</v>
      </c>
      <c r="L330" s="113">
        <f t="shared" si="183"/>
        <v>0</v>
      </c>
      <c r="M330" s="114">
        <f t="shared" si="184"/>
        <v>0</v>
      </c>
      <c r="N330" s="115">
        <f t="shared" si="180"/>
        <v>0</v>
      </c>
      <c r="O330" s="113">
        <f t="shared" si="185"/>
        <v>0</v>
      </c>
      <c r="P330" s="116">
        <f t="shared" si="186"/>
        <v>0</v>
      </c>
      <c r="Q330" s="117">
        <f t="shared" si="187"/>
        <v>0</v>
      </c>
      <c r="R330" s="118">
        <f t="shared" si="188"/>
        <v>0</v>
      </c>
      <c r="S330" s="111"/>
      <c r="T330" s="112"/>
      <c r="U330" s="119">
        <f t="shared" si="189"/>
        <v>0</v>
      </c>
      <c r="V330" s="120"/>
      <c r="W330" s="115">
        <f>IFERROR(IF(V330="",0,(SUMIF($G$3:U$3,"金额-入",$G330:U330)-SUMIF($G$3:U$3,"金额-出",$G330:U330))/(SUMIF($G$3:U$3,"数量-入",$G330:U330)-SUMIF($G$3:U$3,"数量-出",$G330:U330))),0)</f>
        <v>0</v>
      </c>
      <c r="X330" s="115">
        <f t="shared" si="190"/>
        <v>0</v>
      </c>
      <c r="Y330" s="121"/>
      <c r="Z330" s="122"/>
      <c r="AA330" s="111"/>
      <c r="AB330" s="112"/>
      <c r="AC330" s="119">
        <f t="shared" si="191"/>
        <v>0</v>
      </c>
      <c r="AD330" s="120"/>
      <c r="AE330" s="115">
        <f>IFERROR(IF(AD330="",0,(SUMIF($G$3:AC$3,"金额-入",$G330:AC330)-SUMIF($G$3:AC$3,"金额-出",$G330:AC330))/(SUMIF($G$3:AC$3,"数量-入",$G330:AC330)-SUMIF($G$3:AC$3,"数量-出",$G330:AC330))),0)</f>
        <v>0</v>
      </c>
      <c r="AF330" s="115">
        <f t="shared" si="192"/>
        <v>0</v>
      </c>
      <c r="AG330" s="121"/>
      <c r="AH330" s="122"/>
      <c r="AI330" s="123"/>
      <c r="AJ330" s="112"/>
      <c r="AK330" s="119">
        <f t="shared" si="193"/>
        <v>0</v>
      </c>
      <c r="AL330" s="124"/>
      <c r="AM330" s="115">
        <f>IFERROR(IF(AL330="",0,(SUMIF($G$3:AK$3,"金额-入",$G330:AK330)-SUMIF($G$3:AK$3,"金额-出",$G330:AK330))/(SUMIF($G$3:AK$3,"数量-入",$G330:AK330)-SUMIF($G$3:AK$3,"数量-出",$G330:AK330))),0)</f>
        <v>0</v>
      </c>
      <c r="AN330" s="115">
        <f t="shared" si="194"/>
        <v>0</v>
      </c>
      <c r="AO330" s="125"/>
      <c r="AP330" s="126"/>
      <c r="AQ330" s="123"/>
      <c r="AR330" s="112"/>
      <c r="AS330" s="119">
        <f t="shared" si="195"/>
        <v>0</v>
      </c>
      <c r="AT330" s="124"/>
      <c r="AU330" s="115">
        <f>IFERROR(IF(AT330="",0,(SUMIF($G$3:AS$3,"金额-入",$G330:AS330)-SUMIF($G$3:AS$3,"金额-出",$G330:AS330))/(SUMIF($G$3:AS$3,"数量-入",$G330:AS330)-SUMIF($G$3:AS$3,"数量-出",$G330:AS330))),0)</f>
        <v>0</v>
      </c>
      <c r="AV330" s="115">
        <f t="shared" si="196"/>
        <v>0</v>
      </c>
      <c r="AW330" s="125"/>
      <c r="AX330" s="126"/>
      <c r="AY330" s="123"/>
      <c r="AZ330" s="112"/>
      <c r="BA330" s="119">
        <f t="shared" si="197"/>
        <v>0</v>
      </c>
      <c r="BB330" s="124"/>
      <c r="BC330" s="115">
        <f>IFERROR(IF(BB330="",0,(SUMIF($G$3:BA$3,"金额-入",$G330:BA330)-SUMIF($G$3:BA$3,"金额-出",$G330:BA330))/(SUMIF($G$3:BA$3,"数量-入",$G330:BA330)-SUMIF($G$3:BA$3,"数量-出",$G330:BA330))),0)</f>
        <v>0</v>
      </c>
      <c r="BD330" s="115">
        <f t="shared" si="198"/>
        <v>0</v>
      </c>
      <c r="BE330" s="125"/>
      <c r="BF330" s="126"/>
      <c r="BG330" s="123"/>
      <c r="BH330" s="112"/>
      <c r="BI330" s="119">
        <f t="shared" si="199"/>
        <v>0</v>
      </c>
      <c r="BJ330" s="124"/>
      <c r="BK330" s="115">
        <f>IFERROR(IF(BJ330="",0,(SUMIF($G$3:BI$3,"金额-入",$G330:BI330)-SUMIF($G$3:BI$3,"金额-出",$G330:BI330))/(SUMIF($G$3:BI$3,"数量-入",$G330:BI330)-SUMIF($G$3:BI$3,"数量-出",$G330:BI330))),0)</f>
        <v>0</v>
      </c>
      <c r="BL330" s="115">
        <f t="shared" si="200"/>
        <v>0</v>
      </c>
      <c r="BM330" s="125"/>
      <c r="BN330" s="126"/>
      <c r="BO330" s="123"/>
      <c r="BP330" s="112"/>
      <c r="BQ330" s="119">
        <f t="shared" si="201"/>
        <v>0</v>
      </c>
      <c r="BR330" s="124"/>
      <c r="BS330" s="115">
        <f>IFERROR(IF(BR330="",0,(SUMIF($G$3:BQ$3,"金额-入",$G330:BQ330)-SUMIF($G$3:BQ$3,"金额-出",$G330:BQ330))/(SUMIF($G$3:BQ$3,"数量-入",$G330:BQ330)-SUMIF($G$3:BQ$3,"数量-出",$G330:BQ330))),0)</f>
        <v>0</v>
      </c>
      <c r="BT330" s="115">
        <f t="shared" si="202"/>
        <v>0</v>
      </c>
      <c r="BU330" s="125"/>
      <c r="BV330" s="126"/>
      <c r="BW330" s="123"/>
      <c r="BX330" s="112"/>
      <c r="BY330" s="119">
        <f t="shared" si="203"/>
        <v>0</v>
      </c>
      <c r="BZ330" s="124"/>
      <c r="CA330" s="115">
        <f>IFERROR(IF(BZ330="",0,(SUMIF($G$3:BY$3,"金额-入",$G330:BY330)-SUMIF($G$3:BY$3,"金额-出",$G330:BY330))/(SUMIF($G$3:BY$3,"数量-入",$G330:BY330)-SUMIF($G$3:BY$3,"数量-出",$G330:BY330))),0)</f>
        <v>0</v>
      </c>
      <c r="CB330" s="115">
        <f t="shared" si="204"/>
        <v>0</v>
      </c>
      <c r="CC330" s="125"/>
      <c r="CD330" s="126"/>
      <c r="CE330" s="123"/>
      <c r="CF330" s="112"/>
      <c r="CG330" s="119">
        <f t="shared" si="205"/>
        <v>0</v>
      </c>
      <c r="CH330" s="124"/>
      <c r="CI330" s="115">
        <f>IFERROR(IF(CH330="",0,(SUMIF($G$3:CG$3,"金额-入",$G330:CG330)-SUMIF($G$3:CG$3,"金额-出",$G330:CG330))/(SUMIF($G$3:CG$3,"数量-入",$G330:CG330)-SUMIF($G$3:CG$3,"数量-出",$G330:CG330))),0)</f>
        <v>0</v>
      </c>
      <c r="CJ330" s="115">
        <f t="shared" si="206"/>
        <v>0</v>
      </c>
      <c r="CK330" s="125"/>
      <c r="CL330" s="126"/>
      <c r="CM330" s="123"/>
      <c r="CN330" s="112"/>
      <c r="CO330" s="119">
        <f t="shared" si="207"/>
        <v>0</v>
      </c>
      <c r="CP330" s="124"/>
      <c r="CQ330" s="115">
        <f>IFERROR(IF(CP330="",0,(SUMIF($G$3:CO$3,"金额-入",$G330:CO330)-SUMIF($G$3:CO$3,"金额-出",$G330:CO330))/(SUMIF($G$3:CO$3,"数量-入",$G330:CO330)-SUMIF($G$3:CO$3,"数量-出",$G330:CO330))),0)</f>
        <v>0</v>
      </c>
      <c r="CR330" s="115">
        <f t="shared" si="208"/>
        <v>0</v>
      </c>
      <c r="CS330" s="125"/>
      <c r="CT330" s="126"/>
      <c r="CU330" s="123"/>
      <c r="CV330" s="112"/>
      <c r="CW330" s="119">
        <f t="shared" si="209"/>
        <v>0</v>
      </c>
      <c r="CX330" s="124"/>
      <c r="CY330" s="115">
        <f>IFERROR(IF(CX330="",0,(SUMIF($G$3:CW$3,"金额-入",$G330:CW330)-SUMIF($G$3:CW$3,"金额-出",$G330:CW330))/(SUMIF($G$3:CW$3,"数量-入",$G330:CW330)-SUMIF($G$3:CW$3,"数量-出",$G330:CW330))),0)</f>
        <v>0</v>
      </c>
      <c r="CZ330" s="115">
        <f t="shared" si="210"/>
        <v>0</v>
      </c>
      <c r="DA330" s="125"/>
      <c r="DB330" s="126"/>
      <c r="DC330" s="123"/>
      <c r="DD330" s="112"/>
      <c r="DE330" s="119">
        <f t="shared" si="211"/>
        <v>0</v>
      </c>
      <c r="DF330" s="124"/>
      <c r="DG330" s="115">
        <f>IFERROR(IF(DF330="",0,(SUMIF($G$3:DE$3,"金额-入",$G330:DE330)-SUMIF($G$3:DE$3,"金额-出",$G330:DE330))/(SUMIF($G$3:DE$3,"数量-入",$G330:DE330)-SUMIF($G$3:DE$3,"数量-出",$G330:DE330))),0)</f>
        <v>0</v>
      </c>
      <c r="DH330" s="115">
        <f t="shared" si="212"/>
        <v>0</v>
      </c>
      <c r="DI330" s="125"/>
      <c r="DJ330" s="126"/>
      <c r="DK330" s="109">
        <f t="array" ref="DK330">MIN(IF(($G$3:$DJ$3="单价")*(G330:DJ330&lt;&gt;0),G330:DJ330))</f>
        <v>0</v>
      </c>
      <c r="DL330" s="97">
        <f t="array" ref="DL330">MAX(IF($G$3:$DJ$3="单价",G330:DJ330))</f>
        <v>0</v>
      </c>
      <c r="DM330" s="115">
        <f t="shared" si="213"/>
        <v>0</v>
      </c>
      <c r="DN330" s="127"/>
      <c r="DO330" s="2"/>
      <c r="DP330" s="11">
        <f t="shared" si="214"/>
        <v>0</v>
      </c>
      <c r="DQ330" s="11">
        <f t="shared" si="215"/>
        <v>0</v>
      </c>
      <c r="DR330" s="11"/>
      <c r="DS330" s="11"/>
      <c r="DT330" s="11"/>
      <c r="DU330" s="2"/>
      <c r="DV330" s="2"/>
      <c r="DW330" s="2"/>
      <c r="DX330" s="2"/>
      <c r="DY330" s="2"/>
    </row>
    <row r="331" spans="1:129" ht="18" hidden="1" customHeight="1" outlineLevel="1" x14ac:dyDescent="0.15">
      <c r="A331" s="2"/>
      <c r="B331" s="53">
        <f t="shared" si="178"/>
        <v>327</v>
      </c>
      <c r="C331" s="5"/>
      <c r="D331" s="6"/>
      <c r="E331" s="7"/>
      <c r="F331" s="8"/>
      <c r="G331" s="111"/>
      <c r="H331" s="112"/>
      <c r="I331" s="113">
        <f t="shared" si="181"/>
        <v>0</v>
      </c>
      <c r="J331" s="114">
        <f t="shared" si="182"/>
        <v>0</v>
      </c>
      <c r="K331" s="115">
        <f t="shared" si="179"/>
        <v>0</v>
      </c>
      <c r="L331" s="113">
        <f t="shared" si="183"/>
        <v>0</v>
      </c>
      <c r="M331" s="114">
        <f t="shared" si="184"/>
        <v>0</v>
      </c>
      <c r="N331" s="115">
        <f t="shared" si="180"/>
        <v>0</v>
      </c>
      <c r="O331" s="113">
        <f t="shared" si="185"/>
        <v>0</v>
      </c>
      <c r="P331" s="116">
        <f t="shared" si="186"/>
        <v>0</v>
      </c>
      <c r="Q331" s="117">
        <f t="shared" si="187"/>
        <v>0</v>
      </c>
      <c r="R331" s="118">
        <f t="shared" si="188"/>
        <v>0</v>
      </c>
      <c r="S331" s="111"/>
      <c r="T331" s="112"/>
      <c r="U331" s="119">
        <f t="shared" si="189"/>
        <v>0</v>
      </c>
      <c r="V331" s="120"/>
      <c r="W331" s="115">
        <f>IFERROR(IF(V331="",0,(SUMIF($G$3:U$3,"金额-入",$G331:U331)-SUMIF($G$3:U$3,"金额-出",$G331:U331))/(SUMIF($G$3:U$3,"数量-入",$G331:U331)-SUMIF($G$3:U$3,"数量-出",$G331:U331))),0)</f>
        <v>0</v>
      </c>
      <c r="X331" s="115">
        <f t="shared" si="190"/>
        <v>0</v>
      </c>
      <c r="Y331" s="121"/>
      <c r="Z331" s="122"/>
      <c r="AA331" s="111"/>
      <c r="AB331" s="112"/>
      <c r="AC331" s="119">
        <f t="shared" si="191"/>
        <v>0</v>
      </c>
      <c r="AD331" s="120"/>
      <c r="AE331" s="115">
        <f>IFERROR(IF(AD331="",0,(SUMIF($G$3:AC$3,"金额-入",$G331:AC331)-SUMIF($G$3:AC$3,"金额-出",$G331:AC331))/(SUMIF($G$3:AC$3,"数量-入",$G331:AC331)-SUMIF($G$3:AC$3,"数量-出",$G331:AC331))),0)</f>
        <v>0</v>
      </c>
      <c r="AF331" s="115">
        <f t="shared" si="192"/>
        <v>0</v>
      </c>
      <c r="AG331" s="121"/>
      <c r="AH331" s="122"/>
      <c r="AI331" s="123"/>
      <c r="AJ331" s="112"/>
      <c r="AK331" s="119">
        <f t="shared" si="193"/>
        <v>0</v>
      </c>
      <c r="AL331" s="124"/>
      <c r="AM331" s="115">
        <f>IFERROR(IF(AL331="",0,(SUMIF($G$3:AK$3,"金额-入",$G331:AK331)-SUMIF($G$3:AK$3,"金额-出",$G331:AK331))/(SUMIF($G$3:AK$3,"数量-入",$G331:AK331)-SUMIF($G$3:AK$3,"数量-出",$G331:AK331))),0)</f>
        <v>0</v>
      </c>
      <c r="AN331" s="115">
        <f t="shared" si="194"/>
        <v>0</v>
      </c>
      <c r="AO331" s="125"/>
      <c r="AP331" s="126"/>
      <c r="AQ331" s="123"/>
      <c r="AR331" s="112"/>
      <c r="AS331" s="119">
        <f t="shared" si="195"/>
        <v>0</v>
      </c>
      <c r="AT331" s="124"/>
      <c r="AU331" s="115">
        <f>IFERROR(IF(AT331="",0,(SUMIF($G$3:AS$3,"金额-入",$G331:AS331)-SUMIF($G$3:AS$3,"金额-出",$G331:AS331))/(SUMIF($G$3:AS$3,"数量-入",$G331:AS331)-SUMIF($G$3:AS$3,"数量-出",$G331:AS331))),0)</f>
        <v>0</v>
      </c>
      <c r="AV331" s="115">
        <f t="shared" si="196"/>
        <v>0</v>
      </c>
      <c r="AW331" s="125"/>
      <c r="AX331" s="126"/>
      <c r="AY331" s="123"/>
      <c r="AZ331" s="112"/>
      <c r="BA331" s="119">
        <f t="shared" si="197"/>
        <v>0</v>
      </c>
      <c r="BB331" s="124"/>
      <c r="BC331" s="115">
        <f>IFERROR(IF(BB331="",0,(SUMIF($G$3:BA$3,"金额-入",$G331:BA331)-SUMIF($G$3:BA$3,"金额-出",$G331:BA331))/(SUMIF($G$3:BA$3,"数量-入",$G331:BA331)-SUMIF($G$3:BA$3,"数量-出",$G331:BA331))),0)</f>
        <v>0</v>
      </c>
      <c r="BD331" s="115">
        <f t="shared" si="198"/>
        <v>0</v>
      </c>
      <c r="BE331" s="125"/>
      <c r="BF331" s="126"/>
      <c r="BG331" s="123"/>
      <c r="BH331" s="112"/>
      <c r="BI331" s="119">
        <f t="shared" si="199"/>
        <v>0</v>
      </c>
      <c r="BJ331" s="124"/>
      <c r="BK331" s="115">
        <f>IFERROR(IF(BJ331="",0,(SUMIF($G$3:BI$3,"金额-入",$G331:BI331)-SUMIF($G$3:BI$3,"金额-出",$G331:BI331))/(SUMIF($G$3:BI$3,"数量-入",$G331:BI331)-SUMIF($G$3:BI$3,"数量-出",$G331:BI331))),0)</f>
        <v>0</v>
      </c>
      <c r="BL331" s="115">
        <f t="shared" si="200"/>
        <v>0</v>
      </c>
      <c r="BM331" s="125"/>
      <c r="BN331" s="126"/>
      <c r="BO331" s="123"/>
      <c r="BP331" s="112"/>
      <c r="BQ331" s="119">
        <f t="shared" si="201"/>
        <v>0</v>
      </c>
      <c r="BR331" s="124"/>
      <c r="BS331" s="115">
        <f>IFERROR(IF(BR331="",0,(SUMIF($G$3:BQ$3,"金额-入",$G331:BQ331)-SUMIF($G$3:BQ$3,"金额-出",$G331:BQ331))/(SUMIF($G$3:BQ$3,"数量-入",$G331:BQ331)-SUMIF($G$3:BQ$3,"数量-出",$G331:BQ331))),0)</f>
        <v>0</v>
      </c>
      <c r="BT331" s="115">
        <f t="shared" si="202"/>
        <v>0</v>
      </c>
      <c r="BU331" s="125"/>
      <c r="BV331" s="126"/>
      <c r="BW331" s="123"/>
      <c r="BX331" s="112"/>
      <c r="BY331" s="119">
        <f t="shared" si="203"/>
        <v>0</v>
      </c>
      <c r="BZ331" s="124"/>
      <c r="CA331" s="115">
        <f>IFERROR(IF(BZ331="",0,(SUMIF($G$3:BY$3,"金额-入",$G331:BY331)-SUMIF($G$3:BY$3,"金额-出",$G331:BY331))/(SUMIF($G$3:BY$3,"数量-入",$G331:BY331)-SUMIF($G$3:BY$3,"数量-出",$G331:BY331))),0)</f>
        <v>0</v>
      </c>
      <c r="CB331" s="115">
        <f t="shared" si="204"/>
        <v>0</v>
      </c>
      <c r="CC331" s="125"/>
      <c r="CD331" s="126"/>
      <c r="CE331" s="123"/>
      <c r="CF331" s="112"/>
      <c r="CG331" s="119">
        <f t="shared" si="205"/>
        <v>0</v>
      </c>
      <c r="CH331" s="124"/>
      <c r="CI331" s="115">
        <f>IFERROR(IF(CH331="",0,(SUMIF($G$3:CG$3,"金额-入",$G331:CG331)-SUMIF($G$3:CG$3,"金额-出",$G331:CG331))/(SUMIF($G$3:CG$3,"数量-入",$G331:CG331)-SUMIF($G$3:CG$3,"数量-出",$G331:CG331))),0)</f>
        <v>0</v>
      </c>
      <c r="CJ331" s="115">
        <f t="shared" si="206"/>
        <v>0</v>
      </c>
      <c r="CK331" s="125"/>
      <c r="CL331" s="126"/>
      <c r="CM331" s="123"/>
      <c r="CN331" s="112"/>
      <c r="CO331" s="119">
        <f t="shared" si="207"/>
        <v>0</v>
      </c>
      <c r="CP331" s="124"/>
      <c r="CQ331" s="115">
        <f>IFERROR(IF(CP331="",0,(SUMIF($G$3:CO$3,"金额-入",$G331:CO331)-SUMIF($G$3:CO$3,"金额-出",$G331:CO331))/(SUMIF($G$3:CO$3,"数量-入",$G331:CO331)-SUMIF($G$3:CO$3,"数量-出",$G331:CO331))),0)</f>
        <v>0</v>
      </c>
      <c r="CR331" s="115">
        <f t="shared" si="208"/>
        <v>0</v>
      </c>
      <c r="CS331" s="125"/>
      <c r="CT331" s="126"/>
      <c r="CU331" s="123"/>
      <c r="CV331" s="112"/>
      <c r="CW331" s="119">
        <f t="shared" si="209"/>
        <v>0</v>
      </c>
      <c r="CX331" s="124"/>
      <c r="CY331" s="115">
        <f>IFERROR(IF(CX331="",0,(SUMIF($G$3:CW$3,"金额-入",$G331:CW331)-SUMIF($G$3:CW$3,"金额-出",$G331:CW331))/(SUMIF($G$3:CW$3,"数量-入",$G331:CW331)-SUMIF($G$3:CW$3,"数量-出",$G331:CW331))),0)</f>
        <v>0</v>
      </c>
      <c r="CZ331" s="115">
        <f t="shared" si="210"/>
        <v>0</v>
      </c>
      <c r="DA331" s="125"/>
      <c r="DB331" s="126"/>
      <c r="DC331" s="123"/>
      <c r="DD331" s="112"/>
      <c r="DE331" s="119">
        <f t="shared" si="211"/>
        <v>0</v>
      </c>
      <c r="DF331" s="124"/>
      <c r="DG331" s="115">
        <f>IFERROR(IF(DF331="",0,(SUMIF($G$3:DE$3,"金额-入",$G331:DE331)-SUMIF($G$3:DE$3,"金额-出",$G331:DE331))/(SUMIF($G$3:DE$3,"数量-入",$G331:DE331)-SUMIF($G$3:DE$3,"数量-出",$G331:DE331))),0)</f>
        <v>0</v>
      </c>
      <c r="DH331" s="115">
        <f t="shared" si="212"/>
        <v>0</v>
      </c>
      <c r="DI331" s="125"/>
      <c r="DJ331" s="126"/>
      <c r="DK331" s="109">
        <f t="array" ref="DK331">MIN(IF(($G$3:$DJ$3="单价")*(G331:DJ331&lt;&gt;0),G331:DJ331))</f>
        <v>0</v>
      </c>
      <c r="DL331" s="97">
        <f t="array" ref="DL331">MAX(IF($G$3:$DJ$3="单价",G331:DJ331))</f>
        <v>0</v>
      </c>
      <c r="DM331" s="115">
        <f t="shared" si="213"/>
        <v>0</v>
      </c>
      <c r="DN331" s="127"/>
      <c r="DO331" s="2"/>
      <c r="DP331" s="11">
        <f t="shared" si="214"/>
        <v>0</v>
      </c>
      <c r="DQ331" s="11">
        <f t="shared" si="215"/>
        <v>0</v>
      </c>
      <c r="DR331" s="11"/>
      <c r="DS331" s="11"/>
      <c r="DT331" s="11"/>
      <c r="DU331" s="2"/>
      <c r="DV331" s="2"/>
      <c r="DW331" s="2"/>
      <c r="DX331" s="2"/>
      <c r="DY331" s="2"/>
    </row>
    <row r="332" spans="1:129" ht="18" hidden="1" customHeight="1" outlineLevel="1" x14ac:dyDescent="0.15">
      <c r="A332" s="2"/>
      <c r="B332" s="53">
        <f t="shared" si="178"/>
        <v>328</v>
      </c>
      <c r="C332" s="5"/>
      <c r="D332" s="6"/>
      <c r="E332" s="7"/>
      <c r="F332" s="8"/>
      <c r="G332" s="111"/>
      <c r="H332" s="112"/>
      <c r="I332" s="113">
        <f t="shared" si="181"/>
        <v>0</v>
      </c>
      <c r="J332" s="114">
        <f t="shared" si="182"/>
        <v>0</v>
      </c>
      <c r="K332" s="115">
        <f t="shared" si="179"/>
        <v>0</v>
      </c>
      <c r="L332" s="113">
        <f t="shared" si="183"/>
        <v>0</v>
      </c>
      <c r="M332" s="114">
        <f t="shared" si="184"/>
        <v>0</v>
      </c>
      <c r="N332" s="115">
        <f t="shared" si="180"/>
        <v>0</v>
      </c>
      <c r="O332" s="113">
        <f t="shared" si="185"/>
        <v>0</v>
      </c>
      <c r="P332" s="116">
        <f t="shared" si="186"/>
        <v>0</v>
      </c>
      <c r="Q332" s="117">
        <f t="shared" si="187"/>
        <v>0</v>
      </c>
      <c r="R332" s="118">
        <f t="shared" si="188"/>
        <v>0</v>
      </c>
      <c r="S332" s="111"/>
      <c r="T332" s="112"/>
      <c r="U332" s="119">
        <f t="shared" si="189"/>
        <v>0</v>
      </c>
      <c r="V332" s="120"/>
      <c r="W332" s="115">
        <f>IFERROR(IF(V332="",0,(SUMIF($G$3:U$3,"金额-入",$G332:U332)-SUMIF($G$3:U$3,"金额-出",$G332:U332))/(SUMIF($G$3:U$3,"数量-入",$G332:U332)-SUMIF($G$3:U$3,"数量-出",$G332:U332))),0)</f>
        <v>0</v>
      </c>
      <c r="X332" s="115">
        <f t="shared" si="190"/>
        <v>0</v>
      </c>
      <c r="Y332" s="121"/>
      <c r="Z332" s="122"/>
      <c r="AA332" s="111"/>
      <c r="AB332" s="112"/>
      <c r="AC332" s="119">
        <f t="shared" si="191"/>
        <v>0</v>
      </c>
      <c r="AD332" s="120"/>
      <c r="AE332" s="115">
        <f>IFERROR(IF(AD332="",0,(SUMIF($G$3:AC$3,"金额-入",$G332:AC332)-SUMIF($G$3:AC$3,"金额-出",$G332:AC332))/(SUMIF($G$3:AC$3,"数量-入",$G332:AC332)-SUMIF($G$3:AC$3,"数量-出",$G332:AC332))),0)</f>
        <v>0</v>
      </c>
      <c r="AF332" s="115">
        <f t="shared" si="192"/>
        <v>0</v>
      </c>
      <c r="AG332" s="121"/>
      <c r="AH332" s="122"/>
      <c r="AI332" s="123"/>
      <c r="AJ332" s="112"/>
      <c r="AK332" s="119">
        <f t="shared" si="193"/>
        <v>0</v>
      </c>
      <c r="AL332" s="124"/>
      <c r="AM332" s="115">
        <f>IFERROR(IF(AL332="",0,(SUMIF($G$3:AK$3,"金额-入",$G332:AK332)-SUMIF($G$3:AK$3,"金额-出",$G332:AK332))/(SUMIF($G$3:AK$3,"数量-入",$G332:AK332)-SUMIF($G$3:AK$3,"数量-出",$G332:AK332))),0)</f>
        <v>0</v>
      </c>
      <c r="AN332" s="115">
        <f t="shared" si="194"/>
        <v>0</v>
      </c>
      <c r="AO332" s="125"/>
      <c r="AP332" s="126"/>
      <c r="AQ332" s="123"/>
      <c r="AR332" s="112"/>
      <c r="AS332" s="119">
        <f t="shared" si="195"/>
        <v>0</v>
      </c>
      <c r="AT332" s="124"/>
      <c r="AU332" s="115">
        <f>IFERROR(IF(AT332="",0,(SUMIF($G$3:AS$3,"金额-入",$G332:AS332)-SUMIF($G$3:AS$3,"金额-出",$G332:AS332))/(SUMIF($G$3:AS$3,"数量-入",$G332:AS332)-SUMIF($G$3:AS$3,"数量-出",$G332:AS332))),0)</f>
        <v>0</v>
      </c>
      <c r="AV332" s="115">
        <f t="shared" si="196"/>
        <v>0</v>
      </c>
      <c r="AW332" s="125"/>
      <c r="AX332" s="126"/>
      <c r="AY332" s="123"/>
      <c r="AZ332" s="112"/>
      <c r="BA332" s="119">
        <f t="shared" si="197"/>
        <v>0</v>
      </c>
      <c r="BB332" s="124"/>
      <c r="BC332" s="115">
        <f>IFERROR(IF(BB332="",0,(SUMIF($G$3:BA$3,"金额-入",$G332:BA332)-SUMIF($G$3:BA$3,"金额-出",$G332:BA332))/(SUMIF($G$3:BA$3,"数量-入",$G332:BA332)-SUMIF($G$3:BA$3,"数量-出",$G332:BA332))),0)</f>
        <v>0</v>
      </c>
      <c r="BD332" s="115">
        <f t="shared" si="198"/>
        <v>0</v>
      </c>
      <c r="BE332" s="125"/>
      <c r="BF332" s="126"/>
      <c r="BG332" s="123"/>
      <c r="BH332" s="112"/>
      <c r="BI332" s="119">
        <f t="shared" si="199"/>
        <v>0</v>
      </c>
      <c r="BJ332" s="124"/>
      <c r="BK332" s="115">
        <f>IFERROR(IF(BJ332="",0,(SUMIF($G$3:BI$3,"金额-入",$G332:BI332)-SUMIF($G$3:BI$3,"金额-出",$G332:BI332))/(SUMIF($G$3:BI$3,"数量-入",$G332:BI332)-SUMIF($G$3:BI$3,"数量-出",$G332:BI332))),0)</f>
        <v>0</v>
      </c>
      <c r="BL332" s="115">
        <f t="shared" si="200"/>
        <v>0</v>
      </c>
      <c r="BM332" s="125"/>
      <c r="BN332" s="126"/>
      <c r="BO332" s="123"/>
      <c r="BP332" s="112"/>
      <c r="BQ332" s="119">
        <f t="shared" si="201"/>
        <v>0</v>
      </c>
      <c r="BR332" s="124"/>
      <c r="BS332" s="115">
        <f>IFERROR(IF(BR332="",0,(SUMIF($G$3:BQ$3,"金额-入",$G332:BQ332)-SUMIF($G$3:BQ$3,"金额-出",$G332:BQ332))/(SUMIF($G$3:BQ$3,"数量-入",$G332:BQ332)-SUMIF($G$3:BQ$3,"数量-出",$G332:BQ332))),0)</f>
        <v>0</v>
      </c>
      <c r="BT332" s="115">
        <f t="shared" si="202"/>
        <v>0</v>
      </c>
      <c r="BU332" s="125"/>
      <c r="BV332" s="126"/>
      <c r="BW332" s="123"/>
      <c r="BX332" s="112"/>
      <c r="BY332" s="119">
        <f t="shared" si="203"/>
        <v>0</v>
      </c>
      <c r="BZ332" s="124"/>
      <c r="CA332" s="115">
        <f>IFERROR(IF(BZ332="",0,(SUMIF($G$3:BY$3,"金额-入",$G332:BY332)-SUMIF($G$3:BY$3,"金额-出",$G332:BY332))/(SUMIF($G$3:BY$3,"数量-入",$G332:BY332)-SUMIF($G$3:BY$3,"数量-出",$G332:BY332))),0)</f>
        <v>0</v>
      </c>
      <c r="CB332" s="115">
        <f t="shared" si="204"/>
        <v>0</v>
      </c>
      <c r="CC332" s="125"/>
      <c r="CD332" s="126"/>
      <c r="CE332" s="123"/>
      <c r="CF332" s="112"/>
      <c r="CG332" s="119">
        <f t="shared" si="205"/>
        <v>0</v>
      </c>
      <c r="CH332" s="124"/>
      <c r="CI332" s="115">
        <f>IFERROR(IF(CH332="",0,(SUMIF($G$3:CG$3,"金额-入",$G332:CG332)-SUMIF($G$3:CG$3,"金额-出",$G332:CG332))/(SUMIF($G$3:CG$3,"数量-入",$G332:CG332)-SUMIF($G$3:CG$3,"数量-出",$G332:CG332))),0)</f>
        <v>0</v>
      </c>
      <c r="CJ332" s="115">
        <f t="shared" si="206"/>
        <v>0</v>
      </c>
      <c r="CK332" s="125"/>
      <c r="CL332" s="126"/>
      <c r="CM332" s="123"/>
      <c r="CN332" s="112"/>
      <c r="CO332" s="119">
        <f t="shared" si="207"/>
        <v>0</v>
      </c>
      <c r="CP332" s="124"/>
      <c r="CQ332" s="115">
        <f>IFERROR(IF(CP332="",0,(SUMIF($G$3:CO$3,"金额-入",$G332:CO332)-SUMIF($G$3:CO$3,"金额-出",$G332:CO332))/(SUMIF($G$3:CO$3,"数量-入",$G332:CO332)-SUMIF($G$3:CO$3,"数量-出",$G332:CO332))),0)</f>
        <v>0</v>
      </c>
      <c r="CR332" s="115">
        <f t="shared" si="208"/>
        <v>0</v>
      </c>
      <c r="CS332" s="125"/>
      <c r="CT332" s="126"/>
      <c r="CU332" s="123"/>
      <c r="CV332" s="112"/>
      <c r="CW332" s="119">
        <f t="shared" si="209"/>
        <v>0</v>
      </c>
      <c r="CX332" s="124"/>
      <c r="CY332" s="115">
        <f>IFERROR(IF(CX332="",0,(SUMIF($G$3:CW$3,"金额-入",$G332:CW332)-SUMIF($G$3:CW$3,"金额-出",$G332:CW332))/(SUMIF($G$3:CW$3,"数量-入",$G332:CW332)-SUMIF($G$3:CW$3,"数量-出",$G332:CW332))),0)</f>
        <v>0</v>
      </c>
      <c r="CZ332" s="115">
        <f t="shared" si="210"/>
        <v>0</v>
      </c>
      <c r="DA332" s="125"/>
      <c r="DB332" s="126"/>
      <c r="DC332" s="123"/>
      <c r="DD332" s="112"/>
      <c r="DE332" s="119">
        <f t="shared" si="211"/>
        <v>0</v>
      </c>
      <c r="DF332" s="124"/>
      <c r="DG332" s="115">
        <f>IFERROR(IF(DF332="",0,(SUMIF($G$3:DE$3,"金额-入",$G332:DE332)-SUMIF($G$3:DE$3,"金额-出",$G332:DE332))/(SUMIF($G$3:DE$3,"数量-入",$G332:DE332)-SUMIF($G$3:DE$3,"数量-出",$G332:DE332))),0)</f>
        <v>0</v>
      </c>
      <c r="DH332" s="115">
        <f t="shared" si="212"/>
        <v>0</v>
      </c>
      <c r="DI332" s="125"/>
      <c r="DJ332" s="126"/>
      <c r="DK332" s="109">
        <f t="array" ref="DK332">MIN(IF(($G$3:$DJ$3="单价")*(G332:DJ332&lt;&gt;0),G332:DJ332))</f>
        <v>0</v>
      </c>
      <c r="DL332" s="97">
        <f t="array" ref="DL332">MAX(IF($G$3:$DJ$3="单价",G332:DJ332))</f>
        <v>0</v>
      </c>
      <c r="DM332" s="115">
        <f t="shared" si="213"/>
        <v>0</v>
      </c>
      <c r="DN332" s="127"/>
      <c r="DO332" s="2"/>
      <c r="DP332" s="11">
        <f t="shared" si="214"/>
        <v>0</v>
      </c>
      <c r="DQ332" s="11">
        <f t="shared" si="215"/>
        <v>0</v>
      </c>
      <c r="DR332" s="11"/>
      <c r="DS332" s="11"/>
      <c r="DT332" s="11"/>
      <c r="DU332" s="2"/>
      <c r="DV332" s="2"/>
      <c r="DW332" s="2"/>
      <c r="DX332" s="2"/>
      <c r="DY332" s="2"/>
    </row>
    <row r="333" spans="1:129" ht="18" hidden="1" customHeight="1" outlineLevel="1" x14ac:dyDescent="0.15">
      <c r="A333" s="2"/>
      <c r="B333" s="53">
        <f t="shared" si="178"/>
        <v>329</v>
      </c>
      <c r="C333" s="5"/>
      <c r="D333" s="6"/>
      <c r="E333" s="7"/>
      <c r="F333" s="8"/>
      <c r="G333" s="111"/>
      <c r="H333" s="112"/>
      <c r="I333" s="113">
        <f t="shared" si="181"/>
        <v>0</v>
      </c>
      <c r="J333" s="114">
        <f t="shared" si="182"/>
        <v>0</v>
      </c>
      <c r="K333" s="115">
        <f t="shared" si="179"/>
        <v>0</v>
      </c>
      <c r="L333" s="113">
        <f t="shared" si="183"/>
        <v>0</v>
      </c>
      <c r="M333" s="114">
        <f t="shared" si="184"/>
        <v>0</v>
      </c>
      <c r="N333" s="115">
        <f t="shared" si="180"/>
        <v>0</v>
      </c>
      <c r="O333" s="113">
        <f t="shared" si="185"/>
        <v>0</v>
      </c>
      <c r="P333" s="116">
        <f t="shared" si="186"/>
        <v>0</v>
      </c>
      <c r="Q333" s="117">
        <f t="shared" si="187"/>
        <v>0</v>
      </c>
      <c r="R333" s="118">
        <f t="shared" si="188"/>
        <v>0</v>
      </c>
      <c r="S333" s="111"/>
      <c r="T333" s="112"/>
      <c r="U333" s="119">
        <f t="shared" si="189"/>
        <v>0</v>
      </c>
      <c r="V333" s="120"/>
      <c r="W333" s="115">
        <f>IFERROR(IF(V333="",0,(SUMIF($G$3:U$3,"金额-入",$G333:U333)-SUMIF($G$3:U$3,"金额-出",$G333:U333))/(SUMIF($G$3:U$3,"数量-入",$G333:U333)-SUMIF($G$3:U$3,"数量-出",$G333:U333))),0)</f>
        <v>0</v>
      </c>
      <c r="X333" s="115">
        <f t="shared" si="190"/>
        <v>0</v>
      </c>
      <c r="Y333" s="121"/>
      <c r="Z333" s="122"/>
      <c r="AA333" s="111"/>
      <c r="AB333" s="112"/>
      <c r="AC333" s="119">
        <f t="shared" si="191"/>
        <v>0</v>
      </c>
      <c r="AD333" s="120"/>
      <c r="AE333" s="115">
        <f>IFERROR(IF(AD333="",0,(SUMIF($G$3:AC$3,"金额-入",$G333:AC333)-SUMIF($G$3:AC$3,"金额-出",$G333:AC333))/(SUMIF($G$3:AC$3,"数量-入",$G333:AC333)-SUMIF($G$3:AC$3,"数量-出",$G333:AC333))),0)</f>
        <v>0</v>
      </c>
      <c r="AF333" s="115">
        <f t="shared" si="192"/>
        <v>0</v>
      </c>
      <c r="AG333" s="121"/>
      <c r="AH333" s="122"/>
      <c r="AI333" s="123"/>
      <c r="AJ333" s="112"/>
      <c r="AK333" s="119">
        <f t="shared" si="193"/>
        <v>0</v>
      </c>
      <c r="AL333" s="124"/>
      <c r="AM333" s="115">
        <f>IFERROR(IF(AL333="",0,(SUMIF($G$3:AK$3,"金额-入",$G333:AK333)-SUMIF($G$3:AK$3,"金额-出",$G333:AK333))/(SUMIF($G$3:AK$3,"数量-入",$G333:AK333)-SUMIF($G$3:AK$3,"数量-出",$G333:AK333))),0)</f>
        <v>0</v>
      </c>
      <c r="AN333" s="115">
        <f t="shared" si="194"/>
        <v>0</v>
      </c>
      <c r="AO333" s="125"/>
      <c r="AP333" s="126"/>
      <c r="AQ333" s="123"/>
      <c r="AR333" s="112"/>
      <c r="AS333" s="119">
        <f t="shared" si="195"/>
        <v>0</v>
      </c>
      <c r="AT333" s="124"/>
      <c r="AU333" s="115">
        <f>IFERROR(IF(AT333="",0,(SUMIF($G$3:AS$3,"金额-入",$G333:AS333)-SUMIF($G$3:AS$3,"金额-出",$G333:AS333))/(SUMIF($G$3:AS$3,"数量-入",$G333:AS333)-SUMIF($G$3:AS$3,"数量-出",$G333:AS333))),0)</f>
        <v>0</v>
      </c>
      <c r="AV333" s="115">
        <f t="shared" si="196"/>
        <v>0</v>
      </c>
      <c r="AW333" s="125"/>
      <c r="AX333" s="126"/>
      <c r="AY333" s="123"/>
      <c r="AZ333" s="112"/>
      <c r="BA333" s="119">
        <f t="shared" si="197"/>
        <v>0</v>
      </c>
      <c r="BB333" s="124"/>
      <c r="BC333" s="115">
        <f>IFERROR(IF(BB333="",0,(SUMIF($G$3:BA$3,"金额-入",$G333:BA333)-SUMIF($G$3:BA$3,"金额-出",$G333:BA333))/(SUMIF($G$3:BA$3,"数量-入",$G333:BA333)-SUMIF($G$3:BA$3,"数量-出",$G333:BA333))),0)</f>
        <v>0</v>
      </c>
      <c r="BD333" s="115">
        <f t="shared" si="198"/>
        <v>0</v>
      </c>
      <c r="BE333" s="125"/>
      <c r="BF333" s="126"/>
      <c r="BG333" s="123"/>
      <c r="BH333" s="112"/>
      <c r="BI333" s="119">
        <f t="shared" si="199"/>
        <v>0</v>
      </c>
      <c r="BJ333" s="124"/>
      <c r="BK333" s="115">
        <f>IFERROR(IF(BJ333="",0,(SUMIF($G$3:BI$3,"金额-入",$G333:BI333)-SUMIF($G$3:BI$3,"金额-出",$G333:BI333))/(SUMIF($G$3:BI$3,"数量-入",$G333:BI333)-SUMIF($G$3:BI$3,"数量-出",$G333:BI333))),0)</f>
        <v>0</v>
      </c>
      <c r="BL333" s="115">
        <f t="shared" si="200"/>
        <v>0</v>
      </c>
      <c r="BM333" s="125"/>
      <c r="BN333" s="126"/>
      <c r="BO333" s="123"/>
      <c r="BP333" s="112"/>
      <c r="BQ333" s="119">
        <f t="shared" si="201"/>
        <v>0</v>
      </c>
      <c r="BR333" s="124"/>
      <c r="BS333" s="115">
        <f>IFERROR(IF(BR333="",0,(SUMIF($G$3:BQ$3,"金额-入",$G333:BQ333)-SUMIF($G$3:BQ$3,"金额-出",$G333:BQ333))/(SUMIF($G$3:BQ$3,"数量-入",$G333:BQ333)-SUMIF($G$3:BQ$3,"数量-出",$G333:BQ333))),0)</f>
        <v>0</v>
      </c>
      <c r="BT333" s="115">
        <f t="shared" si="202"/>
        <v>0</v>
      </c>
      <c r="BU333" s="125"/>
      <c r="BV333" s="126"/>
      <c r="BW333" s="123"/>
      <c r="BX333" s="112"/>
      <c r="BY333" s="119">
        <f t="shared" si="203"/>
        <v>0</v>
      </c>
      <c r="BZ333" s="124"/>
      <c r="CA333" s="115">
        <f>IFERROR(IF(BZ333="",0,(SUMIF($G$3:BY$3,"金额-入",$G333:BY333)-SUMIF($G$3:BY$3,"金额-出",$G333:BY333))/(SUMIF($G$3:BY$3,"数量-入",$G333:BY333)-SUMIF($G$3:BY$3,"数量-出",$G333:BY333))),0)</f>
        <v>0</v>
      </c>
      <c r="CB333" s="115">
        <f t="shared" si="204"/>
        <v>0</v>
      </c>
      <c r="CC333" s="125"/>
      <c r="CD333" s="126"/>
      <c r="CE333" s="123"/>
      <c r="CF333" s="112"/>
      <c r="CG333" s="119">
        <f t="shared" si="205"/>
        <v>0</v>
      </c>
      <c r="CH333" s="124"/>
      <c r="CI333" s="115">
        <f>IFERROR(IF(CH333="",0,(SUMIF($G$3:CG$3,"金额-入",$G333:CG333)-SUMIF($G$3:CG$3,"金额-出",$G333:CG333))/(SUMIF($G$3:CG$3,"数量-入",$G333:CG333)-SUMIF($G$3:CG$3,"数量-出",$G333:CG333))),0)</f>
        <v>0</v>
      </c>
      <c r="CJ333" s="115">
        <f t="shared" si="206"/>
        <v>0</v>
      </c>
      <c r="CK333" s="125"/>
      <c r="CL333" s="126"/>
      <c r="CM333" s="123"/>
      <c r="CN333" s="112"/>
      <c r="CO333" s="119">
        <f t="shared" si="207"/>
        <v>0</v>
      </c>
      <c r="CP333" s="124"/>
      <c r="CQ333" s="115">
        <f>IFERROR(IF(CP333="",0,(SUMIF($G$3:CO$3,"金额-入",$G333:CO333)-SUMIF($G$3:CO$3,"金额-出",$G333:CO333))/(SUMIF($G$3:CO$3,"数量-入",$G333:CO333)-SUMIF($G$3:CO$3,"数量-出",$G333:CO333))),0)</f>
        <v>0</v>
      </c>
      <c r="CR333" s="115">
        <f t="shared" si="208"/>
        <v>0</v>
      </c>
      <c r="CS333" s="125"/>
      <c r="CT333" s="126"/>
      <c r="CU333" s="123"/>
      <c r="CV333" s="112"/>
      <c r="CW333" s="119">
        <f t="shared" si="209"/>
        <v>0</v>
      </c>
      <c r="CX333" s="124"/>
      <c r="CY333" s="115">
        <f>IFERROR(IF(CX333="",0,(SUMIF($G$3:CW$3,"金额-入",$G333:CW333)-SUMIF($G$3:CW$3,"金额-出",$G333:CW333))/(SUMIF($G$3:CW$3,"数量-入",$G333:CW333)-SUMIF($G$3:CW$3,"数量-出",$G333:CW333))),0)</f>
        <v>0</v>
      </c>
      <c r="CZ333" s="115">
        <f t="shared" si="210"/>
        <v>0</v>
      </c>
      <c r="DA333" s="125"/>
      <c r="DB333" s="126"/>
      <c r="DC333" s="123"/>
      <c r="DD333" s="112"/>
      <c r="DE333" s="119">
        <f t="shared" si="211"/>
        <v>0</v>
      </c>
      <c r="DF333" s="124"/>
      <c r="DG333" s="115">
        <f>IFERROR(IF(DF333="",0,(SUMIF($G$3:DE$3,"金额-入",$G333:DE333)-SUMIF($G$3:DE$3,"金额-出",$G333:DE333))/(SUMIF($G$3:DE$3,"数量-入",$G333:DE333)-SUMIF($G$3:DE$3,"数量-出",$G333:DE333))),0)</f>
        <v>0</v>
      </c>
      <c r="DH333" s="115">
        <f t="shared" si="212"/>
        <v>0</v>
      </c>
      <c r="DI333" s="125"/>
      <c r="DJ333" s="126"/>
      <c r="DK333" s="109">
        <f t="array" ref="DK333">MIN(IF(($G$3:$DJ$3="单价")*(G333:DJ333&lt;&gt;0),G333:DJ333))</f>
        <v>0</v>
      </c>
      <c r="DL333" s="97">
        <f t="array" ref="DL333">MAX(IF($G$3:$DJ$3="单价",G333:DJ333))</f>
        <v>0</v>
      </c>
      <c r="DM333" s="115">
        <f t="shared" si="213"/>
        <v>0</v>
      </c>
      <c r="DN333" s="127"/>
      <c r="DO333" s="2"/>
      <c r="DP333" s="11">
        <f t="shared" si="214"/>
        <v>0</v>
      </c>
      <c r="DQ333" s="11">
        <f t="shared" si="215"/>
        <v>0</v>
      </c>
      <c r="DR333" s="11"/>
      <c r="DS333" s="11"/>
      <c r="DT333" s="11"/>
      <c r="DU333" s="2"/>
      <c r="DV333" s="2"/>
      <c r="DW333" s="2"/>
      <c r="DX333" s="2"/>
      <c r="DY333" s="2"/>
    </row>
    <row r="334" spans="1:129" ht="18" hidden="1" customHeight="1" outlineLevel="1" x14ac:dyDescent="0.15">
      <c r="A334" s="2"/>
      <c r="B334" s="53">
        <f t="shared" ref="B334:B397" si="216">ROW()-4</f>
        <v>330</v>
      </c>
      <c r="C334" s="5"/>
      <c r="D334" s="6"/>
      <c r="E334" s="7"/>
      <c r="F334" s="8"/>
      <c r="G334" s="111"/>
      <c r="H334" s="112"/>
      <c r="I334" s="113">
        <f t="shared" si="181"/>
        <v>0</v>
      </c>
      <c r="J334" s="114">
        <f t="shared" si="182"/>
        <v>0</v>
      </c>
      <c r="K334" s="115">
        <f t="shared" si="179"/>
        <v>0</v>
      </c>
      <c r="L334" s="113">
        <f t="shared" si="183"/>
        <v>0</v>
      </c>
      <c r="M334" s="114">
        <f t="shared" si="184"/>
        <v>0</v>
      </c>
      <c r="N334" s="115">
        <f t="shared" si="180"/>
        <v>0</v>
      </c>
      <c r="O334" s="113">
        <f t="shared" si="185"/>
        <v>0</v>
      </c>
      <c r="P334" s="116">
        <f t="shared" si="186"/>
        <v>0</v>
      </c>
      <c r="Q334" s="117">
        <f t="shared" si="187"/>
        <v>0</v>
      </c>
      <c r="R334" s="118">
        <f t="shared" si="188"/>
        <v>0</v>
      </c>
      <c r="S334" s="111"/>
      <c r="T334" s="112"/>
      <c r="U334" s="119">
        <f t="shared" si="189"/>
        <v>0</v>
      </c>
      <c r="V334" s="120"/>
      <c r="W334" s="115">
        <f>IFERROR(IF(V334="",0,(SUMIF($G$3:U$3,"金额-入",$G334:U334)-SUMIF($G$3:U$3,"金额-出",$G334:U334))/(SUMIF($G$3:U$3,"数量-入",$G334:U334)-SUMIF($G$3:U$3,"数量-出",$G334:U334))),0)</f>
        <v>0</v>
      </c>
      <c r="X334" s="115">
        <f t="shared" si="190"/>
        <v>0</v>
      </c>
      <c r="Y334" s="121"/>
      <c r="Z334" s="122"/>
      <c r="AA334" s="111"/>
      <c r="AB334" s="112"/>
      <c r="AC334" s="119">
        <f t="shared" si="191"/>
        <v>0</v>
      </c>
      <c r="AD334" s="120"/>
      <c r="AE334" s="115">
        <f>IFERROR(IF(AD334="",0,(SUMIF($G$3:AC$3,"金额-入",$G334:AC334)-SUMIF($G$3:AC$3,"金额-出",$G334:AC334))/(SUMIF($G$3:AC$3,"数量-入",$G334:AC334)-SUMIF($G$3:AC$3,"数量-出",$G334:AC334))),0)</f>
        <v>0</v>
      </c>
      <c r="AF334" s="115">
        <f t="shared" si="192"/>
        <v>0</v>
      </c>
      <c r="AG334" s="121"/>
      <c r="AH334" s="122"/>
      <c r="AI334" s="123"/>
      <c r="AJ334" s="112"/>
      <c r="AK334" s="119">
        <f t="shared" si="193"/>
        <v>0</v>
      </c>
      <c r="AL334" s="124"/>
      <c r="AM334" s="115">
        <f>IFERROR(IF(AL334="",0,(SUMIF($G$3:AK$3,"金额-入",$G334:AK334)-SUMIF($G$3:AK$3,"金额-出",$G334:AK334))/(SUMIF($G$3:AK$3,"数量-入",$G334:AK334)-SUMIF($G$3:AK$3,"数量-出",$G334:AK334))),0)</f>
        <v>0</v>
      </c>
      <c r="AN334" s="115">
        <f t="shared" si="194"/>
        <v>0</v>
      </c>
      <c r="AO334" s="125"/>
      <c r="AP334" s="126"/>
      <c r="AQ334" s="123"/>
      <c r="AR334" s="112"/>
      <c r="AS334" s="119">
        <f t="shared" si="195"/>
        <v>0</v>
      </c>
      <c r="AT334" s="124"/>
      <c r="AU334" s="115">
        <f>IFERROR(IF(AT334="",0,(SUMIF($G$3:AS$3,"金额-入",$G334:AS334)-SUMIF($G$3:AS$3,"金额-出",$G334:AS334))/(SUMIF($G$3:AS$3,"数量-入",$G334:AS334)-SUMIF($G$3:AS$3,"数量-出",$G334:AS334))),0)</f>
        <v>0</v>
      </c>
      <c r="AV334" s="115">
        <f t="shared" si="196"/>
        <v>0</v>
      </c>
      <c r="AW334" s="125"/>
      <c r="AX334" s="126"/>
      <c r="AY334" s="123"/>
      <c r="AZ334" s="112"/>
      <c r="BA334" s="119">
        <f t="shared" si="197"/>
        <v>0</v>
      </c>
      <c r="BB334" s="124"/>
      <c r="BC334" s="115">
        <f>IFERROR(IF(BB334="",0,(SUMIF($G$3:BA$3,"金额-入",$G334:BA334)-SUMIF($G$3:BA$3,"金额-出",$G334:BA334))/(SUMIF($G$3:BA$3,"数量-入",$G334:BA334)-SUMIF($G$3:BA$3,"数量-出",$G334:BA334))),0)</f>
        <v>0</v>
      </c>
      <c r="BD334" s="115">
        <f t="shared" si="198"/>
        <v>0</v>
      </c>
      <c r="BE334" s="125"/>
      <c r="BF334" s="126"/>
      <c r="BG334" s="123"/>
      <c r="BH334" s="112"/>
      <c r="BI334" s="119">
        <f t="shared" si="199"/>
        <v>0</v>
      </c>
      <c r="BJ334" s="124"/>
      <c r="BK334" s="115">
        <f>IFERROR(IF(BJ334="",0,(SUMIF($G$3:BI$3,"金额-入",$G334:BI334)-SUMIF($G$3:BI$3,"金额-出",$G334:BI334))/(SUMIF($G$3:BI$3,"数量-入",$G334:BI334)-SUMIF($G$3:BI$3,"数量-出",$G334:BI334))),0)</f>
        <v>0</v>
      </c>
      <c r="BL334" s="115">
        <f t="shared" si="200"/>
        <v>0</v>
      </c>
      <c r="BM334" s="125"/>
      <c r="BN334" s="126"/>
      <c r="BO334" s="123"/>
      <c r="BP334" s="112"/>
      <c r="BQ334" s="119">
        <f t="shared" si="201"/>
        <v>0</v>
      </c>
      <c r="BR334" s="124"/>
      <c r="BS334" s="115">
        <f>IFERROR(IF(BR334="",0,(SUMIF($G$3:BQ$3,"金额-入",$G334:BQ334)-SUMIF($G$3:BQ$3,"金额-出",$G334:BQ334))/(SUMIF($G$3:BQ$3,"数量-入",$G334:BQ334)-SUMIF($G$3:BQ$3,"数量-出",$G334:BQ334))),0)</f>
        <v>0</v>
      </c>
      <c r="BT334" s="115">
        <f t="shared" si="202"/>
        <v>0</v>
      </c>
      <c r="BU334" s="125"/>
      <c r="BV334" s="126"/>
      <c r="BW334" s="123"/>
      <c r="BX334" s="112"/>
      <c r="BY334" s="119">
        <f t="shared" si="203"/>
        <v>0</v>
      </c>
      <c r="BZ334" s="124"/>
      <c r="CA334" s="115">
        <f>IFERROR(IF(BZ334="",0,(SUMIF($G$3:BY$3,"金额-入",$G334:BY334)-SUMIF($G$3:BY$3,"金额-出",$G334:BY334))/(SUMIF($G$3:BY$3,"数量-入",$G334:BY334)-SUMIF($G$3:BY$3,"数量-出",$G334:BY334))),0)</f>
        <v>0</v>
      </c>
      <c r="CB334" s="115">
        <f t="shared" si="204"/>
        <v>0</v>
      </c>
      <c r="CC334" s="125"/>
      <c r="CD334" s="126"/>
      <c r="CE334" s="123"/>
      <c r="CF334" s="112"/>
      <c r="CG334" s="119">
        <f t="shared" si="205"/>
        <v>0</v>
      </c>
      <c r="CH334" s="124"/>
      <c r="CI334" s="115">
        <f>IFERROR(IF(CH334="",0,(SUMIF($G$3:CG$3,"金额-入",$G334:CG334)-SUMIF($G$3:CG$3,"金额-出",$G334:CG334))/(SUMIF($G$3:CG$3,"数量-入",$G334:CG334)-SUMIF($G$3:CG$3,"数量-出",$G334:CG334))),0)</f>
        <v>0</v>
      </c>
      <c r="CJ334" s="115">
        <f t="shared" si="206"/>
        <v>0</v>
      </c>
      <c r="CK334" s="125"/>
      <c r="CL334" s="126"/>
      <c r="CM334" s="123"/>
      <c r="CN334" s="112"/>
      <c r="CO334" s="119">
        <f t="shared" si="207"/>
        <v>0</v>
      </c>
      <c r="CP334" s="124"/>
      <c r="CQ334" s="115">
        <f>IFERROR(IF(CP334="",0,(SUMIF($G$3:CO$3,"金额-入",$G334:CO334)-SUMIF($G$3:CO$3,"金额-出",$G334:CO334))/(SUMIF($G$3:CO$3,"数量-入",$G334:CO334)-SUMIF($G$3:CO$3,"数量-出",$G334:CO334))),0)</f>
        <v>0</v>
      </c>
      <c r="CR334" s="115">
        <f t="shared" si="208"/>
        <v>0</v>
      </c>
      <c r="CS334" s="125"/>
      <c r="CT334" s="126"/>
      <c r="CU334" s="123"/>
      <c r="CV334" s="112"/>
      <c r="CW334" s="119">
        <f t="shared" si="209"/>
        <v>0</v>
      </c>
      <c r="CX334" s="124"/>
      <c r="CY334" s="115">
        <f>IFERROR(IF(CX334="",0,(SUMIF($G$3:CW$3,"金额-入",$G334:CW334)-SUMIF($G$3:CW$3,"金额-出",$G334:CW334))/(SUMIF($G$3:CW$3,"数量-入",$G334:CW334)-SUMIF($G$3:CW$3,"数量-出",$G334:CW334))),0)</f>
        <v>0</v>
      </c>
      <c r="CZ334" s="115">
        <f t="shared" si="210"/>
        <v>0</v>
      </c>
      <c r="DA334" s="125"/>
      <c r="DB334" s="126"/>
      <c r="DC334" s="123"/>
      <c r="DD334" s="112"/>
      <c r="DE334" s="119">
        <f t="shared" si="211"/>
        <v>0</v>
      </c>
      <c r="DF334" s="124"/>
      <c r="DG334" s="115">
        <f>IFERROR(IF(DF334="",0,(SUMIF($G$3:DE$3,"金额-入",$G334:DE334)-SUMIF($G$3:DE$3,"金额-出",$G334:DE334))/(SUMIF($G$3:DE$3,"数量-入",$G334:DE334)-SUMIF($G$3:DE$3,"数量-出",$G334:DE334))),0)</f>
        <v>0</v>
      </c>
      <c r="DH334" s="115">
        <f t="shared" si="212"/>
        <v>0</v>
      </c>
      <c r="DI334" s="125"/>
      <c r="DJ334" s="126"/>
      <c r="DK334" s="109">
        <f t="array" ref="DK334">MIN(IF(($G$3:$DJ$3="单价")*(G334:DJ334&lt;&gt;0),G334:DJ334))</f>
        <v>0</v>
      </c>
      <c r="DL334" s="97">
        <f t="array" ref="DL334">MAX(IF($G$3:$DJ$3="单价",G334:DJ334))</f>
        <v>0</v>
      </c>
      <c r="DM334" s="115">
        <f t="shared" si="213"/>
        <v>0</v>
      </c>
      <c r="DN334" s="127"/>
      <c r="DO334" s="2"/>
      <c r="DP334" s="11">
        <f t="shared" si="214"/>
        <v>0</v>
      </c>
      <c r="DQ334" s="11">
        <f t="shared" si="215"/>
        <v>0</v>
      </c>
      <c r="DR334" s="11"/>
      <c r="DS334" s="11"/>
      <c r="DT334" s="11"/>
      <c r="DU334" s="2"/>
      <c r="DV334" s="2"/>
      <c r="DW334" s="2"/>
      <c r="DX334" s="2"/>
      <c r="DY334" s="2"/>
    </row>
    <row r="335" spans="1:129" ht="18" hidden="1" customHeight="1" outlineLevel="1" x14ac:dyDescent="0.15">
      <c r="A335" s="2"/>
      <c r="B335" s="53">
        <f t="shared" si="216"/>
        <v>331</v>
      </c>
      <c r="C335" s="5"/>
      <c r="D335" s="6"/>
      <c r="E335" s="7"/>
      <c r="F335" s="8"/>
      <c r="G335" s="111"/>
      <c r="H335" s="112"/>
      <c r="I335" s="113">
        <f t="shared" si="181"/>
        <v>0</v>
      </c>
      <c r="J335" s="114">
        <f t="shared" si="182"/>
        <v>0</v>
      </c>
      <c r="K335" s="115">
        <f t="shared" si="179"/>
        <v>0</v>
      </c>
      <c r="L335" s="113">
        <f t="shared" si="183"/>
        <v>0</v>
      </c>
      <c r="M335" s="114">
        <f t="shared" si="184"/>
        <v>0</v>
      </c>
      <c r="N335" s="115">
        <f t="shared" si="180"/>
        <v>0</v>
      </c>
      <c r="O335" s="113">
        <f t="shared" si="185"/>
        <v>0</v>
      </c>
      <c r="P335" s="116">
        <f t="shared" si="186"/>
        <v>0</v>
      </c>
      <c r="Q335" s="117">
        <f t="shared" si="187"/>
        <v>0</v>
      </c>
      <c r="R335" s="118">
        <f t="shared" si="188"/>
        <v>0</v>
      </c>
      <c r="S335" s="111"/>
      <c r="T335" s="112"/>
      <c r="U335" s="119">
        <f t="shared" si="189"/>
        <v>0</v>
      </c>
      <c r="V335" s="120"/>
      <c r="W335" s="115">
        <f>IFERROR(IF(V335="",0,(SUMIF($G$3:U$3,"金额-入",$G335:U335)-SUMIF($G$3:U$3,"金额-出",$G335:U335))/(SUMIF($G$3:U$3,"数量-入",$G335:U335)-SUMIF($G$3:U$3,"数量-出",$G335:U335))),0)</f>
        <v>0</v>
      </c>
      <c r="X335" s="115">
        <f t="shared" si="190"/>
        <v>0</v>
      </c>
      <c r="Y335" s="121"/>
      <c r="Z335" s="122"/>
      <c r="AA335" s="111"/>
      <c r="AB335" s="112"/>
      <c r="AC335" s="119">
        <f t="shared" si="191"/>
        <v>0</v>
      </c>
      <c r="AD335" s="120"/>
      <c r="AE335" s="115">
        <f>IFERROR(IF(AD335="",0,(SUMIF($G$3:AC$3,"金额-入",$G335:AC335)-SUMIF($G$3:AC$3,"金额-出",$G335:AC335))/(SUMIF($G$3:AC$3,"数量-入",$G335:AC335)-SUMIF($G$3:AC$3,"数量-出",$G335:AC335))),0)</f>
        <v>0</v>
      </c>
      <c r="AF335" s="115">
        <f t="shared" si="192"/>
        <v>0</v>
      </c>
      <c r="AG335" s="121"/>
      <c r="AH335" s="122"/>
      <c r="AI335" s="123"/>
      <c r="AJ335" s="112"/>
      <c r="AK335" s="119">
        <f t="shared" si="193"/>
        <v>0</v>
      </c>
      <c r="AL335" s="124"/>
      <c r="AM335" s="115">
        <f>IFERROR(IF(AL335="",0,(SUMIF($G$3:AK$3,"金额-入",$G335:AK335)-SUMIF($G$3:AK$3,"金额-出",$G335:AK335))/(SUMIF($G$3:AK$3,"数量-入",$G335:AK335)-SUMIF($G$3:AK$3,"数量-出",$G335:AK335))),0)</f>
        <v>0</v>
      </c>
      <c r="AN335" s="115">
        <f t="shared" si="194"/>
        <v>0</v>
      </c>
      <c r="AO335" s="125"/>
      <c r="AP335" s="126"/>
      <c r="AQ335" s="123"/>
      <c r="AR335" s="112"/>
      <c r="AS335" s="119">
        <f t="shared" si="195"/>
        <v>0</v>
      </c>
      <c r="AT335" s="124"/>
      <c r="AU335" s="115">
        <f>IFERROR(IF(AT335="",0,(SUMIF($G$3:AS$3,"金额-入",$G335:AS335)-SUMIF($G$3:AS$3,"金额-出",$G335:AS335))/(SUMIF($G$3:AS$3,"数量-入",$G335:AS335)-SUMIF($G$3:AS$3,"数量-出",$G335:AS335))),0)</f>
        <v>0</v>
      </c>
      <c r="AV335" s="115">
        <f t="shared" si="196"/>
        <v>0</v>
      </c>
      <c r="AW335" s="125"/>
      <c r="AX335" s="126"/>
      <c r="AY335" s="123"/>
      <c r="AZ335" s="112"/>
      <c r="BA335" s="119">
        <f t="shared" si="197"/>
        <v>0</v>
      </c>
      <c r="BB335" s="124"/>
      <c r="BC335" s="115">
        <f>IFERROR(IF(BB335="",0,(SUMIF($G$3:BA$3,"金额-入",$G335:BA335)-SUMIF($G$3:BA$3,"金额-出",$G335:BA335))/(SUMIF($G$3:BA$3,"数量-入",$G335:BA335)-SUMIF($G$3:BA$3,"数量-出",$G335:BA335))),0)</f>
        <v>0</v>
      </c>
      <c r="BD335" s="115">
        <f t="shared" si="198"/>
        <v>0</v>
      </c>
      <c r="BE335" s="125"/>
      <c r="BF335" s="126"/>
      <c r="BG335" s="123"/>
      <c r="BH335" s="112"/>
      <c r="BI335" s="119">
        <f t="shared" si="199"/>
        <v>0</v>
      </c>
      <c r="BJ335" s="124"/>
      <c r="BK335" s="115">
        <f>IFERROR(IF(BJ335="",0,(SUMIF($G$3:BI$3,"金额-入",$G335:BI335)-SUMIF($G$3:BI$3,"金额-出",$G335:BI335))/(SUMIF($G$3:BI$3,"数量-入",$G335:BI335)-SUMIF($G$3:BI$3,"数量-出",$G335:BI335))),0)</f>
        <v>0</v>
      </c>
      <c r="BL335" s="115">
        <f t="shared" si="200"/>
        <v>0</v>
      </c>
      <c r="BM335" s="125"/>
      <c r="BN335" s="126"/>
      <c r="BO335" s="123"/>
      <c r="BP335" s="112"/>
      <c r="BQ335" s="119">
        <f t="shared" si="201"/>
        <v>0</v>
      </c>
      <c r="BR335" s="124"/>
      <c r="BS335" s="115">
        <f>IFERROR(IF(BR335="",0,(SUMIF($G$3:BQ$3,"金额-入",$G335:BQ335)-SUMIF($G$3:BQ$3,"金额-出",$G335:BQ335))/(SUMIF($G$3:BQ$3,"数量-入",$G335:BQ335)-SUMIF($G$3:BQ$3,"数量-出",$G335:BQ335))),0)</f>
        <v>0</v>
      </c>
      <c r="BT335" s="115">
        <f t="shared" si="202"/>
        <v>0</v>
      </c>
      <c r="BU335" s="125"/>
      <c r="BV335" s="126"/>
      <c r="BW335" s="123"/>
      <c r="BX335" s="112"/>
      <c r="BY335" s="119">
        <f t="shared" si="203"/>
        <v>0</v>
      </c>
      <c r="BZ335" s="124"/>
      <c r="CA335" s="115">
        <f>IFERROR(IF(BZ335="",0,(SUMIF($G$3:BY$3,"金额-入",$G335:BY335)-SUMIF($G$3:BY$3,"金额-出",$G335:BY335))/(SUMIF($G$3:BY$3,"数量-入",$G335:BY335)-SUMIF($G$3:BY$3,"数量-出",$G335:BY335))),0)</f>
        <v>0</v>
      </c>
      <c r="CB335" s="115">
        <f t="shared" si="204"/>
        <v>0</v>
      </c>
      <c r="CC335" s="125"/>
      <c r="CD335" s="126"/>
      <c r="CE335" s="123"/>
      <c r="CF335" s="112"/>
      <c r="CG335" s="119">
        <f t="shared" si="205"/>
        <v>0</v>
      </c>
      <c r="CH335" s="124"/>
      <c r="CI335" s="115">
        <f>IFERROR(IF(CH335="",0,(SUMIF($G$3:CG$3,"金额-入",$G335:CG335)-SUMIF($G$3:CG$3,"金额-出",$G335:CG335))/(SUMIF($G$3:CG$3,"数量-入",$G335:CG335)-SUMIF($G$3:CG$3,"数量-出",$G335:CG335))),0)</f>
        <v>0</v>
      </c>
      <c r="CJ335" s="115">
        <f t="shared" si="206"/>
        <v>0</v>
      </c>
      <c r="CK335" s="125"/>
      <c r="CL335" s="126"/>
      <c r="CM335" s="123"/>
      <c r="CN335" s="112"/>
      <c r="CO335" s="119">
        <f t="shared" si="207"/>
        <v>0</v>
      </c>
      <c r="CP335" s="124"/>
      <c r="CQ335" s="115">
        <f>IFERROR(IF(CP335="",0,(SUMIF($G$3:CO$3,"金额-入",$G335:CO335)-SUMIF($G$3:CO$3,"金额-出",$G335:CO335))/(SUMIF($G$3:CO$3,"数量-入",$G335:CO335)-SUMIF($G$3:CO$3,"数量-出",$G335:CO335))),0)</f>
        <v>0</v>
      </c>
      <c r="CR335" s="115">
        <f t="shared" si="208"/>
        <v>0</v>
      </c>
      <c r="CS335" s="125"/>
      <c r="CT335" s="126"/>
      <c r="CU335" s="123"/>
      <c r="CV335" s="112"/>
      <c r="CW335" s="119">
        <f t="shared" si="209"/>
        <v>0</v>
      </c>
      <c r="CX335" s="124"/>
      <c r="CY335" s="115">
        <f>IFERROR(IF(CX335="",0,(SUMIF($G$3:CW$3,"金额-入",$G335:CW335)-SUMIF($G$3:CW$3,"金额-出",$G335:CW335))/(SUMIF($G$3:CW$3,"数量-入",$G335:CW335)-SUMIF($G$3:CW$3,"数量-出",$G335:CW335))),0)</f>
        <v>0</v>
      </c>
      <c r="CZ335" s="115">
        <f t="shared" si="210"/>
        <v>0</v>
      </c>
      <c r="DA335" s="125"/>
      <c r="DB335" s="126"/>
      <c r="DC335" s="123"/>
      <c r="DD335" s="112"/>
      <c r="DE335" s="119">
        <f t="shared" si="211"/>
        <v>0</v>
      </c>
      <c r="DF335" s="124"/>
      <c r="DG335" s="115">
        <f>IFERROR(IF(DF335="",0,(SUMIF($G$3:DE$3,"金额-入",$G335:DE335)-SUMIF($G$3:DE$3,"金额-出",$G335:DE335))/(SUMIF($G$3:DE$3,"数量-入",$G335:DE335)-SUMIF($G$3:DE$3,"数量-出",$G335:DE335))),0)</f>
        <v>0</v>
      </c>
      <c r="DH335" s="115">
        <f t="shared" si="212"/>
        <v>0</v>
      </c>
      <c r="DI335" s="125"/>
      <c r="DJ335" s="126"/>
      <c r="DK335" s="109">
        <f t="array" ref="DK335">MIN(IF(($G$3:$DJ$3="单价")*(G335:DJ335&lt;&gt;0),G335:DJ335))</f>
        <v>0</v>
      </c>
      <c r="DL335" s="97">
        <f t="array" ref="DL335">MAX(IF($G$3:$DJ$3="单价",G335:DJ335))</f>
        <v>0</v>
      </c>
      <c r="DM335" s="115">
        <f t="shared" si="213"/>
        <v>0</v>
      </c>
      <c r="DN335" s="127"/>
      <c r="DO335" s="2"/>
      <c r="DP335" s="11">
        <f t="shared" si="214"/>
        <v>0</v>
      </c>
      <c r="DQ335" s="11">
        <f t="shared" si="215"/>
        <v>0</v>
      </c>
      <c r="DR335" s="11"/>
      <c r="DS335" s="11"/>
      <c r="DT335" s="11"/>
      <c r="DU335" s="2"/>
      <c r="DV335" s="2"/>
      <c r="DW335" s="2"/>
      <c r="DX335" s="2"/>
      <c r="DY335" s="2"/>
    </row>
    <row r="336" spans="1:129" ht="18" hidden="1" customHeight="1" outlineLevel="1" x14ac:dyDescent="0.15">
      <c r="A336" s="2"/>
      <c r="B336" s="53">
        <f t="shared" si="216"/>
        <v>332</v>
      </c>
      <c r="C336" s="5"/>
      <c r="D336" s="6"/>
      <c r="E336" s="7"/>
      <c r="F336" s="8"/>
      <c r="G336" s="111"/>
      <c r="H336" s="112"/>
      <c r="I336" s="113">
        <f t="shared" si="181"/>
        <v>0</v>
      </c>
      <c r="J336" s="114">
        <f t="shared" si="182"/>
        <v>0</v>
      </c>
      <c r="K336" s="115">
        <f t="shared" si="179"/>
        <v>0</v>
      </c>
      <c r="L336" s="113">
        <f t="shared" si="183"/>
        <v>0</v>
      </c>
      <c r="M336" s="114">
        <f t="shared" si="184"/>
        <v>0</v>
      </c>
      <c r="N336" s="115">
        <f t="shared" si="180"/>
        <v>0</v>
      </c>
      <c r="O336" s="113">
        <f t="shared" si="185"/>
        <v>0</v>
      </c>
      <c r="P336" s="116">
        <f t="shared" si="186"/>
        <v>0</v>
      </c>
      <c r="Q336" s="117">
        <f t="shared" si="187"/>
        <v>0</v>
      </c>
      <c r="R336" s="118">
        <f t="shared" si="188"/>
        <v>0</v>
      </c>
      <c r="S336" s="111"/>
      <c r="T336" s="112"/>
      <c r="U336" s="119">
        <f t="shared" si="189"/>
        <v>0</v>
      </c>
      <c r="V336" s="120"/>
      <c r="W336" s="115">
        <f>IFERROR(IF(V336="",0,(SUMIF($G$3:U$3,"金额-入",$G336:U336)-SUMIF($G$3:U$3,"金额-出",$G336:U336))/(SUMIF($G$3:U$3,"数量-入",$G336:U336)-SUMIF($G$3:U$3,"数量-出",$G336:U336))),0)</f>
        <v>0</v>
      </c>
      <c r="X336" s="115">
        <f t="shared" si="190"/>
        <v>0</v>
      </c>
      <c r="Y336" s="121"/>
      <c r="Z336" s="122"/>
      <c r="AA336" s="111"/>
      <c r="AB336" s="112"/>
      <c r="AC336" s="119">
        <f t="shared" si="191"/>
        <v>0</v>
      </c>
      <c r="AD336" s="120"/>
      <c r="AE336" s="115">
        <f>IFERROR(IF(AD336="",0,(SUMIF($G$3:AC$3,"金额-入",$G336:AC336)-SUMIF($G$3:AC$3,"金额-出",$G336:AC336))/(SUMIF($G$3:AC$3,"数量-入",$G336:AC336)-SUMIF($G$3:AC$3,"数量-出",$G336:AC336))),0)</f>
        <v>0</v>
      </c>
      <c r="AF336" s="115">
        <f t="shared" si="192"/>
        <v>0</v>
      </c>
      <c r="AG336" s="121"/>
      <c r="AH336" s="122"/>
      <c r="AI336" s="123"/>
      <c r="AJ336" s="112"/>
      <c r="AK336" s="119">
        <f t="shared" si="193"/>
        <v>0</v>
      </c>
      <c r="AL336" s="124"/>
      <c r="AM336" s="115">
        <f>IFERROR(IF(AL336="",0,(SUMIF($G$3:AK$3,"金额-入",$G336:AK336)-SUMIF($G$3:AK$3,"金额-出",$G336:AK336))/(SUMIF($G$3:AK$3,"数量-入",$G336:AK336)-SUMIF($G$3:AK$3,"数量-出",$G336:AK336))),0)</f>
        <v>0</v>
      </c>
      <c r="AN336" s="115">
        <f t="shared" si="194"/>
        <v>0</v>
      </c>
      <c r="AO336" s="125"/>
      <c r="AP336" s="126"/>
      <c r="AQ336" s="123"/>
      <c r="AR336" s="112"/>
      <c r="AS336" s="119">
        <f t="shared" si="195"/>
        <v>0</v>
      </c>
      <c r="AT336" s="124"/>
      <c r="AU336" s="115">
        <f>IFERROR(IF(AT336="",0,(SUMIF($G$3:AS$3,"金额-入",$G336:AS336)-SUMIF($G$3:AS$3,"金额-出",$G336:AS336))/(SUMIF($G$3:AS$3,"数量-入",$G336:AS336)-SUMIF($G$3:AS$3,"数量-出",$G336:AS336))),0)</f>
        <v>0</v>
      </c>
      <c r="AV336" s="115">
        <f t="shared" si="196"/>
        <v>0</v>
      </c>
      <c r="AW336" s="125"/>
      <c r="AX336" s="126"/>
      <c r="AY336" s="123"/>
      <c r="AZ336" s="112"/>
      <c r="BA336" s="119">
        <f t="shared" si="197"/>
        <v>0</v>
      </c>
      <c r="BB336" s="124"/>
      <c r="BC336" s="115">
        <f>IFERROR(IF(BB336="",0,(SUMIF($G$3:BA$3,"金额-入",$G336:BA336)-SUMIF($G$3:BA$3,"金额-出",$G336:BA336))/(SUMIF($G$3:BA$3,"数量-入",$G336:BA336)-SUMIF($G$3:BA$3,"数量-出",$G336:BA336))),0)</f>
        <v>0</v>
      </c>
      <c r="BD336" s="115">
        <f t="shared" si="198"/>
        <v>0</v>
      </c>
      <c r="BE336" s="125"/>
      <c r="BF336" s="126"/>
      <c r="BG336" s="123"/>
      <c r="BH336" s="112"/>
      <c r="BI336" s="119">
        <f t="shared" si="199"/>
        <v>0</v>
      </c>
      <c r="BJ336" s="124"/>
      <c r="BK336" s="115">
        <f>IFERROR(IF(BJ336="",0,(SUMIF($G$3:BI$3,"金额-入",$G336:BI336)-SUMIF($G$3:BI$3,"金额-出",$G336:BI336))/(SUMIF($G$3:BI$3,"数量-入",$G336:BI336)-SUMIF($G$3:BI$3,"数量-出",$G336:BI336))),0)</f>
        <v>0</v>
      </c>
      <c r="BL336" s="115">
        <f t="shared" si="200"/>
        <v>0</v>
      </c>
      <c r="BM336" s="125"/>
      <c r="BN336" s="126"/>
      <c r="BO336" s="123"/>
      <c r="BP336" s="112"/>
      <c r="BQ336" s="119">
        <f t="shared" si="201"/>
        <v>0</v>
      </c>
      <c r="BR336" s="124"/>
      <c r="BS336" s="115">
        <f>IFERROR(IF(BR336="",0,(SUMIF($G$3:BQ$3,"金额-入",$G336:BQ336)-SUMIF($G$3:BQ$3,"金额-出",$G336:BQ336))/(SUMIF($G$3:BQ$3,"数量-入",$G336:BQ336)-SUMIF($G$3:BQ$3,"数量-出",$G336:BQ336))),0)</f>
        <v>0</v>
      </c>
      <c r="BT336" s="115">
        <f t="shared" si="202"/>
        <v>0</v>
      </c>
      <c r="BU336" s="125"/>
      <c r="BV336" s="126"/>
      <c r="BW336" s="123"/>
      <c r="BX336" s="112"/>
      <c r="BY336" s="119">
        <f t="shared" si="203"/>
        <v>0</v>
      </c>
      <c r="BZ336" s="124"/>
      <c r="CA336" s="115">
        <f>IFERROR(IF(BZ336="",0,(SUMIF($G$3:BY$3,"金额-入",$G336:BY336)-SUMIF($G$3:BY$3,"金额-出",$G336:BY336))/(SUMIF($G$3:BY$3,"数量-入",$G336:BY336)-SUMIF($G$3:BY$3,"数量-出",$G336:BY336))),0)</f>
        <v>0</v>
      </c>
      <c r="CB336" s="115">
        <f t="shared" si="204"/>
        <v>0</v>
      </c>
      <c r="CC336" s="125"/>
      <c r="CD336" s="126"/>
      <c r="CE336" s="123"/>
      <c r="CF336" s="112"/>
      <c r="CG336" s="119">
        <f t="shared" si="205"/>
        <v>0</v>
      </c>
      <c r="CH336" s="124"/>
      <c r="CI336" s="115">
        <f>IFERROR(IF(CH336="",0,(SUMIF($G$3:CG$3,"金额-入",$G336:CG336)-SUMIF($G$3:CG$3,"金额-出",$G336:CG336))/(SUMIF($G$3:CG$3,"数量-入",$G336:CG336)-SUMIF($G$3:CG$3,"数量-出",$G336:CG336))),0)</f>
        <v>0</v>
      </c>
      <c r="CJ336" s="115">
        <f t="shared" si="206"/>
        <v>0</v>
      </c>
      <c r="CK336" s="125"/>
      <c r="CL336" s="126"/>
      <c r="CM336" s="123"/>
      <c r="CN336" s="112"/>
      <c r="CO336" s="119">
        <f t="shared" si="207"/>
        <v>0</v>
      </c>
      <c r="CP336" s="124"/>
      <c r="CQ336" s="115">
        <f>IFERROR(IF(CP336="",0,(SUMIF($G$3:CO$3,"金额-入",$G336:CO336)-SUMIF($G$3:CO$3,"金额-出",$G336:CO336))/(SUMIF($G$3:CO$3,"数量-入",$G336:CO336)-SUMIF($G$3:CO$3,"数量-出",$G336:CO336))),0)</f>
        <v>0</v>
      </c>
      <c r="CR336" s="115">
        <f t="shared" si="208"/>
        <v>0</v>
      </c>
      <c r="CS336" s="125"/>
      <c r="CT336" s="126"/>
      <c r="CU336" s="123"/>
      <c r="CV336" s="112"/>
      <c r="CW336" s="119">
        <f t="shared" si="209"/>
        <v>0</v>
      </c>
      <c r="CX336" s="124"/>
      <c r="CY336" s="115">
        <f>IFERROR(IF(CX336="",0,(SUMIF($G$3:CW$3,"金额-入",$G336:CW336)-SUMIF($G$3:CW$3,"金额-出",$G336:CW336))/(SUMIF($G$3:CW$3,"数量-入",$G336:CW336)-SUMIF($G$3:CW$3,"数量-出",$G336:CW336))),0)</f>
        <v>0</v>
      </c>
      <c r="CZ336" s="115">
        <f t="shared" si="210"/>
        <v>0</v>
      </c>
      <c r="DA336" s="125"/>
      <c r="DB336" s="126"/>
      <c r="DC336" s="123"/>
      <c r="DD336" s="112"/>
      <c r="DE336" s="119">
        <f t="shared" si="211"/>
        <v>0</v>
      </c>
      <c r="DF336" s="124"/>
      <c r="DG336" s="115">
        <f>IFERROR(IF(DF336="",0,(SUMIF($G$3:DE$3,"金额-入",$G336:DE336)-SUMIF($G$3:DE$3,"金额-出",$G336:DE336))/(SUMIF($G$3:DE$3,"数量-入",$G336:DE336)-SUMIF($G$3:DE$3,"数量-出",$G336:DE336))),0)</f>
        <v>0</v>
      </c>
      <c r="DH336" s="115">
        <f t="shared" si="212"/>
        <v>0</v>
      </c>
      <c r="DI336" s="125"/>
      <c r="DJ336" s="126"/>
      <c r="DK336" s="109">
        <f t="array" ref="DK336">MIN(IF(($G$3:$DJ$3="单价")*(G336:DJ336&lt;&gt;0),G336:DJ336))</f>
        <v>0</v>
      </c>
      <c r="DL336" s="97">
        <f t="array" ref="DL336">MAX(IF($G$3:$DJ$3="单价",G336:DJ336))</f>
        <v>0</v>
      </c>
      <c r="DM336" s="115">
        <f t="shared" si="213"/>
        <v>0</v>
      </c>
      <c r="DN336" s="127"/>
      <c r="DO336" s="2"/>
      <c r="DP336" s="11">
        <f t="shared" si="214"/>
        <v>0</v>
      </c>
      <c r="DQ336" s="11">
        <f t="shared" si="215"/>
        <v>0</v>
      </c>
      <c r="DR336" s="11"/>
      <c r="DS336" s="11"/>
      <c r="DT336" s="11"/>
      <c r="DU336" s="2"/>
      <c r="DV336" s="2"/>
      <c r="DW336" s="2"/>
      <c r="DX336" s="2"/>
      <c r="DY336" s="2"/>
    </row>
    <row r="337" spans="1:129" ht="18" hidden="1" customHeight="1" outlineLevel="1" x14ac:dyDescent="0.15">
      <c r="A337" s="2"/>
      <c r="B337" s="53">
        <f t="shared" si="216"/>
        <v>333</v>
      </c>
      <c r="C337" s="5"/>
      <c r="D337" s="6"/>
      <c r="E337" s="7"/>
      <c r="F337" s="8"/>
      <c r="G337" s="111"/>
      <c r="H337" s="112"/>
      <c r="I337" s="113">
        <f t="shared" si="181"/>
        <v>0</v>
      </c>
      <c r="J337" s="114">
        <f t="shared" si="182"/>
        <v>0</v>
      </c>
      <c r="K337" s="115">
        <f t="shared" si="179"/>
        <v>0</v>
      </c>
      <c r="L337" s="113">
        <f t="shared" si="183"/>
        <v>0</v>
      </c>
      <c r="M337" s="114">
        <f t="shared" si="184"/>
        <v>0</v>
      </c>
      <c r="N337" s="115">
        <f t="shared" si="180"/>
        <v>0</v>
      </c>
      <c r="O337" s="113">
        <f t="shared" si="185"/>
        <v>0</v>
      </c>
      <c r="P337" s="116">
        <f t="shared" si="186"/>
        <v>0</v>
      </c>
      <c r="Q337" s="117">
        <f t="shared" si="187"/>
        <v>0</v>
      </c>
      <c r="R337" s="118">
        <f t="shared" si="188"/>
        <v>0</v>
      </c>
      <c r="S337" s="111"/>
      <c r="T337" s="112"/>
      <c r="U337" s="119">
        <f t="shared" si="189"/>
        <v>0</v>
      </c>
      <c r="V337" s="120"/>
      <c r="W337" s="115">
        <f>IFERROR(IF(V337="",0,(SUMIF($G$3:U$3,"金额-入",$G337:U337)-SUMIF($G$3:U$3,"金额-出",$G337:U337))/(SUMIF($G$3:U$3,"数量-入",$G337:U337)-SUMIF($G$3:U$3,"数量-出",$G337:U337))),0)</f>
        <v>0</v>
      </c>
      <c r="X337" s="115">
        <f t="shared" si="190"/>
        <v>0</v>
      </c>
      <c r="Y337" s="121"/>
      <c r="Z337" s="122"/>
      <c r="AA337" s="111"/>
      <c r="AB337" s="112"/>
      <c r="AC337" s="119">
        <f t="shared" si="191"/>
        <v>0</v>
      </c>
      <c r="AD337" s="120"/>
      <c r="AE337" s="115">
        <f>IFERROR(IF(AD337="",0,(SUMIF($G$3:AC$3,"金额-入",$G337:AC337)-SUMIF($G$3:AC$3,"金额-出",$G337:AC337))/(SUMIF($G$3:AC$3,"数量-入",$G337:AC337)-SUMIF($G$3:AC$3,"数量-出",$G337:AC337))),0)</f>
        <v>0</v>
      </c>
      <c r="AF337" s="115">
        <f t="shared" si="192"/>
        <v>0</v>
      </c>
      <c r="AG337" s="121"/>
      <c r="AH337" s="122"/>
      <c r="AI337" s="123"/>
      <c r="AJ337" s="112"/>
      <c r="AK337" s="119">
        <f t="shared" si="193"/>
        <v>0</v>
      </c>
      <c r="AL337" s="124"/>
      <c r="AM337" s="115">
        <f>IFERROR(IF(AL337="",0,(SUMIF($G$3:AK$3,"金额-入",$G337:AK337)-SUMIF($G$3:AK$3,"金额-出",$G337:AK337))/(SUMIF($G$3:AK$3,"数量-入",$G337:AK337)-SUMIF($G$3:AK$3,"数量-出",$G337:AK337))),0)</f>
        <v>0</v>
      </c>
      <c r="AN337" s="115">
        <f t="shared" si="194"/>
        <v>0</v>
      </c>
      <c r="AO337" s="125"/>
      <c r="AP337" s="126"/>
      <c r="AQ337" s="123"/>
      <c r="AR337" s="112"/>
      <c r="AS337" s="119">
        <f t="shared" si="195"/>
        <v>0</v>
      </c>
      <c r="AT337" s="124"/>
      <c r="AU337" s="115">
        <f>IFERROR(IF(AT337="",0,(SUMIF($G$3:AS$3,"金额-入",$G337:AS337)-SUMIF($G$3:AS$3,"金额-出",$G337:AS337))/(SUMIF($G$3:AS$3,"数量-入",$G337:AS337)-SUMIF($G$3:AS$3,"数量-出",$G337:AS337))),0)</f>
        <v>0</v>
      </c>
      <c r="AV337" s="115">
        <f t="shared" si="196"/>
        <v>0</v>
      </c>
      <c r="AW337" s="125"/>
      <c r="AX337" s="126"/>
      <c r="AY337" s="123"/>
      <c r="AZ337" s="112"/>
      <c r="BA337" s="119">
        <f t="shared" si="197"/>
        <v>0</v>
      </c>
      <c r="BB337" s="124"/>
      <c r="BC337" s="115">
        <f>IFERROR(IF(BB337="",0,(SUMIF($G$3:BA$3,"金额-入",$G337:BA337)-SUMIF($G$3:BA$3,"金额-出",$G337:BA337))/(SUMIF($G$3:BA$3,"数量-入",$G337:BA337)-SUMIF($G$3:BA$3,"数量-出",$G337:BA337))),0)</f>
        <v>0</v>
      </c>
      <c r="BD337" s="115">
        <f t="shared" si="198"/>
        <v>0</v>
      </c>
      <c r="BE337" s="125"/>
      <c r="BF337" s="126"/>
      <c r="BG337" s="123"/>
      <c r="BH337" s="112"/>
      <c r="BI337" s="119">
        <f t="shared" si="199"/>
        <v>0</v>
      </c>
      <c r="BJ337" s="124"/>
      <c r="BK337" s="115">
        <f>IFERROR(IF(BJ337="",0,(SUMIF($G$3:BI$3,"金额-入",$G337:BI337)-SUMIF($G$3:BI$3,"金额-出",$G337:BI337))/(SUMIF($G$3:BI$3,"数量-入",$G337:BI337)-SUMIF($G$3:BI$3,"数量-出",$G337:BI337))),0)</f>
        <v>0</v>
      </c>
      <c r="BL337" s="115">
        <f t="shared" si="200"/>
        <v>0</v>
      </c>
      <c r="BM337" s="125"/>
      <c r="BN337" s="126"/>
      <c r="BO337" s="123"/>
      <c r="BP337" s="112"/>
      <c r="BQ337" s="119">
        <f t="shared" si="201"/>
        <v>0</v>
      </c>
      <c r="BR337" s="124"/>
      <c r="BS337" s="115">
        <f>IFERROR(IF(BR337="",0,(SUMIF($G$3:BQ$3,"金额-入",$G337:BQ337)-SUMIF($G$3:BQ$3,"金额-出",$G337:BQ337))/(SUMIF($G$3:BQ$3,"数量-入",$G337:BQ337)-SUMIF($G$3:BQ$3,"数量-出",$G337:BQ337))),0)</f>
        <v>0</v>
      </c>
      <c r="BT337" s="115">
        <f t="shared" si="202"/>
        <v>0</v>
      </c>
      <c r="BU337" s="125"/>
      <c r="BV337" s="126"/>
      <c r="BW337" s="123"/>
      <c r="BX337" s="112"/>
      <c r="BY337" s="119">
        <f t="shared" si="203"/>
        <v>0</v>
      </c>
      <c r="BZ337" s="124"/>
      <c r="CA337" s="115">
        <f>IFERROR(IF(BZ337="",0,(SUMIF($G$3:BY$3,"金额-入",$G337:BY337)-SUMIF($G$3:BY$3,"金额-出",$G337:BY337))/(SUMIF($G$3:BY$3,"数量-入",$G337:BY337)-SUMIF($G$3:BY$3,"数量-出",$G337:BY337))),0)</f>
        <v>0</v>
      </c>
      <c r="CB337" s="115">
        <f t="shared" si="204"/>
        <v>0</v>
      </c>
      <c r="CC337" s="125"/>
      <c r="CD337" s="126"/>
      <c r="CE337" s="123"/>
      <c r="CF337" s="112"/>
      <c r="CG337" s="119">
        <f t="shared" si="205"/>
        <v>0</v>
      </c>
      <c r="CH337" s="124"/>
      <c r="CI337" s="115">
        <f>IFERROR(IF(CH337="",0,(SUMIF($G$3:CG$3,"金额-入",$G337:CG337)-SUMIF($G$3:CG$3,"金额-出",$G337:CG337))/(SUMIF($G$3:CG$3,"数量-入",$G337:CG337)-SUMIF($G$3:CG$3,"数量-出",$G337:CG337))),0)</f>
        <v>0</v>
      </c>
      <c r="CJ337" s="115">
        <f t="shared" si="206"/>
        <v>0</v>
      </c>
      <c r="CK337" s="125"/>
      <c r="CL337" s="126"/>
      <c r="CM337" s="123"/>
      <c r="CN337" s="112"/>
      <c r="CO337" s="119">
        <f t="shared" si="207"/>
        <v>0</v>
      </c>
      <c r="CP337" s="124"/>
      <c r="CQ337" s="115">
        <f>IFERROR(IF(CP337="",0,(SUMIF($G$3:CO$3,"金额-入",$G337:CO337)-SUMIF($G$3:CO$3,"金额-出",$G337:CO337))/(SUMIF($G$3:CO$3,"数量-入",$G337:CO337)-SUMIF($G$3:CO$3,"数量-出",$G337:CO337))),0)</f>
        <v>0</v>
      </c>
      <c r="CR337" s="115">
        <f t="shared" si="208"/>
        <v>0</v>
      </c>
      <c r="CS337" s="125"/>
      <c r="CT337" s="126"/>
      <c r="CU337" s="123"/>
      <c r="CV337" s="112"/>
      <c r="CW337" s="119">
        <f t="shared" si="209"/>
        <v>0</v>
      </c>
      <c r="CX337" s="124"/>
      <c r="CY337" s="115">
        <f>IFERROR(IF(CX337="",0,(SUMIF($G$3:CW$3,"金额-入",$G337:CW337)-SUMIF($G$3:CW$3,"金额-出",$G337:CW337))/(SUMIF($G$3:CW$3,"数量-入",$G337:CW337)-SUMIF($G$3:CW$3,"数量-出",$G337:CW337))),0)</f>
        <v>0</v>
      </c>
      <c r="CZ337" s="115">
        <f t="shared" si="210"/>
        <v>0</v>
      </c>
      <c r="DA337" s="125"/>
      <c r="DB337" s="126"/>
      <c r="DC337" s="123"/>
      <c r="DD337" s="112"/>
      <c r="DE337" s="119">
        <f t="shared" si="211"/>
        <v>0</v>
      </c>
      <c r="DF337" s="124"/>
      <c r="DG337" s="115">
        <f>IFERROR(IF(DF337="",0,(SUMIF($G$3:DE$3,"金额-入",$G337:DE337)-SUMIF($G$3:DE$3,"金额-出",$G337:DE337))/(SUMIF($G$3:DE$3,"数量-入",$G337:DE337)-SUMIF($G$3:DE$3,"数量-出",$G337:DE337))),0)</f>
        <v>0</v>
      </c>
      <c r="DH337" s="115">
        <f t="shared" si="212"/>
        <v>0</v>
      </c>
      <c r="DI337" s="125"/>
      <c r="DJ337" s="126"/>
      <c r="DK337" s="109">
        <f t="array" ref="DK337">MIN(IF(($G$3:$DJ$3="单价")*(G337:DJ337&lt;&gt;0),G337:DJ337))</f>
        <v>0</v>
      </c>
      <c r="DL337" s="97">
        <f t="array" ref="DL337">MAX(IF($G$3:$DJ$3="单价",G337:DJ337))</f>
        <v>0</v>
      </c>
      <c r="DM337" s="115">
        <f t="shared" si="213"/>
        <v>0</v>
      </c>
      <c r="DN337" s="127"/>
      <c r="DO337" s="2"/>
      <c r="DP337" s="11">
        <f t="shared" si="214"/>
        <v>0</v>
      </c>
      <c r="DQ337" s="11">
        <f t="shared" si="215"/>
        <v>0</v>
      </c>
      <c r="DR337" s="11"/>
      <c r="DS337" s="11"/>
      <c r="DT337" s="11"/>
      <c r="DU337" s="2"/>
      <c r="DV337" s="2"/>
      <c r="DW337" s="2"/>
      <c r="DX337" s="2"/>
      <c r="DY337" s="2"/>
    </row>
    <row r="338" spans="1:129" ht="18" hidden="1" customHeight="1" outlineLevel="1" x14ac:dyDescent="0.15">
      <c r="A338" s="2"/>
      <c r="B338" s="53">
        <f t="shared" si="216"/>
        <v>334</v>
      </c>
      <c r="C338" s="5"/>
      <c r="D338" s="6"/>
      <c r="E338" s="7"/>
      <c r="F338" s="8"/>
      <c r="G338" s="111"/>
      <c r="H338" s="112"/>
      <c r="I338" s="113">
        <f t="shared" si="181"/>
        <v>0</v>
      </c>
      <c r="J338" s="114">
        <f t="shared" si="182"/>
        <v>0</v>
      </c>
      <c r="K338" s="115">
        <f t="shared" ref="K338:K401" si="217">IFERROR(L338/J338,0)</f>
        <v>0</v>
      </c>
      <c r="L338" s="113">
        <f t="shared" si="183"/>
        <v>0</v>
      </c>
      <c r="M338" s="114">
        <f t="shared" si="184"/>
        <v>0</v>
      </c>
      <c r="N338" s="115">
        <f t="shared" ref="N338:N401" si="218">IFERROR(O338/M338,0)</f>
        <v>0</v>
      </c>
      <c r="O338" s="113">
        <f t="shared" si="185"/>
        <v>0</v>
      </c>
      <c r="P338" s="116">
        <f t="shared" si="186"/>
        <v>0</v>
      </c>
      <c r="Q338" s="117">
        <f t="shared" si="187"/>
        <v>0</v>
      </c>
      <c r="R338" s="118">
        <f t="shared" si="188"/>
        <v>0</v>
      </c>
      <c r="S338" s="111"/>
      <c r="T338" s="112"/>
      <c r="U338" s="119">
        <f t="shared" si="189"/>
        <v>0</v>
      </c>
      <c r="V338" s="120"/>
      <c r="W338" s="115">
        <f>IFERROR(IF(V338="",0,(SUMIF($G$3:U$3,"金额-入",$G338:U338)-SUMIF($G$3:U$3,"金额-出",$G338:U338))/(SUMIF($G$3:U$3,"数量-入",$G338:U338)-SUMIF($G$3:U$3,"数量-出",$G338:U338))),0)</f>
        <v>0</v>
      </c>
      <c r="X338" s="115">
        <f t="shared" si="190"/>
        <v>0</v>
      </c>
      <c r="Y338" s="121"/>
      <c r="Z338" s="122"/>
      <c r="AA338" s="111"/>
      <c r="AB338" s="112"/>
      <c r="AC338" s="119">
        <f t="shared" si="191"/>
        <v>0</v>
      </c>
      <c r="AD338" s="120"/>
      <c r="AE338" s="115">
        <f>IFERROR(IF(AD338="",0,(SUMIF($G$3:AC$3,"金额-入",$G338:AC338)-SUMIF($G$3:AC$3,"金额-出",$G338:AC338))/(SUMIF($G$3:AC$3,"数量-入",$G338:AC338)-SUMIF($G$3:AC$3,"数量-出",$G338:AC338))),0)</f>
        <v>0</v>
      </c>
      <c r="AF338" s="115">
        <f t="shared" si="192"/>
        <v>0</v>
      </c>
      <c r="AG338" s="121"/>
      <c r="AH338" s="122"/>
      <c r="AI338" s="123"/>
      <c r="AJ338" s="112"/>
      <c r="AK338" s="119">
        <f t="shared" si="193"/>
        <v>0</v>
      </c>
      <c r="AL338" s="124"/>
      <c r="AM338" s="115">
        <f>IFERROR(IF(AL338="",0,(SUMIF($G$3:AK$3,"金额-入",$G338:AK338)-SUMIF($G$3:AK$3,"金额-出",$G338:AK338))/(SUMIF($G$3:AK$3,"数量-入",$G338:AK338)-SUMIF($G$3:AK$3,"数量-出",$G338:AK338))),0)</f>
        <v>0</v>
      </c>
      <c r="AN338" s="115">
        <f t="shared" si="194"/>
        <v>0</v>
      </c>
      <c r="AO338" s="125"/>
      <c r="AP338" s="126"/>
      <c r="AQ338" s="123"/>
      <c r="AR338" s="112"/>
      <c r="AS338" s="119">
        <f t="shared" si="195"/>
        <v>0</v>
      </c>
      <c r="AT338" s="124"/>
      <c r="AU338" s="115">
        <f>IFERROR(IF(AT338="",0,(SUMIF($G$3:AS$3,"金额-入",$G338:AS338)-SUMIF($G$3:AS$3,"金额-出",$G338:AS338))/(SUMIF($G$3:AS$3,"数量-入",$G338:AS338)-SUMIF($G$3:AS$3,"数量-出",$G338:AS338))),0)</f>
        <v>0</v>
      </c>
      <c r="AV338" s="115">
        <f t="shared" si="196"/>
        <v>0</v>
      </c>
      <c r="AW338" s="125"/>
      <c r="AX338" s="126"/>
      <c r="AY338" s="123"/>
      <c r="AZ338" s="112"/>
      <c r="BA338" s="119">
        <f t="shared" si="197"/>
        <v>0</v>
      </c>
      <c r="BB338" s="124"/>
      <c r="BC338" s="115">
        <f>IFERROR(IF(BB338="",0,(SUMIF($G$3:BA$3,"金额-入",$G338:BA338)-SUMIF($G$3:BA$3,"金额-出",$G338:BA338))/(SUMIF($G$3:BA$3,"数量-入",$G338:BA338)-SUMIF($G$3:BA$3,"数量-出",$G338:BA338))),0)</f>
        <v>0</v>
      </c>
      <c r="BD338" s="115">
        <f t="shared" si="198"/>
        <v>0</v>
      </c>
      <c r="BE338" s="125"/>
      <c r="BF338" s="126"/>
      <c r="BG338" s="123"/>
      <c r="BH338" s="112"/>
      <c r="BI338" s="119">
        <f t="shared" si="199"/>
        <v>0</v>
      </c>
      <c r="BJ338" s="124"/>
      <c r="BK338" s="115">
        <f>IFERROR(IF(BJ338="",0,(SUMIF($G$3:BI$3,"金额-入",$G338:BI338)-SUMIF($G$3:BI$3,"金额-出",$G338:BI338))/(SUMIF($G$3:BI$3,"数量-入",$G338:BI338)-SUMIF($G$3:BI$3,"数量-出",$G338:BI338))),0)</f>
        <v>0</v>
      </c>
      <c r="BL338" s="115">
        <f t="shared" si="200"/>
        <v>0</v>
      </c>
      <c r="BM338" s="125"/>
      <c r="BN338" s="126"/>
      <c r="BO338" s="123"/>
      <c r="BP338" s="112"/>
      <c r="BQ338" s="119">
        <f t="shared" si="201"/>
        <v>0</v>
      </c>
      <c r="BR338" s="124"/>
      <c r="BS338" s="115">
        <f>IFERROR(IF(BR338="",0,(SUMIF($G$3:BQ$3,"金额-入",$G338:BQ338)-SUMIF($G$3:BQ$3,"金额-出",$G338:BQ338))/(SUMIF($G$3:BQ$3,"数量-入",$G338:BQ338)-SUMIF($G$3:BQ$3,"数量-出",$G338:BQ338))),0)</f>
        <v>0</v>
      </c>
      <c r="BT338" s="115">
        <f t="shared" si="202"/>
        <v>0</v>
      </c>
      <c r="BU338" s="125"/>
      <c r="BV338" s="126"/>
      <c r="BW338" s="123"/>
      <c r="BX338" s="112"/>
      <c r="BY338" s="119">
        <f t="shared" si="203"/>
        <v>0</v>
      </c>
      <c r="BZ338" s="124"/>
      <c r="CA338" s="115">
        <f>IFERROR(IF(BZ338="",0,(SUMIF($G$3:BY$3,"金额-入",$G338:BY338)-SUMIF($G$3:BY$3,"金额-出",$G338:BY338))/(SUMIF($G$3:BY$3,"数量-入",$G338:BY338)-SUMIF($G$3:BY$3,"数量-出",$G338:BY338))),0)</f>
        <v>0</v>
      </c>
      <c r="CB338" s="115">
        <f t="shared" si="204"/>
        <v>0</v>
      </c>
      <c r="CC338" s="125"/>
      <c r="CD338" s="126"/>
      <c r="CE338" s="123"/>
      <c r="CF338" s="112"/>
      <c r="CG338" s="119">
        <f t="shared" si="205"/>
        <v>0</v>
      </c>
      <c r="CH338" s="124"/>
      <c r="CI338" s="115">
        <f>IFERROR(IF(CH338="",0,(SUMIF($G$3:CG$3,"金额-入",$G338:CG338)-SUMIF($G$3:CG$3,"金额-出",$G338:CG338))/(SUMIF($G$3:CG$3,"数量-入",$G338:CG338)-SUMIF($G$3:CG$3,"数量-出",$G338:CG338))),0)</f>
        <v>0</v>
      </c>
      <c r="CJ338" s="115">
        <f t="shared" si="206"/>
        <v>0</v>
      </c>
      <c r="CK338" s="125"/>
      <c r="CL338" s="126"/>
      <c r="CM338" s="123"/>
      <c r="CN338" s="112"/>
      <c r="CO338" s="119">
        <f t="shared" si="207"/>
        <v>0</v>
      </c>
      <c r="CP338" s="124"/>
      <c r="CQ338" s="115">
        <f>IFERROR(IF(CP338="",0,(SUMIF($G$3:CO$3,"金额-入",$G338:CO338)-SUMIF($G$3:CO$3,"金额-出",$G338:CO338))/(SUMIF($G$3:CO$3,"数量-入",$G338:CO338)-SUMIF($G$3:CO$3,"数量-出",$G338:CO338))),0)</f>
        <v>0</v>
      </c>
      <c r="CR338" s="115">
        <f t="shared" si="208"/>
        <v>0</v>
      </c>
      <c r="CS338" s="125"/>
      <c r="CT338" s="126"/>
      <c r="CU338" s="123"/>
      <c r="CV338" s="112"/>
      <c r="CW338" s="119">
        <f t="shared" si="209"/>
        <v>0</v>
      </c>
      <c r="CX338" s="124"/>
      <c r="CY338" s="115">
        <f>IFERROR(IF(CX338="",0,(SUMIF($G$3:CW$3,"金额-入",$G338:CW338)-SUMIF($G$3:CW$3,"金额-出",$G338:CW338))/(SUMIF($G$3:CW$3,"数量-入",$G338:CW338)-SUMIF($G$3:CW$3,"数量-出",$G338:CW338))),0)</f>
        <v>0</v>
      </c>
      <c r="CZ338" s="115">
        <f t="shared" si="210"/>
        <v>0</v>
      </c>
      <c r="DA338" s="125"/>
      <c r="DB338" s="126"/>
      <c r="DC338" s="123"/>
      <c r="DD338" s="112"/>
      <c r="DE338" s="119">
        <f t="shared" si="211"/>
        <v>0</v>
      </c>
      <c r="DF338" s="124"/>
      <c r="DG338" s="115">
        <f>IFERROR(IF(DF338="",0,(SUMIF($G$3:DE$3,"金额-入",$G338:DE338)-SUMIF($G$3:DE$3,"金额-出",$G338:DE338))/(SUMIF($G$3:DE$3,"数量-入",$G338:DE338)-SUMIF($G$3:DE$3,"数量-出",$G338:DE338))),0)</f>
        <v>0</v>
      </c>
      <c r="DH338" s="115">
        <f t="shared" si="212"/>
        <v>0</v>
      </c>
      <c r="DI338" s="125"/>
      <c r="DJ338" s="126"/>
      <c r="DK338" s="109">
        <f t="array" ref="DK338">MIN(IF(($G$3:$DJ$3="单价")*(G338:DJ338&lt;&gt;0),G338:DJ338))</f>
        <v>0</v>
      </c>
      <c r="DL338" s="97">
        <f t="array" ref="DL338">MAX(IF($G$3:$DJ$3="单价",G338:DJ338))</f>
        <v>0</v>
      </c>
      <c r="DM338" s="115">
        <f t="shared" si="213"/>
        <v>0</v>
      </c>
      <c r="DN338" s="127"/>
      <c r="DO338" s="2"/>
      <c r="DP338" s="11">
        <f t="shared" si="214"/>
        <v>0</v>
      </c>
      <c r="DQ338" s="11">
        <f t="shared" si="215"/>
        <v>0</v>
      </c>
      <c r="DR338" s="11"/>
      <c r="DS338" s="11"/>
      <c r="DT338" s="11"/>
      <c r="DU338" s="2"/>
      <c r="DV338" s="2"/>
      <c r="DW338" s="2"/>
      <c r="DX338" s="2"/>
      <c r="DY338" s="2"/>
    </row>
    <row r="339" spans="1:129" ht="18" hidden="1" customHeight="1" outlineLevel="1" x14ac:dyDescent="0.15">
      <c r="A339" s="2"/>
      <c r="B339" s="53">
        <f t="shared" si="216"/>
        <v>335</v>
      </c>
      <c r="C339" s="5"/>
      <c r="D339" s="6"/>
      <c r="E339" s="7"/>
      <c r="F339" s="8"/>
      <c r="G339" s="111"/>
      <c r="H339" s="112"/>
      <c r="I339" s="113">
        <f t="shared" ref="I339:I402" si="219">G339*H339</f>
        <v>0</v>
      </c>
      <c r="J339" s="114">
        <f t="shared" ref="J339:J402" si="220">+SUMIF($S$3:$DJ$3,"数量-入",S339:DJ339)</f>
        <v>0</v>
      </c>
      <c r="K339" s="115">
        <f t="shared" si="217"/>
        <v>0</v>
      </c>
      <c r="L339" s="113">
        <f t="shared" ref="L339:L402" si="221">+SUMIF($S$3:$DJ$3,"金额-入",S339:DJ339)</f>
        <v>0</v>
      </c>
      <c r="M339" s="114">
        <f t="shared" ref="M339:M402" si="222">SUMIF($S$3:$DJ$3,"数量-出",S339:DJ339)</f>
        <v>0</v>
      </c>
      <c r="N339" s="115">
        <f t="shared" si="218"/>
        <v>0</v>
      </c>
      <c r="O339" s="113">
        <f t="shared" ref="O339:O402" si="223">+SUMIF($S$3:$DJ$3,"金额-出",S339:DJ339)</f>
        <v>0</v>
      </c>
      <c r="P339" s="116">
        <f t="shared" ref="P339:P402" si="224">G339+J339-M339</f>
        <v>0</v>
      </c>
      <c r="Q339" s="117">
        <f t="shared" ref="Q339:Q402" si="225">IFERROR(R339/P339,0)</f>
        <v>0</v>
      </c>
      <c r="R339" s="118">
        <f t="shared" ref="R339:R402" si="226">I339+L339-O339</f>
        <v>0</v>
      </c>
      <c r="S339" s="111"/>
      <c r="T339" s="112"/>
      <c r="U339" s="119">
        <f t="shared" ref="U339:U402" si="227">S339*T339</f>
        <v>0</v>
      </c>
      <c r="V339" s="120"/>
      <c r="W339" s="115">
        <f>IFERROR(IF(V339="",0,(SUMIF($G$3:U$3,"金额-入",$G339:U339)-SUMIF($G$3:U$3,"金额-出",$G339:U339))/(SUMIF($G$3:U$3,"数量-入",$G339:U339)-SUMIF($G$3:U$3,"数量-出",$G339:U339))),0)</f>
        <v>0</v>
      </c>
      <c r="X339" s="115">
        <f t="shared" ref="X339:X402" si="228">V339*W339</f>
        <v>0</v>
      </c>
      <c r="Y339" s="121"/>
      <c r="Z339" s="122"/>
      <c r="AA339" s="111"/>
      <c r="AB339" s="112"/>
      <c r="AC339" s="119">
        <f t="shared" ref="AC339:AC402" si="229">AA339*AB339</f>
        <v>0</v>
      </c>
      <c r="AD339" s="120"/>
      <c r="AE339" s="115">
        <f>IFERROR(IF(AD339="",0,(SUMIF($G$3:AC$3,"金额-入",$G339:AC339)-SUMIF($G$3:AC$3,"金额-出",$G339:AC339))/(SUMIF($G$3:AC$3,"数量-入",$G339:AC339)-SUMIF($G$3:AC$3,"数量-出",$G339:AC339))),0)</f>
        <v>0</v>
      </c>
      <c r="AF339" s="115">
        <f t="shared" ref="AF339:AF402" si="230">AD339*AE339</f>
        <v>0</v>
      </c>
      <c r="AG339" s="121"/>
      <c r="AH339" s="122"/>
      <c r="AI339" s="123"/>
      <c r="AJ339" s="112"/>
      <c r="AK339" s="119">
        <f t="shared" ref="AK339:AK402" si="231">AI339*AJ339</f>
        <v>0</v>
      </c>
      <c r="AL339" s="124"/>
      <c r="AM339" s="115">
        <f>IFERROR(IF(AL339="",0,(SUMIF($G$3:AK$3,"金额-入",$G339:AK339)-SUMIF($G$3:AK$3,"金额-出",$G339:AK339))/(SUMIF($G$3:AK$3,"数量-入",$G339:AK339)-SUMIF($G$3:AK$3,"数量-出",$G339:AK339))),0)</f>
        <v>0</v>
      </c>
      <c r="AN339" s="115">
        <f t="shared" ref="AN339:AN402" si="232">AL339*AM339</f>
        <v>0</v>
      </c>
      <c r="AO339" s="125"/>
      <c r="AP339" s="126"/>
      <c r="AQ339" s="123"/>
      <c r="AR339" s="112"/>
      <c r="AS339" s="119">
        <f t="shared" ref="AS339:AS402" si="233">AQ339*AR339</f>
        <v>0</v>
      </c>
      <c r="AT339" s="124"/>
      <c r="AU339" s="115">
        <f>IFERROR(IF(AT339="",0,(SUMIF($G$3:AS$3,"金额-入",$G339:AS339)-SUMIF($G$3:AS$3,"金额-出",$G339:AS339))/(SUMIF($G$3:AS$3,"数量-入",$G339:AS339)-SUMIF($G$3:AS$3,"数量-出",$G339:AS339))),0)</f>
        <v>0</v>
      </c>
      <c r="AV339" s="115">
        <f t="shared" ref="AV339:AV402" si="234">AT339*AU339</f>
        <v>0</v>
      </c>
      <c r="AW339" s="125"/>
      <c r="AX339" s="126"/>
      <c r="AY339" s="123"/>
      <c r="AZ339" s="112"/>
      <c r="BA339" s="119">
        <f t="shared" ref="BA339:BA402" si="235">AY339*AZ339</f>
        <v>0</v>
      </c>
      <c r="BB339" s="124"/>
      <c r="BC339" s="115">
        <f>IFERROR(IF(BB339="",0,(SUMIF($G$3:BA$3,"金额-入",$G339:BA339)-SUMIF($G$3:BA$3,"金额-出",$G339:BA339))/(SUMIF($G$3:BA$3,"数量-入",$G339:BA339)-SUMIF($G$3:BA$3,"数量-出",$G339:BA339))),0)</f>
        <v>0</v>
      </c>
      <c r="BD339" s="115">
        <f t="shared" ref="BD339:BD402" si="236">BB339*BC339</f>
        <v>0</v>
      </c>
      <c r="BE339" s="125"/>
      <c r="BF339" s="126"/>
      <c r="BG339" s="123"/>
      <c r="BH339" s="112"/>
      <c r="BI339" s="119">
        <f t="shared" ref="BI339:BI402" si="237">BG339*BH339</f>
        <v>0</v>
      </c>
      <c r="BJ339" s="124"/>
      <c r="BK339" s="115">
        <f>IFERROR(IF(BJ339="",0,(SUMIF($G$3:BI$3,"金额-入",$G339:BI339)-SUMIF($G$3:BI$3,"金额-出",$G339:BI339))/(SUMIF($G$3:BI$3,"数量-入",$G339:BI339)-SUMIF($G$3:BI$3,"数量-出",$G339:BI339))),0)</f>
        <v>0</v>
      </c>
      <c r="BL339" s="115">
        <f t="shared" ref="BL339:BL402" si="238">BJ339*BK339</f>
        <v>0</v>
      </c>
      <c r="BM339" s="125"/>
      <c r="BN339" s="126"/>
      <c r="BO339" s="123"/>
      <c r="BP339" s="112"/>
      <c r="BQ339" s="119">
        <f t="shared" ref="BQ339:BQ402" si="239">BO339*BP339</f>
        <v>0</v>
      </c>
      <c r="BR339" s="124"/>
      <c r="BS339" s="115">
        <f>IFERROR(IF(BR339="",0,(SUMIF($G$3:BQ$3,"金额-入",$G339:BQ339)-SUMIF($G$3:BQ$3,"金额-出",$G339:BQ339))/(SUMIF($G$3:BQ$3,"数量-入",$G339:BQ339)-SUMIF($G$3:BQ$3,"数量-出",$G339:BQ339))),0)</f>
        <v>0</v>
      </c>
      <c r="BT339" s="115">
        <f t="shared" ref="BT339:BT402" si="240">BR339*BS339</f>
        <v>0</v>
      </c>
      <c r="BU339" s="125"/>
      <c r="BV339" s="126"/>
      <c r="BW339" s="123"/>
      <c r="BX339" s="112"/>
      <c r="BY339" s="119">
        <f t="shared" ref="BY339:BY402" si="241">BW339*BX339</f>
        <v>0</v>
      </c>
      <c r="BZ339" s="124"/>
      <c r="CA339" s="115">
        <f>IFERROR(IF(BZ339="",0,(SUMIF($G$3:BY$3,"金额-入",$G339:BY339)-SUMIF($G$3:BY$3,"金额-出",$G339:BY339))/(SUMIF($G$3:BY$3,"数量-入",$G339:BY339)-SUMIF($G$3:BY$3,"数量-出",$G339:BY339))),0)</f>
        <v>0</v>
      </c>
      <c r="CB339" s="115">
        <f t="shared" ref="CB339:CB402" si="242">BZ339*CA339</f>
        <v>0</v>
      </c>
      <c r="CC339" s="125"/>
      <c r="CD339" s="126"/>
      <c r="CE339" s="123"/>
      <c r="CF339" s="112"/>
      <c r="CG339" s="119">
        <f t="shared" ref="CG339:CG402" si="243">CE339*CF339</f>
        <v>0</v>
      </c>
      <c r="CH339" s="124"/>
      <c r="CI339" s="115">
        <f>IFERROR(IF(CH339="",0,(SUMIF($G$3:CG$3,"金额-入",$G339:CG339)-SUMIF($G$3:CG$3,"金额-出",$G339:CG339))/(SUMIF($G$3:CG$3,"数量-入",$G339:CG339)-SUMIF($G$3:CG$3,"数量-出",$G339:CG339))),0)</f>
        <v>0</v>
      </c>
      <c r="CJ339" s="115">
        <f t="shared" ref="CJ339:CJ402" si="244">CH339*CI339</f>
        <v>0</v>
      </c>
      <c r="CK339" s="125"/>
      <c r="CL339" s="126"/>
      <c r="CM339" s="123"/>
      <c r="CN339" s="112"/>
      <c r="CO339" s="119">
        <f t="shared" ref="CO339:CO402" si="245">CM339*CN339</f>
        <v>0</v>
      </c>
      <c r="CP339" s="124"/>
      <c r="CQ339" s="115">
        <f>IFERROR(IF(CP339="",0,(SUMIF($G$3:CO$3,"金额-入",$G339:CO339)-SUMIF($G$3:CO$3,"金额-出",$G339:CO339))/(SUMIF($G$3:CO$3,"数量-入",$G339:CO339)-SUMIF($G$3:CO$3,"数量-出",$G339:CO339))),0)</f>
        <v>0</v>
      </c>
      <c r="CR339" s="115">
        <f t="shared" ref="CR339:CR402" si="246">CP339*CQ339</f>
        <v>0</v>
      </c>
      <c r="CS339" s="125"/>
      <c r="CT339" s="126"/>
      <c r="CU339" s="123"/>
      <c r="CV339" s="112"/>
      <c r="CW339" s="119">
        <f t="shared" ref="CW339:CW402" si="247">CU339*CV339</f>
        <v>0</v>
      </c>
      <c r="CX339" s="124"/>
      <c r="CY339" s="115">
        <f>IFERROR(IF(CX339="",0,(SUMIF($G$3:CW$3,"金额-入",$G339:CW339)-SUMIF($G$3:CW$3,"金额-出",$G339:CW339))/(SUMIF($G$3:CW$3,"数量-入",$G339:CW339)-SUMIF($G$3:CW$3,"数量-出",$G339:CW339))),0)</f>
        <v>0</v>
      </c>
      <c r="CZ339" s="115">
        <f t="shared" ref="CZ339:CZ402" si="248">CX339*CY339</f>
        <v>0</v>
      </c>
      <c r="DA339" s="125"/>
      <c r="DB339" s="126"/>
      <c r="DC339" s="123"/>
      <c r="DD339" s="112"/>
      <c r="DE339" s="119">
        <f t="shared" ref="DE339:DE402" si="249">DC339*DD339</f>
        <v>0</v>
      </c>
      <c r="DF339" s="124"/>
      <c r="DG339" s="115">
        <f>IFERROR(IF(DF339="",0,(SUMIF($G$3:DE$3,"金额-入",$G339:DE339)-SUMIF($G$3:DE$3,"金额-出",$G339:DE339))/(SUMIF($G$3:DE$3,"数量-入",$G339:DE339)-SUMIF($G$3:DE$3,"数量-出",$G339:DE339))),0)</f>
        <v>0</v>
      </c>
      <c r="DH339" s="115">
        <f t="shared" ref="DH339:DH402" si="250">DF339*DG339</f>
        <v>0</v>
      </c>
      <c r="DI339" s="125"/>
      <c r="DJ339" s="126"/>
      <c r="DK339" s="109">
        <f t="array" ref="DK339">MIN(IF(($G$3:$DJ$3="单价")*(G339:DJ339&lt;&gt;0),G339:DJ339))</f>
        <v>0</v>
      </c>
      <c r="DL339" s="97">
        <f t="array" ref="DL339">MAX(IF($G$3:$DJ$3="单价",G339:DJ339))</f>
        <v>0</v>
      </c>
      <c r="DM339" s="115">
        <f t="shared" ref="DM339:DM402" si="251">IFERROR(SUMIF($G$3:$DJ$3,"金额-入",G339:DJ339)/SUMIF($G$3:$DJ$3,"数量-入",G339:DJ339),0)</f>
        <v>0</v>
      </c>
      <c r="DN339" s="127"/>
      <c r="DO339" s="2"/>
      <c r="DP339" s="11">
        <f t="shared" ref="DP339:DP402" si="252">ROUND(SUMIF($G$3:$DN$3,"数量-入",G339:DN339)-SUMIF($G$3:$DN$3,"数量-出",G339:DN339)-P339,0)</f>
        <v>0</v>
      </c>
      <c r="DQ339" s="11">
        <f t="shared" ref="DQ339:DQ402" si="253">ROUND(SUMIF($G$3:$DN$3,"金额-入",G339:DN339)-SUMIF($G$3:$DN$3,"金额-出",G339:DN339)-R339,0)</f>
        <v>0</v>
      </c>
      <c r="DR339" s="11"/>
      <c r="DS339" s="11"/>
      <c r="DT339" s="11"/>
      <c r="DU339" s="2"/>
      <c r="DV339" s="2"/>
      <c r="DW339" s="2"/>
      <c r="DX339" s="2"/>
      <c r="DY339" s="2"/>
    </row>
    <row r="340" spans="1:129" ht="18" hidden="1" customHeight="1" outlineLevel="1" x14ac:dyDescent="0.15">
      <c r="A340" s="2"/>
      <c r="B340" s="53">
        <f t="shared" si="216"/>
        <v>336</v>
      </c>
      <c r="C340" s="5"/>
      <c r="D340" s="6"/>
      <c r="E340" s="7"/>
      <c r="F340" s="8"/>
      <c r="G340" s="111"/>
      <c r="H340" s="112"/>
      <c r="I340" s="113">
        <f t="shared" si="219"/>
        <v>0</v>
      </c>
      <c r="J340" s="114">
        <f t="shared" si="220"/>
        <v>0</v>
      </c>
      <c r="K340" s="115">
        <f t="shared" si="217"/>
        <v>0</v>
      </c>
      <c r="L340" s="113">
        <f t="shared" si="221"/>
        <v>0</v>
      </c>
      <c r="M340" s="114">
        <f t="shared" si="222"/>
        <v>0</v>
      </c>
      <c r="N340" s="115">
        <f t="shared" si="218"/>
        <v>0</v>
      </c>
      <c r="O340" s="113">
        <f t="shared" si="223"/>
        <v>0</v>
      </c>
      <c r="P340" s="116">
        <f t="shared" si="224"/>
        <v>0</v>
      </c>
      <c r="Q340" s="117">
        <f t="shared" si="225"/>
        <v>0</v>
      </c>
      <c r="R340" s="118">
        <f t="shared" si="226"/>
        <v>0</v>
      </c>
      <c r="S340" s="111"/>
      <c r="T340" s="112"/>
      <c r="U340" s="119">
        <f t="shared" si="227"/>
        <v>0</v>
      </c>
      <c r="V340" s="120"/>
      <c r="W340" s="115">
        <f>IFERROR(IF(V340="",0,(SUMIF($G$3:U$3,"金额-入",$G340:U340)-SUMIF($G$3:U$3,"金额-出",$G340:U340))/(SUMIF($G$3:U$3,"数量-入",$G340:U340)-SUMIF($G$3:U$3,"数量-出",$G340:U340))),0)</f>
        <v>0</v>
      </c>
      <c r="X340" s="115">
        <f t="shared" si="228"/>
        <v>0</v>
      </c>
      <c r="Y340" s="121"/>
      <c r="Z340" s="122"/>
      <c r="AA340" s="111"/>
      <c r="AB340" s="112"/>
      <c r="AC340" s="119">
        <f t="shared" si="229"/>
        <v>0</v>
      </c>
      <c r="AD340" s="120"/>
      <c r="AE340" s="115">
        <f>IFERROR(IF(AD340="",0,(SUMIF($G$3:AC$3,"金额-入",$G340:AC340)-SUMIF($G$3:AC$3,"金额-出",$G340:AC340))/(SUMIF($G$3:AC$3,"数量-入",$G340:AC340)-SUMIF($G$3:AC$3,"数量-出",$G340:AC340))),0)</f>
        <v>0</v>
      </c>
      <c r="AF340" s="115">
        <f t="shared" si="230"/>
        <v>0</v>
      </c>
      <c r="AG340" s="121"/>
      <c r="AH340" s="122"/>
      <c r="AI340" s="123"/>
      <c r="AJ340" s="112"/>
      <c r="AK340" s="119">
        <f t="shared" si="231"/>
        <v>0</v>
      </c>
      <c r="AL340" s="124"/>
      <c r="AM340" s="115">
        <f>IFERROR(IF(AL340="",0,(SUMIF($G$3:AK$3,"金额-入",$G340:AK340)-SUMIF($G$3:AK$3,"金额-出",$G340:AK340))/(SUMIF($G$3:AK$3,"数量-入",$G340:AK340)-SUMIF($G$3:AK$3,"数量-出",$G340:AK340))),0)</f>
        <v>0</v>
      </c>
      <c r="AN340" s="115">
        <f t="shared" si="232"/>
        <v>0</v>
      </c>
      <c r="AO340" s="125"/>
      <c r="AP340" s="126"/>
      <c r="AQ340" s="123"/>
      <c r="AR340" s="112"/>
      <c r="AS340" s="119">
        <f t="shared" si="233"/>
        <v>0</v>
      </c>
      <c r="AT340" s="124"/>
      <c r="AU340" s="115">
        <f>IFERROR(IF(AT340="",0,(SUMIF($G$3:AS$3,"金额-入",$G340:AS340)-SUMIF($G$3:AS$3,"金额-出",$G340:AS340))/(SUMIF($G$3:AS$3,"数量-入",$G340:AS340)-SUMIF($G$3:AS$3,"数量-出",$G340:AS340))),0)</f>
        <v>0</v>
      </c>
      <c r="AV340" s="115">
        <f t="shared" si="234"/>
        <v>0</v>
      </c>
      <c r="AW340" s="125"/>
      <c r="AX340" s="126"/>
      <c r="AY340" s="123"/>
      <c r="AZ340" s="112"/>
      <c r="BA340" s="119">
        <f t="shared" si="235"/>
        <v>0</v>
      </c>
      <c r="BB340" s="124"/>
      <c r="BC340" s="115">
        <f>IFERROR(IF(BB340="",0,(SUMIF($G$3:BA$3,"金额-入",$G340:BA340)-SUMIF($G$3:BA$3,"金额-出",$G340:BA340))/(SUMIF($G$3:BA$3,"数量-入",$G340:BA340)-SUMIF($G$3:BA$3,"数量-出",$G340:BA340))),0)</f>
        <v>0</v>
      </c>
      <c r="BD340" s="115">
        <f t="shared" si="236"/>
        <v>0</v>
      </c>
      <c r="BE340" s="125"/>
      <c r="BF340" s="126"/>
      <c r="BG340" s="123"/>
      <c r="BH340" s="112"/>
      <c r="BI340" s="119">
        <f t="shared" si="237"/>
        <v>0</v>
      </c>
      <c r="BJ340" s="124"/>
      <c r="BK340" s="115">
        <f>IFERROR(IF(BJ340="",0,(SUMIF($G$3:BI$3,"金额-入",$G340:BI340)-SUMIF($G$3:BI$3,"金额-出",$G340:BI340))/(SUMIF($G$3:BI$3,"数量-入",$G340:BI340)-SUMIF($G$3:BI$3,"数量-出",$G340:BI340))),0)</f>
        <v>0</v>
      </c>
      <c r="BL340" s="115">
        <f t="shared" si="238"/>
        <v>0</v>
      </c>
      <c r="BM340" s="125"/>
      <c r="BN340" s="126"/>
      <c r="BO340" s="123"/>
      <c r="BP340" s="112"/>
      <c r="BQ340" s="119">
        <f t="shared" si="239"/>
        <v>0</v>
      </c>
      <c r="BR340" s="124"/>
      <c r="BS340" s="115">
        <f>IFERROR(IF(BR340="",0,(SUMIF($G$3:BQ$3,"金额-入",$G340:BQ340)-SUMIF($G$3:BQ$3,"金额-出",$G340:BQ340))/(SUMIF($G$3:BQ$3,"数量-入",$G340:BQ340)-SUMIF($G$3:BQ$3,"数量-出",$G340:BQ340))),0)</f>
        <v>0</v>
      </c>
      <c r="BT340" s="115">
        <f t="shared" si="240"/>
        <v>0</v>
      </c>
      <c r="BU340" s="125"/>
      <c r="BV340" s="126"/>
      <c r="BW340" s="123"/>
      <c r="BX340" s="112"/>
      <c r="BY340" s="119">
        <f t="shared" si="241"/>
        <v>0</v>
      </c>
      <c r="BZ340" s="124"/>
      <c r="CA340" s="115">
        <f>IFERROR(IF(BZ340="",0,(SUMIF($G$3:BY$3,"金额-入",$G340:BY340)-SUMIF($G$3:BY$3,"金额-出",$G340:BY340))/(SUMIF($G$3:BY$3,"数量-入",$G340:BY340)-SUMIF($G$3:BY$3,"数量-出",$G340:BY340))),0)</f>
        <v>0</v>
      </c>
      <c r="CB340" s="115">
        <f t="shared" si="242"/>
        <v>0</v>
      </c>
      <c r="CC340" s="125"/>
      <c r="CD340" s="126"/>
      <c r="CE340" s="123"/>
      <c r="CF340" s="112"/>
      <c r="CG340" s="119">
        <f t="shared" si="243"/>
        <v>0</v>
      </c>
      <c r="CH340" s="124"/>
      <c r="CI340" s="115">
        <f>IFERROR(IF(CH340="",0,(SUMIF($G$3:CG$3,"金额-入",$G340:CG340)-SUMIF($G$3:CG$3,"金额-出",$G340:CG340))/(SUMIF($G$3:CG$3,"数量-入",$G340:CG340)-SUMIF($G$3:CG$3,"数量-出",$G340:CG340))),0)</f>
        <v>0</v>
      </c>
      <c r="CJ340" s="115">
        <f t="shared" si="244"/>
        <v>0</v>
      </c>
      <c r="CK340" s="125"/>
      <c r="CL340" s="126"/>
      <c r="CM340" s="123"/>
      <c r="CN340" s="112"/>
      <c r="CO340" s="119">
        <f t="shared" si="245"/>
        <v>0</v>
      </c>
      <c r="CP340" s="124"/>
      <c r="CQ340" s="115">
        <f>IFERROR(IF(CP340="",0,(SUMIF($G$3:CO$3,"金额-入",$G340:CO340)-SUMIF($G$3:CO$3,"金额-出",$G340:CO340))/(SUMIF($G$3:CO$3,"数量-入",$G340:CO340)-SUMIF($G$3:CO$3,"数量-出",$G340:CO340))),0)</f>
        <v>0</v>
      </c>
      <c r="CR340" s="115">
        <f t="shared" si="246"/>
        <v>0</v>
      </c>
      <c r="CS340" s="125"/>
      <c r="CT340" s="126"/>
      <c r="CU340" s="123"/>
      <c r="CV340" s="112"/>
      <c r="CW340" s="119">
        <f t="shared" si="247"/>
        <v>0</v>
      </c>
      <c r="CX340" s="124"/>
      <c r="CY340" s="115">
        <f>IFERROR(IF(CX340="",0,(SUMIF($G$3:CW$3,"金额-入",$G340:CW340)-SUMIF($G$3:CW$3,"金额-出",$G340:CW340))/(SUMIF($G$3:CW$3,"数量-入",$G340:CW340)-SUMIF($G$3:CW$3,"数量-出",$G340:CW340))),0)</f>
        <v>0</v>
      </c>
      <c r="CZ340" s="115">
        <f t="shared" si="248"/>
        <v>0</v>
      </c>
      <c r="DA340" s="125"/>
      <c r="DB340" s="126"/>
      <c r="DC340" s="123"/>
      <c r="DD340" s="112"/>
      <c r="DE340" s="119">
        <f t="shared" si="249"/>
        <v>0</v>
      </c>
      <c r="DF340" s="124"/>
      <c r="DG340" s="115">
        <f>IFERROR(IF(DF340="",0,(SUMIF($G$3:DE$3,"金额-入",$G340:DE340)-SUMIF($G$3:DE$3,"金额-出",$G340:DE340))/(SUMIF($G$3:DE$3,"数量-入",$G340:DE340)-SUMIF($G$3:DE$3,"数量-出",$G340:DE340))),0)</f>
        <v>0</v>
      </c>
      <c r="DH340" s="115">
        <f t="shared" si="250"/>
        <v>0</v>
      </c>
      <c r="DI340" s="125"/>
      <c r="DJ340" s="126"/>
      <c r="DK340" s="109">
        <f t="array" ref="DK340">MIN(IF(($G$3:$DJ$3="单价")*(G340:DJ340&lt;&gt;0),G340:DJ340))</f>
        <v>0</v>
      </c>
      <c r="DL340" s="97">
        <f t="array" ref="DL340">MAX(IF($G$3:$DJ$3="单价",G340:DJ340))</f>
        <v>0</v>
      </c>
      <c r="DM340" s="115">
        <f t="shared" si="251"/>
        <v>0</v>
      </c>
      <c r="DN340" s="127"/>
      <c r="DO340" s="2"/>
      <c r="DP340" s="11">
        <f t="shared" si="252"/>
        <v>0</v>
      </c>
      <c r="DQ340" s="11">
        <f t="shared" si="253"/>
        <v>0</v>
      </c>
      <c r="DR340" s="11"/>
      <c r="DS340" s="11"/>
      <c r="DT340" s="11"/>
      <c r="DU340" s="2"/>
      <c r="DV340" s="2"/>
      <c r="DW340" s="2"/>
      <c r="DX340" s="2"/>
      <c r="DY340" s="2"/>
    </row>
    <row r="341" spans="1:129" ht="18" hidden="1" customHeight="1" outlineLevel="1" x14ac:dyDescent="0.15">
      <c r="A341" s="2"/>
      <c r="B341" s="53">
        <f t="shared" si="216"/>
        <v>337</v>
      </c>
      <c r="C341" s="5"/>
      <c r="D341" s="6"/>
      <c r="E341" s="7"/>
      <c r="F341" s="8"/>
      <c r="G341" s="111"/>
      <c r="H341" s="112"/>
      <c r="I341" s="113">
        <f t="shared" si="219"/>
        <v>0</v>
      </c>
      <c r="J341" s="114">
        <f t="shared" si="220"/>
        <v>0</v>
      </c>
      <c r="K341" s="115">
        <f t="shared" si="217"/>
        <v>0</v>
      </c>
      <c r="L341" s="113">
        <f t="shared" si="221"/>
        <v>0</v>
      </c>
      <c r="M341" s="114">
        <f t="shared" si="222"/>
        <v>0</v>
      </c>
      <c r="N341" s="115">
        <f t="shared" si="218"/>
        <v>0</v>
      </c>
      <c r="O341" s="113">
        <f t="shared" si="223"/>
        <v>0</v>
      </c>
      <c r="P341" s="116">
        <f t="shared" si="224"/>
        <v>0</v>
      </c>
      <c r="Q341" s="117">
        <f t="shared" si="225"/>
        <v>0</v>
      </c>
      <c r="R341" s="118">
        <f t="shared" si="226"/>
        <v>0</v>
      </c>
      <c r="S341" s="111"/>
      <c r="T341" s="112"/>
      <c r="U341" s="119">
        <f t="shared" si="227"/>
        <v>0</v>
      </c>
      <c r="V341" s="120"/>
      <c r="W341" s="115">
        <f>IFERROR(IF(V341="",0,(SUMIF($G$3:U$3,"金额-入",$G341:U341)-SUMIF($G$3:U$3,"金额-出",$G341:U341))/(SUMIF($G$3:U$3,"数量-入",$G341:U341)-SUMIF($G$3:U$3,"数量-出",$G341:U341))),0)</f>
        <v>0</v>
      </c>
      <c r="X341" s="115">
        <f t="shared" si="228"/>
        <v>0</v>
      </c>
      <c r="Y341" s="121"/>
      <c r="Z341" s="122"/>
      <c r="AA341" s="111"/>
      <c r="AB341" s="112"/>
      <c r="AC341" s="119">
        <f t="shared" si="229"/>
        <v>0</v>
      </c>
      <c r="AD341" s="120"/>
      <c r="AE341" s="115">
        <f>IFERROR(IF(AD341="",0,(SUMIF($G$3:AC$3,"金额-入",$G341:AC341)-SUMIF($G$3:AC$3,"金额-出",$G341:AC341))/(SUMIF($G$3:AC$3,"数量-入",$G341:AC341)-SUMIF($G$3:AC$3,"数量-出",$G341:AC341))),0)</f>
        <v>0</v>
      </c>
      <c r="AF341" s="115">
        <f t="shared" si="230"/>
        <v>0</v>
      </c>
      <c r="AG341" s="121"/>
      <c r="AH341" s="122"/>
      <c r="AI341" s="123"/>
      <c r="AJ341" s="112"/>
      <c r="AK341" s="119">
        <f t="shared" si="231"/>
        <v>0</v>
      </c>
      <c r="AL341" s="124"/>
      <c r="AM341" s="115">
        <f>IFERROR(IF(AL341="",0,(SUMIF($G$3:AK$3,"金额-入",$G341:AK341)-SUMIF($G$3:AK$3,"金额-出",$G341:AK341))/(SUMIF($G$3:AK$3,"数量-入",$G341:AK341)-SUMIF($G$3:AK$3,"数量-出",$G341:AK341))),0)</f>
        <v>0</v>
      </c>
      <c r="AN341" s="115">
        <f t="shared" si="232"/>
        <v>0</v>
      </c>
      <c r="AO341" s="125"/>
      <c r="AP341" s="126"/>
      <c r="AQ341" s="123"/>
      <c r="AR341" s="112"/>
      <c r="AS341" s="119">
        <f t="shared" si="233"/>
        <v>0</v>
      </c>
      <c r="AT341" s="124"/>
      <c r="AU341" s="115">
        <f>IFERROR(IF(AT341="",0,(SUMIF($G$3:AS$3,"金额-入",$G341:AS341)-SUMIF($G$3:AS$3,"金额-出",$G341:AS341))/(SUMIF($G$3:AS$3,"数量-入",$G341:AS341)-SUMIF($G$3:AS$3,"数量-出",$G341:AS341))),0)</f>
        <v>0</v>
      </c>
      <c r="AV341" s="115">
        <f t="shared" si="234"/>
        <v>0</v>
      </c>
      <c r="AW341" s="125"/>
      <c r="AX341" s="126"/>
      <c r="AY341" s="123"/>
      <c r="AZ341" s="112"/>
      <c r="BA341" s="119">
        <f t="shared" si="235"/>
        <v>0</v>
      </c>
      <c r="BB341" s="124"/>
      <c r="BC341" s="115">
        <f>IFERROR(IF(BB341="",0,(SUMIF($G$3:BA$3,"金额-入",$G341:BA341)-SUMIF($G$3:BA$3,"金额-出",$G341:BA341))/(SUMIF($G$3:BA$3,"数量-入",$G341:BA341)-SUMIF($G$3:BA$3,"数量-出",$G341:BA341))),0)</f>
        <v>0</v>
      </c>
      <c r="BD341" s="115">
        <f t="shared" si="236"/>
        <v>0</v>
      </c>
      <c r="BE341" s="125"/>
      <c r="BF341" s="126"/>
      <c r="BG341" s="123"/>
      <c r="BH341" s="112"/>
      <c r="BI341" s="119">
        <f t="shared" si="237"/>
        <v>0</v>
      </c>
      <c r="BJ341" s="124"/>
      <c r="BK341" s="115">
        <f>IFERROR(IF(BJ341="",0,(SUMIF($G$3:BI$3,"金额-入",$G341:BI341)-SUMIF($G$3:BI$3,"金额-出",$G341:BI341))/(SUMIF($G$3:BI$3,"数量-入",$G341:BI341)-SUMIF($G$3:BI$3,"数量-出",$G341:BI341))),0)</f>
        <v>0</v>
      </c>
      <c r="BL341" s="115">
        <f t="shared" si="238"/>
        <v>0</v>
      </c>
      <c r="BM341" s="125"/>
      <c r="BN341" s="126"/>
      <c r="BO341" s="123"/>
      <c r="BP341" s="112"/>
      <c r="BQ341" s="119">
        <f t="shared" si="239"/>
        <v>0</v>
      </c>
      <c r="BR341" s="124"/>
      <c r="BS341" s="115">
        <f>IFERROR(IF(BR341="",0,(SUMIF($G$3:BQ$3,"金额-入",$G341:BQ341)-SUMIF($G$3:BQ$3,"金额-出",$G341:BQ341))/(SUMIF($G$3:BQ$3,"数量-入",$G341:BQ341)-SUMIF($G$3:BQ$3,"数量-出",$G341:BQ341))),0)</f>
        <v>0</v>
      </c>
      <c r="BT341" s="115">
        <f t="shared" si="240"/>
        <v>0</v>
      </c>
      <c r="BU341" s="125"/>
      <c r="BV341" s="126"/>
      <c r="BW341" s="123"/>
      <c r="BX341" s="112"/>
      <c r="BY341" s="119">
        <f t="shared" si="241"/>
        <v>0</v>
      </c>
      <c r="BZ341" s="124"/>
      <c r="CA341" s="115">
        <f>IFERROR(IF(BZ341="",0,(SUMIF($G$3:BY$3,"金额-入",$G341:BY341)-SUMIF($G$3:BY$3,"金额-出",$G341:BY341))/(SUMIF($G$3:BY$3,"数量-入",$G341:BY341)-SUMIF($G$3:BY$3,"数量-出",$G341:BY341))),0)</f>
        <v>0</v>
      </c>
      <c r="CB341" s="115">
        <f t="shared" si="242"/>
        <v>0</v>
      </c>
      <c r="CC341" s="125"/>
      <c r="CD341" s="126"/>
      <c r="CE341" s="123"/>
      <c r="CF341" s="112"/>
      <c r="CG341" s="119">
        <f t="shared" si="243"/>
        <v>0</v>
      </c>
      <c r="CH341" s="124"/>
      <c r="CI341" s="115">
        <f>IFERROR(IF(CH341="",0,(SUMIF($G$3:CG$3,"金额-入",$G341:CG341)-SUMIF($G$3:CG$3,"金额-出",$G341:CG341))/(SUMIF($G$3:CG$3,"数量-入",$G341:CG341)-SUMIF($G$3:CG$3,"数量-出",$G341:CG341))),0)</f>
        <v>0</v>
      </c>
      <c r="CJ341" s="115">
        <f t="shared" si="244"/>
        <v>0</v>
      </c>
      <c r="CK341" s="125"/>
      <c r="CL341" s="126"/>
      <c r="CM341" s="123"/>
      <c r="CN341" s="112"/>
      <c r="CO341" s="119">
        <f t="shared" si="245"/>
        <v>0</v>
      </c>
      <c r="CP341" s="124"/>
      <c r="CQ341" s="115">
        <f>IFERROR(IF(CP341="",0,(SUMIF($G$3:CO$3,"金额-入",$G341:CO341)-SUMIF($G$3:CO$3,"金额-出",$G341:CO341))/(SUMIF($G$3:CO$3,"数量-入",$G341:CO341)-SUMIF($G$3:CO$3,"数量-出",$G341:CO341))),0)</f>
        <v>0</v>
      </c>
      <c r="CR341" s="115">
        <f t="shared" si="246"/>
        <v>0</v>
      </c>
      <c r="CS341" s="125"/>
      <c r="CT341" s="126"/>
      <c r="CU341" s="123"/>
      <c r="CV341" s="112"/>
      <c r="CW341" s="119">
        <f t="shared" si="247"/>
        <v>0</v>
      </c>
      <c r="CX341" s="124"/>
      <c r="CY341" s="115">
        <f>IFERROR(IF(CX341="",0,(SUMIF($G$3:CW$3,"金额-入",$G341:CW341)-SUMIF($G$3:CW$3,"金额-出",$G341:CW341))/(SUMIF($G$3:CW$3,"数量-入",$G341:CW341)-SUMIF($G$3:CW$3,"数量-出",$G341:CW341))),0)</f>
        <v>0</v>
      </c>
      <c r="CZ341" s="115">
        <f t="shared" si="248"/>
        <v>0</v>
      </c>
      <c r="DA341" s="125"/>
      <c r="DB341" s="126"/>
      <c r="DC341" s="123"/>
      <c r="DD341" s="112"/>
      <c r="DE341" s="119">
        <f t="shared" si="249"/>
        <v>0</v>
      </c>
      <c r="DF341" s="124"/>
      <c r="DG341" s="115">
        <f>IFERROR(IF(DF341="",0,(SUMIF($G$3:DE$3,"金额-入",$G341:DE341)-SUMIF($G$3:DE$3,"金额-出",$G341:DE341))/(SUMIF($G$3:DE$3,"数量-入",$G341:DE341)-SUMIF($G$3:DE$3,"数量-出",$G341:DE341))),0)</f>
        <v>0</v>
      </c>
      <c r="DH341" s="115">
        <f t="shared" si="250"/>
        <v>0</v>
      </c>
      <c r="DI341" s="125"/>
      <c r="DJ341" s="126"/>
      <c r="DK341" s="109">
        <f t="array" ref="DK341">MIN(IF(($G$3:$DJ$3="单价")*(G341:DJ341&lt;&gt;0),G341:DJ341))</f>
        <v>0</v>
      </c>
      <c r="DL341" s="97">
        <f t="array" ref="DL341">MAX(IF($G$3:$DJ$3="单价",G341:DJ341))</f>
        <v>0</v>
      </c>
      <c r="DM341" s="115">
        <f t="shared" si="251"/>
        <v>0</v>
      </c>
      <c r="DN341" s="127"/>
      <c r="DO341" s="2"/>
      <c r="DP341" s="11">
        <f t="shared" si="252"/>
        <v>0</v>
      </c>
      <c r="DQ341" s="11">
        <f t="shared" si="253"/>
        <v>0</v>
      </c>
      <c r="DR341" s="11"/>
      <c r="DS341" s="11"/>
      <c r="DT341" s="11"/>
      <c r="DU341" s="2"/>
      <c r="DV341" s="2"/>
      <c r="DW341" s="2"/>
      <c r="DX341" s="2"/>
      <c r="DY341" s="2"/>
    </row>
    <row r="342" spans="1:129" ht="18" hidden="1" customHeight="1" outlineLevel="1" x14ac:dyDescent="0.15">
      <c r="A342" s="2"/>
      <c r="B342" s="53">
        <f t="shared" si="216"/>
        <v>338</v>
      </c>
      <c r="C342" s="5"/>
      <c r="D342" s="6"/>
      <c r="E342" s="7"/>
      <c r="F342" s="8"/>
      <c r="G342" s="111"/>
      <c r="H342" s="112"/>
      <c r="I342" s="113">
        <f t="shared" si="219"/>
        <v>0</v>
      </c>
      <c r="J342" s="114">
        <f t="shared" si="220"/>
        <v>0</v>
      </c>
      <c r="K342" s="115">
        <f t="shared" si="217"/>
        <v>0</v>
      </c>
      <c r="L342" s="113">
        <f t="shared" si="221"/>
        <v>0</v>
      </c>
      <c r="M342" s="114">
        <f t="shared" si="222"/>
        <v>0</v>
      </c>
      <c r="N342" s="115">
        <f t="shared" si="218"/>
        <v>0</v>
      </c>
      <c r="O342" s="113">
        <f t="shared" si="223"/>
        <v>0</v>
      </c>
      <c r="P342" s="116">
        <f t="shared" si="224"/>
        <v>0</v>
      </c>
      <c r="Q342" s="117">
        <f t="shared" si="225"/>
        <v>0</v>
      </c>
      <c r="R342" s="118">
        <f t="shared" si="226"/>
        <v>0</v>
      </c>
      <c r="S342" s="111"/>
      <c r="T342" s="112"/>
      <c r="U342" s="119">
        <f t="shared" si="227"/>
        <v>0</v>
      </c>
      <c r="V342" s="120"/>
      <c r="W342" s="115">
        <f>IFERROR(IF(V342="",0,(SUMIF($G$3:U$3,"金额-入",$G342:U342)-SUMIF($G$3:U$3,"金额-出",$G342:U342))/(SUMIF($G$3:U$3,"数量-入",$G342:U342)-SUMIF($G$3:U$3,"数量-出",$G342:U342))),0)</f>
        <v>0</v>
      </c>
      <c r="X342" s="115">
        <f t="shared" si="228"/>
        <v>0</v>
      </c>
      <c r="Y342" s="121"/>
      <c r="Z342" s="122"/>
      <c r="AA342" s="111"/>
      <c r="AB342" s="112"/>
      <c r="AC342" s="119">
        <f t="shared" si="229"/>
        <v>0</v>
      </c>
      <c r="AD342" s="120"/>
      <c r="AE342" s="115">
        <f>IFERROR(IF(AD342="",0,(SUMIF($G$3:AC$3,"金额-入",$G342:AC342)-SUMIF($G$3:AC$3,"金额-出",$G342:AC342))/(SUMIF($G$3:AC$3,"数量-入",$G342:AC342)-SUMIF($G$3:AC$3,"数量-出",$G342:AC342))),0)</f>
        <v>0</v>
      </c>
      <c r="AF342" s="115">
        <f t="shared" si="230"/>
        <v>0</v>
      </c>
      <c r="AG342" s="121"/>
      <c r="AH342" s="122"/>
      <c r="AI342" s="123"/>
      <c r="AJ342" s="112"/>
      <c r="AK342" s="119">
        <f t="shared" si="231"/>
        <v>0</v>
      </c>
      <c r="AL342" s="124"/>
      <c r="AM342" s="115">
        <f>IFERROR(IF(AL342="",0,(SUMIF($G$3:AK$3,"金额-入",$G342:AK342)-SUMIF($G$3:AK$3,"金额-出",$G342:AK342))/(SUMIF($G$3:AK$3,"数量-入",$G342:AK342)-SUMIF($G$3:AK$3,"数量-出",$G342:AK342))),0)</f>
        <v>0</v>
      </c>
      <c r="AN342" s="115">
        <f t="shared" si="232"/>
        <v>0</v>
      </c>
      <c r="AO342" s="125"/>
      <c r="AP342" s="126"/>
      <c r="AQ342" s="123"/>
      <c r="AR342" s="112"/>
      <c r="AS342" s="119">
        <f t="shared" si="233"/>
        <v>0</v>
      </c>
      <c r="AT342" s="124"/>
      <c r="AU342" s="115">
        <f>IFERROR(IF(AT342="",0,(SUMIF($G$3:AS$3,"金额-入",$G342:AS342)-SUMIF($G$3:AS$3,"金额-出",$G342:AS342))/(SUMIF($G$3:AS$3,"数量-入",$G342:AS342)-SUMIF($G$3:AS$3,"数量-出",$G342:AS342))),0)</f>
        <v>0</v>
      </c>
      <c r="AV342" s="115">
        <f t="shared" si="234"/>
        <v>0</v>
      </c>
      <c r="AW342" s="125"/>
      <c r="AX342" s="126"/>
      <c r="AY342" s="123"/>
      <c r="AZ342" s="112"/>
      <c r="BA342" s="119">
        <f t="shared" si="235"/>
        <v>0</v>
      </c>
      <c r="BB342" s="124"/>
      <c r="BC342" s="115">
        <f>IFERROR(IF(BB342="",0,(SUMIF($G$3:BA$3,"金额-入",$G342:BA342)-SUMIF($G$3:BA$3,"金额-出",$G342:BA342))/(SUMIF($G$3:BA$3,"数量-入",$G342:BA342)-SUMIF($G$3:BA$3,"数量-出",$G342:BA342))),0)</f>
        <v>0</v>
      </c>
      <c r="BD342" s="115">
        <f t="shared" si="236"/>
        <v>0</v>
      </c>
      <c r="BE342" s="125"/>
      <c r="BF342" s="126"/>
      <c r="BG342" s="123"/>
      <c r="BH342" s="112"/>
      <c r="BI342" s="119">
        <f t="shared" si="237"/>
        <v>0</v>
      </c>
      <c r="BJ342" s="124"/>
      <c r="BK342" s="115">
        <f>IFERROR(IF(BJ342="",0,(SUMIF($G$3:BI$3,"金额-入",$G342:BI342)-SUMIF($G$3:BI$3,"金额-出",$G342:BI342))/(SUMIF($G$3:BI$3,"数量-入",$G342:BI342)-SUMIF($G$3:BI$3,"数量-出",$G342:BI342))),0)</f>
        <v>0</v>
      </c>
      <c r="BL342" s="115">
        <f t="shared" si="238"/>
        <v>0</v>
      </c>
      <c r="BM342" s="125"/>
      <c r="BN342" s="126"/>
      <c r="BO342" s="123"/>
      <c r="BP342" s="112"/>
      <c r="BQ342" s="119">
        <f t="shared" si="239"/>
        <v>0</v>
      </c>
      <c r="BR342" s="124"/>
      <c r="BS342" s="115">
        <f>IFERROR(IF(BR342="",0,(SUMIF($G$3:BQ$3,"金额-入",$G342:BQ342)-SUMIF($G$3:BQ$3,"金额-出",$G342:BQ342))/(SUMIF($G$3:BQ$3,"数量-入",$G342:BQ342)-SUMIF($G$3:BQ$3,"数量-出",$G342:BQ342))),0)</f>
        <v>0</v>
      </c>
      <c r="BT342" s="115">
        <f t="shared" si="240"/>
        <v>0</v>
      </c>
      <c r="BU342" s="125"/>
      <c r="BV342" s="126"/>
      <c r="BW342" s="123"/>
      <c r="BX342" s="112"/>
      <c r="BY342" s="119">
        <f t="shared" si="241"/>
        <v>0</v>
      </c>
      <c r="BZ342" s="124"/>
      <c r="CA342" s="115">
        <f>IFERROR(IF(BZ342="",0,(SUMIF($G$3:BY$3,"金额-入",$G342:BY342)-SUMIF($G$3:BY$3,"金额-出",$G342:BY342))/(SUMIF($G$3:BY$3,"数量-入",$G342:BY342)-SUMIF($G$3:BY$3,"数量-出",$G342:BY342))),0)</f>
        <v>0</v>
      </c>
      <c r="CB342" s="115">
        <f t="shared" si="242"/>
        <v>0</v>
      </c>
      <c r="CC342" s="125"/>
      <c r="CD342" s="126"/>
      <c r="CE342" s="123"/>
      <c r="CF342" s="112"/>
      <c r="CG342" s="119">
        <f t="shared" si="243"/>
        <v>0</v>
      </c>
      <c r="CH342" s="124"/>
      <c r="CI342" s="115">
        <f>IFERROR(IF(CH342="",0,(SUMIF($G$3:CG$3,"金额-入",$G342:CG342)-SUMIF($G$3:CG$3,"金额-出",$G342:CG342))/(SUMIF($G$3:CG$3,"数量-入",$G342:CG342)-SUMIF($G$3:CG$3,"数量-出",$G342:CG342))),0)</f>
        <v>0</v>
      </c>
      <c r="CJ342" s="115">
        <f t="shared" si="244"/>
        <v>0</v>
      </c>
      <c r="CK342" s="125"/>
      <c r="CL342" s="126"/>
      <c r="CM342" s="123"/>
      <c r="CN342" s="112"/>
      <c r="CO342" s="119">
        <f t="shared" si="245"/>
        <v>0</v>
      </c>
      <c r="CP342" s="124"/>
      <c r="CQ342" s="115">
        <f>IFERROR(IF(CP342="",0,(SUMIF($G$3:CO$3,"金额-入",$G342:CO342)-SUMIF($G$3:CO$3,"金额-出",$G342:CO342))/(SUMIF($G$3:CO$3,"数量-入",$G342:CO342)-SUMIF($G$3:CO$3,"数量-出",$G342:CO342))),0)</f>
        <v>0</v>
      </c>
      <c r="CR342" s="115">
        <f t="shared" si="246"/>
        <v>0</v>
      </c>
      <c r="CS342" s="125"/>
      <c r="CT342" s="126"/>
      <c r="CU342" s="123"/>
      <c r="CV342" s="112"/>
      <c r="CW342" s="119">
        <f t="shared" si="247"/>
        <v>0</v>
      </c>
      <c r="CX342" s="124"/>
      <c r="CY342" s="115">
        <f>IFERROR(IF(CX342="",0,(SUMIF($G$3:CW$3,"金额-入",$G342:CW342)-SUMIF($G$3:CW$3,"金额-出",$G342:CW342))/(SUMIF($G$3:CW$3,"数量-入",$G342:CW342)-SUMIF($G$3:CW$3,"数量-出",$G342:CW342))),0)</f>
        <v>0</v>
      </c>
      <c r="CZ342" s="115">
        <f t="shared" si="248"/>
        <v>0</v>
      </c>
      <c r="DA342" s="125"/>
      <c r="DB342" s="126"/>
      <c r="DC342" s="123"/>
      <c r="DD342" s="112"/>
      <c r="DE342" s="119">
        <f t="shared" si="249"/>
        <v>0</v>
      </c>
      <c r="DF342" s="124"/>
      <c r="DG342" s="115">
        <f>IFERROR(IF(DF342="",0,(SUMIF($G$3:DE$3,"金额-入",$G342:DE342)-SUMIF($G$3:DE$3,"金额-出",$G342:DE342))/(SUMIF($G$3:DE$3,"数量-入",$G342:DE342)-SUMIF($G$3:DE$3,"数量-出",$G342:DE342))),0)</f>
        <v>0</v>
      </c>
      <c r="DH342" s="115">
        <f t="shared" si="250"/>
        <v>0</v>
      </c>
      <c r="DI342" s="125"/>
      <c r="DJ342" s="126"/>
      <c r="DK342" s="109">
        <f t="array" ref="DK342">MIN(IF(($G$3:$DJ$3="单价")*(G342:DJ342&lt;&gt;0),G342:DJ342))</f>
        <v>0</v>
      </c>
      <c r="DL342" s="97">
        <f t="array" ref="DL342">MAX(IF($G$3:$DJ$3="单价",G342:DJ342))</f>
        <v>0</v>
      </c>
      <c r="DM342" s="115">
        <f t="shared" si="251"/>
        <v>0</v>
      </c>
      <c r="DN342" s="127"/>
      <c r="DO342" s="2"/>
      <c r="DP342" s="11">
        <f t="shared" si="252"/>
        <v>0</v>
      </c>
      <c r="DQ342" s="11">
        <f t="shared" si="253"/>
        <v>0</v>
      </c>
      <c r="DR342" s="11"/>
      <c r="DS342" s="11"/>
      <c r="DT342" s="11"/>
      <c r="DU342" s="2"/>
      <c r="DV342" s="2"/>
      <c r="DW342" s="2"/>
      <c r="DX342" s="2"/>
      <c r="DY342" s="2"/>
    </row>
    <row r="343" spans="1:129" ht="18" hidden="1" customHeight="1" outlineLevel="1" x14ac:dyDescent="0.15">
      <c r="A343" s="2"/>
      <c r="B343" s="53">
        <f t="shared" si="216"/>
        <v>339</v>
      </c>
      <c r="C343" s="5"/>
      <c r="D343" s="6"/>
      <c r="E343" s="7"/>
      <c r="F343" s="8"/>
      <c r="G343" s="111"/>
      <c r="H343" s="112"/>
      <c r="I343" s="113">
        <f t="shared" si="219"/>
        <v>0</v>
      </c>
      <c r="J343" s="114">
        <f t="shared" si="220"/>
        <v>0</v>
      </c>
      <c r="K343" s="115">
        <f t="shared" si="217"/>
        <v>0</v>
      </c>
      <c r="L343" s="113">
        <f t="shared" si="221"/>
        <v>0</v>
      </c>
      <c r="M343" s="114">
        <f t="shared" si="222"/>
        <v>0</v>
      </c>
      <c r="N343" s="115">
        <f t="shared" si="218"/>
        <v>0</v>
      </c>
      <c r="O343" s="113">
        <f t="shared" si="223"/>
        <v>0</v>
      </c>
      <c r="P343" s="116">
        <f t="shared" si="224"/>
        <v>0</v>
      </c>
      <c r="Q343" s="117">
        <f t="shared" si="225"/>
        <v>0</v>
      </c>
      <c r="R343" s="118">
        <f t="shared" si="226"/>
        <v>0</v>
      </c>
      <c r="S343" s="111"/>
      <c r="T343" s="112"/>
      <c r="U343" s="119">
        <f t="shared" si="227"/>
        <v>0</v>
      </c>
      <c r="V343" s="120"/>
      <c r="W343" s="115">
        <f>IFERROR(IF(V343="",0,(SUMIF($G$3:U$3,"金额-入",$G343:U343)-SUMIF($G$3:U$3,"金额-出",$G343:U343))/(SUMIF($G$3:U$3,"数量-入",$G343:U343)-SUMIF($G$3:U$3,"数量-出",$G343:U343))),0)</f>
        <v>0</v>
      </c>
      <c r="X343" s="115">
        <f t="shared" si="228"/>
        <v>0</v>
      </c>
      <c r="Y343" s="121"/>
      <c r="Z343" s="122"/>
      <c r="AA343" s="111"/>
      <c r="AB343" s="112"/>
      <c r="AC343" s="119">
        <f t="shared" si="229"/>
        <v>0</v>
      </c>
      <c r="AD343" s="120"/>
      <c r="AE343" s="115">
        <f>IFERROR(IF(AD343="",0,(SUMIF($G$3:AC$3,"金额-入",$G343:AC343)-SUMIF($G$3:AC$3,"金额-出",$G343:AC343))/(SUMIF($G$3:AC$3,"数量-入",$G343:AC343)-SUMIF($G$3:AC$3,"数量-出",$G343:AC343))),0)</f>
        <v>0</v>
      </c>
      <c r="AF343" s="115">
        <f t="shared" si="230"/>
        <v>0</v>
      </c>
      <c r="AG343" s="121"/>
      <c r="AH343" s="122"/>
      <c r="AI343" s="123"/>
      <c r="AJ343" s="112"/>
      <c r="AK343" s="119">
        <f t="shared" si="231"/>
        <v>0</v>
      </c>
      <c r="AL343" s="124"/>
      <c r="AM343" s="115">
        <f>IFERROR(IF(AL343="",0,(SUMIF($G$3:AK$3,"金额-入",$G343:AK343)-SUMIF($G$3:AK$3,"金额-出",$G343:AK343))/(SUMIF($G$3:AK$3,"数量-入",$G343:AK343)-SUMIF($G$3:AK$3,"数量-出",$G343:AK343))),0)</f>
        <v>0</v>
      </c>
      <c r="AN343" s="115">
        <f t="shared" si="232"/>
        <v>0</v>
      </c>
      <c r="AO343" s="125"/>
      <c r="AP343" s="126"/>
      <c r="AQ343" s="123"/>
      <c r="AR343" s="112"/>
      <c r="AS343" s="119">
        <f t="shared" si="233"/>
        <v>0</v>
      </c>
      <c r="AT343" s="124"/>
      <c r="AU343" s="115">
        <f>IFERROR(IF(AT343="",0,(SUMIF($G$3:AS$3,"金额-入",$G343:AS343)-SUMIF($G$3:AS$3,"金额-出",$G343:AS343))/(SUMIF($G$3:AS$3,"数量-入",$G343:AS343)-SUMIF($G$3:AS$3,"数量-出",$G343:AS343))),0)</f>
        <v>0</v>
      </c>
      <c r="AV343" s="115">
        <f t="shared" si="234"/>
        <v>0</v>
      </c>
      <c r="AW343" s="125"/>
      <c r="AX343" s="126"/>
      <c r="AY343" s="123"/>
      <c r="AZ343" s="112"/>
      <c r="BA343" s="119">
        <f t="shared" si="235"/>
        <v>0</v>
      </c>
      <c r="BB343" s="124"/>
      <c r="BC343" s="115">
        <f>IFERROR(IF(BB343="",0,(SUMIF($G$3:BA$3,"金额-入",$G343:BA343)-SUMIF($G$3:BA$3,"金额-出",$G343:BA343))/(SUMIF($G$3:BA$3,"数量-入",$G343:BA343)-SUMIF($G$3:BA$3,"数量-出",$G343:BA343))),0)</f>
        <v>0</v>
      </c>
      <c r="BD343" s="115">
        <f t="shared" si="236"/>
        <v>0</v>
      </c>
      <c r="BE343" s="125"/>
      <c r="BF343" s="126"/>
      <c r="BG343" s="123"/>
      <c r="BH343" s="112"/>
      <c r="BI343" s="119">
        <f t="shared" si="237"/>
        <v>0</v>
      </c>
      <c r="BJ343" s="124"/>
      <c r="BK343" s="115">
        <f>IFERROR(IF(BJ343="",0,(SUMIF($G$3:BI$3,"金额-入",$G343:BI343)-SUMIF($G$3:BI$3,"金额-出",$G343:BI343))/(SUMIF($G$3:BI$3,"数量-入",$G343:BI343)-SUMIF($G$3:BI$3,"数量-出",$G343:BI343))),0)</f>
        <v>0</v>
      </c>
      <c r="BL343" s="115">
        <f t="shared" si="238"/>
        <v>0</v>
      </c>
      <c r="BM343" s="125"/>
      <c r="BN343" s="126"/>
      <c r="BO343" s="123"/>
      <c r="BP343" s="112"/>
      <c r="BQ343" s="119">
        <f t="shared" si="239"/>
        <v>0</v>
      </c>
      <c r="BR343" s="124"/>
      <c r="BS343" s="115">
        <f>IFERROR(IF(BR343="",0,(SUMIF($G$3:BQ$3,"金额-入",$G343:BQ343)-SUMIF($G$3:BQ$3,"金额-出",$G343:BQ343))/(SUMIF($G$3:BQ$3,"数量-入",$G343:BQ343)-SUMIF($G$3:BQ$3,"数量-出",$G343:BQ343))),0)</f>
        <v>0</v>
      </c>
      <c r="BT343" s="115">
        <f t="shared" si="240"/>
        <v>0</v>
      </c>
      <c r="BU343" s="125"/>
      <c r="BV343" s="126"/>
      <c r="BW343" s="123"/>
      <c r="BX343" s="112"/>
      <c r="BY343" s="119">
        <f t="shared" si="241"/>
        <v>0</v>
      </c>
      <c r="BZ343" s="124"/>
      <c r="CA343" s="115">
        <f>IFERROR(IF(BZ343="",0,(SUMIF($G$3:BY$3,"金额-入",$G343:BY343)-SUMIF($G$3:BY$3,"金额-出",$G343:BY343))/(SUMIF($G$3:BY$3,"数量-入",$G343:BY343)-SUMIF($G$3:BY$3,"数量-出",$G343:BY343))),0)</f>
        <v>0</v>
      </c>
      <c r="CB343" s="115">
        <f t="shared" si="242"/>
        <v>0</v>
      </c>
      <c r="CC343" s="125"/>
      <c r="CD343" s="126"/>
      <c r="CE343" s="123"/>
      <c r="CF343" s="112"/>
      <c r="CG343" s="119">
        <f t="shared" si="243"/>
        <v>0</v>
      </c>
      <c r="CH343" s="124"/>
      <c r="CI343" s="115">
        <f>IFERROR(IF(CH343="",0,(SUMIF($G$3:CG$3,"金额-入",$G343:CG343)-SUMIF($G$3:CG$3,"金额-出",$G343:CG343))/(SUMIF($G$3:CG$3,"数量-入",$G343:CG343)-SUMIF($G$3:CG$3,"数量-出",$G343:CG343))),0)</f>
        <v>0</v>
      </c>
      <c r="CJ343" s="115">
        <f t="shared" si="244"/>
        <v>0</v>
      </c>
      <c r="CK343" s="125"/>
      <c r="CL343" s="126"/>
      <c r="CM343" s="123"/>
      <c r="CN343" s="112"/>
      <c r="CO343" s="119">
        <f t="shared" si="245"/>
        <v>0</v>
      </c>
      <c r="CP343" s="124"/>
      <c r="CQ343" s="115">
        <f>IFERROR(IF(CP343="",0,(SUMIF($G$3:CO$3,"金额-入",$G343:CO343)-SUMIF($G$3:CO$3,"金额-出",$G343:CO343))/(SUMIF($G$3:CO$3,"数量-入",$G343:CO343)-SUMIF($G$3:CO$3,"数量-出",$G343:CO343))),0)</f>
        <v>0</v>
      </c>
      <c r="CR343" s="115">
        <f t="shared" si="246"/>
        <v>0</v>
      </c>
      <c r="CS343" s="125"/>
      <c r="CT343" s="126"/>
      <c r="CU343" s="123"/>
      <c r="CV343" s="112"/>
      <c r="CW343" s="119">
        <f t="shared" si="247"/>
        <v>0</v>
      </c>
      <c r="CX343" s="124"/>
      <c r="CY343" s="115">
        <f>IFERROR(IF(CX343="",0,(SUMIF($G$3:CW$3,"金额-入",$G343:CW343)-SUMIF($G$3:CW$3,"金额-出",$G343:CW343))/(SUMIF($G$3:CW$3,"数量-入",$G343:CW343)-SUMIF($G$3:CW$3,"数量-出",$G343:CW343))),0)</f>
        <v>0</v>
      </c>
      <c r="CZ343" s="115">
        <f t="shared" si="248"/>
        <v>0</v>
      </c>
      <c r="DA343" s="125"/>
      <c r="DB343" s="126"/>
      <c r="DC343" s="123"/>
      <c r="DD343" s="112"/>
      <c r="DE343" s="119">
        <f t="shared" si="249"/>
        <v>0</v>
      </c>
      <c r="DF343" s="124"/>
      <c r="DG343" s="115">
        <f>IFERROR(IF(DF343="",0,(SUMIF($G$3:DE$3,"金额-入",$G343:DE343)-SUMIF($G$3:DE$3,"金额-出",$G343:DE343))/(SUMIF($G$3:DE$3,"数量-入",$G343:DE343)-SUMIF($G$3:DE$3,"数量-出",$G343:DE343))),0)</f>
        <v>0</v>
      </c>
      <c r="DH343" s="115">
        <f t="shared" si="250"/>
        <v>0</v>
      </c>
      <c r="DI343" s="125"/>
      <c r="DJ343" s="126"/>
      <c r="DK343" s="109">
        <f t="array" ref="DK343">MIN(IF(($G$3:$DJ$3="单价")*(G343:DJ343&lt;&gt;0),G343:DJ343))</f>
        <v>0</v>
      </c>
      <c r="DL343" s="97">
        <f t="array" ref="DL343">MAX(IF($G$3:$DJ$3="单价",G343:DJ343))</f>
        <v>0</v>
      </c>
      <c r="DM343" s="115">
        <f t="shared" si="251"/>
        <v>0</v>
      </c>
      <c r="DN343" s="127"/>
      <c r="DO343" s="2"/>
      <c r="DP343" s="11">
        <f t="shared" si="252"/>
        <v>0</v>
      </c>
      <c r="DQ343" s="11">
        <f t="shared" si="253"/>
        <v>0</v>
      </c>
      <c r="DR343" s="11"/>
      <c r="DS343" s="11"/>
      <c r="DT343" s="11"/>
      <c r="DU343" s="2"/>
      <c r="DV343" s="2"/>
      <c r="DW343" s="2"/>
      <c r="DX343" s="2"/>
      <c r="DY343" s="2"/>
    </row>
    <row r="344" spans="1:129" ht="18" hidden="1" customHeight="1" outlineLevel="1" x14ac:dyDescent="0.15">
      <c r="A344" s="2"/>
      <c r="B344" s="53">
        <f t="shared" si="216"/>
        <v>340</v>
      </c>
      <c r="C344" s="5"/>
      <c r="D344" s="6"/>
      <c r="E344" s="7"/>
      <c r="F344" s="8"/>
      <c r="G344" s="111"/>
      <c r="H344" s="112"/>
      <c r="I344" s="113">
        <f t="shared" si="219"/>
        <v>0</v>
      </c>
      <c r="J344" s="114">
        <f t="shared" si="220"/>
        <v>0</v>
      </c>
      <c r="K344" s="115">
        <f t="shared" si="217"/>
        <v>0</v>
      </c>
      <c r="L344" s="113">
        <f t="shared" si="221"/>
        <v>0</v>
      </c>
      <c r="M344" s="114">
        <f t="shared" si="222"/>
        <v>0</v>
      </c>
      <c r="N344" s="115">
        <f t="shared" si="218"/>
        <v>0</v>
      </c>
      <c r="O344" s="113">
        <f t="shared" si="223"/>
        <v>0</v>
      </c>
      <c r="P344" s="116">
        <f t="shared" si="224"/>
        <v>0</v>
      </c>
      <c r="Q344" s="117">
        <f t="shared" si="225"/>
        <v>0</v>
      </c>
      <c r="R344" s="118">
        <f t="shared" si="226"/>
        <v>0</v>
      </c>
      <c r="S344" s="111"/>
      <c r="T344" s="112"/>
      <c r="U344" s="119">
        <f t="shared" si="227"/>
        <v>0</v>
      </c>
      <c r="V344" s="120"/>
      <c r="W344" s="115">
        <f>IFERROR(IF(V344="",0,(SUMIF($G$3:U$3,"金额-入",$G344:U344)-SUMIF($G$3:U$3,"金额-出",$G344:U344))/(SUMIF($G$3:U$3,"数量-入",$G344:U344)-SUMIF($G$3:U$3,"数量-出",$G344:U344))),0)</f>
        <v>0</v>
      </c>
      <c r="X344" s="115">
        <f t="shared" si="228"/>
        <v>0</v>
      </c>
      <c r="Y344" s="121"/>
      <c r="Z344" s="122"/>
      <c r="AA344" s="111"/>
      <c r="AB344" s="112"/>
      <c r="AC344" s="119">
        <f t="shared" si="229"/>
        <v>0</v>
      </c>
      <c r="AD344" s="120"/>
      <c r="AE344" s="115">
        <f>IFERROR(IF(AD344="",0,(SUMIF($G$3:AC$3,"金额-入",$G344:AC344)-SUMIF($G$3:AC$3,"金额-出",$G344:AC344))/(SUMIF($G$3:AC$3,"数量-入",$G344:AC344)-SUMIF($G$3:AC$3,"数量-出",$G344:AC344))),0)</f>
        <v>0</v>
      </c>
      <c r="AF344" s="115">
        <f t="shared" si="230"/>
        <v>0</v>
      </c>
      <c r="AG344" s="121"/>
      <c r="AH344" s="122"/>
      <c r="AI344" s="123"/>
      <c r="AJ344" s="112"/>
      <c r="AK344" s="119">
        <f t="shared" si="231"/>
        <v>0</v>
      </c>
      <c r="AL344" s="124"/>
      <c r="AM344" s="115">
        <f>IFERROR(IF(AL344="",0,(SUMIF($G$3:AK$3,"金额-入",$G344:AK344)-SUMIF($G$3:AK$3,"金额-出",$G344:AK344))/(SUMIF($G$3:AK$3,"数量-入",$G344:AK344)-SUMIF($G$3:AK$3,"数量-出",$G344:AK344))),0)</f>
        <v>0</v>
      </c>
      <c r="AN344" s="115">
        <f t="shared" si="232"/>
        <v>0</v>
      </c>
      <c r="AO344" s="125"/>
      <c r="AP344" s="126"/>
      <c r="AQ344" s="123"/>
      <c r="AR344" s="112"/>
      <c r="AS344" s="119">
        <f t="shared" si="233"/>
        <v>0</v>
      </c>
      <c r="AT344" s="124"/>
      <c r="AU344" s="115">
        <f>IFERROR(IF(AT344="",0,(SUMIF($G$3:AS$3,"金额-入",$G344:AS344)-SUMIF($G$3:AS$3,"金额-出",$G344:AS344))/(SUMIF($G$3:AS$3,"数量-入",$G344:AS344)-SUMIF($G$3:AS$3,"数量-出",$G344:AS344))),0)</f>
        <v>0</v>
      </c>
      <c r="AV344" s="115">
        <f t="shared" si="234"/>
        <v>0</v>
      </c>
      <c r="AW344" s="125"/>
      <c r="AX344" s="126"/>
      <c r="AY344" s="123"/>
      <c r="AZ344" s="112"/>
      <c r="BA344" s="119">
        <f t="shared" si="235"/>
        <v>0</v>
      </c>
      <c r="BB344" s="124"/>
      <c r="BC344" s="115">
        <f>IFERROR(IF(BB344="",0,(SUMIF($G$3:BA$3,"金额-入",$G344:BA344)-SUMIF($G$3:BA$3,"金额-出",$G344:BA344))/(SUMIF($G$3:BA$3,"数量-入",$G344:BA344)-SUMIF($G$3:BA$3,"数量-出",$G344:BA344))),0)</f>
        <v>0</v>
      </c>
      <c r="BD344" s="115">
        <f t="shared" si="236"/>
        <v>0</v>
      </c>
      <c r="BE344" s="125"/>
      <c r="BF344" s="126"/>
      <c r="BG344" s="123"/>
      <c r="BH344" s="112"/>
      <c r="BI344" s="119">
        <f t="shared" si="237"/>
        <v>0</v>
      </c>
      <c r="BJ344" s="124"/>
      <c r="BK344" s="115">
        <f>IFERROR(IF(BJ344="",0,(SUMIF($G$3:BI$3,"金额-入",$G344:BI344)-SUMIF($G$3:BI$3,"金额-出",$G344:BI344))/(SUMIF($G$3:BI$3,"数量-入",$G344:BI344)-SUMIF($G$3:BI$3,"数量-出",$G344:BI344))),0)</f>
        <v>0</v>
      </c>
      <c r="BL344" s="115">
        <f t="shared" si="238"/>
        <v>0</v>
      </c>
      <c r="BM344" s="125"/>
      <c r="BN344" s="126"/>
      <c r="BO344" s="123"/>
      <c r="BP344" s="112"/>
      <c r="BQ344" s="119">
        <f t="shared" si="239"/>
        <v>0</v>
      </c>
      <c r="BR344" s="124"/>
      <c r="BS344" s="115">
        <f>IFERROR(IF(BR344="",0,(SUMIF($G$3:BQ$3,"金额-入",$G344:BQ344)-SUMIF($G$3:BQ$3,"金额-出",$G344:BQ344))/(SUMIF($G$3:BQ$3,"数量-入",$G344:BQ344)-SUMIF($G$3:BQ$3,"数量-出",$G344:BQ344))),0)</f>
        <v>0</v>
      </c>
      <c r="BT344" s="115">
        <f t="shared" si="240"/>
        <v>0</v>
      </c>
      <c r="BU344" s="125"/>
      <c r="BV344" s="126"/>
      <c r="BW344" s="123"/>
      <c r="BX344" s="112"/>
      <c r="BY344" s="119">
        <f t="shared" si="241"/>
        <v>0</v>
      </c>
      <c r="BZ344" s="124"/>
      <c r="CA344" s="115">
        <f>IFERROR(IF(BZ344="",0,(SUMIF($G$3:BY$3,"金额-入",$G344:BY344)-SUMIF($G$3:BY$3,"金额-出",$G344:BY344))/(SUMIF($G$3:BY$3,"数量-入",$G344:BY344)-SUMIF($G$3:BY$3,"数量-出",$G344:BY344))),0)</f>
        <v>0</v>
      </c>
      <c r="CB344" s="115">
        <f t="shared" si="242"/>
        <v>0</v>
      </c>
      <c r="CC344" s="125"/>
      <c r="CD344" s="126"/>
      <c r="CE344" s="123"/>
      <c r="CF344" s="112"/>
      <c r="CG344" s="119">
        <f t="shared" si="243"/>
        <v>0</v>
      </c>
      <c r="CH344" s="124"/>
      <c r="CI344" s="115">
        <f>IFERROR(IF(CH344="",0,(SUMIF($G$3:CG$3,"金额-入",$G344:CG344)-SUMIF($G$3:CG$3,"金额-出",$G344:CG344))/(SUMIF($G$3:CG$3,"数量-入",$G344:CG344)-SUMIF($G$3:CG$3,"数量-出",$G344:CG344))),0)</f>
        <v>0</v>
      </c>
      <c r="CJ344" s="115">
        <f t="shared" si="244"/>
        <v>0</v>
      </c>
      <c r="CK344" s="125"/>
      <c r="CL344" s="126"/>
      <c r="CM344" s="123"/>
      <c r="CN344" s="112"/>
      <c r="CO344" s="119">
        <f t="shared" si="245"/>
        <v>0</v>
      </c>
      <c r="CP344" s="124"/>
      <c r="CQ344" s="115">
        <f>IFERROR(IF(CP344="",0,(SUMIF($G$3:CO$3,"金额-入",$G344:CO344)-SUMIF($G$3:CO$3,"金额-出",$G344:CO344))/(SUMIF($G$3:CO$3,"数量-入",$G344:CO344)-SUMIF($G$3:CO$3,"数量-出",$G344:CO344))),0)</f>
        <v>0</v>
      </c>
      <c r="CR344" s="115">
        <f t="shared" si="246"/>
        <v>0</v>
      </c>
      <c r="CS344" s="125"/>
      <c r="CT344" s="126"/>
      <c r="CU344" s="123"/>
      <c r="CV344" s="112"/>
      <c r="CW344" s="119">
        <f t="shared" si="247"/>
        <v>0</v>
      </c>
      <c r="CX344" s="124"/>
      <c r="CY344" s="115">
        <f>IFERROR(IF(CX344="",0,(SUMIF($G$3:CW$3,"金额-入",$G344:CW344)-SUMIF($G$3:CW$3,"金额-出",$G344:CW344))/(SUMIF($G$3:CW$3,"数量-入",$G344:CW344)-SUMIF($G$3:CW$3,"数量-出",$G344:CW344))),0)</f>
        <v>0</v>
      </c>
      <c r="CZ344" s="115">
        <f t="shared" si="248"/>
        <v>0</v>
      </c>
      <c r="DA344" s="125"/>
      <c r="DB344" s="126"/>
      <c r="DC344" s="123"/>
      <c r="DD344" s="112"/>
      <c r="DE344" s="119">
        <f t="shared" si="249"/>
        <v>0</v>
      </c>
      <c r="DF344" s="124"/>
      <c r="DG344" s="115">
        <f>IFERROR(IF(DF344="",0,(SUMIF($G$3:DE$3,"金额-入",$G344:DE344)-SUMIF($G$3:DE$3,"金额-出",$G344:DE344))/(SUMIF($G$3:DE$3,"数量-入",$G344:DE344)-SUMIF($G$3:DE$3,"数量-出",$G344:DE344))),0)</f>
        <v>0</v>
      </c>
      <c r="DH344" s="115">
        <f t="shared" si="250"/>
        <v>0</v>
      </c>
      <c r="DI344" s="125"/>
      <c r="DJ344" s="126"/>
      <c r="DK344" s="109">
        <f t="array" ref="DK344">MIN(IF(($G$3:$DJ$3="单价")*(G344:DJ344&lt;&gt;0),G344:DJ344))</f>
        <v>0</v>
      </c>
      <c r="DL344" s="97">
        <f t="array" ref="DL344">MAX(IF($G$3:$DJ$3="单价",G344:DJ344))</f>
        <v>0</v>
      </c>
      <c r="DM344" s="115">
        <f t="shared" si="251"/>
        <v>0</v>
      </c>
      <c r="DN344" s="127"/>
      <c r="DO344" s="2"/>
      <c r="DP344" s="11">
        <f t="shared" si="252"/>
        <v>0</v>
      </c>
      <c r="DQ344" s="11">
        <f t="shared" si="253"/>
        <v>0</v>
      </c>
      <c r="DR344" s="11"/>
      <c r="DS344" s="11"/>
      <c r="DT344" s="11"/>
      <c r="DU344" s="2"/>
      <c r="DV344" s="2"/>
      <c r="DW344" s="2"/>
      <c r="DX344" s="2"/>
      <c r="DY344" s="2"/>
    </row>
    <row r="345" spans="1:129" ht="18" hidden="1" customHeight="1" outlineLevel="1" x14ac:dyDescent="0.15">
      <c r="A345" s="2"/>
      <c r="B345" s="53">
        <f t="shared" si="216"/>
        <v>341</v>
      </c>
      <c r="C345" s="5"/>
      <c r="D345" s="6"/>
      <c r="E345" s="7"/>
      <c r="F345" s="8"/>
      <c r="G345" s="111"/>
      <c r="H345" s="112"/>
      <c r="I345" s="113">
        <f t="shared" si="219"/>
        <v>0</v>
      </c>
      <c r="J345" s="114">
        <f t="shared" si="220"/>
        <v>0</v>
      </c>
      <c r="K345" s="115">
        <f t="shared" si="217"/>
        <v>0</v>
      </c>
      <c r="L345" s="113">
        <f t="shared" si="221"/>
        <v>0</v>
      </c>
      <c r="M345" s="114">
        <f t="shared" si="222"/>
        <v>0</v>
      </c>
      <c r="N345" s="115">
        <f t="shared" si="218"/>
        <v>0</v>
      </c>
      <c r="O345" s="113">
        <f t="shared" si="223"/>
        <v>0</v>
      </c>
      <c r="P345" s="116">
        <f t="shared" si="224"/>
        <v>0</v>
      </c>
      <c r="Q345" s="117">
        <f t="shared" si="225"/>
        <v>0</v>
      </c>
      <c r="R345" s="118">
        <f t="shared" si="226"/>
        <v>0</v>
      </c>
      <c r="S345" s="111"/>
      <c r="T345" s="112"/>
      <c r="U345" s="119">
        <f t="shared" si="227"/>
        <v>0</v>
      </c>
      <c r="V345" s="120"/>
      <c r="W345" s="115">
        <f>IFERROR(IF(V345="",0,(SUMIF($G$3:U$3,"金额-入",$G345:U345)-SUMIF($G$3:U$3,"金额-出",$G345:U345))/(SUMIF($G$3:U$3,"数量-入",$G345:U345)-SUMIF($G$3:U$3,"数量-出",$G345:U345))),0)</f>
        <v>0</v>
      </c>
      <c r="X345" s="115">
        <f t="shared" si="228"/>
        <v>0</v>
      </c>
      <c r="Y345" s="121"/>
      <c r="Z345" s="122"/>
      <c r="AA345" s="111"/>
      <c r="AB345" s="112"/>
      <c r="AC345" s="119">
        <f t="shared" si="229"/>
        <v>0</v>
      </c>
      <c r="AD345" s="120"/>
      <c r="AE345" s="115">
        <f>IFERROR(IF(AD345="",0,(SUMIF($G$3:AC$3,"金额-入",$G345:AC345)-SUMIF($G$3:AC$3,"金额-出",$G345:AC345))/(SUMIF($G$3:AC$3,"数量-入",$G345:AC345)-SUMIF($G$3:AC$3,"数量-出",$G345:AC345))),0)</f>
        <v>0</v>
      </c>
      <c r="AF345" s="115">
        <f t="shared" si="230"/>
        <v>0</v>
      </c>
      <c r="AG345" s="121"/>
      <c r="AH345" s="122"/>
      <c r="AI345" s="123"/>
      <c r="AJ345" s="112"/>
      <c r="AK345" s="119">
        <f t="shared" si="231"/>
        <v>0</v>
      </c>
      <c r="AL345" s="124"/>
      <c r="AM345" s="115">
        <f>IFERROR(IF(AL345="",0,(SUMIF($G$3:AK$3,"金额-入",$G345:AK345)-SUMIF($G$3:AK$3,"金额-出",$G345:AK345))/(SUMIF($G$3:AK$3,"数量-入",$G345:AK345)-SUMIF($G$3:AK$3,"数量-出",$G345:AK345))),0)</f>
        <v>0</v>
      </c>
      <c r="AN345" s="115">
        <f t="shared" si="232"/>
        <v>0</v>
      </c>
      <c r="AO345" s="125"/>
      <c r="AP345" s="126"/>
      <c r="AQ345" s="123"/>
      <c r="AR345" s="112"/>
      <c r="AS345" s="119">
        <f t="shared" si="233"/>
        <v>0</v>
      </c>
      <c r="AT345" s="124"/>
      <c r="AU345" s="115">
        <f>IFERROR(IF(AT345="",0,(SUMIF($G$3:AS$3,"金额-入",$G345:AS345)-SUMIF($G$3:AS$3,"金额-出",$G345:AS345))/(SUMIF($G$3:AS$3,"数量-入",$G345:AS345)-SUMIF($G$3:AS$3,"数量-出",$G345:AS345))),0)</f>
        <v>0</v>
      </c>
      <c r="AV345" s="115">
        <f t="shared" si="234"/>
        <v>0</v>
      </c>
      <c r="AW345" s="125"/>
      <c r="AX345" s="126"/>
      <c r="AY345" s="123"/>
      <c r="AZ345" s="112"/>
      <c r="BA345" s="119">
        <f t="shared" si="235"/>
        <v>0</v>
      </c>
      <c r="BB345" s="124"/>
      <c r="BC345" s="115">
        <f>IFERROR(IF(BB345="",0,(SUMIF($G$3:BA$3,"金额-入",$G345:BA345)-SUMIF($G$3:BA$3,"金额-出",$G345:BA345))/(SUMIF($G$3:BA$3,"数量-入",$G345:BA345)-SUMIF($G$3:BA$3,"数量-出",$G345:BA345))),0)</f>
        <v>0</v>
      </c>
      <c r="BD345" s="115">
        <f t="shared" si="236"/>
        <v>0</v>
      </c>
      <c r="BE345" s="125"/>
      <c r="BF345" s="126"/>
      <c r="BG345" s="123"/>
      <c r="BH345" s="112"/>
      <c r="BI345" s="119">
        <f t="shared" si="237"/>
        <v>0</v>
      </c>
      <c r="BJ345" s="124"/>
      <c r="BK345" s="115">
        <f>IFERROR(IF(BJ345="",0,(SUMIF($G$3:BI$3,"金额-入",$G345:BI345)-SUMIF($G$3:BI$3,"金额-出",$G345:BI345))/(SUMIF($G$3:BI$3,"数量-入",$G345:BI345)-SUMIF($G$3:BI$3,"数量-出",$G345:BI345))),0)</f>
        <v>0</v>
      </c>
      <c r="BL345" s="115">
        <f t="shared" si="238"/>
        <v>0</v>
      </c>
      <c r="BM345" s="125"/>
      <c r="BN345" s="126"/>
      <c r="BO345" s="123"/>
      <c r="BP345" s="112"/>
      <c r="BQ345" s="119">
        <f t="shared" si="239"/>
        <v>0</v>
      </c>
      <c r="BR345" s="124"/>
      <c r="BS345" s="115">
        <f>IFERROR(IF(BR345="",0,(SUMIF($G$3:BQ$3,"金额-入",$G345:BQ345)-SUMIF($G$3:BQ$3,"金额-出",$G345:BQ345))/(SUMIF($G$3:BQ$3,"数量-入",$G345:BQ345)-SUMIF($G$3:BQ$3,"数量-出",$G345:BQ345))),0)</f>
        <v>0</v>
      </c>
      <c r="BT345" s="115">
        <f t="shared" si="240"/>
        <v>0</v>
      </c>
      <c r="BU345" s="125"/>
      <c r="BV345" s="126"/>
      <c r="BW345" s="123"/>
      <c r="BX345" s="112"/>
      <c r="BY345" s="119">
        <f t="shared" si="241"/>
        <v>0</v>
      </c>
      <c r="BZ345" s="124"/>
      <c r="CA345" s="115">
        <f>IFERROR(IF(BZ345="",0,(SUMIF($G$3:BY$3,"金额-入",$G345:BY345)-SUMIF($G$3:BY$3,"金额-出",$G345:BY345))/(SUMIF($G$3:BY$3,"数量-入",$G345:BY345)-SUMIF($G$3:BY$3,"数量-出",$G345:BY345))),0)</f>
        <v>0</v>
      </c>
      <c r="CB345" s="115">
        <f t="shared" si="242"/>
        <v>0</v>
      </c>
      <c r="CC345" s="125"/>
      <c r="CD345" s="126"/>
      <c r="CE345" s="123"/>
      <c r="CF345" s="112"/>
      <c r="CG345" s="119">
        <f t="shared" si="243"/>
        <v>0</v>
      </c>
      <c r="CH345" s="124"/>
      <c r="CI345" s="115">
        <f>IFERROR(IF(CH345="",0,(SUMIF($G$3:CG$3,"金额-入",$G345:CG345)-SUMIF($G$3:CG$3,"金额-出",$G345:CG345))/(SUMIF($G$3:CG$3,"数量-入",$G345:CG345)-SUMIF($G$3:CG$3,"数量-出",$G345:CG345))),0)</f>
        <v>0</v>
      </c>
      <c r="CJ345" s="115">
        <f t="shared" si="244"/>
        <v>0</v>
      </c>
      <c r="CK345" s="125"/>
      <c r="CL345" s="126"/>
      <c r="CM345" s="123"/>
      <c r="CN345" s="112"/>
      <c r="CO345" s="119">
        <f t="shared" si="245"/>
        <v>0</v>
      </c>
      <c r="CP345" s="124"/>
      <c r="CQ345" s="115">
        <f>IFERROR(IF(CP345="",0,(SUMIF($G$3:CO$3,"金额-入",$G345:CO345)-SUMIF($G$3:CO$3,"金额-出",$G345:CO345))/(SUMIF($G$3:CO$3,"数量-入",$G345:CO345)-SUMIF($G$3:CO$3,"数量-出",$G345:CO345))),0)</f>
        <v>0</v>
      </c>
      <c r="CR345" s="115">
        <f t="shared" si="246"/>
        <v>0</v>
      </c>
      <c r="CS345" s="125"/>
      <c r="CT345" s="126"/>
      <c r="CU345" s="123"/>
      <c r="CV345" s="112"/>
      <c r="CW345" s="119">
        <f t="shared" si="247"/>
        <v>0</v>
      </c>
      <c r="CX345" s="124"/>
      <c r="CY345" s="115">
        <f>IFERROR(IF(CX345="",0,(SUMIF($G$3:CW$3,"金额-入",$G345:CW345)-SUMIF($G$3:CW$3,"金额-出",$G345:CW345))/(SUMIF($G$3:CW$3,"数量-入",$G345:CW345)-SUMIF($G$3:CW$3,"数量-出",$G345:CW345))),0)</f>
        <v>0</v>
      </c>
      <c r="CZ345" s="115">
        <f t="shared" si="248"/>
        <v>0</v>
      </c>
      <c r="DA345" s="125"/>
      <c r="DB345" s="126"/>
      <c r="DC345" s="123"/>
      <c r="DD345" s="112"/>
      <c r="DE345" s="119">
        <f t="shared" si="249"/>
        <v>0</v>
      </c>
      <c r="DF345" s="124"/>
      <c r="DG345" s="115">
        <f>IFERROR(IF(DF345="",0,(SUMIF($G$3:DE$3,"金额-入",$G345:DE345)-SUMIF($G$3:DE$3,"金额-出",$G345:DE345))/(SUMIF($G$3:DE$3,"数量-入",$G345:DE345)-SUMIF($G$3:DE$3,"数量-出",$G345:DE345))),0)</f>
        <v>0</v>
      </c>
      <c r="DH345" s="115">
        <f t="shared" si="250"/>
        <v>0</v>
      </c>
      <c r="DI345" s="125"/>
      <c r="DJ345" s="126"/>
      <c r="DK345" s="109">
        <f t="array" ref="DK345">MIN(IF(($G$3:$DJ$3="单价")*(G345:DJ345&lt;&gt;0),G345:DJ345))</f>
        <v>0</v>
      </c>
      <c r="DL345" s="97">
        <f t="array" ref="DL345">MAX(IF($G$3:$DJ$3="单价",G345:DJ345))</f>
        <v>0</v>
      </c>
      <c r="DM345" s="115">
        <f t="shared" si="251"/>
        <v>0</v>
      </c>
      <c r="DN345" s="127"/>
      <c r="DO345" s="2"/>
      <c r="DP345" s="11">
        <f t="shared" si="252"/>
        <v>0</v>
      </c>
      <c r="DQ345" s="11">
        <f t="shared" si="253"/>
        <v>0</v>
      </c>
      <c r="DR345" s="11"/>
      <c r="DS345" s="11"/>
      <c r="DT345" s="11"/>
      <c r="DU345" s="2"/>
      <c r="DV345" s="2"/>
      <c r="DW345" s="2"/>
      <c r="DX345" s="2"/>
      <c r="DY345" s="2"/>
    </row>
    <row r="346" spans="1:129" ht="18" hidden="1" customHeight="1" outlineLevel="1" x14ac:dyDescent="0.15">
      <c r="A346" s="2"/>
      <c r="B346" s="53">
        <f t="shared" si="216"/>
        <v>342</v>
      </c>
      <c r="C346" s="5"/>
      <c r="D346" s="6"/>
      <c r="E346" s="7"/>
      <c r="F346" s="8"/>
      <c r="G346" s="111"/>
      <c r="H346" s="112"/>
      <c r="I346" s="113">
        <f t="shared" si="219"/>
        <v>0</v>
      </c>
      <c r="J346" s="114">
        <f t="shared" si="220"/>
        <v>0</v>
      </c>
      <c r="K346" s="115">
        <f t="shared" si="217"/>
        <v>0</v>
      </c>
      <c r="L346" s="113">
        <f t="shared" si="221"/>
        <v>0</v>
      </c>
      <c r="M346" s="114">
        <f t="shared" si="222"/>
        <v>0</v>
      </c>
      <c r="N346" s="115">
        <f t="shared" si="218"/>
        <v>0</v>
      </c>
      <c r="O346" s="113">
        <f t="shared" si="223"/>
        <v>0</v>
      </c>
      <c r="P346" s="116">
        <f t="shared" si="224"/>
        <v>0</v>
      </c>
      <c r="Q346" s="117">
        <f t="shared" si="225"/>
        <v>0</v>
      </c>
      <c r="R346" s="118">
        <f t="shared" si="226"/>
        <v>0</v>
      </c>
      <c r="S346" s="111"/>
      <c r="T346" s="112"/>
      <c r="U346" s="119">
        <f t="shared" si="227"/>
        <v>0</v>
      </c>
      <c r="V346" s="120"/>
      <c r="W346" s="115">
        <f>IFERROR(IF(V346="",0,(SUMIF($G$3:U$3,"金额-入",$G346:U346)-SUMIF($G$3:U$3,"金额-出",$G346:U346))/(SUMIF($G$3:U$3,"数量-入",$G346:U346)-SUMIF($G$3:U$3,"数量-出",$G346:U346))),0)</f>
        <v>0</v>
      </c>
      <c r="X346" s="115">
        <f t="shared" si="228"/>
        <v>0</v>
      </c>
      <c r="Y346" s="121"/>
      <c r="Z346" s="122"/>
      <c r="AA346" s="111"/>
      <c r="AB346" s="112"/>
      <c r="AC346" s="119">
        <f t="shared" si="229"/>
        <v>0</v>
      </c>
      <c r="AD346" s="120"/>
      <c r="AE346" s="115">
        <f>IFERROR(IF(AD346="",0,(SUMIF($G$3:AC$3,"金额-入",$G346:AC346)-SUMIF($G$3:AC$3,"金额-出",$G346:AC346))/(SUMIF($G$3:AC$3,"数量-入",$G346:AC346)-SUMIF($G$3:AC$3,"数量-出",$G346:AC346))),0)</f>
        <v>0</v>
      </c>
      <c r="AF346" s="115">
        <f t="shared" si="230"/>
        <v>0</v>
      </c>
      <c r="AG346" s="121"/>
      <c r="AH346" s="122"/>
      <c r="AI346" s="123"/>
      <c r="AJ346" s="112"/>
      <c r="AK346" s="119">
        <f t="shared" si="231"/>
        <v>0</v>
      </c>
      <c r="AL346" s="124"/>
      <c r="AM346" s="115">
        <f>IFERROR(IF(AL346="",0,(SUMIF($G$3:AK$3,"金额-入",$G346:AK346)-SUMIF($G$3:AK$3,"金额-出",$G346:AK346))/(SUMIF($G$3:AK$3,"数量-入",$G346:AK346)-SUMIF($G$3:AK$3,"数量-出",$G346:AK346))),0)</f>
        <v>0</v>
      </c>
      <c r="AN346" s="115">
        <f t="shared" si="232"/>
        <v>0</v>
      </c>
      <c r="AO346" s="125"/>
      <c r="AP346" s="126"/>
      <c r="AQ346" s="123"/>
      <c r="AR346" s="112"/>
      <c r="AS346" s="119">
        <f t="shared" si="233"/>
        <v>0</v>
      </c>
      <c r="AT346" s="124"/>
      <c r="AU346" s="115">
        <f>IFERROR(IF(AT346="",0,(SUMIF($G$3:AS$3,"金额-入",$G346:AS346)-SUMIF($G$3:AS$3,"金额-出",$G346:AS346))/(SUMIF($G$3:AS$3,"数量-入",$G346:AS346)-SUMIF($G$3:AS$3,"数量-出",$G346:AS346))),0)</f>
        <v>0</v>
      </c>
      <c r="AV346" s="115">
        <f t="shared" si="234"/>
        <v>0</v>
      </c>
      <c r="AW346" s="125"/>
      <c r="AX346" s="126"/>
      <c r="AY346" s="123"/>
      <c r="AZ346" s="112"/>
      <c r="BA346" s="119">
        <f t="shared" si="235"/>
        <v>0</v>
      </c>
      <c r="BB346" s="124"/>
      <c r="BC346" s="115">
        <f>IFERROR(IF(BB346="",0,(SUMIF($G$3:BA$3,"金额-入",$G346:BA346)-SUMIF($G$3:BA$3,"金额-出",$G346:BA346))/(SUMIF($G$3:BA$3,"数量-入",$G346:BA346)-SUMIF($G$3:BA$3,"数量-出",$G346:BA346))),0)</f>
        <v>0</v>
      </c>
      <c r="BD346" s="115">
        <f t="shared" si="236"/>
        <v>0</v>
      </c>
      <c r="BE346" s="125"/>
      <c r="BF346" s="126"/>
      <c r="BG346" s="123"/>
      <c r="BH346" s="112"/>
      <c r="BI346" s="119">
        <f t="shared" si="237"/>
        <v>0</v>
      </c>
      <c r="BJ346" s="124"/>
      <c r="BK346" s="115">
        <f>IFERROR(IF(BJ346="",0,(SUMIF($G$3:BI$3,"金额-入",$G346:BI346)-SUMIF($G$3:BI$3,"金额-出",$G346:BI346))/(SUMIF($G$3:BI$3,"数量-入",$G346:BI346)-SUMIF($G$3:BI$3,"数量-出",$G346:BI346))),0)</f>
        <v>0</v>
      </c>
      <c r="BL346" s="115">
        <f t="shared" si="238"/>
        <v>0</v>
      </c>
      <c r="BM346" s="125"/>
      <c r="BN346" s="126"/>
      <c r="BO346" s="123"/>
      <c r="BP346" s="112"/>
      <c r="BQ346" s="119">
        <f t="shared" si="239"/>
        <v>0</v>
      </c>
      <c r="BR346" s="124"/>
      <c r="BS346" s="115">
        <f>IFERROR(IF(BR346="",0,(SUMIF($G$3:BQ$3,"金额-入",$G346:BQ346)-SUMIF($G$3:BQ$3,"金额-出",$G346:BQ346))/(SUMIF($G$3:BQ$3,"数量-入",$G346:BQ346)-SUMIF($G$3:BQ$3,"数量-出",$G346:BQ346))),0)</f>
        <v>0</v>
      </c>
      <c r="BT346" s="115">
        <f t="shared" si="240"/>
        <v>0</v>
      </c>
      <c r="BU346" s="125"/>
      <c r="BV346" s="126"/>
      <c r="BW346" s="123"/>
      <c r="BX346" s="112"/>
      <c r="BY346" s="119">
        <f t="shared" si="241"/>
        <v>0</v>
      </c>
      <c r="BZ346" s="124"/>
      <c r="CA346" s="115">
        <f>IFERROR(IF(BZ346="",0,(SUMIF($G$3:BY$3,"金额-入",$G346:BY346)-SUMIF($G$3:BY$3,"金额-出",$G346:BY346))/(SUMIF($G$3:BY$3,"数量-入",$G346:BY346)-SUMIF($G$3:BY$3,"数量-出",$G346:BY346))),0)</f>
        <v>0</v>
      </c>
      <c r="CB346" s="115">
        <f t="shared" si="242"/>
        <v>0</v>
      </c>
      <c r="CC346" s="125"/>
      <c r="CD346" s="126"/>
      <c r="CE346" s="123"/>
      <c r="CF346" s="112"/>
      <c r="CG346" s="119">
        <f t="shared" si="243"/>
        <v>0</v>
      </c>
      <c r="CH346" s="124"/>
      <c r="CI346" s="115">
        <f>IFERROR(IF(CH346="",0,(SUMIF($G$3:CG$3,"金额-入",$G346:CG346)-SUMIF($G$3:CG$3,"金额-出",$G346:CG346))/(SUMIF($G$3:CG$3,"数量-入",$G346:CG346)-SUMIF($G$3:CG$3,"数量-出",$G346:CG346))),0)</f>
        <v>0</v>
      </c>
      <c r="CJ346" s="115">
        <f t="shared" si="244"/>
        <v>0</v>
      </c>
      <c r="CK346" s="125"/>
      <c r="CL346" s="126"/>
      <c r="CM346" s="123"/>
      <c r="CN346" s="112"/>
      <c r="CO346" s="119">
        <f t="shared" si="245"/>
        <v>0</v>
      </c>
      <c r="CP346" s="124"/>
      <c r="CQ346" s="115">
        <f>IFERROR(IF(CP346="",0,(SUMIF($G$3:CO$3,"金额-入",$G346:CO346)-SUMIF($G$3:CO$3,"金额-出",$G346:CO346))/(SUMIF($G$3:CO$3,"数量-入",$G346:CO346)-SUMIF($G$3:CO$3,"数量-出",$G346:CO346))),0)</f>
        <v>0</v>
      </c>
      <c r="CR346" s="115">
        <f t="shared" si="246"/>
        <v>0</v>
      </c>
      <c r="CS346" s="125"/>
      <c r="CT346" s="126"/>
      <c r="CU346" s="123"/>
      <c r="CV346" s="112"/>
      <c r="CW346" s="119">
        <f t="shared" si="247"/>
        <v>0</v>
      </c>
      <c r="CX346" s="124"/>
      <c r="CY346" s="115">
        <f>IFERROR(IF(CX346="",0,(SUMIF($G$3:CW$3,"金额-入",$G346:CW346)-SUMIF($G$3:CW$3,"金额-出",$G346:CW346))/(SUMIF($G$3:CW$3,"数量-入",$G346:CW346)-SUMIF($G$3:CW$3,"数量-出",$G346:CW346))),0)</f>
        <v>0</v>
      </c>
      <c r="CZ346" s="115">
        <f t="shared" si="248"/>
        <v>0</v>
      </c>
      <c r="DA346" s="125"/>
      <c r="DB346" s="126"/>
      <c r="DC346" s="123"/>
      <c r="DD346" s="112"/>
      <c r="DE346" s="119">
        <f t="shared" si="249"/>
        <v>0</v>
      </c>
      <c r="DF346" s="124"/>
      <c r="DG346" s="115">
        <f>IFERROR(IF(DF346="",0,(SUMIF($G$3:DE$3,"金额-入",$G346:DE346)-SUMIF($G$3:DE$3,"金额-出",$G346:DE346))/(SUMIF($G$3:DE$3,"数量-入",$G346:DE346)-SUMIF($G$3:DE$3,"数量-出",$G346:DE346))),0)</f>
        <v>0</v>
      </c>
      <c r="DH346" s="115">
        <f t="shared" si="250"/>
        <v>0</v>
      </c>
      <c r="DI346" s="125"/>
      <c r="DJ346" s="126"/>
      <c r="DK346" s="109">
        <f t="array" ref="DK346">MIN(IF(($G$3:$DJ$3="单价")*(G346:DJ346&lt;&gt;0),G346:DJ346))</f>
        <v>0</v>
      </c>
      <c r="DL346" s="97">
        <f t="array" ref="DL346">MAX(IF($G$3:$DJ$3="单价",G346:DJ346))</f>
        <v>0</v>
      </c>
      <c r="DM346" s="115">
        <f t="shared" si="251"/>
        <v>0</v>
      </c>
      <c r="DN346" s="127"/>
      <c r="DO346" s="2"/>
      <c r="DP346" s="11">
        <f t="shared" si="252"/>
        <v>0</v>
      </c>
      <c r="DQ346" s="11">
        <f t="shared" si="253"/>
        <v>0</v>
      </c>
      <c r="DR346" s="11"/>
      <c r="DS346" s="11"/>
      <c r="DT346" s="11"/>
      <c r="DU346" s="2"/>
      <c r="DV346" s="2"/>
      <c r="DW346" s="2"/>
      <c r="DX346" s="2"/>
      <c r="DY346" s="2"/>
    </row>
    <row r="347" spans="1:129" ht="18" hidden="1" customHeight="1" outlineLevel="1" x14ac:dyDescent="0.15">
      <c r="A347" s="2"/>
      <c r="B347" s="53">
        <f t="shared" si="216"/>
        <v>343</v>
      </c>
      <c r="C347" s="5"/>
      <c r="D347" s="6"/>
      <c r="E347" s="7"/>
      <c r="F347" s="8"/>
      <c r="G347" s="111"/>
      <c r="H347" s="112"/>
      <c r="I347" s="113">
        <f t="shared" si="219"/>
        <v>0</v>
      </c>
      <c r="J347" s="114">
        <f t="shared" si="220"/>
        <v>0</v>
      </c>
      <c r="K347" s="115">
        <f t="shared" si="217"/>
        <v>0</v>
      </c>
      <c r="L347" s="113">
        <f t="shared" si="221"/>
        <v>0</v>
      </c>
      <c r="M347" s="114">
        <f t="shared" si="222"/>
        <v>0</v>
      </c>
      <c r="N347" s="115">
        <f t="shared" si="218"/>
        <v>0</v>
      </c>
      <c r="O347" s="113">
        <f t="shared" si="223"/>
        <v>0</v>
      </c>
      <c r="P347" s="116">
        <f t="shared" si="224"/>
        <v>0</v>
      </c>
      <c r="Q347" s="117">
        <f t="shared" si="225"/>
        <v>0</v>
      </c>
      <c r="R347" s="118">
        <f t="shared" si="226"/>
        <v>0</v>
      </c>
      <c r="S347" s="111"/>
      <c r="T347" s="112"/>
      <c r="U347" s="119">
        <f t="shared" si="227"/>
        <v>0</v>
      </c>
      <c r="V347" s="120"/>
      <c r="W347" s="115">
        <f>IFERROR(IF(V347="",0,(SUMIF($G$3:U$3,"金额-入",$G347:U347)-SUMIF($G$3:U$3,"金额-出",$G347:U347))/(SUMIF($G$3:U$3,"数量-入",$G347:U347)-SUMIF($G$3:U$3,"数量-出",$G347:U347))),0)</f>
        <v>0</v>
      </c>
      <c r="X347" s="115">
        <f t="shared" si="228"/>
        <v>0</v>
      </c>
      <c r="Y347" s="121"/>
      <c r="Z347" s="122"/>
      <c r="AA347" s="111"/>
      <c r="AB347" s="112"/>
      <c r="AC347" s="119">
        <f t="shared" si="229"/>
        <v>0</v>
      </c>
      <c r="AD347" s="120"/>
      <c r="AE347" s="115">
        <f>IFERROR(IF(AD347="",0,(SUMIF($G$3:AC$3,"金额-入",$G347:AC347)-SUMIF($G$3:AC$3,"金额-出",$G347:AC347))/(SUMIF($G$3:AC$3,"数量-入",$G347:AC347)-SUMIF($G$3:AC$3,"数量-出",$G347:AC347))),0)</f>
        <v>0</v>
      </c>
      <c r="AF347" s="115">
        <f t="shared" si="230"/>
        <v>0</v>
      </c>
      <c r="AG347" s="121"/>
      <c r="AH347" s="122"/>
      <c r="AI347" s="123"/>
      <c r="AJ347" s="112"/>
      <c r="AK347" s="119">
        <f t="shared" si="231"/>
        <v>0</v>
      </c>
      <c r="AL347" s="124"/>
      <c r="AM347" s="115">
        <f>IFERROR(IF(AL347="",0,(SUMIF($G$3:AK$3,"金额-入",$G347:AK347)-SUMIF($G$3:AK$3,"金额-出",$G347:AK347))/(SUMIF($G$3:AK$3,"数量-入",$G347:AK347)-SUMIF($G$3:AK$3,"数量-出",$G347:AK347))),0)</f>
        <v>0</v>
      </c>
      <c r="AN347" s="115">
        <f t="shared" si="232"/>
        <v>0</v>
      </c>
      <c r="AO347" s="125"/>
      <c r="AP347" s="126"/>
      <c r="AQ347" s="123"/>
      <c r="AR347" s="112"/>
      <c r="AS347" s="119">
        <f t="shared" si="233"/>
        <v>0</v>
      </c>
      <c r="AT347" s="124"/>
      <c r="AU347" s="115">
        <f>IFERROR(IF(AT347="",0,(SUMIF($G$3:AS$3,"金额-入",$G347:AS347)-SUMIF($G$3:AS$3,"金额-出",$G347:AS347))/(SUMIF($G$3:AS$3,"数量-入",$G347:AS347)-SUMIF($G$3:AS$3,"数量-出",$G347:AS347))),0)</f>
        <v>0</v>
      </c>
      <c r="AV347" s="115">
        <f t="shared" si="234"/>
        <v>0</v>
      </c>
      <c r="AW347" s="125"/>
      <c r="AX347" s="126"/>
      <c r="AY347" s="123"/>
      <c r="AZ347" s="112"/>
      <c r="BA347" s="119">
        <f t="shared" si="235"/>
        <v>0</v>
      </c>
      <c r="BB347" s="124"/>
      <c r="BC347" s="115">
        <f>IFERROR(IF(BB347="",0,(SUMIF($G$3:BA$3,"金额-入",$G347:BA347)-SUMIF($G$3:BA$3,"金额-出",$G347:BA347))/(SUMIF($G$3:BA$3,"数量-入",$G347:BA347)-SUMIF($G$3:BA$3,"数量-出",$G347:BA347))),0)</f>
        <v>0</v>
      </c>
      <c r="BD347" s="115">
        <f t="shared" si="236"/>
        <v>0</v>
      </c>
      <c r="BE347" s="125"/>
      <c r="BF347" s="126"/>
      <c r="BG347" s="123"/>
      <c r="BH347" s="112"/>
      <c r="BI347" s="119">
        <f t="shared" si="237"/>
        <v>0</v>
      </c>
      <c r="BJ347" s="124"/>
      <c r="BK347" s="115">
        <f>IFERROR(IF(BJ347="",0,(SUMIF($G$3:BI$3,"金额-入",$G347:BI347)-SUMIF($G$3:BI$3,"金额-出",$G347:BI347))/(SUMIF($G$3:BI$3,"数量-入",$G347:BI347)-SUMIF($G$3:BI$3,"数量-出",$G347:BI347))),0)</f>
        <v>0</v>
      </c>
      <c r="BL347" s="115">
        <f t="shared" si="238"/>
        <v>0</v>
      </c>
      <c r="BM347" s="125"/>
      <c r="BN347" s="126"/>
      <c r="BO347" s="123"/>
      <c r="BP347" s="112"/>
      <c r="BQ347" s="119">
        <f t="shared" si="239"/>
        <v>0</v>
      </c>
      <c r="BR347" s="124"/>
      <c r="BS347" s="115">
        <f>IFERROR(IF(BR347="",0,(SUMIF($G$3:BQ$3,"金额-入",$G347:BQ347)-SUMIF($G$3:BQ$3,"金额-出",$G347:BQ347))/(SUMIF($G$3:BQ$3,"数量-入",$G347:BQ347)-SUMIF($G$3:BQ$3,"数量-出",$G347:BQ347))),0)</f>
        <v>0</v>
      </c>
      <c r="BT347" s="115">
        <f t="shared" si="240"/>
        <v>0</v>
      </c>
      <c r="BU347" s="125"/>
      <c r="BV347" s="126"/>
      <c r="BW347" s="123"/>
      <c r="BX347" s="112"/>
      <c r="BY347" s="119">
        <f t="shared" si="241"/>
        <v>0</v>
      </c>
      <c r="BZ347" s="124"/>
      <c r="CA347" s="115">
        <f>IFERROR(IF(BZ347="",0,(SUMIF($G$3:BY$3,"金额-入",$G347:BY347)-SUMIF($G$3:BY$3,"金额-出",$G347:BY347))/(SUMIF($G$3:BY$3,"数量-入",$G347:BY347)-SUMIF($G$3:BY$3,"数量-出",$G347:BY347))),0)</f>
        <v>0</v>
      </c>
      <c r="CB347" s="115">
        <f t="shared" si="242"/>
        <v>0</v>
      </c>
      <c r="CC347" s="125"/>
      <c r="CD347" s="126"/>
      <c r="CE347" s="123"/>
      <c r="CF347" s="112"/>
      <c r="CG347" s="119">
        <f t="shared" si="243"/>
        <v>0</v>
      </c>
      <c r="CH347" s="124"/>
      <c r="CI347" s="115">
        <f>IFERROR(IF(CH347="",0,(SUMIF($G$3:CG$3,"金额-入",$G347:CG347)-SUMIF($G$3:CG$3,"金额-出",$G347:CG347))/(SUMIF($G$3:CG$3,"数量-入",$G347:CG347)-SUMIF($G$3:CG$3,"数量-出",$G347:CG347))),0)</f>
        <v>0</v>
      </c>
      <c r="CJ347" s="115">
        <f t="shared" si="244"/>
        <v>0</v>
      </c>
      <c r="CK347" s="125"/>
      <c r="CL347" s="126"/>
      <c r="CM347" s="123"/>
      <c r="CN347" s="112"/>
      <c r="CO347" s="119">
        <f t="shared" si="245"/>
        <v>0</v>
      </c>
      <c r="CP347" s="124"/>
      <c r="CQ347" s="115">
        <f>IFERROR(IF(CP347="",0,(SUMIF($G$3:CO$3,"金额-入",$G347:CO347)-SUMIF($G$3:CO$3,"金额-出",$G347:CO347))/(SUMIF($G$3:CO$3,"数量-入",$G347:CO347)-SUMIF($G$3:CO$3,"数量-出",$G347:CO347))),0)</f>
        <v>0</v>
      </c>
      <c r="CR347" s="115">
        <f t="shared" si="246"/>
        <v>0</v>
      </c>
      <c r="CS347" s="125"/>
      <c r="CT347" s="126"/>
      <c r="CU347" s="123"/>
      <c r="CV347" s="112"/>
      <c r="CW347" s="119">
        <f t="shared" si="247"/>
        <v>0</v>
      </c>
      <c r="CX347" s="124"/>
      <c r="CY347" s="115">
        <f>IFERROR(IF(CX347="",0,(SUMIF($G$3:CW$3,"金额-入",$G347:CW347)-SUMIF($G$3:CW$3,"金额-出",$G347:CW347))/(SUMIF($G$3:CW$3,"数量-入",$G347:CW347)-SUMIF($G$3:CW$3,"数量-出",$G347:CW347))),0)</f>
        <v>0</v>
      </c>
      <c r="CZ347" s="115">
        <f t="shared" si="248"/>
        <v>0</v>
      </c>
      <c r="DA347" s="125"/>
      <c r="DB347" s="126"/>
      <c r="DC347" s="123"/>
      <c r="DD347" s="112"/>
      <c r="DE347" s="119">
        <f t="shared" si="249"/>
        <v>0</v>
      </c>
      <c r="DF347" s="124"/>
      <c r="DG347" s="115">
        <f>IFERROR(IF(DF347="",0,(SUMIF($G$3:DE$3,"金额-入",$G347:DE347)-SUMIF($G$3:DE$3,"金额-出",$G347:DE347))/(SUMIF($G$3:DE$3,"数量-入",$G347:DE347)-SUMIF($G$3:DE$3,"数量-出",$G347:DE347))),0)</f>
        <v>0</v>
      </c>
      <c r="DH347" s="115">
        <f t="shared" si="250"/>
        <v>0</v>
      </c>
      <c r="DI347" s="125"/>
      <c r="DJ347" s="126"/>
      <c r="DK347" s="109">
        <f t="array" ref="DK347">MIN(IF(($G$3:$DJ$3="单价")*(G347:DJ347&lt;&gt;0),G347:DJ347))</f>
        <v>0</v>
      </c>
      <c r="DL347" s="97">
        <f t="array" ref="DL347">MAX(IF($G$3:$DJ$3="单价",G347:DJ347))</f>
        <v>0</v>
      </c>
      <c r="DM347" s="115">
        <f t="shared" si="251"/>
        <v>0</v>
      </c>
      <c r="DN347" s="127"/>
      <c r="DO347" s="2"/>
      <c r="DP347" s="11">
        <f t="shared" si="252"/>
        <v>0</v>
      </c>
      <c r="DQ347" s="11">
        <f t="shared" si="253"/>
        <v>0</v>
      </c>
      <c r="DR347" s="11"/>
      <c r="DS347" s="11"/>
      <c r="DT347" s="11"/>
      <c r="DU347" s="2"/>
      <c r="DV347" s="2"/>
      <c r="DW347" s="2"/>
      <c r="DX347" s="2"/>
      <c r="DY347" s="2"/>
    </row>
    <row r="348" spans="1:129" ht="18" hidden="1" customHeight="1" outlineLevel="1" x14ac:dyDescent="0.15">
      <c r="A348" s="2"/>
      <c r="B348" s="53">
        <f t="shared" si="216"/>
        <v>344</v>
      </c>
      <c r="C348" s="5"/>
      <c r="D348" s="6"/>
      <c r="E348" s="7"/>
      <c r="F348" s="8"/>
      <c r="G348" s="111"/>
      <c r="H348" s="112"/>
      <c r="I348" s="113">
        <f t="shared" si="219"/>
        <v>0</v>
      </c>
      <c r="J348" s="114">
        <f t="shared" si="220"/>
        <v>0</v>
      </c>
      <c r="K348" s="115">
        <f t="shared" si="217"/>
        <v>0</v>
      </c>
      <c r="L348" s="113">
        <f t="shared" si="221"/>
        <v>0</v>
      </c>
      <c r="M348" s="114">
        <f t="shared" si="222"/>
        <v>0</v>
      </c>
      <c r="N348" s="115">
        <f t="shared" si="218"/>
        <v>0</v>
      </c>
      <c r="O348" s="113">
        <f t="shared" si="223"/>
        <v>0</v>
      </c>
      <c r="P348" s="116">
        <f t="shared" si="224"/>
        <v>0</v>
      </c>
      <c r="Q348" s="117">
        <f t="shared" si="225"/>
        <v>0</v>
      </c>
      <c r="R348" s="118">
        <f t="shared" si="226"/>
        <v>0</v>
      </c>
      <c r="S348" s="111"/>
      <c r="T348" s="112"/>
      <c r="U348" s="119">
        <f t="shared" si="227"/>
        <v>0</v>
      </c>
      <c r="V348" s="120"/>
      <c r="W348" s="115">
        <f>IFERROR(IF(V348="",0,(SUMIF($G$3:U$3,"金额-入",$G348:U348)-SUMIF($G$3:U$3,"金额-出",$G348:U348))/(SUMIF($G$3:U$3,"数量-入",$G348:U348)-SUMIF($G$3:U$3,"数量-出",$G348:U348))),0)</f>
        <v>0</v>
      </c>
      <c r="X348" s="115">
        <f t="shared" si="228"/>
        <v>0</v>
      </c>
      <c r="Y348" s="121"/>
      <c r="Z348" s="122"/>
      <c r="AA348" s="111"/>
      <c r="AB348" s="112"/>
      <c r="AC348" s="119">
        <f t="shared" si="229"/>
        <v>0</v>
      </c>
      <c r="AD348" s="120"/>
      <c r="AE348" s="115">
        <f>IFERROR(IF(AD348="",0,(SUMIF($G$3:AC$3,"金额-入",$G348:AC348)-SUMIF($G$3:AC$3,"金额-出",$G348:AC348))/(SUMIF($G$3:AC$3,"数量-入",$G348:AC348)-SUMIF($G$3:AC$3,"数量-出",$G348:AC348))),0)</f>
        <v>0</v>
      </c>
      <c r="AF348" s="115">
        <f t="shared" si="230"/>
        <v>0</v>
      </c>
      <c r="AG348" s="121"/>
      <c r="AH348" s="122"/>
      <c r="AI348" s="123"/>
      <c r="AJ348" s="112"/>
      <c r="AK348" s="119">
        <f t="shared" si="231"/>
        <v>0</v>
      </c>
      <c r="AL348" s="124"/>
      <c r="AM348" s="115">
        <f>IFERROR(IF(AL348="",0,(SUMIF($G$3:AK$3,"金额-入",$G348:AK348)-SUMIF($G$3:AK$3,"金额-出",$G348:AK348))/(SUMIF($G$3:AK$3,"数量-入",$G348:AK348)-SUMIF($G$3:AK$3,"数量-出",$G348:AK348))),0)</f>
        <v>0</v>
      </c>
      <c r="AN348" s="115">
        <f t="shared" si="232"/>
        <v>0</v>
      </c>
      <c r="AO348" s="125"/>
      <c r="AP348" s="126"/>
      <c r="AQ348" s="123"/>
      <c r="AR348" s="112"/>
      <c r="AS348" s="119">
        <f t="shared" si="233"/>
        <v>0</v>
      </c>
      <c r="AT348" s="124"/>
      <c r="AU348" s="115">
        <f>IFERROR(IF(AT348="",0,(SUMIF($G$3:AS$3,"金额-入",$G348:AS348)-SUMIF($G$3:AS$3,"金额-出",$G348:AS348))/(SUMIF($G$3:AS$3,"数量-入",$G348:AS348)-SUMIF($G$3:AS$3,"数量-出",$G348:AS348))),0)</f>
        <v>0</v>
      </c>
      <c r="AV348" s="115">
        <f t="shared" si="234"/>
        <v>0</v>
      </c>
      <c r="AW348" s="125"/>
      <c r="AX348" s="126"/>
      <c r="AY348" s="123"/>
      <c r="AZ348" s="112"/>
      <c r="BA348" s="119">
        <f t="shared" si="235"/>
        <v>0</v>
      </c>
      <c r="BB348" s="124"/>
      <c r="BC348" s="115">
        <f>IFERROR(IF(BB348="",0,(SUMIF($G$3:BA$3,"金额-入",$G348:BA348)-SUMIF($G$3:BA$3,"金额-出",$G348:BA348))/(SUMIF($G$3:BA$3,"数量-入",$G348:BA348)-SUMIF($G$3:BA$3,"数量-出",$G348:BA348))),0)</f>
        <v>0</v>
      </c>
      <c r="BD348" s="115">
        <f t="shared" si="236"/>
        <v>0</v>
      </c>
      <c r="BE348" s="125"/>
      <c r="BF348" s="126"/>
      <c r="BG348" s="123"/>
      <c r="BH348" s="112"/>
      <c r="BI348" s="119">
        <f t="shared" si="237"/>
        <v>0</v>
      </c>
      <c r="BJ348" s="124"/>
      <c r="BK348" s="115">
        <f>IFERROR(IF(BJ348="",0,(SUMIF($G$3:BI$3,"金额-入",$G348:BI348)-SUMIF($G$3:BI$3,"金额-出",$G348:BI348))/(SUMIF($G$3:BI$3,"数量-入",$G348:BI348)-SUMIF($G$3:BI$3,"数量-出",$G348:BI348))),0)</f>
        <v>0</v>
      </c>
      <c r="BL348" s="115">
        <f t="shared" si="238"/>
        <v>0</v>
      </c>
      <c r="BM348" s="125"/>
      <c r="BN348" s="126"/>
      <c r="BO348" s="123"/>
      <c r="BP348" s="112"/>
      <c r="BQ348" s="119">
        <f t="shared" si="239"/>
        <v>0</v>
      </c>
      <c r="BR348" s="124"/>
      <c r="BS348" s="115">
        <f>IFERROR(IF(BR348="",0,(SUMIF($G$3:BQ$3,"金额-入",$G348:BQ348)-SUMIF($G$3:BQ$3,"金额-出",$G348:BQ348))/(SUMIF($G$3:BQ$3,"数量-入",$G348:BQ348)-SUMIF($G$3:BQ$3,"数量-出",$G348:BQ348))),0)</f>
        <v>0</v>
      </c>
      <c r="BT348" s="115">
        <f t="shared" si="240"/>
        <v>0</v>
      </c>
      <c r="BU348" s="125"/>
      <c r="BV348" s="126"/>
      <c r="BW348" s="123"/>
      <c r="BX348" s="112"/>
      <c r="BY348" s="119">
        <f t="shared" si="241"/>
        <v>0</v>
      </c>
      <c r="BZ348" s="124"/>
      <c r="CA348" s="115">
        <f>IFERROR(IF(BZ348="",0,(SUMIF($G$3:BY$3,"金额-入",$G348:BY348)-SUMIF($G$3:BY$3,"金额-出",$G348:BY348))/(SUMIF($G$3:BY$3,"数量-入",$G348:BY348)-SUMIF($G$3:BY$3,"数量-出",$G348:BY348))),0)</f>
        <v>0</v>
      </c>
      <c r="CB348" s="115">
        <f t="shared" si="242"/>
        <v>0</v>
      </c>
      <c r="CC348" s="125"/>
      <c r="CD348" s="126"/>
      <c r="CE348" s="123"/>
      <c r="CF348" s="112"/>
      <c r="CG348" s="119">
        <f t="shared" si="243"/>
        <v>0</v>
      </c>
      <c r="CH348" s="124"/>
      <c r="CI348" s="115">
        <f>IFERROR(IF(CH348="",0,(SUMIF($G$3:CG$3,"金额-入",$G348:CG348)-SUMIF($G$3:CG$3,"金额-出",$G348:CG348))/(SUMIF($G$3:CG$3,"数量-入",$G348:CG348)-SUMIF($G$3:CG$3,"数量-出",$G348:CG348))),0)</f>
        <v>0</v>
      </c>
      <c r="CJ348" s="115">
        <f t="shared" si="244"/>
        <v>0</v>
      </c>
      <c r="CK348" s="125"/>
      <c r="CL348" s="126"/>
      <c r="CM348" s="123"/>
      <c r="CN348" s="112"/>
      <c r="CO348" s="119">
        <f t="shared" si="245"/>
        <v>0</v>
      </c>
      <c r="CP348" s="124"/>
      <c r="CQ348" s="115">
        <f>IFERROR(IF(CP348="",0,(SUMIF($G$3:CO$3,"金额-入",$G348:CO348)-SUMIF($G$3:CO$3,"金额-出",$G348:CO348))/(SUMIF($G$3:CO$3,"数量-入",$G348:CO348)-SUMIF($G$3:CO$3,"数量-出",$G348:CO348))),0)</f>
        <v>0</v>
      </c>
      <c r="CR348" s="115">
        <f t="shared" si="246"/>
        <v>0</v>
      </c>
      <c r="CS348" s="125"/>
      <c r="CT348" s="126"/>
      <c r="CU348" s="123"/>
      <c r="CV348" s="112"/>
      <c r="CW348" s="119">
        <f t="shared" si="247"/>
        <v>0</v>
      </c>
      <c r="CX348" s="124"/>
      <c r="CY348" s="115">
        <f>IFERROR(IF(CX348="",0,(SUMIF($G$3:CW$3,"金额-入",$G348:CW348)-SUMIF($G$3:CW$3,"金额-出",$G348:CW348))/(SUMIF($G$3:CW$3,"数量-入",$G348:CW348)-SUMIF($G$3:CW$3,"数量-出",$G348:CW348))),0)</f>
        <v>0</v>
      </c>
      <c r="CZ348" s="115">
        <f t="shared" si="248"/>
        <v>0</v>
      </c>
      <c r="DA348" s="125"/>
      <c r="DB348" s="126"/>
      <c r="DC348" s="123"/>
      <c r="DD348" s="112"/>
      <c r="DE348" s="119">
        <f t="shared" si="249"/>
        <v>0</v>
      </c>
      <c r="DF348" s="124"/>
      <c r="DG348" s="115">
        <f>IFERROR(IF(DF348="",0,(SUMIF($G$3:DE$3,"金额-入",$G348:DE348)-SUMIF($G$3:DE$3,"金额-出",$G348:DE348))/(SUMIF($G$3:DE$3,"数量-入",$G348:DE348)-SUMIF($G$3:DE$3,"数量-出",$G348:DE348))),0)</f>
        <v>0</v>
      </c>
      <c r="DH348" s="115">
        <f t="shared" si="250"/>
        <v>0</v>
      </c>
      <c r="DI348" s="125"/>
      <c r="DJ348" s="126"/>
      <c r="DK348" s="109">
        <f t="array" ref="DK348">MIN(IF(($G$3:$DJ$3="单价")*(G348:DJ348&lt;&gt;0),G348:DJ348))</f>
        <v>0</v>
      </c>
      <c r="DL348" s="97">
        <f t="array" ref="DL348">MAX(IF($G$3:$DJ$3="单价",G348:DJ348))</f>
        <v>0</v>
      </c>
      <c r="DM348" s="115">
        <f t="shared" si="251"/>
        <v>0</v>
      </c>
      <c r="DN348" s="127"/>
      <c r="DO348" s="2"/>
      <c r="DP348" s="11">
        <f t="shared" si="252"/>
        <v>0</v>
      </c>
      <c r="DQ348" s="11">
        <f t="shared" si="253"/>
        <v>0</v>
      </c>
      <c r="DR348" s="11"/>
      <c r="DS348" s="11"/>
      <c r="DT348" s="11"/>
      <c r="DU348" s="2"/>
      <c r="DV348" s="2"/>
      <c r="DW348" s="2"/>
      <c r="DX348" s="2"/>
      <c r="DY348" s="2"/>
    </row>
    <row r="349" spans="1:129" ht="18" hidden="1" customHeight="1" outlineLevel="1" x14ac:dyDescent="0.15">
      <c r="A349" s="2"/>
      <c r="B349" s="53">
        <f t="shared" si="216"/>
        <v>345</v>
      </c>
      <c r="C349" s="5"/>
      <c r="D349" s="6"/>
      <c r="E349" s="7"/>
      <c r="F349" s="8"/>
      <c r="G349" s="111"/>
      <c r="H349" s="112"/>
      <c r="I349" s="113">
        <f t="shared" si="219"/>
        <v>0</v>
      </c>
      <c r="J349" s="114">
        <f t="shared" si="220"/>
        <v>0</v>
      </c>
      <c r="K349" s="115">
        <f t="shared" si="217"/>
        <v>0</v>
      </c>
      <c r="L349" s="113">
        <f t="shared" si="221"/>
        <v>0</v>
      </c>
      <c r="M349" s="114">
        <f t="shared" si="222"/>
        <v>0</v>
      </c>
      <c r="N349" s="115">
        <f t="shared" si="218"/>
        <v>0</v>
      </c>
      <c r="O349" s="113">
        <f t="shared" si="223"/>
        <v>0</v>
      </c>
      <c r="P349" s="116">
        <f t="shared" si="224"/>
        <v>0</v>
      </c>
      <c r="Q349" s="117">
        <f t="shared" si="225"/>
        <v>0</v>
      </c>
      <c r="R349" s="118">
        <f t="shared" si="226"/>
        <v>0</v>
      </c>
      <c r="S349" s="111"/>
      <c r="T349" s="112"/>
      <c r="U349" s="119">
        <f t="shared" si="227"/>
        <v>0</v>
      </c>
      <c r="V349" s="120"/>
      <c r="W349" s="115">
        <f>IFERROR(IF(V349="",0,(SUMIF($G$3:U$3,"金额-入",$G349:U349)-SUMIF($G$3:U$3,"金额-出",$G349:U349))/(SUMIF($G$3:U$3,"数量-入",$G349:U349)-SUMIF($G$3:U$3,"数量-出",$G349:U349))),0)</f>
        <v>0</v>
      </c>
      <c r="X349" s="115">
        <f t="shared" si="228"/>
        <v>0</v>
      </c>
      <c r="Y349" s="121"/>
      <c r="Z349" s="122"/>
      <c r="AA349" s="111"/>
      <c r="AB349" s="112"/>
      <c r="AC349" s="119">
        <f t="shared" si="229"/>
        <v>0</v>
      </c>
      <c r="AD349" s="120"/>
      <c r="AE349" s="115">
        <f>IFERROR(IF(AD349="",0,(SUMIF($G$3:AC$3,"金额-入",$G349:AC349)-SUMIF($G$3:AC$3,"金额-出",$G349:AC349))/(SUMIF($G$3:AC$3,"数量-入",$G349:AC349)-SUMIF($G$3:AC$3,"数量-出",$G349:AC349))),0)</f>
        <v>0</v>
      </c>
      <c r="AF349" s="115">
        <f t="shared" si="230"/>
        <v>0</v>
      </c>
      <c r="AG349" s="121"/>
      <c r="AH349" s="122"/>
      <c r="AI349" s="123"/>
      <c r="AJ349" s="112"/>
      <c r="AK349" s="119">
        <f t="shared" si="231"/>
        <v>0</v>
      </c>
      <c r="AL349" s="124"/>
      <c r="AM349" s="115">
        <f>IFERROR(IF(AL349="",0,(SUMIF($G$3:AK$3,"金额-入",$G349:AK349)-SUMIF($G$3:AK$3,"金额-出",$G349:AK349))/(SUMIF($G$3:AK$3,"数量-入",$G349:AK349)-SUMIF($G$3:AK$3,"数量-出",$G349:AK349))),0)</f>
        <v>0</v>
      </c>
      <c r="AN349" s="115">
        <f t="shared" si="232"/>
        <v>0</v>
      </c>
      <c r="AO349" s="125"/>
      <c r="AP349" s="126"/>
      <c r="AQ349" s="123"/>
      <c r="AR349" s="112"/>
      <c r="AS349" s="119">
        <f t="shared" si="233"/>
        <v>0</v>
      </c>
      <c r="AT349" s="124"/>
      <c r="AU349" s="115">
        <f>IFERROR(IF(AT349="",0,(SUMIF($G$3:AS$3,"金额-入",$G349:AS349)-SUMIF($G$3:AS$3,"金额-出",$G349:AS349))/(SUMIF($G$3:AS$3,"数量-入",$G349:AS349)-SUMIF($G$3:AS$3,"数量-出",$G349:AS349))),0)</f>
        <v>0</v>
      </c>
      <c r="AV349" s="115">
        <f t="shared" si="234"/>
        <v>0</v>
      </c>
      <c r="AW349" s="125"/>
      <c r="AX349" s="126"/>
      <c r="AY349" s="123"/>
      <c r="AZ349" s="112"/>
      <c r="BA349" s="119">
        <f t="shared" si="235"/>
        <v>0</v>
      </c>
      <c r="BB349" s="124"/>
      <c r="BC349" s="115">
        <f>IFERROR(IF(BB349="",0,(SUMIF($G$3:BA$3,"金额-入",$G349:BA349)-SUMIF($G$3:BA$3,"金额-出",$G349:BA349))/(SUMIF($G$3:BA$3,"数量-入",$G349:BA349)-SUMIF($G$3:BA$3,"数量-出",$G349:BA349))),0)</f>
        <v>0</v>
      </c>
      <c r="BD349" s="115">
        <f t="shared" si="236"/>
        <v>0</v>
      </c>
      <c r="BE349" s="125"/>
      <c r="BF349" s="126"/>
      <c r="BG349" s="123"/>
      <c r="BH349" s="112"/>
      <c r="BI349" s="119">
        <f t="shared" si="237"/>
        <v>0</v>
      </c>
      <c r="BJ349" s="124"/>
      <c r="BK349" s="115">
        <f>IFERROR(IF(BJ349="",0,(SUMIF($G$3:BI$3,"金额-入",$G349:BI349)-SUMIF($G$3:BI$3,"金额-出",$G349:BI349))/(SUMIF($G$3:BI$3,"数量-入",$G349:BI349)-SUMIF($G$3:BI$3,"数量-出",$G349:BI349))),0)</f>
        <v>0</v>
      </c>
      <c r="BL349" s="115">
        <f t="shared" si="238"/>
        <v>0</v>
      </c>
      <c r="BM349" s="125"/>
      <c r="BN349" s="126"/>
      <c r="BO349" s="123"/>
      <c r="BP349" s="112"/>
      <c r="BQ349" s="119">
        <f t="shared" si="239"/>
        <v>0</v>
      </c>
      <c r="BR349" s="124"/>
      <c r="BS349" s="115">
        <f>IFERROR(IF(BR349="",0,(SUMIF($G$3:BQ$3,"金额-入",$G349:BQ349)-SUMIF($G$3:BQ$3,"金额-出",$G349:BQ349))/(SUMIF($G$3:BQ$3,"数量-入",$G349:BQ349)-SUMIF($G$3:BQ$3,"数量-出",$G349:BQ349))),0)</f>
        <v>0</v>
      </c>
      <c r="BT349" s="115">
        <f t="shared" si="240"/>
        <v>0</v>
      </c>
      <c r="BU349" s="125"/>
      <c r="BV349" s="126"/>
      <c r="BW349" s="123"/>
      <c r="BX349" s="112"/>
      <c r="BY349" s="119">
        <f t="shared" si="241"/>
        <v>0</v>
      </c>
      <c r="BZ349" s="124"/>
      <c r="CA349" s="115">
        <f>IFERROR(IF(BZ349="",0,(SUMIF($G$3:BY$3,"金额-入",$G349:BY349)-SUMIF($G$3:BY$3,"金额-出",$G349:BY349))/(SUMIF($G$3:BY$3,"数量-入",$G349:BY349)-SUMIF($G$3:BY$3,"数量-出",$G349:BY349))),0)</f>
        <v>0</v>
      </c>
      <c r="CB349" s="115">
        <f t="shared" si="242"/>
        <v>0</v>
      </c>
      <c r="CC349" s="125"/>
      <c r="CD349" s="126"/>
      <c r="CE349" s="123"/>
      <c r="CF349" s="112"/>
      <c r="CG349" s="119">
        <f t="shared" si="243"/>
        <v>0</v>
      </c>
      <c r="CH349" s="124"/>
      <c r="CI349" s="115">
        <f>IFERROR(IF(CH349="",0,(SUMIF($G$3:CG$3,"金额-入",$G349:CG349)-SUMIF($G$3:CG$3,"金额-出",$G349:CG349))/(SUMIF($G$3:CG$3,"数量-入",$G349:CG349)-SUMIF($G$3:CG$3,"数量-出",$G349:CG349))),0)</f>
        <v>0</v>
      </c>
      <c r="CJ349" s="115">
        <f t="shared" si="244"/>
        <v>0</v>
      </c>
      <c r="CK349" s="125"/>
      <c r="CL349" s="126"/>
      <c r="CM349" s="123"/>
      <c r="CN349" s="112"/>
      <c r="CO349" s="119">
        <f t="shared" si="245"/>
        <v>0</v>
      </c>
      <c r="CP349" s="124"/>
      <c r="CQ349" s="115">
        <f>IFERROR(IF(CP349="",0,(SUMIF($G$3:CO$3,"金额-入",$G349:CO349)-SUMIF($G$3:CO$3,"金额-出",$G349:CO349))/(SUMIF($G$3:CO$3,"数量-入",$G349:CO349)-SUMIF($G$3:CO$3,"数量-出",$G349:CO349))),0)</f>
        <v>0</v>
      </c>
      <c r="CR349" s="115">
        <f t="shared" si="246"/>
        <v>0</v>
      </c>
      <c r="CS349" s="125"/>
      <c r="CT349" s="126"/>
      <c r="CU349" s="123"/>
      <c r="CV349" s="112"/>
      <c r="CW349" s="119">
        <f t="shared" si="247"/>
        <v>0</v>
      </c>
      <c r="CX349" s="124"/>
      <c r="CY349" s="115">
        <f>IFERROR(IF(CX349="",0,(SUMIF($G$3:CW$3,"金额-入",$G349:CW349)-SUMIF($G$3:CW$3,"金额-出",$G349:CW349))/(SUMIF($G$3:CW$3,"数量-入",$G349:CW349)-SUMIF($G$3:CW$3,"数量-出",$G349:CW349))),0)</f>
        <v>0</v>
      </c>
      <c r="CZ349" s="115">
        <f t="shared" si="248"/>
        <v>0</v>
      </c>
      <c r="DA349" s="125"/>
      <c r="DB349" s="126"/>
      <c r="DC349" s="123"/>
      <c r="DD349" s="112"/>
      <c r="DE349" s="119">
        <f t="shared" si="249"/>
        <v>0</v>
      </c>
      <c r="DF349" s="124"/>
      <c r="DG349" s="115">
        <f>IFERROR(IF(DF349="",0,(SUMIF($G$3:DE$3,"金额-入",$G349:DE349)-SUMIF($G$3:DE$3,"金额-出",$G349:DE349))/(SUMIF($G$3:DE$3,"数量-入",$G349:DE349)-SUMIF($G$3:DE$3,"数量-出",$G349:DE349))),0)</f>
        <v>0</v>
      </c>
      <c r="DH349" s="115">
        <f t="shared" si="250"/>
        <v>0</v>
      </c>
      <c r="DI349" s="125"/>
      <c r="DJ349" s="126"/>
      <c r="DK349" s="109">
        <f t="array" ref="DK349">MIN(IF(($G$3:$DJ$3="单价")*(G349:DJ349&lt;&gt;0),G349:DJ349))</f>
        <v>0</v>
      </c>
      <c r="DL349" s="97">
        <f t="array" ref="DL349">MAX(IF($G$3:$DJ$3="单价",G349:DJ349))</f>
        <v>0</v>
      </c>
      <c r="DM349" s="115">
        <f t="shared" si="251"/>
        <v>0</v>
      </c>
      <c r="DN349" s="127"/>
      <c r="DO349" s="2"/>
      <c r="DP349" s="11">
        <f t="shared" si="252"/>
        <v>0</v>
      </c>
      <c r="DQ349" s="11">
        <f t="shared" si="253"/>
        <v>0</v>
      </c>
      <c r="DR349" s="11"/>
      <c r="DS349" s="11"/>
      <c r="DT349" s="11"/>
      <c r="DU349" s="2"/>
      <c r="DV349" s="2"/>
      <c r="DW349" s="2"/>
      <c r="DX349" s="2"/>
      <c r="DY349" s="2"/>
    </row>
    <row r="350" spans="1:129" ht="18" hidden="1" customHeight="1" outlineLevel="1" x14ac:dyDescent="0.15">
      <c r="A350" s="2"/>
      <c r="B350" s="53">
        <f t="shared" si="216"/>
        <v>346</v>
      </c>
      <c r="C350" s="5"/>
      <c r="D350" s="6"/>
      <c r="E350" s="7"/>
      <c r="F350" s="8"/>
      <c r="G350" s="111"/>
      <c r="H350" s="112"/>
      <c r="I350" s="113">
        <f t="shared" si="219"/>
        <v>0</v>
      </c>
      <c r="J350" s="114">
        <f t="shared" si="220"/>
        <v>0</v>
      </c>
      <c r="K350" s="115">
        <f t="shared" si="217"/>
        <v>0</v>
      </c>
      <c r="L350" s="113">
        <f t="shared" si="221"/>
        <v>0</v>
      </c>
      <c r="M350" s="114">
        <f t="shared" si="222"/>
        <v>0</v>
      </c>
      <c r="N350" s="115">
        <f t="shared" si="218"/>
        <v>0</v>
      </c>
      <c r="O350" s="113">
        <f t="shared" si="223"/>
        <v>0</v>
      </c>
      <c r="P350" s="116">
        <f t="shared" si="224"/>
        <v>0</v>
      </c>
      <c r="Q350" s="117">
        <f t="shared" si="225"/>
        <v>0</v>
      </c>
      <c r="R350" s="118">
        <f t="shared" si="226"/>
        <v>0</v>
      </c>
      <c r="S350" s="111"/>
      <c r="T350" s="112"/>
      <c r="U350" s="119">
        <f t="shared" si="227"/>
        <v>0</v>
      </c>
      <c r="V350" s="120"/>
      <c r="W350" s="115">
        <f>IFERROR(IF(V350="",0,(SUMIF($G$3:U$3,"金额-入",$G350:U350)-SUMIF($G$3:U$3,"金额-出",$G350:U350))/(SUMIF($G$3:U$3,"数量-入",$G350:U350)-SUMIF($G$3:U$3,"数量-出",$G350:U350))),0)</f>
        <v>0</v>
      </c>
      <c r="X350" s="115">
        <f t="shared" si="228"/>
        <v>0</v>
      </c>
      <c r="Y350" s="121"/>
      <c r="Z350" s="122"/>
      <c r="AA350" s="111"/>
      <c r="AB350" s="112"/>
      <c r="AC350" s="119">
        <f t="shared" si="229"/>
        <v>0</v>
      </c>
      <c r="AD350" s="120"/>
      <c r="AE350" s="115">
        <f>IFERROR(IF(AD350="",0,(SUMIF($G$3:AC$3,"金额-入",$G350:AC350)-SUMIF($G$3:AC$3,"金额-出",$G350:AC350))/(SUMIF($G$3:AC$3,"数量-入",$G350:AC350)-SUMIF($G$3:AC$3,"数量-出",$G350:AC350))),0)</f>
        <v>0</v>
      </c>
      <c r="AF350" s="115">
        <f t="shared" si="230"/>
        <v>0</v>
      </c>
      <c r="AG350" s="121"/>
      <c r="AH350" s="122"/>
      <c r="AI350" s="123"/>
      <c r="AJ350" s="112"/>
      <c r="AK350" s="119">
        <f t="shared" si="231"/>
        <v>0</v>
      </c>
      <c r="AL350" s="124"/>
      <c r="AM350" s="115">
        <f>IFERROR(IF(AL350="",0,(SUMIF($G$3:AK$3,"金额-入",$G350:AK350)-SUMIF($G$3:AK$3,"金额-出",$G350:AK350))/(SUMIF($G$3:AK$3,"数量-入",$G350:AK350)-SUMIF($G$3:AK$3,"数量-出",$G350:AK350))),0)</f>
        <v>0</v>
      </c>
      <c r="AN350" s="115">
        <f t="shared" si="232"/>
        <v>0</v>
      </c>
      <c r="AO350" s="125"/>
      <c r="AP350" s="126"/>
      <c r="AQ350" s="123"/>
      <c r="AR350" s="112"/>
      <c r="AS350" s="119">
        <f t="shared" si="233"/>
        <v>0</v>
      </c>
      <c r="AT350" s="124"/>
      <c r="AU350" s="115">
        <f>IFERROR(IF(AT350="",0,(SUMIF($G$3:AS$3,"金额-入",$G350:AS350)-SUMIF($G$3:AS$3,"金额-出",$G350:AS350))/(SUMIF($G$3:AS$3,"数量-入",$G350:AS350)-SUMIF($G$3:AS$3,"数量-出",$G350:AS350))),0)</f>
        <v>0</v>
      </c>
      <c r="AV350" s="115">
        <f t="shared" si="234"/>
        <v>0</v>
      </c>
      <c r="AW350" s="125"/>
      <c r="AX350" s="126"/>
      <c r="AY350" s="123"/>
      <c r="AZ350" s="112"/>
      <c r="BA350" s="119">
        <f t="shared" si="235"/>
        <v>0</v>
      </c>
      <c r="BB350" s="124"/>
      <c r="BC350" s="115">
        <f>IFERROR(IF(BB350="",0,(SUMIF($G$3:BA$3,"金额-入",$G350:BA350)-SUMIF($G$3:BA$3,"金额-出",$G350:BA350))/(SUMIF($G$3:BA$3,"数量-入",$G350:BA350)-SUMIF($G$3:BA$3,"数量-出",$G350:BA350))),0)</f>
        <v>0</v>
      </c>
      <c r="BD350" s="115">
        <f t="shared" si="236"/>
        <v>0</v>
      </c>
      <c r="BE350" s="125"/>
      <c r="BF350" s="126"/>
      <c r="BG350" s="123"/>
      <c r="BH350" s="112"/>
      <c r="BI350" s="119">
        <f t="shared" si="237"/>
        <v>0</v>
      </c>
      <c r="BJ350" s="124"/>
      <c r="BK350" s="115">
        <f>IFERROR(IF(BJ350="",0,(SUMIF($G$3:BI$3,"金额-入",$G350:BI350)-SUMIF($G$3:BI$3,"金额-出",$G350:BI350))/(SUMIF($G$3:BI$3,"数量-入",$G350:BI350)-SUMIF($G$3:BI$3,"数量-出",$G350:BI350))),0)</f>
        <v>0</v>
      </c>
      <c r="BL350" s="115">
        <f t="shared" si="238"/>
        <v>0</v>
      </c>
      <c r="BM350" s="125"/>
      <c r="BN350" s="126"/>
      <c r="BO350" s="123"/>
      <c r="BP350" s="112"/>
      <c r="BQ350" s="119">
        <f t="shared" si="239"/>
        <v>0</v>
      </c>
      <c r="BR350" s="124"/>
      <c r="BS350" s="115">
        <f>IFERROR(IF(BR350="",0,(SUMIF($G$3:BQ$3,"金额-入",$G350:BQ350)-SUMIF($G$3:BQ$3,"金额-出",$G350:BQ350))/(SUMIF($G$3:BQ$3,"数量-入",$G350:BQ350)-SUMIF($G$3:BQ$3,"数量-出",$G350:BQ350))),0)</f>
        <v>0</v>
      </c>
      <c r="BT350" s="115">
        <f t="shared" si="240"/>
        <v>0</v>
      </c>
      <c r="BU350" s="125"/>
      <c r="BV350" s="126"/>
      <c r="BW350" s="123"/>
      <c r="BX350" s="112"/>
      <c r="BY350" s="119">
        <f t="shared" si="241"/>
        <v>0</v>
      </c>
      <c r="BZ350" s="124"/>
      <c r="CA350" s="115">
        <f>IFERROR(IF(BZ350="",0,(SUMIF($G$3:BY$3,"金额-入",$G350:BY350)-SUMIF($G$3:BY$3,"金额-出",$G350:BY350))/(SUMIF($G$3:BY$3,"数量-入",$G350:BY350)-SUMIF($G$3:BY$3,"数量-出",$G350:BY350))),0)</f>
        <v>0</v>
      </c>
      <c r="CB350" s="115">
        <f t="shared" si="242"/>
        <v>0</v>
      </c>
      <c r="CC350" s="125"/>
      <c r="CD350" s="126"/>
      <c r="CE350" s="123"/>
      <c r="CF350" s="112"/>
      <c r="CG350" s="119">
        <f t="shared" si="243"/>
        <v>0</v>
      </c>
      <c r="CH350" s="124"/>
      <c r="CI350" s="115">
        <f>IFERROR(IF(CH350="",0,(SUMIF($G$3:CG$3,"金额-入",$G350:CG350)-SUMIF($G$3:CG$3,"金额-出",$G350:CG350))/(SUMIF($G$3:CG$3,"数量-入",$G350:CG350)-SUMIF($G$3:CG$3,"数量-出",$G350:CG350))),0)</f>
        <v>0</v>
      </c>
      <c r="CJ350" s="115">
        <f t="shared" si="244"/>
        <v>0</v>
      </c>
      <c r="CK350" s="125"/>
      <c r="CL350" s="126"/>
      <c r="CM350" s="123"/>
      <c r="CN350" s="112"/>
      <c r="CO350" s="119">
        <f t="shared" si="245"/>
        <v>0</v>
      </c>
      <c r="CP350" s="124"/>
      <c r="CQ350" s="115">
        <f>IFERROR(IF(CP350="",0,(SUMIF($G$3:CO$3,"金额-入",$G350:CO350)-SUMIF($G$3:CO$3,"金额-出",$G350:CO350))/(SUMIF($G$3:CO$3,"数量-入",$G350:CO350)-SUMIF($G$3:CO$3,"数量-出",$G350:CO350))),0)</f>
        <v>0</v>
      </c>
      <c r="CR350" s="115">
        <f t="shared" si="246"/>
        <v>0</v>
      </c>
      <c r="CS350" s="125"/>
      <c r="CT350" s="126"/>
      <c r="CU350" s="123"/>
      <c r="CV350" s="112"/>
      <c r="CW350" s="119">
        <f t="shared" si="247"/>
        <v>0</v>
      </c>
      <c r="CX350" s="124"/>
      <c r="CY350" s="115">
        <f>IFERROR(IF(CX350="",0,(SUMIF($G$3:CW$3,"金额-入",$G350:CW350)-SUMIF($G$3:CW$3,"金额-出",$G350:CW350))/(SUMIF($G$3:CW$3,"数量-入",$G350:CW350)-SUMIF($G$3:CW$3,"数量-出",$G350:CW350))),0)</f>
        <v>0</v>
      </c>
      <c r="CZ350" s="115">
        <f t="shared" si="248"/>
        <v>0</v>
      </c>
      <c r="DA350" s="125"/>
      <c r="DB350" s="126"/>
      <c r="DC350" s="123"/>
      <c r="DD350" s="112"/>
      <c r="DE350" s="119">
        <f t="shared" si="249"/>
        <v>0</v>
      </c>
      <c r="DF350" s="124"/>
      <c r="DG350" s="115">
        <f>IFERROR(IF(DF350="",0,(SUMIF($G$3:DE$3,"金额-入",$G350:DE350)-SUMIF($G$3:DE$3,"金额-出",$G350:DE350))/(SUMIF($G$3:DE$3,"数量-入",$G350:DE350)-SUMIF($G$3:DE$3,"数量-出",$G350:DE350))),0)</f>
        <v>0</v>
      </c>
      <c r="DH350" s="115">
        <f t="shared" si="250"/>
        <v>0</v>
      </c>
      <c r="DI350" s="125"/>
      <c r="DJ350" s="126"/>
      <c r="DK350" s="109">
        <f t="array" ref="DK350">MIN(IF(($G$3:$DJ$3="单价")*(G350:DJ350&lt;&gt;0),G350:DJ350))</f>
        <v>0</v>
      </c>
      <c r="DL350" s="97">
        <f t="array" ref="DL350">MAX(IF($G$3:$DJ$3="单价",G350:DJ350))</f>
        <v>0</v>
      </c>
      <c r="DM350" s="115">
        <f t="shared" si="251"/>
        <v>0</v>
      </c>
      <c r="DN350" s="127"/>
      <c r="DO350" s="2"/>
      <c r="DP350" s="11">
        <f t="shared" si="252"/>
        <v>0</v>
      </c>
      <c r="DQ350" s="11">
        <f t="shared" si="253"/>
        <v>0</v>
      </c>
      <c r="DR350" s="11"/>
      <c r="DS350" s="11"/>
      <c r="DT350" s="11"/>
      <c r="DU350" s="2"/>
      <c r="DV350" s="2"/>
      <c r="DW350" s="2"/>
      <c r="DX350" s="2"/>
      <c r="DY350" s="2"/>
    </row>
    <row r="351" spans="1:129" ht="18" hidden="1" customHeight="1" outlineLevel="1" x14ac:dyDescent="0.15">
      <c r="A351" s="2"/>
      <c r="B351" s="53">
        <f t="shared" si="216"/>
        <v>347</v>
      </c>
      <c r="C351" s="5"/>
      <c r="D351" s="6"/>
      <c r="E351" s="7"/>
      <c r="F351" s="8"/>
      <c r="G351" s="111"/>
      <c r="H351" s="112"/>
      <c r="I351" s="113">
        <f t="shared" si="219"/>
        <v>0</v>
      </c>
      <c r="J351" s="114">
        <f t="shared" si="220"/>
        <v>0</v>
      </c>
      <c r="K351" s="115">
        <f t="shared" si="217"/>
        <v>0</v>
      </c>
      <c r="L351" s="113">
        <f t="shared" si="221"/>
        <v>0</v>
      </c>
      <c r="M351" s="114">
        <f t="shared" si="222"/>
        <v>0</v>
      </c>
      <c r="N351" s="115">
        <f t="shared" si="218"/>
        <v>0</v>
      </c>
      <c r="O351" s="113">
        <f t="shared" si="223"/>
        <v>0</v>
      </c>
      <c r="P351" s="116">
        <f t="shared" si="224"/>
        <v>0</v>
      </c>
      <c r="Q351" s="117">
        <f t="shared" si="225"/>
        <v>0</v>
      </c>
      <c r="R351" s="118">
        <f t="shared" si="226"/>
        <v>0</v>
      </c>
      <c r="S351" s="111"/>
      <c r="T351" s="112"/>
      <c r="U351" s="119">
        <f t="shared" si="227"/>
        <v>0</v>
      </c>
      <c r="V351" s="120"/>
      <c r="W351" s="115">
        <f>IFERROR(IF(V351="",0,(SUMIF($G$3:U$3,"金额-入",$G351:U351)-SUMIF($G$3:U$3,"金额-出",$G351:U351))/(SUMIF($G$3:U$3,"数量-入",$G351:U351)-SUMIF($G$3:U$3,"数量-出",$G351:U351))),0)</f>
        <v>0</v>
      </c>
      <c r="X351" s="115">
        <f t="shared" si="228"/>
        <v>0</v>
      </c>
      <c r="Y351" s="121"/>
      <c r="Z351" s="122"/>
      <c r="AA351" s="111"/>
      <c r="AB351" s="112"/>
      <c r="AC351" s="119">
        <f t="shared" si="229"/>
        <v>0</v>
      </c>
      <c r="AD351" s="120"/>
      <c r="AE351" s="115">
        <f>IFERROR(IF(AD351="",0,(SUMIF($G$3:AC$3,"金额-入",$G351:AC351)-SUMIF($G$3:AC$3,"金额-出",$G351:AC351))/(SUMIF($G$3:AC$3,"数量-入",$G351:AC351)-SUMIF($G$3:AC$3,"数量-出",$G351:AC351))),0)</f>
        <v>0</v>
      </c>
      <c r="AF351" s="115">
        <f t="shared" si="230"/>
        <v>0</v>
      </c>
      <c r="AG351" s="121"/>
      <c r="AH351" s="122"/>
      <c r="AI351" s="123"/>
      <c r="AJ351" s="112"/>
      <c r="AK351" s="119">
        <f t="shared" si="231"/>
        <v>0</v>
      </c>
      <c r="AL351" s="124"/>
      <c r="AM351" s="115">
        <f>IFERROR(IF(AL351="",0,(SUMIF($G$3:AK$3,"金额-入",$G351:AK351)-SUMIF($G$3:AK$3,"金额-出",$G351:AK351))/(SUMIF($G$3:AK$3,"数量-入",$G351:AK351)-SUMIF($G$3:AK$3,"数量-出",$G351:AK351))),0)</f>
        <v>0</v>
      </c>
      <c r="AN351" s="115">
        <f t="shared" si="232"/>
        <v>0</v>
      </c>
      <c r="AO351" s="125"/>
      <c r="AP351" s="126"/>
      <c r="AQ351" s="123"/>
      <c r="AR351" s="112"/>
      <c r="AS351" s="119">
        <f t="shared" si="233"/>
        <v>0</v>
      </c>
      <c r="AT351" s="124"/>
      <c r="AU351" s="115">
        <f>IFERROR(IF(AT351="",0,(SUMIF($G$3:AS$3,"金额-入",$G351:AS351)-SUMIF($G$3:AS$3,"金额-出",$G351:AS351))/(SUMIF($G$3:AS$3,"数量-入",$G351:AS351)-SUMIF($G$3:AS$3,"数量-出",$G351:AS351))),0)</f>
        <v>0</v>
      </c>
      <c r="AV351" s="115">
        <f t="shared" si="234"/>
        <v>0</v>
      </c>
      <c r="AW351" s="125"/>
      <c r="AX351" s="126"/>
      <c r="AY351" s="123"/>
      <c r="AZ351" s="112"/>
      <c r="BA351" s="119">
        <f t="shared" si="235"/>
        <v>0</v>
      </c>
      <c r="BB351" s="124"/>
      <c r="BC351" s="115">
        <f>IFERROR(IF(BB351="",0,(SUMIF($G$3:BA$3,"金额-入",$G351:BA351)-SUMIF($G$3:BA$3,"金额-出",$G351:BA351))/(SUMIF($G$3:BA$3,"数量-入",$G351:BA351)-SUMIF($G$3:BA$3,"数量-出",$G351:BA351))),0)</f>
        <v>0</v>
      </c>
      <c r="BD351" s="115">
        <f t="shared" si="236"/>
        <v>0</v>
      </c>
      <c r="BE351" s="125"/>
      <c r="BF351" s="126"/>
      <c r="BG351" s="123"/>
      <c r="BH351" s="112"/>
      <c r="BI351" s="119">
        <f t="shared" si="237"/>
        <v>0</v>
      </c>
      <c r="BJ351" s="124"/>
      <c r="BK351" s="115">
        <f>IFERROR(IF(BJ351="",0,(SUMIF($G$3:BI$3,"金额-入",$G351:BI351)-SUMIF($G$3:BI$3,"金额-出",$G351:BI351))/(SUMIF($G$3:BI$3,"数量-入",$G351:BI351)-SUMIF($G$3:BI$3,"数量-出",$G351:BI351))),0)</f>
        <v>0</v>
      </c>
      <c r="BL351" s="115">
        <f t="shared" si="238"/>
        <v>0</v>
      </c>
      <c r="BM351" s="125"/>
      <c r="BN351" s="126"/>
      <c r="BO351" s="123"/>
      <c r="BP351" s="112"/>
      <c r="BQ351" s="119">
        <f t="shared" si="239"/>
        <v>0</v>
      </c>
      <c r="BR351" s="124"/>
      <c r="BS351" s="115">
        <f>IFERROR(IF(BR351="",0,(SUMIF($G$3:BQ$3,"金额-入",$G351:BQ351)-SUMIF($G$3:BQ$3,"金额-出",$G351:BQ351))/(SUMIF($G$3:BQ$3,"数量-入",$G351:BQ351)-SUMIF($G$3:BQ$3,"数量-出",$G351:BQ351))),0)</f>
        <v>0</v>
      </c>
      <c r="BT351" s="115">
        <f t="shared" si="240"/>
        <v>0</v>
      </c>
      <c r="BU351" s="125"/>
      <c r="BV351" s="126"/>
      <c r="BW351" s="123"/>
      <c r="BX351" s="112"/>
      <c r="BY351" s="119">
        <f t="shared" si="241"/>
        <v>0</v>
      </c>
      <c r="BZ351" s="124"/>
      <c r="CA351" s="115">
        <f>IFERROR(IF(BZ351="",0,(SUMIF($G$3:BY$3,"金额-入",$G351:BY351)-SUMIF($G$3:BY$3,"金额-出",$G351:BY351))/(SUMIF($G$3:BY$3,"数量-入",$G351:BY351)-SUMIF($G$3:BY$3,"数量-出",$G351:BY351))),0)</f>
        <v>0</v>
      </c>
      <c r="CB351" s="115">
        <f t="shared" si="242"/>
        <v>0</v>
      </c>
      <c r="CC351" s="125"/>
      <c r="CD351" s="126"/>
      <c r="CE351" s="123"/>
      <c r="CF351" s="112"/>
      <c r="CG351" s="119">
        <f t="shared" si="243"/>
        <v>0</v>
      </c>
      <c r="CH351" s="124"/>
      <c r="CI351" s="115">
        <f>IFERROR(IF(CH351="",0,(SUMIF($G$3:CG$3,"金额-入",$G351:CG351)-SUMIF($G$3:CG$3,"金额-出",$G351:CG351))/(SUMIF($G$3:CG$3,"数量-入",$G351:CG351)-SUMIF($G$3:CG$3,"数量-出",$G351:CG351))),0)</f>
        <v>0</v>
      </c>
      <c r="CJ351" s="115">
        <f t="shared" si="244"/>
        <v>0</v>
      </c>
      <c r="CK351" s="125"/>
      <c r="CL351" s="126"/>
      <c r="CM351" s="123"/>
      <c r="CN351" s="112"/>
      <c r="CO351" s="119">
        <f t="shared" si="245"/>
        <v>0</v>
      </c>
      <c r="CP351" s="124"/>
      <c r="CQ351" s="115">
        <f>IFERROR(IF(CP351="",0,(SUMIF($G$3:CO$3,"金额-入",$G351:CO351)-SUMIF($G$3:CO$3,"金额-出",$G351:CO351))/(SUMIF($G$3:CO$3,"数量-入",$G351:CO351)-SUMIF($G$3:CO$3,"数量-出",$G351:CO351))),0)</f>
        <v>0</v>
      </c>
      <c r="CR351" s="115">
        <f t="shared" si="246"/>
        <v>0</v>
      </c>
      <c r="CS351" s="125"/>
      <c r="CT351" s="126"/>
      <c r="CU351" s="123"/>
      <c r="CV351" s="112"/>
      <c r="CW351" s="119">
        <f t="shared" si="247"/>
        <v>0</v>
      </c>
      <c r="CX351" s="124"/>
      <c r="CY351" s="115">
        <f>IFERROR(IF(CX351="",0,(SUMIF($G$3:CW$3,"金额-入",$G351:CW351)-SUMIF($G$3:CW$3,"金额-出",$G351:CW351))/(SUMIF($G$3:CW$3,"数量-入",$G351:CW351)-SUMIF($G$3:CW$3,"数量-出",$G351:CW351))),0)</f>
        <v>0</v>
      </c>
      <c r="CZ351" s="115">
        <f t="shared" si="248"/>
        <v>0</v>
      </c>
      <c r="DA351" s="125"/>
      <c r="DB351" s="126"/>
      <c r="DC351" s="123"/>
      <c r="DD351" s="112"/>
      <c r="DE351" s="119">
        <f t="shared" si="249"/>
        <v>0</v>
      </c>
      <c r="DF351" s="124"/>
      <c r="DG351" s="115">
        <f>IFERROR(IF(DF351="",0,(SUMIF($G$3:DE$3,"金额-入",$G351:DE351)-SUMIF($G$3:DE$3,"金额-出",$G351:DE351))/(SUMIF($G$3:DE$3,"数量-入",$G351:DE351)-SUMIF($G$3:DE$3,"数量-出",$G351:DE351))),0)</f>
        <v>0</v>
      </c>
      <c r="DH351" s="115">
        <f t="shared" si="250"/>
        <v>0</v>
      </c>
      <c r="DI351" s="125"/>
      <c r="DJ351" s="126"/>
      <c r="DK351" s="109">
        <f t="array" ref="DK351">MIN(IF(($G$3:$DJ$3="单价")*(G351:DJ351&lt;&gt;0),G351:DJ351))</f>
        <v>0</v>
      </c>
      <c r="DL351" s="97">
        <f t="array" ref="DL351">MAX(IF($G$3:$DJ$3="单价",G351:DJ351))</f>
        <v>0</v>
      </c>
      <c r="DM351" s="115">
        <f t="shared" si="251"/>
        <v>0</v>
      </c>
      <c r="DN351" s="127"/>
      <c r="DO351" s="2"/>
      <c r="DP351" s="11">
        <f t="shared" si="252"/>
        <v>0</v>
      </c>
      <c r="DQ351" s="11">
        <f t="shared" si="253"/>
        <v>0</v>
      </c>
      <c r="DR351" s="11"/>
      <c r="DS351" s="11"/>
      <c r="DT351" s="11"/>
      <c r="DU351" s="2"/>
      <c r="DV351" s="2"/>
      <c r="DW351" s="2"/>
      <c r="DX351" s="2"/>
      <c r="DY351" s="2"/>
    </row>
    <row r="352" spans="1:129" ht="18" hidden="1" customHeight="1" outlineLevel="1" x14ac:dyDescent="0.15">
      <c r="A352" s="2"/>
      <c r="B352" s="53">
        <f t="shared" si="216"/>
        <v>348</v>
      </c>
      <c r="C352" s="5"/>
      <c r="D352" s="6"/>
      <c r="E352" s="7"/>
      <c r="F352" s="8"/>
      <c r="G352" s="111"/>
      <c r="H352" s="112"/>
      <c r="I352" s="113">
        <f t="shared" si="219"/>
        <v>0</v>
      </c>
      <c r="J352" s="114">
        <f t="shared" si="220"/>
        <v>0</v>
      </c>
      <c r="K352" s="115">
        <f t="shared" si="217"/>
        <v>0</v>
      </c>
      <c r="L352" s="113">
        <f t="shared" si="221"/>
        <v>0</v>
      </c>
      <c r="M352" s="114">
        <f t="shared" si="222"/>
        <v>0</v>
      </c>
      <c r="N352" s="115">
        <f t="shared" si="218"/>
        <v>0</v>
      </c>
      <c r="O352" s="113">
        <f t="shared" si="223"/>
        <v>0</v>
      </c>
      <c r="P352" s="116">
        <f t="shared" si="224"/>
        <v>0</v>
      </c>
      <c r="Q352" s="117">
        <f t="shared" si="225"/>
        <v>0</v>
      </c>
      <c r="R352" s="118">
        <f t="shared" si="226"/>
        <v>0</v>
      </c>
      <c r="S352" s="111"/>
      <c r="T352" s="112"/>
      <c r="U352" s="119">
        <f t="shared" si="227"/>
        <v>0</v>
      </c>
      <c r="V352" s="120"/>
      <c r="W352" s="115">
        <f>IFERROR(IF(V352="",0,(SUMIF($G$3:U$3,"金额-入",$G352:U352)-SUMIF($G$3:U$3,"金额-出",$G352:U352))/(SUMIF($G$3:U$3,"数量-入",$G352:U352)-SUMIF($G$3:U$3,"数量-出",$G352:U352))),0)</f>
        <v>0</v>
      </c>
      <c r="X352" s="115">
        <f t="shared" si="228"/>
        <v>0</v>
      </c>
      <c r="Y352" s="121"/>
      <c r="Z352" s="122"/>
      <c r="AA352" s="111"/>
      <c r="AB352" s="112"/>
      <c r="AC352" s="119">
        <f t="shared" si="229"/>
        <v>0</v>
      </c>
      <c r="AD352" s="120"/>
      <c r="AE352" s="115">
        <f>IFERROR(IF(AD352="",0,(SUMIF($G$3:AC$3,"金额-入",$G352:AC352)-SUMIF($G$3:AC$3,"金额-出",$G352:AC352))/(SUMIF($G$3:AC$3,"数量-入",$G352:AC352)-SUMIF($G$3:AC$3,"数量-出",$G352:AC352))),0)</f>
        <v>0</v>
      </c>
      <c r="AF352" s="115">
        <f t="shared" si="230"/>
        <v>0</v>
      </c>
      <c r="AG352" s="121"/>
      <c r="AH352" s="122"/>
      <c r="AI352" s="123"/>
      <c r="AJ352" s="112"/>
      <c r="AK352" s="119">
        <f t="shared" si="231"/>
        <v>0</v>
      </c>
      <c r="AL352" s="124"/>
      <c r="AM352" s="115">
        <f>IFERROR(IF(AL352="",0,(SUMIF($G$3:AK$3,"金额-入",$G352:AK352)-SUMIF($G$3:AK$3,"金额-出",$G352:AK352))/(SUMIF($G$3:AK$3,"数量-入",$G352:AK352)-SUMIF($G$3:AK$3,"数量-出",$G352:AK352))),0)</f>
        <v>0</v>
      </c>
      <c r="AN352" s="115">
        <f t="shared" si="232"/>
        <v>0</v>
      </c>
      <c r="AO352" s="125"/>
      <c r="AP352" s="126"/>
      <c r="AQ352" s="123"/>
      <c r="AR352" s="112"/>
      <c r="AS352" s="119">
        <f t="shared" si="233"/>
        <v>0</v>
      </c>
      <c r="AT352" s="124"/>
      <c r="AU352" s="115">
        <f>IFERROR(IF(AT352="",0,(SUMIF($G$3:AS$3,"金额-入",$G352:AS352)-SUMIF($G$3:AS$3,"金额-出",$G352:AS352))/(SUMIF($G$3:AS$3,"数量-入",$G352:AS352)-SUMIF($G$3:AS$3,"数量-出",$G352:AS352))),0)</f>
        <v>0</v>
      </c>
      <c r="AV352" s="115">
        <f t="shared" si="234"/>
        <v>0</v>
      </c>
      <c r="AW352" s="125"/>
      <c r="AX352" s="126"/>
      <c r="AY352" s="123"/>
      <c r="AZ352" s="112"/>
      <c r="BA352" s="119">
        <f t="shared" si="235"/>
        <v>0</v>
      </c>
      <c r="BB352" s="124"/>
      <c r="BC352" s="115">
        <f>IFERROR(IF(BB352="",0,(SUMIF($G$3:BA$3,"金额-入",$G352:BA352)-SUMIF($G$3:BA$3,"金额-出",$G352:BA352))/(SUMIF($G$3:BA$3,"数量-入",$G352:BA352)-SUMIF($G$3:BA$3,"数量-出",$G352:BA352))),0)</f>
        <v>0</v>
      </c>
      <c r="BD352" s="115">
        <f t="shared" si="236"/>
        <v>0</v>
      </c>
      <c r="BE352" s="125"/>
      <c r="BF352" s="126"/>
      <c r="BG352" s="123"/>
      <c r="BH352" s="112"/>
      <c r="BI352" s="119">
        <f t="shared" si="237"/>
        <v>0</v>
      </c>
      <c r="BJ352" s="124"/>
      <c r="BK352" s="115">
        <f>IFERROR(IF(BJ352="",0,(SUMIF($G$3:BI$3,"金额-入",$G352:BI352)-SUMIF($G$3:BI$3,"金额-出",$G352:BI352))/(SUMIF($G$3:BI$3,"数量-入",$G352:BI352)-SUMIF($G$3:BI$3,"数量-出",$G352:BI352))),0)</f>
        <v>0</v>
      </c>
      <c r="BL352" s="115">
        <f t="shared" si="238"/>
        <v>0</v>
      </c>
      <c r="BM352" s="125"/>
      <c r="BN352" s="126"/>
      <c r="BO352" s="123"/>
      <c r="BP352" s="112"/>
      <c r="BQ352" s="119">
        <f t="shared" si="239"/>
        <v>0</v>
      </c>
      <c r="BR352" s="124"/>
      <c r="BS352" s="115">
        <f>IFERROR(IF(BR352="",0,(SUMIF($G$3:BQ$3,"金额-入",$G352:BQ352)-SUMIF($G$3:BQ$3,"金额-出",$G352:BQ352))/(SUMIF($G$3:BQ$3,"数量-入",$G352:BQ352)-SUMIF($G$3:BQ$3,"数量-出",$G352:BQ352))),0)</f>
        <v>0</v>
      </c>
      <c r="BT352" s="115">
        <f t="shared" si="240"/>
        <v>0</v>
      </c>
      <c r="BU352" s="125"/>
      <c r="BV352" s="126"/>
      <c r="BW352" s="123"/>
      <c r="BX352" s="112"/>
      <c r="BY352" s="119">
        <f t="shared" si="241"/>
        <v>0</v>
      </c>
      <c r="BZ352" s="124"/>
      <c r="CA352" s="115">
        <f>IFERROR(IF(BZ352="",0,(SUMIF($G$3:BY$3,"金额-入",$G352:BY352)-SUMIF($G$3:BY$3,"金额-出",$G352:BY352))/(SUMIF($G$3:BY$3,"数量-入",$G352:BY352)-SUMIF($G$3:BY$3,"数量-出",$G352:BY352))),0)</f>
        <v>0</v>
      </c>
      <c r="CB352" s="115">
        <f t="shared" si="242"/>
        <v>0</v>
      </c>
      <c r="CC352" s="125"/>
      <c r="CD352" s="126"/>
      <c r="CE352" s="123"/>
      <c r="CF352" s="112"/>
      <c r="CG352" s="119">
        <f t="shared" si="243"/>
        <v>0</v>
      </c>
      <c r="CH352" s="124"/>
      <c r="CI352" s="115">
        <f>IFERROR(IF(CH352="",0,(SUMIF($G$3:CG$3,"金额-入",$G352:CG352)-SUMIF($G$3:CG$3,"金额-出",$G352:CG352))/(SUMIF($G$3:CG$3,"数量-入",$G352:CG352)-SUMIF($G$3:CG$3,"数量-出",$G352:CG352))),0)</f>
        <v>0</v>
      </c>
      <c r="CJ352" s="115">
        <f t="shared" si="244"/>
        <v>0</v>
      </c>
      <c r="CK352" s="125"/>
      <c r="CL352" s="126"/>
      <c r="CM352" s="123"/>
      <c r="CN352" s="112"/>
      <c r="CO352" s="119">
        <f t="shared" si="245"/>
        <v>0</v>
      </c>
      <c r="CP352" s="124"/>
      <c r="CQ352" s="115">
        <f>IFERROR(IF(CP352="",0,(SUMIF($G$3:CO$3,"金额-入",$G352:CO352)-SUMIF($G$3:CO$3,"金额-出",$G352:CO352))/(SUMIF($G$3:CO$3,"数量-入",$G352:CO352)-SUMIF($G$3:CO$3,"数量-出",$G352:CO352))),0)</f>
        <v>0</v>
      </c>
      <c r="CR352" s="115">
        <f t="shared" si="246"/>
        <v>0</v>
      </c>
      <c r="CS352" s="125"/>
      <c r="CT352" s="126"/>
      <c r="CU352" s="123"/>
      <c r="CV352" s="112"/>
      <c r="CW352" s="119">
        <f t="shared" si="247"/>
        <v>0</v>
      </c>
      <c r="CX352" s="124"/>
      <c r="CY352" s="115">
        <f>IFERROR(IF(CX352="",0,(SUMIF($G$3:CW$3,"金额-入",$G352:CW352)-SUMIF($G$3:CW$3,"金额-出",$G352:CW352))/(SUMIF($G$3:CW$3,"数量-入",$G352:CW352)-SUMIF($G$3:CW$3,"数量-出",$G352:CW352))),0)</f>
        <v>0</v>
      </c>
      <c r="CZ352" s="115">
        <f t="shared" si="248"/>
        <v>0</v>
      </c>
      <c r="DA352" s="125"/>
      <c r="DB352" s="126"/>
      <c r="DC352" s="123"/>
      <c r="DD352" s="112"/>
      <c r="DE352" s="119">
        <f t="shared" si="249"/>
        <v>0</v>
      </c>
      <c r="DF352" s="124"/>
      <c r="DG352" s="115">
        <f>IFERROR(IF(DF352="",0,(SUMIF($G$3:DE$3,"金额-入",$G352:DE352)-SUMIF($G$3:DE$3,"金额-出",$G352:DE352))/(SUMIF($G$3:DE$3,"数量-入",$G352:DE352)-SUMIF($G$3:DE$3,"数量-出",$G352:DE352))),0)</f>
        <v>0</v>
      </c>
      <c r="DH352" s="115">
        <f t="shared" si="250"/>
        <v>0</v>
      </c>
      <c r="DI352" s="125"/>
      <c r="DJ352" s="126"/>
      <c r="DK352" s="109">
        <f t="array" ref="DK352">MIN(IF(($G$3:$DJ$3="单价")*(G352:DJ352&lt;&gt;0),G352:DJ352))</f>
        <v>0</v>
      </c>
      <c r="DL352" s="97">
        <f t="array" ref="DL352">MAX(IF($G$3:$DJ$3="单价",G352:DJ352))</f>
        <v>0</v>
      </c>
      <c r="DM352" s="115">
        <f t="shared" si="251"/>
        <v>0</v>
      </c>
      <c r="DN352" s="127"/>
      <c r="DO352" s="2"/>
      <c r="DP352" s="11">
        <f t="shared" si="252"/>
        <v>0</v>
      </c>
      <c r="DQ352" s="11">
        <f t="shared" si="253"/>
        <v>0</v>
      </c>
      <c r="DR352" s="11"/>
      <c r="DS352" s="11"/>
      <c r="DT352" s="11"/>
      <c r="DU352" s="2"/>
      <c r="DV352" s="2"/>
      <c r="DW352" s="2"/>
      <c r="DX352" s="2"/>
      <c r="DY352" s="2"/>
    </row>
    <row r="353" spans="1:129" ht="18" hidden="1" customHeight="1" outlineLevel="1" x14ac:dyDescent="0.15">
      <c r="A353" s="2"/>
      <c r="B353" s="53">
        <f t="shared" si="216"/>
        <v>349</v>
      </c>
      <c r="C353" s="5"/>
      <c r="D353" s="6"/>
      <c r="E353" s="7"/>
      <c r="F353" s="8"/>
      <c r="G353" s="111"/>
      <c r="H353" s="112"/>
      <c r="I353" s="113">
        <f t="shared" si="219"/>
        <v>0</v>
      </c>
      <c r="J353" s="114">
        <f t="shared" si="220"/>
        <v>0</v>
      </c>
      <c r="K353" s="115">
        <f t="shared" si="217"/>
        <v>0</v>
      </c>
      <c r="L353" s="113">
        <f t="shared" si="221"/>
        <v>0</v>
      </c>
      <c r="M353" s="114">
        <f t="shared" si="222"/>
        <v>0</v>
      </c>
      <c r="N353" s="115">
        <f t="shared" si="218"/>
        <v>0</v>
      </c>
      <c r="O353" s="113">
        <f t="shared" si="223"/>
        <v>0</v>
      </c>
      <c r="P353" s="116">
        <f t="shared" si="224"/>
        <v>0</v>
      </c>
      <c r="Q353" s="117">
        <f t="shared" si="225"/>
        <v>0</v>
      </c>
      <c r="R353" s="118">
        <f t="shared" si="226"/>
        <v>0</v>
      </c>
      <c r="S353" s="111"/>
      <c r="T353" s="112"/>
      <c r="U353" s="119">
        <f t="shared" si="227"/>
        <v>0</v>
      </c>
      <c r="V353" s="120"/>
      <c r="W353" s="115">
        <f>IFERROR(IF(V353="",0,(SUMIF($G$3:U$3,"金额-入",$G353:U353)-SUMIF($G$3:U$3,"金额-出",$G353:U353))/(SUMIF($G$3:U$3,"数量-入",$G353:U353)-SUMIF($G$3:U$3,"数量-出",$G353:U353))),0)</f>
        <v>0</v>
      </c>
      <c r="X353" s="115">
        <f t="shared" si="228"/>
        <v>0</v>
      </c>
      <c r="Y353" s="121"/>
      <c r="Z353" s="122"/>
      <c r="AA353" s="111"/>
      <c r="AB353" s="112"/>
      <c r="AC353" s="119">
        <f t="shared" si="229"/>
        <v>0</v>
      </c>
      <c r="AD353" s="120"/>
      <c r="AE353" s="115">
        <f>IFERROR(IF(AD353="",0,(SUMIF($G$3:AC$3,"金额-入",$G353:AC353)-SUMIF($G$3:AC$3,"金额-出",$G353:AC353))/(SUMIF($G$3:AC$3,"数量-入",$G353:AC353)-SUMIF($G$3:AC$3,"数量-出",$G353:AC353))),0)</f>
        <v>0</v>
      </c>
      <c r="AF353" s="115">
        <f t="shared" si="230"/>
        <v>0</v>
      </c>
      <c r="AG353" s="121"/>
      <c r="AH353" s="122"/>
      <c r="AI353" s="123"/>
      <c r="AJ353" s="112"/>
      <c r="AK353" s="119">
        <f t="shared" si="231"/>
        <v>0</v>
      </c>
      <c r="AL353" s="124"/>
      <c r="AM353" s="115">
        <f>IFERROR(IF(AL353="",0,(SUMIF($G$3:AK$3,"金额-入",$G353:AK353)-SUMIF($G$3:AK$3,"金额-出",$G353:AK353))/(SUMIF($G$3:AK$3,"数量-入",$G353:AK353)-SUMIF($G$3:AK$3,"数量-出",$G353:AK353))),0)</f>
        <v>0</v>
      </c>
      <c r="AN353" s="115">
        <f t="shared" si="232"/>
        <v>0</v>
      </c>
      <c r="AO353" s="125"/>
      <c r="AP353" s="126"/>
      <c r="AQ353" s="123"/>
      <c r="AR353" s="112"/>
      <c r="AS353" s="119">
        <f t="shared" si="233"/>
        <v>0</v>
      </c>
      <c r="AT353" s="124"/>
      <c r="AU353" s="115">
        <f>IFERROR(IF(AT353="",0,(SUMIF($G$3:AS$3,"金额-入",$G353:AS353)-SUMIF($G$3:AS$3,"金额-出",$G353:AS353))/(SUMIF($G$3:AS$3,"数量-入",$G353:AS353)-SUMIF($G$3:AS$3,"数量-出",$G353:AS353))),0)</f>
        <v>0</v>
      </c>
      <c r="AV353" s="115">
        <f t="shared" si="234"/>
        <v>0</v>
      </c>
      <c r="AW353" s="125"/>
      <c r="AX353" s="126"/>
      <c r="AY353" s="123"/>
      <c r="AZ353" s="112"/>
      <c r="BA353" s="119">
        <f t="shared" si="235"/>
        <v>0</v>
      </c>
      <c r="BB353" s="124"/>
      <c r="BC353" s="115">
        <f>IFERROR(IF(BB353="",0,(SUMIF($G$3:BA$3,"金额-入",$G353:BA353)-SUMIF($G$3:BA$3,"金额-出",$G353:BA353))/(SUMIF($G$3:BA$3,"数量-入",$G353:BA353)-SUMIF($G$3:BA$3,"数量-出",$G353:BA353))),0)</f>
        <v>0</v>
      </c>
      <c r="BD353" s="115">
        <f t="shared" si="236"/>
        <v>0</v>
      </c>
      <c r="BE353" s="125"/>
      <c r="BF353" s="126"/>
      <c r="BG353" s="123"/>
      <c r="BH353" s="112"/>
      <c r="BI353" s="119">
        <f t="shared" si="237"/>
        <v>0</v>
      </c>
      <c r="BJ353" s="124"/>
      <c r="BK353" s="115">
        <f>IFERROR(IF(BJ353="",0,(SUMIF($G$3:BI$3,"金额-入",$G353:BI353)-SUMIF($G$3:BI$3,"金额-出",$G353:BI353))/(SUMIF($G$3:BI$3,"数量-入",$G353:BI353)-SUMIF($G$3:BI$3,"数量-出",$G353:BI353))),0)</f>
        <v>0</v>
      </c>
      <c r="BL353" s="115">
        <f t="shared" si="238"/>
        <v>0</v>
      </c>
      <c r="BM353" s="125"/>
      <c r="BN353" s="126"/>
      <c r="BO353" s="123"/>
      <c r="BP353" s="112"/>
      <c r="BQ353" s="119">
        <f t="shared" si="239"/>
        <v>0</v>
      </c>
      <c r="BR353" s="124"/>
      <c r="BS353" s="115">
        <f>IFERROR(IF(BR353="",0,(SUMIF($G$3:BQ$3,"金额-入",$G353:BQ353)-SUMIF($G$3:BQ$3,"金额-出",$G353:BQ353))/(SUMIF($G$3:BQ$3,"数量-入",$G353:BQ353)-SUMIF($G$3:BQ$3,"数量-出",$G353:BQ353))),0)</f>
        <v>0</v>
      </c>
      <c r="BT353" s="115">
        <f t="shared" si="240"/>
        <v>0</v>
      </c>
      <c r="BU353" s="125"/>
      <c r="BV353" s="126"/>
      <c r="BW353" s="123"/>
      <c r="BX353" s="112"/>
      <c r="BY353" s="119">
        <f t="shared" si="241"/>
        <v>0</v>
      </c>
      <c r="BZ353" s="124"/>
      <c r="CA353" s="115">
        <f>IFERROR(IF(BZ353="",0,(SUMIF($G$3:BY$3,"金额-入",$G353:BY353)-SUMIF($G$3:BY$3,"金额-出",$G353:BY353))/(SUMIF($G$3:BY$3,"数量-入",$G353:BY353)-SUMIF($G$3:BY$3,"数量-出",$G353:BY353))),0)</f>
        <v>0</v>
      </c>
      <c r="CB353" s="115">
        <f t="shared" si="242"/>
        <v>0</v>
      </c>
      <c r="CC353" s="125"/>
      <c r="CD353" s="126"/>
      <c r="CE353" s="123"/>
      <c r="CF353" s="112"/>
      <c r="CG353" s="119">
        <f t="shared" si="243"/>
        <v>0</v>
      </c>
      <c r="CH353" s="124"/>
      <c r="CI353" s="115">
        <f>IFERROR(IF(CH353="",0,(SUMIF($G$3:CG$3,"金额-入",$G353:CG353)-SUMIF($G$3:CG$3,"金额-出",$G353:CG353))/(SUMIF($G$3:CG$3,"数量-入",$G353:CG353)-SUMIF($G$3:CG$3,"数量-出",$G353:CG353))),0)</f>
        <v>0</v>
      </c>
      <c r="CJ353" s="115">
        <f t="shared" si="244"/>
        <v>0</v>
      </c>
      <c r="CK353" s="125"/>
      <c r="CL353" s="126"/>
      <c r="CM353" s="123"/>
      <c r="CN353" s="112"/>
      <c r="CO353" s="119">
        <f t="shared" si="245"/>
        <v>0</v>
      </c>
      <c r="CP353" s="124"/>
      <c r="CQ353" s="115">
        <f>IFERROR(IF(CP353="",0,(SUMIF($G$3:CO$3,"金额-入",$G353:CO353)-SUMIF($G$3:CO$3,"金额-出",$G353:CO353))/(SUMIF($G$3:CO$3,"数量-入",$G353:CO353)-SUMIF($G$3:CO$3,"数量-出",$G353:CO353))),0)</f>
        <v>0</v>
      </c>
      <c r="CR353" s="115">
        <f t="shared" si="246"/>
        <v>0</v>
      </c>
      <c r="CS353" s="125"/>
      <c r="CT353" s="126"/>
      <c r="CU353" s="123"/>
      <c r="CV353" s="112"/>
      <c r="CW353" s="119">
        <f t="shared" si="247"/>
        <v>0</v>
      </c>
      <c r="CX353" s="124"/>
      <c r="CY353" s="115">
        <f>IFERROR(IF(CX353="",0,(SUMIF($G$3:CW$3,"金额-入",$G353:CW353)-SUMIF($G$3:CW$3,"金额-出",$G353:CW353))/(SUMIF($G$3:CW$3,"数量-入",$G353:CW353)-SUMIF($G$3:CW$3,"数量-出",$G353:CW353))),0)</f>
        <v>0</v>
      </c>
      <c r="CZ353" s="115">
        <f t="shared" si="248"/>
        <v>0</v>
      </c>
      <c r="DA353" s="125"/>
      <c r="DB353" s="126"/>
      <c r="DC353" s="123"/>
      <c r="DD353" s="112"/>
      <c r="DE353" s="119">
        <f t="shared" si="249"/>
        <v>0</v>
      </c>
      <c r="DF353" s="124"/>
      <c r="DG353" s="115">
        <f>IFERROR(IF(DF353="",0,(SUMIF($G$3:DE$3,"金额-入",$G353:DE353)-SUMIF($G$3:DE$3,"金额-出",$G353:DE353))/(SUMIF($G$3:DE$3,"数量-入",$G353:DE353)-SUMIF($G$3:DE$3,"数量-出",$G353:DE353))),0)</f>
        <v>0</v>
      </c>
      <c r="DH353" s="115">
        <f t="shared" si="250"/>
        <v>0</v>
      </c>
      <c r="DI353" s="125"/>
      <c r="DJ353" s="126"/>
      <c r="DK353" s="109">
        <f t="array" ref="DK353">MIN(IF(($G$3:$DJ$3="单价")*(G353:DJ353&lt;&gt;0),G353:DJ353))</f>
        <v>0</v>
      </c>
      <c r="DL353" s="97">
        <f t="array" ref="DL353">MAX(IF($G$3:$DJ$3="单价",G353:DJ353))</f>
        <v>0</v>
      </c>
      <c r="DM353" s="115">
        <f t="shared" si="251"/>
        <v>0</v>
      </c>
      <c r="DN353" s="127"/>
      <c r="DO353" s="2"/>
      <c r="DP353" s="11">
        <f t="shared" si="252"/>
        <v>0</v>
      </c>
      <c r="DQ353" s="11">
        <f t="shared" si="253"/>
        <v>0</v>
      </c>
      <c r="DR353" s="11"/>
      <c r="DS353" s="11"/>
      <c r="DT353" s="11"/>
      <c r="DU353" s="2"/>
      <c r="DV353" s="2"/>
      <c r="DW353" s="2"/>
      <c r="DX353" s="2"/>
      <c r="DY353" s="2"/>
    </row>
    <row r="354" spans="1:129" ht="18" hidden="1" customHeight="1" outlineLevel="1" x14ac:dyDescent="0.15">
      <c r="A354" s="2"/>
      <c r="B354" s="53">
        <f t="shared" si="216"/>
        <v>350</v>
      </c>
      <c r="C354" s="5"/>
      <c r="D354" s="6"/>
      <c r="E354" s="7"/>
      <c r="F354" s="8"/>
      <c r="G354" s="111"/>
      <c r="H354" s="112"/>
      <c r="I354" s="113">
        <f t="shared" si="219"/>
        <v>0</v>
      </c>
      <c r="J354" s="114">
        <f t="shared" si="220"/>
        <v>0</v>
      </c>
      <c r="K354" s="115">
        <f t="shared" si="217"/>
        <v>0</v>
      </c>
      <c r="L354" s="113">
        <f t="shared" si="221"/>
        <v>0</v>
      </c>
      <c r="M354" s="114">
        <f t="shared" si="222"/>
        <v>0</v>
      </c>
      <c r="N354" s="115">
        <f t="shared" si="218"/>
        <v>0</v>
      </c>
      <c r="O354" s="113">
        <f t="shared" si="223"/>
        <v>0</v>
      </c>
      <c r="P354" s="116">
        <f t="shared" si="224"/>
        <v>0</v>
      </c>
      <c r="Q354" s="117">
        <f t="shared" si="225"/>
        <v>0</v>
      </c>
      <c r="R354" s="118">
        <f t="shared" si="226"/>
        <v>0</v>
      </c>
      <c r="S354" s="111"/>
      <c r="T354" s="112"/>
      <c r="U354" s="119">
        <f t="shared" si="227"/>
        <v>0</v>
      </c>
      <c r="V354" s="120"/>
      <c r="W354" s="115">
        <f>IFERROR(IF(V354="",0,(SUMIF($G$3:U$3,"金额-入",$G354:U354)-SUMIF($G$3:U$3,"金额-出",$G354:U354))/(SUMIF($G$3:U$3,"数量-入",$G354:U354)-SUMIF($G$3:U$3,"数量-出",$G354:U354))),0)</f>
        <v>0</v>
      </c>
      <c r="X354" s="115">
        <f t="shared" si="228"/>
        <v>0</v>
      </c>
      <c r="Y354" s="121"/>
      <c r="Z354" s="122"/>
      <c r="AA354" s="111"/>
      <c r="AB354" s="112"/>
      <c r="AC354" s="119">
        <f t="shared" si="229"/>
        <v>0</v>
      </c>
      <c r="AD354" s="120"/>
      <c r="AE354" s="115">
        <f>IFERROR(IF(AD354="",0,(SUMIF($G$3:AC$3,"金额-入",$G354:AC354)-SUMIF($G$3:AC$3,"金额-出",$G354:AC354))/(SUMIF($G$3:AC$3,"数量-入",$G354:AC354)-SUMIF($G$3:AC$3,"数量-出",$G354:AC354))),0)</f>
        <v>0</v>
      </c>
      <c r="AF354" s="115">
        <f t="shared" si="230"/>
        <v>0</v>
      </c>
      <c r="AG354" s="121"/>
      <c r="AH354" s="122"/>
      <c r="AI354" s="123"/>
      <c r="AJ354" s="112"/>
      <c r="AK354" s="119">
        <f t="shared" si="231"/>
        <v>0</v>
      </c>
      <c r="AL354" s="124"/>
      <c r="AM354" s="115">
        <f>IFERROR(IF(AL354="",0,(SUMIF($G$3:AK$3,"金额-入",$G354:AK354)-SUMIF($G$3:AK$3,"金额-出",$G354:AK354))/(SUMIF($G$3:AK$3,"数量-入",$G354:AK354)-SUMIF($G$3:AK$3,"数量-出",$G354:AK354))),0)</f>
        <v>0</v>
      </c>
      <c r="AN354" s="115">
        <f t="shared" si="232"/>
        <v>0</v>
      </c>
      <c r="AO354" s="125"/>
      <c r="AP354" s="126"/>
      <c r="AQ354" s="123"/>
      <c r="AR354" s="112"/>
      <c r="AS354" s="119">
        <f t="shared" si="233"/>
        <v>0</v>
      </c>
      <c r="AT354" s="124"/>
      <c r="AU354" s="115">
        <f>IFERROR(IF(AT354="",0,(SUMIF($G$3:AS$3,"金额-入",$G354:AS354)-SUMIF($G$3:AS$3,"金额-出",$G354:AS354))/(SUMIF($G$3:AS$3,"数量-入",$G354:AS354)-SUMIF($G$3:AS$3,"数量-出",$G354:AS354))),0)</f>
        <v>0</v>
      </c>
      <c r="AV354" s="115">
        <f t="shared" si="234"/>
        <v>0</v>
      </c>
      <c r="AW354" s="125"/>
      <c r="AX354" s="126"/>
      <c r="AY354" s="123"/>
      <c r="AZ354" s="112"/>
      <c r="BA354" s="119">
        <f t="shared" si="235"/>
        <v>0</v>
      </c>
      <c r="BB354" s="124"/>
      <c r="BC354" s="115">
        <f>IFERROR(IF(BB354="",0,(SUMIF($G$3:BA$3,"金额-入",$G354:BA354)-SUMIF($G$3:BA$3,"金额-出",$G354:BA354))/(SUMIF($G$3:BA$3,"数量-入",$G354:BA354)-SUMIF($G$3:BA$3,"数量-出",$G354:BA354))),0)</f>
        <v>0</v>
      </c>
      <c r="BD354" s="115">
        <f t="shared" si="236"/>
        <v>0</v>
      </c>
      <c r="BE354" s="125"/>
      <c r="BF354" s="126"/>
      <c r="BG354" s="123"/>
      <c r="BH354" s="112"/>
      <c r="BI354" s="119">
        <f t="shared" si="237"/>
        <v>0</v>
      </c>
      <c r="BJ354" s="124"/>
      <c r="BK354" s="115">
        <f>IFERROR(IF(BJ354="",0,(SUMIF($G$3:BI$3,"金额-入",$G354:BI354)-SUMIF($G$3:BI$3,"金额-出",$G354:BI354))/(SUMIF($G$3:BI$3,"数量-入",$G354:BI354)-SUMIF($G$3:BI$3,"数量-出",$G354:BI354))),0)</f>
        <v>0</v>
      </c>
      <c r="BL354" s="115">
        <f t="shared" si="238"/>
        <v>0</v>
      </c>
      <c r="BM354" s="125"/>
      <c r="BN354" s="126"/>
      <c r="BO354" s="123"/>
      <c r="BP354" s="112"/>
      <c r="BQ354" s="119">
        <f t="shared" si="239"/>
        <v>0</v>
      </c>
      <c r="BR354" s="124"/>
      <c r="BS354" s="115">
        <f>IFERROR(IF(BR354="",0,(SUMIF($G$3:BQ$3,"金额-入",$G354:BQ354)-SUMIF($G$3:BQ$3,"金额-出",$G354:BQ354))/(SUMIF($G$3:BQ$3,"数量-入",$G354:BQ354)-SUMIF($G$3:BQ$3,"数量-出",$G354:BQ354))),0)</f>
        <v>0</v>
      </c>
      <c r="BT354" s="115">
        <f t="shared" si="240"/>
        <v>0</v>
      </c>
      <c r="BU354" s="125"/>
      <c r="BV354" s="126"/>
      <c r="BW354" s="123"/>
      <c r="BX354" s="112"/>
      <c r="BY354" s="119">
        <f t="shared" si="241"/>
        <v>0</v>
      </c>
      <c r="BZ354" s="124"/>
      <c r="CA354" s="115">
        <f>IFERROR(IF(BZ354="",0,(SUMIF($G$3:BY$3,"金额-入",$G354:BY354)-SUMIF($G$3:BY$3,"金额-出",$G354:BY354))/(SUMIF($G$3:BY$3,"数量-入",$G354:BY354)-SUMIF($G$3:BY$3,"数量-出",$G354:BY354))),0)</f>
        <v>0</v>
      </c>
      <c r="CB354" s="115">
        <f t="shared" si="242"/>
        <v>0</v>
      </c>
      <c r="CC354" s="125"/>
      <c r="CD354" s="126"/>
      <c r="CE354" s="123"/>
      <c r="CF354" s="112"/>
      <c r="CG354" s="119">
        <f t="shared" si="243"/>
        <v>0</v>
      </c>
      <c r="CH354" s="124"/>
      <c r="CI354" s="115">
        <f>IFERROR(IF(CH354="",0,(SUMIF($G$3:CG$3,"金额-入",$G354:CG354)-SUMIF($G$3:CG$3,"金额-出",$G354:CG354))/(SUMIF($G$3:CG$3,"数量-入",$G354:CG354)-SUMIF($G$3:CG$3,"数量-出",$G354:CG354))),0)</f>
        <v>0</v>
      </c>
      <c r="CJ354" s="115">
        <f t="shared" si="244"/>
        <v>0</v>
      </c>
      <c r="CK354" s="125"/>
      <c r="CL354" s="126"/>
      <c r="CM354" s="123"/>
      <c r="CN354" s="112"/>
      <c r="CO354" s="119">
        <f t="shared" si="245"/>
        <v>0</v>
      </c>
      <c r="CP354" s="124"/>
      <c r="CQ354" s="115">
        <f>IFERROR(IF(CP354="",0,(SUMIF($G$3:CO$3,"金额-入",$G354:CO354)-SUMIF($G$3:CO$3,"金额-出",$G354:CO354))/(SUMIF($G$3:CO$3,"数量-入",$G354:CO354)-SUMIF($G$3:CO$3,"数量-出",$G354:CO354))),0)</f>
        <v>0</v>
      </c>
      <c r="CR354" s="115">
        <f t="shared" si="246"/>
        <v>0</v>
      </c>
      <c r="CS354" s="125"/>
      <c r="CT354" s="126"/>
      <c r="CU354" s="123"/>
      <c r="CV354" s="112"/>
      <c r="CW354" s="119">
        <f t="shared" si="247"/>
        <v>0</v>
      </c>
      <c r="CX354" s="124"/>
      <c r="CY354" s="115">
        <f>IFERROR(IF(CX354="",0,(SUMIF($G$3:CW$3,"金额-入",$G354:CW354)-SUMIF($G$3:CW$3,"金额-出",$G354:CW354))/(SUMIF($G$3:CW$3,"数量-入",$G354:CW354)-SUMIF($G$3:CW$3,"数量-出",$G354:CW354))),0)</f>
        <v>0</v>
      </c>
      <c r="CZ354" s="115">
        <f t="shared" si="248"/>
        <v>0</v>
      </c>
      <c r="DA354" s="125"/>
      <c r="DB354" s="126"/>
      <c r="DC354" s="123"/>
      <c r="DD354" s="112"/>
      <c r="DE354" s="119">
        <f t="shared" si="249"/>
        <v>0</v>
      </c>
      <c r="DF354" s="124"/>
      <c r="DG354" s="115">
        <f>IFERROR(IF(DF354="",0,(SUMIF($G$3:DE$3,"金额-入",$G354:DE354)-SUMIF($G$3:DE$3,"金额-出",$G354:DE354))/(SUMIF($G$3:DE$3,"数量-入",$G354:DE354)-SUMIF($G$3:DE$3,"数量-出",$G354:DE354))),0)</f>
        <v>0</v>
      </c>
      <c r="DH354" s="115">
        <f t="shared" si="250"/>
        <v>0</v>
      </c>
      <c r="DI354" s="125"/>
      <c r="DJ354" s="126"/>
      <c r="DK354" s="109">
        <f t="array" ref="DK354">MIN(IF(($G$3:$DJ$3="单价")*(G354:DJ354&lt;&gt;0),G354:DJ354))</f>
        <v>0</v>
      </c>
      <c r="DL354" s="97">
        <f t="array" ref="DL354">MAX(IF($G$3:$DJ$3="单价",G354:DJ354))</f>
        <v>0</v>
      </c>
      <c r="DM354" s="115">
        <f t="shared" si="251"/>
        <v>0</v>
      </c>
      <c r="DN354" s="127"/>
      <c r="DO354" s="2"/>
      <c r="DP354" s="11">
        <f t="shared" si="252"/>
        <v>0</v>
      </c>
      <c r="DQ354" s="11">
        <f t="shared" si="253"/>
        <v>0</v>
      </c>
      <c r="DR354" s="11"/>
      <c r="DS354" s="11"/>
      <c r="DT354" s="11"/>
      <c r="DU354" s="2"/>
      <c r="DV354" s="2"/>
      <c r="DW354" s="2"/>
      <c r="DX354" s="2"/>
      <c r="DY354" s="2"/>
    </row>
    <row r="355" spans="1:129" ht="18" hidden="1" customHeight="1" outlineLevel="1" x14ac:dyDescent="0.15">
      <c r="A355" s="2"/>
      <c r="B355" s="53">
        <f t="shared" si="216"/>
        <v>351</v>
      </c>
      <c r="C355" s="5"/>
      <c r="D355" s="6"/>
      <c r="E355" s="7"/>
      <c r="F355" s="8"/>
      <c r="G355" s="111"/>
      <c r="H355" s="112"/>
      <c r="I355" s="113">
        <f t="shared" si="219"/>
        <v>0</v>
      </c>
      <c r="J355" s="114">
        <f t="shared" si="220"/>
        <v>0</v>
      </c>
      <c r="K355" s="115">
        <f t="shared" si="217"/>
        <v>0</v>
      </c>
      <c r="L355" s="113">
        <f t="shared" si="221"/>
        <v>0</v>
      </c>
      <c r="M355" s="114">
        <f t="shared" si="222"/>
        <v>0</v>
      </c>
      <c r="N355" s="115">
        <f t="shared" si="218"/>
        <v>0</v>
      </c>
      <c r="O355" s="113">
        <f t="shared" si="223"/>
        <v>0</v>
      </c>
      <c r="P355" s="116">
        <f t="shared" si="224"/>
        <v>0</v>
      </c>
      <c r="Q355" s="117">
        <f t="shared" si="225"/>
        <v>0</v>
      </c>
      <c r="R355" s="118">
        <f t="shared" si="226"/>
        <v>0</v>
      </c>
      <c r="S355" s="111"/>
      <c r="T355" s="112"/>
      <c r="U355" s="119">
        <f t="shared" si="227"/>
        <v>0</v>
      </c>
      <c r="V355" s="120"/>
      <c r="W355" s="115">
        <f>IFERROR(IF(V355="",0,(SUMIF($G$3:U$3,"金额-入",$G355:U355)-SUMIF($G$3:U$3,"金额-出",$G355:U355))/(SUMIF($G$3:U$3,"数量-入",$G355:U355)-SUMIF($G$3:U$3,"数量-出",$G355:U355))),0)</f>
        <v>0</v>
      </c>
      <c r="X355" s="115">
        <f t="shared" si="228"/>
        <v>0</v>
      </c>
      <c r="Y355" s="121"/>
      <c r="Z355" s="122"/>
      <c r="AA355" s="111"/>
      <c r="AB355" s="112"/>
      <c r="AC355" s="119">
        <f t="shared" si="229"/>
        <v>0</v>
      </c>
      <c r="AD355" s="120"/>
      <c r="AE355" s="115">
        <f>IFERROR(IF(AD355="",0,(SUMIF($G$3:AC$3,"金额-入",$G355:AC355)-SUMIF($G$3:AC$3,"金额-出",$G355:AC355))/(SUMIF($G$3:AC$3,"数量-入",$G355:AC355)-SUMIF($G$3:AC$3,"数量-出",$G355:AC355))),0)</f>
        <v>0</v>
      </c>
      <c r="AF355" s="115">
        <f t="shared" si="230"/>
        <v>0</v>
      </c>
      <c r="AG355" s="121"/>
      <c r="AH355" s="122"/>
      <c r="AI355" s="123"/>
      <c r="AJ355" s="112"/>
      <c r="AK355" s="119">
        <f t="shared" si="231"/>
        <v>0</v>
      </c>
      <c r="AL355" s="124"/>
      <c r="AM355" s="115">
        <f>IFERROR(IF(AL355="",0,(SUMIF($G$3:AK$3,"金额-入",$G355:AK355)-SUMIF($G$3:AK$3,"金额-出",$G355:AK355))/(SUMIF($G$3:AK$3,"数量-入",$G355:AK355)-SUMIF($G$3:AK$3,"数量-出",$G355:AK355))),0)</f>
        <v>0</v>
      </c>
      <c r="AN355" s="115">
        <f t="shared" si="232"/>
        <v>0</v>
      </c>
      <c r="AO355" s="125"/>
      <c r="AP355" s="126"/>
      <c r="AQ355" s="123"/>
      <c r="AR355" s="112"/>
      <c r="AS355" s="119">
        <f t="shared" si="233"/>
        <v>0</v>
      </c>
      <c r="AT355" s="124"/>
      <c r="AU355" s="115">
        <f>IFERROR(IF(AT355="",0,(SUMIF($G$3:AS$3,"金额-入",$G355:AS355)-SUMIF($G$3:AS$3,"金额-出",$G355:AS355))/(SUMIF($G$3:AS$3,"数量-入",$G355:AS355)-SUMIF($G$3:AS$3,"数量-出",$G355:AS355))),0)</f>
        <v>0</v>
      </c>
      <c r="AV355" s="115">
        <f t="shared" si="234"/>
        <v>0</v>
      </c>
      <c r="AW355" s="125"/>
      <c r="AX355" s="126"/>
      <c r="AY355" s="123"/>
      <c r="AZ355" s="112"/>
      <c r="BA355" s="119">
        <f t="shared" si="235"/>
        <v>0</v>
      </c>
      <c r="BB355" s="124"/>
      <c r="BC355" s="115">
        <f>IFERROR(IF(BB355="",0,(SUMIF($G$3:BA$3,"金额-入",$G355:BA355)-SUMIF($G$3:BA$3,"金额-出",$G355:BA355))/(SUMIF($G$3:BA$3,"数量-入",$G355:BA355)-SUMIF($G$3:BA$3,"数量-出",$G355:BA355))),0)</f>
        <v>0</v>
      </c>
      <c r="BD355" s="115">
        <f t="shared" si="236"/>
        <v>0</v>
      </c>
      <c r="BE355" s="125"/>
      <c r="BF355" s="126"/>
      <c r="BG355" s="123"/>
      <c r="BH355" s="112"/>
      <c r="BI355" s="119">
        <f t="shared" si="237"/>
        <v>0</v>
      </c>
      <c r="BJ355" s="124"/>
      <c r="BK355" s="115">
        <f>IFERROR(IF(BJ355="",0,(SUMIF($G$3:BI$3,"金额-入",$G355:BI355)-SUMIF($G$3:BI$3,"金额-出",$G355:BI355))/(SUMIF($G$3:BI$3,"数量-入",$G355:BI355)-SUMIF($G$3:BI$3,"数量-出",$G355:BI355))),0)</f>
        <v>0</v>
      </c>
      <c r="BL355" s="115">
        <f t="shared" si="238"/>
        <v>0</v>
      </c>
      <c r="BM355" s="125"/>
      <c r="BN355" s="126"/>
      <c r="BO355" s="123"/>
      <c r="BP355" s="112"/>
      <c r="BQ355" s="119">
        <f t="shared" si="239"/>
        <v>0</v>
      </c>
      <c r="BR355" s="124"/>
      <c r="BS355" s="115">
        <f>IFERROR(IF(BR355="",0,(SUMIF($G$3:BQ$3,"金额-入",$G355:BQ355)-SUMIF($G$3:BQ$3,"金额-出",$G355:BQ355))/(SUMIF($G$3:BQ$3,"数量-入",$G355:BQ355)-SUMIF($G$3:BQ$3,"数量-出",$G355:BQ355))),0)</f>
        <v>0</v>
      </c>
      <c r="BT355" s="115">
        <f t="shared" si="240"/>
        <v>0</v>
      </c>
      <c r="BU355" s="125"/>
      <c r="BV355" s="126"/>
      <c r="BW355" s="123"/>
      <c r="BX355" s="112"/>
      <c r="BY355" s="119">
        <f t="shared" si="241"/>
        <v>0</v>
      </c>
      <c r="BZ355" s="124"/>
      <c r="CA355" s="115">
        <f>IFERROR(IF(BZ355="",0,(SUMIF($G$3:BY$3,"金额-入",$G355:BY355)-SUMIF($G$3:BY$3,"金额-出",$G355:BY355))/(SUMIF($G$3:BY$3,"数量-入",$G355:BY355)-SUMIF($G$3:BY$3,"数量-出",$G355:BY355))),0)</f>
        <v>0</v>
      </c>
      <c r="CB355" s="115">
        <f t="shared" si="242"/>
        <v>0</v>
      </c>
      <c r="CC355" s="125"/>
      <c r="CD355" s="126"/>
      <c r="CE355" s="123"/>
      <c r="CF355" s="112"/>
      <c r="CG355" s="119">
        <f t="shared" si="243"/>
        <v>0</v>
      </c>
      <c r="CH355" s="124"/>
      <c r="CI355" s="115">
        <f>IFERROR(IF(CH355="",0,(SUMIF($G$3:CG$3,"金额-入",$G355:CG355)-SUMIF($G$3:CG$3,"金额-出",$G355:CG355))/(SUMIF($G$3:CG$3,"数量-入",$G355:CG355)-SUMIF($G$3:CG$3,"数量-出",$G355:CG355))),0)</f>
        <v>0</v>
      </c>
      <c r="CJ355" s="115">
        <f t="shared" si="244"/>
        <v>0</v>
      </c>
      <c r="CK355" s="125"/>
      <c r="CL355" s="126"/>
      <c r="CM355" s="123"/>
      <c r="CN355" s="112"/>
      <c r="CO355" s="119">
        <f t="shared" si="245"/>
        <v>0</v>
      </c>
      <c r="CP355" s="124"/>
      <c r="CQ355" s="115">
        <f>IFERROR(IF(CP355="",0,(SUMIF($G$3:CO$3,"金额-入",$G355:CO355)-SUMIF($G$3:CO$3,"金额-出",$G355:CO355))/(SUMIF($G$3:CO$3,"数量-入",$G355:CO355)-SUMIF($G$3:CO$3,"数量-出",$G355:CO355))),0)</f>
        <v>0</v>
      </c>
      <c r="CR355" s="115">
        <f t="shared" si="246"/>
        <v>0</v>
      </c>
      <c r="CS355" s="125"/>
      <c r="CT355" s="126"/>
      <c r="CU355" s="123"/>
      <c r="CV355" s="112"/>
      <c r="CW355" s="119">
        <f t="shared" si="247"/>
        <v>0</v>
      </c>
      <c r="CX355" s="124"/>
      <c r="CY355" s="115">
        <f>IFERROR(IF(CX355="",0,(SUMIF($G$3:CW$3,"金额-入",$G355:CW355)-SUMIF($G$3:CW$3,"金额-出",$G355:CW355))/(SUMIF($G$3:CW$3,"数量-入",$G355:CW355)-SUMIF($G$3:CW$3,"数量-出",$G355:CW355))),0)</f>
        <v>0</v>
      </c>
      <c r="CZ355" s="115">
        <f t="shared" si="248"/>
        <v>0</v>
      </c>
      <c r="DA355" s="125"/>
      <c r="DB355" s="126"/>
      <c r="DC355" s="123"/>
      <c r="DD355" s="112"/>
      <c r="DE355" s="119">
        <f t="shared" si="249"/>
        <v>0</v>
      </c>
      <c r="DF355" s="124"/>
      <c r="DG355" s="115">
        <f>IFERROR(IF(DF355="",0,(SUMIF($G$3:DE$3,"金额-入",$G355:DE355)-SUMIF($G$3:DE$3,"金额-出",$G355:DE355))/(SUMIF($G$3:DE$3,"数量-入",$G355:DE355)-SUMIF($G$3:DE$3,"数量-出",$G355:DE355))),0)</f>
        <v>0</v>
      </c>
      <c r="DH355" s="115">
        <f t="shared" si="250"/>
        <v>0</v>
      </c>
      <c r="DI355" s="125"/>
      <c r="DJ355" s="126"/>
      <c r="DK355" s="109">
        <f t="array" ref="DK355">MIN(IF(($G$3:$DJ$3="单价")*(G355:DJ355&lt;&gt;0),G355:DJ355))</f>
        <v>0</v>
      </c>
      <c r="DL355" s="97">
        <f t="array" ref="DL355">MAX(IF($G$3:$DJ$3="单价",G355:DJ355))</f>
        <v>0</v>
      </c>
      <c r="DM355" s="115">
        <f t="shared" si="251"/>
        <v>0</v>
      </c>
      <c r="DN355" s="127"/>
      <c r="DO355" s="2"/>
      <c r="DP355" s="11">
        <f t="shared" si="252"/>
        <v>0</v>
      </c>
      <c r="DQ355" s="11">
        <f t="shared" si="253"/>
        <v>0</v>
      </c>
      <c r="DR355" s="11"/>
      <c r="DS355" s="11"/>
      <c r="DT355" s="11"/>
      <c r="DU355" s="2"/>
      <c r="DV355" s="2"/>
      <c r="DW355" s="2"/>
      <c r="DX355" s="2"/>
      <c r="DY355" s="2"/>
    </row>
    <row r="356" spans="1:129" ht="18" hidden="1" customHeight="1" outlineLevel="1" x14ac:dyDescent="0.15">
      <c r="A356" s="2"/>
      <c r="B356" s="53">
        <f t="shared" si="216"/>
        <v>352</v>
      </c>
      <c r="C356" s="5"/>
      <c r="D356" s="6"/>
      <c r="E356" s="7"/>
      <c r="F356" s="8"/>
      <c r="G356" s="111"/>
      <c r="H356" s="112"/>
      <c r="I356" s="113">
        <f t="shared" si="219"/>
        <v>0</v>
      </c>
      <c r="J356" s="114">
        <f t="shared" si="220"/>
        <v>0</v>
      </c>
      <c r="K356" s="115">
        <f t="shared" si="217"/>
        <v>0</v>
      </c>
      <c r="L356" s="113">
        <f t="shared" si="221"/>
        <v>0</v>
      </c>
      <c r="M356" s="114">
        <f t="shared" si="222"/>
        <v>0</v>
      </c>
      <c r="N356" s="115">
        <f t="shared" si="218"/>
        <v>0</v>
      </c>
      <c r="O356" s="113">
        <f t="shared" si="223"/>
        <v>0</v>
      </c>
      <c r="P356" s="116">
        <f t="shared" si="224"/>
        <v>0</v>
      </c>
      <c r="Q356" s="117">
        <f t="shared" si="225"/>
        <v>0</v>
      </c>
      <c r="R356" s="118">
        <f t="shared" si="226"/>
        <v>0</v>
      </c>
      <c r="S356" s="111"/>
      <c r="T356" s="112"/>
      <c r="U356" s="119">
        <f t="shared" si="227"/>
        <v>0</v>
      </c>
      <c r="V356" s="120"/>
      <c r="W356" s="115">
        <f>IFERROR(IF(V356="",0,(SUMIF($G$3:U$3,"金额-入",$G356:U356)-SUMIF($G$3:U$3,"金额-出",$G356:U356))/(SUMIF($G$3:U$3,"数量-入",$G356:U356)-SUMIF($G$3:U$3,"数量-出",$G356:U356))),0)</f>
        <v>0</v>
      </c>
      <c r="X356" s="115">
        <f t="shared" si="228"/>
        <v>0</v>
      </c>
      <c r="Y356" s="121"/>
      <c r="Z356" s="122"/>
      <c r="AA356" s="111"/>
      <c r="AB356" s="112"/>
      <c r="AC356" s="119">
        <f t="shared" si="229"/>
        <v>0</v>
      </c>
      <c r="AD356" s="120"/>
      <c r="AE356" s="115">
        <f>IFERROR(IF(AD356="",0,(SUMIF($G$3:AC$3,"金额-入",$G356:AC356)-SUMIF($G$3:AC$3,"金额-出",$G356:AC356))/(SUMIF($G$3:AC$3,"数量-入",$G356:AC356)-SUMIF($G$3:AC$3,"数量-出",$G356:AC356))),0)</f>
        <v>0</v>
      </c>
      <c r="AF356" s="115">
        <f t="shared" si="230"/>
        <v>0</v>
      </c>
      <c r="AG356" s="121"/>
      <c r="AH356" s="122"/>
      <c r="AI356" s="123"/>
      <c r="AJ356" s="112"/>
      <c r="AK356" s="119">
        <f t="shared" si="231"/>
        <v>0</v>
      </c>
      <c r="AL356" s="124"/>
      <c r="AM356" s="115">
        <f>IFERROR(IF(AL356="",0,(SUMIF($G$3:AK$3,"金额-入",$G356:AK356)-SUMIF($G$3:AK$3,"金额-出",$G356:AK356))/(SUMIF($G$3:AK$3,"数量-入",$G356:AK356)-SUMIF($G$3:AK$3,"数量-出",$G356:AK356))),0)</f>
        <v>0</v>
      </c>
      <c r="AN356" s="115">
        <f t="shared" si="232"/>
        <v>0</v>
      </c>
      <c r="AO356" s="125"/>
      <c r="AP356" s="126"/>
      <c r="AQ356" s="123"/>
      <c r="AR356" s="112"/>
      <c r="AS356" s="119">
        <f t="shared" si="233"/>
        <v>0</v>
      </c>
      <c r="AT356" s="124"/>
      <c r="AU356" s="115">
        <f>IFERROR(IF(AT356="",0,(SUMIF($G$3:AS$3,"金额-入",$G356:AS356)-SUMIF($G$3:AS$3,"金额-出",$G356:AS356))/(SUMIF($G$3:AS$3,"数量-入",$G356:AS356)-SUMIF($G$3:AS$3,"数量-出",$G356:AS356))),0)</f>
        <v>0</v>
      </c>
      <c r="AV356" s="115">
        <f t="shared" si="234"/>
        <v>0</v>
      </c>
      <c r="AW356" s="125"/>
      <c r="AX356" s="126"/>
      <c r="AY356" s="123"/>
      <c r="AZ356" s="112"/>
      <c r="BA356" s="119">
        <f t="shared" si="235"/>
        <v>0</v>
      </c>
      <c r="BB356" s="124"/>
      <c r="BC356" s="115">
        <f>IFERROR(IF(BB356="",0,(SUMIF($G$3:BA$3,"金额-入",$G356:BA356)-SUMIF($G$3:BA$3,"金额-出",$G356:BA356))/(SUMIF($G$3:BA$3,"数量-入",$G356:BA356)-SUMIF($G$3:BA$3,"数量-出",$G356:BA356))),0)</f>
        <v>0</v>
      </c>
      <c r="BD356" s="115">
        <f t="shared" si="236"/>
        <v>0</v>
      </c>
      <c r="BE356" s="125"/>
      <c r="BF356" s="126"/>
      <c r="BG356" s="123"/>
      <c r="BH356" s="112"/>
      <c r="BI356" s="119">
        <f t="shared" si="237"/>
        <v>0</v>
      </c>
      <c r="BJ356" s="124"/>
      <c r="BK356" s="115">
        <f>IFERROR(IF(BJ356="",0,(SUMIF($G$3:BI$3,"金额-入",$G356:BI356)-SUMIF($G$3:BI$3,"金额-出",$G356:BI356))/(SUMIF($G$3:BI$3,"数量-入",$G356:BI356)-SUMIF($G$3:BI$3,"数量-出",$G356:BI356))),0)</f>
        <v>0</v>
      </c>
      <c r="BL356" s="115">
        <f t="shared" si="238"/>
        <v>0</v>
      </c>
      <c r="BM356" s="125"/>
      <c r="BN356" s="126"/>
      <c r="BO356" s="123"/>
      <c r="BP356" s="112"/>
      <c r="BQ356" s="119">
        <f t="shared" si="239"/>
        <v>0</v>
      </c>
      <c r="BR356" s="124"/>
      <c r="BS356" s="115">
        <f>IFERROR(IF(BR356="",0,(SUMIF($G$3:BQ$3,"金额-入",$G356:BQ356)-SUMIF($G$3:BQ$3,"金额-出",$G356:BQ356))/(SUMIF($G$3:BQ$3,"数量-入",$G356:BQ356)-SUMIF($G$3:BQ$3,"数量-出",$G356:BQ356))),0)</f>
        <v>0</v>
      </c>
      <c r="BT356" s="115">
        <f t="shared" si="240"/>
        <v>0</v>
      </c>
      <c r="BU356" s="125"/>
      <c r="BV356" s="126"/>
      <c r="BW356" s="123"/>
      <c r="BX356" s="112"/>
      <c r="BY356" s="119">
        <f t="shared" si="241"/>
        <v>0</v>
      </c>
      <c r="BZ356" s="124"/>
      <c r="CA356" s="115">
        <f>IFERROR(IF(BZ356="",0,(SUMIF($G$3:BY$3,"金额-入",$G356:BY356)-SUMIF($G$3:BY$3,"金额-出",$G356:BY356))/(SUMIF($G$3:BY$3,"数量-入",$G356:BY356)-SUMIF($G$3:BY$3,"数量-出",$G356:BY356))),0)</f>
        <v>0</v>
      </c>
      <c r="CB356" s="115">
        <f t="shared" si="242"/>
        <v>0</v>
      </c>
      <c r="CC356" s="125"/>
      <c r="CD356" s="126"/>
      <c r="CE356" s="123"/>
      <c r="CF356" s="112"/>
      <c r="CG356" s="119">
        <f t="shared" si="243"/>
        <v>0</v>
      </c>
      <c r="CH356" s="124"/>
      <c r="CI356" s="115">
        <f>IFERROR(IF(CH356="",0,(SUMIF($G$3:CG$3,"金额-入",$G356:CG356)-SUMIF($G$3:CG$3,"金额-出",$G356:CG356))/(SUMIF($G$3:CG$3,"数量-入",$G356:CG356)-SUMIF($G$3:CG$3,"数量-出",$G356:CG356))),0)</f>
        <v>0</v>
      </c>
      <c r="CJ356" s="115">
        <f t="shared" si="244"/>
        <v>0</v>
      </c>
      <c r="CK356" s="125"/>
      <c r="CL356" s="126"/>
      <c r="CM356" s="123"/>
      <c r="CN356" s="112"/>
      <c r="CO356" s="119">
        <f t="shared" si="245"/>
        <v>0</v>
      </c>
      <c r="CP356" s="124"/>
      <c r="CQ356" s="115">
        <f>IFERROR(IF(CP356="",0,(SUMIF($G$3:CO$3,"金额-入",$G356:CO356)-SUMIF($G$3:CO$3,"金额-出",$G356:CO356))/(SUMIF($G$3:CO$3,"数量-入",$G356:CO356)-SUMIF($G$3:CO$3,"数量-出",$G356:CO356))),0)</f>
        <v>0</v>
      </c>
      <c r="CR356" s="115">
        <f t="shared" si="246"/>
        <v>0</v>
      </c>
      <c r="CS356" s="125"/>
      <c r="CT356" s="126"/>
      <c r="CU356" s="123"/>
      <c r="CV356" s="112"/>
      <c r="CW356" s="119">
        <f t="shared" si="247"/>
        <v>0</v>
      </c>
      <c r="CX356" s="124"/>
      <c r="CY356" s="115">
        <f>IFERROR(IF(CX356="",0,(SUMIF($G$3:CW$3,"金额-入",$G356:CW356)-SUMIF($G$3:CW$3,"金额-出",$G356:CW356))/(SUMIF($G$3:CW$3,"数量-入",$G356:CW356)-SUMIF($G$3:CW$3,"数量-出",$G356:CW356))),0)</f>
        <v>0</v>
      </c>
      <c r="CZ356" s="115">
        <f t="shared" si="248"/>
        <v>0</v>
      </c>
      <c r="DA356" s="125"/>
      <c r="DB356" s="126"/>
      <c r="DC356" s="123"/>
      <c r="DD356" s="112"/>
      <c r="DE356" s="119">
        <f t="shared" si="249"/>
        <v>0</v>
      </c>
      <c r="DF356" s="124"/>
      <c r="DG356" s="115">
        <f>IFERROR(IF(DF356="",0,(SUMIF($G$3:DE$3,"金额-入",$G356:DE356)-SUMIF($G$3:DE$3,"金额-出",$G356:DE356))/(SUMIF($G$3:DE$3,"数量-入",$G356:DE356)-SUMIF($G$3:DE$3,"数量-出",$G356:DE356))),0)</f>
        <v>0</v>
      </c>
      <c r="DH356" s="115">
        <f t="shared" si="250"/>
        <v>0</v>
      </c>
      <c r="DI356" s="125"/>
      <c r="DJ356" s="126"/>
      <c r="DK356" s="109">
        <f t="array" ref="DK356">MIN(IF(($G$3:$DJ$3="单价")*(G356:DJ356&lt;&gt;0),G356:DJ356))</f>
        <v>0</v>
      </c>
      <c r="DL356" s="97">
        <f t="array" ref="DL356">MAX(IF($G$3:$DJ$3="单价",G356:DJ356))</f>
        <v>0</v>
      </c>
      <c r="DM356" s="115">
        <f t="shared" si="251"/>
        <v>0</v>
      </c>
      <c r="DN356" s="127"/>
      <c r="DO356" s="2"/>
      <c r="DP356" s="11">
        <f t="shared" si="252"/>
        <v>0</v>
      </c>
      <c r="DQ356" s="11">
        <f t="shared" si="253"/>
        <v>0</v>
      </c>
      <c r="DR356" s="11"/>
      <c r="DS356" s="11"/>
      <c r="DT356" s="11"/>
      <c r="DU356" s="2"/>
      <c r="DV356" s="2"/>
      <c r="DW356" s="2"/>
      <c r="DX356" s="2"/>
      <c r="DY356" s="2"/>
    </row>
    <row r="357" spans="1:129" ht="18" hidden="1" customHeight="1" outlineLevel="1" x14ac:dyDescent="0.15">
      <c r="A357" s="2"/>
      <c r="B357" s="53">
        <f t="shared" si="216"/>
        <v>353</v>
      </c>
      <c r="C357" s="5"/>
      <c r="D357" s="6"/>
      <c r="E357" s="7"/>
      <c r="F357" s="8"/>
      <c r="G357" s="111"/>
      <c r="H357" s="112"/>
      <c r="I357" s="113">
        <f t="shared" si="219"/>
        <v>0</v>
      </c>
      <c r="J357" s="114">
        <f t="shared" si="220"/>
        <v>0</v>
      </c>
      <c r="K357" s="115">
        <f t="shared" si="217"/>
        <v>0</v>
      </c>
      <c r="L357" s="113">
        <f t="shared" si="221"/>
        <v>0</v>
      </c>
      <c r="M357" s="114">
        <f t="shared" si="222"/>
        <v>0</v>
      </c>
      <c r="N357" s="115">
        <f t="shared" si="218"/>
        <v>0</v>
      </c>
      <c r="O357" s="113">
        <f t="shared" si="223"/>
        <v>0</v>
      </c>
      <c r="P357" s="116">
        <f t="shared" si="224"/>
        <v>0</v>
      </c>
      <c r="Q357" s="117">
        <f t="shared" si="225"/>
        <v>0</v>
      </c>
      <c r="R357" s="118">
        <f t="shared" si="226"/>
        <v>0</v>
      </c>
      <c r="S357" s="111"/>
      <c r="T357" s="112"/>
      <c r="U357" s="119">
        <f t="shared" si="227"/>
        <v>0</v>
      </c>
      <c r="V357" s="120"/>
      <c r="W357" s="115">
        <f>IFERROR(IF(V357="",0,(SUMIF($G$3:U$3,"金额-入",$G357:U357)-SUMIF($G$3:U$3,"金额-出",$G357:U357))/(SUMIF($G$3:U$3,"数量-入",$G357:U357)-SUMIF($G$3:U$3,"数量-出",$G357:U357))),0)</f>
        <v>0</v>
      </c>
      <c r="X357" s="115">
        <f t="shared" si="228"/>
        <v>0</v>
      </c>
      <c r="Y357" s="121"/>
      <c r="Z357" s="122"/>
      <c r="AA357" s="111"/>
      <c r="AB357" s="112"/>
      <c r="AC357" s="119">
        <f t="shared" si="229"/>
        <v>0</v>
      </c>
      <c r="AD357" s="120"/>
      <c r="AE357" s="115">
        <f>IFERROR(IF(AD357="",0,(SUMIF($G$3:AC$3,"金额-入",$G357:AC357)-SUMIF($G$3:AC$3,"金额-出",$G357:AC357))/(SUMIF($G$3:AC$3,"数量-入",$G357:AC357)-SUMIF($G$3:AC$3,"数量-出",$G357:AC357))),0)</f>
        <v>0</v>
      </c>
      <c r="AF357" s="115">
        <f t="shared" si="230"/>
        <v>0</v>
      </c>
      <c r="AG357" s="121"/>
      <c r="AH357" s="122"/>
      <c r="AI357" s="123"/>
      <c r="AJ357" s="112"/>
      <c r="AK357" s="119">
        <f t="shared" si="231"/>
        <v>0</v>
      </c>
      <c r="AL357" s="124"/>
      <c r="AM357" s="115">
        <f>IFERROR(IF(AL357="",0,(SUMIF($G$3:AK$3,"金额-入",$G357:AK357)-SUMIF($G$3:AK$3,"金额-出",$G357:AK357))/(SUMIF($G$3:AK$3,"数量-入",$G357:AK357)-SUMIF($G$3:AK$3,"数量-出",$G357:AK357))),0)</f>
        <v>0</v>
      </c>
      <c r="AN357" s="115">
        <f t="shared" si="232"/>
        <v>0</v>
      </c>
      <c r="AO357" s="125"/>
      <c r="AP357" s="126"/>
      <c r="AQ357" s="123"/>
      <c r="AR357" s="112"/>
      <c r="AS357" s="119">
        <f t="shared" si="233"/>
        <v>0</v>
      </c>
      <c r="AT357" s="124"/>
      <c r="AU357" s="115">
        <f>IFERROR(IF(AT357="",0,(SUMIF($G$3:AS$3,"金额-入",$G357:AS357)-SUMIF($G$3:AS$3,"金额-出",$G357:AS357))/(SUMIF($G$3:AS$3,"数量-入",$G357:AS357)-SUMIF($G$3:AS$3,"数量-出",$G357:AS357))),0)</f>
        <v>0</v>
      </c>
      <c r="AV357" s="115">
        <f t="shared" si="234"/>
        <v>0</v>
      </c>
      <c r="AW357" s="125"/>
      <c r="AX357" s="126"/>
      <c r="AY357" s="123"/>
      <c r="AZ357" s="112"/>
      <c r="BA357" s="119">
        <f t="shared" si="235"/>
        <v>0</v>
      </c>
      <c r="BB357" s="124"/>
      <c r="BC357" s="115">
        <f>IFERROR(IF(BB357="",0,(SUMIF($G$3:BA$3,"金额-入",$G357:BA357)-SUMIF($G$3:BA$3,"金额-出",$G357:BA357))/(SUMIF($G$3:BA$3,"数量-入",$G357:BA357)-SUMIF($G$3:BA$3,"数量-出",$G357:BA357))),0)</f>
        <v>0</v>
      </c>
      <c r="BD357" s="115">
        <f t="shared" si="236"/>
        <v>0</v>
      </c>
      <c r="BE357" s="125"/>
      <c r="BF357" s="126"/>
      <c r="BG357" s="123"/>
      <c r="BH357" s="112"/>
      <c r="BI357" s="119">
        <f t="shared" si="237"/>
        <v>0</v>
      </c>
      <c r="BJ357" s="124"/>
      <c r="BK357" s="115">
        <f>IFERROR(IF(BJ357="",0,(SUMIF($G$3:BI$3,"金额-入",$G357:BI357)-SUMIF($G$3:BI$3,"金额-出",$G357:BI357))/(SUMIF($G$3:BI$3,"数量-入",$G357:BI357)-SUMIF($G$3:BI$3,"数量-出",$G357:BI357))),0)</f>
        <v>0</v>
      </c>
      <c r="BL357" s="115">
        <f t="shared" si="238"/>
        <v>0</v>
      </c>
      <c r="BM357" s="125"/>
      <c r="BN357" s="126"/>
      <c r="BO357" s="123"/>
      <c r="BP357" s="112"/>
      <c r="BQ357" s="119">
        <f t="shared" si="239"/>
        <v>0</v>
      </c>
      <c r="BR357" s="124"/>
      <c r="BS357" s="115">
        <f>IFERROR(IF(BR357="",0,(SUMIF($G$3:BQ$3,"金额-入",$G357:BQ357)-SUMIF($G$3:BQ$3,"金额-出",$G357:BQ357))/(SUMIF($G$3:BQ$3,"数量-入",$G357:BQ357)-SUMIF($G$3:BQ$3,"数量-出",$G357:BQ357))),0)</f>
        <v>0</v>
      </c>
      <c r="BT357" s="115">
        <f t="shared" si="240"/>
        <v>0</v>
      </c>
      <c r="BU357" s="125"/>
      <c r="BV357" s="126"/>
      <c r="BW357" s="123"/>
      <c r="BX357" s="112"/>
      <c r="BY357" s="119">
        <f t="shared" si="241"/>
        <v>0</v>
      </c>
      <c r="BZ357" s="124"/>
      <c r="CA357" s="115">
        <f>IFERROR(IF(BZ357="",0,(SUMIF($G$3:BY$3,"金额-入",$G357:BY357)-SUMIF($G$3:BY$3,"金额-出",$G357:BY357))/(SUMIF($G$3:BY$3,"数量-入",$G357:BY357)-SUMIF($G$3:BY$3,"数量-出",$G357:BY357))),0)</f>
        <v>0</v>
      </c>
      <c r="CB357" s="115">
        <f t="shared" si="242"/>
        <v>0</v>
      </c>
      <c r="CC357" s="125"/>
      <c r="CD357" s="126"/>
      <c r="CE357" s="123"/>
      <c r="CF357" s="112"/>
      <c r="CG357" s="119">
        <f t="shared" si="243"/>
        <v>0</v>
      </c>
      <c r="CH357" s="124"/>
      <c r="CI357" s="115">
        <f>IFERROR(IF(CH357="",0,(SUMIF($G$3:CG$3,"金额-入",$G357:CG357)-SUMIF($G$3:CG$3,"金额-出",$G357:CG357))/(SUMIF($G$3:CG$3,"数量-入",$G357:CG357)-SUMIF($G$3:CG$3,"数量-出",$G357:CG357))),0)</f>
        <v>0</v>
      </c>
      <c r="CJ357" s="115">
        <f t="shared" si="244"/>
        <v>0</v>
      </c>
      <c r="CK357" s="125"/>
      <c r="CL357" s="126"/>
      <c r="CM357" s="123"/>
      <c r="CN357" s="112"/>
      <c r="CO357" s="119">
        <f t="shared" si="245"/>
        <v>0</v>
      </c>
      <c r="CP357" s="124"/>
      <c r="CQ357" s="115">
        <f>IFERROR(IF(CP357="",0,(SUMIF($G$3:CO$3,"金额-入",$G357:CO357)-SUMIF($G$3:CO$3,"金额-出",$G357:CO357))/(SUMIF($G$3:CO$3,"数量-入",$G357:CO357)-SUMIF($G$3:CO$3,"数量-出",$G357:CO357))),0)</f>
        <v>0</v>
      </c>
      <c r="CR357" s="115">
        <f t="shared" si="246"/>
        <v>0</v>
      </c>
      <c r="CS357" s="125"/>
      <c r="CT357" s="126"/>
      <c r="CU357" s="123"/>
      <c r="CV357" s="112"/>
      <c r="CW357" s="119">
        <f t="shared" si="247"/>
        <v>0</v>
      </c>
      <c r="CX357" s="124"/>
      <c r="CY357" s="115">
        <f>IFERROR(IF(CX357="",0,(SUMIF($G$3:CW$3,"金额-入",$G357:CW357)-SUMIF($G$3:CW$3,"金额-出",$G357:CW357))/(SUMIF($G$3:CW$3,"数量-入",$G357:CW357)-SUMIF($G$3:CW$3,"数量-出",$G357:CW357))),0)</f>
        <v>0</v>
      </c>
      <c r="CZ357" s="115">
        <f t="shared" si="248"/>
        <v>0</v>
      </c>
      <c r="DA357" s="125"/>
      <c r="DB357" s="126"/>
      <c r="DC357" s="123"/>
      <c r="DD357" s="112"/>
      <c r="DE357" s="119">
        <f t="shared" si="249"/>
        <v>0</v>
      </c>
      <c r="DF357" s="124"/>
      <c r="DG357" s="115">
        <f>IFERROR(IF(DF357="",0,(SUMIF($G$3:DE$3,"金额-入",$G357:DE357)-SUMIF($G$3:DE$3,"金额-出",$G357:DE357))/(SUMIF($G$3:DE$3,"数量-入",$G357:DE357)-SUMIF($G$3:DE$3,"数量-出",$G357:DE357))),0)</f>
        <v>0</v>
      </c>
      <c r="DH357" s="115">
        <f t="shared" si="250"/>
        <v>0</v>
      </c>
      <c r="DI357" s="125"/>
      <c r="DJ357" s="126"/>
      <c r="DK357" s="109">
        <f t="array" ref="DK357">MIN(IF(($G$3:$DJ$3="单价")*(G357:DJ357&lt;&gt;0),G357:DJ357))</f>
        <v>0</v>
      </c>
      <c r="DL357" s="97">
        <f t="array" ref="DL357">MAX(IF($G$3:$DJ$3="单价",G357:DJ357))</f>
        <v>0</v>
      </c>
      <c r="DM357" s="115">
        <f t="shared" si="251"/>
        <v>0</v>
      </c>
      <c r="DN357" s="127"/>
      <c r="DO357" s="2"/>
      <c r="DP357" s="11">
        <f t="shared" si="252"/>
        <v>0</v>
      </c>
      <c r="DQ357" s="11">
        <f t="shared" si="253"/>
        <v>0</v>
      </c>
      <c r="DR357" s="11"/>
      <c r="DS357" s="11"/>
      <c r="DT357" s="11"/>
      <c r="DU357" s="2"/>
      <c r="DV357" s="2"/>
      <c r="DW357" s="2"/>
      <c r="DX357" s="2"/>
      <c r="DY357" s="2"/>
    </row>
    <row r="358" spans="1:129" ht="18" hidden="1" customHeight="1" outlineLevel="1" x14ac:dyDescent="0.15">
      <c r="A358" s="2"/>
      <c r="B358" s="53">
        <f t="shared" si="216"/>
        <v>354</v>
      </c>
      <c r="C358" s="5"/>
      <c r="D358" s="6"/>
      <c r="E358" s="7"/>
      <c r="F358" s="8"/>
      <c r="G358" s="111"/>
      <c r="H358" s="112"/>
      <c r="I358" s="113">
        <f t="shared" si="219"/>
        <v>0</v>
      </c>
      <c r="J358" s="114">
        <f t="shared" si="220"/>
        <v>0</v>
      </c>
      <c r="K358" s="115">
        <f t="shared" si="217"/>
        <v>0</v>
      </c>
      <c r="L358" s="113">
        <f t="shared" si="221"/>
        <v>0</v>
      </c>
      <c r="M358" s="114">
        <f t="shared" si="222"/>
        <v>0</v>
      </c>
      <c r="N358" s="115">
        <f t="shared" si="218"/>
        <v>0</v>
      </c>
      <c r="O358" s="113">
        <f t="shared" si="223"/>
        <v>0</v>
      </c>
      <c r="P358" s="116">
        <f t="shared" si="224"/>
        <v>0</v>
      </c>
      <c r="Q358" s="117">
        <f t="shared" si="225"/>
        <v>0</v>
      </c>
      <c r="R358" s="118">
        <f t="shared" si="226"/>
        <v>0</v>
      </c>
      <c r="S358" s="111"/>
      <c r="T358" s="112"/>
      <c r="U358" s="119">
        <f t="shared" si="227"/>
        <v>0</v>
      </c>
      <c r="V358" s="120"/>
      <c r="W358" s="115">
        <f>IFERROR(IF(V358="",0,(SUMIF($G$3:U$3,"金额-入",$G358:U358)-SUMIF($G$3:U$3,"金额-出",$G358:U358))/(SUMIF($G$3:U$3,"数量-入",$G358:U358)-SUMIF($G$3:U$3,"数量-出",$G358:U358))),0)</f>
        <v>0</v>
      </c>
      <c r="X358" s="115">
        <f t="shared" si="228"/>
        <v>0</v>
      </c>
      <c r="Y358" s="121"/>
      <c r="Z358" s="122"/>
      <c r="AA358" s="111"/>
      <c r="AB358" s="112"/>
      <c r="AC358" s="119">
        <f t="shared" si="229"/>
        <v>0</v>
      </c>
      <c r="AD358" s="120"/>
      <c r="AE358" s="115">
        <f>IFERROR(IF(AD358="",0,(SUMIF($G$3:AC$3,"金额-入",$G358:AC358)-SUMIF($G$3:AC$3,"金额-出",$G358:AC358))/(SUMIF($G$3:AC$3,"数量-入",$G358:AC358)-SUMIF($G$3:AC$3,"数量-出",$G358:AC358))),0)</f>
        <v>0</v>
      </c>
      <c r="AF358" s="115">
        <f t="shared" si="230"/>
        <v>0</v>
      </c>
      <c r="AG358" s="121"/>
      <c r="AH358" s="122"/>
      <c r="AI358" s="123"/>
      <c r="AJ358" s="112"/>
      <c r="AK358" s="119">
        <f t="shared" si="231"/>
        <v>0</v>
      </c>
      <c r="AL358" s="124"/>
      <c r="AM358" s="115">
        <f>IFERROR(IF(AL358="",0,(SUMIF($G$3:AK$3,"金额-入",$G358:AK358)-SUMIF($G$3:AK$3,"金额-出",$G358:AK358))/(SUMIF($G$3:AK$3,"数量-入",$G358:AK358)-SUMIF($G$3:AK$3,"数量-出",$G358:AK358))),0)</f>
        <v>0</v>
      </c>
      <c r="AN358" s="115">
        <f t="shared" si="232"/>
        <v>0</v>
      </c>
      <c r="AO358" s="125"/>
      <c r="AP358" s="126"/>
      <c r="AQ358" s="123"/>
      <c r="AR358" s="112"/>
      <c r="AS358" s="119">
        <f t="shared" si="233"/>
        <v>0</v>
      </c>
      <c r="AT358" s="124"/>
      <c r="AU358" s="115">
        <f>IFERROR(IF(AT358="",0,(SUMIF($G$3:AS$3,"金额-入",$G358:AS358)-SUMIF($G$3:AS$3,"金额-出",$G358:AS358))/(SUMIF($G$3:AS$3,"数量-入",$G358:AS358)-SUMIF($G$3:AS$3,"数量-出",$G358:AS358))),0)</f>
        <v>0</v>
      </c>
      <c r="AV358" s="115">
        <f t="shared" si="234"/>
        <v>0</v>
      </c>
      <c r="AW358" s="125"/>
      <c r="AX358" s="126"/>
      <c r="AY358" s="123"/>
      <c r="AZ358" s="112"/>
      <c r="BA358" s="119">
        <f t="shared" si="235"/>
        <v>0</v>
      </c>
      <c r="BB358" s="124"/>
      <c r="BC358" s="115">
        <f>IFERROR(IF(BB358="",0,(SUMIF($G$3:BA$3,"金额-入",$G358:BA358)-SUMIF($G$3:BA$3,"金额-出",$G358:BA358))/(SUMIF($G$3:BA$3,"数量-入",$G358:BA358)-SUMIF($G$3:BA$3,"数量-出",$G358:BA358))),0)</f>
        <v>0</v>
      </c>
      <c r="BD358" s="115">
        <f t="shared" si="236"/>
        <v>0</v>
      </c>
      <c r="BE358" s="125"/>
      <c r="BF358" s="126"/>
      <c r="BG358" s="123"/>
      <c r="BH358" s="112"/>
      <c r="BI358" s="119">
        <f t="shared" si="237"/>
        <v>0</v>
      </c>
      <c r="BJ358" s="124"/>
      <c r="BK358" s="115">
        <f>IFERROR(IF(BJ358="",0,(SUMIF($G$3:BI$3,"金额-入",$G358:BI358)-SUMIF($G$3:BI$3,"金额-出",$G358:BI358))/(SUMIF($G$3:BI$3,"数量-入",$G358:BI358)-SUMIF($G$3:BI$3,"数量-出",$G358:BI358))),0)</f>
        <v>0</v>
      </c>
      <c r="BL358" s="115">
        <f t="shared" si="238"/>
        <v>0</v>
      </c>
      <c r="BM358" s="125"/>
      <c r="BN358" s="126"/>
      <c r="BO358" s="123"/>
      <c r="BP358" s="112"/>
      <c r="BQ358" s="119">
        <f t="shared" si="239"/>
        <v>0</v>
      </c>
      <c r="BR358" s="124"/>
      <c r="BS358" s="115">
        <f>IFERROR(IF(BR358="",0,(SUMIF($G$3:BQ$3,"金额-入",$G358:BQ358)-SUMIF($G$3:BQ$3,"金额-出",$G358:BQ358))/(SUMIF($G$3:BQ$3,"数量-入",$G358:BQ358)-SUMIF($G$3:BQ$3,"数量-出",$G358:BQ358))),0)</f>
        <v>0</v>
      </c>
      <c r="BT358" s="115">
        <f t="shared" si="240"/>
        <v>0</v>
      </c>
      <c r="BU358" s="125"/>
      <c r="BV358" s="126"/>
      <c r="BW358" s="123"/>
      <c r="BX358" s="112"/>
      <c r="BY358" s="119">
        <f t="shared" si="241"/>
        <v>0</v>
      </c>
      <c r="BZ358" s="124"/>
      <c r="CA358" s="115">
        <f>IFERROR(IF(BZ358="",0,(SUMIF($G$3:BY$3,"金额-入",$G358:BY358)-SUMIF($G$3:BY$3,"金额-出",$G358:BY358))/(SUMIF($G$3:BY$3,"数量-入",$G358:BY358)-SUMIF($G$3:BY$3,"数量-出",$G358:BY358))),0)</f>
        <v>0</v>
      </c>
      <c r="CB358" s="115">
        <f t="shared" si="242"/>
        <v>0</v>
      </c>
      <c r="CC358" s="125"/>
      <c r="CD358" s="126"/>
      <c r="CE358" s="123"/>
      <c r="CF358" s="112"/>
      <c r="CG358" s="119">
        <f t="shared" si="243"/>
        <v>0</v>
      </c>
      <c r="CH358" s="124"/>
      <c r="CI358" s="115">
        <f>IFERROR(IF(CH358="",0,(SUMIF($G$3:CG$3,"金额-入",$G358:CG358)-SUMIF($G$3:CG$3,"金额-出",$G358:CG358))/(SUMIF($G$3:CG$3,"数量-入",$G358:CG358)-SUMIF($G$3:CG$3,"数量-出",$G358:CG358))),0)</f>
        <v>0</v>
      </c>
      <c r="CJ358" s="115">
        <f t="shared" si="244"/>
        <v>0</v>
      </c>
      <c r="CK358" s="125"/>
      <c r="CL358" s="126"/>
      <c r="CM358" s="123"/>
      <c r="CN358" s="112"/>
      <c r="CO358" s="119">
        <f t="shared" si="245"/>
        <v>0</v>
      </c>
      <c r="CP358" s="124"/>
      <c r="CQ358" s="115">
        <f>IFERROR(IF(CP358="",0,(SUMIF($G$3:CO$3,"金额-入",$G358:CO358)-SUMIF($G$3:CO$3,"金额-出",$G358:CO358))/(SUMIF($G$3:CO$3,"数量-入",$G358:CO358)-SUMIF($G$3:CO$3,"数量-出",$G358:CO358))),0)</f>
        <v>0</v>
      </c>
      <c r="CR358" s="115">
        <f t="shared" si="246"/>
        <v>0</v>
      </c>
      <c r="CS358" s="125"/>
      <c r="CT358" s="126"/>
      <c r="CU358" s="123"/>
      <c r="CV358" s="112"/>
      <c r="CW358" s="119">
        <f t="shared" si="247"/>
        <v>0</v>
      </c>
      <c r="CX358" s="124"/>
      <c r="CY358" s="115">
        <f>IFERROR(IF(CX358="",0,(SUMIF($G$3:CW$3,"金额-入",$G358:CW358)-SUMIF($G$3:CW$3,"金额-出",$G358:CW358))/(SUMIF($G$3:CW$3,"数量-入",$G358:CW358)-SUMIF($G$3:CW$3,"数量-出",$G358:CW358))),0)</f>
        <v>0</v>
      </c>
      <c r="CZ358" s="115">
        <f t="shared" si="248"/>
        <v>0</v>
      </c>
      <c r="DA358" s="125"/>
      <c r="DB358" s="126"/>
      <c r="DC358" s="123"/>
      <c r="DD358" s="112"/>
      <c r="DE358" s="119">
        <f t="shared" si="249"/>
        <v>0</v>
      </c>
      <c r="DF358" s="124"/>
      <c r="DG358" s="115">
        <f>IFERROR(IF(DF358="",0,(SUMIF($G$3:DE$3,"金额-入",$G358:DE358)-SUMIF($G$3:DE$3,"金额-出",$G358:DE358))/(SUMIF($G$3:DE$3,"数量-入",$G358:DE358)-SUMIF($G$3:DE$3,"数量-出",$G358:DE358))),0)</f>
        <v>0</v>
      </c>
      <c r="DH358" s="115">
        <f t="shared" si="250"/>
        <v>0</v>
      </c>
      <c r="DI358" s="125"/>
      <c r="DJ358" s="126"/>
      <c r="DK358" s="109">
        <f t="array" ref="DK358">MIN(IF(($G$3:$DJ$3="单价")*(G358:DJ358&lt;&gt;0),G358:DJ358))</f>
        <v>0</v>
      </c>
      <c r="DL358" s="97">
        <f t="array" ref="DL358">MAX(IF($G$3:$DJ$3="单价",G358:DJ358))</f>
        <v>0</v>
      </c>
      <c r="DM358" s="115">
        <f t="shared" si="251"/>
        <v>0</v>
      </c>
      <c r="DN358" s="127"/>
      <c r="DO358" s="2"/>
      <c r="DP358" s="11">
        <f t="shared" si="252"/>
        <v>0</v>
      </c>
      <c r="DQ358" s="11">
        <f t="shared" si="253"/>
        <v>0</v>
      </c>
      <c r="DR358" s="11"/>
      <c r="DS358" s="11"/>
      <c r="DT358" s="11"/>
      <c r="DU358" s="2"/>
      <c r="DV358" s="2"/>
      <c r="DW358" s="2"/>
      <c r="DX358" s="2"/>
      <c r="DY358" s="2"/>
    </row>
    <row r="359" spans="1:129" ht="18" hidden="1" customHeight="1" outlineLevel="1" x14ac:dyDescent="0.15">
      <c r="A359" s="2"/>
      <c r="B359" s="53">
        <f t="shared" si="216"/>
        <v>355</v>
      </c>
      <c r="C359" s="5"/>
      <c r="D359" s="6"/>
      <c r="E359" s="7"/>
      <c r="F359" s="8"/>
      <c r="G359" s="111"/>
      <c r="H359" s="112"/>
      <c r="I359" s="113">
        <f t="shared" si="219"/>
        <v>0</v>
      </c>
      <c r="J359" s="114">
        <f t="shared" si="220"/>
        <v>0</v>
      </c>
      <c r="K359" s="115">
        <f t="shared" si="217"/>
        <v>0</v>
      </c>
      <c r="L359" s="113">
        <f t="shared" si="221"/>
        <v>0</v>
      </c>
      <c r="M359" s="114">
        <f t="shared" si="222"/>
        <v>0</v>
      </c>
      <c r="N359" s="115">
        <f t="shared" si="218"/>
        <v>0</v>
      </c>
      <c r="O359" s="113">
        <f t="shared" si="223"/>
        <v>0</v>
      </c>
      <c r="P359" s="116">
        <f t="shared" si="224"/>
        <v>0</v>
      </c>
      <c r="Q359" s="117">
        <f t="shared" si="225"/>
        <v>0</v>
      </c>
      <c r="R359" s="118">
        <f t="shared" si="226"/>
        <v>0</v>
      </c>
      <c r="S359" s="111"/>
      <c r="T359" s="112"/>
      <c r="U359" s="119">
        <f t="shared" si="227"/>
        <v>0</v>
      </c>
      <c r="V359" s="120"/>
      <c r="W359" s="115">
        <f>IFERROR(IF(V359="",0,(SUMIF($G$3:U$3,"金额-入",$G359:U359)-SUMIF($G$3:U$3,"金额-出",$G359:U359))/(SUMIF($G$3:U$3,"数量-入",$G359:U359)-SUMIF($G$3:U$3,"数量-出",$G359:U359))),0)</f>
        <v>0</v>
      </c>
      <c r="X359" s="115">
        <f t="shared" si="228"/>
        <v>0</v>
      </c>
      <c r="Y359" s="121"/>
      <c r="Z359" s="122"/>
      <c r="AA359" s="111"/>
      <c r="AB359" s="112"/>
      <c r="AC359" s="119">
        <f t="shared" si="229"/>
        <v>0</v>
      </c>
      <c r="AD359" s="120"/>
      <c r="AE359" s="115">
        <f>IFERROR(IF(AD359="",0,(SUMIF($G$3:AC$3,"金额-入",$G359:AC359)-SUMIF($G$3:AC$3,"金额-出",$G359:AC359))/(SUMIF($G$3:AC$3,"数量-入",$G359:AC359)-SUMIF($G$3:AC$3,"数量-出",$G359:AC359))),0)</f>
        <v>0</v>
      </c>
      <c r="AF359" s="115">
        <f t="shared" si="230"/>
        <v>0</v>
      </c>
      <c r="AG359" s="121"/>
      <c r="AH359" s="122"/>
      <c r="AI359" s="123"/>
      <c r="AJ359" s="112"/>
      <c r="AK359" s="119">
        <f t="shared" si="231"/>
        <v>0</v>
      </c>
      <c r="AL359" s="124"/>
      <c r="AM359" s="115">
        <f>IFERROR(IF(AL359="",0,(SUMIF($G$3:AK$3,"金额-入",$G359:AK359)-SUMIF($G$3:AK$3,"金额-出",$G359:AK359))/(SUMIF($G$3:AK$3,"数量-入",$G359:AK359)-SUMIF($G$3:AK$3,"数量-出",$G359:AK359))),0)</f>
        <v>0</v>
      </c>
      <c r="AN359" s="115">
        <f t="shared" si="232"/>
        <v>0</v>
      </c>
      <c r="AO359" s="125"/>
      <c r="AP359" s="126"/>
      <c r="AQ359" s="123"/>
      <c r="AR359" s="112"/>
      <c r="AS359" s="119">
        <f t="shared" si="233"/>
        <v>0</v>
      </c>
      <c r="AT359" s="124"/>
      <c r="AU359" s="115">
        <f>IFERROR(IF(AT359="",0,(SUMIF($G$3:AS$3,"金额-入",$G359:AS359)-SUMIF($G$3:AS$3,"金额-出",$G359:AS359))/(SUMIF($G$3:AS$3,"数量-入",$G359:AS359)-SUMIF($G$3:AS$3,"数量-出",$G359:AS359))),0)</f>
        <v>0</v>
      </c>
      <c r="AV359" s="115">
        <f t="shared" si="234"/>
        <v>0</v>
      </c>
      <c r="AW359" s="125"/>
      <c r="AX359" s="126"/>
      <c r="AY359" s="123"/>
      <c r="AZ359" s="112"/>
      <c r="BA359" s="119">
        <f t="shared" si="235"/>
        <v>0</v>
      </c>
      <c r="BB359" s="124"/>
      <c r="BC359" s="115">
        <f>IFERROR(IF(BB359="",0,(SUMIF($G$3:BA$3,"金额-入",$G359:BA359)-SUMIF($G$3:BA$3,"金额-出",$G359:BA359))/(SUMIF($G$3:BA$3,"数量-入",$G359:BA359)-SUMIF($G$3:BA$3,"数量-出",$G359:BA359))),0)</f>
        <v>0</v>
      </c>
      <c r="BD359" s="115">
        <f t="shared" si="236"/>
        <v>0</v>
      </c>
      <c r="BE359" s="125"/>
      <c r="BF359" s="126"/>
      <c r="BG359" s="123"/>
      <c r="BH359" s="112"/>
      <c r="BI359" s="119">
        <f t="shared" si="237"/>
        <v>0</v>
      </c>
      <c r="BJ359" s="124"/>
      <c r="BK359" s="115">
        <f>IFERROR(IF(BJ359="",0,(SUMIF($G$3:BI$3,"金额-入",$G359:BI359)-SUMIF($G$3:BI$3,"金额-出",$G359:BI359))/(SUMIF($G$3:BI$3,"数量-入",$G359:BI359)-SUMIF($G$3:BI$3,"数量-出",$G359:BI359))),0)</f>
        <v>0</v>
      </c>
      <c r="BL359" s="115">
        <f t="shared" si="238"/>
        <v>0</v>
      </c>
      <c r="BM359" s="125"/>
      <c r="BN359" s="126"/>
      <c r="BO359" s="123"/>
      <c r="BP359" s="112"/>
      <c r="BQ359" s="119">
        <f t="shared" si="239"/>
        <v>0</v>
      </c>
      <c r="BR359" s="124"/>
      <c r="BS359" s="115">
        <f>IFERROR(IF(BR359="",0,(SUMIF($G$3:BQ$3,"金额-入",$G359:BQ359)-SUMIF($G$3:BQ$3,"金额-出",$G359:BQ359))/(SUMIF($G$3:BQ$3,"数量-入",$G359:BQ359)-SUMIF($G$3:BQ$3,"数量-出",$G359:BQ359))),0)</f>
        <v>0</v>
      </c>
      <c r="BT359" s="115">
        <f t="shared" si="240"/>
        <v>0</v>
      </c>
      <c r="BU359" s="125"/>
      <c r="BV359" s="126"/>
      <c r="BW359" s="123"/>
      <c r="BX359" s="112"/>
      <c r="BY359" s="119">
        <f t="shared" si="241"/>
        <v>0</v>
      </c>
      <c r="BZ359" s="124"/>
      <c r="CA359" s="115">
        <f>IFERROR(IF(BZ359="",0,(SUMIF($G$3:BY$3,"金额-入",$G359:BY359)-SUMIF($G$3:BY$3,"金额-出",$G359:BY359))/(SUMIF($G$3:BY$3,"数量-入",$G359:BY359)-SUMIF($G$3:BY$3,"数量-出",$G359:BY359))),0)</f>
        <v>0</v>
      </c>
      <c r="CB359" s="115">
        <f t="shared" si="242"/>
        <v>0</v>
      </c>
      <c r="CC359" s="125"/>
      <c r="CD359" s="126"/>
      <c r="CE359" s="123"/>
      <c r="CF359" s="112"/>
      <c r="CG359" s="119">
        <f t="shared" si="243"/>
        <v>0</v>
      </c>
      <c r="CH359" s="124"/>
      <c r="CI359" s="115">
        <f>IFERROR(IF(CH359="",0,(SUMIF($G$3:CG$3,"金额-入",$G359:CG359)-SUMIF($G$3:CG$3,"金额-出",$G359:CG359))/(SUMIF($G$3:CG$3,"数量-入",$G359:CG359)-SUMIF($G$3:CG$3,"数量-出",$G359:CG359))),0)</f>
        <v>0</v>
      </c>
      <c r="CJ359" s="115">
        <f t="shared" si="244"/>
        <v>0</v>
      </c>
      <c r="CK359" s="125"/>
      <c r="CL359" s="126"/>
      <c r="CM359" s="123"/>
      <c r="CN359" s="112"/>
      <c r="CO359" s="119">
        <f t="shared" si="245"/>
        <v>0</v>
      </c>
      <c r="CP359" s="124"/>
      <c r="CQ359" s="115">
        <f>IFERROR(IF(CP359="",0,(SUMIF($G$3:CO$3,"金额-入",$G359:CO359)-SUMIF($G$3:CO$3,"金额-出",$G359:CO359))/(SUMIF($G$3:CO$3,"数量-入",$G359:CO359)-SUMIF($G$3:CO$3,"数量-出",$G359:CO359))),0)</f>
        <v>0</v>
      </c>
      <c r="CR359" s="115">
        <f t="shared" si="246"/>
        <v>0</v>
      </c>
      <c r="CS359" s="125"/>
      <c r="CT359" s="126"/>
      <c r="CU359" s="123"/>
      <c r="CV359" s="112"/>
      <c r="CW359" s="119">
        <f t="shared" si="247"/>
        <v>0</v>
      </c>
      <c r="CX359" s="124"/>
      <c r="CY359" s="115">
        <f>IFERROR(IF(CX359="",0,(SUMIF($G$3:CW$3,"金额-入",$G359:CW359)-SUMIF($G$3:CW$3,"金额-出",$G359:CW359))/(SUMIF($G$3:CW$3,"数量-入",$G359:CW359)-SUMIF($G$3:CW$3,"数量-出",$G359:CW359))),0)</f>
        <v>0</v>
      </c>
      <c r="CZ359" s="115">
        <f t="shared" si="248"/>
        <v>0</v>
      </c>
      <c r="DA359" s="125"/>
      <c r="DB359" s="126"/>
      <c r="DC359" s="123"/>
      <c r="DD359" s="112"/>
      <c r="DE359" s="119">
        <f t="shared" si="249"/>
        <v>0</v>
      </c>
      <c r="DF359" s="124"/>
      <c r="DG359" s="115">
        <f>IFERROR(IF(DF359="",0,(SUMIF($G$3:DE$3,"金额-入",$G359:DE359)-SUMIF($G$3:DE$3,"金额-出",$G359:DE359))/(SUMIF($G$3:DE$3,"数量-入",$G359:DE359)-SUMIF($G$3:DE$3,"数量-出",$G359:DE359))),0)</f>
        <v>0</v>
      </c>
      <c r="DH359" s="115">
        <f t="shared" si="250"/>
        <v>0</v>
      </c>
      <c r="DI359" s="125"/>
      <c r="DJ359" s="126"/>
      <c r="DK359" s="109">
        <f t="array" ref="DK359">MIN(IF(($G$3:$DJ$3="单价")*(G359:DJ359&lt;&gt;0),G359:DJ359))</f>
        <v>0</v>
      </c>
      <c r="DL359" s="97">
        <f t="array" ref="DL359">MAX(IF($G$3:$DJ$3="单价",G359:DJ359))</f>
        <v>0</v>
      </c>
      <c r="DM359" s="115">
        <f t="shared" si="251"/>
        <v>0</v>
      </c>
      <c r="DN359" s="127"/>
      <c r="DO359" s="2"/>
      <c r="DP359" s="11">
        <f t="shared" si="252"/>
        <v>0</v>
      </c>
      <c r="DQ359" s="11">
        <f t="shared" si="253"/>
        <v>0</v>
      </c>
      <c r="DR359" s="11"/>
      <c r="DS359" s="11"/>
      <c r="DT359" s="11"/>
      <c r="DU359" s="2"/>
      <c r="DV359" s="2"/>
      <c r="DW359" s="2"/>
      <c r="DX359" s="2"/>
      <c r="DY359" s="2"/>
    </row>
    <row r="360" spans="1:129" ht="18" hidden="1" customHeight="1" outlineLevel="1" x14ac:dyDescent="0.15">
      <c r="A360" s="2"/>
      <c r="B360" s="53">
        <f t="shared" si="216"/>
        <v>356</v>
      </c>
      <c r="C360" s="5"/>
      <c r="D360" s="6"/>
      <c r="E360" s="7"/>
      <c r="F360" s="8"/>
      <c r="G360" s="111"/>
      <c r="H360" s="112"/>
      <c r="I360" s="113">
        <f t="shared" si="219"/>
        <v>0</v>
      </c>
      <c r="J360" s="114">
        <f t="shared" si="220"/>
        <v>0</v>
      </c>
      <c r="K360" s="115">
        <f t="shared" si="217"/>
        <v>0</v>
      </c>
      <c r="L360" s="113">
        <f t="shared" si="221"/>
        <v>0</v>
      </c>
      <c r="M360" s="114">
        <f t="shared" si="222"/>
        <v>0</v>
      </c>
      <c r="N360" s="115">
        <f t="shared" si="218"/>
        <v>0</v>
      </c>
      <c r="O360" s="113">
        <f t="shared" si="223"/>
        <v>0</v>
      </c>
      <c r="P360" s="116">
        <f t="shared" si="224"/>
        <v>0</v>
      </c>
      <c r="Q360" s="117">
        <f t="shared" si="225"/>
        <v>0</v>
      </c>
      <c r="R360" s="118">
        <f t="shared" si="226"/>
        <v>0</v>
      </c>
      <c r="S360" s="111"/>
      <c r="T360" s="112"/>
      <c r="U360" s="119">
        <f t="shared" si="227"/>
        <v>0</v>
      </c>
      <c r="V360" s="120"/>
      <c r="W360" s="115">
        <f>IFERROR(IF(V360="",0,(SUMIF($G$3:U$3,"金额-入",$G360:U360)-SUMIF($G$3:U$3,"金额-出",$G360:U360))/(SUMIF($G$3:U$3,"数量-入",$G360:U360)-SUMIF($G$3:U$3,"数量-出",$G360:U360))),0)</f>
        <v>0</v>
      </c>
      <c r="X360" s="115">
        <f t="shared" si="228"/>
        <v>0</v>
      </c>
      <c r="Y360" s="121"/>
      <c r="Z360" s="122"/>
      <c r="AA360" s="111"/>
      <c r="AB360" s="112"/>
      <c r="AC360" s="119">
        <f t="shared" si="229"/>
        <v>0</v>
      </c>
      <c r="AD360" s="120"/>
      <c r="AE360" s="115">
        <f>IFERROR(IF(AD360="",0,(SUMIF($G$3:AC$3,"金额-入",$G360:AC360)-SUMIF($G$3:AC$3,"金额-出",$G360:AC360))/(SUMIF($G$3:AC$3,"数量-入",$G360:AC360)-SUMIF($G$3:AC$3,"数量-出",$G360:AC360))),0)</f>
        <v>0</v>
      </c>
      <c r="AF360" s="115">
        <f t="shared" si="230"/>
        <v>0</v>
      </c>
      <c r="AG360" s="121"/>
      <c r="AH360" s="122"/>
      <c r="AI360" s="123"/>
      <c r="AJ360" s="112"/>
      <c r="AK360" s="119">
        <f t="shared" si="231"/>
        <v>0</v>
      </c>
      <c r="AL360" s="124"/>
      <c r="AM360" s="115">
        <f>IFERROR(IF(AL360="",0,(SUMIF($G$3:AK$3,"金额-入",$G360:AK360)-SUMIF($G$3:AK$3,"金额-出",$G360:AK360))/(SUMIF($G$3:AK$3,"数量-入",$G360:AK360)-SUMIF($G$3:AK$3,"数量-出",$G360:AK360))),0)</f>
        <v>0</v>
      </c>
      <c r="AN360" s="115">
        <f t="shared" si="232"/>
        <v>0</v>
      </c>
      <c r="AO360" s="125"/>
      <c r="AP360" s="126"/>
      <c r="AQ360" s="123"/>
      <c r="AR360" s="112"/>
      <c r="AS360" s="119">
        <f t="shared" si="233"/>
        <v>0</v>
      </c>
      <c r="AT360" s="124"/>
      <c r="AU360" s="115">
        <f>IFERROR(IF(AT360="",0,(SUMIF($G$3:AS$3,"金额-入",$G360:AS360)-SUMIF($G$3:AS$3,"金额-出",$G360:AS360))/(SUMIF($G$3:AS$3,"数量-入",$G360:AS360)-SUMIF($G$3:AS$3,"数量-出",$G360:AS360))),0)</f>
        <v>0</v>
      </c>
      <c r="AV360" s="115">
        <f t="shared" si="234"/>
        <v>0</v>
      </c>
      <c r="AW360" s="125"/>
      <c r="AX360" s="126"/>
      <c r="AY360" s="123"/>
      <c r="AZ360" s="112"/>
      <c r="BA360" s="119">
        <f t="shared" si="235"/>
        <v>0</v>
      </c>
      <c r="BB360" s="124"/>
      <c r="BC360" s="115">
        <f>IFERROR(IF(BB360="",0,(SUMIF($G$3:BA$3,"金额-入",$G360:BA360)-SUMIF($G$3:BA$3,"金额-出",$G360:BA360))/(SUMIF($G$3:BA$3,"数量-入",$G360:BA360)-SUMIF($G$3:BA$3,"数量-出",$G360:BA360))),0)</f>
        <v>0</v>
      </c>
      <c r="BD360" s="115">
        <f t="shared" si="236"/>
        <v>0</v>
      </c>
      <c r="BE360" s="125"/>
      <c r="BF360" s="126"/>
      <c r="BG360" s="123"/>
      <c r="BH360" s="112"/>
      <c r="BI360" s="119">
        <f t="shared" si="237"/>
        <v>0</v>
      </c>
      <c r="BJ360" s="124"/>
      <c r="BK360" s="115">
        <f>IFERROR(IF(BJ360="",0,(SUMIF($G$3:BI$3,"金额-入",$G360:BI360)-SUMIF($G$3:BI$3,"金额-出",$G360:BI360))/(SUMIF($G$3:BI$3,"数量-入",$G360:BI360)-SUMIF($G$3:BI$3,"数量-出",$G360:BI360))),0)</f>
        <v>0</v>
      </c>
      <c r="BL360" s="115">
        <f t="shared" si="238"/>
        <v>0</v>
      </c>
      <c r="BM360" s="125"/>
      <c r="BN360" s="126"/>
      <c r="BO360" s="123"/>
      <c r="BP360" s="112"/>
      <c r="BQ360" s="119">
        <f t="shared" si="239"/>
        <v>0</v>
      </c>
      <c r="BR360" s="124"/>
      <c r="BS360" s="115">
        <f>IFERROR(IF(BR360="",0,(SUMIF($G$3:BQ$3,"金额-入",$G360:BQ360)-SUMIF($G$3:BQ$3,"金额-出",$G360:BQ360))/(SUMIF($G$3:BQ$3,"数量-入",$G360:BQ360)-SUMIF($G$3:BQ$3,"数量-出",$G360:BQ360))),0)</f>
        <v>0</v>
      </c>
      <c r="BT360" s="115">
        <f t="shared" si="240"/>
        <v>0</v>
      </c>
      <c r="BU360" s="125"/>
      <c r="BV360" s="126"/>
      <c r="BW360" s="123"/>
      <c r="BX360" s="112"/>
      <c r="BY360" s="119">
        <f t="shared" si="241"/>
        <v>0</v>
      </c>
      <c r="BZ360" s="124"/>
      <c r="CA360" s="115">
        <f>IFERROR(IF(BZ360="",0,(SUMIF($G$3:BY$3,"金额-入",$G360:BY360)-SUMIF($G$3:BY$3,"金额-出",$G360:BY360))/(SUMIF($G$3:BY$3,"数量-入",$G360:BY360)-SUMIF($G$3:BY$3,"数量-出",$G360:BY360))),0)</f>
        <v>0</v>
      </c>
      <c r="CB360" s="115">
        <f t="shared" si="242"/>
        <v>0</v>
      </c>
      <c r="CC360" s="125"/>
      <c r="CD360" s="126"/>
      <c r="CE360" s="123"/>
      <c r="CF360" s="112"/>
      <c r="CG360" s="119">
        <f t="shared" si="243"/>
        <v>0</v>
      </c>
      <c r="CH360" s="124"/>
      <c r="CI360" s="115">
        <f>IFERROR(IF(CH360="",0,(SUMIF($G$3:CG$3,"金额-入",$G360:CG360)-SUMIF($G$3:CG$3,"金额-出",$G360:CG360))/(SUMIF($G$3:CG$3,"数量-入",$G360:CG360)-SUMIF($G$3:CG$3,"数量-出",$G360:CG360))),0)</f>
        <v>0</v>
      </c>
      <c r="CJ360" s="115">
        <f t="shared" si="244"/>
        <v>0</v>
      </c>
      <c r="CK360" s="125"/>
      <c r="CL360" s="126"/>
      <c r="CM360" s="123"/>
      <c r="CN360" s="112"/>
      <c r="CO360" s="119">
        <f t="shared" si="245"/>
        <v>0</v>
      </c>
      <c r="CP360" s="124"/>
      <c r="CQ360" s="115">
        <f>IFERROR(IF(CP360="",0,(SUMIF($G$3:CO$3,"金额-入",$G360:CO360)-SUMIF($G$3:CO$3,"金额-出",$G360:CO360))/(SUMIF($G$3:CO$3,"数量-入",$G360:CO360)-SUMIF($G$3:CO$3,"数量-出",$G360:CO360))),0)</f>
        <v>0</v>
      </c>
      <c r="CR360" s="115">
        <f t="shared" si="246"/>
        <v>0</v>
      </c>
      <c r="CS360" s="125"/>
      <c r="CT360" s="126"/>
      <c r="CU360" s="123"/>
      <c r="CV360" s="112"/>
      <c r="CW360" s="119">
        <f t="shared" si="247"/>
        <v>0</v>
      </c>
      <c r="CX360" s="124"/>
      <c r="CY360" s="115">
        <f>IFERROR(IF(CX360="",0,(SUMIF($G$3:CW$3,"金额-入",$G360:CW360)-SUMIF($G$3:CW$3,"金额-出",$G360:CW360))/(SUMIF($G$3:CW$3,"数量-入",$G360:CW360)-SUMIF($G$3:CW$3,"数量-出",$G360:CW360))),0)</f>
        <v>0</v>
      </c>
      <c r="CZ360" s="115">
        <f t="shared" si="248"/>
        <v>0</v>
      </c>
      <c r="DA360" s="125"/>
      <c r="DB360" s="126"/>
      <c r="DC360" s="123"/>
      <c r="DD360" s="112"/>
      <c r="DE360" s="119">
        <f t="shared" si="249"/>
        <v>0</v>
      </c>
      <c r="DF360" s="124"/>
      <c r="DG360" s="115">
        <f>IFERROR(IF(DF360="",0,(SUMIF($G$3:DE$3,"金额-入",$G360:DE360)-SUMIF($G$3:DE$3,"金额-出",$G360:DE360))/(SUMIF($G$3:DE$3,"数量-入",$G360:DE360)-SUMIF($G$3:DE$3,"数量-出",$G360:DE360))),0)</f>
        <v>0</v>
      </c>
      <c r="DH360" s="115">
        <f t="shared" si="250"/>
        <v>0</v>
      </c>
      <c r="DI360" s="125"/>
      <c r="DJ360" s="126"/>
      <c r="DK360" s="109">
        <f t="array" ref="DK360">MIN(IF(($G$3:$DJ$3="单价")*(G360:DJ360&lt;&gt;0),G360:DJ360))</f>
        <v>0</v>
      </c>
      <c r="DL360" s="97">
        <f t="array" ref="DL360">MAX(IF($G$3:$DJ$3="单价",G360:DJ360))</f>
        <v>0</v>
      </c>
      <c r="DM360" s="115">
        <f t="shared" si="251"/>
        <v>0</v>
      </c>
      <c r="DN360" s="127"/>
      <c r="DO360" s="2"/>
      <c r="DP360" s="11">
        <f t="shared" si="252"/>
        <v>0</v>
      </c>
      <c r="DQ360" s="11">
        <f t="shared" si="253"/>
        <v>0</v>
      </c>
      <c r="DR360" s="11"/>
      <c r="DS360" s="11"/>
      <c r="DT360" s="11"/>
      <c r="DU360" s="2"/>
      <c r="DV360" s="2"/>
      <c r="DW360" s="2"/>
      <c r="DX360" s="2"/>
      <c r="DY360" s="2"/>
    </row>
    <row r="361" spans="1:129" ht="18" hidden="1" customHeight="1" outlineLevel="1" x14ac:dyDescent="0.15">
      <c r="A361" s="2"/>
      <c r="B361" s="53">
        <f t="shared" si="216"/>
        <v>357</v>
      </c>
      <c r="C361" s="5"/>
      <c r="D361" s="6"/>
      <c r="E361" s="7"/>
      <c r="F361" s="8"/>
      <c r="G361" s="111"/>
      <c r="H361" s="112"/>
      <c r="I361" s="113">
        <f t="shared" si="219"/>
        <v>0</v>
      </c>
      <c r="J361" s="114">
        <f t="shared" si="220"/>
        <v>0</v>
      </c>
      <c r="K361" s="115">
        <f t="shared" si="217"/>
        <v>0</v>
      </c>
      <c r="L361" s="113">
        <f t="shared" si="221"/>
        <v>0</v>
      </c>
      <c r="M361" s="114">
        <f t="shared" si="222"/>
        <v>0</v>
      </c>
      <c r="N361" s="115">
        <f t="shared" si="218"/>
        <v>0</v>
      </c>
      <c r="O361" s="113">
        <f t="shared" si="223"/>
        <v>0</v>
      </c>
      <c r="P361" s="116">
        <f t="shared" si="224"/>
        <v>0</v>
      </c>
      <c r="Q361" s="117">
        <f t="shared" si="225"/>
        <v>0</v>
      </c>
      <c r="R361" s="118">
        <f t="shared" si="226"/>
        <v>0</v>
      </c>
      <c r="S361" s="111"/>
      <c r="T361" s="112"/>
      <c r="U361" s="119">
        <f t="shared" si="227"/>
        <v>0</v>
      </c>
      <c r="V361" s="120"/>
      <c r="W361" s="115">
        <f>IFERROR(IF(V361="",0,(SUMIF($G$3:U$3,"金额-入",$G361:U361)-SUMIF($G$3:U$3,"金额-出",$G361:U361))/(SUMIF($G$3:U$3,"数量-入",$G361:U361)-SUMIF($G$3:U$3,"数量-出",$G361:U361))),0)</f>
        <v>0</v>
      </c>
      <c r="X361" s="115">
        <f t="shared" si="228"/>
        <v>0</v>
      </c>
      <c r="Y361" s="121"/>
      <c r="Z361" s="122"/>
      <c r="AA361" s="111"/>
      <c r="AB361" s="112"/>
      <c r="AC361" s="119">
        <f t="shared" si="229"/>
        <v>0</v>
      </c>
      <c r="AD361" s="120"/>
      <c r="AE361" s="115">
        <f>IFERROR(IF(AD361="",0,(SUMIF($G$3:AC$3,"金额-入",$G361:AC361)-SUMIF($G$3:AC$3,"金额-出",$G361:AC361))/(SUMIF($G$3:AC$3,"数量-入",$G361:AC361)-SUMIF($G$3:AC$3,"数量-出",$G361:AC361))),0)</f>
        <v>0</v>
      </c>
      <c r="AF361" s="115">
        <f t="shared" si="230"/>
        <v>0</v>
      </c>
      <c r="AG361" s="121"/>
      <c r="AH361" s="122"/>
      <c r="AI361" s="123"/>
      <c r="AJ361" s="112"/>
      <c r="AK361" s="119">
        <f t="shared" si="231"/>
        <v>0</v>
      </c>
      <c r="AL361" s="124"/>
      <c r="AM361" s="115">
        <f>IFERROR(IF(AL361="",0,(SUMIF($G$3:AK$3,"金额-入",$G361:AK361)-SUMIF($G$3:AK$3,"金额-出",$G361:AK361))/(SUMIF($G$3:AK$3,"数量-入",$G361:AK361)-SUMIF($G$3:AK$3,"数量-出",$G361:AK361))),0)</f>
        <v>0</v>
      </c>
      <c r="AN361" s="115">
        <f t="shared" si="232"/>
        <v>0</v>
      </c>
      <c r="AO361" s="125"/>
      <c r="AP361" s="126"/>
      <c r="AQ361" s="123"/>
      <c r="AR361" s="112"/>
      <c r="AS361" s="119">
        <f t="shared" si="233"/>
        <v>0</v>
      </c>
      <c r="AT361" s="124"/>
      <c r="AU361" s="115">
        <f>IFERROR(IF(AT361="",0,(SUMIF($G$3:AS$3,"金额-入",$G361:AS361)-SUMIF($G$3:AS$3,"金额-出",$G361:AS361))/(SUMIF($G$3:AS$3,"数量-入",$G361:AS361)-SUMIF($G$3:AS$3,"数量-出",$G361:AS361))),0)</f>
        <v>0</v>
      </c>
      <c r="AV361" s="115">
        <f t="shared" si="234"/>
        <v>0</v>
      </c>
      <c r="AW361" s="125"/>
      <c r="AX361" s="126"/>
      <c r="AY361" s="123"/>
      <c r="AZ361" s="112"/>
      <c r="BA361" s="119">
        <f t="shared" si="235"/>
        <v>0</v>
      </c>
      <c r="BB361" s="124"/>
      <c r="BC361" s="115">
        <f>IFERROR(IF(BB361="",0,(SUMIF($G$3:BA$3,"金额-入",$G361:BA361)-SUMIF($G$3:BA$3,"金额-出",$G361:BA361))/(SUMIF($G$3:BA$3,"数量-入",$G361:BA361)-SUMIF($G$3:BA$3,"数量-出",$G361:BA361))),0)</f>
        <v>0</v>
      </c>
      <c r="BD361" s="115">
        <f t="shared" si="236"/>
        <v>0</v>
      </c>
      <c r="BE361" s="125"/>
      <c r="BF361" s="126"/>
      <c r="BG361" s="123"/>
      <c r="BH361" s="112"/>
      <c r="BI361" s="119">
        <f t="shared" si="237"/>
        <v>0</v>
      </c>
      <c r="BJ361" s="124"/>
      <c r="BK361" s="115">
        <f>IFERROR(IF(BJ361="",0,(SUMIF($G$3:BI$3,"金额-入",$G361:BI361)-SUMIF($G$3:BI$3,"金额-出",$G361:BI361))/(SUMIF($G$3:BI$3,"数量-入",$G361:BI361)-SUMIF($G$3:BI$3,"数量-出",$G361:BI361))),0)</f>
        <v>0</v>
      </c>
      <c r="BL361" s="115">
        <f t="shared" si="238"/>
        <v>0</v>
      </c>
      <c r="BM361" s="125"/>
      <c r="BN361" s="126"/>
      <c r="BO361" s="123"/>
      <c r="BP361" s="112"/>
      <c r="BQ361" s="119">
        <f t="shared" si="239"/>
        <v>0</v>
      </c>
      <c r="BR361" s="124"/>
      <c r="BS361" s="115">
        <f>IFERROR(IF(BR361="",0,(SUMIF($G$3:BQ$3,"金额-入",$G361:BQ361)-SUMIF($G$3:BQ$3,"金额-出",$G361:BQ361))/(SUMIF($G$3:BQ$3,"数量-入",$G361:BQ361)-SUMIF($G$3:BQ$3,"数量-出",$G361:BQ361))),0)</f>
        <v>0</v>
      </c>
      <c r="BT361" s="115">
        <f t="shared" si="240"/>
        <v>0</v>
      </c>
      <c r="BU361" s="125"/>
      <c r="BV361" s="126"/>
      <c r="BW361" s="123"/>
      <c r="BX361" s="112"/>
      <c r="BY361" s="119">
        <f t="shared" si="241"/>
        <v>0</v>
      </c>
      <c r="BZ361" s="124"/>
      <c r="CA361" s="115">
        <f>IFERROR(IF(BZ361="",0,(SUMIF($G$3:BY$3,"金额-入",$G361:BY361)-SUMIF($G$3:BY$3,"金额-出",$G361:BY361))/(SUMIF($G$3:BY$3,"数量-入",$G361:BY361)-SUMIF($G$3:BY$3,"数量-出",$G361:BY361))),0)</f>
        <v>0</v>
      </c>
      <c r="CB361" s="115">
        <f t="shared" si="242"/>
        <v>0</v>
      </c>
      <c r="CC361" s="125"/>
      <c r="CD361" s="126"/>
      <c r="CE361" s="123"/>
      <c r="CF361" s="112"/>
      <c r="CG361" s="119">
        <f t="shared" si="243"/>
        <v>0</v>
      </c>
      <c r="CH361" s="124"/>
      <c r="CI361" s="115">
        <f>IFERROR(IF(CH361="",0,(SUMIF($G$3:CG$3,"金额-入",$G361:CG361)-SUMIF($G$3:CG$3,"金额-出",$G361:CG361))/(SUMIF($G$3:CG$3,"数量-入",$G361:CG361)-SUMIF($G$3:CG$3,"数量-出",$G361:CG361))),0)</f>
        <v>0</v>
      </c>
      <c r="CJ361" s="115">
        <f t="shared" si="244"/>
        <v>0</v>
      </c>
      <c r="CK361" s="125"/>
      <c r="CL361" s="126"/>
      <c r="CM361" s="123"/>
      <c r="CN361" s="112"/>
      <c r="CO361" s="119">
        <f t="shared" si="245"/>
        <v>0</v>
      </c>
      <c r="CP361" s="124"/>
      <c r="CQ361" s="115">
        <f>IFERROR(IF(CP361="",0,(SUMIF($G$3:CO$3,"金额-入",$G361:CO361)-SUMIF($G$3:CO$3,"金额-出",$G361:CO361))/(SUMIF($G$3:CO$3,"数量-入",$G361:CO361)-SUMIF($G$3:CO$3,"数量-出",$G361:CO361))),0)</f>
        <v>0</v>
      </c>
      <c r="CR361" s="115">
        <f t="shared" si="246"/>
        <v>0</v>
      </c>
      <c r="CS361" s="125"/>
      <c r="CT361" s="126"/>
      <c r="CU361" s="123"/>
      <c r="CV361" s="112"/>
      <c r="CW361" s="119">
        <f t="shared" si="247"/>
        <v>0</v>
      </c>
      <c r="CX361" s="124"/>
      <c r="CY361" s="115">
        <f>IFERROR(IF(CX361="",0,(SUMIF($G$3:CW$3,"金额-入",$G361:CW361)-SUMIF($G$3:CW$3,"金额-出",$G361:CW361))/(SUMIF($G$3:CW$3,"数量-入",$G361:CW361)-SUMIF($G$3:CW$3,"数量-出",$G361:CW361))),0)</f>
        <v>0</v>
      </c>
      <c r="CZ361" s="115">
        <f t="shared" si="248"/>
        <v>0</v>
      </c>
      <c r="DA361" s="125"/>
      <c r="DB361" s="126"/>
      <c r="DC361" s="123"/>
      <c r="DD361" s="112"/>
      <c r="DE361" s="119">
        <f t="shared" si="249"/>
        <v>0</v>
      </c>
      <c r="DF361" s="124"/>
      <c r="DG361" s="115">
        <f>IFERROR(IF(DF361="",0,(SUMIF($G$3:DE$3,"金额-入",$G361:DE361)-SUMIF($G$3:DE$3,"金额-出",$G361:DE361))/(SUMIF($G$3:DE$3,"数量-入",$G361:DE361)-SUMIF($G$3:DE$3,"数量-出",$G361:DE361))),0)</f>
        <v>0</v>
      </c>
      <c r="DH361" s="115">
        <f t="shared" si="250"/>
        <v>0</v>
      </c>
      <c r="DI361" s="125"/>
      <c r="DJ361" s="126"/>
      <c r="DK361" s="109">
        <f t="array" ref="DK361">MIN(IF(($G$3:$DJ$3="单价")*(G361:DJ361&lt;&gt;0),G361:DJ361))</f>
        <v>0</v>
      </c>
      <c r="DL361" s="97">
        <f t="array" ref="DL361">MAX(IF($G$3:$DJ$3="单价",G361:DJ361))</f>
        <v>0</v>
      </c>
      <c r="DM361" s="115">
        <f t="shared" si="251"/>
        <v>0</v>
      </c>
      <c r="DN361" s="127"/>
      <c r="DO361" s="2"/>
      <c r="DP361" s="11">
        <f t="shared" si="252"/>
        <v>0</v>
      </c>
      <c r="DQ361" s="11">
        <f t="shared" si="253"/>
        <v>0</v>
      </c>
      <c r="DR361" s="11"/>
      <c r="DS361" s="11"/>
      <c r="DT361" s="11"/>
      <c r="DU361" s="2"/>
      <c r="DV361" s="2"/>
      <c r="DW361" s="2"/>
      <c r="DX361" s="2"/>
      <c r="DY361" s="2"/>
    </row>
    <row r="362" spans="1:129" ht="18" hidden="1" customHeight="1" outlineLevel="1" x14ac:dyDescent="0.15">
      <c r="A362" s="2"/>
      <c r="B362" s="53">
        <f t="shared" si="216"/>
        <v>358</v>
      </c>
      <c r="C362" s="5"/>
      <c r="D362" s="6"/>
      <c r="E362" s="7"/>
      <c r="F362" s="8"/>
      <c r="G362" s="111"/>
      <c r="H362" s="112"/>
      <c r="I362" s="113">
        <f t="shared" si="219"/>
        <v>0</v>
      </c>
      <c r="J362" s="114">
        <f t="shared" si="220"/>
        <v>0</v>
      </c>
      <c r="K362" s="115">
        <f t="shared" si="217"/>
        <v>0</v>
      </c>
      <c r="L362" s="113">
        <f t="shared" si="221"/>
        <v>0</v>
      </c>
      <c r="M362" s="114">
        <f t="shared" si="222"/>
        <v>0</v>
      </c>
      <c r="N362" s="115">
        <f t="shared" si="218"/>
        <v>0</v>
      </c>
      <c r="O362" s="113">
        <f t="shared" si="223"/>
        <v>0</v>
      </c>
      <c r="P362" s="116">
        <f t="shared" si="224"/>
        <v>0</v>
      </c>
      <c r="Q362" s="117">
        <f t="shared" si="225"/>
        <v>0</v>
      </c>
      <c r="R362" s="118">
        <f t="shared" si="226"/>
        <v>0</v>
      </c>
      <c r="S362" s="111"/>
      <c r="T362" s="112"/>
      <c r="U362" s="119">
        <f t="shared" si="227"/>
        <v>0</v>
      </c>
      <c r="V362" s="120"/>
      <c r="W362" s="115">
        <f>IFERROR(IF(V362="",0,(SUMIF($G$3:U$3,"金额-入",$G362:U362)-SUMIF($G$3:U$3,"金额-出",$G362:U362))/(SUMIF($G$3:U$3,"数量-入",$G362:U362)-SUMIF($G$3:U$3,"数量-出",$G362:U362))),0)</f>
        <v>0</v>
      </c>
      <c r="X362" s="115">
        <f t="shared" si="228"/>
        <v>0</v>
      </c>
      <c r="Y362" s="121"/>
      <c r="Z362" s="122"/>
      <c r="AA362" s="111"/>
      <c r="AB362" s="112"/>
      <c r="AC362" s="119">
        <f t="shared" si="229"/>
        <v>0</v>
      </c>
      <c r="AD362" s="120"/>
      <c r="AE362" s="115">
        <f>IFERROR(IF(AD362="",0,(SUMIF($G$3:AC$3,"金额-入",$G362:AC362)-SUMIF($G$3:AC$3,"金额-出",$G362:AC362))/(SUMIF($G$3:AC$3,"数量-入",$G362:AC362)-SUMIF($G$3:AC$3,"数量-出",$G362:AC362))),0)</f>
        <v>0</v>
      </c>
      <c r="AF362" s="115">
        <f t="shared" si="230"/>
        <v>0</v>
      </c>
      <c r="AG362" s="121"/>
      <c r="AH362" s="122"/>
      <c r="AI362" s="123"/>
      <c r="AJ362" s="112"/>
      <c r="AK362" s="119">
        <f t="shared" si="231"/>
        <v>0</v>
      </c>
      <c r="AL362" s="124"/>
      <c r="AM362" s="115">
        <f>IFERROR(IF(AL362="",0,(SUMIF($G$3:AK$3,"金额-入",$G362:AK362)-SUMIF($G$3:AK$3,"金额-出",$G362:AK362))/(SUMIF($G$3:AK$3,"数量-入",$G362:AK362)-SUMIF($G$3:AK$3,"数量-出",$G362:AK362))),0)</f>
        <v>0</v>
      </c>
      <c r="AN362" s="115">
        <f t="shared" si="232"/>
        <v>0</v>
      </c>
      <c r="AO362" s="125"/>
      <c r="AP362" s="126"/>
      <c r="AQ362" s="123"/>
      <c r="AR362" s="112"/>
      <c r="AS362" s="119">
        <f t="shared" si="233"/>
        <v>0</v>
      </c>
      <c r="AT362" s="124"/>
      <c r="AU362" s="115">
        <f>IFERROR(IF(AT362="",0,(SUMIF($G$3:AS$3,"金额-入",$G362:AS362)-SUMIF($G$3:AS$3,"金额-出",$G362:AS362))/(SUMIF($G$3:AS$3,"数量-入",$G362:AS362)-SUMIF($G$3:AS$3,"数量-出",$G362:AS362))),0)</f>
        <v>0</v>
      </c>
      <c r="AV362" s="115">
        <f t="shared" si="234"/>
        <v>0</v>
      </c>
      <c r="AW362" s="125"/>
      <c r="AX362" s="126"/>
      <c r="AY362" s="123"/>
      <c r="AZ362" s="112"/>
      <c r="BA362" s="119">
        <f t="shared" si="235"/>
        <v>0</v>
      </c>
      <c r="BB362" s="124"/>
      <c r="BC362" s="115">
        <f>IFERROR(IF(BB362="",0,(SUMIF($G$3:BA$3,"金额-入",$G362:BA362)-SUMIF($G$3:BA$3,"金额-出",$G362:BA362))/(SUMIF($G$3:BA$3,"数量-入",$G362:BA362)-SUMIF($G$3:BA$3,"数量-出",$G362:BA362))),0)</f>
        <v>0</v>
      </c>
      <c r="BD362" s="115">
        <f t="shared" si="236"/>
        <v>0</v>
      </c>
      <c r="BE362" s="125"/>
      <c r="BF362" s="126"/>
      <c r="BG362" s="123"/>
      <c r="BH362" s="112"/>
      <c r="BI362" s="119">
        <f t="shared" si="237"/>
        <v>0</v>
      </c>
      <c r="BJ362" s="124"/>
      <c r="BK362" s="115">
        <f>IFERROR(IF(BJ362="",0,(SUMIF($G$3:BI$3,"金额-入",$G362:BI362)-SUMIF($G$3:BI$3,"金额-出",$G362:BI362))/(SUMIF($G$3:BI$3,"数量-入",$G362:BI362)-SUMIF($G$3:BI$3,"数量-出",$G362:BI362))),0)</f>
        <v>0</v>
      </c>
      <c r="BL362" s="115">
        <f t="shared" si="238"/>
        <v>0</v>
      </c>
      <c r="BM362" s="125"/>
      <c r="BN362" s="126"/>
      <c r="BO362" s="123"/>
      <c r="BP362" s="112"/>
      <c r="BQ362" s="119">
        <f t="shared" si="239"/>
        <v>0</v>
      </c>
      <c r="BR362" s="124"/>
      <c r="BS362" s="115">
        <f>IFERROR(IF(BR362="",0,(SUMIF($G$3:BQ$3,"金额-入",$G362:BQ362)-SUMIF($G$3:BQ$3,"金额-出",$G362:BQ362))/(SUMIF($G$3:BQ$3,"数量-入",$G362:BQ362)-SUMIF($G$3:BQ$3,"数量-出",$G362:BQ362))),0)</f>
        <v>0</v>
      </c>
      <c r="BT362" s="115">
        <f t="shared" si="240"/>
        <v>0</v>
      </c>
      <c r="BU362" s="125"/>
      <c r="BV362" s="126"/>
      <c r="BW362" s="123"/>
      <c r="BX362" s="112"/>
      <c r="BY362" s="119">
        <f t="shared" si="241"/>
        <v>0</v>
      </c>
      <c r="BZ362" s="124"/>
      <c r="CA362" s="115">
        <f>IFERROR(IF(BZ362="",0,(SUMIF($G$3:BY$3,"金额-入",$G362:BY362)-SUMIF($G$3:BY$3,"金额-出",$G362:BY362))/(SUMIF($G$3:BY$3,"数量-入",$G362:BY362)-SUMIF($G$3:BY$3,"数量-出",$G362:BY362))),0)</f>
        <v>0</v>
      </c>
      <c r="CB362" s="115">
        <f t="shared" si="242"/>
        <v>0</v>
      </c>
      <c r="CC362" s="125"/>
      <c r="CD362" s="126"/>
      <c r="CE362" s="123"/>
      <c r="CF362" s="112"/>
      <c r="CG362" s="119">
        <f t="shared" si="243"/>
        <v>0</v>
      </c>
      <c r="CH362" s="124"/>
      <c r="CI362" s="115">
        <f>IFERROR(IF(CH362="",0,(SUMIF($G$3:CG$3,"金额-入",$G362:CG362)-SUMIF($G$3:CG$3,"金额-出",$G362:CG362))/(SUMIF($G$3:CG$3,"数量-入",$G362:CG362)-SUMIF($G$3:CG$3,"数量-出",$G362:CG362))),0)</f>
        <v>0</v>
      </c>
      <c r="CJ362" s="115">
        <f t="shared" si="244"/>
        <v>0</v>
      </c>
      <c r="CK362" s="125"/>
      <c r="CL362" s="126"/>
      <c r="CM362" s="123"/>
      <c r="CN362" s="112"/>
      <c r="CO362" s="119">
        <f t="shared" si="245"/>
        <v>0</v>
      </c>
      <c r="CP362" s="124"/>
      <c r="CQ362" s="115">
        <f>IFERROR(IF(CP362="",0,(SUMIF($G$3:CO$3,"金额-入",$G362:CO362)-SUMIF($G$3:CO$3,"金额-出",$G362:CO362))/(SUMIF($G$3:CO$3,"数量-入",$G362:CO362)-SUMIF($G$3:CO$3,"数量-出",$G362:CO362))),0)</f>
        <v>0</v>
      </c>
      <c r="CR362" s="115">
        <f t="shared" si="246"/>
        <v>0</v>
      </c>
      <c r="CS362" s="125"/>
      <c r="CT362" s="126"/>
      <c r="CU362" s="123"/>
      <c r="CV362" s="112"/>
      <c r="CW362" s="119">
        <f t="shared" si="247"/>
        <v>0</v>
      </c>
      <c r="CX362" s="124"/>
      <c r="CY362" s="115">
        <f>IFERROR(IF(CX362="",0,(SUMIF($G$3:CW$3,"金额-入",$G362:CW362)-SUMIF($G$3:CW$3,"金额-出",$G362:CW362))/(SUMIF($G$3:CW$3,"数量-入",$G362:CW362)-SUMIF($G$3:CW$3,"数量-出",$G362:CW362))),0)</f>
        <v>0</v>
      </c>
      <c r="CZ362" s="115">
        <f t="shared" si="248"/>
        <v>0</v>
      </c>
      <c r="DA362" s="125"/>
      <c r="DB362" s="126"/>
      <c r="DC362" s="123"/>
      <c r="DD362" s="112"/>
      <c r="DE362" s="119">
        <f t="shared" si="249"/>
        <v>0</v>
      </c>
      <c r="DF362" s="124"/>
      <c r="DG362" s="115">
        <f>IFERROR(IF(DF362="",0,(SUMIF($G$3:DE$3,"金额-入",$G362:DE362)-SUMIF($G$3:DE$3,"金额-出",$G362:DE362))/(SUMIF($G$3:DE$3,"数量-入",$G362:DE362)-SUMIF($G$3:DE$3,"数量-出",$G362:DE362))),0)</f>
        <v>0</v>
      </c>
      <c r="DH362" s="115">
        <f t="shared" si="250"/>
        <v>0</v>
      </c>
      <c r="DI362" s="125"/>
      <c r="DJ362" s="126"/>
      <c r="DK362" s="109">
        <f t="array" ref="DK362">MIN(IF(($G$3:$DJ$3="单价")*(G362:DJ362&lt;&gt;0),G362:DJ362))</f>
        <v>0</v>
      </c>
      <c r="DL362" s="97">
        <f t="array" ref="DL362">MAX(IF($G$3:$DJ$3="单价",G362:DJ362))</f>
        <v>0</v>
      </c>
      <c r="DM362" s="115">
        <f t="shared" si="251"/>
        <v>0</v>
      </c>
      <c r="DN362" s="127"/>
      <c r="DO362" s="2"/>
      <c r="DP362" s="11">
        <f t="shared" si="252"/>
        <v>0</v>
      </c>
      <c r="DQ362" s="11">
        <f t="shared" si="253"/>
        <v>0</v>
      </c>
      <c r="DR362" s="11"/>
      <c r="DS362" s="11"/>
      <c r="DT362" s="11"/>
      <c r="DU362" s="2"/>
      <c r="DV362" s="2"/>
      <c r="DW362" s="2"/>
      <c r="DX362" s="2"/>
      <c r="DY362" s="2"/>
    </row>
    <row r="363" spans="1:129" ht="18" hidden="1" customHeight="1" outlineLevel="1" x14ac:dyDescent="0.15">
      <c r="A363" s="2"/>
      <c r="B363" s="53">
        <f t="shared" si="216"/>
        <v>359</v>
      </c>
      <c r="C363" s="5"/>
      <c r="D363" s="6"/>
      <c r="E363" s="7"/>
      <c r="F363" s="8"/>
      <c r="G363" s="111"/>
      <c r="H363" s="112"/>
      <c r="I363" s="113">
        <f t="shared" si="219"/>
        <v>0</v>
      </c>
      <c r="J363" s="114">
        <f t="shared" si="220"/>
        <v>0</v>
      </c>
      <c r="K363" s="115">
        <f t="shared" si="217"/>
        <v>0</v>
      </c>
      <c r="L363" s="113">
        <f t="shared" si="221"/>
        <v>0</v>
      </c>
      <c r="M363" s="114">
        <f t="shared" si="222"/>
        <v>0</v>
      </c>
      <c r="N363" s="115">
        <f t="shared" si="218"/>
        <v>0</v>
      </c>
      <c r="O363" s="113">
        <f t="shared" si="223"/>
        <v>0</v>
      </c>
      <c r="P363" s="116">
        <f t="shared" si="224"/>
        <v>0</v>
      </c>
      <c r="Q363" s="117">
        <f t="shared" si="225"/>
        <v>0</v>
      </c>
      <c r="R363" s="118">
        <f t="shared" si="226"/>
        <v>0</v>
      </c>
      <c r="S363" s="111"/>
      <c r="T363" s="112"/>
      <c r="U363" s="119">
        <f t="shared" si="227"/>
        <v>0</v>
      </c>
      <c r="V363" s="120"/>
      <c r="W363" s="115">
        <f>IFERROR(IF(V363="",0,(SUMIF($G$3:U$3,"金额-入",$G363:U363)-SUMIF($G$3:U$3,"金额-出",$G363:U363))/(SUMIF($G$3:U$3,"数量-入",$G363:U363)-SUMIF($G$3:U$3,"数量-出",$G363:U363))),0)</f>
        <v>0</v>
      </c>
      <c r="X363" s="115">
        <f t="shared" si="228"/>
        <v>0</v>
      </c>
      <c r="Y363" s="121"/>
      <c r="Z363" s="122"/>
      <c r="AA363" s="111"/>
      <c r="AB363" s="112"/>
      <c r="AC363" s="119">
        <f t="shared" si="229"/>
        <v>0</v>
      </c>
      <c r="AD363" s="120"/>
      <c r="AE363" s="115">
        <f>IFERROR(IF(AD363="",0,(SUMIF($G$3:AC$3,"金额-入",$G363:AC363)-SUMIF($G$3:AC$3,"金额-出",$G363:AC363))/(SUMIF($G$3:AC$3,"数量-入",$G363:AC363)-SUMIF($G$3:AC$3,"数量-出",$G363:AC363))),0)</f>
        <v>0</v>
      </c>
      <c r="AF363" s="115">
        <f t="shared" si="230"/>
        <v>0</v>
      </c>
      <c r="AG363" s="121"/>
      <c r="AH363" s="122"/>
      <c r="AI363" s="123"/>
      <c r="AJ363" s="112"/>
      <c r="AK363" s="119">
        <f t="shared" si="231"/>
        <v>0</v>
      </c>
      <c r="AL363" s="124"/>
      <c r="AM363" s="115">
        <f>IFERROR(IF(AL363="",0,(SUMIF($G$3:AK$3,"金额-入",$G363:AK363)-SUMIF($G$3:AK$3,"金额-出",$G363:AK363))/(SUMIF($G$3:AK$3,"数量-入",$G363:AK363)-SUMIF($G$3:AK$3,"数量-出",$G363:AK363))),0)</f>
        <v>0</v>
      </c>
      <c r="AN363" s="115">
        <f t="shared" si="232"/>
        <v>0</v>
      </c>
      <c r="AO363" s="125"/>
      <c r="AP363" s="126"/>
      <c r="AQ363" s="123"/>
      <c r="AR363" s="112"/>
      <c r="AS363" s="119">
        <f t="shared" si="233"/>
        <v>0</v>
      </c>
      <c r="AT363" s="124"/>
      <c r="AU363" s="115">
        <f>IFERROR(IF(AT363="",0,(SUMIF($G$3:AS$3,"金额-入",$G363:AS363)-SUMIF($G$3:AS$3,"金额-出",$G363:AS363))/(SUMIF($G$3:AS$3,"数量-入",$G363:AS363)-SUMIF($G$3:AS$3,"数量-出",$G363:AS363))),0)</f>
        <v>0</v>
      </c>
      <c r="AV363" s="115">
        <f t="shared" si="234"/>
        <v>0</v>
      </c>
      <c r="AW363" s="125"/>
      <c r="AX363" s="126"/>
      <c r="AY363" s="123"/>
      <c r="AZ363" s="112"/>
      <c r="BA363" s="119">
        <f t="shared" si="235"/>
        <v>0</v>
      </c>
      <c r="BB363" s="124"/>
      <c r="BC363" s="115">
        <f>IFERROR(IF(BB363="",0,(SUMIF($G$3:BA$3,"金额-入",$G363:BA363)-SUMIF($G$3:BA$3,"金额-出",$G363:BA363))/(SUMIF($G$3:BA$3,"数量-入",$G363:BA363)-SUMIF($G$3:BA$3,"数量-出",$G363:BA363))),0)</f>
        <v>0</v>
      </c>
      <c r="BD363" s="115">
        <f t="shared" si="236"/>
        <v>0</v>
      </c>
      <c r="BE363" s="125"/>
      <c r="BF363" s="126"/>
      <c r="BG363" s="123"/>
      <c r="BH363" s="112"/>
      <c r="BI363" s="119">
        <f t="shared" si="237"/>
        <v>0</v>
      </c>
      <c r="BJ363" s="124"/>
      <c r="BK363" s="115">
        <f>IFERROR(IF(BJ363="",0,(SUMIF($G$3:BI$3,"金额-入",$G363:BI363)-SUMIF($G$3:BI$3,"金额-出",$G363:BI363))/(SUMIF($G$3:BI$3,"数量-入",$G363:BI363)-SUMIF($G$3:BI$3,"数量-出",$G363:BI363))),0)</f>
        <v>0</v>
      </c>
      <c r="BL363" s="115">
        <f t="shared" si="238"/>
        <v>0</v>
      </c>
      <c r="BM363" s="125"/>
      <c r="BN363" s="126"/>
      <c r="BO363" s="123"/>
      <c r="BP363" s="112"/>
      <c r="BQ363" s="119">
        <f t="shared" si="239"/>
        <v>0</v>
      </c>
      <c r="BR363" s="124"/>
      <c r="BS363" s="115">
        <f>IFERROR(IF(BR363="",0,(SUMIF($G$3:BQ$3,"金额-入",$G363:BQ363)-SUMIF($G$3:BQ$3,"金额-出",$G363:BQ363))/(SUMIF($G$3:BQ$3,"数量-入",$G363:BQ363)-SUMIF($G$3:BQ$3,"数量-出",$G363:BQ363))),0)</f>
        <v>0</v>
      </c>
      <c r="BT363" s="115">
        <f t="shared" si="240"/>
        <v>0</v>
      </c>
      <c r="BU363" s="125"/>
      <c r="BV363" s="126"/>
      <c r="BW363" s="123"/>
      <c r="BX363" s="112"/>
      <c r="BY363" s="119">
        <f t="shared" si="241"/>
        <v>0</v>
      </c>
      <c r="BZ363" s="124"/>
      <c r="CA363" s="115">
        <f>IFERROR(IF(BZ363="",0,(SUMIF($G$3:BY$3,"金额-入",$G363:BY363)-SUMIF($G$3:BY$3,"金额-出",$G363:BY363))/(SUMIF($G$3:BY$3,"数量-入",$G363:BY363)-SUMIF($G$3:BY$3,"数量-出",$G363:BY363))),0)</f>
        <v>0</v>
      </c>
      <c r="CB363" s="115">
        <f t="shared" si="242"/>
        <v>0</v>
      </c>
      <c r="CC363" s="125"/>
      <c r="CD363" s="126"/>
      <c r="CE363" s="123"/>
      <c r="CF363" s="112"/>
      <c r="CG363" s="119">
        <f t="shared" si="243"/>
        <v>0</v>
      </c>
      <c r="CH363" s="124"/>
      <c r="CI363" s="115">
        <f>IFERROR(IF(CH363="",0,(SUMIF($G$3:CG$3,"金额-入",$G363:CG363)-SUMIF($G$3:CG$3,"金额-出",$G363:CG363))/(SUMIF($G$3:CG$3,"数量-入",$G363:CG363)-SUMIF($G$3:CG$3,"数量-出",$G363:CG363))),0)</f>
        <v>0</v>
      </c>
      <c r="CJ363" s="115">
        <f t="shared" si="244"/>
        <v>0</v>
      </c>
      <c r="CK363" s="125"/>
      <c r="CL363" s="126"/>
      <c r="CM363" s="123"/>
      <c r="CN363" s="112"/>
      <c r="CO363" s="119">
        <f t="shared" si="245"/>
        <v>0</v>
      </c>
      <c r="CP363" s="124"/>
      <c r="CQ363" s="115">
        <f>IFERROR(IF(CP363="",0,(SUMIF($G$3:CO$3,"金额-入",$G363:CO363)-SUMIF($G$3:CO$3,"金额-出",$G363:CO363))/(SUMIF($G$3:CO$3,"数量-入",$G363:CO363)-SUMIF($G$3:CO$3,"数量-出",$G363:CO363))),0)</f>
        <v>0</v>
      </c>
      <c r="CR363" s="115">
        <f t="shared" si="246"/>
        <v>0</v>
      </c>
      <c r="CS363" s="125"/>
      <c r="CT363" s="126"/>
      <c r="CU363" s="123"/>
      <c r="CV363" s="112"/>
      <c r="CW363" s="119">
        <f t="shared" si="247"/>
        <v>0</v>
      </c>
      <c r="CX363" s="124"/>
      <c r="CY363" s="115">
        <f>IFERROR(IF(CX363="",0,(SUMIF($G$3:CW$3,"金额-入",$G363:CW363)-SUMIF($G$3:CW$3,"金额-出",$G363:CW363))/(SUMIF($G$3:CW$3,"数量-入",$G363:CW363)-SUMIF($G$3:CW$3,"数量-出",$G363:CW363))),0)</f>
        <v>0</v>
      </c>
      <c r="CZ363" s="115">
        <f t="shared" si="248"/>
        <v>0</v>
      </c>
      <c r="DA363" s="125"/>
      <c r="DB363" s="126"/>
      <c r="DC363" s="123"/>
      <c r="DD363" s="112"/>
      <c r="DE363" s="119">
        <f t="shared" si="249"/>
        <v>0</v>
      </c>
      <c r="DF363" s="124"/>
      <c r="DG363" s="115">
        <f>IFERROR(IF(DF363="",0,(SUMIF($G$3:DE$3,"金额-入",$G363:DE363)-SUMIF($G$3:DE$3,"金额-出",$G363:DE363))/(SUMIF($G$3:DE$3,"数量-入",$G363:DE363)-SUMIF($G$3:DE$3,"数量-出",$G363:DE363))),0)</f>
        <v>0</v>
      </c>
      <c r="DH363" s="115">
        <f t="shared" si="250"/>
        <v>0</v>
      </c>
      <c r="DI363" s="125"/>
      <c r="DJ363" s="126"/>
      <c r="DK363" s="109">
        <f t="array" ref="DK363">MIN(IF(($G$3:$DJ$3="单价")*(G363:DJ363&lt;&gt;0),G363:DJ363))</f>
        <v>0</v>
      </c>
      <c r="DL363" s="97">
        <f t="array" ref="DL363">MAX(IF($G$3:$DJ$3="单价",G363:DJ363))</f>
        <v>0</v>
      </c>
      <c r="DM363" s="115">
        <f t="shared" si="251"/>
        <v>0</v>
      </c>
      <c r="DN363" s="127"/>
      <c r="DO363" s="2"/>
      <c r="DP363" s="11">
        <f t="shared" si="252"/>
        <v>0</v>
      </c>
      <c r="DQ363" s="11">
        <f t="shared" si="253"/>
        <v>0</v>
      </c>
      <c r="DR363" s="11"/>
      <c r="DS363" s="11"/>
      <c r="DT363" s="11"/>
      <c r="DU363" s="2"/>
      <c r="DV363" s="2"/>
      <c r="DW363" s="2"/>
      <c r="DX363" s="2"/>
      <c r="DY363" s="2"/>
    </row>
    <row r="364" spans="1:129" ht="18" hidden="1" customHeight="1" outlineLevel="1" x14ac:dyDescent="0.15">
      <c r="A364" s="2"/>
      <c r="B364" s="53">
        <f t="shared" si="216"/>
        <v>360</v>
      </c>
      <c r="C364" s="5"/>
      <c r="D364" s="6"/>
      <c r="E364" s="7"/>
      <c r="F364" s="8"/>
      <c r="G364" s="111"/>
      <c r="H364" s="112"/>
      <c r="I364" s="113">
        <f t="shared" si="219"/>
        <v>0</v>
      </c>
      <c r="J364" s="114">
        <f t="shared" si="220"/>
        <v>0</v>
      </c>
      <c r="K364" s="115">
        <f t="shared" si="217"/>
        <v>0</v>
      </c>
      <c r="L364" s="113">
        <f t="shared" si="221"/>
        <v>0</v>
      </c>
      <c r="M364" s="114">
        <f t="shared" si="222"/>
        <v>0</v>
      </c>
      <c r="N364" s="115">
        <f t="shared" si="218"/>
        <v>0</v>
      </c>
      <c r="O364" s="113">
        <f t="shared" si="223"/>
        <v>0</v>
      </c>
      <c r="P364" s="116">
        <f t="shared" si="224"/>
        <v>0</v>
      </c>
      <c r="Q364" s="117">
        <f t="shared" si="225"/>
        <v>0</v>
      </c>
      <c r="R364" s="118">
        <f t="shared" si="226"/>
        <v>0</v>
      </c>
      <c r="S364" s="111"/>
      <c r="T364" s="112"/>
      <c r="U364" s="119">
        <f t="shared" si="227"/>
        <v>0</v>
      </c>
      <c r="V364" s="120"/>
      <c r="W364" s="115">
        <f>IFERROR(IF(V364="",0,(SUMIF($G$3:U$3,"金额-入",$G364:U364)-SUMIF($G$3:U$3,"金额-出",$G364:U364))/(SUMIF($G$3:U$3,"数量-入",$G364:U364)-SUMIF($G$3:U$3,"数量-出",$G364:U364))),0)</f>
        <v>0</v>
      </c>
      <c r="X364" s="115">
        <f t="shared" si="228"/>
        <v>0</v>
      </c>
      <c r="Y364" s="121"/>
      <c r="Z364" s="122"/>
      <c r="AA364" s="111"/>
      <c r="AB364" s="112"/>
      <c r="AC364" s="119">
        <f t="shared" si="229"/>
        <v>0</v>
      </c>
      <c r="AD364" s="120"/>
      <c r="AE364" s="115">
        <f>IFERROR(IF(AD364="",0,(SUMIF($G$3:AC$3,"金额-入",$G364:AC364)-SUMIF($G$3:AC$3,"金额-出",$G364:AC364))/(SUMIF($G$3:AC$3,"数量-入",$G364:AC364)-SUMIF($G$3:AC$3,"数量-出",$G364:AC364))),0)</f>
        <v>0</v>
      </c>
      <c r="AF364" s="115">
        <f t="shared" si="230"/>
        <v>0</v>
      </c>
      <c r="AG364" s="121"/>
      <c r="AH364" s="122"/>
      <c r="AI364" s="123"/>
      <c r="AJ364" s="112"/>
      <c r="AK364" s="119">
        <f t="shared" si="231"/>
        <v>0</v>
      </c>
      <c r="AL364" s="124"/>
      <c r="AM364" s="115">
        <f>IFERROR(IF(AL364="",0,(SUMIF($G$3:AK$3,"金额-入",$G364:AK364)-SUMIF($G$3:AK$3,"金额-出",$G364:AK364))/(SUMIF($G$3:AK$3,"数量-入",$G364:AK364)-SUMIF($G$3:AK$3,"数量-出",$G364:AK364))),0)</f>
        <v>0</v>
      </c>
      <c r="AN364" s="115">
        <f t="shared" si="232"/>
        <v>0</v>
      </c>
      <c r="AO364" s="125"/>
      <c r="AP364" s="126"/>
      <c r="AQ364" s="123"/>
      <c r="AR364" s="112"/>
      <c r="AS364" s="119">
        <f t="shared" si="233"/>
        <v>0</v>
      </c>
      <c r="AT364" s="124"/>
      <c r="AU364" s="115">
        <f>IFERROR(IF(AT364="",0,(SUMIF($G$3:AS$3,"金额-入",$G364:AS364)-SUMIF($G$3:AS$3,"金额-出",$G364:AS364))/(SUMIF($G$3:AS$3,"数量-入",$G364:AS364)-SUMIF($G$3:AS$3,"数量-出",$G364:AS364))),0)</f>
        <v>0</v>
      </c>
      <c r="AV364" s="115">
        <f t="shared" si="234"/>
        <v>0</v>
      </c>
      <c r="AW364" s="125"/>
      <c r="AX364" s="126"/>
      <c r="AY364" s="123"/>
      <c r="AZ364" s="112"/>
      <c r="BA364" s="119">
        <f t="shared" si="235"/>
        <v>0</v>
      </c>
      <c r="BB364" s="124"/>
      <c r="BC364" s="115">
        <f>IFERROR(IF(BB364="",0,(SUMIF($G$3:BA$3,"金额-入",$G364:BA364)-SUMIF($G$3:BA$3,"金额-出",$G364:BA364))/(SUMIF($G$3:BA$3,"数量-入",$G364:BA364)-SUMIF($G$3:BA$3,"数量-出",$G364:BA364))),0)</f>
        <v>0</v>
      </c>
      <c r="BD364" s="115">
        <f t="shared" si="236"/>
        <v>0</v>
      </c>
      <c r="BE364" s="125"/>
      <c r="BF364" s="126"/>
      <c r="BG364" s="123"/>
      <c r="BH364" s="112"/>
      <c r="BI364" s="119">
        <f t="shared" si="237"/>
        <v>0</v>
      </c>
      <c r="BJ364" s="124"/>
      <c r="BK364" s="115">
        <f>IFERROR(IF(BJ364="",0,(SUMIF($G$3:BI$3,"金额-入",$G364:BI364)-SUMIF($G$3:BI$3,"金额-出",$G364:BI364))/(SUMIF($G$3:BI$3,"数量-入",$G364:BI364)-SUMIF($G$3:BI$3,"数量-出",$G364:BI364))),0)</f>
        <v>0</v>
      </c>
      <c r="BL364" s="115">
        <f t="shared" si="238"/>
        <v>0</v>
      </c>
      <c r="BM364" s="125"/>
      <c r="BN364" s="126"/>
      <c r="BO364" s="123"/>
      <c r="BP364" s="112"/>
      <c r="BQ364" s="119">
        <f t="shared" si="239"/>
        <v>0</v>
      </c>
      <c r="BR364" s="124"/>
      <c r="BS364" s="115">
        <f>IFERROR(IF(BR364="",0,(SUMIF($G$3:BQ$3,"金额-入",$G364:BQ364)-SUMIF($G$3:BQ$3,"金额-出",$G364:BQ364))/(SUMIF($G$3:BQ$3,"数量-入",$G364:BQ364)-SUMIF($G$3:BQ$3,"数量-出",$G364:BQ364))),0)</f>
        <v>0</v>
      </c>
      <c r="BT364" s="115">
        <f t="shared" si="240"/>
        <v>0</v>
      </c>
      <c r="BU364" s="125"/>
      <c r="BV364" s="126"/>
      <c r="BW364" s="123"/>
      <c r="BX364" s="112"/>
      <c r="BY364" s="119">
        <f t="shared" si="241"/>
        <v>0</v>
      </c>
      <c r="BZ364" s="124"/>
      <c r="CA364" s="115">
        <f>IFERROR(IF(BZ364="",0,(SUMIF($G$3:BY$3,"金额-入",$G364:BY364)-SUMIF($G$3:BY$3,"金额-出",$G364:BY364))/(SUMIF($G$3:BY$3,"数量-入",$G364:BY364)-SUMIF($G$3:BY$3,"数量-出",$G364:BY364))),0)</f>
        <v>0</v>
      </c>
      <c r="CB364" s="115">
        <f t="shared" si="242"/>
        <v>0</v>
      </c>
      <c r="CC364" s="125"/>
      <c r="CD364" s="126"/>
      <c r="CE364" s="123"/>
      <c r="CF364" s="112"/>
      <c r="CG364" s="119">
        <f t="shared" si="243"/>
        <v>0</v>
      </c>
      <c r="CH364" s="124"/>
      <c r="CI364" s="115">
        <f>IFERROR(IF(CH364="",0,(SUMIF($G$3:CG$3,"金额-入",$G364:CG364)-SUMIF($G$3:CG$3,"金额-出",$G364:CG364))/(SUMIF($G$3:CG$3,"数量-入",$G364:CG364)-SUMIF($G$3:CG$3,"数量-出",$G364:CG364))),0)</f>
        <v>0</v>
      </c>
      <c r="CJ364" s="115">
        <f t="shared" si="244"/>
        <v>0</v>
      </c>
      <c r="CK364" s="125"/>
      <c r="CL364" s="126"/>
      <c r="CM364" s="123"/>
      <c r="CN364" s="112"/>
      <c r="CO364" s="119">
        <f t="shared" si="245"/>
        <v>0</v>
      </c>
      <c r="CP364" s="124"/>
      <c r="CQ364" s="115">
        <f>IFERROR(IF(CP364="",0,(SUMIF($G$3:CO$3,"金额-入",$G364:CO364)-SUMIF($G$3:CO$3,"金额-出",$G364:CO364))/(SUMIF($G$3:CO$3,"数量-入",$G364:CO364)-SUMIF($G$3:CO$3,"数量-出",$G364:CO364))),0)</f>
        <v>0</v>
      </c>
      <c r="CR364" s="115">
        <f t="shared" si="246"/>
        <v>0</v>
      </c>
      <c r="CS364" s="125"/>
      <c r="CT364" s="126"/>
      <c r="CU364" s="123"/>
      <c r="CV364" s="112"/>
      <c r="CW364" s="119">
        <f t="shared" si="247"/>
        <v>0</v>
      </c>
      <c r="CX364" s="124"/>
      <c r="CY364" s="115">
        <f>IFERROR(IF(CX364="",0,(SUMIF($G$3:CW$3,"金额-入",$G364:CW364)-SUMIF($G$3:CW$3,"金额-出",$G364:CW364))/(SUMIF($G$3:CW$3,"数量-入",$G364:CW364)-SUMIF($G$3:CW$3,"数量-出",$G364:CW364))),0)</f>
        <v>0</v>
      </c>
      <c r="CZ364" s="115">
        <f t="shared" si="248"/>
        <v>0</v>
      </c>
      <c r="DA364" s="125"/>
      <c r="DB364" s="126"/>
      <c r="DC364" s="123"/>
      <c r="DD364" s="112"/>
      <c r="DE364" s="119">
        <f t="shared" si="249"/>
        <v>0</v>
      </c>
      <c r="DF364" s="124"/>
      <c r="DG364" s="115">
        <f>IFERROR(IF(DF364="",0,(SUMIF($G$3:DE$3,"金额-入",$G364:DE364)-SUMIF($G$3:DE$3,"金额-出",$G364:DE364))/(SUMIF($G$3:DE$3,"数量-入",$G364:DE364)-SUMIF($G$3:DE$3,"数量-出",$G364:DE364))),0)</f>
        <v>0</v>
      </c>
      <c r="DH364" s="115">
        <f t="shared" si="250"/>
        <v>0</v>
      </c>
      <c r="DI364" s="125"/>
      <c r="DJ364" s="126"/>
      <c r="DK364" s="109">
        <f t="array" ref="DK364">MIN(IF(($G$3:$DJ$3="单价")*(G364:DJ364&lt;&gt;0),G364:DJ364))</f>
        <v>0</v>
      </c>
      <c r="DL364" s="97">
        <f t="array" ref="DL364">MAX(IF($G$3:$DJ$3="单价",G364:DJ364))</f>
        <v>0</v>
      </c>
      <c r="DM364" s="115">
        <f t="shared" si="251"/>
        <v>0</v>
      </c>
      <c r="DN364" s="127"/>
      <c r="DO364" s="2"/>
      <c r="DP364" s="11">
        <f t="shared" si="252"/>
        <v>0</v>
      </c>
      <c r="DQ364" s="11">
        <f t="shared" si="253"/>
        <v>0</v>
      </c>
      <c r="DR364" s="11"/>
      <c r="DS364" s="11"/>
      <c r="DT364" s="11"/>
      <c r="DU364" s="2"/>
      <c r="DV364" s="2"/>
      <c r="DW364" s="2"/>
      <c r="DX364" s="2"/>
      <c r="DY364" s="2"/>
    </row>
    <row r="365" spans="1:129" ht="18" hidden="1" customHeight="1" outlineLevel="1" x14ac:dyDescent="0.15">
      <c r="A365" s="2"/>
      <c r="B365" s="53">
        <f t="shared" si="216"/>
        <v>361</v>
      </c>
      <c r="C365" s="5"/>
      <c r="D365" s="6"/>
      <c r="E365" s="7"/>
      <c r="F365" s="8"/>
      <c r="G365" s="111"/>
      <c r="H365" s="112"/>
      <c r="I365" s="113">
        <f t="shared" si="219"/>
        <v>0</v>
      </c>
      <c r="J365" s="114">
        <f t="shared" si="220"/>
        <v>0</v>
      </c>
      <c r="K365" s="115">
        <f t="shared" si="217"/>
        <v>0</v>
      </c>
      <c r="L365" s="113">
        <f t="shared" si="221"/>
        <v>0</v>
      </c>
      <c r="M365" s="114">
        <f t="shared" si="222"/>
        <v>0</v>
      </c>
      <c r="N365" s="115">
        <f t="shared" si="218"/>
        <v>0</v>
      </c>
      <c r="O365" s="113">
        <f t="shared" si="223"/>
        <v>0</v>
      </c>
      <c r="P365" s="116">
        <f t="shared" si="224"/>
        <v>0</v>
      </c>
      <c r="Q365" s="117">
        <f t="shared" si="225"/>
        <v>0</v>
      </c>
      <c r="R365" s="118">
        <f t="shared" si="226"/>
        <v>0</v>
      </c>
      <c r="S365" s="111"/>
      <c r="T365" s="112"/>
      <c r="U365" s="119">
        <f t="shared" si="227"/>
        <v>0</v>
      </c>
      <c r="V365" s="120"/>
      <c r="W365" s="115">
        <f>IFERROR(IF(V365="",0,(SUMIF($G$3:U$3,"金额-入",$G365:U365)-SUMIF($G$3:U$3,"金额-出",$G365:U365))/(SUMIF($G$3:U$3,"数量-入",$G365:U365)-SUMIF($G$3:U$3,"数量-出",$G365:U365))),0)</f>
        <v>0</v>
      </c>
      <c r="X365" s="115">
        <f t="shared" si="228"/>
        <v>0</v>
      </c>
      <c r="Y365" s="121"/>
      <c r="Z365" s="122"/>
      <c r="AA365" s="111"/>
      <c r="AB365" s="112"/>
      <c r="AC365" s="119">
        <f t="shared" si="229"/>
        <v>0</v>
      </c>
      <c r="AD365" s="120"/>
      <c r="AE365" s="115">
        <f>IFERROR(IF(AD365="",0,(SUMIF($G$3:AC$3,"金额-入",$G365:AC365)-SUMIF($G$3:AC$3,"金额-出",$G365:AC365))/(SUMIF($G$3:AC$3,"数量-入",$G365:AC365)-SUMIF($G$3:AC$3,"数量-出",$G365:AC365))),0)</f>
        <v>0</v>
      </c>
      <c r="AF365" s="115">
        <f t="shared" si="230"/>
        <v>0</v>
      </c>
      <c r="AG365" s="121"/>
      <c r="AH365" s="122"/>
      <c r="AI365" s="123"/>
      <c r="AJ365" s="112"/>
      <c r="AK365" s="119">
        <f t="shared" si="231"/>
        <v>0</v>
      </c>
      <c r="AL365" s="124"/>
      <c r="AM365" s="115">
        <f>IFERROR(IF(AL365="",0,(SUMIF($G$3:AK$3,"金额-入",$G365:AK365)-SUMIF($G$3:AK$3,"金额-出",$G365:AK365))/(SUMIF($G$3:AK$3,"数量-入",$G365:AK365)-SUMIF($G$3:AK$3,"数量-出",$G365:AK365))),0)</f>
        <v>0</v>
      </c>
      <c r="AN365" s="115">
        <f t="shared" si="232"/>
        <v>0</v>
      </c>
      <c r="AO365" s="125"/>
      <c r="AP365" s="126"/>
      <c r="AQ365" s="123"/>
      <c r="AR365" s="112"/>
      <c r="AS365" s="119">
        <f t="shared" si="233"/>
        <v>0</v>
      </c>
      <c r="AT365" s="124"/>
      <c r="AU365" s="115">
        <f>IFERROR(IF(AT365="",0,(SUMIF($G$3:AS$3,"金额-入",$G365:AS365)-SUMIF($G$3:AS$3,"金额-出",$G365:AS365))/(SUMIF($G$3:AS$3,"数量-入",$G365:AS365)-SUMIF($G$3:AS$3,"数量-出",$G365:AS365))),0)</f>
        <v>0</v>
      </c>
      <c r="AV365" s="115">
        <f t="shared" si="234"/>
        <v>0</v>
      </c>
      <c r="AW365" s="125"/>
      <c r="AX365" s="126"/>
      <c r="AY365" s="123"/>
      <c r="AZ365" s="112"/>
      <c r="BA365" s="119">
        <f t="shared" si="235"/>
        <v>0</v>
      </c>
      <c r="BB365" s="124"/>
      <c r="BC365" s="115">
        <f>IFERROR(IF(BB365="",0,(SUMIF($G$3:BA$3,"金额-入",$G365:BA365)-SUMIF($G$3:BA$3,"金额-出",$G365:BA365))/(SUMIF($G$3:BA$3,"数量-入",$G365:BA365)-SUMIF($G$3:BA$3,"数量-出",$G365:BA365))),0)</f>
        <v>0</v>
      </c>
      <c r="BD365" s="115">
        <f t="shared" si="236"/>
        <v>0</v>
      </c>
      <c r="BE365" s="125"/>
      <c r="BF365" s="126"/>
      <c r="BG365" s="123"/>
      <c r="BH365" s="112"/>
      <c r="BI365" s="119">
        <f t="shared" si="237"/>
        <v>0</v>
      </c>
      <c r="BJ365" s="124"/>
      <c r="BK365" s="115">
        <f>IFERROR(IF(BJ365="",0,(SUMIF($G$3:BI$3,"金额-入",$G365:BI365)-SUMIF($G$3:BI$3,"金额-出",$G365:BI365))/(SUMIF($G$3:BI$3,"数量-入",$G365:BI365)-SUMIF($G$3:BI$3,"数量-出",$G365:BI365))),0)</f>
        <v>0</v>
      </c>
      <c r="BL365" s="115">
        <f t="shared" si="238"/>
        <v>0</v>
      </c>
      <c r="BM365" s="125"/>
      <c r="BN365" s="126"/>
      <c r="BO365" s="123"/>
      <c r="BP365" s="112"/>
      <c r="BQ365" s="119">
        <f t="shared" si="239"/>
        <v>0</v>
      </c>
      <c r="BR365" s="124"/>
      <c r="BS365" s="115">
        <f>IFERROR(IF(BR365="",0,(SUMIF($G$3:BQ$3,"金额-入",$G365:BQ365)-SUMIF($G$3:BQ$3,"金额-出",$G365:BQ365))/(SUMIF($G$3:BQ$3,"数量-入",$G365:BQ365)-SUMIF($G$3:BQ$3,"数量-出",$G365:BQ365))),0)</f>
        <v>0</v>
      </c>
      <c r="BT365" s="115">
        <f t="shared" si="240"/>
        <v>0</v>
      </c>
      <c r="BU365" s="125"/>
      <c r="BV365" s="126"/>
      <c r="BW365" s="123"/>
      <c r="BX365" s="112"/>
      <c r="BY365" s="119">
        <f t="shared" si="241"/>
        <v>0</v>
      </c>
      <c r="BZ365" s="124"/>
      <c r="CA365" s="115">
        <f>IFERROR(IF(BZ365="",0,(SUMIF($G$3:BY$3,"金额-入",$G365:BY365)-SUMIF($G$3:BY$3,"金额-出",$G365:BY365))/(SUMIF($G$3:BY$3,"数量-入",$G365:BY365)-SUMIF($G$3:BY$3,"数量-出",$G365:BY365))),0)</f>
        <v>0</v>
      </c>
      <c r="CB365" s="115">
        <f t="shared" si="242"/>
        <v>0</v>
      </c>
      <c r="CC365" s="125"/>
      <c r="CD365" s="126"/>
      <c r="CE365" s="123"/>
      <c r="CF365" s="112"/>
      <c r="CG365" s="119">
        <f t="shared" si="243"/>
        <v>0</v>
      </c>
      <c r="CH365" s="124"/>
      <c r="CI365" s="115">
        <f>IFERROR(IF(CH365="",0,(SUMIF($G$3:CG$3,"金额-入",$G365:CG365)-SUMIF($G$3:CG$3,"金额-出",$G365:CG365))/(SUMIF($G$3:CG$3,"数量-入",$G365:CG365)-SUMIF($G$3:CG$3,"数量-出",$G365:CG365))),0)</f>
        <v>0</v>
      </c>
      <c r="CJ365" s="115">
        <f t="shared" si="244"/>
        <v>0</v>
      </c>
      <c r="CK365" s="125"/>
      <c r="CL365" s="126"/>
      <c r="CM365" s="123"/>
      <c r="CN365" s="112"/>
      <c r="CO365" s="119">
        <f t="shared" si="245"/>
        <v>0</v>
      </c>
      <c r="CP365" s="124"/>
      <c r="CQ365" s="115">
        <f>IFERROR(IF(CP365="",0,(SUMIF($G$3:CO$3,"金额-入",$G365:CO365)-SUMIF($G$3:CO$3,"金额-出",$G365:CO365))/(SUMIF($G$3:CO$3,"数量-入",$G365:CO365)-SUMIF($G$3:CO$3,"数量-出",$G365:CO365))),0)</f>
        <v>0</v>
      </c>
      <c r="CR365" s="115">
        <f t="shared" si="246"/>
        <v>0</v>
      </c>
      <c r="CS365" s="125"/>
      <c r="CT365" s="126"/>
      <c r="CU365" s="123"/>
      <c r="CV365" s="112"/>
      <c r="CW365" s="119">
        <f t="shared" si="247"/>
        <v>0</v>
      </c>
      <c r="CX365" s="124"/>
      <c r="CY365" s="115">
        <f>IFERROR(IF(CX365="",0,(SUMIF($G$3:CW$3,"金额-入",$G365:CW365)-SUMIF($G$3:CW$3,"金额-出",$G365:CW365))/(SUMIF($G$3:CW$3,"数量-入",$G365:CW365)-SUMIF($G$3:CW$3,"数量-出",$G365:CW365))),0)</f>
        <v>0</v>
      </c>
      <c r="CZ365" s="115">
        <f t="shared" si="248"/>
        <v>0</v>
      </c>
      <c r="DA365" s="125"/>
      <c r="DB365" s="126"/>
      <c r="DC365" s="123"/>
      <c r="DD365" s="112"/>
      <c r="DE365" s="119">
        <f t="shared" si="249"/>
        <v>0</v>
      </c>
      <c r="DF365" s="124"/>
      <c r="DG365" s="115">
        <f>IFERROR(IF(DF365="",0,(SUMIF($G$3:DE$3,"金额-入",$G365:DE365)-SUMIF($G$3:DE$3,"金额-出",$G365:DE365))/(SUMIF($G$3:DE$3,"数量-入",$G365:DE365)-SUMIF($G$3:DE$3,"数量-出",$G365:DE365))),0)</f>
        <v>0</v>
      </c>
      <c r="DH365" s="115">
        <f t="shared" si="250"/>
        <v>0</v>
      </c>
      <c r="DI365" s="125"/>
      <c r="DJ365" s="126"/>
      <c r="DK365" s="109">
        <f t="array" ref="DK365">MIN(IF(($G$3:$DJ$3="单价")*(G365:DJ365&lt;&gt;0),G365:DJ365))</f>
        <v>0</v>
      </c>
      <c r="DL365" s="97">
        <f t="array" ref="DL365">MAX(IF($G$3:$DJ$3="单价",G365:DJ365))</f>
        <v>0</v>
      </c>
      <c r="DM365" s="115">
        <f t="shared" si="251"/>
        <v>0</v>
      </c>
      <c r="DN365" s="127"/>
      <c r="DO365" s="2"/>
      <c r="DP365" s="11">
        <f t="shared" si="252"/>
        <v>0</v>
      </c>
      <c r="DQ365" s="11">
        <f t="shared" si="253"/>
        <v>0</v>
      </c>
      <c r="DR365" s="11"/>
      <c r="DS365" s="11"/>
      <c r="DT365" s="11"/>
      <c r="DU365" s="2"/>
      <c r="DV365" s="2"/>
      <c r="DW365" s="2"/>
      <c r="DX365" s="2"/>
      <c r="DY365" s="2"/>
    </row>
    <row r="366" spans="1:129" ht="18" hidden="1" customHeight="1" outlineLevel="1" x14ac:dyDescent="0.15">
      <c r="A366" s="2"/>
      <c r="B366" s="53">
        <f t="shared" si="216"/>
        <v>362</v>
      </c>
      <c r="C366" s="5"/>
      <c r="D366" s="6"/>
      <c r="E366" s="7"/>
      <c r="F366" s="8"/>
      <c r="G366" s="111"/>
      <c r="H366" s="112"/>
      <c r="I366" s="113">
        <f t="shared" si="219"/>
        <v>0</v>
      </c>
      <c r="J366" s="114">
        <f t="shared" si="220"/>
        <v>0</v>
      </c>
      <c r="K366" s="115">
        <f t="shared" si="217"/>
        <v>0</v>
      </c>
      <c r="L366" s="113">
        <f t="shared" si="221"/>
        <v>0</v>
      </c>
      <c r="M366" s="114">
        <f t="shared" si="222"/>
        <v>0</v>
      </c>
      <c r="N366" s="115">
        <f t="shared" si="218"/>
        <v>0</v>
      </c>
      <c r="O366" s="113">
        <f t="shared" si="223"/>
        <v>0</v>
      </c>
      <c r="P366" s="116">
        <f t="shared" si="224"/>
        <v>0</v>
      </c>
      <c r="Q366" s="117">
        <f t="shared" si="225"/>
        <v>0</v>
      </c>
      <c r="R366" s="118">
        <f t="shared" si="226"/>
        <v>0</v>
      </c>
      <c r="S366" s="111"/>
      <c r="T366" s="112"/>
      <c r="U366" s="119">
        <f t="shared" si="227"/>
        <v>0</v>
      </c>
      <c r="V366" s="120"/>
      <c r="W366" s="115">
        <f>IFERROR(IF(V366="",0,(SUMIF($G$3:U$3,"金额-入",$G366:U366)-SUMIF($G$3:U$3,"金额-出",$G366:U366))/(SUMIF($G$3:U$3,"数量-入",$G366:U366)-SUMIF($G$3:U$3,"数量-出",$G366:U366))),0)</f>
        <v>0</v>
      </c>
      <c r="X366" s="115">
        <f t="shared" si="228"/>
        <v>0</v>
      </c>
      <c r="Y366" s="121"/>
      <c r="Z366" s="122"/>
      <c r="AA366" s="111"/>
      <c r="AB366" s="112"/>
      <c r="AC366" s="119">
        <f t="shared" si="229"/>
        <v>0</v>
      </c>
      <c r="AD366" s="120"/>
      <c r="AE366" s="115">
        <f>IFERROR(IF(AD366="",0,(SUMIF($G$3:AC$3,"金额-入",$G366:AC366)-SUMIF($G$3:AC$3,"金额-出",$G366:AC366))/(SUMIF($G$3:AC$3,"数量-入",$G366:AC366)-SUMIF($G$3:AC$3,"数量-出",$G366:AC366))),0)</f>
        <v>0</v>
      </c>
      <c r="AF366" s="115">
        <f t="shared" si="230"/>
        <v>0</v>
      </c>
      <c r="AG366" s="121"/>
      <c r="AH366" s="122"/>
      <c r="AI366" s="123"/>
      <c r="AJ366" s="112"/>
      <c r="AK366" s="119">
        <f t="shared" si="231"/>
        <v>0</v>
      </c>
      <c r="AL366" s="124"/>
      <c r="AM366" s="115">
        <f>IFERROR(IF(AL366="",0,(SUMIF($G$3:AK$3,"金额-入",$G366:AK366)-SUMIF($G$3:AK$3,"金额-出",$G366:AK366))/(SUMIF($G$3:AK$3,"数量-入",$G366:AK366)-SUMIF($G$3:AK$3,"数量-出",$G366:AK366))),0)</f>
        <v>0</v>
      </c>
      <c r="AN366" s="115">
        <f t="shared" si="232"/>
        <v>0</v>
      </c>
      <c r="AO366" s="125"/>
      <c r="AP366" s="126"/>
      <c r="AQ366" s="123"/>
      <c r="AR366" s="112"/>
      <c r="AS366" s="119">
        <f t="shared" si="233"/>
        <v>0</v>
      </c>
      <c r="AT366" s="124"/>
      <c r="AU366" s="115">
        <f>IFERROR(IF(AT366="",0,(SUMIF($G$3:AS$3,"金额-入",$G366:AS366)-SUMIF($G$3:AS$3,"金额-出",$G366:AS366))/(SUMIF($G$3:AS$3,"数量-入",$G366:AS366)-SUMIF($G$3:AS$3,"数量-出",$G366:AS366))),0)</f>
        <v>0</v>
      </c>
      <c r="AV366" s="115">
        <f t="shared" si="234"/>
        <v>0</v>
      </c>
      <c r="AW366" s="125"/>
      <c r="AX366" s="126"/>
      <c r="AY366" s="123"/>
      <c r="AZ366" s="112"/>
      <c r="BA366" s="119">
        <f t="shared" si="235"/>
        <v>0</v>
      </c>
      <c r="BB366" s="124"/>
      <c r="BC366" s="115">
        <f>IFERROR(IF(BB366="",0,(SUMIF($G$3:BA$3,"金额-入",$G366:BA366)-SUMIF($G$3:BA$3,"金额-出",$G366:BA366))/(SUMIF($G$3:BA$3,"数量-入",$G366:BA366)-SUMIF($G$3:BA$3,"数量-出",$G366:BA366))),0)</f>
        <v>0</v>
      </c>
      <c r="BD366" s="115">
        <f t="shared" si="236"/>
        <v>0</v>
      </c>
      <c r="BE366" s="125"/>
      <c r="BF366" s="126"/>
      <c r="BG366" s="123"/>
      <c r="BH366" s="112"/>
      <c r="BI366" s="119">
        <f t="shared" si="237"/>
        <v>0</v>
      </c>
      <c r="BJ366" s="124"/>
      <c r="BK366" s="115">
        <f>IFERROR(IF(BJ366="",0,(SUMIF($G$3:BI$3,"金额-入",$G366:BI366)-SUMIF($G$3:BI$3,"金额-出",$G366:BI366))/(SUMIF($G$3:BI$3,"数量-入",$G366:BI366)-SUMIF($G$3:BI$3,"数量-出",$G366:BI366))),0)</f>
        <v>0</v>
      </c>
      <c r="BL366" s="115">
        <f t="shared" si="238"/>
        <v>0</v>
      </c>
      <c r="BM366" s="125"/>
      <c r="BN366" s="126"/>
      <c r="BO366" s="123"/>
      <c r="BP366" s="112"/>
      <c r="BQ366" s="119">
        <f t="shared" si="239"/>
        <v>0</v>
      </c>
      <c r="BR366" s="124"/>
      <c r="BS366" s="115">
        <f>IFERROR(IF(BR366="",0,(SUMIF($G$3:BQ$3,"金额-入",$G366:BQ366)-SUMIF($G$3:BQ$3,"金额-出",$G366:BQ366))/(SUMIF($G$3:BQ$3,"数量-入",$G366:BQ366)-SUMIF($G$3:BQ$3,"数量-出",$G366:BQ366))),0)</f>
        <v>0</v>
      </c>
      <c r="BT366" s="115">
        <f t="shared" si="240"/>
        <v>0</v>
      </c>
      <c r="BU366" s="125"/>
      <c r="BV366" s="126"/>
      <c r="BW366" s="123"/>
      <c r="BX366" s="112"/>
      <c r="BY366" s="119">
        <f t="shared" si="241"/>
        <v>0</v>
      </c>
      <c r="BZ366" s="124"/>
      <c r="CA366" s="115">
        <f>IFERROR(IF(BZ366="",0,(SUMIF($G$3:BY$3,"金额-入",$G366:BY366)-SUMIF($G$3:BY$3,"金额-出",$G366:BY366))/(SUMIF($G$3:BY$3,"数量-入",$G366:BY366)-SUMIF($G$3:BY$3,"数量-出",$G366:BY366))),0)</f>
        <v>0</v>
      </c>
      <c r="CB366" s="115">
        <f t="shared" si="242"/>
        <v>0</v>
      </c>
      <c r="CC366" s="125"/>
      <c r="CD366" s="126"/>
      <c r="CE366" s="123"/>
      <c r="CF366" s="112"/>
      <c r="CG366" s="119">
        <f t="shared" si="243"/>
        <v>0</v>
      </c>
      <c r="CH366" s="124"/>
      <c r="CI366" s="115">
        <f>IFERROR(IF(CH366="",0,(SUMIF($G$3:CG$3,"金额-入",$G366:CG366)-SUMIF($G$3:CG$3,"金额-出",$G366:CG366))/(SUMIF($G$3:CG$3,"数量-入",$G366:CG366)-SUMIF($G$3:CG$3,"数量-出",$G366:CG366))),0)</f>
        <v>0</v>
      </c>
      <c r="CJ366" s="115">
        <f t="shared" si="244"/>
        <v>0</v>
      </c>
      <c r="CK366" s="125"/>
      <c r="CL366" s="126"/>
      <c r="CM366" s="123"/>
      <c r="CN366" s="112"/>
      <c r="CO366" s="119">
        <f t="shared" si="245"/>
        <v>0</v>
      </c>
      <c r="CP366" s="124"/>
      <c r="CQ366" s="115">
        <f>IFERROR(IF(CP366="",0,(SUMIF($G$3:CO$3,"金额-入",$G366:CO366)-SUMIF($G$3:CO$3,"金额-出",$G366:CO366))/(SUMIF($G$3:CO$3,"数量-入",$G366:CO366)-SUMIF($G$3:CO$3,"数量-出",$G366:CO366))),0)</f>
        <v>0</v>
      </c>
      <c r="CR366" s="115">
        <f t="shared" si="246"/>
        <v>0</v>
      </c>
      <c r="CS366" s="125"/>
      <c r="CT366" s="126"/>
      <c r="CU366" s="123"/>
      <c r="CV366" s="112"/>
      <c r="CW366" s="119">
        <f t="shared" si="247"/>
        <v>0</v>
      </c>
      <c r="CX366" s="124"/>
      <c r="CY366" s="115">
        <f>IFERROR(IF(CX366="",0,(SUMIF($G$3:CW$3,"金额-入",$G366:CW366)-SUMIF($G$3:CW$3,"金额-出",$G366:CW366))/(SUMIF($G$3:CW$3,"数量-入",$G366:CW366)-SUMIF($G$3:CW$3,"数量-出",$G366:CW366))),0)</f>
        <v>0</v>
      </c>
      <c r="CZ366" s="115">
        <f t="shared" si="248"/>
        <v>0</v>
      </c>
      <c r="DA366" s="125"/>
      <c r="DB366" s="126"/>
      <c r="DC366" s="123"/>
      <c r="DD366" s="112"/>
      <c r="DE366" s="119">
        <f t="shared" si="249"/>
        <v>0</v>
      </c>
      <c r="DF366" s="124"/>
      <c r="DG366" s="115">
        <f>IFERROR(IF(DF366="",0,(SUMIF($G$3:DE$3,"金额-入",$G366:DE366)-SUMIF($G$3:DE$3,"金额-出",$G366:DE366))/(SUMIF($G$3:DE$3,"数量-入",$G366:DE366)-SUMIF($G$3:DE$3,"数量-出",$G366:DE366))),0)</f>
        <v>0</v>
      </c>
      <c r="DH366" s="115">
        <f t="shared" si="250"/>
        <v>0</v>
      </c>
      <c r="DI366" s="125"/>
      <c r="DJ366" s="126"/>
      <c r="DK366" s="109">
        <f t="array" ref="DK366">MIN(IF(($G$3:$DJ$3="单价")*(G366:DJ366&lt;&gt;0),G366:DJ366))</f>
        <v>0</v>
      </c>
      <c r="DL366" s="97">
        <f t="array" ref="DL366">MAX(IF($G$3:$DJ$3="单价",G366:DJ366))</f>
        <v>0</v>
      </c>
      <c r="DM366" s="115">
        <f t="shared" si="251"/>
        <v>0</v>
      </c>
      <c r="DN366" s="127"/>
      <c r="DO366" s="2"/>
      <c r="DP366" s="11">
        <f t="shared" si="252"/>
        <v>0</v>
      </c>
      <c r="DQ366" s="11">
        <f t="shared" si="253"/>
        <v>0</v>
      </c>
      <c r="DR366" s="11"/>
      <c r="DS366" s="11"/>
      <c r="DT366" s="11"/>
      <c r="DU366" s="2"/>
      <c r="DV366" s="2"/>
      <c r="DW366" s="2"/>
      <c r="DX366" s="2"/>
      <c r="DY366" s="2"/>
    </row>
    <row r="367" spans="1:129" ht="18" hidden="1" customHeight="1" outlineLevel="1" x14ac:dyDescent="0.15">
      <c r="A367" s="2"/>
      <c r="B367" s="53">
        <f t="shared" si="216"/>
        <v>363</v>
      </c>
      <c r="C367" s="5"/>
      <c r="D367" s="6"/>
      <c r="E367" s="7"/>
      <c r="F367" s="8"/>
      <c r="G367" s="111"/>
      <c r="H367" s="112"/>
      <c r="I367" s="113">
        <f t="shared" si="219"/>
        <v>0</v>
      </c>
      <c r="J367" s="114">
        <f t="shared" si="220"/>
        <v>0</v>
      </c>
      <c r="K367" s="115">
        <f t="shared" si="217"/>
        <v>0</v>
      </c>
      <c r="L367" s="113">
        <f t="shared" si="221"/>
        <v>0</v>
      </c>
      <c r="M367" s="114">
        <f t="shared" si="222"/>
        <v>0</v>
      </c>
      <c r="N367" s="115">
        <f t="shared" si="218"/>
        <v>0</v>
      </c>
      <c r="O367" s="113">
        <f t="shared" si="223"/>
        <v>0</v>
      </c>
      <c r="P367" s="116">
        <f t="shared" si="224"/>
        <v>0</v>
      </c>
      <c r="Q367" s="117">
        <f t="shared" si="225"/>
        <v>0</v>
      </c>
      <c r="R367" s="118">
        <f t="shared" si="226"/>
        <v>0</v>
      </c>
      <c r="S367" s="111"/>
      <c r="T367" s="112"/>
      <c r="U367" s="119">
        <f t="shared" si="227"/>
        <v>0</v>
      </c>
      <c r="V367" s="120"/>
      <c r="W367" s="115">
        <f>IFERROR(IF(V367="",0,(SUMIF($G$3:U$3,"金额-入",$G367:U367)-SUMIF($G$3:U$3,"金额-出",$G367:U367))/(SUMIF($G$3:U$3,"数量-入",$G367:U367)-SUMIF($G$3:U$3,"数量-出",$G367:U367))),0)</f>
        <v>0</v>
      </c>
      <c r="X367" s="115">
        <f t="shared" si="228"/>
        <v>0</v>
      </c>
      <c r="Y367" s="121"/>
      <c r="Z367" s="122"/>
      <c r="AA367" s="111"/>
      <c r="AB367" s="112"/>
      <c r="AC367" s="119">
        <f t="shared" si="229"/>
        <v>0</v>
      </c>
      <c r="AD367" s="120"/>
      <c r="AE367" s="115">
        <f>IFERROR(IF(AD367="",0,(SUMIF($G$3:AC$3,"金额-入",$G367:AC367)-SUMIF($G$3:AC$3,"金额-出",$G367:AC367))/(SUMIF($G$3:AC$3,"数量-入",$G367:AC367)-SUMIF($G$3:AC$3,"数量-出",$G367:AC367))),0)</f>
        <v>0</v>
      </c>
      <c r="AF367" s="115">
        <f t="shared" si="230"/>
        <v>0</v>
      </c>
      <c r="AG367" s="121"/>
      <c r="AH367" s="122"/>
      <c r="AI367" s="123"/>
      <c r="AJ367" s="112"/>
      <c r="AK367" s="119">
        <f t="shared" si="231"/>
        <v>0</v>
      </c>
      <c r="AL367" s="124"/>
      <c r="AM367" s="115">
        <f>IFERROR(IF(AL367="",0,(SUMIF($G$3:AK$3,"金额-入",$G367:AK367)-SUMIF($G$3:AK$3,"金额-出",$G367:AK367))/(SUMIF($G$3:AK$3,"数量-入",$G367:AK367)-SUMIF($G$3:AK$3,"数量-出",$G367:AK367))),0)</f>
        <v>0</v>
      </c>
      <c r="AN367" s="115">
        <f t="shared" si="232"/>
        <v>0</v>
      </c>
      <c r="AO367" s="125"/>
      <c r="AP367" s="126"/>
      <c r="AQ367" s="123"/>
      <c r="AR367" s="112"/>
      <c r="AS367" s="119">
        <f t="shared" si="233"/>
        <v>0</v>
      </c>
      <c r="AT367" s="124"/>
      <c r="AU367" s="115">
        <f>IFERROR(IF(AT367="",0,(SUMIF($G$3:AS$3,"金额-入",$G367:AS367)-SUMIF($G$3:AS$3,"金额-出",$G367:AS367))/(SUMIF($G$3:AS$3,"数量-入",$G367:AS367)-SUMIF($G$3:AS$3,"数量-出",$G367:AS367))),0)</f>
        <v>0</v>
      </c>
      <c r="AV367" s="115">
        <f t="shared" si="234"/>
        <v>0</v>
      </c>
      <c r="AW367" s="125"/>
      <c r="AX367" s="126"/>
      <c r="AY367" s="123"/>
      <c r="AZ367" s="112"/>
      <c r="BA367" s="119">
        <f t="shared" si="235"/>
        <v>0</v>
      </c>
      <c r="BB367" s="124"/>
      <c r="BC367" s="115">
        <f>IFERROR(IF(BB367="",0,(SUMIF($G$3:BA$3,"金额-入",$G367:BA367)-SUMIF($G$3:BA$3,"金额-出",$G367:BA367))/(SUMIF($G$3:BA$3,"数量-入",$G367:BA367)-SUMIF($G$3:BA$3,"数量-出",$G367:BA367))),0)</f>
        <v>0</v>
      </c>
      <c r="BD367" s="115">
        <f t="shared" si="236"/>
        <v>0</v>
      </c>
      <c r="BE367" s="125"/>
      <c r="BF367" s="126"/>
      <c r="BG367" s="123"/>
      <c r="BH367" s="112"/>
      <c r="BI367" s="119">
        <f t="shared" si="237"/>
        <v>0</v>
      </c>
      <c r="BJ367" s="124"/>
      <c r="BK367" s="115">
        <f>IFERROR(IF(BJ367="",0,(SUMIF($G$3:BI$3,"金额-入",$G367:BI367)-SUMIF($G$3:BI$3,"金额-出",$G367:BI367))/(SUMIF($G$3:BI$3,"数量-入",$G367:BI367)-SUMIF($G$3:BI$3,"数量-出",$G367:BI367))),0)</f>
        <v>0</v>
      </c>
      <c r="BL367" s="115">
        <f t="shared" si="238"/>
        <v>0</v>
      </c>
      <c r="BM367" s="125"/>
      <c r="BN367" s="126"/>
      <c r="BO367" s="123"/>
      <c r="BP367" s="112"/>
      <c r="BQ367" s="119">
        <f t="shared" si="239"/>
        <v>0</v>
      </c>
      <c r="BR367" s="124"/>
      <c r="BS367" s="115">
        <f>IFERROR(IF(BR367="",0,(SUMIF($G$3:BQ$3,"金额-入",$G367:BQ367)-SUMIF($G$3:BQ$3,"金额-出",$G367:BQ367))/(SUMIF($G$3:BQ$3,"数量-入",$G367:BQ367)-SUMIF($G$3:BQ$3,"数量-出",$G367:BQ367))),0)</f>
        <v>0</v>
      </c>
      <c r="BT367" s="115">
        <f t="shared" si="240"/>
        <v>0</v>
      </c>
      <c r="BU367" s="125"/>
      <c r="BV367" s="126"/>
      <c r="BW367" s="123"/>
      <c r="BX367" s="112"/>
      <c r="BY367" s="119">
        <f t="shared" si="241"/>
        <v>0</v>
      </c>
      <c r="BZ367" s="124"/>
      <c r="CA367" s="115">
        <f>IFERROR(IF(BZ367="",0,(SUMIF($G$3:BY$3,"金额-入",$G367:BY367)-SUMIF($G$3:BY$3,"金额-出",$G367:BY367))/(SUMIF($G$3:BY$3,"数量-入",$G367:BY367)-SUMIF($G$3:BY$3,"数量-出",$G367:BY367))),0)</f>
        <v>0</v>
      </c>
      <c r="CB367" s="115">
        <f t="shared" si="242"/>
        <v>0</v>
      </c>
      <c r="CC367" s="125"/>
      <c r="CD367" s="126"/>
      <c r="CE367" s="123"/>
      <c r="CF367" s="112"/>
      <c r="CG367" s="119">
        <f t="shared" si="243"/>
        <v>0</v>
      </c>
      <c r="CH367" s="124"/>
      <c r="CI367" s="115">
        <f>IFERROR(IF(CH367="",0,(SUMIF($G$3:CG$3,"金额-入",$G367:CG367)-SUMIF($G$3:CG$3,"金额-出",$G367:CG367))/(SUMIF($G$3:CG$3,"数量-入",$G367:CG367)-SUMIF($G$3:CG$3,"数量-出",$G367:CG367))),0)</f>
        <v>0</v>
      </c>
      <c r="CJ367" s="115">
        <f t="shared" si="244"/>
        <v>0</v>
      </c>
      <c r="CK367" s="125"/>
      <c r="CL367" s="126"/>
      <c r="CM367" s="123"/>
      <c r="CN367" s="112"/>
      <c r="CO367" s="119">
        <f t="shared" si="245"/>
        <v>0</v>
      </c>
      <c r="CP367" s="124"/>
      <c r="CQ367" s="115">
        <f>IFERROR(IF(CP367="",0,(SUMIF($G$3:CO$3,"金额-入",$G367:CO367)-SUMIF($G$3:CO$3,"金额-出",$G367:CO367))/(SUMIF($G$3:CO$3,"数量-入",$G367:CO367)-SUMIF($G$3:CO$3,"数量-出",$G367:CO367))),0)</f>
        <v>0</v>
      </c>
      <c r="CR367" s="115">
        <f t="shared" si="246"/>
        <v>0</v>
      </c>
      <c r="CS367" s="125"/>
      <c r="CT367" s="126"/>
      <c r="CU367" s="123"/>
      <c r="CV367" s="112"/>
      <c r="CW367" s="119">
        <f t="shared" si="247"/>
        <v>0</v>
      </c>
      <c r="CX367" s="124"/>
      <c r="CY367" s="115">
        <f>IFERROR(IF(CX367="",0,(SUMIF($G$3:CW$3,"金额-入",$G367:CW367)-SUMIF($G$3:CW$3,"金额-出",$G367:CW367))/(SUMIF($G$3:CW$3,"数量-入",$G367:CW367)-SUMIF($G$3:CW$3,"数量-出",$G367:CW367))),0)</f>
        <v>0</v>
      </c>
      <c r="CZ367" s="115">
        <f t="shared" si="248"/>
        <v>0</v>
      </c>
      <c r="DA367" s="125"/>
      <c r="DB367" s="126"/>
      <c r="DC367" s="123"/>
      <c r="DD367" s="112"/>
      <c r="DE367" s="119">
        <f t="shared" si="249"/>
        <v>0</v>
      </c>
      <c r="DF367" s="124"/>
      <c r="DG367" s="115">
        <f>IFERROR(IF(DF367="",0,(SUMIF($G$3:DE$3,"金额-入",$G367:DE367)-SUMIF($G$3:DE$3,"金额-出",$G367:DE367))/(SUMIF($G$3:DE$3,"数量-入",$G367:DE367)-SUMIF($G$3:DE$3,"数量-出",$G367:DE367))),0)</f>
        <v>0</v>
      </c>
      <c r="DH367" s="115">
        <f t="shared" si="250"/>
        <v>0</v>
      </c>
      <c r="DI367" s="125"/>
      <c r="DJ367" s="126"/>
      <c r="DK367" s="109">
        <f t="array" ref="DK367">MIN(IF(($G$3:$DJ$3="单价")*(G367:DJ367&lt;&gt;0),G367:DJ367))</f>
        <v>0</v>
      </c>
      <c r="DL367" s="97">
        <f t="array" ref="DL367">MAX(IF($G$3:$DJ$3="单价",G367:DJ367))</f>
        <v>0</v>
      </c>
      <c r="DM367" s="115">
        <f t="shared" si="251"/>
        <v>0</v>
      </c>
      <c r="DN367" s="127"/>
      <c r="DO367" s="2"/>
      <c r="DP367" s="11">
        <f t="shared" si="252"/>
        <v>0</v>
      </c>
      <c r="DQ367" s="11">
        <f t="shared" si="253"/>
        <v>0</v>
      </c>
      <c r="DR367" s="11"/>
      <c r="DS367" s="11"/>
      <c r="DT367" s="11"/>
      <c r="DU367" s="2"/>
      <c r="DV367" s="2"/>
      <c r="DW367" s="2"/>
      <c r="DX367" s="2"/>
      <c r="DY367" s="2"/>
    </row>
    <row r="368" spans="1:129" ht="18" hidden="1" customHeight="1" outlineLevel="1" x14ac:dyDescent="0.15">
      <c r="A368" s="2"/>
      <c r="B368" s="53">
        <f t="shared" si="216"/>
        <v>364</v>
      </c>
      <c r="C368" s="5"/>
      <c r="D368" s="6"/>
      <c r="E368" s="7"/>
      <c r="F368" s="8"/>
      <c r="G368" s="111"/>
      <c r="H368" s="112"/>
      <c r="I368" s="113">
        <f t="shared" si="219"/>
        <v>0</v>
      </c>
      <c r="J368" s="114">
        <f t="shared" si="220"/>
        <v>0</v>
      </c>
      <c r="K368" s="115">
        <f t="shared" si="217"/>
        <v>0</v>
      </c>
      <c r="L368" s="113">
        <f t="shared" si="221"/>
        <v>0</v>
      </c>
      <c r="M368" s="114">
        <f t="shared" si="222"/>
        <v>0</v>
      </c>
      <c r="N368" s="115">
        <f t="shared" si="218"/>
        <v>0</v>
      </c>
      <c r="O368" s="113">
        <f t="shared" si="223"/>
        <v>0</v>
      </c>
      <c r="P368" s="116">
        <f t="shared" si="224"/>
        <v>0</v>
      </c>
      <c r="Q368" s="117">
        <f t="shared" si="225"/>
        <v>0</v>
      </c>
      <c r="R368" s="118">
        <f t="shared" si="226"/>
        <v>0</v>
      </c>
      <c r="S368" s="111"/>
      <c r="T368" s="112"/>
      <c r="U368" s="119">
        <f t="shared" si="227"/>
        <v>0</v>
      </c>
      <c r="V368" s="120"/>
      <c r="W368" s="115">
        <f>IFERROR(IF(V368="",0,(SUMIF($G$3:U$3,"金额-入",$G368:U368)-SUMIF($G$3:U$3,"金额-出",$G368:U368))/(SUMIF($G$3:U$3,"数量-入",$G368:U368)-SUMIF($G$3:U$3,"数量-出",$G368:U368))),0)</f>
        <v>0</v>
      </c>
      <c r="X368" s="115">
        <f t="shared" si="228"/>
        <v>0</v>
      </c>
      <c r="Y368" s="121"/>
      <c r="Z368" s="122"/>
      <c r="AA368" s="111"/>
      <c r="AB368" s="112"/>
      <c r="AC368" s="119">
        <f t="shared" si="229"/>
        <v>0</v>
      </c>
      <c r="AD368" s="120"/>
      <c r="AE368" s="115">
        <f>IFERROR(IF(AD368="",0,(SUMIF($G$3:AC$3,"金额-入",$G368:AC368)-SUMIF($G$3:AC$3,"金额-出",$G368:AC368))/(SUMIF($G$3:AC$3,"数量-入",$G368:AC368)-SUMIF($G$3:AC$3,"数量-出",$G368:AC368))),0)</f>
        <v>0</v>
      </c>
      <c r="AF368" s="115">
        <f t="shared" si="230"/>
        <v>0</v>
      </c>
      <c r="AG368" s="121"/>
      <c r="AH368" s="122"/>
      <c r="AI368" s="123"/>
      <c r="AJ368" s="112"/>
      <c r="AK368" s="119">
        <f t="shared" si="231"/>
        <v>0</v>
      </c>
      <c r="AL368" s="124"/>
      <c r="AM368" s="115">
        <f>IFERROR(IF(AL368="",0,(SUMIF($G$3:AK$3,"金额-入",$G368:AK368)-SUMIF($G$3:AK$3,"金额-出",$G368:AK368))/(SUMIF($G$3:AK$3,"数量-入",$G368:AK368)-SUMIF($G$3:AK$3,"数量-出",$G368:AK368))),0)</f>
        <v>0</v>
      </c>
      <c r="AN368" s="115">
        <f t="shared" si="232"/>
        <v>0</v>
      </c>
      <c r="AO368" s="125"/>
      <c r="AP368" s="126"/>
      <c r="AQ368" s="123"/>
      <c r="AR368" s="112"/>
      <c r="AS368" s="119">
        <f t="shared" si="233"/>
        <v>0</v>
      </c>
      <c r="AT368" s="124"/>
      <c r="AU368" s="115">
        <f>IFERROR(IF(AT368="",0,(SUMIF($G$3:AS$3,"金额-入",$G368:AS368)-SUMIF($G$3:AS$3,"金额-出",$G368:AS368))/(SUMIF($G$3:AS$3,"数量-入",$G368:AS368)-SUMIF($G$3:AS$3,"数量-出",$G368:AS368))),0)</f>
        <v>0</v>
      </c>
      <c r="AV368" s="115">
        <f t="shared" si="234"/>
        <v>0</v>
      </c>
      <c r="AW368" s="125"/>
      <c r="AX368" s="126"/>
      <c r="AY368" s="123"/>
      <c r="AZ368" s="112"/>
      <c r="BA368" s="119">
        <f t="shared" si="235"/>
        <v>0</v>
      </c>
      <c r="BB368" s="124"/>
      <c r="BC368" s="115">
        <f>IFERROR(IF(BB368="",0,(SUMIF($G$3:BA$3,"金额-入",$G368:BA368)-SUMIF($G$3:BA$3,"金额-出",$G368:BA368))/(SUMIF($G$3:BA$3,"数量-入",$G368:BA368)-SUMIF($G$3:BA$3,"数量-出",$G368:BA368))),0)</f>
        <v>0</v>
      </c>
      <c r="BD368" s="115">
        <f t="shared" si="236"/>
        <v>0</v>
      </c>
      <c r="BE368" s="125"/>
      <c r="BF368" s="126"/>
      <c r="BG368" s="123"/>
      <c r="BH368" s="112"/>
      <c r="BI368" s="119">
        <f t="shared" si="237"/>
        <v>0</v>
      </c>
      <c r="BJ368" s="124"/>
      <c r="BK368" s="115">
        <f>IFERROR(IF(BJ368="",0,(SUMIF($G$3:BI$3,"金额-入",$G368:BI368)-SUMIF($G$3:BI$3,"金额-出",$G368:BI368))/(SUMIF($G$3:BI$3,"数量-入",$G368:BI368)-SUMIF($G$3:BI$3,"数量-出",$G368:BI368))),0)</f>
        <v>0</v>
      </c>
      <c r="BL368" s="115">
        <f t="shared" si="238"/>
        <v>0</v>
      </c>
      <c r="BM368" s="125"/>
      <c r="BN368" s="126"/>
      <c r="BO368" s="123"/>
      <c r="BP368" s="112"/>
      <c r="BQ368" s="119">
        <f t="shared" si="239"/>
        <v>0</v>
      </c>
      <c r="BR368" s="124"/>
      <c r="BS368" s="115">
        <f>IFERROR(IF(BR368="",0,(SUMIF($G$3:BQ$3,"金额-入",$G368:BQ368)-SUMIF($G$3:BQ$3,"金额-出",$G368:BQ368))/(SUMIF($G$3:BQ$3,"数量-入",$G368:BQ368)-SUMIF($G$3:BQ$3,"数量-出",$G368:BQ368))),0)</f>
        <v>0</v>
      </c>
      <c r="BT368" s="115">
        <f t="shared" si="240"/>
        <v>0</v>
      </c>
      <c r="BU368" s="125"/>
      <c r="BV368" s="126"/>
      <c r="BW368" s="123"/>
      <c r="BX368" s="112"/>
      <c r="BY368" s="119">
        <f t="shared" si="241"/>
        <v>0</v>
      </c>
      <c r="BZ368" s="124"/>
      <c r="CA368" s="115">
        <f>IFERROR(IF(BZ368="",0,(SUMIF($G$3:BY$3,"金额-入",$G368:BY368)-SUMIF($G$3:BY$3,"金额-出",$G368:BY368))/(SUMIF($G$3:BY$3,"数量-入",$G368:BY368)-SUMIF($G$3:BY$3,"数量-出",$G368:BY368))),0)</f>
        <v>0</v>
      </c>
      <c r="CB368" s="115">
        <f t="shared" si="242"/>
        <v>0</v>
      </c>
      <c r="CC368" s="125"/>
      <c r="CD368" s="126"/>
      <c r="CE368" s="123"/>
      <c r="CF368" s="112"/>
      <c r="CG368" s="119">
        <f t="shared" si="243"/>
        <v>0</v>
      </c>
      <c r="CH368" s="124"/>
      <c r="CI368" s="115">
        <f>IFERROR(IF(CH368="",0,(SUMIF($G$3:CG$3,"金额-入",$G368:CG368)-SUMIF($G$3:CG$3,"金额-出",$G368:CG368))/(SUMIF($G$3:CG$3,"数量-入",$G368:CG368)-SUMIF($G$3:CG$3,"数量-出",$G368:CG368))),0)</f>
        <v>0</v>
      </c>
      <c r="CJ368" s="115">
        <f t="shared" si="244"/>
        <v>0</v>
      </c>
      <c r="CK368" s="125"/>
      <c r="CL368" s="126"/>
      <c r="CM368" s="123"/>
      <c r="CN368" s="112"/>
      <c r="CO368" s="119">
        <f t="shared" si="245"/>
        <v>0</v>
      </c>
      <c r="CP368" s="124"/>
      <c r="CQ368" s="115">
        <f>IFERROR(IF(CP368="",0,(SUMIF($G$3:CO$3,"金额-入",$G368:CO368)-SUMIF($G$3:CO$3,"金额-出",$G368:CO368))/(SUMIF($G$3:CO$3,"数量-入",$G368:CO368)-SUMIF($G$3:CO$3,"数量-出",$G368:CO368))),0)</f>
        <v>0</v>
      </c>
      <c r="CR368" s="115">
        <f t="shared" si="246"/>
        <v>0</v>
      </c>
      <c r="CS368" s="125"/>
      <c r="CT368" s="126"/>
      <c r="CU368" s="123"/>
      <c r="CV368" s="112"/>
      <c r="CW368" s="119">
        <f t="shared" si="247"/>
        <v>0</v>
      </c>
      <c r="CX368" s="124"/>
      <c r="CY368" s="115">
        <f>IFERROR(IF(CX368="",0,(SUMIF($G$3:CW$3,"金额-入",$G368:CW368)-SUMIF($G$3:CW$3,"金额-出",$G368:CW368))/(SUMIF($G$3:CW$3,"数量-入",$G368:CW368)-SUMIF($G$3:CW$3,"数量-出",$G368:CW368))),0)</f>
        <v>0</v>
      </c>
      <c r="CZ368" s="115">
        <f t="shared" si="248"/>
        <v>0</v>
      </c>
      <c r="DA368" s="125"/>
      <c r="DB368" s="126"/>
      <c r="DC368" s="123"/>
      <c r="DD368" s="112"/>
      <c r="DE368" s="119">
        <f t="shared" si="249"/>
        <v>0</v>
      </c>
      <c r="DF368" s="124"/>
      <c r="DG368" s="115">
        <f>IFERROR(IF(DF368="",0,(SUMIF($G$3:DE$3,"金额-入",$G368:DE368)-SUMIF($G$3:DE$3,"金额-出",$G368:DE368))/(SUMIF($G$3:DE$3,"数量-入",$G368:DE368)-SUMIF($G$3:DE$3,"数量-出",$G368:DE368))),0)</f>
        <v>0</v>
      </c>
      <c r="DH368" s="115">
        <f t="shared" si="250"/>
        <v>0</v>
      </c>
      <c r="DI368" s="125"/>
      <c r="DJ368" s="126"/>
      <c r="DK368" s="109">
        <f t="array" ref="DK368">MIN(IF(($G$3:$DJ$3="单价")*(G368:DJ368&lt;&gt;0),G368:DJ368))</f>
        <v>0</v>
      </c>
      <c r="DL368" s="97">
        <f t="array" ref="DL368">MAX(IF($G$3:$DJ$3="单价",G368:DJ368))</f>
        <v>0</v>
      </c>
      <c r="DM368" s="115">
        <f t="shared" si="251"/>
        <v>0</v>
      </c>
      <c r="DN368" s="127"/>
      <c r="DO368" s="2"/>
      <c r="DP368" s="11">
        <f t="shared" si="252"/>
        <v>0</v>
      </c>
      <c r="DQ368" s="11">
        <f t="shared" si="253"/>
        <v>0</v>
      </c>
      <c r="DR368" s="11"/>
      <c r="DS368" s="11"/>
      <c r="DT368" s="11"/>
      <c r="DU368" s="2"/>
      <c r="DV368" s="2"/>
      <c r="DW368" s="2"/>
      <c r="DX368" s="2"/>
      <c r="DY368" s="2"/>
    </row>
    <row r="369" spans="1:129" ht="18" hidden="1" customHeight="1" outlineLevel="1" x14ac:dyDescent="0.15">
      <c r="A369" s="2"/>
      <c r="B369" s="53">
        <f t="shared" si="216"/>
        <v>365</v>
      </c>
      <c r="C369" s="5"/>
      <c r="D369" s="6"/>
      <c r="E369" s="7"/>
      <c r="F369" s="8"/>
      <c r="G369" s="111"/>
      <c r="H369" s="112"/>
      <c r="I369" s="113">
        <f t="shared" si="219"/>
        <v>0</v>
      </c>
      <c r="J369" s="114">
        <f t="shared" si="220"/>
        <v>0</v>
      </c>
      <c r="K369" s="115">
        <f t="shared" si="217"/>
        <v>0</v>
      </c>
      <c r="L369" s="113">
        <f t="shared" si="221"/>
        <v>0</v>
      </c>
      <c r="M369" s="114">
        <f t="shared" si="222"/>
        <v>0</v>
      </c>
      <c r="N369" s="115">
        <f t="shared" si="218"/>
        <v>0</v>
      </c>
      <c r="O369" s="113">
        <f t="shared" si="223"/>
        <v>0</v>
      </c>
      <c r="P369" s="116">
        <f t="shared" si="224"/>
        <v>0</v>
      </c>
      <c r="Q369" s="117">
        <f t="shared" si="225"/>
        <v>0</v>
      </c>
      <c r="R369" s="118">
        <f t="shared" si="226"/>
        <v>0</v>
      </c>
      <c r="S369" s="111"/>
      <c r="T369" s="112"/>
      <c r="U369" s="119">
        <f t="shared" si="227"/>
        <v>0</v>
      </c>
      <c r="V369" s="120"/>
      <c r="W369" s="115">
        <f>IFERROR(IF(V369="",0,(SUMIF($G$3:U$3,"金额-入",$G369:U369)-SUMIF($G$3:U$3,"金额-出",$G369:U369))/(SUMIF($G$3:U$3,"数量-入",$G369:U369)-SUMIF($G$3:U$3,"数量-出",$G369:U369))),0)</f>
        <v>0</v>
      </c>
      <c r="X369" s="115">
        <f t="shared" si="228"/>
        <v>0</v>
      </c>
      <c r="Y369" s="121"/>
      <c r="Z369" s="122"/>
      <c r="AA369" s="111"/>
      <c r="AB369" s="112"/>
      <c r="AC369" s="119">
        <f t="shared" si="229"/>
        <v>0</v>
      </c>
      <c r="AD369" s="120"/>
      <c r="AE369" s="115">
        <f>IFERROR(IF(AD369="",0,(SUMIF($G$3:AC$3,"金额-入",$G369:AC369)-SUMIF($G$3:AC$3,"金额-出",$G369:AC369))/(SUMIF($G$3:AC$3,"数量-入",$G369:AC369)-SUMIF($G$3:AC$3,"数量-出",$G369:AC369))),0)</f>
        <v>0</v>
      </c>
      <c r="AF369" s="115">
        <f t="shared" si="230"/>
        <v>0</v>
      </c>
      <c r="AG369" s="121"/>
      <c r="AH369" s="122"/>
      <c r="AI369" s="123"/>
      <c r="AJ369" s="112"/>
      <c r="AK369" s="119">
        <f t="shared" si="231"/>
        <v>0</v>
      </c>
      <c r="AL369" s="124"/>
      <c r="AM369" s="115">
        <f>IFERROR(IF(AL369="",0,(SUMIF($G$3:AK$3,"金额-入",$G369:AK369)-SUMIF($G$3:AK$3,"金额-出",$G369:AK369))/(SUMIF($G$3:AK$3,"数量-入",$G369:AK369)-SUMIF($G$3:AK$3,"数量-出",$G369:AK369))),0)</f>
        <v>0</v>
      </c>
      <c r="AN369" s="115">
        <f t="shared" si="232"/>
        <v>0</v>
      </c>
      <c r="AO369" s="125"/>
      <c r="AP369" s="126"/>
      <c r="AQ369" s="123"/>
      <c r="AR369" s="112"/>
      <c r="AS369" s="119">
        <f t="shared" si="233"/>
        <v>0</v>
      </c>
      <c r="AT369" s="124"/>
      <c r="AU369" s="115">
        <f>IFERROR(IF(AT369="",0,(SUMIF($G$3:AS$3,"金额-入",$G369:AS369)-SUMIF($G$3:AS$3,"金额-出",$G369:AS369))/(SUMIF($G$3:AS$3,"数量-入",$G369:AS369)-SUMIF($G$3:AS$3,"数量-出",$G369:AS369))),0)</f>
        <v>0</v>
      </c>
      <c r="AV369" s="115">
        <f t="shared" si="234"/>
        <v>0</v>
      </c>
      <c r="AW369" s="125"/>
      <c r="AX369" s="126"/>
      <c r="AY369" s="123"/>
      <c r="AZ369" s="112"/>
      <c r="BA369" s="119">
        <f t="shared" si="235"/>
        <v>0</v>
      </c>
      <c r="BB369" s="124"/>
      <c r="BC369" s="115">
        <f>IFERROR(IF(BB369="",0,(SUMIF($G$3:BA$3,"金额-入",$G369:BA369)-SUMIF($G$3:BA$3,"金额-出",$G369:BA369))/(SUMIF($G$3:BA$3,"数量-入",$G369:BA369)-SUMIF($G$3:BA$3,"数量-出",$G369:BA369))),0)</f>
        <v>0</v>
      </c>
      <c r="BD369" s="115">
        <f t="shared" si="236"/>
        <v>0</v>
      </c>
      <c r="BE369" s="125"/>
      <c r="BF369" s="126"/>
      <c r="BG369" s="123"/>
      <c r="BH369" s="112"/>
      <c r="BI369" s="119">
        <f t="shared" si="237"/>
        <v>0</v>
      </c>
      <c r="BJ369" s="124"/>
      <c r="BK369" s="115">
        <f>IFERROR(IF(BJ369="",0,(SUMIF($G$3:BI$3,"金额-入",$G369:BI369)-SUMIF($G$3:BI$3,"金额-出",$G369:BI369))/(SUMIF($G$3:BI$3,"数量-入",$G369:BI369)-SUMIF($G$3:BI$3,"数量-出",$G369:BI369))),0)</f>
        <v>0</v>
      </c>
      <c r="BL369" s="115">
        <f t="shared" si="238"/>
        <v>0</v>
      </c>
      <c r="BM369" s="125"/>
      <c r="BN369" s="126"/>
      <c r="BO369" s="123"/>
      <c r="BP369" s="112"/>
      <c r="BQ369" s="119">
        <f t="shared" si="239"/>
        <v>0</v>
      </c>
      <c r="BR369" s="124"/>
      <c r="BS369" s="115">
        <f>IFERROR(IF(BR369="",0,(SUMIF($G$3:BQ$3,"金额-入",$G369:BQ369)-SUMIF($G$3:BQ$3,"金额-出",$G369:BQ369))/(SUMIF($G$3:BQ$3,"数量-入",$G369:BQ369)-SUMIF($G$3:BQ$3,"数量-出",$G369:BQ369))),0)</f>
        <v>0</v>
      </c>
      <c r="BT369" s="115">
        <f t="shared" si="240"/>
        <v>0</v>
      </c>
      <c r="BU369" s="125"/>
      <c r="BV369" s="126"/>
      <c r="BW369" s="123"/>
      <c r="BX369" s="112"/>
      <c r="BY369" s="119">
        <f t="shared" si="241"/>
        <v>0</v>
      </c>
      <c r="BZ369" s="124"/>
      <c r="CA369" s="115">
        <f>IFERROR(IF(BZ369="",0,(SUMIF($G$3:BY$3,"金额-入",$G369:BY369)-SUMIF($G$3:BY$3,"金额-出",$G369:BY369))/(SUMIF($G$3:BY$3,"数量-入",$G369:BY369)-SUMIF($G$3:BY$3,"数量-出",$G369:BY369))),0)</f>
        <v>0</v>
      </c>
      <c r="CB369" s="115">
        <f t="shared" si="242"/>
        <v>0</v>
      </c>
      <c r="CC369" s="125"/>
      <c r="CD369" s="126"/>
      <c r="CE369" s="123"/>
      <c r="CF369" s="112"/>
      <c r="CG369" s="119">
        <f t="shared" si="243"/>
        <v>0</v>
      </c>
      <c r="CH369" s="124"/>
      <c r="CI369" s="115">
        <f>IFERROR(IF(CH369="",0,(SUMIF($G$3:CG$3,"金额-入",$G369:CG369)-SUMIF($G$3:CG$3,"金额-出",$G369:CG369))/(SUMIF($G$3:CG$3,"数量-入",$G369:CG369)-SUMIF($G$3:CG$3,"数量-出",$G369:CG369))),0)</f>
        <v>0</v>
      </c>
      <c r="CJ369" s="115">
        <f t="shared" si="244"/>
        <v>0</v>
      </c>
      <c r="CK369" s="125"/>
      <c r="CL369" s="126"/>
      <c r="CM369" s="123"/>
      <c r="CN369" s="112"/>
      <c r="CO369" s="119">
        <f t="shared" si="245"/>
        <v>0</v>
      </c>
      <c r="CP369" s="124"/>
      <c r="CQ369" s="115">
        <f>IFERROR(IF(CP369="",0,(SUMIF($G$3:CO$3,"金额-入",$G369:CO369)-SUMIF($G$3:CO$3,"金额-出",$G369:CO369))/(SUMIF($G$3:CO$3,"数量-入",$G369:CO369)-SUMIF($G$3:CO$3,"数量-出",$G369:CO369))),0)</f>
        <v>0</v>
      </c>
      <c r="CR369" s="115">
        <f t="shared" si="246"/>
        <v>0</v>
      </c>
      <c r="CS369" s="125"/>
      <c r="CT369" s="126"/>
      <c r="CU369" s="123"/>
      <c r="CV369" s="112"/>
      <c r="CW369" s="119">
        <f t="shared" si="247"/>
        <v>0</v>
      </c>
      <c r="CX369" s="124"/>
      <c r="CY369" s="115">
        <f>IFERROR(IF(CX369="",0,(SUMIF($G$3:CW$3,"金额-入",$G369:CW369)-SUMIF($G$3:CW$3,"金额-出",$G369:CW369))/(SUMIF($G$3:CW$3,"数量-入",$G369:CW369)-SUMIF($G$3:CW$3,"数量-出",$G369:CW369))),0)</f>
        <v>0</v>
      </c>
      <c r="CZ369" s="115">
        <f t="shared" si="248"/>
        <v>0</v>
      </c>
      <c r="DA369" s="125"/>
      <c r="DB369" s="126"/>
      <c r="DC369" s="123"/>
      <c r="DD369" s="112"/>
      <c r="DE369" s="119">
        <f t="shared" si="249"/>
        <v>0</v>
      </c>
      <c r="DF369" s="124"/>
      <c r="DG369" s="115">
        <f>IFERROR(IF(DF369="",0,(SUMIF($G$3:DE$3,"金额-入",$G369:DE369)-SUMIF($G$3:DE$3,"金额-出",$G369:DE369))/(SUMIF($G$3:DE$3,"数量-入",$G369:DE369)-SUMIF($G$3:DE$3,"数量-出",$G369:DE369))),0)</f>
        <v>0</v>
      </c>
      <c r="DH369" s="115">
        <f t="shared" si="250"/>
        <v>0</v>
      </c>
      <c r="DI369" s="125"/>
      <c r="DJ369" s="126"/>
      <c r="DK369" s="109">
        <f t="array" ref="DK369">MIN(IF(($G$3:$DJ$3="单价")*(G369:DJ369&lt;&gt;0),G369:DJ369))</f>
        <v>0</v>
      </c>
      <c r="DL369" s="97">
        <f t="array" ref="DL369">MAX(IF($G$3:$DJ$3="单价",G369:DJ369))</f>
        <v>0</v>
      </c>
      <c r="DM369" s="115">
        <f t="shared" si="251"/>
        <v>0</v>
      </c>
      <c r="DN369" s="127"/>
      <c r="DO369" s="2"/>
      <c r="DP369" s="11">
        <f t="shared" si="252"/>
        <v>0</v>
      </c>
      <c r="DQ369" s="11">
        <f t="shared" si="253"/>
        <v>0</v>
      </c>
      <c r="DR369" s="11"/>
      <c r="DS369" s="11"/>
      <c r="DT369" s="11"/>
      <c r="DU369" s="2"/>
      <c r="DV369" s="2"/>
      <c r="DW369" s="2"/>
      <c r="DX369" s="2"/>
      <c r="DY369" s="2"/>
    </row>
    <row r="370" spans="1:129" ht="18" hidden="1" customHeight="1" outlineLevel="1" x14ac:dyDescent="0.15">
      <c r="A370" s="2"/>
      <c r="B370" s="53">
        <f t="shared" si="216"/>
        <v>366</v>
      </c>
      <c r="C370" s="5"/>
      <c r="D370" s="6"/>
      <c r="E370" s="7"/>
      <c r="F370" s="8"/>
      <c r="G370" s="111"/>
      <c r="H370" s="112"/>
      <c r="I370" s="113">
        <f t="shared" si="219"/>
        <v>0</v>
      </c>
      <c r="J370" s="114">
        <f t="shared" si="220"/>
        <v>0</v>
      </c>
      <c r="K370" s="115">
        <f t="shared" si="217"/>
        <v>0</v>
      </c>
      <c r="L370" s="113">
        <f t="shared" si="221"/>
        <v>0</v>
      </c>
      <c r="M370" s="114">
        <f t="shared" si="222"/>
        <v>0</v>
      </c>
      <c r="N370" s="115">
        <f t="shared" si="218"/>
        <v>0</v>
      </c>
      <c r="O370" s="113">
        <f t="shared" si="223"/>
        <v>0</v>
      </c>
      <c r="P370" s="116">
        <f t="shared" si="224"/>
        <v>0</v>
      </c>
      <c r="Q370" s="117">
        <f t="shared" si="225"/>
        <v>0</v>
      </c>
      <c r="R370" s="118">
        <f t="shared" si="226"/>
        <v>0</v>
      </c>
      <c r="S370" s="111"/>
      <c r="T370" s="112"/>
      <c r="U370" s="119">
        <f t="shared" si="227"/>
        <v>0</v>
      </c>
      <c r="V370" s="120"/>
      <c r="W370" s="115">
        <f>IFERROR(IF(V370="",0,(SUMIF($G$3:U$3,"金额-入",$G370:U370)-SUMIF($G$3:U$3,"金额-出",$G370:U370))/(SUMIF($G$3:U$3,"数量-入",$G370:U370)-SUMIF($G$3:U$3,"数量-出",$G370:U370))),0)</f>
        <v>0</v>
      </c>
      <c r="X370" s="115">
        <f t="shared" si="228"/>
        <v>0</v>
      </c>
      <c r="Y370" s="121"/>
      <c r="Z370" s="122"/>
      <c r="AA370" s="111"/>
      <c r="AB370" s="112"/>
      <c r="AC370" s="119">
        <f t="shared" si="229"/>
        <v>0</v>
      </c>
      <c r="AD370" s="120"/>
      <c r="AE370" s="115">
        <f>IFERROR(IF(AD370="",0,(SUMIF($G$3:AC$3,"金额-入",$G370:AC370)-SUMIF($G$3:AC$3,"金额-出",$G370:AC370))/(SUMIF($G$3:AC$3,"数量-入",$G370:AC370)-SUMIF($G$3:AC$3,"数量-出",$G370:AC370))),0)</f>
        <v>0</v>
      </c>
      <c r="AF370" s="115">
        <f t="shared" si="230"/>
        <v>0</v>
      </c>
      <c r="AG370" s="121"/>
      <c r="AH370" s="122"/>
      <c r="AI370" s="123"/>
      <c r="AJ370" s="112"/>
      <c r="AK370" s="119">
        <f t="shared" si="231"/>
        <v>0</v>
      </c>
      <c r="AL370" s="124"/>
      <c r="AM370" s="115">
        <f>IFERROR(IF(AL370="",0,(SUMIF($G$3:AK$3,"金额-入",$G370:AK370)-SUMIF($G$3:AK$3,"金额-出",$G370:AK370))/(SUMIF($G$3:AK$3,"数量-入",$G370:AK370)-SUMIF($G$3:AK$3,"数量-出",$G370:AK370))),0)</f>
        <v>0</v>
      </c>
      <c r="AN370" s="115">
        <f t="shared" si="232"/>
        <v>0</v>
      </c>
      <c r="AO370" s="125"/>
      <c r="AP370" s="126"/>
      <c r="AQ370" s="123"/>
      <c r="AR370" s="112"/>
      <c r="AS370" s="119">
        <f t="shared" si="233"/>
        <v>0</v>
      </c>
      <c r="AT370" s="124"/>
      <c r="AU370" s="115">
        <f>IFERROR(IF(AT370="",0,(SUMIF($G$3:AS$3,"金额-入",$G370:AS370)-SUMIF($G$3:AS$3,"金额-出",$G370:AS370))/(SUMIF($G$3:AS$3,"数量-入",$G370:AS370)-SUMIF($G$3:AS$3,"数量-出",$G370:AS370))),0)</f>
        <v>0</v>
      </c>
      <c r="AV370" s="115">
        <f t="shared" si="234"/>
        <v>0</v>
      </c>
      <c r="AW370" s="125"/>
      <c r="AX370" s="126"/>
      <c r="AY370" s="123"/>
      <c r="AZ370" s="112"/>
      <c r="BA370" s="119">
        <f t="shared" si="235"/>
        <v>0</v>
      </c>
      <c r="BB370" s="124"/>
      <c r="BC370" s="115">
        <f>IFERROR(IF(BB370="",0,(SUMIF($G$3:BA$3,"金额-入",$G370:BA370)-SUMIF($G$3:BA$3,"金额-出",$G370:BA370))/(SUMIF($G$3:BA$3,"数量-入",$G370:BA370)-SUMIF($G$3:BA$3,"数量-出",$G370:BA370))),0)</f>
        <v>0</v>
      </c>
      <c r="BD370" s="115">
        <f t="shared" si="236"/>
        <v>0</v>
      </c>
      <c r="BE370" s="125"/>
      <c r="BF370" s="126"/>
      <c r="BG370" s="123"/>
      <c r="BH370" s="112"/>
      <c r="BI370" s="119">
        <f t="shared" si="237"/>
        <v>0</v>
      </c>
      <c r="BJ370" s="124"/>
      <c r="BK370" s="115">
        <f>IFERROR(IF(BJ370="",0,(SUMIF($G$3:BI$3,"金额-入",$G370:BI370)-SUMIF($G$3:BI$3,"金额-出",$G370:BI370))/(SUMIF($G$3:BI$3,"数量-入",$G370:BI370)-SUMIF($G$3:BI$3,"数量-出",$G370:BI370))),0)</f>
        <v>0</v>
      </c>
      <c r="BL370" s="115">
        <f t="shared" si="238"/>
        <v>0</v>
      </c>
      <c r="BM370" s="125"/>
      <c r="BN370" s="126"/>
      <c r="BO370" s="123"/>
      <c r="BP370" s="112"/>
      <c r="BQ370" s="119">
        <f t="shared" si="239"/>
        <v>0</v>
      </c>
      <c r="BR370" s="124"/>
      <c r="BS370" s="115">
        <f>IFERROR(IF(BR370="",0,(SUMIF($G$3:BQ$3,"金额-入",$G370:BQ370)-SUMIF($G$3:BQ$3,"金额-出",$G370:BQ370))/(SUMIF($G$3:BQ$3,"数量-入",$G370:BQ370)-SUMIF($G$3:BQ$3,"数量-出",$G370:BQ370))),0)</f>
        <v>0</v>
      </c>
      <c r="BT370" s="115">
        <f t="shared" si="240"/>
        <v>0</v>
      </c>
      <c r="BU370" s="125"/>
      <c r="BV370" s="126"/>
      <c r="BW370" s="123"/>
      <c r="BX370" s="112"/>
      <c r="BY370" s="119">
        <f t="shared" si="241"/>
        <v>0</v>
      </c>
      <c r="BZ370" s="124"/>
      <c r="CA370" s="115">
        <f>IFERROR(IF(BZ370="",0,(SUMIF($G$3:BY$3,"金额-入",$G370:BY370)-SUMIF($G$3:BY$3,"金额-出",$G370:BY370))/(SUMIF($G$3:BY$3,"数量-入",$G370:BY370)-SUMIF($G$3:BY$3,"数量-出",$G370:BY370))),0)</f>
        <v>0</v>
      </c>
      <c r="CB370" s="115">
        <f t="shared" si="242"/>
        <v>0</v>
      </c>
      <c r="CC370" s="125"/>
      <c r="CD370" s="126"/>
      <c r="CE370" s="123"/>
      <c r="CF370" s="112"/>
      <c r="CG370" s="119">
        <f t="shared" si="243"/>
        <v>0</v>
      </c>
      <c r="CH370" s="124"/>
      <c r="CI370" s="115">
        <f>IFERROR(IF(CH370="",0,(SUMIF($G$3:CG$3,"金额-入",$G370:CG370)-SUMIF($G$3:CG$3,"金额-出",$G370:CG370))/(SUMIF($G$3:CG$3,"数量-入",$G370:CG370)-SUMIF($G$3:CG$3,"数量-出",$G370:CG370))),0)</f>
        <v>0</v>
      </c>
      <c r="CJ370" s="115">
        <f t="shared" si="244"/>
        <v>0</v>
      </c>
      <c r="CK370" s="125"/>
      <c r="CL370" s="126"/>
      <c r="CM370" s="123"/>
      <c r="CN370" s="112"/>
      <c r="CO370" s="119">
        <f t="shared" si="245"/>
        <v>0</v>
      </c>
      <c r="CP370" s="124"/>
      <c r="CQ370" s="115">
        <f>IFERROR(IF(CP370="",0,(SUMIF($G$3:CO$3,"金额-入",$G370:CO370)-SUMIF($G$3:CO$3,"金额-出",$G370:CO370))/(SUMIF($G$3:CO$3,"数量-入",$G370:CO370)-SUMIF($G$3:CO$3,"数量-出",$G370:CO370))),0)</f>
        <v>0</v>
      </c>
      <c r="CR370" s="115">
        <f t="shared" si="246"/>
        <v>0</v>
      </c>
      <c r="CS370" s="125"/>
      <c r="CT370" s="126"/>
      <c r="CU370" s="123"/>
      <c r="CV370" s="112"/>
      <c r="CW370" s="119">
        <f t="shared" si="247"/>
        <v>0</v>
      </c>
      <c r="CX370" s="124"/>
      <c r="CY370" s="115">
        <f>IFERROR(IF(CX370="",0,(SUMIF($G$3:CW$3,"金额-入",$G370:CW370)-SUMIF($G$3:CW$3,"金额-出",$G370:CW370))/(SUMIF($G$3:CW$3,"数量-入",$G370:CW370)-SUMIF($G$3:CW$3,"数量-出",$G370:CW370))),0)</f>
        <v>0</v>
      </c>
      <c r="CZ370" s="115">
        <f t="shared" si="248"/>
        <v>0</v>
      </c>
      <c r="DA370" s="125"/>
      <c r="DB370" s="126"/>
      <c r="DC370" s="123"/>
      <c r="DD370" s="112"/>
      <c r="DE370" s="119">
        <f t="shared" si="249"/>
        <v>0</v>
      </c>
      <c r="DF370" s="124"/>
      <c r="DG370" s="115">
        <f>IFERROR(IF(DF370="",0,(SUMIF($G$3:DE$3,"金额-入",$G370:DE370)-SUMIF($G$3:DE$3,"金额-出",$G370:DE370))/(SUMIF($G$3:DE$3,"数量-入",$G370:DE370)-SUMIF($G$3:DE$3,"数量-出",$G370:DE370))),0)</f>
        <v>0</v>
      </c>
      <c r="DH370" s="115">
        <f t="shared" si="250"/>
        <v>0</v>
      </c>
      <c r="DI370" s="125"/>
      <c r="DJ370" s="126"/>
      <c r="DK370" s="109">
        <f t="array" ref="DK370">MIN(IF(($G$3:$DJ$3="单价")*(G370:DJ370&lt;&gt;0),G370:DJ370))</f>
        <v>0</v>
      </c>
      <c r="DL370" s="97">
        <f t="array" ref="DL370">MAX(IF($G$3:$DJ$3="单价",G370:DJ370))</f>
        <v>0</v>
      </c>
      <c r="DM370" s="115">
        <f t="shared" si="251"/>
        <v>0</v>
      </c>
      <c r="DN370" s="127"/>
      <c r="DO370" s="2"/>
      <c r="DP370" s="11">
        <f t="shared" si="252"/>
        <v>0</v>
      </c>
      <c r="DQ370" s="11">
        <f t="shared" si="253"/>
        <v>0</v>
      </c>
      <c r="DR370" s="11"/>
      <c r="DS370" s="11"/>
      <c r="DT370" s="11"/>
      <c r="DU370" s="2"/>
      <c r="DV370" s="2"/>
      <c r="DW370" s="2"/>
      <c r="DX370" s="2"/>
      <c r="DY370" s="2"/>
    </row>
    <row r="371" spans="1:129" ht="18" hidden="1" customHeight="1" outlineLevel="1" x14ac:dyDescent="0.15">
      <c r="A371" s="2"/>
      <c r="B371" s="53">
        <f t="shared" si="216"/>
        <v>367</v>
      </c>
      <c r="C371" s="5"/>
      <c r="D371" s="6"/>
      <c r="E371" s="7"/>
      <c r="F371" s="8"/>
      <c r="G371" s="111"/>
      <c r="H371" s="112"/>
      <c r="I371" s="113">
        <f t="shared" si="219"/>
        <v>0</v>
      </c>
      <c r="J371" s="114">
        <f t="shared" si="220"/>
        <v>0</v>
      </c>
      <c r="K371" s="115">
        <f t="shared" si="217"/>
        <v>0</v>
      </c>
      <c r="L371" s="113">
        <f t="shared" si="221"/>
        <v>0</v>
      </c>
      <c r="M371" s="114">
        <f t="shared" si="222"/>
        <v>0</v>
      </c>
      <c r="N371" s="115">
        <f t="shared" si="218"/>
        <v>0</v>
      </c>
      <c r="O371" s="113">
        <f t="shared" si="223"/>
        <v>0</v>
      </c>
      <c r="P371" s="116">
        <f t="shared" si="224"/>
        <v>0</v>
      </c>
      <c r="Q371" s="117">
        <f t="shared" si="225"/>
        <v>0</v>
      </c>
      <c r="R371" s="118">
        <f t="shared" si="226"/>
        <v>0</v>
      </c>
      <c r="S371" s="111"/>
      <c r="T371" s="112"/>
      <c r="U371" s="119">
        <f t="shared" si="227"/>
        <v>0</v>
      </c>
      <c r="V371" s="120"/>
      <c r="W371" s="115">
        <f>IFERROR(IF(V371="",0,(SUMIF($G$3:U$3,"金额-入",$G371:U371)-SUMIF($G$3:U$3,"金额-出",$G371:U371))/(SUMIF($G$3:U$3,"数量-入",$G371:U371)-SUMIF($G$3:U$3,"数量-出",$G371:U371))),0)</f>
        <v>0</v>
      </c>
      <c r="X371" s="115">
        <f t="shared" si="228"/>
        <v>0</v>
      </c>
      <c r="Y371" s="121"/>
      <c r="Z371" s="122"/>
      <c r="AA371" s="111"/>
      <c r="AB371" s="112"/>
      <c r="AC371" s="119">
        <f t="shared" si="229"/>
        <v>0</v>
      </c>
      <c r="AD371" s="120"/>
      <c r="AE371" s="115">
        <f>IFERROR(IF(AD371="",0,(SUMIF($G$3:AC$3,"金额-入",$G371:AC371)-SUMIF($G$3:AC$3,"金额-出",$G371:AC371))/(SUMIF($G$3:AC$3,"数量-入",$G371:AC371)-SUMIF($G$3:AC$3,"数量-出",$G371:AC371))),0)</f>
        <v>0</v>
      </c>
      <c r="AF371" s="115">
        <f t="shared" si="230"/>
        <v>0</v>
      </c>
      <c r="AG371" s="121"/>
      <c r="AH371" s="122"/>
      <c r="AI371" s="123"/>
      <c r="AJ371" s="112"/>
      <c r="AK371" s="119">
        <f t="shared" si="231"/>
        <v>0</v>
      </c>
      <c r="AL371" s="124"/>
      <c r="AM371" s="115">
        <f>IFERROR(IF(AL371="",0,(SUMIF($G$3:AK$3,"金额-入",$G371:AK371)-SUMIF($G$3:AK$3,"金额-出",$G371:AK371))/(SUMIF($G$3:AK$3,"数量-入",$G371:AK371)-SUMIF($G$3:AK$3,"数量-出",$G371:AK371))),0)</f>
        <v>0</v>
      </c>
      <c r="AN371" s="115">
        <f t="shared" si="232"/>
        <v>0</v>
      </c>
      <c r="AO371" s="125"/>
      <c r="AP371" s="126"/>
      <c r="AQ371" s="123"/>
      <c r="AR371" s="112"/>
      <c r="AS371" s="119">
        <f t="shared" si="233"/>
        <v>0</v>
      </c>
      <c r="AT371" s="124"/>
      <c r="AU371" s="115">
        <f>IFERROR(IF(AT371="",0,(SUMIF($G$3:AS$3,"金额-入",$G371:AS371)-SUMIF($G$3:AS$3,"金额-出",$G371:AS371))/(SUMIF($G$3:AS$3,"数量-入",$G371:AS371)-SUMIF($G$3:AS$3,"数量-出",$G371:AS371))),0)</f>
        <v>0</v>
      </c>
      <c r="AV371" s="115">
        <f t="shared" si="234"/>
        <v>0</v>
      </c>
      <c r="AW371" s="125"/>
      <c r="AX371" s="126"/>
      <c r="AY371" s="123"/>
      <c r="AZ371" s="112"/>
      <c r="BA371" s="119">
        <f t="shared" si="235"/>
        <v>0</v>
      </c>
      <c r="BB371" s="124"/>
      <c r="BC371" s="115">
        <f>IFERROR(IF(BB371="",0,(SUMIF($G$3:BA$3,"金额-入",$G371:BA371)-SUMIF($G$3:BA$3,"金额-出",$G371:BA371))/(SUMIF($G$3:BA$3,"数量-入",$G371:BA371)-SUMIF($G$3:BA$3,"数量-出",$G371:BA371))),0)</f>
        <v>0</v>
      </c>
      <c r="BD371" s="115">
        <f t="shared" si="236"/>
        <v>0</v>
      </c>
      <c r="BE371" s="125"/>
      <c r="BF371" s="126"/>
      <c r="BG371" s="123"/>
      <c r="BH371" s="112"/>
      <c r="BI371" s="119">
        <f t="shared" si="237"/>
        <v>0</v>
      </c>
      <c r="BJ371" s="124"/>
      <c r="BK371" s="115">
        <f>IFERROR(IF(BJ371="",0,(SUMIF($G$3:BI$3,"金额-入",$G371:BI371)-SUMIF($G$3:BI$3,"金额-出",$G371:BI371))/(SUMIF($G$3:BI$3,"数量-入",$G371:BI371)-SUMIF($G$3:BI$3,"数量-出",$G371:BI371))),0)</f>
        <v>0</v>
      </c>
      <c r="BL371" s="115">
        <f t="shared" si="238"/>
        <v>0</v>
      </c>
      <c r="BM371" s="125"/>
      <c r="BN371" s="126"/>
      <c r="BO371" s="123"/>
      <c r="BP371" s="112"/>
      <c r="BQ371" s="119">
        <f t="shared" si="239"/>
        <v>0</v>
      </c>
      <c r="BR371" s="124"/>
      <c r="BS371" s="115">
        <f>IFERROR(IF(BR371="",0,(SUMIF($G$3:BQ$3,"金额-入",$G371:BQ371)-SUMIF($G$3:BQ$3,"金额-出",$G371:BQ371))/(SUMIF($G$3:BQ$3,"数量-入",$G371:BQ371)-SUMIF($G$3:BQ$3,"数量-出",$G371:BQ371))),0)</f>
        <v>0</v>
      </c>
      <c r="BT371" s="115">
        <f t="shared" si="240"/>
        <v>0</v>
      </c>
      <c r="BU371" s="125"/>
      <c r="BV371" s="126"/>
      <c r="BW371" s="123"/>
      <c r="BX371" s="112"/>
      <c r="BY371" s="119">
        <f t="shared" si="241"/>
        <v>0</v>
      </c>
      <c r="BZ371" s="124"/>
      <c r="CA371" s="115">
        <f>IFERROR(IF(BZ371="",0,(SUMIF($G$3:BY$3,"金额-入",$G371:BY371)-SUMIF($G$3:BY$3,"金额-出",$G371:BY371))/(SUMIF($G$3:BY$3,"数量-入",$G371:BY371)-SUMIF($G$3:BY$3,"数量-出",$G371:BY371))),0)</f>
        <v>0</v>
      </c>
      <c r="CB371" s="115">
        <f t="shared" si="242"/>
        <v>0</v>
      </c>
      <c r="CC371" s="125"/>
      <c r="CD371" s="126"/>
      <c r="CE371" s="123"/>
      <c r="CF371" s="112"/>
      <c r="CG371" s="119">
        <f t="shared" si="243"/>
        <v>0</v>
      </c>
      <c r="CH371" s="124"/>
      <c r="CI371" s="115">
        <f>IFERROR(IF(CH371="",0,(SUMIF($G$3:CG$3,"金额-入",$G371:CG371)-SUMIF($G$3:CG$3,"金额-出",$G371:CG371))/(SUMIF($G$3:CG$3,"数量-入",$G371:CG371)-SUMIF($G$3:CG$3,"数量-出",$G371:CG371))),0)</f>
        <v>0</v>
      </c>
      <c r="CJ371" s="115">
        <f t="shared" si="244"/>
        <v>0</v>
      </c>
      <c r="CK371" s="125"/>
      <c r="CL371" s="126"/>
      <c r="CM371" s="123"/>
      <c r="CN371" s="112"/>
      <c r="CO371" s="119">
        <f t="shared" si="245"/>
        <v>0</v>
      </c>
      <c r="CP371" s="124"/>
      <c r="CQ371" s="115">
        <f>IFERROR(IF(CP371="",0,(SUMIF($G$3:CO$3,"金额-入",$G371:CO371)-SUMIF($G$3:CO$3,"金额-出",$G371:CO371))/(SUMIF($G$3:CO$3,"数量-入",$G371:CO371)-SUMIF($G$3:CO$3,"数量-出",$G371:CO371))),0)</f>
        <v>0</v>
      </c>
      <c r="CR371" s="115">
        <f t="shared" si="246"/>
        <v>0</v>
      </c>
      <c r="CS371" s="125"/>
      <c r="CT371" s="126"/>
      <c r="CU371" s="123"/>
      <c r="CV371" s="112"/>
      <c r="CW371" s="119">
        <f t="shared" si="247"/>
        <v>0</v>
      </c>
      <c r="CX371" s="124"/>
      <c r="CY371" s="115">
        <f>IFERROR(IF(CX371="",0,(SUMIF($G$3:CW$3,"金额-入",$G371:CW371)-SUMIF($G$3:CW$3,"金额-出",$G371:CW371))/(SUMIF($G$3:CW$3,"数量-入",$G371:CW371)-SUMIF($G$3:CW$3,"数量-出",$G371:CW371))),0)</f>
        <v>0</v>
      </c>
      <c r="CZ371" s="115">
        <f t="shared" si="248"/>
        <v>0</v>
      </c>
      <c r="DA371" s="125"/>
      <c r="DB371" s="126"/>
      <c r="DC371" s="123"/>
      <c r="DD371" s="112"/>
      <c r="DE371" s="119">
        <f t="shared" si="249"/>
        <v>0</v>
      </c>
      <c r="DF371" s="124"/>
      <c r="DG371" s="115">
        <f>IFERROR(IF(DF371="",0,(SUMIF($G$3:DE$3,"金额-入",$G371:DE371)-SUMIF($G$3:DE$3,"金额-出",$G371:DE371))/(SUMIF($G$3:DE$3,"数量-入",$G371:DE371)-SUMIF($G$3:DE$3,"数量-出",$G371:DE371))),0)</f>
        <v>0</v>
      </c>
      <c r="DH371" s="115">
        <f t="shared" si="250"/>
        <v>0</v>
      </c>
      <c r="DI371" s="125"/>
      <c r="DJ371" s="126"/>
      <c r="DK371" s="109">
        <f t="array" ref="DK371">MIN(IF(($G$3:$DJ$3="单价")*(G371:DJ371&lt;&gt;0),G371:DJ371))</f>
        <v>0</v>
      </c>
      <c r="DL371" s="97">
        <f t="array" ref="DL371">MAX(IF($G$3:$DJ$3="单价",G371:DJ371))</f>
        <v>0</v>
      </c>
      <c r="DM371" s="115">
        <f t="shared" si="251"/>
        <v>0</v>
      </c>
      <c r="DN371" s="127"/>
      <c r="DO371" s="2"/>
      <c r="DP371" s="11">
        <f t="shared" si="252"/>
        <v>0</v>
      </c>
      <c r="DQ371" s="11">
        <f t="shared" si="253"/>
        <v>0</v>
      </c>
      <c r="DR371" s="11"/>
      <c r="DS371" s="11"/>
      <c r="DT371" s="11"/>
      <c r="DU371" s="2"/>
      <c r="DV371" s="2"/>
      <c r="DW371" s="2"/>
      <c r="DX371" s="2"/>
      <c r="DY371" s="2"/>
    </row>
    <row r="372" spans="1:129" ht="18" hidden="1" customHeight="1" outlineLevel="1" x14ac:dyDescent="0.15">
      <c r="A372" s="2"/>
      <c r="B372" s="53">
        <f t="shared" si="216"/>
        <v>368</v>
      </c>
      <c r="C372" s="5"/>
      <c r="D372" s="6"/>
      <c r="E372" s="7"/>
      <c r="F372" s="8"/>
      <c r="G372" s="111"/>
      <c r="H372" s="112"/>
      <c r="I372" s="113">
        <f t="shared" si="219"/>
        <v>0</v>
      </c>
      <c r="J372" s="114">
        <f t="shared" si="220"/>
        <v>0</v>
      </c>
      <c r="K372" s="115">
        <f t="shared" si="217"/>
        <v>0</v>
      </c>
      <c r="L372" s="113">
        <f t="shared" si="221"/>
        <v>0</v>
      </c>
      <c r="M372" s="114">
        <f t="shared" si="222"/>
        <v>0</v>
      </c>
      <c r="N372" s="115">
        <f t="shared" si="218"/>
        <v>0</v>
      </c>
      <c r="O372" s="113">
        <f t="shared" si="223"/>
        <v>0</v>
      </c>
      <c r="P372" s="116">
        <f t="shared" si="224"/>
        <v>0</v>
      </c>
      <c r="Q372" s="117">
        <f t="shared" si="225"/>
        <v>0</v>
      </c>
      <c r="R372" s="118">
        <f t="shared" si="226"/>
        <v>0</v>
      </c>
      <c r="S372" s="111"/>
      <c r="T372" s="112"/>
      <c r="U372" s="119">
        <f t="shared" si="227"/>
        <v>0</v>
      </c>
      <c r="V372" s="120"/>
      <c r="W372" s="115">
        <f>IFERROR(IF(V372="",0,(SUMIF($G$3:U$3,"金额-入",$G372:U372)-SUMIF($G$3:U$3,"金额-出",$G372:U372))/(SUMIF($G$3:U$3,"数量-入",$G372:U372)-SUMIF($G$3:U$3,"数量-出",$G372:U372))),0)</f>
        <v>0</v>
      </c>
      <c r="X372" s="115">
        <f t="shared" si="228"/>
        <v>0</v>
      </c>
      <c r="Y372" s="121"/>
      <c r="Z372" s="122"/>
      <c r="AA372" s="111"/>
      <c r="AB372" s="112"/>
      <c r="AC372" s="119">
        <f t="shared" si="229"/>
        <v>0</v>
      </c>
      <c r="AD372" s="120"/>
      <c r="AE372" s="115">
        <f>IFERROR(IF(AD372="",0,(SUMIF($G$3:AC$3,"金额-入",$G372:AC372)-SUMIF($G$3:AC$3,"金额-出",$G372:AC372))/(SUMIF($G$3:AC$3,"数量-入",$G372:AC372)-SUMIF($G$3:AC$3,"数量-出",$G372:AC372))),0)</f>
        <v>0</v>
      </c>
      <c r="AF372" s="115">
        <f t="shared" si="230"/>
        <v>0</v>
      </c>
      <c r="AG372" s="121"/>
      <c r="AH372" s="122"/>
      <c r="AI372" s="123"/>
      <c r="AJ372" s="112"/>
      <c r="AK372" s="119">
        <f t="shared" si="231"/>
        <v>0</v>
      </c>
      <c r="AL372" s="124"/>
      <c r="AM372" s="115">
        <f>IFERROR(IF(AL372="",0,(SUMIF($G$3:AK$3,"金额-入",$G372:AK372)-SUMIF($G$3:AK$3,"金额-出",$G372:AK372))/(SUMIF($G$3:AK$3,"数量-入",$G372:AK372)-SUMIF($G$3:AK$3,"数量-出",$G372:AK372))),0)</f>
        <v>0</v>
      </c>
      <c r="AN372" s="115">
        <f t="shared" si="232"/>
        <v>0</v>
      </c>
      <c r="AO372" s="125"/>
      <c r="AP372" s="126"/>
      <c r="AQ372" s="123"/>
      <c r="AR372" s="112"/>
      <c r="AS372" s="119">
        <f t="shared" si="233"/>
        <v>0</v>
      </c>
      <c r="AT372" s="124"/>
      <c r="AU372" s="115">
        <f>IFERROR(IF(AT372="",0,(SUMIF($G$3:AS$3,"金额-入",$G372:AS372)-SUMIF($G$3:AS$3,"金额-出",$G372:AS372))/(SUMIF($G$3:AS$3,"数量-入",$G372:AS372)-SUMIF($G$3:AS$3,"数量-出",$G372:AS372))),0)</f>
        <v>0</v>
      </c>
      <c r="AV372" s="115">
        <f t="shared" si="234"/>
        <v>0</v>
      </c>
      <c r="AW372" s="125"/>
      <c r="AX372" s="126"/>
      <c r="AY372" s="123"/>
      <c r="AZ372" s="112"/>
      <c r="BA372" s="119">
        <f t="shared" si="235"/>
        <v>0</v>
      </c>
      <c r="BB372" s="124"/>
      <c r="BC372" s="115">
        <f>IFERROR(IF(BB372="",0,(SUMIF($G$3:BA$3,"金额-入",$G372:BA372)-SUMIF($G$3:BA$3,"金额-出",$G372:BA372))/(SUMIF($G$3:BA$3,"数量-入",$G372:BA372)-SUMIF($G$3:BA$3,"数量-出",$G372:BA372))),0)</f>
        <v>0</v>
      </c>
      <c r="BD372" s="115">
        <f t="shared" si="236"/>
        <v>0</v>
      </c>
      <c r="BE372" s="125"/>
      <c r="BF372" s="126"/>
      <c r="BG372" s="123"/>
      <c r="BH372" s="112"/>
      <c r="BI372" s="119">
        <f t="shared" si="237"/>
        <v>0</v>
      </c>
      <c r="BJ372" s="124"/>
      <c r="BK372" s="115">
        <f>IFERROR(IF(BJ372="",0,(SUMIF($G$3:BI$3,"金额-入",$G372:BI372)-SUMIF($G$3:BI$3,"金额-出",$G372:BI372))/(SUMIF($G$3:BI$3,"数量-入",$G372:BI372)-SUMIF($G$3:BI$3,"数量-出",$G372:BI372))),0)</f>
        <v>0</v>
      </c>
      <c r="BL372" s="115">
        <f t="shared" si="238"/>
        <v>0</v>
      </c>
      <c r="BM372" s="125"/>
      <c r="BN372" s="126"/>
      <c r="BO372" s="123"/>
      <c r="BP372" s="112"/>
      <c r="BQ372" s="119">
        <f t="shared" si="239"/>
        <v>0</v>
      </c>
      <c r="BR372" s="124"/>
      <c r="BS372" s="115">
        <f>IFERROR(IF(BR372="",0,(SUMIF($G$3:BQ$3,"金额-入",$G372:BQ372)-SUMIF($G$3:BQ$3,"金额-出",$G372:BQ372))/(SUMIF($G$3:BQ$3,"数量-入",$G372:BQ372)-SUMIF($G$3:BQ$3,"数量-出",$G372:BQ372))),0)</f>
        <v>0</v>
      </c>
      <c r="BT372" s="115">
        <f t="shared" si="240"/>
        <v>0</v>
      </c>
      <c r="BU372" s="125"/>
      <c r="BV372" s="126"/>
      <c r="BW372" s="123"/>
      <c r="BX372" s="112"/>
      <c r="BY372" s="119">
        <f t="shared" si="241"/>
        <v>0</v>
      </c>
      <c r="BZ372" s="124"/>
      <c r="CA372" s="115">
        <f>IFERROR(IF(BZ372="",0,(SUMIF($G$3:BY$3,"金额-入",$G372:BY372)-SUMIF($G$3:BY$3,"金额-出",$G372:BY372))/(SUMIF($G$3:BY$3,"数量-入",$G372:BY372)-SUMIF($G$3:BY$3,"数量-出",$G372:BY372))),0)</f>
        <v>0</v>
      </c>
      <c r="CB372" s="115">
        <f t="shared" si="242"/>
        <v>0</v>
      </c>
      <c r="CC372" s="125"/>
      <c r="CD372" s="126"/>
      <c r="CE372" s="123"/>
      <c r="CF372" s="112"/>
      <c r="CG372" s="119">
        <f t="shared" si="243"/>
        <v>0</v>
      </c>
      <c r="CH372" s="124"/>
      <c r="CI372" s="115">
        <f>IFERROR(IF(CH372="",0,(SUMIF($G$3:CG$3,"金额-入",$G372:CG372)-SUMIF($G$3:CG$3,"金额-出",$G372:CG372))/(SUMIF($G$3:CG$3,"数量-入",$G372:CG372)-SUMIF($G$3:CG$3,"数量-出",$G372:CG372))),0)</f>
        <v>0</v>
      </c>
      <c r="CJ372" s="115">
        <f t="shared" si="244"/>
        <v>0</v>
      </c>
      <c r="CK372" s="125"/>
      <c r="CL372" s="126"/>
      <c r="CM372" s="123"/>
      <c r="CN372" s="112"/>
      <c r="CO372" s="119">
        <f t="shared" si="245"/>
        <v>0</v>
      </c>
      <c r="CP372" s="124"/>
      <c r="CQ372" s="115">
        <f>IFERROR(IF(CP372="",0,(SUMIF($G$3:CO$3,"金额-入",$G372:CO372)-SUMIF($G$3:CO$3,"金额-出",$G372:CO372))/(SUMIF($G$3:CO$3,"数量-入",$G372:CO372)-SUMIF($G$3:CO$3,"数量-出",$G372:CO372))),0)</f>
        <v>0</v>
      </c>
      <c r="CR372" s="115">
        <f t="shared" si="246"/>
        <v>0</v>
      </c>
      <c r="CS372" s="125"/>
      <c r="CT372" s="126"/>
      <c r="CU372" s="123"/>
      <c r="CV372" s="112"/>
      <c r="CW372" s="119">
        <f t="shared" si="247"/>
        <v>0</v>
      </c>
      <c r="CX372" s="124"/>
      <c r="CY372" s="115">
        <f>IFERROR(IF(CX372="",0,(SUMIF($G$3:CW$3,"金额-入",$G372:CW372)-SUMIF($G$3:CW$3,"金额-出",$G372:CW372))/(SUMIF($G$3:CW$3,"数量-入",$G372:CW372)-SUMIF($G$3:CW$3,"数量-出",$G372:CW372))),0)</f>
        <v>0</v>
      </c>
      <c r="CZ372" s="115">
        <f t="shared" si="248"/>
        <v>0</v>
      </c>
      <c r="DA372" s="125"/>
      <c r="DB372" s="126"/>
      <c r="DC372" s="123"/>
      <c r="DD372" s="112"/>
      <c r="DE372" s="119">
        <f t="shared" si="249"/>
        <v>0</v>
      </c>
      <c r="DF372" s="124"/>
      <c r="DG372" s="115">
        <f>IFERROR(IF(DF372="",0,(SUMIF($G$3:DE$3,"金额-入",$G372:DE372)-SUMIF($G$3:DE$3,"金额-出",$G372:DE372))/(SUMIF($G$3:DE$3,"数量-入",$G372:DE372)-SUMIF($G$3:DE$3,"数量-出",$G372:DE372))),0)</f>
        <v>0</v>
      </c>
      <c r="DH372" s="115">
        <f t="shared" si="250"/>
        <v>0</v>
      </c>
      <c r="DI372" s="125"/>
      <c r="DJ372" s="126"/>
      <c r="DK372" s="109">
        <f t="array" ref="DK372">MIN(IF(($G$3:$DJ$3="单价")*(G372:DJ372&lt;&gt;0),G372:DJ372))</f>
        <v>0</v>
      </c>
      <c r="DL372" s="97">
        <f t="array" ref="DL372">MAX(IF($G$3:$DJ$3="单价",G372:DJ372))</f>
        <v>0</v>
      </c>
      <c r="DM372" s="115">
        <f t="shared" si="251"/>
        <v>0</v>
      </c>
      <c r="DN372" s="127"/>
      <c r="DO372" s="2"/>
      <c r="DP372" s="11">
        <f t="shared" si="252"/>
        <v>0</v>
      </c>
      <c r="DQ372" s="11">
        <f t="shared" si="253"/>
        <v>0</v>
      </c>
      <c r="DR372" s="11"/>
      <c r="DS372" s="11"/>
      <c r="DT372" s="11"/>
      <c r="DU372" s="2"/>
      <c r="DV372" s="2"/>
      <c r="DW372" s="2"/>
      <c r="DX372" s="2"/>
      <c r="DY372" s="2"/>
    </row>
    <row r="373" spans="1:129" ht="18" hidden="1" customHeight="1" outlineLevel="1" x14ac:dyDescent="0.15">
      <c r="A373" s="2"/>
      <c r="B373" s="53">
        <f t="shared" si="216"/>
        <v>369</v>
      </c>
      <c r="C373" s="5"/>
      <c r="D373" s="6"/>
      <c r="E373" s="7"/>
      <c r="F373" s="8"/>
      <c r="G373" s="111"/>
      <c r="H373" s="112"/>
      <c r="I373" s="113">
        <f t="shared" si="219"/>
        <v>0</v>
      </c>
      <c r="J373" s="114">
        <f t="shared" si="220"/>
        <v>0</v>
      </c>
      <c r="K373" s="115">
        <f t="shared" si="217"/>
        <v>0</v>
      </c>
      <c r="L373" s="113">
        <f t="shared" si="221"/>
        <v>0</v>
      </c>
      <c r="M373" s="114">
        <f t="shared" si="222"/>
        <v>0</v>
      </c>
      <c r="N373" s="115">
        <f t="shared" si="218"/>
        <v>0</v>
      </c>
      <c r="O373" s="113">
        <f t="shared" si="223"/>
        <v>0</v>
      </c>
      <c r="P373" s="116">
        <f t="shared" si="224"/>
        <v>0</v>
      </c>
      <c r="Q373" s="117">
        <f t="shared" si="225"/>
        <v>0</v>
      </c>
      <c r="R373" s="118">
        <f t="shared" si="226"/>
        <v>0</v>
      </c>
      <c r="S373" s="111"/>
      <c r="T373" s="112"/>
      <c r="U373" s="119">
        <f t="shared" si="227"/>
        <v>0</v>
      </c>
      <c r="V373" s="120"/>
      <c r="W373" s="115">
        <f>IFERROR(IF(V373="",0,(SUMIF($G$3:U$3,"金额-入",$G373:U373)-SUMIF($G$3:U$3,"金额-出",$G373:U373))/(SUMIF($G$3:U$3,"数量-入",$G373:U373)-SUMIF($G$3:U$3,"数量-出",$G373:U373))),0)</f>
        <v>0</v>
      </c>
      <c r="X373" s="115">
        <f t="shared" si="228"/>
        <v>0</v>
      </c>
      <c r="Y373" s="121"/>
      <c r="Z373" s="122"/>
      <c r="AA373" s="111"/>
      <c r="AB373" s="112"/>
      <c r="AC373" s="119">
        <f t="shared" si="229"/>
        <v>0</v>
      </c>
      <c r="AD373" s="120"/>
      <c r="AE373" s="115">
        <f>IFERROR(IF(AD373="",0,(SUMIF($G$3:AC$3,"金额-入",$G373:AC373)-SUMIF($G$3:AC$3,"金额-出",$G373:AC373))/(SUMIF($G$3:AC$3,"数量-入",$G373:AC373)-SUMIF($G$3:AC$3,"数量-出",$G373:AC373))),0)</f>
        <v>0</v>
      </c>
      <c r="AF373" s="115">
        <f t="shared" si="230"/>
        <v>0</v>
      </c>
      <c r="AG373" s="121"/>
      <c r="AH373" s="122"/>
      <c r="AI373" s="123"/>
      <c r="AJ373" s="112"/>
      <c r="AK373" s="119">
        <f t="shared" si="231"/>
        <v>0</v>
      </c>
      <c r="AL373" s="124"/>
      <c r="AM373" s="115">
        <f>IFERROR(IF(AL373="",0,(SUMIF($G$3:AK$3,"金额-入",$G373:AK373)-SUMIF($G$3:AK$3,"金额-出",$G373:AK373))/(SUMIF($G$3:AK$3,"数量-入",$G373:AK373)-SUMIF($G$3:AK$3,"数量-出",$G373:AK373))),0)</f>
        <v>0</v>
      </c>
      <c r="AN373" s="115">
        <f t="shared" si="232"/>
        <v>0</v>
      </c>
      <c r="AO373" s="125"/>
      <c r="AP373" s="126"/>
      <c r="AQ373" s="123"/>
      <c r="AR373" s="112"/>
      <c r="AS373" s="119">
        <f t="shared" si="233"/>
        <v>0</v>
      </c>
      <c r="AT373" s="124"/>
      <c r="AU373" s="115">
        <f>IFERROR(IF(AT373="",0,(SUMIF($G$3:AS$3,"金额-入",$G373:AS373)-SUMIF($G$3:AS$3,"金额-出",$G373:AS373))/(SUMIF($G$3:AS$3,"数量-入",$G373:AS373)-SUMIF($G$3:AS$3,"数量-出",$G373:AS373))),0)</f>
        <v>0</v>
      </c>
      <c r="AV373" s="115">
        <f t="shared" si="234"/>
        <v>0</v>
      </c>
      <c r="AW373" s="125"/>
      <c r="AX373" s="126"/>
      <c r="AY373" s="123"/>
      <c r="AZ373" s="112"/>
      <c r="BA373" s="119">
        <f t="shared" si="235"/>
        <v>0</v>
      </c>
      <c r="BB373" s="124"/>
      <c r="BC373" s="115">
        <f>IFERROR(IF(BB373="",0,(SUMIF($G$3:BA$3,"金额-入",$G373:BA373)-SUMIF($G$3:BA$3,"金额-出",$G373:BA373))/(SUMIF($G$3:BA$3,"数量-入",$G373:BA373)-SUMIF($G$3:BA$3,"数量-出",$G373:BA373))),0)</f>
        <v>0</v>
      </c>
      <c r="BD373" s="115">
        <f t="shared" si="236"/>
        <v>0</v>
      </c>
      <c r="BE373" s="125"/>
      <c r="BF373" s="126"/>
      <c r="BG373" s="123"/>
      <c r="BH373" s="112"/>
      <c r="BI373" s="119">
        <f t="shared" si="237"/>
        <v>0</v>
      </c>
      <c r="BJ373" s="124"/>
      <c r="BK373" s="115">
        <f>IFERROR(IF(BJ373="",0,(SUMIF($G$3:BI$3,"金额-入",$G373:BI373)-SUMIF($G$3:BI$3,"金额-出",$G373:BI373))/(SUMIF($G$3:BI$3,"数量-入",$G373:BI373)-SUMIF($G$3:BI$3,"数量-出",$G373:BI373))),0)</f>
        <v>0</v>
      </c>
      <c r="BL373" s="115">
        <f t="shared" si="238"/>
        <v>0</v>
      </c>
      <c r="BM373" s="125"/>
      <c r="BN373" s="126"/>
      <c r="BO373" s="123"/>
      <c r="BP373" s="112"/>
      <c r="BQ373" s="119">
        <f t="shared" si="239"/>
        <v>0</v>
      </c>
      <c r="BR373" s="124"/>
      <c r="BS373" s="115">
        <f>IFERROR(IF(BR373="",0,(SUMIF($G$3:BQ$3,"金额-入",$G373:BQ373)-SUMIF($G$3:BQ$3,"金额-出",$G373:BQ373))/(SUMIF($G$3:BQ$3,"数量-入",$G373:BQ373)-SUMIF($G$3:BQ$3,"数量-出",$G373:BQ373))),0)</f>
        <v>0</v>
      </c>
      <c r="BT373" s="115">
        <f t="shared" si="240"/>
        <v>0</v>
      </c>
      <c r="BU373" s="125"/>
      <c r="BV373" s="126"/>
      <c r="BW373" s="123"/>
      <c r="BX373" s="112"/>
      <c r="BY373" s="119">
        <f t="shared" si="241"/>
        <v>0</v>
      </c>
      <c r="BZ373" s="124"/>
      <c r="CA373" s="115">
        <f>IFERROR(IF(BZ373="",0,(SUMIF($G$3:BY$3,"金额-入",$G373:BY373)-SUMIF($G$3:BY$3,"金额-出",$G373:BY373))/(SUMIF($G$3:BY$3,"数量-入",$G373:BY373)-SUMIF($G$3:BY$3,"数量-出",$G373:BY373))),0)</f>
        <v>0</v>
      </c>
      <c r="CB373" s="115">
        <f t="shared" si="242"/>
        <v>0</v>
      </c>
      <c r="CC373" s="125"/>
      <c r="CD373" s="126"/>
      <c r="CE373" s="123"/>
      <c r="CF373" s="112"/>
      <c r="CG373" s="119">
        <f t="shared" si="243"/>
        <v>0</v>
      </c>
      <c r="CH373" s="124"/>
      <c r="CI373" s="115">
        <f>IFERROR(IF(CH373="",0,(SUMIF($G$3:CG$3,"金额-入",$G373:CG373)-SUMIF($G$3:CG$3,"金额-出",$G373:CG373))/(SUMIF($G$3:CG$3,"数量-入",$G373:CG373)-SUMIF($G$3:CG$3,"数量-出",$G373:CG373))),0)</f>
        <v>0</v>
      </c>
      <c r="CJ373" s="115">
        <f t="shared" si="244"/>
        <v>0</v>
      </c>
      <c r="CK373" s="125"/>
      <c r="CL373" s="126"/>
      <c r="CM373" s="123"/>
      <c r="CN373" s="112"/>
      <c r="CO373" s="119">
        <f t="shared" si="245"/>
        <v>0</v>
      </c>
      <c r="CP373" s="124"/>
      <c r="CQ373" s="115">
        <f>IFERROR(IF(CP373="",0,(SUMIF($G$3:CO$3,"金额-入",$G373:CO373)-SUMIF($G$3:CO$3,"金额-出",$G373:CO373))/(SUMIF($G$3:CO$3,"数量-入",$G373:CO373)-SUMIF($G$3:CO$3,"数量-出",$G373:CO373))),0)</f>
        <v>0</v>
      </c>
      <c r="CR373" s="115">
        <f t="shared" si="246"/>
        <v>0</v>
      </c>
      <c r="CS373" s="125"/>
      <c r="CT373" s="126"/>
      <c r="CU373" s="123"/>
      <c r="CV373" s="112"/>
      <c r="CW373" s="119">
        <f t="shared" si="247"/>
        <v>0</v>
      </c>
      <c r="CX373" s="124"/>
      <c r="CY373" s="115">
        <f>IFERROR(IF(CX373="",0,(SUMIF($G$3:CW$3,"金额-入",$G373:CW373)-SUMIF($G$3:CW$3,"金额-出",$G373:CW373))/(SUMIF($G$3:CW$3,"数量-入",$G373:CW373)-SUMIF($G$3:CW$3,"数量-出",$G373:CW373))),0)</f>
        <v>0</v>
      </c>
      <c r="CZ373" s="115">
        <f t="shared" si="248"/>
        <v>0</v>
      </c>
      <c r="DA373" s="125"/>
      <c r="DB373" s="126"/>
      <c r="DC373" s="123"/>
      <c r="DD373" s="112"/>
      <c r="DE373" s="119">
        <f t="shared" si="249"/>
        <v>0</v>
      </c>
      <c r="DF373" s="124"/>
      <c r="DG373" s="115">
        <f>IFERROR(IF(DF373="",0,(SUMIF($G$3:DE$3,"金额-入",$G373:DE373)-SUMIF($G$3:DE$3,"金额-出",$G373:DE373))/(SUMIF($G$3:DE$3,"数量-入",$G373:DE373)-SUMIF($G$3:DE$3,"数量-出",$G373:DE373))),0)</f>
        <v>0</v>
      </c>
      <c r="DH373" s="115">
        <f t="shared" si="250"/>
        <v>0</v>
      </c>
      <c r="DI373" s="125"/>
      <c r="DJ373" s="126"/>
      <c r="DK373" s="109">
        <f t="array" ref="DK373">MIN(IF(($G$3:$DJ$3="单价")*(G373:DJ373&lt;&gt;0),G373:DJ373))</f>
        <v>0</v>
      </c>
      <c r="DL373" s="97">
        <f t="array" ref="DL373">MAX(IF($G$3:$DJ$3="单价",G373:DJ373))</f>
        <v>0</v>
      </c>
      <c r="DM373" s="115">
        <f t="shared" si="251"/>
        <v>0</v>
      </c>
      <c r="DN373" s="127"/>
      <c r="DO373" s="2"/>
      <c r="DP373" s="11">
        <f t="shared" si="252"/>
        <v>0</v>
      </c>
      <c r="DQ373" s="11">
        <f t="shared" si="253"/>
        <v>0</v>
      </c>
      <c r="DR373" s="11"/>
      <c r="DS373" s="11"/>
      <c r="DT373" s="11"/>
      <c r="DU373" s="2"/>
      <c r="DV373" s="2"/>
      <c r="DW373" s="2"/>
      <c r="DX373" s="2"/>
      <c r="DY373" s="2"/>
    </row>
    <row r="374" spans="1:129" ht="18" hidden="1" customHeight="1" outlineLevel="1" x14ac:dyDescent="0.15">
      <c r="A374" s="2"/>
      <c r="B374" s="53">
        <f t="shared" si="216"/>
        <v>370</v>
      </c>
      <c r="C374" s="5"/>
      <c r="D374" s="6"/>
      <c r="E374" s="7"/>
      <c r="F374" s="8"/>
      <c r="G374" s="111"/>
      <c r="H374" s="112"/>
      <c r="I374" s="113">
        <f t="shared" si="219"/>
        <v>0</v>
      </c>
      <c r="J374" s="114">
        <f t="shared" si="220"/>
        <v>0</v>
      </c>
      <c r="K374" s="115">
        <f t="shared" si="217"/>
        <v>0</v>
      </c>
      <c r="L374" s="113">
        <f t="shared" si="221"/>
        <v>0</v>
      </c>
      <c r="M374" s="114">
        <f t="shared" si="222"/>
        <v>0</v>
      </c>
      <c r="N374" s="115">
        <f t="shared" si="218"/>
        <v>0</v>
      </c>
      <c r="O374" s="113">
        <f t="shared" si="223"/>
        <v>0</v>
      </c>
      <c r="P374" s="116">
        <f t="shared" si="224"/>
        <v>0</v>
      </c>
      <c r="Q374" s="117">
        <f t="shared" si="225"/>
        <v>0</v>
      </c>
      <c r="R374" s="118">
        <f t="shared" si="226"/>
        <v>0</v>
      </c>
      <c r="S374" s="111"/>
      <c r="T374" s="112"/>
      <c r="U374" s="119">
        <f t="shared" si="227"/>
        <v>0</v>
      </c>
      <c r="V374" s="120"/>
      <c r="W374" s="115">
        <f>IFERROR(IF(V374="",0,(SUMIF($G$3:U$3,"金额-入",$G374:U374)-SUMIF($G$3:U$3,"金额-出",$G374:U374))/(SUMIF($G$3:U$3,"数量-入",$G374:U374)-SUMIF($G$3:U$3,"数量-出",$G374:U374))),0)</f>
        <v>0</v>
      </c>
      <c r="X374" s="115">
        <f t="shared" si="228"/>
        <v>0</v>
      </c>
      <c r="Y374" s="121"/>
      <c r="Z374" s="122"/>
      <c r="AA374" s="111"/>
      <c r="AB374" s="112"/>
      <c r="AC374" s="119">
        <f t="shared" si="229"/>
        <v>0</v>
      </c>
      <c r="AD374" s="120"/>
      <c r="AE374" s="115">
        <f>IFERROR(IF(AD374="",0,(SUMIF($G$3:AC$3,"金额-入",$G374:AC374)-SUMIF($G$3:AC$3,"金额-出",$G374:AC374))/(SUMIF($G$3:AC$3,"数量-入",$G374:AC374)-SUMIF($G$3:AC$3,"数量-出",$G374:AC374))),0)</f>
        <v>0</v>
      </c>
      <c r="AF374" s="115">
        <f t="shared" si="230"/>
        <v>0</v>
      </c>
      <c r="AG374" s="121"/>
      <c r="AH374" s="122"/>
      <c r="AI374" s="123"/>
      <c r="AJ374" s="112"/>
      <c r="AK374" s="119">
        <f t="shared" si="231"/>
        <v>0</v>
      </c>
      <c r="AL374" s="124"/>
      <c r="AM374" s="115">
        <f>IFERROR(IF(AL374="",0,(SUMIF($G$3:AK$3,"金额-入",$G374:AK374)-SUMIF($G$3:AK$3,"金额-出",$G374:AK374))/(SUMIF($G$3:AK$3,"数量-入",$G374:AK374)-SUMIF($G$3:AK$3,"数量-出",$G374:AK374))),0)</f>
        <v>0</v>
      </c>
      <c r="AN374" s="115">
        <f t="shared" si="232"/>
        <v>0</v>
      </c>
      <c r="AO374" s="125"/>
      <c r="AP374" s="126"/>
      <c r="AQ374" s="123"/>
      <c r="AR374" s="112"/>
      <c r="AS374" s="119">
        <f t="shared" si="233"/>
        <v>0</v>
      </c>
      <c r="AT374" s="124"/>
      <c r="AU374" s="115">
        <f>IFERROR(IF(AT374="",0,(SUMIF($G$3:AS$3,"金额-入",$G374:AS374)-SUMIF($G$3:AS$3,"金额-出",$G374:AS374))/(SUMIF($G$3:AS$3,"数量-入",$G374:AS374)-SUMIF($G$3:AS$3,"数量-出",$G374:AS374))),0)</f>
        <v>0</v>
      </c>
      <c r="AV374" s="115">
        <f t="shared" si="234"/>
        <v>0</v>
      </c>
      <c r="AW374" s="125"/>
      <c r="AX374" s="126"/>
      <c r="AY374" s="123"/>
      <c r="AZ374" s="112"/>
      <c r="BA374" s="119">
        <f t="shared" si="235"/>
        <v>0</v>
      </c>
      <c r="BB374" s="124"/>
      <c r="BC374" s="115">
        <f>IFERROR(IF(BB374="",0,(SUMIF($G$3:BA$3,"金额-入",$G374:BA374)-SUMIF($G$3:BA$3,"金额-出",$G374:BA374))/(SUMIF($G$3:BA$3,"数量-入",$G374:BA374)-SUMIF($G$3:BA$3,"数量-出",$G374:BA374))),0)</f>
        <v>0</v>
      </c>
      <c r="BD374" s="115">
        <f t="shared" si="236"/>
        <v>0</v>
      </c>
      <c r="BE374" s="125"/>
      <c r="BF374" s="126"/>
      <c r="BG374" s="123"/>
      <c r="BH374" s="112"/>
      <c r="BI374" s="119">
        <f t="shared" si="237"/>
        <v>0</v>
      </c>
      <c r="BJ374" s="124"/>
      <c r="BK374" s="115">
        <f>IFERROR(IF(BJ374="",0,(SUMIF($G$3:BI$3,"金额-入",$G374:BI374)-SUMIF($G$3:BI$3,"金额-出",$G374:BI374))/(SUMIF($G$3:BI$3,"数量-入",$G374:BI374)-SUMIF($G$3:BI$3,"数量-出",$G374:BI374))),0)</f>
        <v>0</v>
      </c>
      <c r="BL374" s="115">
        <f t="shared" si="238"/>
        <v>0</v>
      </c>
      <c r="BM374" s="125"/>
      <c r="BN374" s="126"/>
      <c r="BO374" s="123"/>
      <c r="BP374" s="112"/>
      <c r="BQ374" s="119">
        <f t="shared" si="239"/>
        <v>0</v>
      </c>
      <c r="BR374" s="124"/>
      <c r="BS374" s="115">
        <f>IFERROR(IF(BR374="",0,(SUMIF($G$3:BQ$3,"金额-入",$G374:BQ374)-SUMIF($G$3:BQ$3,"金额-出",$G374:BQ374))/(SUMIF($G$3:BQ$3,"数量-入",$G374:BQ374)-SUMIF($G$3:BQ$3,"数量-出",$G374:BQ374))),0)</f>
        <v>0</v>
      </c>
      <c r="BT374" s="115">
        <f t="shared" si="240"/>
        <v>0</v>
      </c>
      <c r="BU374" s="125"/>
      <c r="BV374" s="126"/>
      <c r="BW374" s="123"/>
      <c r="BX374" s="112"/>
      <c r="BY374" s="119">
        <f t="shared" si="241"/>
        <v>0</v>
      </c>
      <c r="BZ374" s="124"/>
      <c r="CA374" s="115">
        <f>IFERROR(IF(BZ374="",0,(SUMIF($G$3:BY$3,"金额-入",$G374:BY374)-SUMIF($G$3:BY$3,"金额-出",$G374:BY374))/(SUMIF($G$3:BY$3,"数量-入",$G374:BY374)-SUMIF($G$3:BY$3,"数量-出",$G374:BY374))),0)</f>
        <v>0</v>
      </c>
      <c r="CB374" s="115">
        <f t="shared" si="242"/>
        <v>0</v>
      </c>
      <c r="CC374" s="125"/>
      <c r="CD374" s="126"/>
      <c r="CE374" s="123"/>
      <c r="CF374" s="112"/>
      <c r="CG374" s="119">
        <f t="shared" si="243"/>
        <v>0</v>
      </c>
      <c r="CH374" s="124"/>
      <c r="CI374" s="115">
        <f>IFERROR(IF(CH374="",0,(SUMIF($G$3:CG$3,"金额-入",$G374:CG374)-SUMIF($G$3:CG$3,"金额-出",$G374:CG374))/(SUMIF($G$3:CG$3,"数量-入",$G374:CG374)-SUMIF($G$3:CG$3,"数量-出",$G374:CG374))),0)</f>
        <v>0</v>
      </c>
      <c r="CJ374" s="115">
        <f t="shared" si="244"/>
        <v>0</v>
      </c>
      <c r="CK374" s="125"/>
      <c r="CL374" s="126"/>
      <c r="CM374" s="123"/>
      <c r="CN374" s="112"/>
      <c r="CO374" s="119">
        <f t="shared" si="245"/>
        <v>0</v>
      </c>
      <c r="CP374" s="124"/>
      <c r="CQ374" s="115">
        <f>IFERROR(IF(CP374="",0,(SUMIF($G$3:CO$3,"金额-入",$G374:CO374)-SUMIF($G$3:CO$3,"金额-出",$G374:CO374))/(SUMIF($G$3:CO$3,"数量-入",$G374:CO374)-SUMIF($G$3:CO$3,"数量-出",$G374:CO374))),0)</f>
        <v>0</v>
      </c>
      <c r="CR374" s="115">
        <f t="shared" si="246"/>
        <v>0</v>
      </c>
      <c r="CS374" s="125"/>
      <c r="CT374" s="126"/>
      <c r="CU374" s="123"/>
      <c r="CV374" s="112"/>
      <c r="CW374" s="119">
        <f t="shared" si="247"/>
        <v>0</v>
      </c>
      <c r="CX374" s="124"/>
      <c r="CY374" s="115">
        <f>IFERROR(IF(CX374="",0,(SUMIF($G$3:CW$3,"金额-入",$G374:CW374)-SUMIF($G$3:CW$3,"金额-出",$G374:CW374))/(SUMIF($G$3:CW$3,"数量-入",$G374:CW374)-SUMIF($G$3:CW$3,"数量-出",$G374:CW374))),0)</f>
        <v>0</v>
      </c>
      <c r="CZ374" s="115">
        <f t="shared" si="248"/>
        <v>0</v>
      </c>
      <c r="DA374" s="125"/>
      <c r="DB374" s="126"/>
      <c r="DC374" s="123"/>
      <c r="DD374" s="112"/>
      <c r="DE374" s="119">
        <f t="shared" si="249"/>
        <v>0</v>
      </c>
      <c r="DF374" s="124"/>
      <c r="DG374" s="115">
        <f>IFERROR(IF(DF374="",0,(SUMIF($G$3:DE$3,"金额-入",$G374:DE374)-SUMIF($G$3:DE$3,"金额-出",$G374:DE374))/(SUMIF($G$3:DE$3,"数量-入",$G374:DE374)-SUMIF($G$3:DE$3,"数量-出",$G374:DE374))),0)</f>
        <v>0</v>
      </c>
      <c r="DH374" s="115">
        <f t="shared" si="250"/>
        <v>0</v>
      </c>
      <c r="DI374" s="125"/>
      <c r="DJ374" s="126"/>
      <c r="DK374" s="109">
        <f t="array" ref="DK374">MIN(IF(($G$3:$DJ$3="单价")*(G374:DJ374&lt;&gt;0),G374:DJ374))</f>
        <v>0</v>
      </c>
      <c r="DL374" s="97">
        <f t="array" ref="DL374">MAX(IF($G$3:$DJ$3="单价",G374:DJ374))</f>
        <v>0</v>
      </c>
      <c r="DM374" s="115">
        <f t="shared" si="251"/>
        <v>0</v>
      </c>
      <c r="DN374" s="127"/>
      <c r="DO374" s="2"/>
      <c r="DP374" s="11">
        <f t="shared" si="252"/>
        <v>0</v>
      </c>
      <c r="DQ374" s="11">
        <f t="shared" si="253"/>
        <v>0</v>
      </c>
      <c r="DR374" s="11"/>
      <c r="DS374" s="11"/>
      <c r="DT374" s="11"/>
      <c r="DU374" s="2"/>
      <c r="DV374" s="2"/>
      <c r="DW374" s="2"/>
      <c r="DX374" s="2"/>
      <c r="DY374" s="2"/>
    </row>
    <row r="375" spans="1:129" ht="18" hidden="1" customHeight="1" outlineLevel="1" x14ac:dyDescent="0.15">
      <c r="A375" s="2"/>
      <c r="B375" s="53">
        <f t="shared" si="216"/>
        <v>371</v>
      </c>
      <c r="C375" s="5"/>
      <c r="D375" s="6"/>
      <c r="E375" s="7"/>
      <c r="F375" s="8"/>
      <c r="G375" s="111"/>
      <c r="H375" s="112"/>
      <c r="I375" s="113">
        <f t="shared" si="219"/>
        <v>0</v>
      </c>
      <c r="J375" s="114">
        <f t="shared" si="220"/>
        <v>0</v>
      </c>
      <c r="K375" s="115">
        <f t="shared" si="217"/>
        <v>0</v>
      </c>
      <c r="L375" s="113">
        <f t="shared" si="221"/>
        <v>0</v>
      </c>
      <c r="M375" s="114">
        <f t="shared" si="222"/>
        <v>0</v>
      </c>
      <c r="N375" s="115">
        <f t="shared" si="218"/>
        <v>0</v>
      </c>
      <c r="O375" s="113">
        <f t="shared" si="223"/>
        <v>0</v>
      </c>
      <c r="P375" s="116">
        <f t="shared" si="224"/>
        <v>0</v>
      </c>
      <c r="Q375" s="117">
        <f t="shared" si="225"/>
        <v>0</v>
      </c>
      <c r="R375" s="118">
        <f t="shared" si="226"/>
        <v>0</v>
      </c>
      <c r="S375" s="111"/>
      <c r="T375" s="112"/>
      <c r="U375" s="119">
        <f t="shared" si="227"/>
        <v>0</v>
      </c>
      <c r="V375" s="120"/>
      <c r="W375" s="115">
        <f>IFERROR(IF(V375="",0,(SUMIF($G$3:U$3,"金额-入",$G375:U375)-SUMIF($G$3:U$3,"金额-出",$G375:U375))/(SUMIF($G$3:U$3,"数量-入",$G375:U375)-SUMIF($G$3:U$3,"数量-出",$G375:U375))),0)</f>
        <v>0</v>
      </c>
      <c r="X375" s="115">
        <f t="shared" si="228"/>
        <v>0</v>
      </c>
      <c r="Y375" s="121"/>
      <c r="Z375" s="122"/>
      <c r="AA375" s="111"/>
      <c r="AB375" s="112"/>
      <c r="AC375" s="119">
        <f t="shared" si="229"/>
        <v>0</v>
      </c>
      <c r="AD375" s="120"/>
      <c r="AE375" s="115">
        <f>IFERROR(IF(AD375="",0,(SUMIF($G$3:AC$3,"金额-入",$G375:AC375)-SUMIF($G$3:AC$3,"金额-出",$G375:AC375))/(SUMIF($G$3:AC$3,"数量-入",$G375:AC375)-SUMIF($G$3:AC$3,"数量-出",$G375:AC375))),0)</f>
        <v>0</v>
      </c>
      <c r="AF375" s="115">
        <f t="shared" si="230"/>
        <v>0</v>
      </c>
      <c r="AG375" s="121"/>
      <c r="AH375" s="122"/>
      <c r="AI375" s="123"/>
      <c r="AJ375" s="112"/>
      <c r="AK375" s="119">
        <f t="shared" si="231"/>
        <v>0</v>
      </c>
      <c r="AL375" s="124"/>
      <c r="AM375" s="115">
        <f>IFERROR(IF(AL375="",0,(SUMIF($G$3:AK$3,"金额-入",$G375:AK375)-SUMIF($G$3:AK$3,"金额-出",$G375:AK375))/(SUMIF($G$3:AK$3,"数量-入",$G375:AK375)-SUMIF($G$3:AK$3,"数量-出",$G375:AK375))),0)</f>
        <v>0</v>
      </c>
      <c r="AN375" s="115">
        <f t="shared" si="232"/>
        <v>0</v>
      </c>
      <c r="AO375" s="125"/>
      <c r="AP375" s="126"/>
      <c r="AQ375" s="123"/>
      <c r="AR375" s="112"/>
      <c r="AS375" s="119">
        <f t="shared" si="233"/>
        <v>0</v>
      </c>
      <c r="AT375" s="124"/>
      <c r="AU375" s="115">
        <f>IFERROR(IF(AT375="",0,(SUMIF($G$3:AS$3,"金额-入",$G375:AS375)-SUMIF($G$3:AS$3,"金额-出",$G375:AS375))/(SUMIF($G$3:AS$3,"数量-入",$G375:AS375)-SUMIF($G$3:AS$3,"数量-出",$G375:AS375))),0)</f>
        <v>0</v>
      </c>
      <c r="AV375" s="115">
        <f t="shared" si="234"/>
        <v>0</v>
      </c>
      <c r="AW375" s="125"/>
      <c r="AX375" s="126"/>
      <c r="AY375" s="123"/>
      <c r="AZ375" s="112"/>
      <c r="BA375" s="119">
        <f t="shared" si="235"/>
        <v>0</v>
      </c>
      <c r="BB375" s="124"/>
      <c r="BC375" s="115">
        <f>IFERROR(IF(BB375="",0,(SUMIF($G$3:BA$3,"金额-入",$G375:BA375)-SUMIF($G$3:BA$3,"金额-出",$G375:BA375))/(SUMIF($G$3:BA$3,"数量-入",$G375:BA375)-SUMIF($G$3:BA$3,"数量-出",$G375:BA375))),0)</f>
        <v>0</v>
      </c>
      <c r="BD375" s="115">
        <f t="shared" si="236"/>
        <v>0</v>
      </c>
      <c r="BE375" s="125"/>
      <c r="BF375" s="126"/>
      <c r="BG375" s="123"/>
      <c r="BH375" s="112"/>
      <c r="BI375" s="119">
        <f t="shared" si="237"/>
        <v>0</v>
      </c>
      <c r="BJ375" s="124"/>
      <c r="BK375" s="115">
        <f>IFERROR(IF(BJ375="",0,(SUMIF($G$3:BI$3,"金额-入",$G375:BI375)-SUMIF($G$3:BI$3,"金额-出",$G375:BI375))/(SUMIF($G$3:BI$3,"数量-入",$G375:BI375)-SUMIF($G$3:BI$3,"数量-出",$G375:BI375))),0)</f>
        <v>0</v>
      </c>
      <c r="BL375" s="115">
        <f t="shared" si="238"/>
        <v>0</v>
      </c>
      <c r="BM375" s="125"/>
      <c r="BN375" s="126"/>
      <c r="BO375" s="123"/>
      <c r="BP375" s="112"/>
      <c r="BQ375" s="119">
        <f t="shared" si="239"/>
        <v>0</v>
      </c>
      <c r="BR375" s="124"/>
      <c r="BS375" s="115">
        <f>IFERROR(IF(BR375="",0,(SUMIF($G$3:BQ$3,"金额-入",$G375:BQ375)-SUMIF($G$3:BQ$3,"金额-出",$G375:BQ375))/(SUMIF($G$3:BQ$3,"数量-入",$G375:BQ375)-SUMIF($G$3:BQ$3,"数量-出",$G375:BQ375))),0)</f>
        <v>0</v>
      </c>
      <c r="BT375" s="115">
        <f t="shared" si="240"/>
        <v>0</v>
      </c>
      <c r="BU375" s="125"/>
      <c r="BV375" s="126"/>
      <c r="BW375" s="123"/>
      <c r="BX375" s="112"/>
      <c r="BY375" s="119">
        <f t="shared" si="241"/>
        <v>0</v>
      </c>
      <c r="BZ375" s="124"/>
      <c r="CA375" s="115">
        <f>IFERROR(IF(BZ375="",0,(SUMIF($G$3:BY$3,"金额-入",$G375:BY375)-SUMIF($G$3:BY$3,"金额-出",$G375:BY375))/(SUMIF($G$3:BY$3,"数量-入",$G375:BY375)-SUMIF($G$3:BY$3,"数量-出",$G375:BY375))),0)</f>
        <v>0</v>
      </c>
      <c r="CB375" s="115">
        <f t="shared" si="242"/>
        <v>0</v>
      </c>
      <c r="CC375" s="125"/>
      <c r="CD375" s="126"/>
      <c r="CE375" s="123"/>
      <c r="CF375" s="112"/>
      <c r="CG375" s="119">
        <f t="shared" si="243"/>
        <v>0</v>
      </c>
      <c r="CH375" s="124"/>
      <c r="CI375" s="115">
        <f>IFERROR(IF(CH375="",0,(SUMIF($G$3:CG$3,"金额-入",$G375:CG375)-SUMIF($G$3:CG$3,"金额-出",$G375:CG375))/(SUMIF($G$3:CG$3,"数量-入",$G375:CG375)-SUMIF($G$3:CG$3,"数量-出",$G375:CG375))),0)</f>
        <v>0</v>
      </c>
      <c r="CJ375" s="115">
        <f t="shared" si="244"/>
        <v>0</v>
      </c>
      <c r="CK375" s="125"/>
      <c r="CL375" s="126"/>
      <c r="CM375" s="123"/>
      <c r="CN375" s="112"/>
      <c r="CO375" s="119">
        <f t="shared" si="245"/>
        <v>0</v>
      </c>
      <c r="CP375" s="124"/>
      <c r="CQ375" s="115">
        <f>IFERROR(IF(CP375="",0,(SUMIF($G$3:CO$3,"金额-入",$G375:CO375)-SUMIF($G$3:CO$3,"金额-出",$G375:CO375))/(SUMIF($G$3:CO$3,"数量-入",$G375:CO375)-SUMIF($G$3:CO$3,"数量-出",$G375:CO375))),0)</f>
        <v>0</v>
      </c>
      <c r="CR375" s="115">
        <f t="shared" si="246"/>
        <v>0</v>
      </c>
      <c r="CS375" s="125"/>
      <c r="CT375" s="126"/>
      <c r="CU375" s="123"/>
      <c r="CV375" s="112"/>
      <c r="CW375" s="119">
        <f t="shared" si="247"/>
        <v>0</v>
      </c>
      <c r="CX375" s="124"/>
      <c r="CY375" s="115">
        <f>IFERROR(IF(CX375="",0,(SUMIF($G$3:CW$3,"金额-入",$G375:CW375)-SUMIF($G$3:CW$3,"金额-出",$G375:CW375))/(SUMIF($G$3:CW$3,"数量-入",$G375:CW375)-SUMIF($G$3:CW$3,"数量-出",$G375:CW375))),0)</f>
        <v>0</v>
      </c>
      <c r="CZ375" s="115">
        <f t="shared" si="248"/>
        <v>0</v>
      </c>
      <c r="DA375" s="125"/>
      <c r="DB375" s="126"/>
      <c r="DC375" s="123"/>
      <c r="DD375" s="112"/>
      <c r="DE375" s="119">
        <f t="shared" si="249"/>
        <v>0</v>
      </c>
      <c r="DF375" s="124"/>
      <c r="DG375" s="115">
        <f>IFERROR(IF(DF375="",0,(SUMIF($G$3:DE$3,"金额-入",$G375:DE375)-SUMIF($G$3:DE$3,"金额-出",$G375:DE375))/(SUMIF($G$3:DE$3,"数量-入",$G375:DE375)-SUMIF($G$3:DE$3,"数量-出",$G375:DE375))),0)</f>
        <v>0</v>
      </c>
      <c r="DH375" s="115">
        <f t="shared" si="250"/>
        <v>0</v>
      </c>
      <c r="DI375" s="125"/>
      <c r="DJ375" s="126"/>
      <c r="DK375" s="109">
        <f t="array" ref="DK375">MIN(IF(($G$3:$DJ$3="单价")*(G375:DJ375&lt;&gt;0),G375:DJ375))</f>
        <v>0</v>
      </c>
      <c r="DL375" s="97">
        <f t="array" ref="DL375">MAX(IF($G$3:$DJ$3="单价",G375:DJ375))</f>
        <v>0</v>
      </c>
      <c r="DM375" s="115">
        <f t="shared" si="251"/>
        <v>0</v>
      </c>
      <c r="DN375" s="127"/>
      <c r="DO375" s="2"/>
      <c r="DP375" s="11">
        <f t="shared" si="252"/>
        <v>0</v>
      </c>
      <c r="DQ375" s="11">
        <f t="shared" si="253"/>
        <v>0</v>
      </c>
      <c r="DR375" s="11"/>
      <c r="DS375" s="11"/>
      <c r="DT375" s="11"/>
      <c r="DU375" s="2"/>
      <c r="DV375" s="2"/>
      <c r="DW375" s="2"/>
      <c r="DX375" s="2"/>
      <c r="DY375" s="2"/>
    </row>
    <row r="376" spans="1:129" ht="18" hidden="1" customHeight="1" outlineLevel="1" x14ac:dyDescent="0.15">
      <c r="A376" s="2"/>
      <c r="B376" s="53">
        <f t="shared" si="216"/>
        <v>372</v>
      </c>
      <c r="C376" s="5"/>
      <c r="D376" s="6"/>
      <c r="E376" s="7"/>
      <c r="F376" s="8"/>
      <c r="G376" s="111"/>
      <c r="H376" s="112"/>
      <c r="I376" s="113">
        <f t="shared" si="219"/>
        <v>0</v>
      </c>
      <c r="J376" s="114">
        <f t="shared" si="220"/>
        <v>0</v>
      </c>
      <c r="K376" s="115">
        <f t="shared" si="217"/>
        <v>0</v>
      </c>
      <c r="L376" s="113">
        <f t="shared" si="221"/>
        <v>0</v>
      </c>
      <c r="M376" s="114">
        <f t="shared" si="222"/>
        <v>0</v>
      </c>
      <c r="N376" s="115">
        <f t="shared" si="218"/>
        <v>0</v>
      </c>
      <c r="O376" s="113">
        <f t="shared" si="223"/>
        <v>0</v>
      </c>
      <c r="P376" s="116">
        <f t="shared" si="224"/>
        <v>0</v>
      </c>
      <c r="Q376" s="117">
        <f t="shared" si="225"/>
        <v>0</v>
      </c>
      <c r="R376" s="118">
        <f t="shared" si="226"/>
        <v>0</v>
      </c>
      <c r="S376" s="111"/>
      <c r="T376" s="112"/>
      <c r="U376" s="119">
        <f t="shared" si="227"/>
        <v>0</v>
      </c>
      <c r="V376" s="120"/>
      <c r="W376" s="115">
        <f>IFERROR(IF(V376="",0,(SUMIF($G$3:U$3,"金额-入",$G376:U376)-SUMIF($G$3:U$3,"金额-出",$G376:U376))/(SUMIF($G$3:U$3,"数量-入",$G376:U376)-SUMIF($G$3:U$3,"数量-出",$G376:U376))),0)</f>
        <v>0</v>
      </c>
      <c r="X376" s="115">
        <f t="shared" si="228"/>
        <v>0</v>
      </c>
      <c r="Y376" s="121"/>
      <c r="Z376" s="122"/>
      <c r="AA376" s="111"/>
      <c r="AB376" s="112"/>
      <c r="AC376" s="119">
        <f t="shared" si="229"/>
        <v>0</v>
      </c>
      <c r="AD376" s="120"/>
      <c r="AE376" s="115">
        <f>IFERROR(IF(AD376="",0,(SUMIF($G$3:AC$3,"金额-入",$G376:AC376)-SUMIF($G$3:AC$3,"金额-出",$G376:AC376))/(SUMIF($G$3:AC$3,"数量-入",$G376:AC376)-SUMIF($G$3:AC$3,"数量-出",$G376:AC376))),0)</f>
        <v>0</v>
      </c>
      <c r="AF376" s="115">
        <f t="shared" si="230"/>
        <v>0</v>
      </c>
      <c r="AG376" s="121"/>
      <c r="AH376" s="122"/>
      <c r="AI376" s="123"/>
      <c r="AJ376" s="112"/>
      <c r="AK376" s="119">
        <f t="shared" si="231"/>
        <v>0</v>
      </c>
      <c r="AL376" s="124"/>
      <c r="AM376" s="115">
        <f>IFERROR(IF(AL376="",0,(SUMIF($G$3:AK$3,"金额-入",$G376:AK376)-SUMIF($G$3:AK$3,"金额-出",$G376:AK376))/(SUMIF($G$3:AK$3,"数量-入",$G376:AK376)-SUMIF($G$3:AK$3,"数量-出",$G376:AK376))),0)</f>
        <v>0</v>
      </c>
      <c r="AN376" s="115">
        <f t="shared" si="232"/>
        <v>0</v>
      </c>
      <c r="AO376" s="125"/>
      <c r="AP376" s="126"/>
      <c r="AQ376" s="123"/>
      <c r="AR376" s="112"/>
      <c r="AS376" s="119">
        <f t="shared" si="233"/>
        <v>0</v>
      </c>
      <c r="AT376" s="124"/>
      <c r="AU376" s="115">
        <f>IFERROR(IF(AT376="",0,(SUMIF($G$3:AS$3,"金额-入",$G376:AS376)-SUMIF($G$3:AS$3,"金额-出",$G376:AS376))/(SUMIF($G$3:AS$3,"数量-入",$G376:AS376)-SUMIF($G$3:AS$3,"数量-出",$G376:AS376))),0)</f>
        <v>0</v>
      </c>
      <c r="AV376" s="115">
        <f t="shared" si="234"/>
        <v>0</v>
      </c>
      <c r="AW376" s="125"/>
      <c r="AX376" s="126"/>
      <c r="AY376" s="123"/>
      <c r="AZ376" s="112"/>
      <c r="BA376" s="119">
        <f t="shared" si="235"/>
        <v>0</v>
      </c>
      <c r="BB376" s="124"/>
      <c r="BC376" s="115">
        <f>IFERROR(IF(BB376="",0,(SUMIF($G$3:BA$3,"金额-入",$G376:BA376)-SUMIF($G$3:BA$3,"金额-出",$G376:BA376))/(SUMIF($G$3:BA$3,"数量-入",$G376:BA376)-SUMIF($G$3:BA$3,"数量-出",$G376:BA376))),0)</f>
        <v>0</v>
      </c>
      <c r="BD376" s="115">
        <f t="shared" si="236"/>
        <v>0</v>
      </c>
      <c r="BE376" s="125"/>
      <c r="BF376" s="126"/>
      <c r="BG376" s="123"/>
      <c r="BH376" s="112"/>
      <c r="BI376" s="119">
        <f t="shared" si="237"/>
        <v>0</v>
      </c>
      <c r="BJ376" s="124"/>
      <c r="BK376" s="115">
        <f>IFERROR(IF(BJ376="",0,(SUMIF($G$3:BI$3,"金额-入",$G376:BI376)-SUMIF($G$3:BI$3,"金额-出",$G376:BI376))/(SUMIF($G$3:BI$3,"数量-入",$G376:BI376)-SUMIF($G$3:BI$3,"数量-出",$G376:BI376))),0)</f>
        <v>0</v>
      </c>
      <c r="BL376" s="115">
        <f t="shared" si="238"/>
        <v>0</v>
      </c>
      <c r="BM376" s="125"/>
      <c r="BN376" s="126"/>
      <c r="BO376" s="123"/>
      <c r="BP376" s="112"/>
      <c r="BQ376" s="119">
        <f t="shared" si="239"/>
        <v>0</v>
      </c>
      <c r="BR376" s="124"/>
      <c r="BS376" s="115">
        <f>IFERROR(IF(BR376="",0,(SUMIF($G$3:BQ$3,"金额-入",$G376:BQ376)-SUMIF($G$3:BQ$3,"金额-出",$G376:BQ376))/(SUMIF($G$3:BQ$3,"数量-入",$G376:BQ376)-SUMIF($G$3:BQ$3,"数量-出",$G376:BQ376))),0)</f>
        <v>0</v>
      </c>
      <c r="BT376" s="115">
        <f t="shared" si="240"/>
        <v>0</v>
      </c>
      <c r="BU376" s="125"/>
      <c r="BV376" s="126"/>
      <c r="BW376" s="123"/>
      <c r="BX376" s="112"/>
      <c r="BY376" s="119">
        <f t="shared" si="241"/>
        <v>0</v>
      </c>
      <c r="BZ376" s="124"/>
      <c r="CA376" s="115">
        <f>IFERROR(IF(BZ376="",0,(SUMIF($G$3:BY$3,"金额-入",$G376:BY376)-SUMIF($G$3:BY$3,"金额-出",$G376:BY376))/(SUMIF($G$3:BY$3,"数量-入",$G376:BY376)-SUMIF($G$3:BY$3,"数量-出",$G376:BY376))),0)</f>
        <v>0</v>
      </c>
      <c r="CB376" s="115">
        <f t="shared" si="242"/>
        <v>0</v>
      </c>
      <c r="CC376" s="125"/>
      <c r="CD376" s="126"/>
      <c r="CE376" s="123"/>
      <c r="CF376" s="112"/>
      <c r="CG376" s="119">
        <f t="shared" si="243"/>
        <v>0</v>
      </c>
      <c r="CH376" s="124"/>
      <c r="CI376" s="115">
        <f>IFERROR(IF(CH376="",0,(SUMIF($G$3:CG$3,"金额-入",$G376:CG376)-SUMIF($G$3:CG$3,"金额-出",$G376:CG376))/(SUMIF($G$3:CG$3,"数量-入",$G376:CG376)-SUMIF($G$3:CG$3,"数量-出",$G376:CG376))),0)</f>
        <v>0</v>
      </c>
      <c r="CJ376" s="115">
        <f t="shared" si="244"/>
        <v>0</v>
      </c>
      <c r="CK376" s="125"/>
      <c r="CL376" s="126"/>
      <c r="CM376" s="123"/>
      <c r="CN376" s="112"/>
      <c r="CO376" s="119">
        <f t="shared" si="245"/>
        <v>0</v>
      </c>
      <c r="CP376" s="124"/>
      <c r="CQ376" s="115">
        <f>IFERROR(IF(CP376="",0,(SUMIF($G$3:CO$3,"金额-入",$G376:CO376)-SUMIF($G$3:CO$3,"金额-出",$G376:CO376))/(SUMIF($G$3:CO$3,"数量-入",$G376:CO376)-SUMIF($G$3:CO$3,"数量-出",$G376:CO376))),0)</f>
        <v>0</v>
      </c>
      <c r="CR376" s="115">
        <f t="shared" si="246"/>
        <v>0</v>
      </c>
      <c r="CS376" s="125"/>
      <c r="CT376" s="126"/>
      <c r="CU376" s="123"/>
      <c r="CV376" s="112"/>
      <c r="CW376" s="119">
        <f t="shared" si="247"/>
        <v>0</v>
      </c>
      <c r="CX376" s="124"/>
      <c r="CY376" s="115">
        <f>IFERROR(IF(CX376="",0,(SUMIF($G$3:CW$3,"金额-入",$G376:CW376)-SUMIF($G$3:CW$3,"金额-出",$G376:CW376))/(SUMIF($G$3:CW$3,"数量-入",$G376:CW376)-SUMIF($G$3:CW$3,"数量-出",$G376:CW376))),0)</f>
        <v>0</v>
      </c>
      <c r="CZ376" s="115">
        <f t="shared" si="248"/>
        <v>0</v>
      </c>
      <c r="DA376" s="125"/>
      <c r="DB376" s="126"/>
      <c r="DC376" s="123"/>
      <c r="DD376" s="112"/>
      <c r="DE376" s="119">
        <f t="shared" si="249"/>
        <v>0</v>
      </c>
      <c r="DF376" s="124"/>
      <c r="DG376" s="115">
        <f>IFERROR(IF(DF376="",0,(SUMIF($G$3:DE$3,"金额-入",$G376:DE376)-SUMIF($G$3:DE$3,"金额-出",$G376:DE376))/(SUMIF($G$3:DE$3,"数量-入",$G376:DE376)-SUMIF($G$3:DE$3,"数量-出",$G376:DE376))),0)</f>
        <v>0</v>
      </c>
      <c r="DH376" s="115">
        <f t="shared" si="250"/>
        <v>0</v>
      </c>
      <c r="DI376" s="125"/>
      <c r="DJ376" s="126"/>
      <c r="DK376" s="109">
        <f t="array" ref="DK376">MIN(IF(($G$3:$DJ$3="单价")*(G376:DJ376&lt;&gt;0),G376:DJ376))</f>
        <v>0</v>
      </c>
      <c r="DL376" s="97">
        <f t="array" ref="DL376">MAX(IF($G$3:$DJ$3="单价",G376:DJ376))</f>
        <v>0</v>
      </c>
      <c r="DM376" s="115">
        <f t="shared" si="251"/>
        <v>0</v>
      </c>
      <c r="DN376" s="127"/>
      <c r="DO376" s="2"/>
      <c r="DP376" s="11">
        <f t="shared" si="252"/>
        <v>0</v>
      </c>
      <c r="DQ376" s="11">
        <f t="shared" si="253"/>
        <v>0</v>
      </c>
      <c r="DR376" s="11"/>
      <c r="DS376" s="11"/>
      <c r="DT376" s="11"/>
      <c r="DU376" s="2"/>
      <c r="DV376" s="2"/>
      <c r="DW376" s="2"/>
      <c r="DX376" s="2"/>
      <c r="DY376" s="2"/>
    </row>
    <row r="377" spans="1:129" ht="18" hidden="1" customHeight="1" outlineLevel="1" x14ac:dyDescent="0.15">
      <c r="A377" s="2"/>
      <c r="B377" s="53">
        <f t="shared" si="216"/>
        <v>373</v>
      </c>
      <c r="C377" s="5"/>
      <c r="D377" s="6"/>
      <c r="E377" s="7"/>
      <c r="F377" s="8"/>
      <c r="G377" s="111"/>
      <c r="H377" s="112"/>
      <c r="I377" s="113">
        <f t="shared" si="219"/>
        <v>0</v>
      </c>
      <c r="J377" s="114">
        <f t="shared" si="220"/>
        <v>0</v>
      </c>
      <c r="K377" s="115">
        <f t="shared" si="217"/>
        <v>0</v>
      </c>
      <c r="L377" s="113">
        <f t="shared" si="221"/>
        <v>0</v>
      </c>
      <c r="M377" s="114">
        <f t="shared" si="222"/>
        <v>0</v>
      </c>
      <c r="N377" s="115">
        <f t="shared" si="218"/>
        <v>0</v>
      </c>
      <c r="O377" s="113">
        <f t="shared" si="223"/>
        <v>0</v>
      </c>
      <c r="P377" s="116">
        <f t="shared" si="224"/>
        <v>0</v>
      </c>
      <c r="Q377" s="117">
        <f t="shared" si="225"/>
        <v>0</v>
      </c>
      <c r="R377" s="118">
        <f t="shared" si="226"/>
        <v>0</v>
      </c>
      <c r="S377" s="111"/>
      <c r="T377" s="112"/>
      <c r="U377" s="119">
        <f t="shared" si="227"/>
        <v>0</v>
      </c>
      <c r="V377" s="120"/>
      <c r="W377" s="115">
        <f>IFERROR(IF(V377="",0,(SUMIF($G$3:U$3,"金额-入",$G377:U377)-SUMIF($G$3:U$3,"金额-出",$G377:U377))/(SUMIF($G$3:U$3,"数量-入",$G377:U377)-SUMIF($G$3:U$3,"数量-出",$G377:U377))),0)</f>
        <v>0</v>
      </c>
      <c r="X377" s="115">
        <f t="shared" si="228"/>
        <v>0</v>
      </c>
      <c r="Y377" s="121"/>
      <c r="Z377" s="122"/>
      <c r="AA377" s="111"/>
      <c r="AB377" s="112"/>
      <c r="AC377" s="119">
        <f t="shared" si="229"/>
        <v>0</v>
      </c>
      <c r="AD377" s="120"/>
      <c r="AE377" s="115">
        <f>IFERROR(IF(AD377="",0,(SUMIF($G$3:AC$3,"金额-入",$G377:AC377)-SUMIF($G$3:AC$3,"金额-出",$G377:AC377))/(SUMIF($G$3:AC$3,"数量-入",$G377:AC377)-SUMIF($G$3:AC$3,"数量-出",$G377:AC377))),0)</f>
        <v>0</v>
      </c>
      <c r="AF377" s="115">
        <f t="shared" si="230"/>
        <v>0</v>
      </c>
      <c r="AG377" s="121"/>
      <c r="AH377" s="122"/>
      <c r="AI377" s="123"/>
      <c r="AJ377" s="112"/>
      <c r="AK377" s="119">
        <f t="shared" si="231"/>
        <v>0</v>
      </c>
      <c r="AL377" s="124"/>
      <c r="AM377" s="115">
        <f>IFERROR(IF(AL377="",0,(SUMIF($G$3:AK$3,"金额-入",$G377:AK377)-SUMIF($G$3:AK$3,"金额-出",$G377:AK377))/(SUMIF($G$3:AK$3,"数量-入",$G377:AK377)-SUMIF($G$3:AK$3,"数量-出",$G377:AK377))),0)</f>
        <v>0</v>
      </c>
      <c r="AN377" s="115">
        <f t="shared" si="232"/>
        <v>0</v>
      </c>
      <c r="AO377" s="125"/>
      <c r="AP377" s="126"/>
      <c r="AQ377" s="123"/>
      <c r="AR377" s="112"/>
      <c r="AS377" s="119">
        <f t="shared" si="233"/>
        <v>0</v>
      </c>
      <c r="AT377" s="124"/>
      <c r="AU377" s="115">
        <f>IFERROR(IF(AT377="",0,(SUMIF($G$3:AS$3,"金额-入",$G377:AS377)-SUMIF($G$3:AS$3,"金额-出",$G377:AS377))/(SUMIF($G$3:AS$3,"数量-入",$G377:AS377)-SUMIF($G$3:AS$3,"数量-出",$G377:AS377))),0)</f>
        <v>0</v>
      </c>
      <c r="AV377" s="115">
        <f t="shared" si="234"/>
        <v>0</v>
      </c>
      <c r="AW377" s="125"/>
      <c r="AX377" s="126"/>
      <c r="AY377" s="123"/>
      <c r="AZ377" s="112"/>
      <c r="BA377" s="119">
        <f t="shared" si="235"/>
        <v>0</v>
      </c>
      <c r="BB377" s="124"/>
      <c r="BC377" s="115">
        <f>IFERROR(IF(BB377="",0,(SUMIF($G$3:BA$3,"金额-入",$G377:BA377)-SUMIF($G$3:BA$3,"金额-出",$G377:BA377))/(SUMIF($G$3:BA$3,"数量-入",$G377:BA377)-SUMIF($G$3:BA$3,"数量-出",$G377:BA377))),0)</f>
        <v>0</v>
      </c>
      <c r="BD377" s="115">
        <f t="shared" si="236"/>
        <v>0</v>
      </c>
      <c r="BE377" s="125"/>
      <c r="BF377" s="126"/>
      <c r="BG377" s="123"/>
      <c r="BH377" s="112"/>
      <c r="BI377" s="119">
        <f t="shared" si="237"/>
        <v>0</v>
      </c>
      <c r="BJ377" s="124"/>
      <c r="BK377" s="115">
        <f>IFERROR(IF(BJ377="",0,(SUMIF($G$3:BI$3,"金额-入",$G377:BI377)-SUMIF($G$3:BI$3,"金额-出",$G377:BI377))/(SUMIF($G$3:BI$3,"数量-入",$G377:BI377)-SUMIF($G$3:BI$3,"数量-出",$G377:BI377))),0)</f>
        <v>0</v>
      </c>
      <c r="BL377" s="115">
        <f t="shared" si="238"/>
        <v>0</v>
      </c>
      <c r="BM377" s="125"/>
      <c r="BN377" s="126"/>
      <c r="BO377" s="123"/>
      <c r="BP377" s="112"/>
      <c r="BQ377" s="119">
        <f t="shared" si="239"/>
        <v>0</v>
      </c>
      <c r="BR377" s="124"/>
      <c r="BS377" s="115">
        <f>IFERROR(IF(BR377="",0,(SUMIF($G$3:BQ$3,"金额-入",$G377:BQ377)-SUMIF($G$3:BQ$3,"金额-出",$G377:BQ377))/(SUMIF($G$3:BQ$3,"数量-入",$G377:BQ377)-SUMIF($G$3:BQ$3,"数量-出",$G377:BQ377))),0)</f>
        <v>0</v>
      </c>
      <c r="BT377" s="115">
        <f t="shared" si="240"/>
        <v>0</v>
      </c>
      <c r="BU377" s="125"/>
      <c r="BV377" s="126"/>
      <c r="BW377" s="123"/>
      <c r="BX377" s="112"/>
      <c r="BY377" s="119">
        <f t="shared" si="241"/>
        <v>0</v>
      </c>
      <c r="BZ377" s="124"/>
      <c r="CA377" s="115">
        <f>IFERROR(IF(BZ377="",0,(SUMIF($G$3:BY$3,"金额-入",$G377:BY377)-SUMIF($G$3:BY$3,"金额-出",$G377:BY377))/(SUMIF($G$3:BY$3,"数量-入",$G377:BY377)-SUMIF($G$3:BY$3,"数量-出",$G377:BY377))),0)</f>
        <v>0</v>
      </c>
      <c r="CB377" s="115">
        <f t="shared" si="242"/>
        <v>0</v>
      </c>
      <c r="CC377" s="125"/>
      <c r="CD377" s="126"/>
      <c r="CE377" s="123"/>
      <c r="CF377" s="112"/>
      <c r="CG377" s="119">
        <f t="shared" si="243"/>
        <v>0</v>
      </c>
      <c r="CH377" s="124"/>
      <c r="CI377" s="115">
        <f>IFERROR(IF(CH377="",0,(SUMIF($G$3:CG$3,"金额-入",$G377:CG377)-SUMIF($G$3:CG$3,"金额-出",$G377:CG377))/(SUMIF($G$3:CG$3,"数量-入",$G377:CG377)-SUMIF($G$3:CG$3,"数量-出",$G377:CG377))),0)</f>
        <v>0</v>
      </c>
      <c r="CJ377" s="115">
        <f t="shared" si="244"/>
        <v>0</v>
      </c>
      <c r="CK377" s="125"/>
      <c r="CL377" s="126"/>
      <c r="CM377" s="123"/>
      <c r="CN377" s="112"/>
      <c r="CO377" s="119">
        <f t="shared" si="245"/>
        <v>0</v>
      </c>
      <c r="CP377" s="124"/>
      <c r="CQ377" s="115">
        <f>IFERROR(IF(CP377="",0,(SUMIF($G$3:CO$3,"金额-入",$G377:CO377)-SUMIF($G$3:CO$3,"金额-出",$G377:CO377))/(SUMIF($G$3:CO$3,"数量-入",$G377:CO377)-SUMIF($G$3:CO$3,"数量-出",$G377:CO377))),0)</f>
        <v>0</v>
      </c>
      <c r="CR377" s="115">
        <f t="shared" si="246"/>
        <v>0</v>
      </c>
      <c r="CS377" s="125"/>
      <c r="CT377" s="126"/>
      <c r="CU377" s="123"/>
      <c r="CV377" s="112"/>
      <c r="CW377" s="119">
        <f t="shared" si="247"/>
        <v>0</v>
      </c>
      <c r="CX377" s="124"/>
      <c r="CY377" s="115">
        <f>IFERROR(IF(CX377="",0,(SUMIF($G$3:CW$3,"金额-入",$G377:CW377)-SUMIF($G$3:CW$3,"金额-出",$G377:CW377))/(SUMIF($G$3:CW$3,"数量-入",$G377:CW377)-SUMIF($G$3:CW$3,"数量-出",$G377:CW377))),0)</f>
        <v>0</v>
      </c>
      <c r="CZ377" s="115">
        <f t="shared" si="248"/>
        <v>0</v>
      </c>
      <c r="DA377" s="125"/>
      <c r="DB377" s="126"/>
      <c r="DC377" s="123"/>
      <c r="DD377" s="112"/>
      <c r="DE377" s="119">
        <f t="shared" si="249"/>
        <v>0</v>
      </c>
      <c r="DF377" s="124"/>
      <c r="DG377" s="115">
        <f>IFERROR(IF(DF377="",0,(SUMIF($G$3:DE$3,"金额-入",$G377:DE377)-SUMIF($G$3:DE$3,"金额-出",$G377:DE377))/(SUMIF($G$3:DE$3,"数量-入",$G377:DE377)-SUMIF($G$3:DE$3,"数量-出",$G377:DE377))),0)</f>
        <v>0</v>
      </c>
      <c r="DH377" s="115">
        <f t="shared" si="250"/>
        <v>0</v>
      </c>
      <c r="DI377" s="125"/>
      <c r="DJ377" s="126"/>
      <c r="DK377" s="109">
        <f t="array" ref="DK377">MIN(IF(($G$3:$DJ$3="单价")*(G377:DJ377&lt;&gt;0),G377:DJ377))</f>
        <v>0</v>
      </c>
      <c r="DL377" s="97">
        <f t="array" ref="DL377">MAX(IF($G$3:$DJ$3="单价",G377:DJ377))</f>
        <v>0</v>
      </c>
      <c r="DM377" s="115">
        <f t="shared" si="251"/>
        <v>0</v>
      </c>
      <c r="DN377" s="127"/>
      <c r="DO377" s="2"/>
      <c r="DP377" s="11">
        <f t="shared" si="252"/>
        <v>0</v>
      </c>
      <c r="DQ377" s="11">
        <f t="shared" si="253"/>
        <v>0</v>
      </c>
      <c r="DR377" s="11"/>
      <c r="DS377" s="11"/>
      <c r="DT377" s="11"/>
      <c r="DU377" s="2"/>
      <c r="DV377" s="2"/>
      <c r="DW377" s="2"/>
      <c r="DX377" s="2"/>
      <c r="DY377" s="2"/>
    </row>
    <row r="378" spans="1:129" ht="18" hidden="1" customHeight="1" outlineLevel="1" x14ac:dyDescent="0.15">
      <c r="A378" s="2"/>
      <c r="B378" s="53">
        <f t="shared" si="216"/>
        <v>374</v>
      </c>
      <c r="C378" s="5"/>
      <c r="D378" s="6"/>
      <c r="E378" s="7"/>
      <c r="F378" s="8"/>
      <c r="G378" s="111"/>
      <c r="H378" s="112"/>
      <c r="I378" s="113">
        <f t="shared" si="219"/>
        <v>0</v>
      </c>
      <c r="J378" s="114">
        <f t="shared" si="220"/>
        <v>0</v>
      </c>
      <c r="K378" s="115">
        <f t="shared" si="217"/>
        <v>0</v>
      </c>
      <c r="L378" s="113">
        <f t="shared" si="221"/>
        <v>0</v>
      </c>
      <c r="M378" s="114">
        <f t="shared" si="222"/>
        <v>0</v>
      </c>
      <c r="N378" s="115">
        <f t="shared" si="218"/>
        <v>0</v>
      </c>
      <c r="O378" s="113">
        <f t="shared" si="223"/>
        <v>0</v>
      </c>
      <c r="P378" s="116">
        <f t="shared" si="224"/>
        <v>0</v>
      </c>
      <c r="Q378" s="117">
        <f t="shared" si="225"/>
        <v>0</v>
      </c>
      <c r="R378" s="118">
        <f t="shared" si="226"/>
        <v>0</v>
      </c>
      <c r="S378" s="111"/>
      <c r="T378" s="112"/>
      <c r="U378" s="119">
        <f t="shared" si="227"/>
        <v>0</v>
      </c>
      <c r="V378" s="120"/>
      <c r="W378" s="115">
        <f>IFERROR(IF(V378="",0,(SUMIF($G$3:U$3,"金额-入",$G378:U378)-SUMIF($G$3:U$3,"金额-出",$G378:U378))/(SUMIF($G$3:U$3,"数量-入",$G378:U378)-SUMIF($G$3:U$3,"数量-出",$G378:U378))),0)</f>
        <v>0</v>
      </c>
      <c r="X378" s="115">
        <f t="shared" si="228"/>
        <v>0</v>
      </c>
      <c r="Y378" s="121"/>
      <c r="Z378" s="122"/>
      <c r="AA378" s="111"/>
      <c r="AB378" s="112"/>
      <c r="AC378" s="119">
        <f t="shared" si="229"/>
        <v>0</v>
      </c>
      <c r="AD378" s="120"/>
      <c r="AE378" s="115">
        <f>IFERROR(IF(AD378="",0,(SUMIF($G$3:AC$3,"金额-入",$G378:AC378)-SUMIF($G$3:AC$3,"金额-出",$G378:AC378))/(SUMIF($G$3:AC$3,"数量-入",$G378:AC378)-SUMIF($G$3:AC$3,"数量-出",$G378:AC378))),0)</f>
        <v>0</v>
      </c>
      <c r="AF378" s="115">
        <f t="shared" si="230"/>
        <v>0</v>
      </c>
      <c r="AG378" s="121"/>
      <c r="AH378" s="122"/>
      <c r="AI378" s="123"/>
      <c r="AJ378" s="112"/>
      <c r="AK378" s="119">
        <f t="shared" si="231"/>
        <v>0</v>
      </c>
      <c r="AL378" s="124"/>
      <c r="AM378" s="115">
        <f>IFERROR(IF(AL378="",0,(SUMIF($G$3:AK$3,"金额-入",$G378:AK378)-SUMIF($G$3:AK$3,"金额-出",$G378:AK378))/(SUMIF($G$3:AK$3,"数量-入",$G378:AK378)-SUMIF($G$3:AK$3,"数量-出",$G378:AK378))),0)</f>
        <v>0</v>
      </c>
      <c r="AN378" s="115">
        <f t="shared" si="232"/>
        <v>0</v>
      </c>
      <c r="AO378" s="125"/>
      <c r="AP378" s="126"/>
      <c r="AQ378" s="123"/>
      <c r="AR378" s="112"/>
      <c r="AS378" s="119">
        <f t="shared" si="233"/>
        <v>0</v>
      </c>
      <c r="AT378" s="124"/>
      <c r="AU378" s="115">
        <f>IFERROR(IF(AT378="",0,(SUMIF($G$3:AS$3,"金额-入",$G378:AS378)-SUMIF($G$3:AS$3,"金额-出",$G378:AS378))/(SUMIF($G$3:AS$3,"数量-入",$G378:AS378)-SUMIF($G$3:AS$3,"数量-出",$G378:AS378))),0)</f>
        <v>0</v>
      </c>
      <c r="AV378" s="115">
        <f t="shared" si="234"/>
        <v>0</v>
      </c>
      <c r="AW378" s="125"/>
      <c r="AX378" s="126"/>
      <c r="AY378" s="123"/>
      <c r="AZ378" s="112"/>
      <c r="BA378" s="119">
        <f t="shared" si="235"/>
        <v>0</v>
      </c>
      <c r="BB378" s="124"/>
      <c r="BC378" s="115">
        <f>IFERROR(IF(BB378="",0,(SUMIF($G$3:BA$3,"金额-入",$G378:BA378)-SUMIF($G$3:BA$3,"金额-出",$G378:BA378))/(SUMIF($G$3:BA$3,"数量-入",$G378:BA378)-SUMIF($G$3:BA$3,"数量-出",$G378:BA378))),0)</f>
        <v>0</v>
      </c>
      <c r="BD378" s="115">
        <f t="shared" si="236"/>
        <v>0</v>
      </c>
      <c r="BE378" s="125"/>
      <c r="BF378" s="126"/>
      <c r="BG378" s="123"/>
      <c r="BH378" s="112"/>
      <c r="BI378" s="119">
        <f t="shared" si="237"/>
        <v>0</v>
      </c>
      <c r="BJ378" s="124"/>
      <c r="BK378" s="115">
        <f>IFERROR(IF(BJ378="",0,(SUMIF($G$3:BI$3,"金额-入",$G378:BI378)-SUMIF($G$3:BI$3,"金额-出",$G378:BI378))/(SUMIF($G$3:BI$3,"数量-入",$G378:BI378)-SUMIF($G$3:BI$3,"数量-出",$G378:BI378))),0)</f>
        <v>0</v>
      </c>
      <c r="BL378" s="115">
        <f t="shared" si="238"/>
        <v>0</v>
      </c>
      <c r="BM378" s="125"/>
      <c r="BN378" s="126"/>
      <c r="BO378" s="123"/>
      <c r="BP378" s="112"/>
      <c r="BQ378" s="119">
        <f t="shared" si="239"/>
        <v>0</v>
      </c>
      <c r="BR378" s="124"/>
      <c r="BS378" s="115">
        <f>IFERROR(IF(BR378="",0,(SUMIF($G$3:BQ$3,"金额-入",$G378:BQ378)-SUMIF($G$3:BQ$3,"金额-出",$G378:BQ378))/(SUMIF($G$3:BQ$3,"数量-入",$G378:BQ378)-SUMIF($G$3:BQ$3,"数量-出",$G378:BQ378))),0)</f>
        <v>0</v>
      </c>
      <c r="BT378" s="115">
        <f t="shared" si="240"/>
        <v>0</v>
      </c>
      <c r="BU378" s="125"/>
      <c r="BV378" s="126"/>
      <c r="BW378" s="123"/>
      <c r="BX378" s="112"/>
      <c r="BY378" s="119">
        <f t="shared" si="241"/>
        <v>0</v>
      </c>
      <c r="BZ378" s="124"/>
      <c r="CA378" s="115">
        <f>IFERROR(IF(BZ378="",0,(SUMIF($G$3:BY$3,"金额-入",$G378:BY378)-SUMIF($G$3:BY$3,"金额-出",$G378:BY378))/(SUMIF($G$3:BY$3,"数量-入",$G378:BY378)-SUMIF($G$3:BY$3,"数量-出",$G378:BY378))),0)</f>
        <v>0</v>
      </c>
      <c r="CB378" s="115">
        <f t="shared" si="242"/>
        <v>0</v>
      </c>
      <c r="CC378" s="125"/>
      <c r="CD378" s="126"/>
      <c r="CE378" s="123"/>
      <c r="CF378" s="112"/>
      <c r="CG378" s="119">
        <f t="shared" si="243"/>
        <v>0</v>
      </c>
      <c r="CH378" s="124"/>
      <c r="CI378" s="115">
        <f>IFERROR(IF(CH378="",0,(SUMIF($G$3:CG$3,"金额-入",$G378:CG378)-SUMIF($G$3:CG$3,"金额-出",$G378:CG378))/(SUMIF($G$3:CG$3,"数量-入",$G378:CG378)-SUMIF($G$3:CG$3,"数量-出",$G378:CG378))),0)</f>
        <v>0</v>
      </c>
      <c r="CJ378" s="115">
        <f t="shared" si="244"/>
        <v>0</v>
      </c>
      <c r="CK378" s="125"/>
      <c r="CL378" s="126"/>
      <c r="CM378" s="123"/>
      <c r="CN378" s="112"/>
      <c r="CO378" s="119">
        <f t="shared" si="245"/>
        <v>0</v>
      </c>
      <c r="CP378" s="124"/>
      <c r="CQ378" s="115">
        <f>IFERROR(IF(CP378="",0,(SUMIF($G$3:CO$3,"金额-入",$G378:CO378)-SUMIF($G$3:CO$3,"金额-出",$G378:CO378))/(SUMIF($G$3:CO$3,"数量-入",$G378:CO378)-SUMIF($G$3:CO$3,"数量-出",$G378:CO378))),0)</f>
        <v>0</v>
      </c>
      <c r="CR378" s="115">
        <f t="shared" si="246"/>
        <v>0</v>
      </c>
      <c r="CS378" s="125"/>
      <c r="CT378" s="126"/>
      <c r="CU378" s="123"/>
      <c r="CV378" s="112"/>
      <c r="CW378" s="119">
        <f t="shared" si="247"/>
        <v>0</v>
      </c>
      <c r="CX378" s="124"/>
      <c r="CY378" s="115">
        <f>IFERROR(IF(CX378="",0,(SUMIF($G$3:CW$3,"金额-入",$G378:CW378)-SUMIF($G$3:CW$3,"金额-出",$G378:CW378))/(SUMIF($G$3:CW$3,"数量-入",$G378:CW378)-SUMIF($G$3:CW$3,"数量-出",$G378:CW378))),0)</f>
        <v>0</v>
      </c>
      <c r="CZ378" s="115">
        <f t="shared" si="248"/>
        <v>0</v>
      </c>
      <c r="DA378" s="125"/>
      <c r="DB378" s="126"/>
      <c r="DC378" s="123"/>
      <c r="DD378" s="112"/>
      <c r="DE378" s="119">
        <f t="shared" si="249"/>
        <v>0</v>
      </c>
      <c r="DF378" s="124"/>
      <c r="DG378" s="115">
        <f>IFERROR(IF(DF378="",0,(SUMIF($G$3:DE$3,"金额-入",$G378:DE378)-SUMIF($G$3:DE$3,"金额-出",$G378:DE378))/(SUMIF($G$3:DE$3,"数量-入",$G378:DE378)-SUMIF($G$3:DE$3,"数量-出",$G378:DE378))),0)</f>
        <v>0</v>
      </c>
      <c r="DH378" s="115">
        <f t="shared" si="250"/>
        <v>0</v>
      </c>
      <c r="DI378" s="125"/>
      <c r="DJ378" s="126"/>
      <c r="DK378" s="109">
        <f t="array" ref="DK378">MIN(IF(($G$3:$DJ$3="单价")*(G378:DJ378&lt;&gt;0),G378:DJ378))</f>
        <v>0</v>
      </c>
      <c r="DL378" s="97">
        <f t="array" ref="DL378">MAX(IF($G$3:$DJ$3="单价",G378:DJ378))</f>
        <v>0</v>
      </c>
      <c r="DM378" s="115">
        <f t="shared" si="251"/>
        <v>0</v>
      </c>
      <c r="DN378" s="127"/>
      <c r="DO378" s="2"/>
      <c r="DP378" s="11">
        <f t="shared" si="252"/>
        <v>0</v>
      </c>
      <c r="DQ378" s="11">
        <f t="shared" si="253"/>
        <v>0</v>
      </c>
      <c r="DR378" s="11"/>
      <c r="DS378" s="11"/>
      <c r="DT378" s="11"/>
      <c r="DU378" s="2"/>
      <c r="DV378" s="2"/>
      <c r="DW378" s="2"/>
      <c r="DX378" s="2"/>
      <c r="DY378" s="2"/>
    </row>
    <row r="379" spans="1:129" ht="18" hidden="1" customHeight="1" outlineLevel="1" x14ac:dyDescent="0.15">
      <c r="A379" s="2"/>
      <c r="B379" s="53">
        <f t="shared" si="216"/>
        <v>375</v>
      </c>
      <c r="C379" s="5"/>
      <c r="D379" s="6"/>
      <c r="E379" s="7"/>
      <c r="F379" s="8"/>
      <c r="G379" s="111"/>
      <c r="H379" s="112"/>
      <c r="I379" s="113">
        <f t="shared" si="219"/>
        <v>0</v>
      </c>
      <c r="J379" s="114">
        <f t="shared" si="220"/>
        <v>0</v>
      </c>
      <c r="K379" s="115">
        <f t="shared" si="217"/>
        <v>0</v>
      </c>
      <c r="L379" s="113">
        <f t="shared" si="221"/>
        <v>0</v>
      </c>
      <c r="M379" s="114">
        <f t="shared" si="222"/>
        <v>0</v>
      </c>
      <c r="N379" s="115">
        <f t="shared" si="218"/>
        <v>0</v>
      </c>
      <c r="O379" s="113">
        <f t="shared" si="223"/>
        <v>0</v>
      </c>
      <c r="P379" s="116">
        <f t="shared" si="224"/>
        <v>0</v>
      </c>
      <c r="Q379" s="117">
        <f t="shared" si="225"/>
        <v>0</v>
      </c>
      <c r="R379" s="118">
        <f t="shared" si="226"/>
        <v>0</v>
      </c>
      <c r="S379" s="111"/>
      <c r="T379" s="112"/>
      <c r="U379" s="119">
        <f t="shared" si="227"/>
        <v>0</v>
      </c>
      <c r="V379" s="120"/>
      <c r="W379" s="115">
        <f>IFERROR(IF(V379="",0,(SUMIF($G$3:U$3,"金额-入",$G379:U379)-SUMIF($G$3:U$3,"金额-出",$G379:U379))/(SUMIF($G$3:U$3,"数量-入",$G379:U379)-SUMIF($G$3:U$3,"数量-出",$G379:U379))),0)</f>
        <v>0</v>
      </c>
      <c r="X379" s="115">
        <f t="shared" si="228"/>
        <v>0</v>
      </c>
      <c r="Y379" s="121"/>
      <c r="Z379" s="122"/>
      <c r="AA379" s="111"/>
      <c r="AB379" s="112"/>
      <c r="AC379" s="119">
        <f t="shared" si="229"/>
        <v>0</v>
      </c>
      <c r="AD379" s="120"/>
      <c r="AE379" s="115">
        <f>IFERROR(IF(AD379="",0,(SUMIF($G$3:AC$3,"金额-入",$G379:AC379)-SUMIF($G$3:AC$3,"金额-出",$G379:AC379))/(SUMIF($G$3:AC$3,"数量-入",$G379:AC379)-SUMIF($G$3:AC$3,"数量-出",$G379:AC379))),0)</f>
        <v>0</v>
      </c>
      <c r="AF379" s="115">
        <f t="shared" si="230"/>
        <v>0</v>
      </c>
      <c r="AG379" s="121"/>
      <c r="AH379" s="122"/>
      <c r="AI379" s="123"/>
      <c r="AJ379" s="112"/>
      <c r="AK379" s="119">
        <f t="shared" si="231"/>
        <v>0</v>
      </c>
      <c r="AL379" s="124"/>
      <c r="AM379" s="115">
        <f>IFERROR(IF(AL379="",0,(SUMIF($G$3:AK$3,"金额-入",$G379:AK379)-SUMIF($G$3:AK$3,"金额-出",$G379:AK379))/(SUMIF($G$3:AK$3,"数量-入",$G379:AK379)-SUMIF($G$3:AK$3,"数量-出",$G379:AK379))),0)</f>
        <v>0</v>
      </c>
      <c r="AN379" s="115">
        <f t="shared" si="232"/>
        <v>0</v>
      </c>
      <c r="AO379" s="125"/>
      <c r="AP379" s="126"/>
      <c r="AQ379" s="123"/>
      <c r="AR379" s="112"/>
      <c r="AS379" s="119">
        <f t="shared" si="233"/>
        <v>0</v>
      </c>
      <c r="AT379" s="124"/>
      <c r="AU379" s="115">
        <f>IFERROR(IF(AT379="",0,(SUMIF($G$3:AS$3,"金额-入",$G379:AS379)-SUMIF($G$3:AS$3,"金额-出",$G379:AS379))/(SUMIF($G$3:AS$3,"数量-入",$G379:AS379)-SUMIF($G$3:AS$3,"数量-出",$G379:AS379))),0)</f>
        <v>0</v>
      </c>
      <c r="AV379" s="115">
        <f t="shared" si="234"/>
        <v>0</v>
      </c>
      <c r="AW379" s="125"/>
      <c r="AX379" s="126"/>
      <c r="AY379" s="123"/>
      <c r="AZ379" s="112"/>
      <c r="BA379" s="119">
        <f t="shared" si="235"/>
        <v>0</v>
      </c>
      <c r="BB379" s="124"/>
      <c r="BC379" s="115">
        <f>IFERROR(IF(BB379="",0,(SUMIF($G$3:BA$3,"金额-入",$G379:BA379)-SUMIF($G$3:BA$3,"金额-出",$G379:BA379))/(SUMIF($G$3:BA$3,"数量-入",$G379:BA379)-SUMIF($G$3:BA$3,"数量-出",$G379:BA379))),0)</f>
        <v>0</v>
      </c>
      <c r="BD379" s="115">
        <f t="shared" si="236"/>
        <v>0</v>
      </c>
      <c r="BE379" s="125"/>
      <c r="BF379" s="126"/>
      <c r="BG379" s="123"/>
      <c r="BH379" s="112"/>
      <c r="BI379" s="119">
        <f t="shared" si="237"/>
        <v>0</v>
      </c>
      <c r="BJ379" s="124"/>
      <c r="BK379" s="115">
        <f>IFERROR(IF(BJ379="",0,(SUMIF($G$3:BI$3,"金额-入",$G379:BI379)-SUMIF($G$3:BI$3,"金额-出",$G379:BI379))/(SUMIF($G$3:BI$3,"数量-入",$G379:BI379)-SUMIF($G$3:BI$3,"数量-出",$G379:BI379))),0)</f>
        <v>0</v>
      </c>
      <c r="BL379" s="115">
        <f t="shared" si="238"/>
        <v>0</v>
      </c>
      <c r="BM379" s="125"/>
      <c r="BN379" s="126"/>
      <c r="BO379" s="123"/>
      <c r="BP379" s="112"/>
      <c r="BQ379" s="119">
        <f t="shared" si="239"/>
        <v>0</v>
      </c>
      <c r="BR379" s="124"/>
      <c r="BS379" s="115">
        <f>IFERROR(IF(BR379="",0,(SUMIF($G$3:BQ$3,"金额-入",$G379:BQ379)-SUMIF($G$3:BQ$3,"金额-出",$G379:BQ379))/(SUMIF($G$3:BQ$3,"数量-入",$G379:BQ379)-SUMIF($G$3:BQ$3,"数量-出",$G379:BQ379))),0)</f>
        <v>0</v>
      </c>
      <c r="BT379" s="115">
        <f t="shared" si="240"/>
        <v>0</v>
      </c>
      <c r="BU379" s="125"/>
      <c r="BV379" s="126"/>
      <c r="BW379" s="123"/>
      <c r="BX379" s="112"/>
      <c r="BY379" s="119">
        <f t="shared" si="241"/>
        <v>0</v>
      </c>
      <c r="BZ379" s="124"/>
      <c r="CA379" s="115">
        <f>IFERROR(IF(BZ379="",0,(SUMIF($G$3:BY$3,"金额-入",$G379:BY379)-SUMIF($G$3:BY$3,"金额-出",$G379:BY379))/(SUMIF($G$3:BY$3,"数量-入",$G379:BY379)-SUMIF($G$3:BY$3,"数量-出",$G379:BY379))),0)</f>
        <v>0</v>
      </c>
      <c r="CB379" s="115">
        <f t="shared" si="242"/>
        <v>0</v>
      </c>
      <c r="CC379" s="125"/>
      <c r="CD379" s="126"/>
      <c r="CE379" s="123"/>
      <c r="CF379" s="112"/>
      <c r="CG379" s="119">
        <f t="shared" si="243"/>
        <v>0</v>
      </c>
      <c r="CH379" s="124"/>
      <c r="CI379" s="115">
        <f>IFERROR(IF(CH379="",0,(SUMIF($G$3:CG$3,"金额-入",$G379:CG379)-SUMIF($G$3:CG$3,"金额-出",$G379:CG379))/(SUMIF($G$3:CG$3,"数量-入",$G379:CG379)-SUMIF($G$3:CG$3,"数量-出",$G379:CG379))),0)</f>
        <v>0</v>
      </c>
      <c r="CJ379" s="115">
        <f t="shared" si="244"/>
        <v>0</v>
      </c>
      <c r="CK379" s="125"/>
      <c r="CL379" s="126"/>
      <c r="CM379" s="123"/>
      <c r="CN379" s="112"/>
      <c r="CO379" s="119">
        <f t="shared" si="245"/>
        <v>0</v>
      </c>
      <c r="CP379" s="124"/>
      <c r="CQ379" s="115">
        <f>IFERROR(IF(CP379="",0,(SUMIF($G$3:CO$3,"金额-入",$G379:CO379)-SUMIF($G$3:CO$3,"金额-出",$G379:CO379))/(SUMIF($G$3:CO$3,"数量-入",$G379:CO379)-SUMIF($G$3:CO$3,"数量-出",$G379:CO379))),0)</f>
        <v>0</v>
      </c>
      <c r="CR379" s="115">
        <f t="shared" si="246"/>
        <v>0</v>
      </c>
      <c r="CS379" s="125"/>
      <c r="CT379" s="126"/>
      <c r="CU379" s="123"/>
      <c r="CV379" s="112"/>
      <c r="CW379" s="119">
        <f t="shared" si="247"/>
        <v>0</v>
      </c>
      <c r="CX379" s="124"/>
      <c r="CY379" s="115">
        <f>IFERROR(IF(CX379="",0,(SUMIF($G$3:CW$3,"金额-入",$G379:CW379)-SUMIF($G$3:CW$3,"金额-出",$G379:CW379))/(SUMIF($G$3:CW$3,"数量-入",$G379:CW379)-SUMIF($G$3:CW$3,"数量-出",$G379:CW379))),0)</f>
        <v>0</v>
      </c>
      <c r="CZ379" s="115">
        <f t="shared" si="248"/>
        <v>0</v>
      </c>
      <c r="DA379" s="125"/>
      <c r="DB379" s="126"/>
      <c r="DC379" s="123"/>
      <c r="DD379" s="112"/>
      <c r="DE379" s="119">
        <f t="shared" si="249"/>
        <v>0</v>
      </c>
      <c r="DF379" s="124"/>
      <c r="DG379" s="115">
        <f>IFERROR(IF(DF379="",0,(SUMIF($G$3:DE$3,"金额-入",$G379:DE379)-SUMIF($G$3:DE$3,"金额-出",$G379:DE379))/(SUMIF($G$3:DE$3,"数量-入",$G379:DE379)-SUMIF($G$3:DE$3,"数量-出",$G379:DE379))),0)</f>
        <v>0</v>
      </c>
      <c r="DH379" s="115">
        <f t="shared" si="250"/>
        <v>0</v>
      </c>
      <c r="DI379" s="125"/>
      <c r="DJ379" s="126"/>
      <c r="DK379" s="109">
        <f t="array" ref="DK379">MIN(IF(($G$3:$DJ$3="单价")*(G379:DJ379&lt;&gt;0),G379:DJ379))</f>
        <v>0</v>
      </c>
      <c r="DL379" s="97">
        <f t="array" ref="DL379">MAX(IF($G$3:$DJ$3="单价",G379:DJ379))</f>
        <v>0</v>
      </c>
      <c r="DM379" s="115">
        <f t="shared" si="251"/>
        <v>0</v>
      </c>
      <c r="DN379" s="127"/>
      <c r="DO379" s="2"/>
      <c r="DP379" s="11">
        <f t="shared" si="252"/>
        <v>0</v>
      </c>
      <c r="DQ379" s="11">
        <f t="shared" si="253"/>
        <v>0</v>
      </c>
      <c r="DR379" s="11"/>
      <c r="DS379" s="11"/>
      <c r="DT379" s="11"/>
      <c r="DU379" s="2"/>
      <c r="DV379" s="2"/>
      <c r="DW379" s="2"/>
      <c r="DX379" s="2"/>
      <c r="DY379" s="2"/>
    </row>
    <row r="380" spans="1:129" ht="18" hidden="1" customHeight="1" outlineLevel="1" x14ac:dyDescent="0.15">
      <c r="A380" s="2"/>
      <c r="B380" s="53">
        <f t="shared" si="216"/>
        <v>376</v>
      </c>
      <c r="C380" s="5"/>
      <c r="D380" s="6"/>
      <c r="E380" s="7"/>
      <c r="F380" s="8"/>
      <c r="G380" s="111"/>
      <c r="H380" s="112"/>
      <c r="I380" s="113">
        <f t="shared" si="219"/>
        <v>0</v>
      </c>
      <c r="J380" s="114">
        <f t="shared" si="220"/>
        <v>0</v>
      </c>
      <c r="K380" s="115">
        <f t="shared" si="217"/>
        <v>0</v>
      </c>
      <c r="L380" s="113">
        <f t="shared" si="221"/>
        <v>0</v>
      </c>
      <c r="M380" s="114">
        <f t="shared" si="222"/>
        <v>0</v>
      </c>
      <c r="N380" s="115">
        <f t="shared" si="218"/>
        <v>0</v>
      </c>
      <c r="O380" s="113">
        <f t="shared" si="223"/>
        <v>0</v>
      </c>
      <c r="P380" s="116">
        <f t="shared" si="224"/>
        <v>0</v>
      </c>
      <c r="Q380" s="117">
        <f t="shared" si="225"/>
        <v>0</v>
      </c>
      <c r="R380" s="118">
        <f t="shared" si="226"/>
        <v>0</v>
      </c>
      <c r="S380" s="111"/>
      <c r="T380" s="112"/>
      <c r="U380" s="119">
        <f t="shared" si="227"/>
        <v>0</v>
      </c>
      <c r="V380" s="120"/>
      <c r="W380" s="115">
        <f>IFERROR(IF(V380="",0,(SUMIF($G$3:U$3,"金额-入",$G380:U380)-SUMIF($G$3:U$3,"金额-出",$G380:U380))/(SUMIF($G$3:U$3,"数量-入",$G380:U380)-SUMIF($G$3:U$3,"数量-出",$G380:U380))),0)</f>
        <v>0</v>
      </c>
      <c r="X380" s="115">
        <f t="shared" si="228"/>
        <v>0</v>
      </c>
      <c r="Y380" s="121"/>
      <c r="Z380" s="122"/>
      <c r="AA380" s="111"/>
      <c r="AB380" s="112"/>
      <c r="AC380" s="119">
        <f t="shared" si="229"/>
        <v>0</v>
      </c>
      <c r="AD380" s="120"/>
      <c r="AE380" s="115">
        <f>IFERROR(IF(AD380="",0,(SUMIF($G$3:AC$3,"金额-入",$G380:AC380)-SUMIF($G$3:AC$3,"金额-出",$G380:AC380))/(SUMIF($G$3:AC$3,"数量-入",$G380:AC380)-SUMIF($G$3:AC$3,"数量-出",$G380:AC380))),0)</f>
        <v>0</v>
      </c>
      <c r="AF380" s="115">
        <f t="shared" si="230"/>
        <v>0</v>
      </c>
      <c r="AG380" s="121"/>
      <c r="AH380" s="122"/>
      <c r="AI380" s="123"/>
      <c r="AJ380" s="112"/>
      <c r="AK380" s="119">
        <f t="shared" si="231"/>
        <v>0</v>
      </c>
      <c r="AL380" s="124"/>
      <c r="AM380" s="115">
        <f>IFERROR(IF(AL380="",0,(SUMIF($G$3:AK$3,"金额-入",$G380:AK380)-SUMIF($G$3:AK$3,"金额-出",$G380:AK380))/(SUMIF($G$3:AK$3,"数量-入",$G380:AK380)-SUMIF($G$3:AK$3,"数量-出",$G380:AK380))),0)</f>
        <v>0</v>
      </c>
      <c r="AN380" s="115">
        <f t="shared" si="232"/>
        <v>0</v>
      </c>
      <c r="AO380" s="125"/>
      <c r="AP380" s="126"/>
      <c r="AQ380" s="123"/>
      <c r="AR380" s="112"/>
      <c r="AS380" s="119">
        <f t="shared" si="233"/>
        <v>0</v>
      </c>
      <c r="AT380" s="124"/>
      <c r="AU380" s="115">
        <f>IFERROR(IF(AT380="",0,(SUMIF($G$3:AS$3,"金额-入",$G380:AS380)-SUMIF($G$3:AS$3,"金额-出",$G380:AS380))/(SUMIF($G$3:AS$3,"数量-入",$G380:AS380)-SUMIF($G$3:AS$3,"数量-出",$G380:AS380))),0)</f>
        <v>0</v>
      </c>
      <c r="AV380" s="115">
        <f t="shared" si="234"/>
        <v>0</v>
      </c>
      <c r="AW380" s="125"/>
      <c r="AX380" s="126"/>
      <c r="AY380" s="123"/>
      <c r="AZ380" s="112"/>
      <c r="BA380" s="119">
        <f t="shared" si="235"/>
        <v>0</v>
      </c>
      <c r="BB380" s="124"/>
      <c r="BC380" s="115">
        <f>IFERROR(IF(BB380="",0,(SUMIF($G$3:BA$3,"金额-入",$G380:BA380)-SUMIF($G$3:BA$3,"金额-出",$G380:BA380))/(SUMIF($G$3:BA$3,"数量-入",$G380:BA380)-SUMIF($G$3:BA$3,"数量-出",$G380:BA380))),0)</f>
        <v>0</v>
      </c>
      <c r="BD380" s="115">
        <f t="shared" si="236"/>
        <v>0</v>
      </c>
      <c r="BE380" s="125"/>
      <c r="BF380" s="126"/>
      <c r="BG380" s="123"/>
      <c r="BH380" s="112"/>
      <c r="BI380" s="119">
        <f t="shared" si="237"/>
        <v>0</v>
      </c>
      <c r="BJ380" s="124"/>
      <c r="BK380" s="115">
        <f>IFERROR(IF(BJ380="",0,(SUMIF($G$3:BI$3,"金额-入",$G380:BI380)-SUMIF($G$3:BI$3,"金额-出",$G380:BI380))/(SUMIF($G$3:BI$3,"数量-入",$G380:BI380)-SUMIF($G$3:BI$3,"数量-出",$G380:BI380))),0)</f>
        <v>0</v>
      </c>
      <c r="BL380" s="115">
        <f t="shared" si="238"/>
        <v>0</v>
      </c>
      <c r="BM380" s="125"/>
      <c r="BN380" s="126"/>
      <c r="BO380" s="123"/>
      <c r="BP380" s="112"/>
      <c r="BQ380" s="119">
        <f t="shared" si="239"/>
        <v>0</v>
      </c>
      <c r="BR380" s="124"/>
      <c r="BS380" s="115">
        <f>IFERROR(IF(BR380="",0,(SUMIF($G$3:BQ$3,"金额-入",$G380:BQ380)-SUMIF($G$3:BQ$3,"金额-出",$G380:BQ380))/(SUMIF($G$3:BQ$3,"数量-入",$G380:BQ380)-SUMIF($G$3:BQ$3,"数量-出",$G380:BQ380))),0)</f>
        <v>0</v>
      </c>
      <c r="BT380" s="115">
        <f t="shared" si="240"/>
        <v>0</v>
      </c>
      <c r="BU380" s="125"/>
      <c r="BV380" s="126"/>
      <c r="BW380" s="123"/>
      <c r="BX380" s="112"/>
      <c r="BY380" s="119">
        <f t="shared" si="241"/>
        <v>0</v>
      </c>
      <c r="BZ380" s="124"/>
      <c r="CA380" s="115">
        <f>IFERROR(IF(BZ380="",0,(SUMIF($G$3:BY$3,"金额-入",$G380:BY380)-SUMIF($G$3:BY$3,"金额-出",$G380:BY380))/(SUMIF($G$3:BY$3,"数量-入",$G380:BY380)-SUMIF($G$3:BY$3,"数量-出",$G380:BY380))),0)</f>
        <v>0</v>
      </c>
      <c r="CB380" s="115">
        <f t="shared" si="242"/>
        <v>0</v>
      </c>
      <c r="CC380" s="125"/>
      <c r="CD380" s="126"/>
      <c r="CE380" s="123"/>
      <c r="CF380" s="112"/>
      <c r="CG380" s="119">
        <f t="shared" si="243"/>
        <v>0</v>
      </c>
      <c r="CH380" s="124"/>
      <c r="CI380" s="115">
        <f>IFERROR(IF(CH380="",0,(SUMIF($G$3:CG$3,"金额-入",$G380:CG380)-SUMIF($G$3:CG$3,"金额-出",$G380:CG380))/(SUMIF($G$3:CG$3,"数量-入",$G380:CG380)-SUMIF($G$3:CG$3,"数量-出",$G380:CG380))),0)</f>
        <v>0</v>
      </c>
      <c r="CJ380" s="115">
        <f t="shared" si="244"/>
        <v>0</v>
      </c>
      <c r="CK380" s="125"/>
      <c r="CL380" s="126"/>
      <c r="CM380" s="123"/>
      <c r="CN380" s="112"/>
      <c r="CO380" s="119">
        <f t="shared" si="245"/>
        <v>0</v>
      </c>
      <c r="CP380" s="124"/>
      <c r="CQ380" s="115">
        <f>IFERROR(IF(CP380="",0,(SUMIF($G$3:CO$3,"金额-入",$G380:CO380)-SUMIF($G$3:CO$3,"金额-出",$G380:CO380))/(SUMIF($G$3:CO$3,"数量-入",$G380:CO380)-SUMIF($G$3:CO$3,"数量-出",$G380:CO380))),0)</f>
        <v>0</v>
      </c>
      <c r="CR380" s="115">
        <f t="shared" si="246"/>
        <v>0</v>
      </c>
      <c r="CS380" s="125"/>
      <c r="CT380" s="126"/>
      <c r="CU380" s="123"/>
      <c r="CV380" s="112"/>
      <c r="CW380" s="119">
        <f t="shared" si="247"/>
        <v>0</v>
      </c>
      <c r="CX380" s="124"/>
      <c r="CY380" s="115">
        <f>IFERROR(IF(CX380="",0,(SUMIF($G$3:CW$3,"金额-入",$G380:CW380)-SUMIF($G$3:CW$3,"金额-出",$G380:CW380))/(SUMIF($G$3:CW$3,"数量-入",$G380:CW380)-SUMIF($G$3:CW$3,"数量-出",$G380:CW380))),0)</f>
        <v>0</v>
      </c>
      <c r="CZ380" s="115">
        <f t="shared" si="248"/>
        <v>0</v>
      </c>
      <c r="DA380" s="125"/>
      <c r="DB380" s="126"/>
      <c r="DC380" s="123"/>
      <c r="DD380" s="112"/>
      <c r="DE380" s="119">
        <f t="shared" si="249"/>
        <v>0</v>
      </c>
      <c r="DF380" s="124"/>
      <c r="DG380" s="115">
        <f>IFERROR(IF(DF380="",0,(SUMIF($G$3:DE$3,"金额-入",$G380:DE380)-SUMIF($G$3:DE$3,"金额-出",$G380:DE380))/(SUMIF($G$3:DE$3,"数量-入",$G380:DE380)-SUMIF($G$3:DE$3,"数量-出",$G380:DE380))),0)</f>
        <v>0</v>
      </c>
      <c r="DH380" s="115">
        <f t="shared" si="250"/>
        <v>0</v>
      </c>
      <c r="DI380" s="125"/>
      <c r="DJ380" s="126"/>
      <c r="DK380" s="109">
        <f t="array" ref="DK380">MIN(IF(($G$3:$DJ$3="单价")*(G380:DJ380&lt;&gt;0),G380:DJ380))</f>
        <v>0</v>
      </c>
      <c r="DL380" s="97">
        <f t="array" ref="DL380">MAX(IF($G$3:$DJ$3="单价",G380:DJ380))</f>
        <v>0</v>
      </c>
      <c r="DM380" s="115">
        <f t="shared" si="251"/>
        <v>0</v>
      </c>
      <c r="DN380" s="127"/>
      <c r="DO380" s="2"/>
      <c r="DP380" s="11">
        <f t="shared" si="252"/>
        <v>0</v>
      </c>
      <c r="DQ380" s="11">
        <f t="shared" si="253"/>
        <v>0</v>
      </c>
      <c r="DR380" s="11"/>
      <c r="DS380" s="11"/>
      <c r="DT380" s="11"/>
      <c r="DU380" s="2"/>
      <c r="DV380" s="2"/>
      <c r="DW380" s="2"/>
      <c r="DX380" s="2"/>
      <c r="DY380" s="2"/>
    </row>
    <row r="381" spans="1:129" ht="18" hidden="1" customHeight="1" outlineLevel="1" x14ac:dyDescent="0.15">
      <c r="A381" s="2"/>
      <c r="B381" s="53">
        <f t="shared" si="216"/>
        <v>377</v>
      </c>
      <c r="C381" s="5"/>
      <c r="D381" s="6"/>
      <c r="E381" s="7"/>
      <c r="F381" s="8"/>
      <c r="G381" s="111"/>
      <c r="H381" s="112"/>
      <c r="I381" s="113">
        <f t="shared" si="219"/>
        <v>0</v>
      </c>
      <c r="J381" s="114">
        <f t="shared" si="220"/>
        <v>0</v>
      </c>
      <c r="K381" s="115">
        <f t="shared" si="217"/>
        <v>0</v>
      </c>
      <c r="L381" s="113">
        <f t="shared" si="221"/>
        <v>0</v>
      </c>
      <c r="M381" s="114">
        <f t="shared" si="222"/>
        <v>0</v>
      </c>
      <c r="N381" s="115">
        <f t="shared" si="218"/>
        <v>0</v>
      </c>
      <c r="O381" s="113">
        <f t="shared" si="223"/>
        <v>0</v>
      </c>
      <c r="P381" s="116">
        <f t="shared" si="224"/>
        <v>0</v>
      </c>
      <c r="Q381" s="117">
        <f t="shared" si="225"/>
        <v>0</v>
      </c>
      <c r="R381" s="118">
        <f t="shared" si="226"/>
        <v>0</v>
      </c>
      <c r="S381" s="111"/>
      <c r="T381" s="112"/>
      <c r="U381" s="119">
        <f t="shared" si="227"/>
        <v>0</v>
      </c>
      <c r="V381" s="120"/>
      <c r="W381" s="115">
        <f>IFERROR(IF(V381="",0,(SUMIF($G$3:U$3,"金额-入",$G381:U381)-SUMIF($G$3:U$3,"金额-出",$G381:U381))/(SUMIF($G$3:U$3,"数量-入",$G381:U381)-SUMIF($G$3:U$3,"数量-出",$G381:U381))),0)</f>
        <v>0</v>
      </c>
      <c r="X381" s="115">
        <f t="shared" si="228"/>
        <v>0</v>
      </c>
      <c r="Y381" s="121"/>
      <c r="Z381" s="122"/>
      <c r="AA381" s="111"/>
      <c r="AB381" s="112"/>
      <c r="AC381" s="119">
        <f t="shared" si="229"/>
        <v>0</v>
      </c>
      <c r="AD381" s="120"/>
      <c r="AE381" s="115">
        <f>IFERROR(IF(AD381="",0,(SUMIF($G$3:AC$3,"金额-入",$G381:AC381)-SUMIF($G$3:AC$3,"金额-出",$G381:AC381))/(SUMIF($G$3:AC$3,"数量-入",$G381:AC381)-SUMIF($G$3:AC$3,"数量-出",$G381:AC381))),0)</f>
        <v>0</v>
      </c>
      <c r="AF381" s="115">
        <f t="shared" si="230"/>
        <v>0</v>
      </c>
      <c r="AG381" s="121"/>
      <c r="AH381" s="122"/>
      <c r="AI381" s="123"/>
      <c r="AJ381" s="112"/>
      <c r="AK381" s="119">
        <f t="shared" si="231"/>
        <v>0</v>
      </c>
      <c r="AL381" s="124"/>
      <c r="AM381" s="115">
        <f>IFERROR(IF(AL381="",0,(SUMIF($G$3:AK$3,"金额-入",$G381:AK381)-SUMIF($G$3:AK$3,"金额-出",$G381:AK381))/(SUMIF($G$3:AK$3,"数量-入",$G381:AK381)-SUMIF($G$3:AK$3,"数量-出",$G381:AK381))),0)</f>
        <v>0</v>
      </c>
      <c r="AN381" s="115">
        <f t="shared" si="232"/>
        <v>0</v>
      </c>
      <c r="AO381" s="125"/>
      <c r="AP381" s="126"/>
      <c r="AQ381" s="123"/>
      <c r="AR381" s="112"/>
      <c r="AS381" s="119">
        <f t="shared" si="233"/>
        <v>0</v>
      </c>
      <c r="AT381" s="124"/>
      <c r="AU381" s="115">
        <f>IFERROR(IF(AT381="",0,(SUMIF($G$3:AS$3,"金额-入",$G381:AS381)-SUMIF($G$3:AS$3,"金额-出",$G381:AS381))/(SUMIF($G$3:AS$3,"数量-入",$G381:AS381)-SUMIF($G$3:AS$3,"数量-出",$G381:AS381))),0)</f>
        <v>0</v>
      </c>
      <c r="AV381" s="115">
        <f t="shared" si="234"/>
        <v>0</v>
      </c>
      <c r="AW381" s="125"/>
      <c r="AX381" s="126"/>
      <c r="AY381" s="123"/>
      <c r="AZ381" s="112"/>
      <c r="BA381" s="119">
        <f t="shared" si="235"/>
        <v>0</v>
      </c>
      <c r="BB381" s="124"/>
      <c r="BC381" s="115">
        <f>IFERROR(IF(BB381="",0,(SUMIF($G$3:BA$3,"金额-入",$G381:BA381)-SUMIF($G$3:BA$3,"金额-出",$G381:BA381))/(SUMIF($G$3:BA$3,"数量-入",$G381:BA381)-SUMIF($G$3:BA$3,"数量-出",$G381:BA381))),0)</f>
        <v>0</v>
      </c>
      <c r="BD381" s="115">
        <f t="shared" si="236"/>
        <v>0</v>
      </c>
      <c r="BE381" s="125"/>
      <c r="BF381" s="126"/>
      <c r="BG381" s="123"/>
      <c r="BH381" s="112"/>
      <c r="BI381" s="119">
        <f t="shared" si="237"/>
        <v>0</v>
      </c>
      <c r="BJ381" s="124"/>
      <c r="BK381" s="115">
        <f>IFERROR(IF(BJ381="",0,(SUMIF($G$3:BI$3,"金额-入",$G381:BI381)-SUMIF($G$3:BI$3,"金额-出",$G381:BI381))/(SUMIF($G$3:BI$3,"数量-入",$G381:BI381)-SUMIF($G$3:BI$3,"数量-出",$G381:BI381))),0)</f>
        <v>0</v>
      </c>
      <c r="BL381" s="115">
        <f t="shared" si="238"/>
        <v>0</v>
      </c>
      <c r="BM381" s="125"/>
      <c r="BN381" s="126"/>
      <c r="BO381" s="123"/>
      <c r="BP381" s="112"/>
      <c r="BQ381" s="119">
        <f t="shared" si="239"/>
        <v>0</v>
      </c>
      <c r="BR381" s="124"/>
      <c r="BS381" s="115">
        <f>IFERROR(IF(BR381="",0,(SUMIF($G$3:BQ$3,"金额-入",$G381:BQ381)-SUMIF($G$3:BQ$3,"金额-出",$G381:BQ381))/(SUMIF($G$3:BQ$3,"数量-入",$G381:BQ381)-SUMIF($G$3:BQ$3,"数量-出",$G381:BQ381))),0)</f>
        <v>0</v>
      </c>
      <c r="BT381" s="115">
        <f t="shared" si="240"/>
        <v>0</v>
      </c>
      <c r="BU381" s="125"/>
      <c r="BV381" s="126"/>
      <c r="BW381" s="123"/>
      <c r="BX381" s="112"/>
      <c r="BY381" s="119">
        <f t="shared" si="241"/>
        <v>0</v>
      </c>
      <c r="BZ381" s="124"/>
      <c r="CA381" s="115">
        <f>IFERROR(IF(BZ381="",0,(SUMIF($G$3:BY$3,"金额-入",$G381:BY381)-SUMIF($G$3:BY$3,"金额-出",$G381:BY381))/(SUMIF($G$3:BY$3,"数量-入",$G381:BY381)-SUMIF($G$3:BY$3,"数量-出",$G381:BY381))),0)</f>
        <v>0</v>
      </c>
      <c r="CB381" s="115">
        <f t="shared" si="242"/>
        <v>0</v>
      </c>
      <c r="CC381" s="125"/>
      <c r="CD381" s="126"/>
      <c r="CE381" s="123"/>
      <c r="CF381" s="112"/>
      <c r="CG381" s="119">
        <f t="shared" si="243"/>
        <v>0</v>
      </c>
      <c r="CH381" s="124"/>
      <c r="CI381" s="115">
        <f>IFERROR(IF(CH381="",0,(SUMIF($G$3:CG$3,"金额-入",$G381:CG381)-SUMIF($G$3:CG$3,"金额-出",$G381:CG381))/(SUMIF($G$3:CG$3,"数量-入",$G381:CG381)-SUMIF($G$3:CG$3,"数量-出",$G381:CG381))),0)</f>
        <v>0</v>
      </c>
      <c r="CJ381" s="115">
        <f t="shared" si="244"/>
        <v>0</v>
      </c>
      <c r="CK381" s="125"/>
      <c r="CL381" s="126"/>
      <c r="CM381" s="123"/>
      <c r="CN381" s="112"/>
      <c r="CO381" s="119">
        <f t="shared" si="245"/>
        <v>0</v>
      </c>
      <c r="CP381" s="124"/>
      <c r="CQ381" s="115">
        <f>IFERROR(IF(CP381="",0,(SUMIF($G$3:CO$3,"金额-入",$G381:CO381)-SUMIF($G$3:CO$3,"金额-出",$G381:CO381))/(SUMIF($G$3:CO$3,"数量-入",$G381:CO381)-SUMIF($G$3:CO$3,"数量-出",$G381:CO381))),0)</f>
        <v>0</v>
      </c>
      <c r="CR381" s="115">
        <f t="shared" si="246"/>
        <v>0</v>
      </c>
      <c r="CS381" s="125"/>
      <c r="CT381" s="126"/>
      <c r="CU381" s="123"/>
      <c r="CV381" s="112"/>
      <c r="CW381" s="119">
        <f t="shared" si="247"/>
        <v>0</v>
      </c>
      <c r="CX381" s="124"/>
      <c r="CY381" s="115">
        <f>IFERROR(IF(CX381="",0,(SUMIF($G$3:CW$3,"金额-入",$G381:CW381)-SUMIF($G$3:CW$3,"金额-出",$G381:CW381))/(SUMIF($G$3:CW$3,"数量-入",$G381:CW381)-SUMIF($G$3:CW$3,"数量-出",$G381:CW381))),0)</f>
        <v>0</v>
      </c>
      <c r="CZ381" s="115">
        <f t="shared" si="248"/>
        <v>0</v>
      </c>
      <c r="DA381" s="125"/>
      <c r="DB381" s="126"/>
      <c r="DC381" s="123"/>
      <c r="DD381" s="112"/>
      <c r="DE381" s="119">
        <f t="shared" si="249"/>
        <v>0</v>
      </c>
      <c r="DF381" s="124"/>
      <c r="DG381" s="115">
        <f>IFERROR(IF(DF381="",0,(SUMIF($G$3:DE$3,"金额-入",$G381:DE381)-SUMIF($G$3:DE$3,"金额-出",$G381:DE381))/(SUMIF($G$3:DE$3,"数量-入",$G381:DE381)-SUMIF($G$3:DE$3,"数量-出",$G381:DE381))),0)</f>
        <v>0</v>
      </c>
      <c r="DH381" s="115">
        <f t="shared" si="250"/>
        <v>0</v>
      </c>
      <c r="DI381" s="125"/>
      <c r="DJ381" s="126"/>
      <c r="DK381" s="109">
        <f t="array" ref="DK381">MIN(IF(($G$3:$DJ$3="单价")*(G381:DJ381&lt;&gt;0),G381:DJ381))</f>
        <v>0</v>
      </c>
      <c r="DL381" s="97">
        <f t="array" ref="DL381">MAX(IF($G$3:$DJ$3="单价",G381:DJ381))</f>
        <v>0</v>
      </c>
      <c r="DM381" s="115">
        <f t="shared" si="251"/>
        <v>0</v>
      </c>
      <c r="DN381" s="127"/>
      <c r="DO381" s="2"/>
      <c r="DP381" s="11">
        <f t="shared" si="252"/>
        <v>0</v>
      </c>
      <c r="DQ381" s="11">
        <f t="shared" si="253"/>
        <v>0</v>
      </c>
      <c r="DR381" s="11"/>
      <c r="DS381" s="11"/>
      <c r="DT381" s="11"/>
      <c r="DU381" s="2"/>
      <c r="DV381" s="2"/>
      <c r="DW381" s="2"/>
      <c r="DX381" s="2"/>
      <c r="DY381" s="2"/>
    </row>
    <row r="382" spans="1:129" ht="18" hidden="1" customHeight="1" outlineLevel="1" x14ac:dyDescent="0.15">
      <c r="A382" s="2"/>
      <c r="B382" s="53">
        <f t="shared" si="216"/>
        <v>378</v>
      </c>
      <c r="C382" s="5"/>
      <c r="D382" s="6"/>
      <c r="E382" s="7"/>
      <c r="F382" s="8"/>
      <c r="G382" s="111"/>
      <c r="H382" s="112"/>
      <c r="I382" s="113">
        <f t="shared" si="219"/>
        <v>0</v>
      </c>
      <c r="J382" s="114">
        <f t="shared" si="220"/>
        <v>0</v>
      </c>
      <c r="K382" s="115">
        <f t="shared" si="217"/>
        <v>0</v>
      </c>
      <c r="L382" s="113">
        <f t="shared" si="221"/>
        <v>0</v>
      </c>
      <c r="M382" s="114">
        <f t="shared" si="222"/>
        <v>0</v>
      </c>
      <c r="N382" s="115">
        <f t="shared" si="218"/>
        <v>0</v>
      </c>
      <c r="O382" s="113">
        <f t="shared" si="223"/>
        <v>0</v>
      </c>
      <c r="P382" s="116">
        <f t="shared" si="224"/>
        <v>0</v>
      </c>
      <c r="Q382" s="117">
        <f t="shared" si="225"/>
        <v>0</v>
      </c>
      <c r="R382" s="118">
        <f t="shared" si="226"/>
        <v>0</v>
      </c>
      <c r="S382" s="111"/>
      <c r="T382" s="112"/>
      <c r="U382" s="119">
        <f t="shared" si="227"/>
        <v>0</v>
      </c>
      <c r="V382" s="120"/>
      <c r="W382" s="115">
        <f>IFERROR(IF(V382="",0,(SUMIF($G$3:U$3,"金额-入",$G382:U382)-SUMIF($G$3:U$3,"金额-出",$G382:U382))/(SUMIF($G$3:U$3,"数量-入",$G382:U382)-SUMIF($G$3:U$3,"数量-出",$G382:U382))),0)</f>
        <v>0</v>
      </c>
      <c r="X382" s="115">
        <f t="shared" si="228"/>
        <v>0</v>
      </c>
      <c r="Y382" s="121"/>
      <c r="Z382" s="122"/>
      <c r="AA382" s="111"/>
      <c r="AB382" s="112"/>
      <c r="AC382" s="119">
        <f t="shared" si="229"/>
        <v>0</v>
      </c>
      <c r="AD382" s="120"/>
      <c r="AE382" s="115">
        <f>IFERROR(IF(AD382="",0,(SUMIF($G$3:AC$3,"金额-入",$G382:AC382)-SUMIF($G$3:AC$3,"金额-出",$G382:AC382))/(SUMIF($G$3:AC$3,"数量-入",$G382:AC382)-SUMIF($G$3:AC$3,"数量-出",$G382:AC382))),0)</f>
        <v>0</v>
      </c>
      <c r="AF382" s="115">
        <f t="shared" si="230"/>
        <v>0</v>
      </c>
      <c r="AG382" s="121"/>
      <c r="AH382" s="122"/>
      <c r="AI382" s="123"/>
      <c r="AJ382" s="112"/>
      <c r="AK382" s="119">
        <f t="shared" si="231"/>
        <v>0</v>
      </c>
      <c r="AL382" s="124"/>
      <c r="AM382" s="115">
        <f>IFERROR(IF(AL382="",0,(SUMIF($G$3:AK$3,"金额-入",$G382:AK382)-SUMIF($G$3:AK$3,"金额-出",$G382:AK382))/(SUMIF($G$3:AK$3,"数量-入",$G382:AK382)-SUMIF($G$3:AK$3,"数量-出",$G382:AK382))),0)</f>
        <v>0</v>
      </c>
      <c r="AN382" s="115">
        <f t="shared" si="232"/>
        <v>0</v>
      </c>
      <c r="AO382" s="125"/>
      <c r="AP382" s="126"/>
      <c r="AQ382" s="123"/>
      <c r="AR382" s="112"/>
      <c r="AS382" s="119">
        <f t="shared" si="233"/>
        <v>0</v>
      </c>
      <c r="AT382" s="124"/>
      <c r="AU382" s="115">
        <f>IFERROR(IF(AT382="",0,(SUMIF($G$3:AS$3,"金额-入",$G382:AS382)-SUMIF($G$3:AS$3,"金额-出",$G382:AS382))/(SUMIF($G$3:AS$3,"数量-入",$G382:AS382)-SUMIF($G$3:AS$3,"数量-出",$G382:AS382))),0)</f>
        <v>0</v>
      </c>
      <c r="AV382" s="115">
        <f t="shared" si="234"/>
        <v>0</v>
      </c>
      <c r="AW382" s="125"/>
      <c r="AX382" s="126"/>
      <c r="AY382" s="123"/>
      <c r="AZ382" s="112"/>
      <c r="BA382" s="119">
        <f t="shared" si="235"/>
        <v>0</v>
      </c>
      <c r="BB382" s="124"/>
      <c r="BC382" s="115">
        <f>IFERROR(IF(BB382="",0,(SUMIF($G$3:BA$3,"金额-入",$G382:BA382)-SUMIF($G$3:BA$3,"金额-出",$G382:BA382))/(SUMIF($G$3:BA$3,"数量-入",$G382:BA382)-SUMIF($G$3:BA$3,"数量-出",$G382:BA382))),0)</f>
        <v>0</v>
      </c>
      <c r="BD382" s="115">
        <f t="shared" si="236"/>
        <v>0</v>
      </c>
      <c r="BE382" s="125"/>
      <c r="BF382" s="126"/>
      <c r="BG382" s="123"/>
      <c r="BH382" s="112"/>
      <c r="BI382" s="119">
        <f t="shared" si="237"/>
        <v>0</v>
      </c>
      <c r="BJ382" s="124"/>
      <c r="BK382" s="115">
        <f>IFERROR(IF(BJ382="",0,(SUMIF($G$3:BI$3,"金额-入",$G382:BI382)-SUMIF($G$3:BI$3,"金额-出",$G382:BI382))/(SUMIF($G$3:BI$3,"数量-入",$G382:BI382)-SUMIF($G$3:BI$3,"数量-出",$G382:BI382))),0)</f>
        <v>0</v>
      </c>
      <c r="BL382" s="115">
        <f t="shared" si="238"/>
        <v>0</v>
      </c>
      <c r="BM382" s="125"/>
      <c r="BN382" s="126"/>
      <c r="BO382" s="123"/>
      <c r="BP382" s="112"/>
      <c r="BQ382" s="119">
        <f t="shared" si="239"/>
        <v>0</v>
      </c>
      <c r="BR382" s="124"/>
      <c r="BS382" s="115">
        <f>IFERROR(IF(BR382="",0,(SUMIF($G$3:BQ$3,"金额-入",$G382:BQ382)-SUMIF($G$3:BQ$3,"金额-出",$G382:BQ382))/(SUMIF($G$3:BQ$3,"数量-入",$G382:BQ382)-SUMIF($G$3:BQ$3,"数量-出",$G382:BQ382))),0)</f>
        <v>0</v>
      </c>
      <c r="BT382" s="115">
        <f t="shared" si="240"/>
        <v>0</v>
      </c>
      <c r="BU382" s="125"/>
      <c r="BV382" s="126"/>
      <c r="BW382" s="123"/>
      <c r="BX382" s="112"/>
      <c r="BY382" s="119">
        <f t="shared" si="241"/>
        <v>0</v>
      </c>
      <c r="BZ382" s="124"/>
      <c r="CA382" s="115">
        <f>IFERROR(IF(BZ382="",0,(SUMIF($G$3:BY$3,"金额-入",$G382:BY382)-SUMIF($G$3:BY$3,"金额-出",$G382:BY382))/(SUMIF($G$3:BY$3,"数量-入",$G382:BY382)-SUMIF($G$3:BY$3,"数量-出",$G382:BY382))),0)</f>
        <v>0</v>
      </c>
      <c r="CB382" s="115">
        <f t="shared" si="242"/>
        <v>0</v>
      </c>
      <c r="CC382" s="125"/>
      <c r="CD382" s="126"/>
      <c r="CE382" s="123"/>
      <c r="CF382" s="112"/>
      <c r="CG382" s="119">
        <f t="shared" si="243"/>
        <v>0</v>
      </c>
      <c r="CH382" s="124"/>
      <c r="CI382" s="115">
        <f>IFERROR(IF(CH382="",0,(SUMIF($G$3:CG$3,"金额-入",$G382:CG382)-SUMIF($G$3:CG$3,"金额-出",$G382:CG382))/(SUMIF($G$3:CG$3,"数量-入",$G382:CG382)-SUMIF($G$3:CG$3,"数量-出",$G382:CG382))),0)</f>
        <v>0</v>
      </c>
      <c r="CJ382" s="115">
        <f t="shared" si="244"/>
        <v>0</v>
      </c>
      <c r="CK382" s="125"/>
      <c r="CL382" s="126"/>
      <c r="CM382" s="123"/>
      <c r="CN382" s="112"/>
      <c r="CO382" s="119">
        <f t="shared" si="245"/>
        <v>0</v>
      </c>
      <c r="CP382" s="124"/>
      <c r="CQ382" s="115">
        <f>IFERROR(IF(CP382="",0,(SUMIF($G$3:CO$3,"金额-入",$G382:CO382)-SUMIF($G$3:CO$3,"金额-出",$G382:CO382))/(SUMIF($G$3:CO$3,"数量-入",$G382:CO382)-SUMIF($G$3:CO$3,"数量-出",$G382:CO382))),0)</f>
        <v>0</v>
      </c>
      <c r="CR382" s="115">
        <f t="shared" si="246"/>
        <v>0</v>
      </c>
      <c r="CS382" s="125"/>
      <c r="CT382" s="126"/>
      <c r="CU382" s="123"/>
      <c r="CV382" s="112"/>
      <c r="CW382" s="119">
        <f t="shared" si="247"/>
        <v>0</v>
      </c>
      <c r="CX382" s="124"/>
      <c r="CY382" s="115">
        <f>IFERROR(IF(CX382="",0,(SUMIF($G$3:CW$3,"金额-入",$G382:CW382)-SUMIF($G$3:CW$3,"金额-出",$G382:CW382))/(SUMIF($G$3:CW$3,"数量-入",$G382:CW382)-SUMIF($G$3:CW$3,"数量-出",$G382:CW382))),0)</f>
        <v>0</v>
      </c>
      <c r="CZ382" s="115">
        <f t="shared" si="248"/>
        <v>0</v>
      </c>
      <c r="DA382" s="125"/>
      <c r="DB382" s="126"/>
      <c r="DC382" s="123"/>
      <c r="DD382" s="112"/>
      <c r="DE382" s="119">
        <f t="shared" si="249"/>
        <v>0</v>
      </c>
      <c r="DF382" s="124"/>
      <c r="DG382" s="115">
        <f>IFERROR(IF(DF382="",0,(SUMIF($G$3:DE$3,"金额-入",$G382:DE382)-SUMIF($G$3:DE$3,"金额-出",$G382:DE382))/(SUMIF($G$3:DE$3,"数量-入",$G382:DE382)-SUMIF($G$3:DE$3,"数量-出",$G382:DE382))),0)</f>
        <v>0</v>
      </c>
      <c r="DH382" s="115">
        <f t="shared" si="250"/>
        <v>0</v>
      </c>
      <c r="DI382" s="125"/>
      <c r="DJ382" s="126"/>
      <c r="DK382" s="109">
        <f t="array" ref="DK382">MIN(IF(($G$3:$DJ$3="单价")*(G382:DJ382&lt;&gt;0),G382:DJ382))</f>
        <v>0</v>
      </c>
      <c r="DL382" s="97">
        <f t="array" ref="DL382">MAX(IF($G$3:$DJ$3="单价",G382:DJ382))</f>
        <v>0</v>
      </c>
      <c r="DM382" s="115">
        <f t="shared" si="251"/>
        <v>0</v>
      </c>
      <c r="DN382" s="127"/>
      <c r="DO382" s="2"/>
      <c r="DP382" s="11">
        <f t="shared" si="252"/>
        <v>0</v>
      </c>
      <c r="DQ382" s="11">
        <f t="shared" si="253"/>
        <v>0</v>
      </c>
      <c r="DR382" s="11"/>
      <c r="DS382" s="11"/>
      <c r="DT382" s="11"/>
      <c r="DU382" s="2"/>
      <c r="DV382" s="2"/>
      <c r="DW382" s="2"/>
      <c r="DX382" s="2"/>
      <c r="DY382" s="2"/>
    </row>
    <row r="383" spans="1:129" ht="18" hidden="1" customHeight="1" outlineLevel="1" x14ac:dyDescent="0.15">
      <c r="A383" s="2"/>
      <c r="B383" s="53">
        <f t="shared" si="216"/>
        <v>379</v>
      </c>
      <c r="C383" s="5"/>
      <c r="D383" s="6"/>
      <c r="E383" s="7"/>
      <c r="F383" s="8"/>
      <c r="G383" s="111"/>
      <c r="H383" s="112"/>
      <c r="I383" s="113">
        <f t="shared" si="219"/>
        <v>0</v>
      </c>
      <c r="J383" s="114">
        <f t="shared" si="220"/>
        <v>0</v>
      </c>
      <c r="K383" s="115">
        <f t="shared" si="217"/>
        <v>0</v>
      </c>
      <c r="L383" s="113">
        <f t="shared" si="221"/>
        <v>0</v>
      </c>
      <c r="M383" s="114">
        <f t="shared" si="222"/>
        <v>0</v>
      </c>
      <c r="N383" s="115">
        <f t="shared" si="218"/>
        <v>0</v>
      </c>
      <c r="O383" s="113">
        <f t="shared" si="223"/>
        <v>0</v>
      </c>
      <c r="P383" s="116">
        <f t="shared" si="224"/>
        <v>0</v>
      </c>
      <c r="Q383" s="117">
        <f t="shared" si="225"/>
        <v>0</v>
      </c>
      <c r="R383" s="118">
        <f t="shared" si="226"/>
        <v>0</v>
      </c>
      <c r="S383" s="111"/>
      <c r="T383" s="112"/>
      <c r="U383" s="119">
        <f t="shared" si="227"/>
        <v>0</v>
      </c>
      <c r="V383" s="120"/>
      <c r="W383" s="115">
        <f>IFERROR(IF(V383="",0,(SUMIF($G$3:U$3,"金额-入",$G383:U383)-SUMIF($G$3:U$3,"金额-出",$G383:U383))/(SUMIF($G$3:U$3,"数量-入",$G383:U383)-SUMIF($G$3:U$3,"数量-出",$G383:U383))),0)</f>
        <v>0</v>
      </c>
      <c r="X383" s="115">
        <f t="shared" si="228"/>
        <v>0</v>
      </c>
      <c r="Y383" s="121"/>
      <c r="Z383" s="122"/>
      <c r="AA383" s="111"/>
      <c r="AB383" s="112"/>
      <c r="AC383" s="119">
        <f t="shared" si="229"/>
        <v>0</v>
      </c>
      <c r="AD383" s="120"/>
      <c r="AE383" s="115">
        <f>IFERROR(IF(AD383="",0,(SUMIF($G$3:AC$3,"金额-入",$G383:AC383)-SUMIF($G$3:AC$3,"金额-出",$G383:AC383))/(SUMIF($G$3:AC$3,"数量-入",$G383:AC383)-SUMIF($G$3:AC$3,"数量-出",$G383:AC383))),0)</f>
        <v>0</v>
      </c>
      <c r="AF383" s="115">
        <f t="shared" si="230"/>
        <v>0</v>
      </c>
      <c r="AG383" s="121"/>
      <c r="AH383" s="122"/>
      <c r="AI383" s="123"/>
      <c r="AJ383" s="112"/>
      <c r="AK383" s="119">
        <f t="shared" si="231"/>
        <v>0</v>
      </c>
      <c r="AL383" s="124"/>
      <c r="AM383" s="115">
        <f>IFERROR(IF(AL383="",0,(SUMIF($G$3:AK$3,"金额-入",$G383:AK383)-SUMIF($G$3:AK$3,"金额-出",$G383:AK383))/(SUMIF($G$3:AK$3,"数量-入",$G383:AK383)-SUMIF($G$3:AK$3,"数量-出",$G383:AK383))),0)</f>
        <v>0</v>
      </c>
      <c r="AN383" s="115">
        <f t="shared" si="232"/>
        <v>0</v>
      </c>
      <c r="AO383" s="125"/>
      <c r="AP383" s="126"/>
      <c r="AQ383" s="123"/>
      <c r="AR383" s="112"/>
      <c r="AS383" s="119">
        <f t="shared" si="233"/>
        <v>0</v>
      </c>
      <c r="AT383" s="124"/>
      <c r="AU383" s="115">
        <f>IFERROR(IF(AT383="",0,(SUMIF($G$3:AS$3,"金额-入",$G383:AS383)-SUMIF($G$3:AS$3,"金额-出",$G383:AS383))/(SUMIF($G$3:AS$3,"数量-入",$G383:AS383)-SUMIF($G$3:AS$3,"数量-出",$G383:AS383))),0)</f>
        <v>0</v>
      </c>
      <c r="AV383" s="115">
        <f t="shared" si="234"/>
        <v>0</v>
      </c>
      <c r="AW383" s="125"/>
      <c r="AX383" s="126"/>
      <c r="AY383" s="123"/>
      <c r="AZ383" s="112"/>
      <c r="BA383" s="119">
        <f t="shared" si="235"/>
        <v>0</v>
      </c>
      <c r="BB383" s="124"/>
      <c r="BC383" s="115">
        <f>IFERROR(IF(BB383="",0,(SUMIF($G$3:BA$3,"金额-入",$G383:BA383)-SUMIF($G$3:BA$3,"金额-出",$G383:BA383))/(SUMIF($G$3:BA$3,"数量-入",$G383:BA383)-SUMIF($G$3:BA$3,"数量-出",$G383:BA383))),0)</f>
        <v>0</v>
      </c>
      <c r="BD383" s="115">
        <f t="shared" si="236"/>
        <v>0</v>
      </c>
      <c r="BE383" s="125"/>
      <c r="BF383" s="126"/>
      <c r="BG383" s="123"/>
      <c r="BH383" s="112"/>
      <c r="BI383" s="119">
        <f t="shared" si="237"/>
        <v>0</v>
      </c>
      <c r="BJ383" s="124"/>
      <c r="BK383" s="115">
        <f>IFERROR(IF(BJ383="",0,(SUMIF($G$3:BI$3,"金额-入",$G383:BI383)-SUMIF($G$3:BI$3,"金额-出",$G383:BI383))/(SUMIF($G$3:BI$3,"数量-入",$G383:BI383)-SUMIF($G$3:BI$3,"数量-出",$G383:BI383))),0)</f>
        <v>0</v>
      </c>
      <c r="BL383" s="115">
        <f t="shared" si="238"/>
        <v>0</v>
      </c>
      <c r="BM383" s="125"/>
      <c r="BN383" s="126"/>
      <c r="BO383" s="123"/>
      <c r="BP383" s="112"/>
      <c r="BQ383" s="119">
        <f t="shared" si="239"/>
        <v>0</v>
      </c>
      <c r="BR383" s="124"/>
      <c r="BS383" s="115">
        <f>IFERROR(IF(BR383="",0,(SUMIF($G$3:BQ$3,"金额-入",$G383:BQ383)-SUMIF($G$3:BQ$3,"金额-出",$G383:BQ383))/(SUMIF($G$3:BQ$3,"数量-入",$G383:BQ383)-SUMIF($G$3:BQ$3,"数量-出",$G383:BQ383))),0)</f>
        <v>0</v>
      </c>
      <c r="BT383" s="115">
        <f t="shared" si="240"/>
        <v>0</v>
      </c>
      <c r="BU383" s="125"/>
      <c r="BV383" s="126"/>
      <c r="BW383" s="123"/>
      <c r="BX383" s="112"/>
      <c r="BY383" s="119">
        <f t="shared" si="241"/>
        <v>0</v>
      </c>
      <c r="BZ383" s="124"/>
      <c r="CA383" s="115">
        <f>IFERROR(IF(BZ383="",0,(SUMIF($G$3:BY$3,"金额-入",$G383:BY383)-SUMIF($G$3:BY$3,"金额-出",$G383:BY383))/(SUMIF($G$3:BY$3,"数量-入",$G383:BY383)-SUMIF($G$3:BY$3,"数量-出",$G383:BY383))),0)</f>
        <v>0</v>
      </c>
      <c r="CB383" s="115">
        <f t="shared" si="242"/>
        <v>0</v>
      </c>
      <c r="CC383" s="125"/>
      <c r="CD383" s="126"/>
      <c r="CE383" s="123"/>
      <c r="CF383" s="112"/>
      <c r="CG383" s="119">
        <f t="shared" si="243"/>
        <v>0</v>
      </c>
      <c r="CH383" s="124"/>
      <c r="CI383" s="115">
        <f>IFERROR(IF(CH383="",0,(SUMIF($G$3:CG$3,"金额-入",$G383:CG383)-SUMIF($G$3:CG$3,"金额-出",$G383:CG383))/(SUMIF($G$3:CG$3,"数量-入",$G383:CG383)-SUMIF($G$3:CG$3,"数量-出",$G383:CG383))),0)</f>
        <v>0</v>
      </c>
      <c r="CJ383" s="115">
        <f t="shared" si="244"/>
        <v>0</v>
      </c>
      <c r="CK383" s="125"/>
      <c r="CL383" s="126"/>
      <c r="CM383" s="123"/>
      <c r="CN383" s="112"/>
      <c r="CO383" s="119">
        <f t="shared" si="245"/>
        <v>0</v>
      </c>
      <c r="CP383" s="124"/>
      <c r="CQ383" s="115">
        <f>IFERROR(IF(CP383="",0,(SUMIF($G$3:CO$3,"金额-入",$G383:CO383)-SUMIF($G$3:CO$3,"金额-出",$G383:CO383))/(SUMIF($G$3:CO$3,"数量-入",$G383:CO383)-SUMIF($G$3:CO$3,"数量-出",$G383:CO383))),0)</f>
        <v>0</v>
      </c>
      <c r="CR383" s="115">
        <f t="shared" si="246"/>
        <v>0</v>
      </c>
      <c r="CS383" s="125"/>
      <c r="CT383" s="126"/>
      <c r="CU383" s="123"/>
      <c r="CV383" s="112"/>
      <c r="CW383" s="119">
        <f t="shared" si="247"/>
        <v>0</v>
      </c>
      <c r="CX383" s="124"/>
      <c r="CY383" s="115">
        <f>IFERROR(IF(CX383="",0,(SUMIF($G$3:CW$3,"金额-入",$G383:CW383)-SUMIF($G$3:CW$3,"金额-出",$G383:CW383))/(SUMIF($G$3:CW$3,"数量-入",$G383:CW383)-SUMIF($G$3:CW$3,"数量-出",$G383:CW383))),0)</f>
        <v>0</v>
      </c>
      <c r="CZ383" s="115">
        <f t="shared" si="248"/>
        <v>0</v>
      </c>
      <c r="DA383" s="125"/>
      <c r="DB383" s="126"/>
      <c r="DC383" s="123"/>
      <c r="DD383" s="112"/>
      <c r="DE383" s="119">
        <f t="shared" si="249"/>
        <v>0</v>
      </c>
      <c r="DF383" s="124"/>
      <c r="DG383" s="115">
        <f>IFERROR(IF(DF383="",0,(SUMIF($G$3:DE$3,"金额-入",$G383:DE383)-SUMIF($G$3:DE$3,"金额-出",$G383:DE383))/(SUMIF($G$3:DE$3,"数量-入",$G383:DE383)-SUMIF($G$3:DE$3,"数量-出",$G383:DE383))),0)</f>
        <v>0</v>
      </c>
      <c r="DH383" s="115">
        <f t="shared" si="250"/>
        <v>0</v>
      </c>
      <c r="DI383" s="125"/>
      <c r="DJ383" s="126"/>
      <c r="DK383" s="109">
        <f t="array" ref="DK383">MIN(IF(($G$3:$DJ$3="单价")*(G383:DJ383&lt;&gt;0),G383:DJ383))</f>
        <v>0</v>
      </c>
      <c r="DL383" s="97">
        <f t="array" ref="DL383">MAX(IF($G$3:$DJ$3="单价",G383:DJ383))</f>
        <v>0</v>
      </c>
      <c r="DM383" s="115">
        <f t="shared" si="251"/>
        <v>0</v>
      </c>
      <c r="DN383" s="127"/>
      <c r="DO383" s="2"/>
      <c r="DP383" s="11">
        <f t="shared" si="252"/>
        <v>0</v>
      </c>
      <c r="DQ383" s="11">
        <f t="shared" si="253"/>
        <v>0</v>
      </c>
      <c r="DR383" s="11"/>
      <c r="DS383" s="11"/>
      <c r="DT383" s="11"/>
      <c r="DU383" s="2"/>
      <c r="DV383" s="2"/>
      <c r="DW383" s="2"/>
      <c r="DX383" s="2"/>
      <c r="DY383" s="2"/>
    </row>
    <row r="384" spans="1:129" ht="18" hidden="1" customHeight="1" outlineLevel="1" x14ac:dyDescent="0.15">
      <c r="A384" s="2"/>
      <c r="B384" s="53">
        <f t="shared" si="216"/>
        <v>380</v>
      </c>
      <c r="C384" s="5"/>
      <c r="D384" s="6"/>
      <c r="E384" s="7"/>
      <c r="F384" s="8"/>
      <c r="G384" s="111"/>
      <c r="H384" s="112"/>
      <c r="I384" s="113">
        <f t="shared" si="219"/>
        <v>0</v>
      </c>
      <c r="J384" s="114">
        <f t="shared" si="220"/>
        <v>0</v>
      </c>
      <c r="K384" s="115">
        <f t="shared" si="217"/>
        <v>0</v>
      </c>
      <c r="L384" s="113">
        <f t="shared" si="221"/>
        <v>0</v>
      </c>
      <c r="M384" s="114">
        <f t="shared" si="222"/>
        <v>0</v>
      </c>
      <c r="N384" s="115">
        <f t="shared" si="218"/>
        <v>0</v>
      </c>
      <c r="O384" s="113">
        <f t="shared" si="223"/>
        <v>0</v>
      </c>
      <c r="P384" s="116">
        <f t="shared" si="224"/>
        <v>0</v>
      </c>
      <c r="Q384" s="117">
        <f t="shared" si="225"/>
        <v>0</v>
      </c>
      <c r="R384" s="118">
        <f t="shared" si="226"/>
        <v>0</v>
      </c>
      <c r="S384" s="111"/>
      <c r="T384" s="112"/>
      <c r="U384" s="119">
        <f t="shared" si="227"/>
        <v>0</v>
      </c>
      <c r="V384" s="120"/>
      <c r="W384" s="115">
        <f>IFERROR(IF(V384="",0,(SUMIF($G$3:U$3,"金额-入",$G384:U384)-SUMIF($G$3:U$3,"金额-出",$G384:U384))/(SUMIF($G$3:U$3,"数量-入",$G384:U384)-SUMIF($G$3:U$3,"数量-出",$G384:U384))),0)</f>
        <v>0</v>
      </c>
      <c r="X384" s="115">
        <f t="shared" si="228"/>
        <v>0</v>
      </c>
      <c r="Y384" s="121"/>
      <c r="Z384" s="122"/>
      <c r="AA384" s="111"/>
      <c r="AB384" s="112"/>
      <c r="AC384" s="119">
        <f t="shared" si="229"/>
        <v>0</v>
      </c>
      <c r="AD384" s="120"/>
      <c r="AE384" s="115">
        <f>IFERROR(IF(AD384="",0,(SUMIF($G$3:AC$3,"金额-入",$G384:AC384)-SUMIF($G$3:AC$3,"金额-出",$G384:AC384))/(SUMIF($G$3:AC$3,"数量-入",$G384:AC384)-SUMIF($G$3:AC$3,"数量-出",$G384:AC384))),0)</f>
        <v>0</v>
      </c>
      <c r="AF384" s="115">
        <f t="shared" si="230"/>
        <v>0</v>
      </c>
      <c r="AG384" s="121"/>
      <c r="AH384" s="122"/>
      <c r="AI384" s="123"/>
      <c r="AJ384" s="112"/>
      <c r="AK384" s="119">
        <f t="shared" si="231"/>
        <v>0</v>
      </c>
      <c r="AL384" s="124"/>
      <c r="AM384" s="115">
        <f>IFERROR(IF(AL384="",0,(SUMIF($G$3:AK$3,"金额-入",$G384:AK384)-SUMIF($G$3:AK$3,"金额-出",$G384:AK384))/(SUMIF($G$3:AK$3,"数量-入",$G384:AK384)-SUMIF($G$3:AK$3,"数量-出",$G384:AK384))),0)</f>
        <v>0</v>
      </c>
      <c r="AN384" s="115">
        <f t="shared" si="232"/>
        <v>0</v>
      </c>
      <c r="AO384" s="125"/>
      <c r="AP384" s="126"/>
      <c r="AQ384" s="123"/>
      <c r="AR384" s="112"/>
      <c r="AS384" s="119">
        <f t="shared" si="233"/>
        <v>0</v>
      </c>
      <c r="AT384" s="124"/>
      <c r="AU384" s="115">
        <f>IFERROR(IF(AT384="",0,(SUMIF($G$3:AS$3,"金额-入",$G384:AS384)-SUMIF($G$3:AS$3,"金额-出",$G384:AS384))/(SUMIF($G$3:AS$3,"数量-入",$G384:AS384)-SUMIF($G$3:AS$3,"数量-出",$G384:AS384))),0)</f>
        <v>0</v>
      </c>
      <c r="AV384" s="115">
        <f t="shared" si="234"/>
        <v>0</v>
      </c>
      <c r="AW384" s="125"/>
      <c r="AX384" s="126"/>
      <c r="AY384" s="123"/>
      <c r="AZ384" s="112"/>
      <c r="BA384" s="119">
        <f t="shared" si="235"/>
        <v>0</v>
      </c>
      <c r="BB384" s="124"/>
      <c r="BC384" s="115">
        <f>IFERROR(IF(BB384="",0,(SUMIF($G$3:BA$3,"金额-入",$G384:BA384)-SUMIF($G$3:BA$3,"金额-出",$G384:BA384))/(SUMIF($G$3:BA$3,"数量-入",$G384:BA384)-SUMIF($G$3:BA$3,"数量-出",$G384:BA384))),0)</f>
        <v>0</v>
      </c>
      <c r="BD384" s="115">
        <f t="shared" si="236"/>
        <v>0</v>
      </c>
      <c r="BE384" s="125"/>
      <c r="BF384" s="126"/>
      <c r="BG384" s="123"/>
      <c r="BH384" s="112"/>
      <c r="BI384" s="119">
        <f t="shared" si="237"/>
        <v>0</v>
      </c>
      <c r="BJ384" s="124"/>
      <c r="BK384" s="115">
        <f>IFERROR(IF(BJ384="",0,(SUMIF($G$3:BI$3,"金额-入",$G384:BI384)-SUMIF($G$3:BI$3,"金额-出",$G384:BI384))/(SUMIF($G$3:BI$3,"数量-入",$G384:BI384)-SUMIF($G$3:BI$3,"数量-出",$G384:BI384))),0)</f>
        <v>0</v>
      </c>
      <c r="BL384" s="115">
        <f t="shared" si="238"/>
        <v>0</v>
      </c>
      <c r="BM384" s="125"/>
      <c r="BN384" s="126"/>
      <c r="BO384" s="123"/>
      <c r="BP384" s="112"/>
      <c r="BQ384" s="119">
        <f t="shared" si="239"/>
        <v>0</v>
      </c>
      <c r="BR384" s="124"/>
      <c r="BS384" s="115">
        <f>IFERROR(IF(BR384="",0,(SUMIF($G$3:BQ$3,"金额-入",$G384:BQ384)-SUMIF($G$3:BQ$3,"金额-出",$G384:BQ384))/(SUMIF($G$3:BQ$3,"数量-入",$G384:BQ384)-SUMIF($G$3:BQ$3,"数量-出",$G384:BQ384))),0)</f>
        <v>0</v>
      </c>
      <c r="BT384" s="115">
        <f t="shared" si="240"/>
        <v>0</v>
      </c>
      <c r="BU384" s="125"/>
      <c r="BV384" s="126"/>
      <c r="BW384" s="123"/>
      <c r="BX384" s="112"/>
      <c r="BY384" s="119">
        <f t="shared" si="241"/>
        <v>0</v>
      </c>
      <c r="BZ384" s="124"/>
      <c r="CA384" s="115">
        <f>IFERROR(IF(BZ384="",0,(SUMIF($G$3:BY$3,"金额-入",$G384:BY384)-SUMIF($G$3:BY$3,"金额-出",$G384:BY384))/(SUMIF($G$3:BY$3,"数量-入",$G384:BY384)-SUMIF($G$3:BY$3,"数量-出",$G384:BY384))),0)</f>
        <v>0</v>
      </c>
      <c r="CB384" s="115">
        <f t="shared" si="242"/>
        <v>0</v>
      </c>
      <c r="CC384" s="125"/>
      <c r="CD384" s="126"/>
      <c r="CE384" s="123"/>
      <c r="CF384" s="112"/>
      <c r="CG384" s="119">
        <f t="shared" si="243"/>
        <v>0</v>
      </c>
      <c r="CH384" s="124"/>
      <c r="CI384" s="115">
        <f>IFERROR(IF(CH384="",0,(SUMIF($G$3:CG$3,"金额-入",$G384:CG384)-SUMIF($G$3:CG$3,"金额-出",$G384:CG384))/(SUMIF($G$3:CG$3,"数量-入",$G384:CG384)-SUMIF($G$3:CG$3,"数量-出",$G384:CG384))),0)</f>
        <v>0</v>
      </c>
      <c r="CJ384" s="115">
        <f t="shared" si="244"/>
        <v>0</v>
      </c>
      <c r="CK384" s="125"/>
      <c r="CL384" s="126"/>
      <c r="CM384" s="123"/>
      <c r="CN384" s="112"/>
      <c r="CO384" s="119">
        <f t="shared" si="245"/>
        <v>0</v>
      </c>
      <c r="CP384" s="124"/>
      <c r="CQ384" s="115">
        <f>IFERROR(IF(CP384="",0,(SUMIF($G$3:CO$3,"金额-入",$G384:CO384)-SUMIF($G$3:CO$3,"金额-出",$G384:CO384))/(SUMIF($G$3:CO$3,"数量-入",$G384:CO384)-SUMIF($G$3:CO$3,"数量-出",$G384:CO384))),0)</f>
        <v>0</v>
      </c>
      <c r="CR384" s="115">
        <f t="shared" si="246"/>
        <v>0</v>
      </c>
      <c r="CS384" s="125"/>
      <c r="CT384" s="126"/>
      <c r="CU384" s="123"/>
      <c r="CV384" s="112"/>
      <c r="CW384" s="119">
        <f t="shared" si="247"/>
        <v>0</v>
      </c>
      <c r="CX384" s="124"/>
      <c r="CY384" s="115">
        <f>IFERROR(IF(CX384="",0,(SUMIF($G$3:CW$3,"金额-入",$G384:CW384)-SUMIF($G$3:CW$3,"金额-出",$G384:CW384))/(SUMIF($G$3:CW$3,"数量-入",$G384:CW384)-SUMIF($G$3:CW$3,"数量-出",$G384:CW384))),0)</f>
        <v>0</v>
      </c>
      <c r="CZ384" s="115">
        <f t="shared" si="248"/>
        <v>0</v>
      </c>
      <c r="DA384" s="125"/>
      <c r="DB384" s="126"/>
      <c r="DC384" s="123"/>
      <c r="DD384" s="112"/>
      <c r="DE384" s="119">
        <f t="shared" si="249"/>
        <v>0</v>
      </c>
      <c r="DF384" s="124"/>
      <c r="DG384" s="115">
        <f>IFERROR(IF(DF384="",0,(SUMIF($G$3:DE$3,"金额-入",$G384:DE384)-SUMIF($G$3:DE$3,"金额-出",$G384:DE384))/(SUMIF($G$3:DE$3,"数量-入",$G384:DE384)-SUMIF($G$3:DE$3,"数量-出",$G384:DE384))),0)</f>
        <v>0</v>
      </c>
      <c r="DH384" s="115">
        <f t="shared" si="250"/>
        <v>0</v>
      </c>
      <c r="DI384" s="125"/>
      <c r="DJ384" s="126"/>
      <c r="DK384" s="109">
        <f t="array" ref="DK384">MIN(IF(($G$3:$DJ$3="单价")*(G384:DJ384&lt;&gt;0),G384:DJ384))</f>
        <v>0</v>
      </c>
      <c r="DL384" s="97">
        <f t="array" ref="DL384">MAX(IF($G$3:$DJ$3="单价",G384:DJ384))</f>
        <v>0</v>
      </c>
      <c r="DM384" s="115">
        <f t="shared" si="251"/>
        <v>0</v>
      </c>
      <c r="DN384" s="127"/>
      <c r="DO384" s="2"/>
      <c r="DP384" s="11">
        <f t="shared" si="252"/>
        <v>0</v>
      </c>
      <c r="DQ384" s="11">
        <f t="shared" si="253"/>
        <v>0</v>
      </c>
      <c r="DR384" s="11"/>
      <c r="DS384" s="11"/>
      <c r="DT384" s="11"/>
      <c r="DU384" s="2"/>
      <c r="DV384" s="2"/>
      <c r="DW384" s="2"/>
      <c r="DX384" s="2"/>
      <c r="DY384" s="2"/>
    </row>
    <row r="385" spans="1:129" ht="18" hidden="1" customHeight="1" outlineLevel="1" x14ac:dyDescent="0.15">
      <c r="A385" s="2"/>
      <c r="B385" s="53">
        <f t="shared" si="216"/>
        <v>381</v>
      </c>
      <c r="C385" s="5"/>
      <c r="D385" s="6"/>
      <c r="E385" s="7"/>
      <c r="F385" s="8"/>
      <c r="G385" s="111"/>
      <c r="H385" s="112"/>
      <c r="I385" s="113">
        <f t="shared" si="219"/>
        <v>0</v>
      </c>
      <c r="J385" s="114">
        <f t="shared" si="220"/>
        <v>0</v>
      </c>
      <c r="K385" s="115">
        <f t="shared" si="217"/>
        <v>0</v>
      </c>
      <c r="L385" s="113">
        <f t="shared" si="221"/>
        <v>0</v>
      </c>
      <c r="M385" s="114">
        <f t="shared" si="222"/>
        <v>0</v>
      </c>
      <c r="N385" s="115">
        <f t="shared" si="218"/>
        <v>0</v>
      </c>
      <c r="O385" s="113">
        <f t="shared" si="223"/>
        <v>0</v>
      </c>
      <c r="P385" s="116">
        <f t="shared" si="224"/>
        <v>0</v>
      </c>
      <c r="Q385" s="117">
        <f t="shared" si="225"/>
        <v>0</v>
      </c>
      <c r="R385" s="118">
        <f t="shared" si="226"/>
        <v>0</v>
      </c>
      <c r="S385" s="111"/>
      <c r="T385" s="112"/>
      <c r="U385" s="119">
        <f t="shared" si="227"/>
        <v>0</v>
      </c>
      <c r="V385" s="120"/>
      <c r="W385" s="115">
        <f>IFERROR(IF(V385="",0,(SUMIF($G$3:U$3,"金额-入",$G385:U385)-SUMIF($G$3:U$3,"金额-出",$G385:U385))/(SUMIF($G$3:U$3,"数量-入",$G385:U385)-SUMIF($G$3:U$3,"数量-出",$G385:U385))),0)</f>
        <v>0</v>
      </c>
      <c r="X385" s="115">
        <f t="shared" si="228"/>
        <v>0</v>
      </c>
      <c r="Y385" s="121"/>
      <c r="Z385" s="122"/>
      <c r="AA385" s="111"/>
      <c r="AB385" s="112"/>
      <c r="AC385" s="119">
        <f t="shared" si="229"/>
        <v>0</v>
      </c>
      <c r="AD385" s="120"/>
      <c r="AE385" s="115">
        <f>IFERROR(IF(AD385="",0,(SUMIF($G$3:AC$3,"金额-入",$G385:AC385)-SUMIF($G$3:AC$3,"金额-出",$G385:AC385))/(SUMIF($G$3:AC$3,"数量-入",$G385:AC385)-SUMIF($G$3:AC$3,"数量-出",$G385:AC385))),0)</f>
        <v>0</v>
      </c>
      <c r="AF385" s="115">
        <f t="shared" si="230"/>
        <v>0</v>
      </c>
      <c r="AG385" s="121"/>
      <c r="AH385" s="122"/>
      <c r="AI385" s="123"/>
      <c r="AJ385" s="112"/>
      <c r="AK385" s="119">
        <f t="shared" si="231"/>
        <v>0</v>
      </c>
      <c r="AL385" s="124"/>
      <c r="AM385" s="115">
        <f>IFERROR(IF(AL385="",0,(SUMIF($G$3:AK$3,"金额-入",$G385:AK385)-SUMIF($G$3:AK$3,"金额-出",$G385:AK385))/(SUMIF($G$3:AK$3,"数量-入",$G385:AK385)-SUMIF($G$3:AK$3,"数量-出",$G385:AK385))),0)</f>
        <v>0</v>
      </c>
      <c r="AN385" s="115">
        <f t="shared" si="232"/>
        <v>0</v>
      </c>
      <c r="AO385" s="125"/>
      <c r="AP385" s="126"/>
      <c r="AQ385" s="123"/>
      <c r="AR385" s="112"/>
      <c r="AS385" s="119">
        <f t="shared" si="233"/>
        <v>0</v>
      </c>
      <c r="AT385" s="124"/>
      <c r="AU385" s="115">
        <f>IFERROR(IF(AT385="",0,(SUMIF($G$3:AS$3,"金额-入",$G385:AS385)-SUMIF($G$3:AS$3,"金额-出",$G385:AS385))/(SUMIF($G$3:AS$3,"数量-入",$G385:AS385)-SUMIF($G$3:AS$3,"数量-出",$G385:AS385))),0)</f>
        <v>0</v>
      </c>
      <c r="AV385" s="115">
        <f t="shared" si="234"/>
        <v>0</v>
      </c>
      <c r="AW385" s="125"/>
      <c r="AX385" s="126"/>
      <c r="AY385" s="123"/>
      <c r="AZ385" s="112"/>
      <c r="BA385" s="119">
        <f t="shared" si="235"/>
        <v>0</v>
      </c>
      <c r="BB385" s="124"/>
      <c r="BC385" s="115">
        <f>IFERROR(IF(BB385="",0,(SUMIF($G$3:BA$3,"金额-入",$G385:BA385)-SUMIF($G$3:BA$3,"金额-出",$G385:BA385))/(SUMIF($G$3:BA$3,"数量-入",$G385:BA385)-SUMIF($G$3:BA$3,"数量-出",$G385:BA385))),0)</f>
        <v>0</v>
      </c>
      <c r="BD385" s="115">
        <f t="shared" si="236"/>
        <v>0</v>
      </c>
      <c r="BE385" s="125"/>
      <c r="BF385" s="126"/>
      <c r="BG385" s="123"/>
      <c r="BH385" s="112"/>
      <c r="BI385" s="119">
        <f t="shared" si="237"/>
        <v>0</v>
      </c>
      <c r="BJ385" s="124"/>
      <c r="BK385" s="115">
        <f>IFERROR(IF(BJ385="",0,(SUMIF($G$3:BI$3,"金额-入",$G385:BI385)-SUMIF($G$3:BI$3,"金额-出",$G385:BI385))/(SUMIF($G$3:BI$3,"数量-入",$G385:BI385)-SUMIF($G$3:BI$3,"数量-出",$G385:BI385))),0)</f>
        <v>0</v>
      </c>
      <c r="BL385" s="115">
        <f t="shared" si="238"/>
        <v>0</v>
      </c>
      <c r="BM385" s="125"/>
      <c r="BN385" s="126"/>
      <c r="BO385" s="123"/>
      <c r="BP385" s="112"/>
      <c r="BQ385" s="119">
        <f t="shared" si="239"/>
        <v>0</v>
      </c>
      <c r="BR385" s="124"/>
      <c r="BS385" s="115">
        <f>IFERROR(IF(BR385="",0,(SUMIF($G$3:BQ$3,"金额-入",$G385:BQ385)-SUMIF($G$3:BQ$3,"金额-出",$G385:BQ385))/(SUMIF($G$3:BQ$3,"数量-入",$G385:BQ385)-SUMIF($G$3:BQ$3,"数量-出",$G385:BQ385))),0)</f>
        <v>0</v>
      </c>
      <c r="BT385" s="115">
        <f t="shared" si="240"/>
        <v>0</v>
      </c>
      <c r="BU385" s="125"/>
      <c r="BV385" s="126"/>
      <c r="BW385" s="123"/>
      <c r="BX385" s="112"/>
      <c r="BY385" s="119">
        <f t="shared" si="241"/>
        <v>0</v>
      </c>
      <c r="BZ385" s="124"/>
      <c r="CA385" s="115">
        <f>IFERROR(IF(BZ385="",0,(SUMIF($G$3:BY$3,"金额-入",$G385:BY385)-SUMIF($G$3:BY$3,"金额-出",$G385:BY385))/(SUMIF($G$3:BY$3,"数量-入",$G385:BY385)-SUMIF($G$3:BY$3,"数量-出",$G385:BY385))),0)</f>
        <v>0</v>
      </c>
      <c r="CB385" s="115">
        <f t="shared" si="242"/>
        <v>0</v>
      </c>
      <c r="CC385" s="125"/>
      <c r="CD385" s="126"/>
      <c r="CE385" s="123"/>
      <c r="CF385" s="112"/>
      <c r="CG385" s="119">
        <f t="shared" si="243"/>
        <v>0</v>
      </c>
      <c r="CH385" s="124"/>
      <c r="CI385" s="115">
        <f>IFERROR(IF(CH385="",0,(SUMIF($G$3:CG$3,"金额-入",$G385:CG385)-SUMIF($G$3:CG$3,"金额-出",$G385:CG385))/(SUMIF($G$3:CG$3,"数量-入",$G385:CG385)-SUMIF($G$3:CG$3,"数量-出",$G385:CG385))),0)</f>
        <v>0</v>
      </c>
      <c r="CJ385" s="115">
        <f t="shared" si="244"/>
        <v>0</v>
      </c>
      <c r="CK385" s="125"/>
      <c r="CL385" s="126"/>
      <c r="CM385" s="123"/>
      <c r="CN385" s="112"/>
      <c r="CO385" s="119">
        <f t="shared" si="245"/>
        <v>0</v>
      </c>
      <c r="CP385" s="124"/>
      <c r="CQ385" s="115">
        <f>IFERROR(IF(CP385="",0,(SUMIF($G$3:CO$3,"金额-入",$G385:CO385)-SUMIF($G$3:CO$3,"金额-出",$G385:CO385))/(SUMIF($G$3:CO$3,"数量-入",$G385:CO385)-SUMIF($G$3:CO$3,"数量-出",$G385:CO385))),0)</f>
        <v>0</v>
      </c>
      <c r="CR385" s="115">
        <f t="shared" si="246"/>
        <v>0</v>
      </c>
      <c r="CS385" s="125"/>
      <c r="CT385" s="126"/>
      <c r="CU385" s="123"/>
      <c r="CV385" s="112"/>
      <c r="CW385" s="119">
        <f t="shared" si="247"/>
        <v>0</v>
      </c>
      <c r="CX385" s="124"/>
      <c r="CY385" s="115">
        <f>IFERROR(IF(CX385="",0,(SUMIF($G$3:CW$3,"金额-入",$G385:CW385)-SUMIF($G$3:CW$3,"金额-出",$G385:CW385))/(SUMIF($G$3:CW$3,"数量-入",$G385:CW385)-SUMIF($G$3:CW$3,"数量-出",$G385:CW385))),0)</f>
        <v>0</v>
      </c>
      <c r="CZ385" s="115">
        <f t="shared" si="248"/>
        <v>0</v>
      </c>
      <c r="DA385" s="125"/>
      <c r="DB385" s="126"/>
      <c r="DC385" s="123"/>
      <c r="DD385" s="112"/>
      <c r="DE385" s="119">
        <f t="shared" si="249"/>
        <v>0</v>
      </c>
      <c r="DF385" s="124"/>
      <c r="DG385" s="115">
        <f>IFERROR(IF(DF385="",0,(SUMIF($G$3:DE$3,"金额-入",$G385:DE385)-SUMIF($G$3:DE$3,"金额-出",$G385:DE385))/(SUMIF($G$3:DE$3,"数量-入",$G385:DE385)-SUMIF($G$3:DE$3,"数量-出",$G385:DE385))),0)</f>
        <v>0</v>
      </c>
      <c r="DH385" s="115">
        <f t="shared" si="250"/>
        <v>0</v>
      </c>
      <c r="DI385" s="125"/>
      <c r="DJ385" s="126"/>
      <c r="DK385" s="109">
        <f t="array" ref="DK385">MIN(IF(($G$3:$DJ$3="单价")*(G385:DJ385&lt;&gt;0),G385:DJ385))</f>
        <v>0</v>
      </c>
      <c r="DL385" s="97">
        <f t="array" ref="DL385">MAX(IF($G$3:$DJ$3="单价",G385:DJ385))</f>
        <v>0</v>
      </c>
      <c r="DM385" s="115">
        <f t="shared" si="251"/>
        <v>0</v>
      </c>
      <c r="DN385" s="127"/>
      <c r="DO385" s="2"/>
      <c r="DP385" s="11">
        <f t="shared" si="252"/>
        <v>0</v>
      </c>
      <c r="DQ385" s="11">
        <f t="shared" si="253"/>
        <v>0</v>
      </c>
      <c r="DR385" s="11"/>
      <c r="DS385" s="11"/>
      <c r="DT385" s="11"/>
      <c r="DU385" s="2"/>
      <c r="DV385" s="2"/>
      <c r="DW385" s="2"/>
      <c r="DX385" s="2"/>
      <c r="DY385" s="2"/>
    </row>
    <row r="386" spans="1:129" ht="18" hidden="1" customHeight="1" outlineLevel="1" x14ac:dyDescent="0.15">
      <c r="A386" s="2"/>
      <c r="B386" s="53">
        <f t="shared" si="216"/>
        <v>382</v>
      </c>
      <c r="C386" s="5"/>
      <c r="D386" s="6"/>
      <c r="E386" s="7"/>
      <c r="F386" s="8"/>
      <c r="G386" s="111"/>
      <c r="H386" s="112"/>
      <c r="I386" s="113">
        <f t="shared" si="219"/>
        <v>0</v>
      </c>
      <c r="J386" s="114">
        <f t="shared" si="220"/>
        <v>0</v>
      </c>
      <c r="K386" s="115">
        <f t="shared" si="217"/>
        <v>0</v>
      </c>
      <c r="L386" s="113">
        <f t="shared" si="221"/>
        <v>0</v>
      </c>
      <c r="M386" s="114">
        <f t="shared" si="222"/>
        <v>0</v>
      </c>
      <c r="N386" s="115">
        <f t="shared" si="218"/>
        <v>0</v>
      </c>
      <c r="O386" s="113">
        <f t="shared" si="223"/>
        <v>0</v>
      </c>
      <c r="P386" s="116">
        <f t="shared" si="224"/>
        <v>0</v>
      </c>
      <c r="Q386" s="117">
        <f t="shared" si="225"/>
        <v>0</v>
      </c>
      <c r="R386" s="118">
        <f t="shared" si="226"/>
        <v>0</v>
      </c>
      <c r="S386" s="111"/>
      <c r="T386" s="112"/>
      <c r="U386" s="119">
        <f t="shared" si="227"/>
        <v>0</v>
      </c>
      <c r="V386" s="120"/>
      <c r="W386" s="115">
        <f>IFERROR(IF(V386="",0,(SUMIF($G$3:U$3,"金额-入",$G386:U386)-SUMIF($G$3:U$3,"金额-出",$G386:U386))/(SUMIF($G$3:U$3,"数量-入",$G386:U386)-SUMIF($G$3:U$3,"数量-出",$G386:U386))),0)</f>
        <v>0</v>
      </c>
      <c r="X386" s="115">
        <f t="shared" si="228"/>
        <v>0</v>
      </c>
      <c r="Y386" s="121"/>
      <c r="Z386" s="122"/>
      <c r="AA386" s="111"/>
      <c r="AB386" s="112"/>
      <c r="AC386" s="119">
        <f t="shared" si="229"/>
        <v>0</v>
      </c>
      <c r="AD386" s="120"/>
      <c r="AE386" s="115">
        <f>IFERROR(IF(AD386="",0,(SUMIF($G$3:AC$3,"金额-入",$G386:AC386)-SUMIF($G$3:AC$3,"金额-出",$G386:AC386))/(SUMIF($G$3:AC$3,"数量-入",$G386:AC386)-SUMIF($G$3:AC$3,"数量-出",$G386:AC386))),0)</f>
        <v>0</v>
      </c>
      <c r="AF386" s="115">
        <f t="shared" si="230"/>
        <v>0</v>
      </c>
      <c r="AG386" s="121"/>
      <c r="AH386" s="122"/>
      <c r="AI386" s="123"/>
      <c r="AJ386" s="112"/>
      <c r="AK386" s="119">
        <f t="shared" si="231"/>
        <v>0</v>
      </c>
      <c r="AL386" s="124"/>
      <c r="AM386" s="115">
        <f>IFERROR(IF(AL386="",0,(SUMIF($G$3:AK$3,"金额-入",$G386:AK386)-SUMIF($G$3:AK$3,"金额-出",$G386:AK386))/(SUMIF($G$3:AK$3,"数量-入",$G386:AK386)-SUMIF($G$3:AK$3,"数量-出",$G386:AK386))),0)</f>
        <v>0</v>
      </c>
      <c r="AN386" s="115">
        <f t="shared" si="232"/>
        <v>0</v>
      </c>
      <c r="AO386" s="125"/>
      <c r="AP386" s="126"/>
      <c r="AQ386" s="123"/>
      <c r="AR386" s="112"/>
      <c r="AS386" s="119">
        <f t="shared" si="233"/>
        <v>0</v>
      </c>
      <c r="AT386" s="124"/>
      <c r="AU386" s="115">
        <f>IFERROR(IF(AT386="",0,(SUMIF($G$3:AS$3,"金额-入",$G386:AS386)-SUMIF($G$3:AS$3,"金额-出",$G386:AS386))/(SUMIF($G$3:AS$3,"数量-入",$G386:AS386)-SUMIF($G$3:AS$3,"数量-出",$G386:AS386))),0)</f>
        <v>0</v>
      </c>
      <c r="AV386" s="115">
        <f t="shared" si="234"/>
        <v>0</v>
      </c>
      <c r="AW386" s="125"/>
      <c r="AX386" s="126"/>
      <c r="AY386" s="123"/>
      <c r="AZ386" s="112"/>
      <c r="BA386" s="119">
        <f t="shared" si="235"/>
        <v>0</v>
      </c>
      <c r="BB386" s="124"/>
      <c r="BC386" s="115">
        <f>IFERROR(IF(BB386="",0,(SUMIF($G$3:BA$3,"金额-入",$G386:BA386)-SUMIF($G$3:BA$3,"金额-出",$G386:BA386))/(SUMIF($G$3:BA$3,"数量-入",$G386:BA386)-SUMIF($G$3:BA$3,"数量-出",$G386:BA386))),0)</f>
        <v>0</v>
      </c>
      <c r="BD386" s="115">
        <f t="shared" si="236"/>
        <v>0</v>
      </c>
      <c r="BE386" s="125"/>
      <c r="BF386" s="126"/>
      <c r="BG386" s="123"/>
      <c r="BH386" s="112"/>
      <c r="BI386" s="119">
        <f t="shared" si="237"/>
        <v>0</v>
      </c>
      <c r="BJ386" s="124"/>
      <c r="BK386" s="115">
        <f>IFERROR(IF(BJ386="",0,(SUMIF($G$3:BI$3,"金额-入",$G386:BI386)-SUMIF($G$3:BI$3,"金额-出",$G386:BI386))/(SUMIF($G$3:BI$3,"数量-入",$G386:BI386)-SUMIF($G$3:BI$3,"数量-出",$G386:BI386))),0)</f>
        <v>0</v>
      </c>
      <c r="BL386" s="115">
        <f t="shared" si="238"/>
        <v>0</v>
      </c>
      <c r="BM386" s="125"/>
      <c r="BN386" s="126"/>
      <c r="BO386" s="123"/>
      <c r="BP386" s="112"/>
      <c r="BQ386" s="119">
        <f t="shared" si="239"/>
        <v>0</v>
      </c>
      <c r="BR386" s="124"/>
      <c r="BS386" s="115">
        <f>IFERROR(IF(BR386="",0,(SUMIF($G$3:BQ$3,"金额-入",$G386:BQ386)-SUMIF($G$3:BQ$3,"金额-出",$G386:BQ386))/(SUMIF($G$3:BQ$3,"数量-入",$G386:BQ386)-SUMIF($G$3:BQ$3,"数量-出",$G386:BQ386))),0)</f>
        <v>0</v>
      </c>
      <c r="BT386" s="115">
        <f t="shared" si="240"/>
        <v>0</v>
      </c>
      <c r="BU386" s="125"/>
      <c r="BV386" s="126"/>
      <c r="BW386" s="123"/>
      <c r="BX386" s="112"/>
      <c r="BY386" s="119">
        <f t="shared" si="241"/>
        <v>0</v>
      </c>
      <c r="BZ386" s="124"/>
      <c r="CA386" s="115">
        <f>IFERROR(IF(BZ386="",0,(SUMIF($G$3:BY$3,"金额-入",$G386:BY386)-SUMIF($G$3:BY$3,"金额-出",$G386:BY386))/(SUMIF($G$3:BY$3,"数量-入",$G386:BY386)-SUMIF($G$3:BY$3,"数量-出",$G386:BY386))),0)</f>
        <v>0</v>
      </c>
      <c r="CB386" s="115">
        <f t="shared" si="242"/>
        <v>0</v>
      </c>
      <c r="CC386" s="125"/>
      <c r="CD386" s="126"/>
      <c r="CE386" s="123"/>
      <c r="CF386" s="112"/>
      <c r="CG386" s="119">
        <f t="shared" si="243"/>
        <v>0</v>
      </c>
      <c r="CH386" s="124"/>
      <c r="CI386" s="115">
        <f>IFERROR(IF(CH386="",0,(SUMIF($G$3:CG$3,"金额-入",$G386:CG386)-SUMIF($G$3:CG$3,"金额-出",$G386:CG386))/(SUMIF($G$3:CG$3,"数量-入",$G386:CG386)-SUMIF($G$3:CG$3,"数量-出",$G386:CG386))),0)</f>
        <v>0</v>
      </c>
      <c r="CJ386" s="115">
        <f t="shared" si="244"/>
        <v>0</v>
      </c>
      <c r="CK386" s="125"/>
      <c r="CL386" s="126"/>
      <c r="CM386" s="123"/>
      <c r="CN386" s="112"/>
      <c r="CO386" s="119">
        <f t="shared" si="245"/>
        <v>0</v>
      </c>
      <c r="CP386" s="124"/>
      <c r="CQ386" s="115">
        <f>IFERROR(IF(CP386="",0,(SUMIF($G$3:CO$3,"金额-入",$G386:CO386)-SUMIF($G$3:CO$3,"金额-出",$G386:CO386))/(SUMIF($G$3:CO$3,"数量-入",$G386:CO386)-SUMIF($G$3:CO$3,"数量-出",$G386:CO386))),0)</f>
        <v>0</v>
      </c>
      <c r="CR386" s="115">
        <f t="shared" si="246"/>
        <v>0</v>
      </c>
      <c r="CS386" s="125"/>
      <c r="CT386" s="126"/>
      <c r="CU386" s="123"/>
      <c r="CV386" s="112"/>
      <c r="CW386" s="119">
        <f t="shared" si="247"/>
        <v>0</v>
      </c>
      <c r="CX386" s="124"/>
      <c r="CY386" s="115">
        <f>IFERROR(IF(CX386="",0,(SUMIF($G$3:CW$3,"金额-入",$G386:CW386)-SUMIF($G$3:CW$3,"金额-出",$G386:CW386))/(SUMIF($G$3:CW$3,"数量-入",$G386:CW386)-SUMIF($G$3:CW$3,"数量-出",$G386:CW386))),0)</f>
        <v>0</v>
      </c>
      <c r="CZ386" s="115">
        <f t="shared" si="248"/>
        <v>0</v>
      </c>
      <c r="DA386" s="125"/>
      <c r="DB386" s="126"/>
      <c r="DC386" s="123"/>
      <c r="DD386" s="112"/>
      <c r="DE386" s="119">
        <f t="shared" si="249"/>
        <v>0</v>
      </c>
      <c r="DF386" s="124"/>
      <c r="DG386" s="115">
        <f>IFERROR(IF(DF386="",0,(SUMIF($G$3:DE$3,"金额-入",$G386:DE386)-SUMIF($G$3:DE$3,"金额-出",$G386:DE386))/(SUMIF($G$3:DE$3,"数量-入",$G386:DE386)-SUMIF($G$3:DE$3,"数量-出",$G386:DE386))),0)</f>
        <v>0</v>
      </c>
      <c r="DH386" s="115">
        <f t="shared" si="250"/>
        <v>0</v>
      </c>
      <c r="DI386" s="125"/>
      <c r="DJ386" s="126"/>
      <c r="DK386" s="109">
        <f t="array" ref="DK386">MIN(IF(($G$3:$DJ$3="单价")*(G386:DJ386&lt;&gt;0),G386:DJ386))</f>
        <v>0</v>
      </c>
      <c r="DL386" s="97">
        <f t="array" ref="DL386">MAX(IF($G$3:$DJ$3="单价",G386:DJ386))</f>
        <v>0</v>
      </c>
      <c r="DM386" s="115">
        <f t="shared" si="251"/>
        <v>0</v>
      </c>
      <c r="DN386" s="127"/>
      <c r="DO386" s="2"/>
      <c r="DP386" s="11">
        <f t="shared" si="252"/>
        <v>0</v>
      </c>
      <c r="DQ386" s="11">
        <f t="shared" si="253"/>
        <v>0</v>
      </c>
      <c r="DR386" s="11"/>
      <c r="DS386" s="11"/>
      <c r="DT386" s="11"/>
      <c r="DU386" s="2"/>
      <c r="DV386" s="2"/>
      <c r="DW386" s="2"/>
      <c r="DX386" s="2"/>
      <c r="DY386" s="2"/>
    </row>
    <row r="387" spans="1:129" ht="18" hidden="1" customHeight="1" outlineLevel="1" x14ac:dyDescent="0.15">
      <c r="A387" s="2"/>
      <c r="B387" s="53">
        <f t="shared" si="216"/>
        <v>383</v>
      </c>
      <c r="C387" s="5"/>
      <c r="D387" s="6"/>
      <c r="E387" s="7"/>
      <c r="F387" s="8"/>
      <c r="G387" s="111"/>
      <c r="H387" s="112"/>
      <c r="I387" s="113">
        <f t="shared" si="219"/>
        <v>0</v>
      </c>
      <c r="J387" s="114">
        <f t="shared" si="220"/>
        <v>0</v>
      </c>
      <c r="K387" s="115">
        <f t="shared" si="217"/>
        <v>0</v>
      </c>
      <c r="L387" s="113">
        <f t="shared" si="221"/>
        <v>0</v>
      </c>
      <c r="M387" s="114">
        <f t="shared" si="222"/>
        <v>0</v>
      </c>
      <c r="N387" s="115">
        <f t="shared" si="218"/>
        <v>0</v>
      </c>
      <c r="O387" s="113">
        <f t="shared" si="223"/>
        <v>0</v>
      </c>
      <c r="P387" s="116">
        <f t="shared" si="224"/>
        <v>0</v>
      </c>
      <c r="Q387" s="117">
        <f t="shared" si="225"/>
        <v>0</v>
      </c>
      <c r="R387" s="118">
        <f t="shared" si="226"/>
        <v>0</v>
      </c>
      <c r="S387" s="111"/>
      <c r="T387" s="112"/>
      <c r="U387" s="119">
        <f t="shared" si="227"/>
        <v>0</v>
      </c>
      <c r="V387" s="120"/>
      <c r="W387" s="115">
        <f>IFERROR(IF(V387="",0,(SUMIF($G$3:U$3,"金额-入",$G387:U387)-SUMIF($G$3:U$3,"金额-出",$G387:U387))/(SUMIF($G$3:U$3,"数量-入",$G387:U387)-SUMIF($G$3:U$3,"数量-出",$G387:U387))),0)</f>
        <v>0</v>
      </c>
      <c r="X387" s="115">
        <f t="shared" si="228"/>
        <v>0</v>
      </c>
      <c r="Y387" s="121"/>
      <c r="Z387" s="122"/>
      <c r="AA387" s="111"/>
      <c r="AB387" s="112"/>
      <c r="AC387" s="119">
        <f t="shared" si="229"/>
        <v>0</v>
      </c>
      <c r="AD387" s="120"/>
      <c r="AE387" s="115">
        <f>IFERROR(IF(AD387="",0,(SUMIF($G$3:AC$3,"金额-入",$G387:AC387)-SUMIF($G$3:AC$3,"金额-出",$G387:AC387))/(SUMIF($G$3:AC$3,"数量-入",$G387:AC387)-SUMIF($G$3:AC$3,"数量-出",$G387:AC387))),0)</f>
        <v>0</v>
      </c>
      <c r="AF387" s="115">
        <f t="shared" si="230"/>
        <v>0</v>
      </c>
      <c r="AG387" s="121"/>
      <c r="AH387" s="122"/>
      <c r="AI387" s="123"/>
      <c r="AJ387" s="112"/>
      <c r="AK387" s="119">
        <f t="shared" si="231"/>
        <v>0</v>
      </c>
      <c r="AL387" s="124"/>
      <c r="AM387" s="115">
        <f>IFERROR(IF(AL387="",0,(SUMIF($G$3:AK$3,"金额-入",$G387:AK387)-SUMIF($G$3:AK$3,"金额-出",$G387:AK387))/(SUMIF($G$3:AK$3,"数量-入",$G387:AK387)-SUMIF($G$3:AK$3,"数量-出",$G387:AK387))),0)</f>
        <v>0</v>
      </c>
      <c r="AN387" s="115">
        <f t="shared" si="232"/>
        <v>0</v>
      </c>
      <c r="AO387" s="125"/>
      <c r="AP387" s="126"/>
      <c r="AQ387" s="123"/>
      <c r="AR387" s="112"/>
      <c r="AS387" s="119">
        <f t="shared" si="233"/>
        <v>0</v>
      </c>
      <c r="AT387" s="124"/>
      <c r="AU387" s="115">
        <f>IFERROR(IF(AT387="",0,(SUMIF($G$3:AS$3,"金额-入",$G387:AS387)-SUMIF($G$3:AS$3,"金额-出",$G387:AS387))/(SUMIF($G$3:AS$3,"数量-入",$G387:AS387)-SUMIF($G$3:AS$3,"数量-出",$G387:AS387))),0)</f>
        <v>0</v>
      </c>
      <c r="AV387" s="115">
        <f t="shared" si="234"/>
        <v>0</v>
      </c>
      <c r="AW387" s="125"/>
      <c r="AX387" s="126"/>
      <c r="AY387" s="123"/>
      <c r="AZ387" s="112"/>
      <c r="BA387" s="119">
        <f t="shared" si="235"/>
        <v>0</v>
      </c>
      <c r="BB387" s="124"/>
      <c r="BC387" s="115">
        <f>IFERROR(IF(BB387="",0,(SUMIF($G$3:BA$3,"金额-入",$G387:BA387)-SUMIF($G$3:BA$3,"金额-出",$G387:BA387))/(SUMIF($G$3:BA$3,"数量-入",$G387:BA387)-SUMIF($G$3:BA$3,"数量-出",$G387:BA387))),0)</f>
        <v>0</v>
      </c>
      <c r="BD387" s="115">
        <f t="shared" si="236"/>
        <v>0</v>
      </c>
      <c r="BE387" s="125"/>
      <c r="BF387" s="126"/>
      <c r="BG387" s="123"/>
      <c r="BH387" s="112"/>
      <c r="BI387" s="119">
        <f t="shared" si="237"/>
        <v>0</v>
      </c>
      <c r="BJ387" s="124"/>
      <c r="BK387" s="115">
        <f>IFERROR(IF(BJ387="",0,(SUMIF($G$3:BI$3,"金额-入",$G387:BI387)-SUMIF($G$3:BI$3,"金额-出",$G387:BI387))/(SUMIF($G$3:BI$3,"数量-入",$G387:BI387)-SUMIF($G$3:BI$3,"数量-出",$G387:BI387))),0)</f>
        <v>0</v>
      </c>
      <c r="BL387" s="115">
        <f t="shared" si="238"/>
        <v>0</v>
      </c>
      <c r="BM387" s="125"/>
      <c r="BN387" s="126"/>
      <c r="BO387" s="123"/>
      <c r="BP387" s="112"/>
      <c r="BQ387" s="119">
        <f t="shared" si="239"/>
        <v>0</v>
      </c>
      <c r="BR387" s="124"/>
      <c r="BS387" s="115">
        <f>IFERROR(IF(BR387="",0,(SUMIF($G$3:BQ$3,"金额-入",$G387:BQ387)-SUMIF($G$3:BQ$3,"金额-出",$G387:BQ387))/(SUMIF($G$3:BQ$3,"数量-入",$G387:BQ387)-SUMIF($G$3:BQ$3,"数量-出",$G387:BQ387))),0)</f>
        <v>0</v>
      </c>
      <c r="BT387" s="115">
        <f t="shared" si="240"/>
        <v>0</v>
      </c>
      <c r="BU387" s="125"/>
      <c r="BV387" s="126"/>
      <c r="BW387" s="123"/>
      <c r="BX387" s="112"/>
      <c r="BY387" s="119">
        <f t="shared" si="241"/>
        <v>0</v>
      </c>
      <c r="BZ387" s="124"/>
      <c r="CA387" s="115">
        <f>IFERROR(IF(BZ387="",0,(SUMIF($G$3:BY$3,"金额-入",$G387:BY387)-SUMIF($G$3:BY$3,"金额-出",$G387:BY387))/(SUMIF($G$3:BY$3,"数量-入",$G387:BY387)-SUMIF($G$3:BY$3,"数量-出",$G387:BY387))),0)</f>
        <v>0</v>
      </c>
      <c r="CB387" s="115">
        <f t="shared" si="242"/>
        <v>0</v>
      </c>
      <c r="CC387" s="125"/>
      <c r="CD387" s="126"/>
      <c r="CE387" s="123"/>
      <c r="CF387" s="112"/>
      <c r="CG387" s="119">
        <f t="shared" si="243"/>
        <v>0</v>
      </c>
      <c r="CH387" s="124"/>
      <c r="CI387" s="115">
        <f>IFERROR(IF(CH387="",0,(SUMIF($G$3:CG$3,"金额-入",$G387:CG387)-SUMIF($G$3:CG$3,"金额-出",$G387:CG387))/(SUMIF($G$3:CG$3,"数量-入",$G387:CG387)-SUMIF($G$3:CG$3,"数量-出",$G387:CG387))),0)</f>
        <v>0</v>
      </c>
      <c r="CJ387" s="115">
        <f t="shared" si="244"/>
        <v>0</v>
      </c>
      <c r="CK387" s="125"/>
      <c r="CL387" s="126"/>
      <c r="CM387" s="123"/>
      <c r="CN387" s="112"/>
      <c r="CO387" s="119">
        <f t="shared" si="245"/>
        <v>0</v>
      </c>
      <c r="CP387" s="124"/>
      <c r="CQ387" s="115">
        <f>IFERROR(IF(CP387="",0,(SUMIF($G$3:CO$3,"金额-入",$G387:CO387)-SUMIF($G$3:CO$3,"金额-出",$G387:CO387))/(SUMIF($G$3:CO$3,"数量-入",$G387:CO387)-SUMIF($G$3:CO$3,"数量-出",$G387:CO387))),0)</f>
        <v>0</v>
      </c>
      <c r="CR387" s="115">
        <f t="shared" si="246"/>
        <v>0</v>
      </c>
      <c r="CS387" s="125"/>
      <c r="CT387" s="126"/>
      <c r="CU387" s="123"/>
      <c r="CV387" s="112"/>
      <c r="CW387" s="119">
        <f t="shared" si="247"/>
        <v>0</v>
      </c>
      <c r="CX387" s="124"/>
      <c r="CY387" s="115">
        <f>IFERROR(IF(CX387="",0,(SUMIF($G$3:CW$3,"金额-入",$G387:CW387)-SUMIF($G$3:CW$3,"金额-出",$G387:CW387))/(SUMIF($G$3:CW$3,"数量-入",$G387:CW387)-SUMIF($G$3:CW$3,"数量-出",$G387:CW387))),0)</f>
        <v>0</v>
      </c>
      <c r="CZ387" s="115">
        <f t="shared" si="248"/>
        <v>0</v>
      </c>
      <c r="DA387" s="125"/>
      <c r="DB387" s="126"/>
      <c r="DC387" s="123"/>
      <c r="DD387" s="112"/>
      <c r="DE387" s="119">
        <f t="shared" si="249"/>
        <v>0</v>
      </c>
      <c r="DF387" s="124"/>
      <c r="DG387" s="115">
        <f>IFERROR(IF(DF387="",0,(SUMIF($G$3:DE$3,"金额-入",$G387:DE387)-SUMIF($G$3:DE$3,"金额-出",$G387:DE387))/(SUMIF($G$3:DE$3,"数量-入",$G387:DE387)-SUMIF($G$3:DE$3,"数量-出",$G387:DE387))),0)</f>
        <v>0</v>
      </c>
      <c r="DH387" s="115">
        <f t="shared" si="250"/>
        <v>0</v>
      </c>
      <c r="DI387" s="125"/>
      <c r="DJ387" s="126"/>
      <c r="DK387" s="109">
        <f t="array" ref="DK387">MIN(IF(($G$3:$DJ$3="单价")*(G387:DJ387&lt;&gt;0),G387:DJ387))</f>
        <v>0</v>
      </c>
      <c r="DL387" s="97">
        <f t="array" ref="DL387">MAX(IF($G$3:$DJ$3="单价",G387:DJ387))</f>
        <v>0</v>
      </c>
      <c r="DM387" s="115">
        <f t="shared" si="251"/>
        <v>0</v>
      </c>
      <c r="DN387" s="127"/>
      <c r="DO387" s="2"/>
      <c r="DP387" s="11">
        <f t="shared" si="252"/>
        <v>0</v>
      </c>
      <c r="DQ387" s="11">
        <f t="shared" si="253"/>
        <v>0</v>
      </c>
      <c r="DR387" s="11"/>
      <c r="DS387" s="11"/>
      <c r="DT387" s="11"/>
      <c r="DU387" s="2"/>
      <c r="DV387" s="2"/>
      <c r="DW387" s="2"/>
      <c r="DX387" s="2"/>
      <c r="DY387" s="2"/>
    </row>
    <row r="388" spans="1:129" ht="18" hidden="1" customHeight="1" outlineLevel="1" x14ac:dyDescent="0.15">
      <c r="A388" s="2"/>
      <c r="B388" s="53">
        <f t="shared" si="216"/>
        <v>384</v>
      </c>
      <c r="C388" s="5"/>
      <c r="D388" s="6"/>
      <c r="E388" s="7"/>
      <c r="F388" s="8"/>
      <c r="G388" s="111"/>
      <c r="H388" s="112"/>
      <c r="I388" s="113">
        <f t="shared" si="219"/>
        <v>0</v>
      </c>
      <c r="J388" s="114">
        <f t="shared" si="220"/>
        <v>0</v>
      </c>
      <c r="K388" s="115">
        <f t="shared" si="217"/>
        <v>0</v>
      </c>
      <c r="L388" s="113">
        <f t="shared" si="221"/>
        <v>0</v>
      </c>
      <c r="M388" s="114">
        <f t="shared" si="222"/>
        <v>0</v>
      </c>
      <c r="N388" s="115">
        <f t="shared" si="218"/>
        <v>0</v>
      </c>
      <c r="O388" s="113">
        <f t="shared" si="223"/>
        <v>0</v>
      </c>
      <c r="P388" s="116">
        <f t="shared" si="224"/>
        <v>0</v>
      </c>
      <c r="Q388" s="117">
        <f t="shared" si="225"/>
        <v>0</v>
      </c>
      <c r="R388" s="118">
        <f t="shared" si="226"/>
        <v>0</v>
      </c>
      <c r="S388" s="111"/>
      <c r="T388" s="112"/>
      <c r="U388" s="119">
        <f t="shared" si="227"/>
        <v>0</v>
      </c>
      <c r="V388" s="120"/>
      <c r="W388" s="115">
        <f>IFERROR(IF(V388="",0,(SUMIF($G$3:U$3,"金额-入",$G388:U388)-SUMIF($G$3:U$3,"金额-出",$G388:U388))/(SUMIF($G$3:U$3,"数量-入",$G388:U388)-SUMIF($G$3:U$3,"数量-出",$G388:U388))),0)</f>
        <v>0</v>
      </c>
      <c r="X388" s="115">
        <f t="shared" si="228"/>
        <v>0</v>
      </c>
      <c r="Y388" s="121"/>
      <c r="Z388" s="122"/>
      <c r="AA388" s="111"/>
      <c r="AB388" s="112"/>
      <c r="AC388" s="119">
        <f t="shared" si="229"/>
        <v>0</v>
      </c>
      <c r="AD388" s="120"/>
      <c r="AE388" s="115">
        <f>IFERROR(IF(AD388="",0,(SUMIF($G$3:AC$3,"金额-入",$G388:AC388)-SUMIF($G$3:AC$3,"金额-出",$G388:AC388))/(SUMIF($G$3:AC$3,"数量-入",$G388:AC388)-SUMIF($G$3:AC$3,"数量-出",$G388:AC388))),0)</f>
        <v>0</v>
      </c>
      <c r="AF388" s="115">
        <f t="shared" si="230"/>
        <v>0</v>
      </c>
      <c r="AG388" s="121"/>
      <c r="AH388" s="122"/>
      <c r="AI388" s="123"/>
      <c r="AJ388" s="112"/>
      <c r="AK388" s="119">
        <f t="shared" si="231"/>
        <v>0</v>
      </c>
      <c r="AL388" s="124"/>
      <c r="AM388" s="115">
        <f>IFERROR(IF(AL388="",0,(SUMIF($G$3:AK$3,"金额-入",$G388:AK388)-SUMIF($G$3:AK$3,"金额-出",$G388:AK388))/(SUMIF($G$3:AK$3,"数量-入",$G388:AK388)-SUMIF($G$3:AK$3,"数量-出",$G388:AK388))),0)</f>
        <v>0</v>
      </c>
      <c r="AN388" s="115">
        <f t="shared" si="232"/>
        <v>0</v>
      </c>
      <c r="AO388" s="125"/>
      <c r="AP388" s="126"/>
      <c r="AQ388" s="123"/>
      <c r="AR388" s="112"/>
      <c r="AS388" s="119">
        <f t="shared" si="233"/>
        <v>0</v>
      </c>
      <c r="AT388" s="124"/>
      <c r="AU388" s="115">
        <f>IFERROR(IF(AT388="",0,(SUMIF($G$3:AS$3,"金额-入",$G388:AS388)-SUMIF($G$3:AS$3,"金额-出",$G388:AS388))/(SUMIF($G$3:AS$3,"数量-入",$G388:AS388)-SUMIF($G$3:AS$3,"数量-出",$G388:AS388))),0)</f>
        <v>0</v>
      </c>
      <c r="AV388" s="115">
        <f t="shared" si="234"/>
        <v>0</v>
      </c>
      <c r="AW388" s="125"/>
      <c r="AX388" s="126"/>
      <c r="AY388" s="123"/>
      <c r="AZ388" s="112"/>
      <c r="BA388" s="119">
        <f t="shared" si="235"/>
        <v>0</v>
      </c>
      <c r="BB388" s="124"/>
      <c r="BC388" s="115">
        <f>IFERROR(IF(BB388="",0,(SUMIF($G$3:BA$3,"金额-入",$G388:BA388)-SUMIF($G$3:BA$3,"金额-出",$G388:BA388))/(SUMIF($G$3:BA$3,"数量-入",$G388:BA388)-SUMIF($G$3:BA$3,"数量-出",$G388:BA388))),0)</f>
        <v>0</v>
      </c>
      <c r="BD388" s="115">
        <f t="shared" si="236"/>
        <v>0</v>
      </c>
      <c r="BE388" s="125"/>
      <c r="BF388" s="126"/>
      <c r="BG388" s="123"/>
      <c r="BH388" s="112"/>
      <c r="BI388" s="119">
        <f t="shared" si="237"/>
        <v>0</v>
      </c>
      <c r="BJ388" s="124"/>
      <c r="BK388" s="115">
        <f>IFERROR(IF(BJ388="",0,(SUMIF($G$3:BI$3,"金额-入",$G388:BI388)-SUMIF($G$3:BI$3,"金额-出",$G388:BI388))/(SUMIF($G$3:BI$3,"数量-入",$G388:BI388)-SUMIF($G$3:BI$3,"数量-出",$G388:BI388))),0)</f>
        <v>0</v>
      </c>
      <c r="BL388" s="115">
        <f t="shared" si="238"/>
        <v>0</v>
      </c>
      <c r="BM388" s="125"/>
      <c r="BN388" s="126"/>
      <c r="BO388" s="123"/>
      <c r="BP388" s="112"/>
      <c r="BQ388" s="119">
        <f t="shared" si="239"/>
        <v>0</v>
      </c>
      <c r="BR388" s="124"/>
      <c r="BS388" s="115">
        <f>IFERROR(IF(BR388="",0,(SUMIF($G$3:BQ$3,"金额-入",$G388:BQ388)-SUMIF($G$3:BQ$3,"金额-出",$G388:BQ388))/(SUMIF($G$3:BQ$3,"数量-入",$G388:BQ388)-SUMIF($G$3:BQ$3,"数量-出",$G388:BQ388))),0)</f>
        <v>0</v>
      </c>
      <c r="BT388" s="115">
        <f t="shared" si="240"/>
        <v>0</v>
      </c>
      <c r="BU388" s="125"/>
      <c r="BV388" s="126"/>
      <c r="BW388" s="123"/>
      <c r="BX388" s="112"/>
      <c r="BY388" s="119">
        <f t="shared" si="241"/>
        <v>0</v>
      </c>
      <c r="BZ388" s="124"/>
      <c r="CA388" s="115">
        <f>IFERROR(IF(BZ388="",0,(SUMIF($G$3:BY$3,"金额-入",$G388:BY388)-SUMIF($G$3:BY$3,"金额-出",$G388:BY388))/(SUMIF($G$3:BY$3,"数量-入",$G388:BY388)-SUMIF($G$3:BY$3,"数量-出",$G388:BY388))),0)</f>
        <v>0</v>
      </c>
      <c r="CB388" s="115">
        <f t="shared" si="242"/>
        <v>0</v>
      </c>
      <c r="CC388" s="125"/>
      <c r="CD388" s="126"/>
      <c r="CE388" s="123"/>
      <c r="CF388" s="112"/>
      <c r="CG388" s="119">
        <f t="shared" si="243"/>
        <v>0</v>
      </c>
      <c r="CH388" s="124"/>
      <c r="CI388" s="115">
        <f>IFERROR(IF(CH388="",0,(SUMIF($G$3:CG$3,"金额-入",$G388:CG388)-SUMIF($G$3:CG$3,"金额-出",$G388:CG388))/(SUMIF($G$3:CG$3,"数量-入",$G388:CG388)-SUMIF($G$3:CG$3,"数量-出",$G388:CG388))),0)</f>
        <v>0</v>
      </c>
      <c r="CJ388" s="115">
        <f t="shared" si="244"/>
        <v>0</v>
      </c>
      <c r="CK388" s="125"/>
      <c r="CL388" s="126"/>
      <c r="CM388" s="123"/>
      <c r="CN388" s="112"/>
      <c r="CO388" s="119">
        <f t="shared" si="245"/>
        <v>0</v>
      </c>
      <c r="CP388" s="124"/>
      <c r="CQ388" s="115">
        <f>IFERROR(IF(CP388="",0,(SUMIF($G$3:CO$3,"金额-入",$G388:CO388)-SUMIF($G$3:CO$3,"金额-出",$G388:CO388))/(SUMIF($G$3:CO$3,"数量-入",$G388:CO388)-SUMIF($G$3:CO$3,"数量-出",$G388:CO388))),0)</f>
        <v>0</v>
      </c>
      <c r="CR388" s="115">
        <f t="shared" si="246"/>
        <v>0</v>
      </c>
      <c r="CS388" s="125"/>
      <c r="CT388" s="126"/>
      <c r="CU388" s="123"/>
      <c r="CV388" s="112"/>
      <c r="CW388" s="119">
        <f t="shared" si="247"/>
        <v>0</v>
      </c>
      <c r="CX388" s="124"/>
      <c r="CY388" s="115">
        <f>IFERROR(IF(CX388="",0,(SUMIF($G$3:CW$3,"金额-入",$G388:CW388)-SUMIF($G$3:CW$3,"金额-出",$G388:CW388))/(SUMIF($G$3:CW$3,"数量-入",$G388:CW388)-SUMIF($G$3:CW$3,"数量-出",$G388:CW388))),0)</f>
        <v>0</v>
      </c>
      <c r="CZ388" s="115">
        <f t="shared" si="248"/>
        <v>0</v>
      </c>
      <c r="DA388" s="125"/>
      <c r="DB388" s="126"/>
      <c r="DC388" s="123"/>
      <c r="DD388" s="112"/>
      <c r="DE388" s="119">
        <f t="shared" si="249"/>
        <v>0</v>
      </c>
      <c r="DF388" s="124"/>
      <c r="DG388" s="115">
        <f>IFERROR(IF(DF388="",0,(SUMIF($G$3:DE$3,"金额-入",$G388:DE388)-SUMIF($G$3:DE$3,"金额-出",$G388:DE388))/(SUMIF($G$3:DE$3,"数量-入",$G388:DE388)-SUMIF($G$3:DE$3,"数量-出",$G388:DE388))),0)</f>
        <v>0</v>
      </c>
      <c r="DH388" s="115">
        <f t="shared" si="250"/>
        <v>0</v>
      </c>
      <c r="DI388" s="125"/>
      <c r="DJ388" s="126"/>
      <c r="DK388" s="109">
        <f t="array" ref="DK388">MIN(IF(($G$3:$DJ$3="单价")*(G388:DJ388&lt;&gt;0),G388:DJ388))</f>
        <v>0</v>
      </c>
      <c r="DL388" s="97">
        <f t="array" ref="DL388">MAX(IF($G$3:$DJ$3="单价",G388:DJ388))</f>
        <v>0</v>
      </c>
      <c r="DM388" s="115">
        <f t="shared" si="251"/>
        <v>0</v>
      </c>
      <c r="DN388" s="127"/>
      <c r="DO388" s="2"/>
      <c r="DP388" s="11">
        <f t="shared" si="252"/>
        <v>0</v>
      </c>
      <c r="DQ388" s="11">
        <f t="shared" si="253"/>
        <v>0</v>
      </c>
      <c r="DR388" s="11"/>
      <c r="DS388" s="11"/>
      <c r="DT388" s="11"/>
      <c r="DU388" s="2"/>
      <c r="DV388" s="2"/>
      <c r="DW388" s="2"/>
      <c r="DX388" s="2"/>
      <c r="DY388" s="2"/>
    </row>
    <row r="389" spans="1:129" ht="18" hidden="1" customHeight="1" outlineLevel="1" x14ac:dyDescent="0.15">
      <c r="A389" s="2"/>
      <c r="B389" s="53">
        <f t="shared" si="216"/>
        <v>385</v>
      </c>
      <c r="C389" s="5"/>
      <c r="D389" s="6"/>
      <c r="E389" s="7"/>
      <c r="F389" s="8"/>
      <c r="G389" s="111"/>
      <c r="H389" s="112"/>
      <c r="I389" s="113">
        <f t="shared" si="219"/>
        <v>0</v>
      </c>
      <c r="J389" s="114">
        <f t="shared" si="220"/>
        <v>0</v>
      </c>
      <c r="K389" s="115">
        <f t="shared" si="217"/>
        <v>0</v>
      </c>
      <c r="L389" s="113">
        <f t="shared" si="221"/>
        <v>0</v>
      </c>
      <c r="M389" s="114">
        <f t="shared" si="222"/>
        <v>0</v>
      </c>
      <c r="N389" s="115">
        <f t="shared" si="218"/>
        <v>0</v>
      </c>
      <c r="O389" s="113">
        <f t="shared" si="223"/>
        <v>0</v>
      </c>
      <c r="P389" s="116">
        <f t="shared" si="224"/>
        <v>0</v>
      </c>
      <c r="Q389" s="117">
        <f t="shared" si="225"/>
        <v>0</v>
      </c>
      <c r="R389" s="118">
        <f t="shared" si="226"/>
        <v>0</v>
      </c>
      <c r="S389" s="111"/>
      <c r="T389" s="112"/>
      <c r="U389" s="119">
        <f t="shared" si="227"/>
        <v>0</v>
      </c>
      <c r="V389" s="120"/>
      <c r="W389" s="115">
        <f>IFERROR(IF(V389="",0,(SUMIF($G$3:U$3,"金额-入",$G389:U389)-SUMIF($G$3:U$3,"金额-出",$G389:U389))/(SUMIF($G$3:U$3,"数量-入",$G389:U389)-SUMIF($G$3:U$3,"数量-出",$G389:U389))),0)</f>
        <v>0</v>
      </c>
      <c r="X389" s="115">
        <f t="shared" si="228"/>
        <v>0</v>
      </c>
      <c r="Y389" s="121"/>
      <c r="Z389" s="122"/>
      <c r="AA389" s="111"/>
      <c r="AB389" s="112"/>
      <c r="AC389" s="119">
        <f t="shared" si="229"/>
        <v>0</v>
      </c>
      <c r="AD389" s="120"/>
      <c r="AE389" s="115">
        <f>IFERROR(IF(AD389="",0,(SUMIF($G$3:AC$3,"金额-入",$G389:AC389)-SUMIF($G$3:AC$3,"金额-出",$G389:AC389))/(SUMIF($G$3:AC$3,"数量-入",$G389:AC389)-SUMIF($G$3:AC$3,"数量-出",$G389:AC389))),0)</f>
        <v>0</v>
      </c>
      <c r="AF389" s="115">
        <f t="shared" si="230"/>
        <v>0</v>
      </c>
      <c r="AG389" s="121"/>
      <c r="AH389" s="122"/>
      <c r="AI389" s="123"/>
      <c r="AJ389" s="112"/>
      <c r="AK389" s="119">
        <f t="shared" si="231"/>
        <v>0</v>
      </c>
      <c r="AL389" s="124"/>
      <c r="AM389" s="115">
        <f>IFERROR(IF(AL389="",0,(SUMIF($G$3:AK$3,"金额-入",$G389:AK389)-SUMIF($G$3:AK$3,"金额-出",$G389:AK389))/(SUMIF($G$3:AK$3,"数量-入",$G389:AK389)-SUMIF($G$3:AK$3,"数量-出",$G389:AK389))),0)</f>
        <v>0</v>
      </c>
      <c r="AN389" s="115">
        <f t="shared" si="232"/>
        <v>0</v>
      </c>
      <c r="AO389" s="125"/>
      <c r="AP389" s="126"/>
      <c r="AQ389" s="123"/>
      <c r="AR389" s="112"/>
      <c r="AS389" s="119">
        <f t="shared" si="233"/>
        <v>0</v>
      </c>
      <c r="AT389" s="124"/>
      <c r="AU389" s="115">
        <f>IFERROR(IF(AT389="",0,(SUMIF($G$3:AS$3,"金额-入",$G389:AS389)-SUMIF($G$3:AS$3,"金额-出",$G389:AS389))/(SUMIF($G$3:AS$3,"数量-入",$G389:AS389)-SUMIF($G$3:AS$3,"数量-出",$G389:AS389))),0)</f>
        <v>0</v>
      </c>
      <c r="AV389" s="115">
        <f t="shared" si="234"/>
        <v>0</v>
      </c>
      <c r="AW389" s="125"/>
      <c r="AX389" s="126"/>
      <c r="AY389" s="123"/>
      <c r="AZ389" s="112"/>
      <c r="BA389" s="119">
        <f t="shared" si="235"/>
        <v>0</v>
      </c>
      <c r="BB389" s="124"/>
      <c r="BC389" s="115">
        <f>IFERROR(IF(BB389="",0,(SUMIF($G$3:BA$3,"金额-入",$G389:BA389)-SUMIF($G$3:BA$3,"金额-出",$G389:BA389))/(SUMIF($G$3:BA$3,"数量-入",$G389:BA389)-SUMIF($G$3:BA$3,"数量-出",$G389:BA389))),0)</f>
        <v>0</v>
      </c>
      <c r="BD389" s="115">
        <f t="shared" si="236"/>
        <v>0</v>
      </c>
      <c r="BE389" s="125"/>
      <c r="BF389" s="126"/>
      <c r="BG389" s="123"/>
      <c r="BH389" s="112"/>
      <c r="BI389" s="119">
        <f t="shared" si="237"/>
        <v>0</v>
      </c>
      <c r="BJ389" s="124"/>
      <c r="BK389" s="115">
        <f>IFERROR(IF(BJ389="",0,(SUMIF($G$3:BI$3,"金额-入",$G389:BI389)-SUMIF($G$3:BI$3,"金额-出",$G389:BI389))/(SUMIF($G$3:BI$3,"数量-入",$G389:BI389)-SUMIF($G$3:BI$3,"数量-出",$G389:BI389))),0)</f>
        <v>0</v>
      </c>
      <c r="BL389" s="115">
        <f t="shared" si="238"/>
        <v>0</v>
      </c>
      <c r="BM389" s="125"/>
      <c r="BN389" s="126"/>
      <c r="BO389" s="123"/>
      <c r="BP389" s="112"/>
      <c r="BQ389" s="119">
        <f t="shared" si="239"/>
        <v>0</v>
      </c>
      <c r="BR389" s="124"/>
      <c r="BS389" s="115">
        <f>IFERROR(IF(BR389="",0,(SUMIF($G$3:BQ$3,"金额-入",$G389:BQ389)-SUMIF($G$3:BQ$3,"金额-出",$G389:BQ389))/(SUMIF($G$3:BQ$3,"数量-入",$G389:BQ389)-SUMIF($G$3:BQ$3,"数量-出",$G389:BQ389))),0)</f>
        <v>0</v>
      </c>
      <c r="BT389" s="115">
        <f t="shared" si="240"/>
        <v>0</v>
      </c>
      <c r="BU389" s="125"/>
      <c r="BV389" s="126"/>
      <c r="BW389" s="123"/>
      <c r="BX389" s="112"/>
      <c r="BY389" s="119">
        <f t="shared" si="241"/>
        <v>0</v>
      </c>
      <c r="BZ389" s="124"/>
      <c r="CA389" s="115">
        <f>IFERROR(IF(BZ389="",0,(SUMIF($G$3:BY$3,"金额-入",$G389:BY389)-SUMIF($G$3:BY$3,"金额-出",$G389:BY389))/(SUMIF($G$3:BY$3,"数量-入",$G389:BY389)-SUMIF($G$3:BY$3,"数量-出",$G389:BY389))),0)</f>
        <v>0</v>
      </c>
      <c r="CB389" s="115">
        <f t="shared" si="242"/>
        <v>0</v>
      </c>
      <c r="CC389" s="125"/>
      <c r="CD389" s="126"/>
      <c r="CE389" s="123"/>
      <c r="CF389" s="112"/>
      <c r="CG389" s="119">
        <f t="shared" si="243"/>
        <v>0</v>
      </c>
      <c r="CH389" s="124"/>
      <c r="CI389" s="115">
        <f>IFERROR(IF(CH389="",0,(SUMIF($G$3:CG$3,"金额-入",$G389:CG389)-SUMIF($G$3:CG$3,"金额-出",$G389:CG389))/(SUMIF($G$3:CG$3,"数量-入",$G389:CG389)-SUMIF($G$3:CG$3,"数量-出",$G389:CG389))),0)</f>
        <v>0</v>
      </c>
      <c r="CJ389" s="115">
        <f t="shared" si="244"/>
        <v>0</v>
      </c>
      <c r="CK389" s="125"/>
      <c r="CL389" s="126"/>
      <c r="CM389" s="123"/>
      <c r="CN389" s="112"/>
      <c r="CO389" s="119">
        <f t="shared" si="245"/>
        <v>0</v>
      </c>
      <c r="CP389" s="124"/>
      <c r="CQ389" s="115">
        <f>IFERROR(IF(CP389="",0,(SUMIF($G$3:CO$3,"金额-入",$G389:CO389)-SUMIF($G$3:CO$3,"金额-出",$G389:CO389))/(SUMIF($G$3:CO$3,"数量-入",$G389:CO389)-SUMIF($G$3:CO$3,"数量-出",$G389:CO389))),0)</f>
        <v>0</v>
      </c>
      <c r="CR389" s="115">
        <f t="shared" si="246"/>
        <v>0</v>
      </c>
      <c r="CS389" s="125"/>
      <c r="CT389" s="126"/>
      <c r="CU389" s="123"/>
      <c r="CV389" s="112"/>
      <c r="CW389" s="119">
        <f t="shared" si="247"/>
        <v>0</v>
      </c>
      <c r="CX389" s="124"/>
      <c r="CY389" s="115">
        <f>IFERROR(IF(CX389="",0,(SUMIF($G$3:CW$3,"金额-入",$G389:CW389)-SUMIF($G$3:CW$3,"金额-出",$G389:CW389))/(SUMIF($G$3:CW$3,"数量-入",$G389:CW389)-SUMIF($G$3:CW$3,"数量-出",$G389:CW389))),0)</f>
        <v>0</v>
      </c>
      <c r="CZ389" s="115">
        <f t="shared" si="248"/>
        <v>0</v>
      </c>
      <c r="DA389" s="125"/>
      <c r="DB389" s="126"/>
      <c r="DC389" s="123"/>
      <c r="DD389" s="112"/>
      <c r="DE389" s="119">
        <f t="shared" si="249"/>
        <v>0</v>
      </c>
      <c r="DF389" s="124"/>
      <c r="DG389" s="115">
        <f>IFERROR(IF(DF389="",0,(SUMIF($G$3:DE$3,"金额-入",$G389:DE389)-SUMIF($G$3:DE$3,"金额-出",$G389:DE389))/(SUMIF($G$3:DE$3,"数量-入",$G389:DE389)-SUMIF($G$3:DE$3,"数量-出",$G389:DE389))),0)</f>
        <v>0</v>
      </c>
      <c r="DH389" s="115">
        <f t="shared" si="250"/>
        <v>0</v>
      </c>
      <c r="DI389" s="125"/>
      <c r="DJ389" s="126"/>
      <c r="DK389" s="109">
        <f t="array" ref="DK389">MIN(IF(($G$3:$DJ$3="单价")*(G389:DJ389&lt;&gt;0),G389:DJ389))</f>
        <v>0</v>
      </c>
      <c r="DL389" s="97">
        <f t="array" ref="DL389">MAX(IF($G$3:$DJ$3="单价",G389:DJ389))</f>
        <v>0</v>
      </c>
      <c r="DM389" s="115">
        <f t="shared" si="251"/>
        <v>0</v>
      </c>
      <c r="DN389" s="127"/>
      <c r="DO389" s="2"/>
      <c r="DP389" s="11">
        <f t="shared" si="252"/>
        <v>0</v>
      </c>
      <c r="DQ389" s="11">
        <f t="shared" si="253"/>
        <v>0</v>
      </c>
      <c r="DR389" s="11"/>
      <c r="DS389" s="11"/>
      <c r="DT389" s="11"/>
      <c r="DU389" s="2"/>
      <c r="DV389" s="2"/>
      <c r="DW389" s="2"/>
      <c r="DX389" s="2"/>
      <c r="DY389" s="2"/>
    </row>
    <row r="390" spans="1:129" ht="18" hidden="1" customHeight="1" outlineLevel="1" x14ac:dyDescent="0.15">
      <c r="A390" s="2"/>
      <c r="B390" s="53">
        <f t="shared" si="216"/>
        <v>386</v>
      </c>
      <c r="C390" s="5"/>
      <c r="D390" s="6"/>
      <c r="E390" s="7"/>
      <c r="F390" s="8"/>
      <c r="G390" s="111"/>
      <c r="H390" s="112"/>
      <c r="I390" s="113">
        <f t="shared" si="219"/>
        <v>0</v>
      </c>
      <c r="J390" s="114">
        <f t="shared" si="220"/>
        <v>0</v>
      </c>
      <c r="K390" s="115">
        <f t="shared" si="217"/>
        <v>0</v>
      </c>
      <c r="L390" s="113">
        <f t="shared" si="221"/>
        <v>0</v>
      </c>
      <c r="M390" s="114">
        <f t="shared" si="222"/>
        <v>0</v>
      </c>
      <c r="N390" s="115">
        <f t="shared" si="218"/>
        <v>0</v>
      </c>
      <c r="O390" s="113">
        <f t="shared" si="223"/>
        <v>0</v>
      </c>
      <c r="P390" s="116">
        <f t="shared" si="224"/>
        <v>0</v>
      </c>
      <c r="Q390" s="117">
        <f t="shared" si="225"/>
        <v>0</v>
      </c>
      <c r="R390" s="118">
        <f t="shared" si="226"/>
        <v>0</v>
      </c>
      <c r="S390" s="111"/>
      <c r="T390" s="112"/>
      <c r="U390" s="119">
        <f t="shared" si="227"/>
        <v>0</v>
      </c>
      <c r="V390" s="120"/>
      <c r="W390" s="115">
        <f>IFERROR(IF(V390="",0,(SUMIF($G$3:U$3,"金额-入",$G390:U390)-SUMIF($G$3:U$3,"金额-出",$G390:U390))/(SUMIF($G$3:U$3,"数量-入",$G390:U390)-SUMIF($G$3:U$3,"数量-出",$G390:U390))),0)</f>
        <v>0</v>
      </c>
      <c r="X390" s="115">
        <f t="shared" si="228"/>
        <v>0</v>
      </c>
      <c r="Y390" s="121"/>
      <c r="Z390" s="122"/>
      <c r="AA390" s="111"/>
      <c r="AB390" s="112"/>
      <c r="AC390" s="119">
        <f t="shared" si="229"/>
        <v>0</v>
      </c>
      <c r="AD390" s="120"/>
      <c r="AE390" s="115">
        <f>IFERROR(IF(AD390="",0,(SUMIF($G$3:AC$3,"金额-入",$G390:AC390)-SUMIF($G$3:AC$3,"金额-出",$G390:AC390))/(SUMIF($G$3:AC$3,"数量-入",$G390:AC390)-SUMIF($G$3:AC$3,"数量-出",$G390:AC390))),0)</f>
        <v>0</v>
      </c>
      <c r="AF390" s="115">
        <f t="shared" si="230"/>
        <v>0</v>
      </c>
      <c r="AG390" s="121"/>
      <c r="AH390" s="122"/>
      <c r="AI390" s="123"/>
      <c r="AJ390" s="112"/>
      <c r="AK390" s="119">
        <f t="shared" si="231"/>
        <v>0</v>
      </c>
      <c r="AL390" s="124"/>
      <c r="AM390" s="115">
        <f>IFERROR(IF(AL390="",0,(SUMIF($G$3:AK$3,"金额-入",$G390:AK390)-SUMIF($G$3:AK$3,"金额-出",$G390:AK390))/(SUMIF($G$3:AK$3,"数量-入",$G390:AK390)-SUMIF($G$3:AK$3,"数量-出",$G390:AK390))),0)</f>
        <v>0</v>
      </c>
      <c r="AN390" s="115">
        <f t="shared" si="232"/>
        <v>0</v>
      </c>
      <c r="AO390" s="125"/>
      <c r="AP390" s="126"/>
      <c r="AQ390" s="123"/>
      <c r="AR390" s="112"/>
      <c r="AS390" s="119">
        <f t="shared" si="233"/>
        <v>0</v>
      </c>
      <c r="AT390" s="124"/>
      <c r="AU390" s="115">
        <f>IFERROR(IF(AT390="",0,(SUMIF($G$3:AS$3,"金额-入",$G390:AS390)-SUMIF($G$3:AS$3,"金额-出",$G390:AS390))/(SUMIF($G$3:AS$3,"数量-入",$G390:AS390)-SUMIF($G$3:AS$3,"数量-出",$G390:AS390))),0)</f>
        <v>0</v>
      </c>
      <c r="AV390" s="115">
        <f t="shared" si="234"/>
        <v>0</v>
      </c>
      <c r="AW390" s="125"/>
      <c r="AX390" s="126"/>
      <c r="AY390" s="123"/>
      <c r="AZ390" s="112"/>
      <c r="BA390" s="119">
        <f t="shared" si="235"/>
        <v>0</v>
      </c>
      <c r="BB390" s="124"/>
      <c r="BC390" s="115">
        <f>IFERROR(IF(BB390="",0,(SUMIF($G$3:BA$3,"金额-入",$G390:BA390)-SUMIF($G$3:BA$3,"金额-出",$G390:BA390))/(SUMIF($G$3:BA$3,"数量-入",$G390:BA390)-SUMIF($G$3:BA$3,"数量-出",$G390:BA390))),0)</f>
        <v>0</v>
      </c>
      <c r="BD390" s="115">
        <f t="shared" si="236"/>
        <v>0</v>
      </c>
      <c r="BE390" s="125"/>
      <c r="BF390" s="126"/>
      <c r="BG390" s="123"/>
      <c r="BH390" s="112"/>
      <c r="BI390" s="119">
        <f t="shared" si="237"/>
        <v>0</v>
      </c>
      <c r="BJ390" s="124"/>
      <c r="BK390" s="115">
        <f>IFERROR(IF(BJ390="",0,(SUMIF($G$3:BI$3,"金额-入",$G390:BI390)-SUMIF($G$3:BI$3,"金额-出",$G390:BI390))/(SUMIF($G$3:BI$3,"数量-入",$G390:BI390)-SUMIF($G$3:BI$3,"数量-出",$G390:BI390))),0)</f>
        <v>0</v>
      </c>
      <c r="BL390" s="115">
        <f t="shared" si="238"/>
        <v>0</v>
      </c>
      <c r="BM390" s="125"/>
      <c r="BN390" s="126"/>
      <c r="BO390" s="123"/>
      <c r="BP390" s="112"/>
      <c r="BQ390" s="119">
        <f t="shared" si="239"/>
        <v>0</v>
      </c>
      <c r="BR390" s="124"/>
      <c r="BS390" s="115">
        <f>IFERROR(IF(BR390="",0,(SUMIF($G$3:BQ$3,"金额-入",$G390:BQ390)-SUMIF($G$3:BQ$3,"金额-出",$G390:BQ390))/(SUMIF($G$3:BQ$3,"数量-入",$G390:BQ390)-SUMIF($G$3:BQ$3,"数量-出",$G390:BQ390))),0)</f>
        <v>0</v>
      </c>
      <c r="BT390" s="115">
        <f t="shared" si="240"/>
        <v>0</v>
      </c>
      <c r="BU390" s="125"/>
      <c r="BV390" s="126"/>
      <c r="BW390" s="123"/>
      <c r="BX390" s="112"/>
      <c r="BY390" s="119">
        <f t="shared" si="241"/>
        <v>0</v>
      </c>
      <c r="BZ390" s="124"/>
      <c r="CA390" s="115">
        <f>IFERROR(IF(BZ390="",0,(SUMIF($G$3:BY$3,"金额-入",$G390:BY390)-SUMIF($G$3:BY$3,"金额-出",$G390:BY390))/(SUMIF($G$3:BY$3,"数量-入",$G390:BY390)-SUMIF($G$3:BY$3,"数量-出",$G390:BY390))),0)</f>
        <v>0</v>
      </c>
      <c r="CB390" s="115">
        <f t="shared" si="242"/>
        <v>0</v>
      </c>
      <c r="CC390" s="125"/>
      <c r="CD390" s="126"/>
      <c r="CE390" s="123"/>
      <c r="CF390" s="112"/>
      <c r="CG390" s="119">
        <f t="shared" si="243"/>
        <v>0</v>
      </c>
      <c r="CH390" s="124"/>
      <c r="CI390" s="115">
        <f>IFERROR(IF(CH390="",0,(SUMIF($G$3:CG$3,"金额-入",$G390:CG390)-SUMIF($G$3:CG$3,"金额-出",$G390:CG390))/(SUMIF($G$3:CG$3,"数量-入",$G390:CG390)-SUMIF($G$3:CG$3,"数量-出",$G390:CG390))),0)</f>
        <v>0</v>
      </c>
      <c r="CJ390" s="115">
        <f t="shared" si="244"/>
        <v>0</v>
      </c>
      <c r="CK390" s="125"/>
      <c r="CL390" s="126"/>
      <c r="CM390" s="123"/>
      <c r="CN390" s="112"/>
      <c r="CO390" s="119">
        <f t="shared" si="245"/>
        <v>0</v>
      </c>
      <c r="CP390" s="124"/>
      <c r="CQ390" s="115">
        <f>IFERROR(IF(CP390="",0,(SUMIF($G$3:CO$3,"金额-入",$G390:CO390)-SUMIF($G$3:CO$3,"金额-出",$G390:CO390))/(SUMIF($G$3:CO$3,"数量-入",$G390:CO390)-SUMIF($G$3:CO$3,"数量-出",$G390:CO390))),0)</f>
        <v>0</v>
      </c>
      <c r="CR390" s="115">
        <f t="shared" si="246"/>
        <v>0</v>
      </c>
      <c r="CS390" s="125"/>
      <c r="CT390" s="126"/>
      <c r="CU390" s="123"/>
      <c r="CV390" s="112"/>
      <c r="CW390" s="119">
        <f t="shared" si="247"/>
        <v>0</v>
      </c>
      <c r="CX390" s="124"/>
      <c r="CY390" s="115">
        <f>IFERROR(IF(CX390="",0,(SUMIF($G$3:CW$3,"金额-入",$G390:CW390)-SUMIF($G$3:CW$3,"金额-出",$G390:CW390))/(SUMIF($G$3:CW$3,"数量-入",$G390:CW390)-SUMIF($G$3:CW$3,"数量-出",$G390:CW390))),0)</f>
        <v>0</v>
      </c>
      <c r="CZ390" s="115">
        <f t="shared" si="248"/>
        <v>0</v>
      </c>
      <c r="DA390" s="125"/>
      <c r="DB390" s="126"/>
      <c r="DC390" s="123"/>
      <c r="DD390" s="112"/>
      <c r="DE390" s="119">
        <f t="shared" si="249"/>
        <v>0</v>
      </c>
      <c r="DF390" s="124"/>
      <c r="DG390" s="115">
        <f>IFERROR(IF(DF390="",0,(SUMIF($G$3:DE$3,"金额-入",$G390:DE390)-SUMIF($G$3:DE$3,"金额-出",$G390:DE390))/(SUMIF($G$3:DE$3,"数量-入",$G390:DE390)-SUMIF($G$3:DE$3,"数量-出",$G390:DE390))),0)</f>
        <v>0</v>
      </c>
      <c r="DH390" s="115">
        <f t="shared" si="250"/>
        <v>0</v>
      </c>
      <c r="DI390" s="125"/>
      <c r="DJ390" s="126"/>
      <c r="DK390" s="109">
        <f t="array" ref="DK390">MIN(IF(($G$3:$DJ$3="单价")*(G390:DJ390&lt;&gt;0),G390:DJ390))</f>
        <v>0</v>
      </c>
      <c r="DL390" s="97">
        <f t="array" ref="DL390">MAX(IF($G$3:$DJ$3="单价",G390:DJ390))</f>
        <v>0</v>
      </c>
      <c r="DM390" s="115">
        <f t="shared" si="251"/>
        <v>0</v>
      </c>
      <c r="DN390" s="127"/>
      <c r="DO390" s="2"/>
      <c r="DP390" s="11">
        <f t="shared" si="252"/>
        <v>0</v>
      </c>
      <c r="DQ390" s="11">
        <f t="shared" si="253"/>
        <v>0</v>
      </c>
      <c r="DR390" s="11"/>
      <c r="DS390" s="11"/>
      <c r="DT390" s="11"/>
      <c r="DU390" s="2"/>
      <c r="DV390" s="2"/>
      <c r="DW390" s="2"/>
      <c r="DX390" s="2"/>
      <c r="DY390" s="2"/>
    </row>
    <row r="391" spans="1:129" ht="18" hidden="1" customHeight="1" outlineLevel="1" x14ac:dyDescent="0.15">
      <c r="A391" s="2"/>
      <c r="B391" s="53">
        <f t="shared" si="216"/>
        <v>387</v>
      </c>
      <c r="C391" s="5"/>
      <c r="D391" s="6"/>
      <c r="E391" s="7"/>
      <c r="F391" s="8"/>
      <c r="G391" s="111"/>
      <c r="H391" s="112"/>
      <c r="I391" s="113">
        <f t="shared" si="219"/>
        <v>0</v>
      </c>
      <c r="J391" s="114">
        <f t="shared" si="220"/>
        <v>0</v>
      </c>
      <c r="K391" s="115">
        <f t="shared" si="217"/>
        <v>0</v>
      </c>
      <c r="L391" s="113">
        <f t="shared" si="221"/>
        <v>0</v>
      </c>
      <c r="M391" s="114">
        <f t="shared" si="222"/>
        <v>0</v>
      </c>
      <c r="N391" s="115">
        <f t="shared" si="218"/>
        <v>0</v>
      </c>
      <c r="O391" s="113">
        <f t="shared" si="223"/>
        <v>0</v>
      </c>
      <c r="P391" s="116">
        <f t="shared" si="224"/>
        <v>0</v>
      </c>
      <c r="Q391" s="117">
        <f t="shared" si="225"/>
        <v>0</v>
      </c>
      <c r="R391" s="118">
        <f t="shared" si="226"/>
        <v>0</v>
      </c>
      <c r="S391" s="111"/>
      <c r="T391" s="112"/>
      <c r="U391" s="119">
        <f t="shared" si="227"/>
        <v>0</v>
      </c>
      <c r="V391" s="120"/>
      <c r="W391" s="115">
        <f>IFERROR(IF(V391="",0,(SUMIF($G$3:U$3,"金额-入",$G391:U391)-SUMIF($G$3:U$3,"金额-出",$G391:U391))/(SUMIF($G$3:U$3,"数量-入",$G391:U391)-SUMIF($G$3:U$3,"数量-出",$G391:U391))),0)</f>
        <v>0</v>
      </c>
      <c r="X391" s="115">
        <f t="shared" si="228"/>
        <v>0</v>
      </c>
      <c r="Y391" s="121"/>
      <c r="Z391" s="122"/>
      <c r="AA391" s="111"/>
      <c r="AB391" s="112"/>
      <c r="AC391" s="119">
        <f t="shared" si="229"/>
        <v>0</v>
      </c>
      <c r="AD391" s="120"/>
      <c r="AE391" s="115">
        <f>IFERROR(IF(AD391="",0,(SUMIF($G$3:AC$3,"金额-入",$G391:AC391)-SUMIF($G$3:AC$3,"金额-出",$G391:AC391))/(SUMIF($G$3:AC$3,"数量-入",$G391:AC391)-SUMIF($G$3:AC$3,"数量-出",$G391:AC391))),0)</f>
        <v>0</v>
      </c>
      <c r="AF391" s="115">
        <f t="shared" si="230"/>
        <v>0</v>
      </c>
      <c r="AG391" s="121"/>
      <c r="AH391" s="122"/>
      <c r="AI391" s="123"/>
      <c r="AJ391" s="112"/>
      <c r="AK391" s="119">
        <f t="shared" si="231"/>
        <v>0</v>
      </c>
      <c r="AL391" s="124"/>
      <c r="AM391" s="115">
        <f>IFERROR(IF(AL391="",0,(SUMIF($G$3:AK$3,"金额-入",$G391:AK391)-SUMIF($G$3:AK$3,"金额-出",$G391:AK391))/(SUMIF($G$3:AK$3,"数量-入",$G391:AK391)-SUMIF($G$3:AK$3,"数量-出",$G391:AK391))),0)</f>
        <v>0</v>
      </c>
      <c r="AN391" s="115">
        <f t="shared" si="232"/>
        <v>0</v>
      </c>
      <c r="AO391" s="125"/>
      <c r="AP391" s="126"/>
      <c r="AQ391" s="123"/>
      <c r="AR391" s="112"/>
      <c r="AS391" s="119">
        <f t="shared" si="233"/>
        <v>0</v>
      </c>
      <c r="AT391" s="124"/>
      <c r="AU391" s="115">
        <f>IFERROR(IF(AT391="",0,(SUMIF($G$3:AS$3,"金额-入",$G391:AS391)-SUMIF($G$3:AS$3,"金额-出",$G391:AS391))/(SUMIF($G$3:AS$3,"数量-入",$G391:AS391)-SUMIF($G$3:AS$3,"数量-出",$G391:AS391))),0)</f>
        <v>0</v>
      </c>
      <c r="AV391" s="115">
        <f t="shared" si="234"/>
        <v>0</v>
      </c>
      <c r="AW391" s="125"/>
      <c r="AX391" s="126"/>
      <c r="AY391" s="123"/>
      <c r="AZ391" s="112"/>
      <c r="BA391" s="119">
        <f t="shared" si="235"/>
        <v>0</v>
      </c>
      <c r="BB391" s="124"/>
      <c r="BC391" s="115">
        <f>IFERROR(IF(BB391="",0,(SUMIF($G$3:BA$3,"金额-入",$G391:BA391)-SUMIF($G$3:BA$3,"金额-出",$G391:BA391))/(SUMIF($G$3:BA$3,"数量-入",$G391:BA391)-SUMIF($G$3:BA$3,"数量-出",$G391:BA391))),0)</f>
        <v>0</v>
      </c>
      <c r="BD391" s="115">
        <f t="shared" si="236"/>
        <v>0</v>
      </c>
      <c r="BE391" s="125"/>
      <c r="BF391" s="126"/>
      <c r="BG391" s="123"/>
      <c r="BH391" s="112"/>
      <c r="BI391" s="119">
        <f t="shared" si="237"/>
        <v>0</v>
      </c>
      <c r="BJ391" s="124"/>
      <c r="BK391" s="115">
        <f>IFERROR(IF(BJ391="",0,(SUMIF($G$3:BI$3,"金额-入",$G391:BI391)-SUMIF($G$3:BI$3,"金额-出",$G391:BI391))/(SUMIF($G$3:BI$3,"数量-入",$G391:BI391)-SUMIF($G$3:BI$3,"数量-出",$G391:BI391))),0)</f>
        <v>0</v>
      </c>
      <c r="BL391" s="115">
        <f t="shared" si="238"/>
        <v>0</v>
      </c>
      <c r="BM391" s="125"/>
      <c r="BN391" s="126"/>
      <c r="BO391" s="123"/>
      <c r="BP391" s="112"/>
      <c r="BQ391" s="119">
        <f t="shared" si="239"/>
        <v>0</v>
      </c>
      <c r="BR391" s="124"/>
      <c r="BS391" s="115">
        <f>IFERROR(IF(BR391="",0,(SUMIF($G$3:BQ$3,"金额-入",$G391:BQ391)-SUMIF($G$3:BQ$3,"金额-出",$G391:BQ391))/(SUMIF($G$3:BQ$3,"数量-入",$G391:BQ391)-SUMIF($G$3:BQ$3,"数量-出",$G391:BQ391))),0)</f>
        <v>0</v>
      </c>
      <c r="BT391" s="115">
        <f t="shared" si="240"/>
        <v>0</v>
      </c>
      <c r="BU391" s="125"/>
      <c r="BV391" s="126"/>
      <c r="BW391" s="123"/>
      <c r="BX391" s="112"/>
      <c r="BY391" s="119">
        <f t="shared" si="241"/>
        <v>0</v>
      </c>
      <c r="BZ391" s="124"/>
      <c r="CA391" s="115">
        <f>IFERROR(IF(BZ391="",0,(SUMIF($G$3:BY$3,"金额-入",$G391:BY391)-SUMIF($G$3:BY$3,"金额-出",$G391:BY391))/(SUMIF($G$3:BY$3,"数量-入",$G391:BY391)-SUMIF($G$3:BY$3,"数量-出",$G391:BY391))),0)</f>
        <v>0</v>
      </c>
      <c r="CB391" s="115">
        <f t="shared" si="242"/>
        <v>0</v>
      </c>
      <c r="CC391" s="125"/>
      <c r="CD391" s="126"/>
      <c r="CE391" s="123"/>
      <c r="CF391" s="112"/>
      <c r="CG391" s="119">
        <f t="shared" si="243"/>
        <v>0</v>
      </c>
      <c r="CH391" s="124"/>
      <c r="CI391" s="115">
        <f>IFERROR(IF(CH391="",0,(SUMIF($G$3:CG$3,"金额-入",$G391:CG391)-SUMIF($G$3:CG$3,"金额-出",$G391:CG391))/(SUMIF($G$3:CG$3,"数量-入",$G391:CG391)-SUMIF($G$3:CG$3,"数量-出",$G391:CG391))),0)</f>
        <v>0</v>
      </c>
      <c r="CJ391" s="115">
        <f t="shared" si="244"/>
        <v>0</v>
      </c>
      <c r="CK391" s="125"/>
      <c r="CL391" s="126"/>
      <c r="CM391" s="123"/>
      <c r="CN391" s="112"/>
      <c r="CO391" s="119">
        <f t="shared" si="245"/>
        <v>0</v>
      </c>
      <c r="CP391" s="124"/>
      <c r="CQ391" s="115">
        <f>IFERROR(IF(CP391="",0,(SUMIF($G$3:CO$3,"金额-入",$G391:CO391)-SUMIF($G$3:CO$3,"金额-出",$G391:CO391))/(SUMIF($G$3:CO$3,"数量-入",$G391:CO391)-SUMIF($G$3:CO$3,"数量-出",$G391:CO391))),0)</f>
        <v>0</v>
      </c>
      <c r="CR391" s="115">
        <f t="shared" si="246"/>
        <v>0</v>
      </c>
      <c r="CS391" s="125"/>
      <c r="CT391" s="126"/>
      <c r="CU391" s="123"/>
      <c r="CV391" s="112"/>
      <c r="CW391" s="119">
        <f t="shared" si="247"/>
        <v>0</v>
      </c>
      <c r="CX391" s="124"/>
      <c r="CY391" s="115">
        <f>IFERROR(IF(CX391="",0,(SUMIF($G$3:CW$3,"金额-入",$G391:CW391)-SUMIF($G$3:CW$3,"金额-出",$G391:CW391))/(SUMIF($G$3:CW$3,"数量-入",$G391:CW391)-SUMIF($G$3:CW$3,"数量-出",$G391:CW391))),0)</f>
        <v>0</v>
      </c>
      <c r="CZ391" s="115">
        <f t="shared" si="248"/>
        <v>0</v>
      </c>
      <c r="DA391" s="125"/>
      <c r="DB391" s="126"/>
      <c r="DC391" s="123"/>
      <c r="DD391" s="112"/>
      <c r="DE391" s="119">
        <f t="shared" si="249"/>
        <v>0</v>
      </c>
      <c r="DF391" s="124"/>
      <c r="DG391" s="115">
        <f>IFERROR(IF(DF391="",0,(SUMIF($G$3:DE$3,"金额-入",$G391:DE391)-SUMIF($G$3:DE$3,"金额-出",$G391:DE391))/(SUMIF($G$3:DE$3,"数量-入",$G391:DE391)-SUMIF($G$3:DE$3,"数量-出",$G391:DE391))),0)</f>
        <v>0</v>
      </c>
      <c r="DH391" s="115">
        <f t="shared" si="250"/>
        <v>0</v>
      </c>
      <c r="DI391" s="125"/>
      <c r="DJ391" s="126"/>
      <c r="DK391" s="109">
        <f t="array" ref="DK391">MIN(IF(($G$3:$DJ$3="单价")*(G391:DJ391&lt;&gt;0),G391:DJ391))</f>
        <v>0</v>
      </c>
      <c r="DL391" s="97">
        <f t="array" ref="DL391">MAX(IF($G$3:$DJ$3="单价",G391:DJ391))</f>
        <v>0</v>
      </c>
      <c r="DM391" s="115">
        <f t="shared" si="251"/>
        <v>0</v>
      </c>
      <c r="DN391" s="127"/>
      <c r="DO391" s="2"/>
      <c r="DP391" s="11">
        <f t="shared" si="252"/>
        <v>0</v>
      </c>
      <c r="DQ391" s="11">
        <f t="shared" si="253"/>
        <v>0</v>
      </c>
      <c r="DR391" s="11"/>
      <c r="DS391" s="11"/>
      <c r="DT391" s="11"/>
      <c r="DU391" s="2"/>
      <c r="DV391" s="2"/>
      <c r="DW391" s="2"/>
      <c r="DX391" s="2"/>
      <c r="DY391" s="2"/>
    </row>
    <row r="392" spans="1:129" ht="18" hidden="1" customHeight="1" outlineLevel="1" x14ac:dyDescent="0.15">
      <c r="A392" s="2"/>
      <c r="B392" s="53">
        <f t="shared" si="216"/>
        <v>388</v>
      </c>
      <c r="C392" s="5"/>
      <c r="D392" s="6"/>
      <c r="E392" s="7"/>
      <c r="F392" s="8"/>
      <c r="G392" s="111"/>
      <c r="H392" s="112"/>
      <c r="I392" s="113">
        <f t="shared" si="219"/>
        <v>0</v>
      </c>
      <c r="J392" s="114">
        <f t="shared" si="220"/>
        <v>0</v>
      </c>
      <c r="K392" s="115">
        <f t="shared" si="217"/>
        <v>0</v>
      </c>
      <c r="L392" s="113">
        <f t="shared" si="221"/>
        <v>0</v>
      </c>
      <c r="M392" s="114">
        <f t="shared" si="222"/>
        <v>0</v>
      </c>
      <c r="N392" s="115">
        <f t="shared" si="218"/>
        <v>0</v>
      </c>
      <c r="O392" s="113">
        <f t="shared" si="223"/>
        <v>0</v>
      </c>
      <c r="P392" s="116">
        <f t="shared" si="224"/>
        <v>0</v>
      </c>
      <c r="Q392" s="117">
        <f t="shared" si="225"/>
        <v>0</v>
      </c>
      <c r="R392" s="118">
        <f t="shared" si="226"/>
        <v>0</v>
      </c>
      <c r="S392" s="111"/>
      <c r="T392" s="112"/>
      <c r="U392" s="119">
        <f t="shared" si="227"/>
        <v>0</v>
      </c>
      <c r="V392" s="120"/>
      <c r="W392" s="115">
        <f>IFERROR(IF(V392="",0,(SUMIF($G$3:U$3,"金额-入",$G392:U392)-SUMIF($G$3:U$3,"金额-出",$G392:U392))/(SUMIF($G$3:U$3,"数量-入",$G392:U392)-SUMIF($G$3:U$3,"数量-出",$G392:U392))),0)</f>
        <v>0</v>
      </c>
      <c r="X392" s="115">
        <f t="shared" si="228"/>
        <v>0</v>
      </c>
      <c r="Y392" s="121"/>
      <c r="Z392" s="122"/>
      <c r="AA392" s="111"/>
      <c r="AB392" s="112"/>
      <c r="AC392" s="119">
        <f t="shared" si="229"/>
        <v>0</v>
      </c>
      <c r="AD392" s="120"/>
      <c r="AE392" s="115">
        <f>IFERROR(IF(AD392="",0,(SUMIF($G$3:AC$3,"金额-入",$G392:AC392)-SUMIF($G$3:AC$3,"金额-出",$G392:AC392))/(SUMIF($G$3:AC$3,"数量-入",$G392:AC392)-SUMIF($G$3:AC$3,"数量-出",$G392:AC392))),0)</f>
        <v>0</v>
      </c>
      <c r="AF392" s="115">
        <f t="shared" si="230"/>
        <v>0</v>
      </c>
      <c r="AG392" s="121"/>
      <c r="AH392" s="122"/>
      <c r="AI392" s="123"/>
      <c r="AJ392" s="112"/>
      <c r="AK392" s="119">
        <f t="shared" si="231"/>
        <v>0</v>
      </c>
      <c r="AL392" s="124"/>
      <c r="AM392" s="115">
        <f>IFERROR(IF(AL392="",0,(SUMIF($G$3:AK$3,"金额-入",$G392:AK392)-SUMIF($G$3:AK$3,"金额-出",$G392:AK392))/(SUMIF($G$3:AK$3,"数量-入",$G392:AK392)-SUMIF($G$3:AK$3,"数量-出",$G392:AK392))),0)</f>
        <v>0</v>
      </c>
      <c r="AN392" s="115">
        <f t="shared" si="232"/>
        <v>0</v>
      </c>
      <c r="AO392" s="125"/>
      <c r="AP392" s="126"/>
      <c r="AQ392" s="123"/>
      <c r="AR392" s="112"/>
      <c r="AS392" s="119">
        <f t="shared" si="233"/>
        <v>0</v>
      </c>
      <c r="AT392" s="124"/>
      <c r="AU392" s="115">
        <f>IFERROR(IF(AT392="",0,(SUMIF($G$3:AS$3,"金额-入",$G392:AS392)-SUMIF($G$3:AS$3,"金额-出",$G392:AS392))/(SUMIF($G$3:AS$3,"数量-入",$G392:AS392)-SUMIF($G$3:AS$3,"数量-出",$G392:AS392))),0)</f>
        <v>0</v>
      </c>
      <c r="AV392" s="115">
        <f t="shared" si="234"/>
        <v>0</v>
      </c>
      <c r="AW392" s="125"/>
      <c r="AX392" s="126"/>
      <c r="AY392" s="123"/>
      <c r="AZ392" s="112"/>
      <c r="BA392" s="119">
        <f t="shared" si="235"/>
        <v>0</v>
      </c>
      <c r="BB392" s="124"/>
      <c r="BC392" s="115">
        <f>IFERROR(IF(BB392="",0,(SUMIF($G$3:BA$3,"金额-入",$G392:BA392)-SUMIF($G$3:BA$3,"金额-出",$G392:BA392))/(SUMIF($G$3:BA$3,"数量-入",$G392:BA392)-SUMIF($G$3:BA$3,"数量-出",$G392:BA392))),0)</f>
        <v>0</v>
      </c>
      <c r="BD392" s="115">
        <f t="shared" si="236"/>
        <v>0</v>
      </c>
      <c r="BE392" s="125"/>
      <c r="BF392" s="126"/>
      <c r="BG392" s="123"/>
      <c r="BH392" s="112"/>
      <c r="BI392" s="119">
        <f t="shared" si="237"/>
        <v>0</v>
      </c>
      <c r="BJ392" s="124"/>
      <c r="BK392" s="115">
        <f>IFERROR(IF(BJ392="",0,(SUMIF($G$3:BI$3,"金额-入",$G392:BI392)-SUMIF($G$3:BI$3,"金额-出",$G392:BI392))/(SUMIF($G$3:BI$3,"数量-入",$G392:BI392)-SUMIF($G$3:BI$3,"数量-出",$G392:BI392))),0)</f>
        <v>0</v>
      </c>
      <c r="BL392" s="115">
        <f t="shared" si="238"/>
        <v>0</v>
      </c>
      <c r="BM392" s="125"/>
      <c r="BN392" s="126"/>
      <c r="BO392" s="123"/>
      <c r="BP392" s="112"/>
      <c r="BQ392" s="119">
        <f t="shared" si="239"/>
        <v>0</v>
      </c>
      <c r="BR392" s="124"/>
      <c r="BS392" s="115">
        <f>IFERROR(IF(BR392="",0,(SUMIF($G$3:BQ$3,"金额-入",$G392:BQ392)-SUMIF($G$3:BQ$3,"金额-出",$G392:BQ392))/(SUMIF($G$3:BQ$3,"数量-入",$G392:BQ392)-SUMIF($G$3:BQ$3,"数量-出",$G392:BQ392))),0)</f>
        <v>0</v>
      </c>
      <c r="BT392" s="115">
        <f t="shared" si="240"/>
        <v>0</v>
      </c>
      <c r="BU392" s="125"/>
      <c r="BV392" s="126"/>
      <c r="BW392" s="123"/>
      <c r="BX392" s="112"/>
      <c r="BY392" s="119">
        <f t="shared" si="241"/>
        <v>0</v>
      </c>
      <c r="BZ392" s="124"/>
      <c r="CA392" s="115">
        <f>IFERROR(IF(BZ392="",0,(SUMIF($G$3:BY$3,"金额-入",$G392:BY392)-SUMIF($G$3:BY$3,"金额-出",$G392:BY392))/(SUMIF($G$3:BY$3,"数量-入",$G392:BY392)-SUMIF($G$3:BY$3,"数量-出",$G392:BY392))),0)</f>
        <v>0</v>
      </c>
      <c r="CB392" s="115">
        <f t="shared" si="242"/>
        <v>0</v>
      </c>
      <c r="CC392" s="125"/>
      <c r="CD392" s="126"/>
      <c r="CE392" s="123"/>
      <c r="CF392" s="112"/>
      <c r="CG392" s="119">
        <f t="shared" si="243"/>
        <v>0</v>
      </c>
      <c r="CH392" s="124"/>
      <c r="CI392" s="115">
        <f>IFERROR(IF(CH392="",0,(SUMIF($G$3:CG$3,"金额-入",$G392:CG392)-SUMIF($G$3:CG$3,"金额-出",$G392:CG392))/(SUMIF($G$3:CG$3,"数量-入",$G392:CG392)-SUMIF($G$3:CG$3,"数量-出",$G392:CG392))),0)</f>
        <v>0</v>
      </c>
      <c r="CJ392" s="115">
        <f t="shared" si="244"/>
        <v>0</v>
      </c>
      <c r="CK392" s="125"/>
      <c r="CL392" s="126"/>
      <c r="CM392" s="123"/>
      <c r="CN392" s="112"/>
      <c r="CO392" s="119">
        <f t="shared" si="245"/>
        <v>0</v>
      </c>
      <c r="CP392" s="124"/>
      <c r="CQ392" s="115">
        <f>IFERROR(IF(CP392="",0,(SUMIF($G$3:CO$3,"金额-入",$G392:CO392)-SUMIF($G$3:CO$3,"金额-出",$G392:CO392))/(SUMIF($G$3:CO$3,"数量-入",$G392:CO392)-SUMIF($G$3:CO$3,"数量-出",$G392:CO392))),0)</f>
        <v>0</v>
      </c>
      <c r="CR392" s="115">
        <f t="shared" si="246"/>
        <v>0</v>
      </c>
      <c r="CS392" s="125"/>
      <c r="CT392" s="126"/>
      <c r="CU392" s="123"/>
      <c r="CV392" s="112"/>
      <c r="CW392" s="119">
        <f t="shared" si="247"/>
        <v>0</v>
      </c>
      <c r="CX392" s="124"/>
      <c r="CY392" s="115">
        <f>IFERROR(IF(CX392="",0,(SUMIF($G$3:CW$3,"金额-入",$G392:CW392)-SUMIF($G$3:CW$3,"金额-出",$G392:CW392))/(SUMIF($G$3:CW$3,"数量-入",$G392:CW392)-SUMIF($G$3:CW$3,"数量-出",$G392:CW392))),0)</f>
        <v>0</v>
      </c>
      <c r="CZ392" s="115">
        <f t="shared" si="248"/>
        <v>0</v>
      </c>
      <c r="DA392" s="125"/>
      <c r="DB392" s="126"/>
      <c r="DC392" s="123"/>
      <c r="DD392" s="112"/>
      <c r="DE392" s="119">
        <f t="shared" si="249"/>
        <v>0</v>
      </c>
      <c r="DF392" s="124"/>
      <c r="DG392" s="115">
        <f>IFERROR(IF(DF392="",0,(SUMIF($G$3:DE$3,"金额-入",$G392:DE392)-SUMIF($G$3:DE$3,"金额-出",$G392:DE392))/(SUMIF($G$3:DE$3,"数量-入",$G392:DE392)-SUMIF($G$3:DE$3,"数量-出",$G392:DE392))),0)</f>
        <v>0</v>
      </c>
      <c r="DH392" s="115">
        <f t="shared" si="250"/>
        <v>0</v>
      </c>
      <c r="DI392" s="125"/>
      <c r="DJ392" s="126"/>
      <c r="DK392" s="109">
        <f t="array" ref="DK392">MIN(IF(($G$3:$DJ$3="单价")*(G392:DJ392&lt;&gt;0),G392:DJ392))</f>
        <v>0</v>
      </c>
      <c r="DL392" s="97">
        <f t="array" ref="DL392">MAX(IF($G$3:$DJ$3="单价",G392:DJ392))</f>
        <v>0</v>
      </c>
      <c r="DM392" s="115">
        <f t="shared" si="251"/>
        <v>0</v>
      </c>
      <c r="DN392" s="127"/>
      <c r="DO392" s="2"/>
      <c r="DP392" s="11">
        <f t="shared" si="252"/>
        <v>0</v>
      </c>
      <c r="DQ392" s="11">
        <f t="shared" si="253"/>
        <v>0</v>
      </c>
      <c r="DR392" s="11"/>
      <c r="DS392" s="11"/>
      <c r="DT392" s="11"/>
      <c r="DU392" s="2"/>
      <c r="DV392" s="2"/>
      <c r="DW392" s="2"/>
      <c r="DX392" s="2"/>
      <c r="DY392" s="2"/>
    </row>
    <row r="393" spans="1:129" ht="18" hidden="1" customHeight="1" outlineLevel="1" x14ac:dyDescent="0.15">
      <c r="A393" s="2"/>
      <c r="B393" s="53">
        <f t="shared" si="216"/>
        <v>389</v>
      </c>
      <c r="C393" s="5"/>
      <c r="D393" s="6"/>
      <c r="E393" s="7"/>
      <c r="F393" s="8"/>
      <c r="G393" s="111"/>
      <c r="H393" s="112"/>
      <c r="I393" s="113">
        <f t="shared" si="219"/>
        <v>0</v>
      </c>
      <c r="J393" s="114">
        <f t="shared" si="220"/>
        <v>0</v>
      </c>
      <c r="K393" s="115">
        <f t="shared" si="217"/>
        <v>0</v>
      </c>
      <c r="L393" s="113">
        <f t="shared" si="221"/>
        <v>0</v>
      </c>
      <c r="M393" s="114">
        <f t="shared" si="222"/>
        <v>0</v>
      </c>
      <c r="N393" s="115">
        <f t="shared" si="218"/>
        <v>0</v>
      </c>
      <c r="O393" s="113">
        <f t="shared" si="223"/>
        <v>0</v>
      </c>
      <c r="P393" s="116">
        <f t="shared" si="224"/>
        <v>0</v>
      </c>
      <c r="Q393" s="117">
        <f t="shared" si="225"/>
        <v>0</v>
      </c>
      <c r="R393" s="118">
        <f t="shared" si="226"/>
        <v>0</v>
      </c>
      <c r="S393" s="111"/>
      <c r="T393" s="112"/>
      <c r="U393" s="119">
        <f t="shared" si="227"/>
        <v>0</v>
      </c>
      <c r="V393" s="120"/>
      <c r="W393" s="115">
        <f>IFERROR(IF(V393="",0,(SUMIF($G$3:U$3,"金额-入",$G393:U393)-SUMIF($G$3:U$3,"金额-出",$G393:U393))/(SUMIF($G$3:U$3,"数量-入",$G393:U393)-SUMIF($G$3:U$3,"数量-出",$G393:U393))),0)</f>
        <v>0</v>
      </c>
      <c r="X393" s="115">
        <f t="shared" si="228"/>
        <v>0</v>
      </c>
      <c r="Y393" s="121"/>
      <c r="Z393" s="122"/>
      <c r="AA393" s="111"/>
      <c r="AB393" s="112"/>
      <c r="AC393" s="119">
        <f t="shared" si="229"/>
        <v>0</v>
      </c>
      <c r="AD393" s="120"/>
      <c r="AE393" s="115">
        <f>IFERROR(IF(AD393="",0,(SUMIF($G$3:AC$3,"金额-入",$G393:AC393)-SUMIF($G$3:AC$3,"金额-出",$G393:AC393))/(SUMIF($G$3:AC$3,"数量-入",$G393:AC393)-SUMIF($G$3:AC$3,"数量-出",$G393:AC393))),0)</f>
        <v>0</v>
      </c>
      <c r="AF393" s="115">
        <f t="shared" si="230"/>
        <v>0</v>
      </c>
      <c r="AG393" s="121"/>
      <c r="AH393" s="122"/>
      <c r="AI393" s="123"/>
      <c r="AJ393" s="112"/>
      <c r="AK393" s="119">
        <f t="shared" si="231"/>
        <v>0</v>
      </c>
      <c r="AL393" s="124"/>
      <c r="AM393" s="115">
        <f>IFERROR(IF(AL393="",0,(SUMIF($G$3:AK$3,"金额-入",$G393:AK393)-SUMIF($G$3:AK$3,"金额-出",$G393:AK393))/(SUMIF($G$3:AK$3,"数量-入",$G393:AK393)-SUMIF($G$3:AK$3,"数量-出",$G393:AK393))),0)</f>
        <v>0</v>
      </c>
      <c r="AN393" s="115">
        <f t="shared" si="232"/>
        <v>0</v>
      </c>
      <c r="AO393" s="125"/>
      <c r="AP393" s="126"/>
      <c r="AQ393" s="123"/>
      <c r="AR393" s="112"/>
      <c r="AS393" s="119">
        <f t="shared" si="233"/>
        <v>0</v>
      </c>
      <c r="AT393" s="124"/>
      <c r="AU393" s="115">
        <f>IFERROR(IF(AT393="",0,(SUMIF($G$3:AS$3,"金额-入",$G393:AS393)-SUMIF($G$3:AS$3,"金额-出",$G393:AS393))/(SUMIF($G$3:AS$3,"数量-入",$G393:AS393)-SUMIF($G$3:AS$3,"数量-出",$G393:AS393))),0)</f>
        <v>0</v>
      </c>
      <c r="AV393" s="115">
        <f t="shared" si="234"/>
        <v>0</v>
      </c>
      <c r="AW393" s="125"/>
      <c r="AX393" s="126"/>
      <c r="AY393" s="123"/>
      <c r="AZ393" s="112"/>
      <c r="BA393" s="119">
        <f t="shared" si="235"/>
        <v>0</v>
      </c>
      <c r="BB393" s="124"/>
      <c r="BC393" s="115">
        <f>IFERROR(IF(BB393="",0,(SUMIF($G$3:BA$3,"金额-入",$G393:BA393)-SUMIF($G$3:BA$3,"金额-出",$G393:BA393))/(SUMIF($G$3:BA$3,"数量-入",$G393:BA393)-SUMIF($G$3:BA$3,"数量-出",$G393:BA393))),0)</f>
        <v>0</v>
      </c>
      <c r="BD393" s="115">
        <f t="shared" si="236"/>
        <v>0</v>
      </c>
      <c r="BE393" s="125"/>
      <c r="BF393" s="126"/>
      <c r="BG393" s="123"/>
      <c r="BH393" s="112"/>
      <c r="BI393" s="119">
        <f t="shared" si="237"/>
        <v>0</v>
      </c>
      <c r="BJ393" s="124"/>
      <c r="BK393" s="115">
        <f>IFERROR(IF(BJ393="",0,(SUMIF($G$3:BI$3,"金额-入",$G393:BI393)-SUMIF($G$3:BI$3,"金额-出",$G393:BI393))/(SUMIF($G$3:BI$3,"数量-入",$G393:BI393)-SUMIF($G$3:BI$3,"数量-出",$G393:BI393))),0)</f>
        <v>0</v>
      </c>
      <c r="BL393" s="115">
        <f t="shared" si="238"/>
        <v>0</v>
      </c>
      <c r="BM393" s="125"/>
      <c r="BN393" s="126"/>
      <c r="BO393" s="123"/>
      <c r="BP393" s="112"/>
      <c r="BQ393" s="119">
        <f t="shared" si="239"/>
        <v>0</v>
      </c>
      <c r="BR393" s="124"/>
      <c r="BS393" s="115">
        <f>IFERROR(IF(BR393="",0,(SUMIF($G$3:BQ$3,"金额-入",$G393:BQ393)-SUMIF($G$3:BQ$3,"金额-出",$G393:BQ393))/(SUMIF($G$3:BQ$3,"数量-入",$G393:BQ393)-SUMIF($G$3:BQ$3,"数量-出",$G393:BQ393))),0)</f>
        <v>0</v>
      </c>
      <c r="BT393" s="115">
        <f t="shared" si="240"/>
        <v>0</v>
      </c>
      <c r="BU393" s="125"/>
      <c r="BV393" s="126"/>
      <c r="BW393" s="123"/>
      <c r="BX393" s="112"/>
      <c r="BY393" s="119">
        <f t="shared" si="241"/>
        <v>0</v>
      </c>
      <c r="BZ393" s="124"/>
      <c r="CA393" s="115">
        <f>IFERROR(IF(BZ393="",0,(SUMIF($G$3:BY$3,"金额-入",$G393:BY393)-SUMIF($G$3:BY$3,"金额-出",$G393:BY393))/(SUMIF($G$3:BY$3,"数量-入",$G393:BY393)-SUMIF($G$3:BY$3,"数量-出",$G393:BY393))),0)</f>
        <v>0</v>
      </c>
      <c r="CB393" s="115">
        <f t="shared" si="242"/>
        <v>0</v>
      </c>
      <c r="CC393" s="125"/>
      <c r="CD393" s="126"/>
      <c r="CE393" s="123"/>
      <c r="CF393" s="112"/>
      <c r="CG393" s="119">
        <f t="shared" si="243"/>
        <v>0</v>
      </c>
      <c r="CH393" s="124"/>
      <c r="CI393" s="115">
        <f>IFERROR(IF(CH393="",0,(SUMIF($G$3:CG$3,"金额-入",$G393:CG393)-SUMIF($G$3:CG$3,"金额-出",$G393:CG393))/(SUMIF($G$3:CG$3,"数量-入",$G393:CG393)-SUMIF($G$3:CG$3,"数量-出",$G393:CG393))),0)</f>
        <v>0</v>
      </c>
      <c r="CJ393" s="115">
        <f t="shared" si="244"/>
        <v>0</v>
      </c>
      <c r="CK393" s="125"/>
      <c r="CL393" s="126"/>
      <c r="CM393" s="123"/>
      <c r="CN393" s="112"/>
      <c r="CO393" s="119">
        <f t="shared" si="245"/>
        <v>0</v>
      </c>
      <c r="CP393" s="124"/>
      <c r="CQ393" s="115">
        <f>IFERROR(IF(CP393="",0,(SUMIF($G$3:CO$3,"金额-入",$G393:CO393)-SUMIF($G$3:CO$3,"金额-出",$G393:CO393))/(SUMIF($G$3:CO$3,"数量-入",$G393:CO393)-SUMIF($G$3:CO$3,"数量-出",$G393:CO393))),0)</f>
        <v>0</v>
      </c>
      <c r="CR393" s="115">
        <f t="shared" si="246"/>
        <v>0</v>
      </c>
      <c r="CS393" s="125"/>
      <c r="CT393" s="126"/>
      <c r="CU393" s="123"/>
      <c r="CV393" s="112"/>
      <c r="CW393" s="119">
        <f t="shared" si="247"/>
        <v>0</v>
      </c>
      <c r="CX393" s="124"/>
      <c r="CY393" s="115">
        <f>IFERROR(IF(CX393="",0,(SUMIF($G$3:CW$3,"金额-入",$G393:CW393)-SUMIF($G$3:CW$3,"金额-出",$G393:CW393))/(SUMIF($G$3:CW$3,"数量-入",$G393:CW393)-SUMIF($G$3:CW$3,"数量-出",$G393:CW393))),0)</f>
        <v>0</v>
      </c>
      <c r="CZ393" s="115">
        <f t="shared" si="248"/>
        <v>0</v>
      </c>
      <c r="DA393" s="125"/>
      <c r="DB393" s="126"/>
      <c r="DC393" s="123"/>
      <c r="DD393" s="112"/>
      <c r="DE393" s="119">
        <f t="shared" si="249"/>
        <v>0</v>
      </c>
      <c r="DF393" s="124"/>
      <c r="DG393" s="115">
        <f>IFERROR(IF(DF393="",0,(SUMIF($G$3:DE$3,"金额-入",$G393:DE393)-SUMIF($G$3:DE$3,"金额-出",$G393:DE393))/(SUMIF($G$3:DE$3,"数量-入",$G393:DE393)-SUMIF($G$3:DE$3,"数量-出",$G393:DE393))),0)</f>
        <v>0</v>
      </c>
      <c r="DH393" s="115">
        <f t="shared" si="250"/>
        <v>0</v>
      </c>
      <c r="DI393" s="125"/>
      <c r="DJ393" s="126"/>
      <c r="DK393" s="109">
        <f t="array" ref="DK393">MIN(IF(($G$3:$DJ$3="单价")*(G393:DJ393&lt;&gt;0),G393:DJ393))</f>
        <v>0</v>
      </c>
      <c r="DL393" s="97">
        <f t="array" ref="DL393">MAX(IF($G$3:$DJ$3="单价",G393:DJ393))</f>
        <v>0</v>
      </c>
      <c r="DM393" s="115">
        <f t="shared" si="251"/>
        <v>0</v>
      </c>
      <c r="DN393" s="127"/>
      <c r="DO393" s="2"/>
      <c r="DP393" s="11">
        <f t="shared" si="252"/>
        <v>0</v>
      </c>
      <c r="DQ393" s="11">
        <f t="shared" si="253"/>
        <v>0</v>
      </c>
      <c r="DR393" s="11"/>
      <c r="DS393" s="11"/>
      <c r="DT393" s="11"/>
      <c r="DU393" s="2"/>
      <c r="DV393" s="2"/>
      <c r="DW393" s="2"/>
      <c r="DX393" s="2"/>
      <c r="DY393" s="2"/>
    </row>
    <row r="394" spans="1:129" ht="18" hidden="1" customHeight="1" outlineLevel="1" x14ac:dyDescent="0.15">
      <c r="A394" s="2"/>
      <c r="B394" s="53">
        <f t="shared" si="216"/>
        <v>390</v>
      </c>
      <c r="C394" s="5"/>
      <c r="D394" s="6"/>
      <c r="E394" s="7"/>
      <c r="F394" s="8"/>
      <c r="G394" s="111"/>
      <c r="H394" s="112"/>
      <c r="I394" s="113">
        <f t="shared" si="219"/>
        <v>0</v>
      </c>
      <c r="J394" s="114">
        <f t="shared" si="220"/>
        <v>0</v>
      </c>
      <c r="K394" s="115">
        <f t="shared" si="217"/>
        <v>0</v>
      </c>
      <c r="L394" s="113">
        <f t="shared" si="221"/>
        <v>0</v>
      </c>
      <c r="M394" s="114">
        <f t="shared" si="222"/>
        <v>0</v>
      </c>
      <c r="N394" s="115">
        <f t="shared" si="218"/>
        <v>0</v>
      </c>
      <c r="O394" s="113">
        <f t="shared" si="223"/>
        <v>0</v>
      </c>
      <c r="P394" s="116">
        <f t="shared" si="224"/>
        <v>0</v>
      </c>
      <c r="Q394" s="117">
        <f t="shared" si="225"/>
        <v>0</v>
      </c>
      <c r="R394" s="118">
        <f t="shared" si="226"/>
        <v>0</v>
      </c>
      <c r="S394" s="111"/>
      <c r="T394" s="112"/>
      <c r="U394" s="119">
        <f t="shared" si="227"/>
        <v>0</v>
      </c>
      <c r="V394" s="120"/>
      <c r="W394" s="115">
        <f>IFERROR(IF(V394="",0,(SUMIF($G$3:U$3,"金额-入",$G394:U394)-SUMIF($G$3:U$3,"金额-出",$G394:U394))/(SUMIF($G$3:U$3,"数量-入",$G394:U394)-SUMIF($G$3:U$3,"数量-出",$G394:U394))),0)</f>
        <v>0</v>
      </c>
      <c r="X394" s="115">
        <f t="shared" si="228"/>
        <v>0</v>
      </c>
      <c r="Y394" s="121"/>
      <c r="Z394" s="122"/>
      <c r="AA394" s="111"/>
      <c r="AB394" s="112"/>
      <c r="AC394" s="119">
        <f t="shared" si="229"/>
        <v>0</v>
      </c>
      <c r="AD394" s="120"/>
      <c r="AE394" s="115">
        <f>IFERROR(IF(AD394="",0,(SUMIF($G$3:AC$3,"金额-入",$G394:AC394)-SUMIF($G$3:AC$3,"金额-出",$G394:AC394))/(SUMIF($G$3:AC$3,"数量-入",$G394:AC394)-SUMIF($G$3:AC$3,"数量-出",$G394:AC394))),0)</f>
        <v>0</v>
      </c>
      <c r="AF394" s="115">
        <f t="shared" si="230"/>
        <v>0</v>
      </c>
      <c r="AG394" s="121"/>
      <c r="AH394" s="122"/>
      <c r="AI394" s="123"/>
      <c r="AJ394" s="112"/>
      <c r="AK394" s="119">
        <f t="shared" si="231"/>
        <v>0</v>
      </c>
      <c r="AL394" s="124"/>
      <c r="AM394" s="115">
        <f>IFERROR(IF(AL394="",0,(SUMIF($G$3:AK$3,"金额-入",$G394:AK394)-SUMIF($G$3:AK$3,"金额-出",$G394:AK394))/(SUMIF($G$3:AK$3,"数量-入",$G394:AK394)-SUMIF($G$3:AK$3,"数量-出",$G394:AK394))),0)</f>
        <v>0</v>
      </c>
      <c r="AN394" s="115">
        <f t="shared" si="232"/>
        <v>0</v>
      </c>
      <c r="AO394" s="125"/>
      <c r="AP394" s="126"/>
      <c r="AQ394" s="123"/>
      <c r="AR394" s="112"/>
      <c r="AS394" s="119">
        <f t="shared" si="233"/>
        <v>0</v>
      </c>
      <c r="AT394" s="124"/>
      <c r="AU394" s="115">
        <f>IFERROR(IF(AT394="",0,(SUMIF($G$3:AS$3,"金额-入",$G394:AS394)-SUMIF($G$3:AS$3,"金额-出",$G394:AS394))/(SUMIF($G$3:AS$3,"数量-入",$G394:AS394)-SUMIF($G$3:AS$3,"数量-出",$G394:AS394))),0)</f>
        <v>0</v>
      </c>
      <c r="AV394" s="115">
        <f t="shared" si="234"/>
        <v>0</v>
      </c>
      <c r="AW394" s="125"/>
      <c r="AX394" s="126"/>
      <c r="AY394" s="123"/>
      <c r="AZ394" s="112"/>
      <c r="BA394" s="119">
        <f t="shared" si="235"/>
        <v>0</v>
      </c>
      <c r="BB394" s="124"/>
      <c r="BC394" s="115">
        <f>IFERROR(IF(BB394="",0,(SUMIF($G$3:BA$3,"金额-入",$G394:BA394)-SUMIF($G$3:BA$3,"金额-出",$G394:BA394))/(SUMIF($G$3:BA$3,"数量-入",$G394:BA394)-SUMIF($G$3:BA$3,"数量-出",$G394:BA394))),0)</f>
        <v>0</v>
      </c>
      <c r="BD394" s="115">
        <f t="shared" si="236"/>
        <v>0</v>
      </c>
      <c r="BE394" s="125"/>
      <c r="BF394" s="126"/>
      <c r="BG394" s="123"/>
      <c r="BH394" s="112"/>
      <c r="BI394" s="119">
        <f t="shared" si="237"/>
        <v>0</v>
      </c>
      <c r="BJ394" s="124"/>
      <c r="BK394" s="115">
        <f>IFERROR(IF(BJ394="",0,(SUMIF($G$3:BI$3,"金额-入",$G394:BI394)-SUMIF($G$3:BI$3,"金额-出",$G394:BI394))/(SUMIF($G$3:BI$3,"数量-入",$G394:BI394)-SUMIF($G$3:BI$3,"数量-出",$G394:BI394))),0)</f>
        <v>0</v>
      </c>
      <c r="BL394" s="115">
        <f t="shared" si="238"/>
        <v>0</v>
      </c>
      <c r="BM394" s="125"/>
      <c r="BN394" s="126"/>
      <c r="BO394" s="123"/>
      <c r="BP394" s="112"/>
      <c r="BQ394" s="119">
        <f t="shared" si="239"/>
        <v>0</v>
      </c>
      <c r="BR394" s="124"/>
      <c r="BS394" s="115">
        <f>IFERROR(IF(BR394="",0,(SUMIF($G$3:BQ$3,"金额-入",$G394:BQ394)-SUMIF($G$3:BQ$3,"金额-出",$G394:BQ394))/(SUMIF($G$3:BQ$3,"数量-入",$G394:BQ394)-SUMIF($G$3:BQ$3,"数量-出",$G394:BQ394))),0)</f>
        <v>0</v>
      </c>
      <c r="BT394" s="115">
        <f t="shared" si="240"/>
        <v>0</v>
      </c>
      <c r="BU394" s="125"/>
      <c r="BV394" s="126"/>
      <c r="BW394" s="123"/>
      <c r="BX394" s="112"/>
      <c r="BY394" s="119">
        <f t="shared" si="241"/>
        <v>0</v>
      </c>
      <c r="BZ394" s="124"/>
      <c r="CA394" s="115">
        <f>IFERROR(IF(BZ394="",0,(SUMIF($G$3:BY$3,"金额-入",$G394:BY394)-SUMIF($G$3:BY$3,"金额-出",$G394:BY394))/(SUMIF($G$3:BY$3,"数量-入",$G394:BY394)-SUMIF($G$3:BY$3,"数量-出",$G394:BY394))),0)</f>
        <v>0</v>
      </c>
      <c r="CB394" s="115">
        <f t="shared" si="242"/>
        <v>0</v>
      </c>
      <c r="CC394" s="125"/>
      <c r="CD394" s="126"/>
      <c r="CE394" s="123"/>
      <c r="CF394" s="112"/>
      <c r="CG394" s="119">
        <f t="shared" si="243"/>
        <v>0</v>
      </c>
      <c r="CH394" s="124"/>
      <c r="CI394" s="115">
        <f>IFERROR(IF(CH394="",0,(SUMIF($G$3:CG$3,"金额-入",$G394:CG394)-SUMIF($G$3:CG$3,"金额-出",$G394:CG394))/(SUMIF($G$3:CG$3,"数量-入",$G394:CG394)-SUMIF($G$3:CG$3,"数量-出",$G394:CG394))),0)</f>
        <v>0</v>
      </c>
      <c r="CJ394" s="115">
        <f t="shared" si="244"/>
        <v>0</v>
      </c>
      <c r="CK394" s="125"/>
      <c r="CL394" s="126"/>
      <c r="CM394" s="123"/>
      <c r="CN394" s="112"/>
      <c r="CO394" s="119">
        <f t="shared" si="245"/>
        <v>0</v>
      </c>
      <c r="CP394" s="124"/>
      <c r="CQ394" s="115">
        <f>IFERROR(IF(CP394="",0,(SUMIF($G$3:CO$3,"金额-入",$G394:CO394)-SUMIF($G$3:CO$3,"金额-出",$G394:CO394))/(SUMIF($G$3:CO$3,"数量-入",$G394:CO394)-SUMIF($G$3:CO$3,"数量-出",$G394:CO394))),0)</f>
        <v>0</v>
      </c>
      <c r="CR394" s="115">
        <f t="shared" si="246"/>
        <v>0</v>
      </c>
      <c r="CS394" s="125"/>
      <c r="CT394" s="126"/>
      <c r="CU394" s="123"/>
      <c r="CV394" s="112"/>
      <c r="CW394" s="119">
        <f t="shared" si="247"/>
        <v>0</v>
      </c>
      <c r="CX394" s="124"/>
      <c r="CY394" s="115">
        <f>IFERROR(IF(CX394="",0,(SUMIF($G$3:CW$3,"金额-入",$G394:CW394)-SUMIF($G$3:CW$3,"金额-出",$G394:CW394))/(SUMIF($G$3:CW$3,"数量-入",$G394:CW394)-SUMIF($G$3:CW$3,"数量-出",$G394:CW394))),0)</f>
        <v>0</v>
      </c>
      <c r="CZ394" s="115">
        <f t="shared" si="248"/>
        <v>0</v>
      </c>
      <c r="DA394" s="125"/>
      <c r="DB394" s="126"/>
      <c r="DC394" s="123"/>
      <c r="DD394" s="112"/>
      <c r="DE394" s="119">
        <f t="shared" si="249"/>
        <v>0</v>
      </c>
      <c r="DF394" s="124"/>
      <c r="DG394" s="115">
        <f>IFERROR(IF(DF394="",0,(SUMIF($G$3:DE$3,"金额-入",$G394:DE394)-SUMIF($G$3:DE$3,"金额-出",$G394:DE394))/(SUMIF($G$3:DE$3,"数量-入",$G394:DE394)-SUMIF($G$3:DE$3,"数量-出",$G394:DE394))),0)</f>
        <v>0</v>
      </c>
      <c r="DH394" s="115">
        <f t="shared" si="250"/>
        <v>0</v>
      </c>
      <c r="DI394" s="125"/>
      <c r="DJ394" s="126"/>
      <c r="DK394" s="109">
        <f t="array" ref="DK394">MIN(IF(($G$3:$DJ$3="单价")*(G394:DJ394&lt;&gt;0),G394:DJ394))</f>
        <v>0</v>
      </c>
      <c r="DL394" s="97">
        <f t="array" ref="DL394">MAX(IF($G$3:$DJ$3="单价",G394:DJ394))</f>
        <v>0</v>
      </c>
      <c r="DM394" s="115">
        <f t="shared" si="251"/>
        <v>0</v>
      </c>
      <c r="DN394" s="127"/>
      <c r="DO394" s="2"/>
      <c r="DP394" s="11">
        <f t="shared" si="252"/>
        <v>0</v>
      </c>
      <c r="DQ394" s="11">
        <f t="shared" si="253"/>
        <v>0</v>
      </c>
      <c r="DR394" s="11"/>
      <c r="DS394" s="11"/>
      <c r="DT394" s="11"/>
      <c r="DU394" s="2"/>
      <c r="DV394" s="2"/>
      <c r="DW394" s="2"/>
      <c r="DX394" s="2"/>
      <c r="DY394" s="2"/>
    </row>
    <row r="395" spans="1:129" ht="18" hidden="1" customHeight="1" outlineLevel="1" x14ac:dyDescent="0.15">
      <c r="A395" s="2"/>
      <c r="B395" s="53">
        <f t="shared" si="216"/>
        <v>391</v>
      </c>
      <c r="C395" s="5"/>
      <c r="D395" s="6"/>
      <c r="E395" s="7"/>
      <c r="F395" s="8"/>
      <c r="G395" s="111"/>
      <c r="H395" s="112"/>
      <c r="I395" s="113">
        <f t="shared" si="219"/>
        <v>0</v>
      </c>
      <c r="J395" s="114">
        <f t="shared" si="220"/>
        <v>0</v>
      </c>
      <c r="K395" s="115">
        <f t="shared" si="217"/>
        <v>0</v>
      </c>
      <c r="L395" s="113">
        <f t="shared" si="221"/>
        <v>0</v>
      </c>
      <c r="M395" s="114">
        <f t="shared" si="222"/>
        <v>0</v>
      </c>
      <c r="N395" s="115">
        <f t="shared" si="218"/>
        <v>0</v>
      </c>
      <c r="O395" s="113">
        <f t="shared" si="223"/>
        <v>0</v>
      </c>
      <c r="P395" s="116">
        <f t="shared" si="224"/>
        <v>0</v>
      </c>
      <c r="Q395" s="117">
        <f t="shared" si="225"/>
        <v>0</v>
      </c>
      <c r="R395" s="118">
        <f t="shared" si="226"/>
        <v>0</v>
      </c>
      <c r="S395" s="111"/>
      <c r="T395" s="112"/>
      <c r="U395" s="119">
        <f t="shared" si="227"/>
        <v>0</v>
      </c>
      <c r="V395" s="120"/>
      <c r="W395" s="115">
        <f>IFERROR(IF(V395="",0,(SUMIF($G$3:U$3,"金额-入",$G395:U395)-SUMIF($G$3:U$3,"金额-出",$G395:U395))/(SUMIF($G$3:U$3,"数量-入",$G395:U395)-SUMIF($G$3:U$3,"数量-出",$G395:U395))),0)</f>
        <v>0</v>
      </c>
      <c r="X395" s="115">
        <f t="shared" si="228"/>
        <v>0</v>
      </c>
      <c r="Y395" s="121"/>
      <c r="Z395" s="122"/>
      <c r="AA395" s="111"/>
      <c r="AB395" s="112"/>
      <c r="AC395" s="119">
        <f t="shared" si="229"/>
        <v>0</v>
      </c>
      <c r="AD395" s="120"/>
      <c r="AE395" s="115">
        <f>IFERROR(IF(AD395="",0,(SUMIF($G$3:AC$3,"金额-入",$G395:AC395)-SUMIF($G$3:AC$3,"金额-出",$G395:AC395))/(SUMIF($G$3:AC$3,"数量-入",$G395:AC395)-SUMIF($G$3:AC$3,"数量-出",$G395:AC395))),0)</f>
        <v>0</v>
      </c>
      <c r="AF395" s="115">
        <f t="shared" si="230"/>
        <v>0</v>
      </c>
      <c r="AG395" s="121"/>
      <c r="AH395" s="122"/>
      <c r="AI395" s="123"/>
      <c r="AJ395" s="112"/>
      <c r="AK395" s="119">
        <f t="shared" si="231"/>
        <v>0</v>
      </c>
      <c r="AL395" s="124"/>
      <c r="AM395" s="115">
        <f>IFERROR(IF(AL395="",0,(SUMIF($G$3:AK$3,"金额-入",$G395:AK395)-SUMIF($G$3:AK$3,"金额-出",$G395:AK395))/(SUMIF($G$3:AK$3,"数量-入",$G395:AK395)-SUMIF($G$3:AK$3,"数量-出",$G395:AK395))),0)</f>
        <v>0</v>
      </c>
      <c r="AN395" s="115">
        <f t="shared" si="232"/>
        <v>0</v>
      </c>
      <c r="AO395" s="125"/>
      <c r="AP395" s="126"/>
      <c r="AQ395" s="123"/>
      <c r="AR395" s="112"/>
      <c r="AS395" s="119">
        <f t="shared" si="233"/>
        <v>0</v>
      </c>
      <c r="AT395" s="124"/>
      <c r="AU395" s="115">
        <f>IFERROR(IF(AT395="",0,(SUMIF($G$3:AS$3,"金额-入",$G395:AS395)-SUMIF($G$3:AS$3,"金额-出",$G395:AS395))/(SUMIF($G$3:AS$3,"数量-入",$G395:AS395)-SUMIF($G$3:AS$3,"数量-出",$G395:AS395))),0)</f>
        <v>0</v>
      </c>
      <c r="AV395" s="115">
        <f t="shared" si="234"/>
        <v>0</v>
      </c>
      <c r="AW395" s="125"/>
      <c r="AX395" s="126"/>
      <c r="AY395" s="123"/>
      <c r="AZ395" s="112"/>
      <c r="BA395" s="119">
        <f t="shared" si="235"/>
        <v>0</v>
      </c>
      <c r="BB395" s="124"/>
      <c r="BC395" s="115">
        <f>IFERROR(IF(BB395="",0,(SUMIF($G$3:BA$3,"金额-入",$G395:BA395)-SUMIF($G$3:BA$3,"金额-出",$G395:BA395))/(SUMIF($G$3:BA$3,"数量-入",$G395:BA395)-SUMIF($G$3:BA$3,"数量-出",$G395:BA395))),0)</f>
        <v>0</v>
      </c>
      <c r="BD395" s="115">
        <f t="shared" si="236"/>
        <v>0</v>
      </c>
      <c r="BE395" s="125"/>
      <c r="BF395" s="126"/>
      <c r="BG395" s="123"/>
      <c r="BH395" s="112"/>
      <c r="BI395" s="119">
        <f t="shared" si="237"/>
        <v>0</v>
      </c>
      <c r="BJ395" s="124"/>
      <c r="BK395" s="115">
        <f>IFERROR(IF(BJ395="",0,(SUMIF($G$3:BI$3,"金额-入",$G395:BI395)-SUMIF($G$3:BI$3,"金额-出",$G395:BI395))/(SUMIF($G$3:BI$3,"数量-入",$G395:BI395)-SUMIF($G$3:BI$3,"数量-出",$G395:BI395))),0)</f>
        <v>0</v>
      </c>
      <c r="BL395" s="115">
        <f t="shared" si="238"/>
        <v>0</v>
      </c>
      <c r="BM395" s="125"/>
      <c r="BN395" s="126"/>
      <c r="BO395" s="123"/>
      <c r="BP395" s="112"/>
      <c r="BQ395" s="119">
        <f t="shared" si="239"/>
        <v>0</v>
      </c>
      <c r="BR395" s="124"/>
      <c r="BS395" s="115">
        <f>IFERROR(IF(BR395="",0,(SUMIF($G$3:BQ$3,"金额-入",$G395:BQ395)-SUMIF($G$3:BQ$3,"金额-出",$G395:BQ395))/(SUMIF($G$3:BQ$3,"数量-入",$G395:BQ395)-SUMIF($G$3:BQ$3,"数量-出",$G395:BQ395))),0)</f>
        <v>0</v>
      </c>
      <c r="BT395" s="115">
        <f t="shared" si="240"/>
        <v>0</v>
      </c>
      <c r="BU395" s="125"/>
      <c r="BV395" s="126"/>
      <c r="BW395" s="123"/>
      <c r="BX395" s="112"/>
      <c r="BY395" s="119">
        <f t="shared" si="241"/>
        <v>0</v>
      </c>
      <c r="BZ395" s="124"/>
      <c r="CA395" s="115">
        <f>IFERROR(IF(BZ395="",0,(SUMIF($G$3:BY$3,"金额-入",$G395:BY395)-SUMIF($G$3:BY$3,"金额-出",$G395:BY395))/(SUMIF($G$3:BY$3,"数量-入",$G395:BY395)-SUMIF($G$3:BY$3,"数量-出",$G395:BY395))),0)</f>
        <v>0</v>
      </c>
      <c r="CB395" s="115">
        <f t="shared" si="242"/>
        <v>0</v>
      </c>
      <c r="CC395" s="125"/>
      <c r="CD395" s="126"/>
      <c r="CE395" s="123"/>
      <c r="CF395" s="112"/>
      <c r="CG395" s="119">
        <f t="shared" si="243"/>
        <v>0</v>
      </c>
      <c r="CH395" s="124"/>
      <c r="CI395" s="115">
        <f>IFERROR(IF(CH395="",0,(SUMIF($G$3:CG$3,"金额-入",$G395:CG395)-SUMIF($G$3:CG$3,"金额-出",$G395:CG395))/(SUMIF($G$3:CG$3,"数量-入",$G395:CG395)-SUMIF($G$3:CG$3,"数量-出",$G395:CG395))),0)</f>
        <v>0</v>
      </c>
      <c r="CJ395" s="115">
        <f t="shared" si="244"/>
        <v>0</v>
      </c>
      <c r="CK395" s="125"/>
      <c r="CL395" s="126"/>
      <c r="CM395" s="123"/>
      <c r="CN395" s="112"/>
      <c r="CO395" s="119">
        <f t="shared" si="245"/>
        <v>0</v>
      </c>
      <c r="CP395" s="124"/>
      <c r="CQ395" s="115">
        <f>IFERROR(IF(CP395="",0,(SUMIF($G$3:CO$3,"金额-入",$G395:CO395)-SUMIF($G$3:CO$3,"金额-出",$G395:CO395))/(SUMIF($G$3:CO$3,"数量-入",$G395:CO395)-SUMIF($G$3:CO$3,"数量-出",$G395:CO395))),0)</f>
        <v>0</v>
      </c>
      <c r="CR395" s="115">
        <f t="shared" si="246"/>
        <v>0</v>
      </c>
      <c r="CS395" s="125"/>
      <c r="CT395" s="126"/>
      <c r="CU395" s="123"/>
      <c r="CV395" s="112"/>
      <c r="CW395" s="119">
        <f t="shared" si="247"/>
        <v>0</v>
      </c>
      <c r="CX395" s="124"/>
      <c r="CY395" s="115">
        <f>IFERROR(IF(CX395="",0,(SUMIF($G$3:CW$3,"金额-入",$G395:CW395)-SUMIF($G$3:CW$3,"金额-出",$G395:CW395))/(SUMIF($G$3:CW$3,"数量-入",$G395:CW395)-SUMIF($G$3:CW$3,"数量-出",$G395:CW395))),0)</f>
        <v>0</v>
      </c>
      <c r="CZ395" s="115">
        <f t="shared" si="248"/>
        <v>0</v>
      </c>
      <c r="DA395" s="125"/>
      <c r="DB395" s="126"/>
      <c r="DC395" s="123"/>
      <c r="DD395" s="112"/>
      <c r="DE395" s="119">
        <f t="shared" si="249"/>
        <v>0</v>
      </c>
      <c r="DF395" s="124"/>
      <c r="DG395" s="115">
        <f>IFERROR(IF(DF395="",0,(SUMIF($G$3:DE$3,"金额-入",$G395:DE395)-SUMIF($G$3:DE$3,"金额-出",$G395:DE395))/(SUMIF($G$3:DE$3,"数量-入",$G395:DE395)-SUMIF($G$3:DE$3,"数量-出",$G395:DE395))),0)</f>
        <v>0</v>
      </c>
      <c r="DH395" s="115">
        <f t="shared" si="250"/>
        <v>0</v>
      </c>
      <c r="DI395" s="125"/>
      <c r="DJ395" s="126"/>
      <c r="DK395" s="109">
        <f t="array" ref="DK395">MIN(IF(($G$3:$DJ$3="单价")*(G395:DJ395&lt;&gt;0),G395:DJ395))</f>
        <v>0</v>
      </c>
      <c r="DL395" s="97">
        <f t="array" ref="DL395">MAX(IF($G$3:$DJ$3="单价",G395:DJ395))</f>
        <v>0</v>
      </c>
      <c r="DM395" s="115">
        <f t="shared" si="251"/>
        <v>0</v>
      </c>
      <c r="DN395" s="127"/>
      <c r="DO395" s="2"/>
      <c r="DP395" s="11">
        <f t="shared" si="252"/>
        <v>0</v>
      </c>
      <c r="DQ395" s="11">
        <f t="shared" si="253"/>
        <v>0</v>
      </c>
      <c r="DR395" s="11"/>
      <c r="DS395" s="11"/>
      <c r="DT395" s="11"/>
      <c r="DU395" s="2"/>
      <c r="DV395" s="2"/>
      <c r="DW395" s="2"/>
      <c r="DX395" s="2"/>
      <c r="DY395" s="2"/>
    </row>
    <row r="396" spans="1:129" ht="18" hidden="1" customHeight="1" outlineLevel="1" x14ac:dyDescent="0.15">
      <c r="A396" s="2"/>
      <c r="B396" s="53">
        <f t="shared" si="216"/>
        <v>392</v>
      </c>
      <c r="C396" s="5"/>
      <c r="D396" s="6"/>
      <c r="E396" s="7"/>
      <c r="F396" s="8"/>
      <c r="G396" s="111"/>
      <c r="H396" s="112"/>
      <c r="I396" s="113">
        <f t="shared" si="219"/>
        <v>0</v>
      </c>
      <c r="J396" s="114">
        <f t="shared" si="220"/>
        <v>0</v>
      </c>
      <c r="K396" s="115">
        <f t="shared" si="217"/>
        <v>0</v>
      </c>
      <c r="L396" s="113">
        <f t="shared" si="221"/>
        <v>0</v>
      </c>
      <c r="M396" s="114">
        <f t="shared" si="222"/>
        <v>0</v>
      </c>
      <c r="N396" s="115">
        <f t="shared" si="218"/>
        <v>0</v>
      </c>
      <c r="O396" s="113">
        <f t="shared" si="223"/>
        <v>0</v>
      </c>
      <c r="P396" s="116">
        <f t="shared" si="224"/>
        <v>0</v>
      </c>
      <c r="Q396" s="117">
        <f t="shared" si="225"/>
        <v>0</v>
      </c>
      <c r="R396" s="118">
        <f t="shared" si="226"/>
        <v>0</v>
      </c>
      <c r="S396" s="111"/>
      <c r="T396" s="112"/>
      <c r="U396" s="119">
        <f t="shared" si="227"/>
        <v>0</v>
      </c>
      <c r="V396" s="120"/>
      <c r="W396" s="115">
        <f>IFERROR(IF(V396="",0,(SUMIF($G$3:U$3,"金额-入",$G396:U396)-SUMIF($G$3:U$3,"金额-出",$G396:U396))/(SUMIF($G$3:U$3,"数量-入",$G396:U396)-SUMIF($G$3:U$3,"数量-出",$G396:U396))),0)</f>
        <v>0</v>
      </c>
      <c r="X396" s="115">
        <f t="shared" si="228"/>
        <v>0</v>
      </c>
      <c r="Y396" s="121"/>
      <c r="Z396" s="122"/>
      <c r="AA396" s="111"/>
      <c r="AB396" s="112"/>
      <c r="AC396" s="119">
        <f t="shared" si="229"/>
        <v>0</v>
      </c>
      <c r="AD396" s="120"/>
      <c r="AE396" s="115">
        <f>IFERROR(IF(AD396="",0,(SUMIF($G$3:AC$3,"金额-入",$G396:AC396)-SUMIF($G$3:AC$3,"金额-出",$G396:AC396))/(SUMIF($G$3:AC$3,"数量-入",$G396:AC396)-SUMIF($G$3:AC$3,"数量-出",$G396:AC396))),0)</f>
        <v>0</v>
      </c>
      <c r="AF396" s="115">
        <f t="shared" si="230"/>
        <v>0</v>
      </c>
      <c r="AG396" s="121"/>
      <c r="AH396" s="122"/>
      <c r="AI396" s="123"/>
      <c r="AJ396" s="112"/>
      <c r="AK396" s="119">
        <f t="shared" si="231"/>
        <v>0</v>
      </c>
      <c r="AL396" s="124"/>
      <c r="AM396" s="115">
        <f>IFERROR(IF(AL396="",0,(SUMIF($G$3:AK$3,"金额-入",$G396:AK396)-SUMIF($G$3:AK$3,"金额-出",$G396:AK396))/(SUMIF($G$3:AK$3,"数量-入",$G396:AK396)-SUMIF($G$3:AK$3,"数量-出",$G396:AK396))),0)</f>
        <v>0</v>
      </c>
      <c r="AN396" s="115">
        <f t="shared" si="232"/>
        <v>0</v>
      </c>
      <c r="AO396" s="125"/>
      <c r="AP396" s="126"/>
      <c r="AQ396" s="123"/>
      <c r="AR396" s="112"/>
      <c r="AS396" s="119">
        <f t="shared" si="233"/>
        <v>0</v>
      </c>
      <c r="AT396" s="124"/>
      <c r="AU396" s="115">
        <f>IFERROR(IF(AT396="",0,(SUMIF($G$3:AS$3,"金额-入",$G396:AS396)-SUMIF($G$3:AS$3,"金额-出",$G396:AS396))/(SUMIF($G$3:AS$3,"数量-入",$G396:AS396)-SUMIF($G$3:AS$3,"数量-出",$G396:AS396))),0)</f>
        <v>0</v>
      </c>
      <c r="AV396" s="115">
        <f t="shared" si="234"/>
        <v>0</v>
      </c>
      <c r="AW396" s="125"/>
      <c r="AX396" s="126"/>
      <c r="AY396" s="123"/>
      <c r="AZ396" s="112"/>
      <c r="BA396" s="119">
        <f t="shared" si="235"/>
        <v>0</v>
      </c>
      <c r="BB396" s="124"/>
      <c r="BC396" s="115">
        <f>IFERROR(IF(BB396="",0,(SUMIF($G$3:BA$3,"金额-入",$G396:BA396)-SUMIF($G$3:BA$3,"金额-出",$G396:BA396))/(SUMIF($G$3:BA$3,"数量-入",$G396:BA396)-SUMIF($G$3:BA$3,"数量-出",$G396:BA396))),0)</f>
        <v>0</v>
      </c>
      <c r="BD396" s="115">
        <f t="shared" si="236"/>
        <v>0</v>
      </c>
      <c r="BE396" s="125"/>
      <c r="BF396" s="126"/>
      <c r="BG396" s="123"/>
      <c r="BH396" s="112"/>
      <c r="BI396" s="119">
        <f t="shared" si="237"/>
        <v>0</v>
      </c>
      <c r="BJ396" s="124"/>
      <c r="BK396" s="115">
        <f>IFERROR(IF(BJ396="",0,(SUMIF($G$3:BI$3,"金额-入",$G396:BI396)-SUMIF($G$3:BI$3,"金额-出",$G396:BI396))/(SUMIF($G$3:BI$3,"数量-入",$G396:BI396)-SUMIF($G$3:BI$3,"数量-出",$G396:BI396))),0)</f>
        <v>0</v>
      </c>
      <c r="BL396" s="115">
        <f t="shared" si="238"/>
        <v>0</v>
      </c>
      <c r="BM396" s="125"/>
      <c r="BN396" s="126"/>
      <c r="BO396" s="123"/>
      <c r="BP396" s="112"/>
      <c r="BQ396" s="119">
        <f t="shared" si="239"/>
        <v>0</v>
      </c>
      <c r="BR396" s="124"/>
      <c r="BS396" s="115">
        <f>IFERROR(IF(BR396="",0,(SUMIF($G$3:BQ$3,"金额-入",$G396:BQ396)-SUMIF($G$3:BQ$3,"金额-出",$G396:BQ396))/(SUMIF($G$3:BQ$3,"数量-入",$G396:BQ396)-SUMIF($G$3:BQ$3,"数量-出",$G396:BQ396))),0)</f>
        <v>0</v>
      </c>
      <c r="BT396" s="115">
        <f t="shared" si="240"/>
        <v>0</v>
      </c>
      <c r="BU396" s="125"/>
      <c r="BV396" s="126"/>
      <c r="BW396" s="123"/>
      <c r="BX396" s="112"/>
      <c r="BY396" s="119">
        <f t="shared" si="241"/>
        <v>0</v>
      </c>
      <c r="BZ396" s="124"/>
      <c r="CA396" s="115">
        <f>IFERROR(IF(BZ396="",0,(SUMIF($G$3:BY$3,"金额-入",$G396:BY396)-SUMIF($G$3:BY$3,"金额-出",$G396:BY396))/(SUMIF($G$3:BY$3,"数量-入",$G396:BY396)-SUMIF($G$3:BY$3,"数量-出",$G396:BY396))),0)</f>
        <v>0</v>
      </c>
      <c r="CB396" s="115">
        <f t="shared" si="242"/>
        <v>0</v>
      </c>
      <c r="CC396" s="125"/>
      <c r="CD396" s="126"/>
      <c r="CE396" s="123"/>
      <c r="CF396" s="112"/>
      <c r="CG396" s="119">
        <f t="shared" si="243"/>
        <v>0</v>
      </c>
      <c r="CH396" s="124"/>
      <c r="CI396" s="115">
        <f>IFERROR(IF(CH396="",0,(SUMIF($G$3:CG$3,"金额-入",$G396:CG396)-SUMIF($G$3:CG$3,"金额-出",$G396:CG396))/(SUMIF($G$3:CG$3,"数量-入",$G396:CG396)-SUMIF($G$3:CG$3,"数量-出",$G396:CG396))),0)</f>
        <v>0</v>
      </c>
      <c r="CJ396" s="115">
        <f t="shared" si="244"/>
        <v>0</v>
      </c>
      <c r="CK396" s="125"/>
      <c r="CL396" s="126"/>
      <c r="CM396" s="123"/>
      <c r="CN396" s="112"/>
      <c r="CO396" s="119">
        <f t="shared" si="245"/>
        <v>0</v>
      </c>
      <c r="CP396" s="124"/>
      <c r="CQ396" s="115">
        <f>IFERROR(IF(CP396="",0,(SUMIF($G$3:CO$3,"金额-入",$G396:CO396)-SUMIF($G$3:CO$3,"金额-出",$G396:CO396))/(SUMIF($G$3:CO$3,"数量-入",$G396:CO396)-SUMIF($G$3:CO$3,"数量-出",$G396:CO396))),0)</f>
        <v>0</v>
      </c>
      <c r="CR396" s="115">
        <f t="shared" si="246"/>
        <v>0</v>
      </c>
      <c r="CS396" s="125"/>
      <c r="CT396" s="126"/>
      <c r="CU396" s="123"/>
      <c r="CV396" s="112"/>
      <c r="CW396" s="119">
        <f t="shared" si="247"/>
        <v>0</v>
      </c>
      <c r="CX396" s="124"/>
      <c r="CY396" s="115">
        <f>IFERROR(IF(CX396="",0,(SUMIF($G$3:CW$3,"金额-入",$G396:CW396)-SUMIF($G$3:CW$3,"金额-出",$G396:CW396))/(SUMIF($G$3:CW$3,"数量-入",$G396:CW396)-SUMIF($G$3:CW$3,"数量-出",$G396:CW396))),0)</f>
        <v>0</v>
      </c>
      <c r="CZ396" s="115">
        <f t="shared" si="248"/>
        <v>0</v>
      </c>
      <c r="DA396" s="125"/>
      <c r="DB396" s="126"/>
      <c r="DC396" s="123"/>
      <c r="DD396" s="112"/>
      <c r="DE396" s="119">
        <f t="shared" si="249"/>
        <v>0</v>
      </c>
      <c r="DF396" s="124"/>
      <c r="DG396" s="115">
        <f>IFERROR(IF(DF396="",0,(SUMIF($G$3:DE$3,"金额-入",$G396:DE396)-SUMIF($G$3:DE$3,"金额-出",$G396:DE396))/(SUMIF($G$3:DE$3,"数量-入",$G396:DE396)-SUMIF($G$3:DE$3,"数量-出",$G396:DE396))),0)</f>
        <v>0</v>
      </c>
      <c r="DH396" s="115">
        <f t="shared" si="250"/>
        <v>0</v>
      </c>
      <c r="DI396" s="125"/>
      <c r="DJ396" s="126"/>
      <c r="DK396" s="109">
        <f t="array" ref="DK396">MIN(IF(($G$3:$DJ$3="单价")*(G396:DJ396&lt;&gt;0),G396:DJ396))</f>
        <v>0</v>
      </c>
      <c r="DL396" s="97">
        <f t="array" ref="DL396">MAX(IF($G$3:$DJ$3="单价",G396:DJ396))</f>
        <v>0</v>
      </c>
      <c r="DM396" s="115">
        <f t="shared" si="251"/>
        <v>0</v>
      </c>
      <c r="DN396" s="127"/>
      <c r="DO396" s="2"/>
      <c r="DP396" s="11">
        <f t="shared" si="252"/>
        <v>0</v>
      </c>
      <c r="DQ396" s="11">
        <f t="shared" si="253"/>
        <v>0</v>
      </c>
      <c r="DR396" s="11"/>
      <c r="DS396" s="11"/>
      <c r="DT396" s="11"/>
      <c r="DU396" s="2"/>
      <c r="DV396" s="2"/>
      <c r="DW396" s="2"/>
      <c r="DX396" s="2"/>
      <c r="DY396" s="2"/>
    </row>
    <row r="397" spans="1:129" ht="18" hidden="1" customHeight="1" outlineLevel="1" x14ac:dyDescent="0.15">
      <c r="A397" s="2"/>
      <c r="B397" s="53">
        <f t="shared" si="216"/>
        <v>393</v>
      </c>
      <c r="C397" s="5"/>
      <c r="D397" s="6"/>
      <c r="E397" s="7"/>
      <c r="F397" s="8"/>
      <c r="G397" s="111"/>
      <c r="H397" s="112"/>
      <c r="I397" s="113">
        <f t="shared" si="219"/>
        <v>0</v>
      </c>
      <c r="J397" s="114">
        <f t="shared" si="220"/>
        <v>0</v>
      </c>
      <c r="K397" s="115">
        <f t="shared" si="217"/>
        <v>0</v>
      </c>
      <c r="L397" s="113">
        <f t="shared" si="221"/>
        <v>0</v>
      </c>
      <c r="M397" s="114">
        <f t="shared" si="222"/>
        <v>0</v>
      </c>
      <c r="N397" s="115">
        <f t="shared" si="218"/>
        <v>0</v>
      </c>
      <c r="O397" s="113">
        <f t="shared" si="223"/>
        <v>0</v>
      </c>
      <c r="P397" s="116">
        <f t="shared" si="224"/>
        <v>0</v>
      </c>
      <c r="Q397" s="117">
        <f t="shared" si="225"/>
        <v>0</v>
      </c>
      <c r="R397" s="118">
        <f t="shared" si="226"/>
        <v>0</v>
      </c>
      <c r="S397" s="111"/>
      <c r="T397" s="112"/>
      <c r="U397" s="119">
        <f t="shared" si="227"/>
        <v>0</v>
      </c>
      <c r="V397" s="120"/>
      <c r="W397" s="115">
        <f>IFERROR(IF(V397="",0,(SUMIF($G$3:U$3,"金额-入",$G397:U397)-SUMIF($G$3:U$3,"金额-出",$G397:U397))/(SUMIF($G$3:U$3,"数量-入",$G397:U397)-SUMIF($G$3:U$3,"数量-出",$G397:U397))),0)</f>
        <v>0</v>
      </c>
      <c r="X397" s="115">
        <f t="shared" si="228"/>
        <v>0</v>
      </c>
      <c r="Y397" s="121"/>
      <c r="Z397" s="122"/>
      <c r="AA397" s="111"/>
      <c r="AB397" s="112"/>
      <c r="AC397" s="119">
        <f t="shared" si="229"/>
        <v>0</v>
      </c>
      <c r="AD397" s="120"/>
      <c r="AE397" s="115">
        <f>IFERROR(IF(AD397="",0,(SUMIF($G$3:AC$3,"金额-入",$G397:AC397)-SUMIF($G$3:AC$3,"金额-出",$G397:AC397))/(SUMIF($G$3:AC$3,"数量-入",$G397:AC397)-SUMIF($G$3:AC$3,"数量-出",$G397:AC397))),0)</f>
        <v>0</v>
      </c>
      <c r="AF397" s="115">
        <f t="shared" si="230"/>
        <v>0</v>
      </c>
      <c r="AG397" s="121"/>
      <c r="AH397" s="122"/>
      <c r="AI397" s="123"/>
      <c r="AJ397" s="112"/>
      <c r="AK397" s="119">
        <f t="shared" si="231"/>
        <v>0</v>
      </c>
      <c r="AL397" s="124"/>
      <c r="AM397" s="115">
        <f>IFERROR(IF(AL397="",0,(SUMIF($G$3:AK$3,"金额-入",$G397:AK397)-SUMIF($G$3:AK$3,"金额-出",$G397:AK397))/(SUMIF($G$3:AK$3,"数量-入",$G397:AK397)-SUMIF($G$3:AK$3,"数量-出",$G397:AK397))),0)</f>
        <v>0</v>
      </c>
      <c r="AN397" s="115">
        <f t="shared" si="232"/>
        <v>0</v>
      </c>
      <c r="AO397" s="125"/>
      <c r="AP397" s="126"/>
      <c r="AQ397" s="123"/>
      <c r="AR397" s="112"/>
      <c r="AS397" s="119">
        <f t="shared" si="233"/>
        <v>0</v>
      </c>
      <c r="AT397" s="124"/>
      <c r="AU397" s="115">
        <f>IFERROR(IF(AT397="",0,(SUMIF($G$3:AS$3,"金额-入",$G397:AS397)-SUMIF($G$3:AS$3,"金额-出",$G397:AS397))/(SUMIF($G$3:AS$3,"数量-入",$G397:AS397)-SUMIF($G$3:AS$3,"数量-出",$G397:AS397))),0)</f>
        <v>0</v>
      </c>
      <c r="AV397" s="115">
        <f t="shared" si="234"/>
        <v>0</v>
      </c>
      <c r="AW397" s="125"/>
      <c r="AX397" s="126"/>
      <c r="AY397" s="123"/>
      <c r="AZ397" s="112"/>
      <c r="BA397" s="119">
        <f t="shared" si="235"/>
        <v>0</v>
      </c>
      <c r="BB397" s="124"/>
      <c r="BC397" s="115">
        <f>IFERROR(IF(BB397="",0,(SUMIF($G$3:BA$3,"金额-入",$G397:BA397)-SUMIF($G$3:BA$3,"金额-出",$G397:BA397))/(SUMIF($G$3:BA$3,"数量-入",$G397:BA397)-SUMIF($G$3:BA$3,"数量-出",$G397:BA397))),0)</f>
        <v>0</v>
      </c>
      <c r="BD397" s="115">
        <f t="shared" si="236"/>
        <v>0</v>
      </c>
      <c r="BE397" s="125"/>
      <c r="BF397" s="126"/>
      <c r="BG397" s="123"/>
      <c r="BH397" s="112"/>
      <c r="BI397" s="119">
        <f t="shared" si="237"/>
        <v>0</v>
      </c>
      <c r="BJ397" s="124"/>
      <c r="BK397" s="115">
        <f>IFERROR(IF(BJ397="",0,(SUMIF($G$3:BI$3,"金额-入",$G397:BI397)-SUMIF($G$3:BI$3,"金额-出",$G397:BI397))/(SUMIF($G$3:BI$3,"数量-入",$G397:BI397)-SUMIF($G$3:BI$3,"数量-出",$G397:BI397))),0)</f>
        <v>0</v>
      </c>
      <c r="BL397" s="115">
        <f t="shared" si="238"/>
        <v>0</v>
      </c>
      <c r="BM397" s="125"/>
      <c r="BN397" s="126"/>
      <c r="BO397" s="123"/>
      <c r="BP397" s="112"/>
      <c r="BQ397" s="119">
        <f t="shared" si="239"/>
        <v>0</v>
      </c>
      <c r="BR397" s="124"/>
      <c r="BS397" s="115">
        <f>IFERROR(IF(BR397="",0,(SUMIF($G$3:BQ$3,"金额-入",$G397:BQ397)-SUMIF($G$3:BQ$3,"金额-出",$G397:BQ397))/(SUMIF($G$3:BQ$3,"数量-入",$G397:BQ397)-SUMIF($G$3:BQ$3,"数量-出",$G397:BQ397))),0)</f>
        <v>0</v>
      </c>
      <c r="BT397" s="115">
        <f t="shared" si="240"/>
        <v>0</v>
      </c>
      <c r="BU397" s="125"/>
      <c r="BV397" s="126"/>
      <c r="BW397" s="123"/>
      <c r="BX397" s="112"/>
      <c r="BY397" s="119">
        <f t="shared" si="241"/>
        <v>0</v>
      </c>
      <c r="BZ397" s="124"/>
      <c r="CA397" s="115">
        <f>IFERROR(IF(BZ397="",0,(SUMIF($G$3:BY$3,"金额-入",$G397:BY397)-SUMIF($G$3:BY$3,"金额-出",$G397:BY397))/(SUMIF($G$3:BY$3,"数量-入",$G397:BY397)-SUMIF($G$3:BY$3,"数量-出",$G397:BY397))),0)</f>
        <v>0</v>
      </c>
      <c r="CB397" s="115">
        <f t="shared" si="242"/>
        <v>0</v>
      </c>
      <c r="CC397" s="125"/>
      <c r="CD397" s="126"/>
      <c r="CE397" s="123"/>
      <c r="CF397" s="112"/>
      <c r="CG397" s="119">
        <f t="shared" si="243"/>
        <v>0</v>
      </c>
      <c r="CH397" s="124"/>
      <c r="CI397" s="115">
        <f>IFERROR(IF(CH397="",0,(SUMIF($G$3:CG$3,"金额-入",$G397:CG397)-SUMIF($G$3:CG$3,"金额-出",$G397:CG397))/(SUMIF($G$3:CG$3,"数量-入",$G397:CG397)-SUMIF($G$3:CG$3,"数量-出",$G397:CG397))),0)</f>
        <v>0</v>
      </c>
      <c r="CJ397" s="115">
        <f t="shared" si="244"/>
        <v>0</v>
      </c>
      <c r="CK397" s="125"/>
      <c r="CL397" s="126"/>
      <c r="CM397" s="123"/>
      <c r="CN397" s="112"/>
      <c r="CO397" s="119">
        <f t="shared" si="245"/>
        <v>0</v>
      </c>
      <c r="CP397" s="124"/>
      <c r="CQ397" s="115">
        <f>IFERROR(IF(CP397="",0,(SUMIF($G$3:CO$3,"金额-入",$G397:CO397)-SUMIF($G$3:CO$3,"金额-出",$G397:CO397))/(SUMIF($G$3:CO$3,"数量-入",$G397:CO397)-SUMIF($G$3:CO$3,"数量-出",$G397:CO397))),0)</f>
        <v>0</v>
      </c>
      <c r="CR397" s="115">
        <f t="shared" si="246"/>
        <v>0</v>
      </c>
      <c r="CS397" s="125"/>
      <c r="CT397" s="126"/>
      <c r="CU397" s="123"/>
      <c r="CV397" s="112"/>
      <c r="CW397" s="119">
        <f t="shared" si="247"/>
        <v>0</v>
      </c>
      <c r="CX397" s="124"/>
      <c r="CY397" s="115">
        <f>IFERROR(IF(CX397="",0,(SUMIF($G$3:CW$3,"金额-入",$G397:CW397)-SUMIF($G$3:CW$3,"金额-出",$G397:CW397))/(SUMIF($G$3:CW$3,"数量-入",$G397:CW397)-SUMIF($G$3:CW$3,"数量-出",$G397:CW397))),0)</f>
        <v>0</v>
      </c>
      <c r="CZ397" s="115">
        <f t="shared" si="248"/>
        <v>0</v>
      </c>
      <c r="DA397" s="125"/>
      <c r="DB397" s="126"/>
      <c r="DC397" s="123"/>
      <c r="DD397" s="112"/>
      <c r="DE397" s="119">
        <f t="shared" si="249"/>
        <v>0</v>
      </c>
      <c r="DF397" s="124"/>
      <c r="DG397" s="115">
        <f>IFERROR(IF(DF397="",0,(SUMIF($G$3:DE$3,"金额-入",$G397:DE397)-SUMIF($G$3:DE$3,"金额-出",$G397:DE397))/(SUMIF($G$3:DE$3,"数量-入",$G397:DE397)-SUMIF($G$3:DE$3,"数量-出",$G397:DE397))),0)</f>
        <v>0</v>
      </c>
      <c r="DH397" s="115">
        <f t="shared" si="250"/>
        <v>0</v>
      </c>
      <c r="DI397" s="125"/>
      <c r="DJ397" s="126"/>
      <c r="DK397" s="109">
        <f t="array" ref="DK397">MIN(IF(($G$3:$DJ$3="单价")*(G397:DJ397&lt;&gt;0),G397:DJ397))</f>
        <v>0</v>
      </c>
      <c r="DL397" s="97">
        <f t="array" ref="DL397">MAX(IF($G$3:$DJ$3="单价",G397:DJ397))</f>
        <v>0</v>
      </c>
      <c r="DM397" s="115">
        <f t="shared" si="251"/>
        <v>0</v>
      </c>
      <c r="DN397" s="127"/>
      <c r="DO397" s="2"/>
      <c r="DP397" s="11">
        <f t="shared" si="252"/>
        <v>0</v>
      </c>
      <c r="DQ397" s="11">
        <f t="shared" si="253"/>
        <v>0</v>
      </c>
      <c r="DR397" s="11"/>
      <c r="DS397" s="11"/>
      <c r="DT397" s="11"/>
      <c r="DU397" s="2"/>
      <c r="DV397" s="2"/>
      <c r="DW397" s="2"/>
      <c r="DX397" s="2"/>
      <c r="DY397" s="2"/>
    </row>
    <row r="398" spans="1:129" ht="18" hidden="1" customHeight="1" outlineLevel="1" x14ac:dyDescent="0.15">
      <c r="A398" s="2"/>
      <c r="B398" s="53">
        <f t="shared" ref="B398:B461" si="254">ROW()-4</f>
        <v>394</v>
      </c>
      <c r="C398" s="5"/>
      <c r="D398" s="6"/>
      <c r="E398" s="7"/>
      <c r="F398" s="8"/>
      <c r="G398" s="111"/>
      <c r="H398" s="112"/>
      <c r="I398" s="113">
        <f t="shared" si="219"/>
        <v>0</v>
      </c>
      <c r="J398" s="114">
        <f t="shared" si="220"/>
        <v>0</v>
      </c>
      <c r="K398" s="115">
        <f t="shared" si="217"/>
        <v>0</v>
      </c>
      <c r="L398" s="113">
        <f t="shared" si="221"/>
        <v>0</v>
      </c>
      <c r="M398" s="114">
        <f t="shared" si="222"/>
        <v>0</v>
      </c>
      <c r="N398" s="115">
        <f t="shared" si="218"/>
        <v>0</v>
      </c>
      <c r="O398" s="113">
        <f t="shared" si="223"/>
        <v>0</v>
      </c>
      <c r="P398" s="116">
        <f t="shared" si="224"/>
        <v>0</v>
      </c>
      <c r="Q398" s="117">
        <f t="shared" si="225"/>
        <v>0</v>
      </c>
      <c r="R398" s="118">
        <f t="shared" si="226"/>
        <v>0</v>
      </c>
      <c r="S398" s="111"/>
      <c r="T398" s="112"/>
      <c r="U398" s="119">
        <f t="shared" si="227"/>
        <v>0</v>
      </c>
      <c r="V398" s="120"/>
      <c r="W398" s="115">
        <f>IFERROR(IF(V398="",0,(SUMIF($G$3:U$3,"金额-入",$G398:U398)-SUMIF($G$3:U$3,"金额-出",$G398:U398))/(SUMIF($G$3:U$3,"数量-入",$G398:U398)-SUMIF($G$3:U$3,"数量-出",$G398:U398))),0)</f>
        <v>0</v>
      </c>
      <c r="X398" s="115">
        <f t="shared" si="228"/>
        <v>0</v>
      </c>
      <c r="Y398" s="121"/>
      <c r="Z398" s="122"/>
      <c r="AA398" s="111"/>
      <c r="AB398" s="112"/>
      <c r="AC398" s="119">
        <f t="shared" si="229"/>
        <v>0</v>
      </c>
      <c r="AD398" s="120"/>
      <c r="AE398" s="115">
        <f>IFERROR(IF(AD398="",0,(SUMIF($G$3:AC$3,"金额-入",$G398:AC398)-SUMIF($G$3:AC$3,"金额-出",$G398:AC398))/(SUMIF($G$3:AC$3,"数量-入",$G398:AC398)-SUMIF($G$3:AC$3,"数量-出",$G398:AC398))),0)</f>
        <v>0</v>
      </c>
      <c r="AF398" s="115">
        <f t="shared" si="230"/>
        <v>0</v>
      </c>
      <c r="AG398" s="121"/>
      <c r="AH398" s="122"/>
      <c r="AI398" s="123"/>
      <c r="AJ398" s="112"/>
      <c r="AK398" s="119">
        <f t="shared" si="231"/>
        <v>0</v>
      </c>
      <c r="AL398" s="124"/>
      <c r="AM398" s="115">
        <f>IFERROR(IF(AL398="",0,(SUMIF($G$3:AK$3,"金额-入",$G398:AK398)-SUMIF($G$3:AK$3,"金额-出",$G398:AK398))/(SUMIF($G$3:AK$3,"数量-入",$G398:AK398)-SUMIF($G$3:AK$3,"数量-出",$G398:AK398))),0)</f>
        <v>0</v>
      </c>
      <c r="AN398" s="115">
        <f t="shared" si="232"/>
        <v>0</v>
      </c>
      <c r="AO398" s="125"/>
      <c r="AP398" s="126"/>
      <c r="AQ398" s="123"/>
      <c r="AR398" s="112"/>
      <c r="AS398" s="119">
        <f t="shared" si="233"/>
        <v>0</v>
      </c>
      <c r="AT398" s="124"/>
      <c r="AU398" s="115">
        <f>IFERROR(IF(AT398="",0,(SUMIF($G$3:AS$3,"金额-入",$G398:AS398)-SUMIF($G$3:AS$3,"金额-出",$G398:AS398))/(SUMIF($G$3:AS$3,"数量-入",$G398:AS398)-SUMIF($G$3:AS$3,"数量-出",$G398:AS398))),0)</f>
        <v>0</v>
      </c>
      <c r="AV398" s="115">
        <f t="shared" si="234"/>
        <v>0</v>
      </c>
      <c r="AW398" s="125"/>
      <c r="AX398" s="126"/>
      <c r="AY398" s="123"/>
      <c r="AZ398" s="112"/>
      <c r="BA398" s="119">
        <f t="shared" si="235"/>
        <v>0</v>
      </c>
      <c r="BB398" s="124"/>
      <c r="BC398" s="115">
        <f>IFERROR(IF(BB398="",0,(SUMIF($G$3:BA$3,"金额-入",$G398:BA398)-SUMIF($G$3:BA$3,"金额-出",$G398:BA398))/(SUMIF($G$3:BA$3,"数量-入",$G398:BA398)-SUMIF($G$3:BA$3,"数量-出",$G398:BA398))),0)</f>
        <v>0</v>
      </c>
      <c r="BD398" s="115">
        <f t="shared" si="236"/>
        <v>0</v>
      </c>
      <c r="BE398" s="125"/>
      <c r="BF398" s="126"/>
      <c r="BG398" s="123"/>
      <c r="BH398" s="112"/>
      <c r="BI398" s="119">
        <f t="shared" si="237"/>
        <v>0</v>
      </c>
      <c r="BJ398" s="124"/>
      <c r="BK398" s="115">
        <f>IFERROR(IF(BJ398="",0,(SUMIF($G$3:BI$3,"金额-入",$G398:BI398)-SUMIF($G$3:BI$3,"金额-出",$G398:BI398))/(SUMIF($G$3:BI$3,"数量-入",$G398:BI398)-SUMIF($G$3:BI$3,"数量-出",$G398:BI398))),0)</f>
        <v>0</v>
      </c>
      <c r="BL398" s="115">
        <f t="shared" si="238"/>
        <v>0</v>
      </c>
      <c r="BM398" s="125"/>
      <c r="BN398" s="126"/>
      <c r="BO398" s="123"/>
      <c r="BP398" s="112"/>
      <c r="BQ398" s="119">
        <f t="shared" si="239"/>
        <v>0</v>
      </c>
      <c r="BR398" s="124"/>
      <c r="BS398" s="115">
        <f>IFERROR(IF(BR398="",0,(SUMIF($G$3:BQ$3,"金额-入",$G398:BQ398)-SUMIF($G$3:BQ$3,"金额-出",$G398:BQ398))/(SUMIF($G$3:BQ$3,"数量-入",$G398:BQ398)-SUMIF($G$3:BQ$3,"数量-出",$G398:BQ398))),0)</f>
        <v>0</v>
      </c>
      <c r="BT398" s="115">
        <f t="shared" si="240"/>
        <v>0</v>
      </c>
      <c r="BU398" s="125"/>
      <c r="BV398" s="126"/>
      <c r="BW398" s="123"/>
      <c r="BX398" s="112"/>
      <c r="BY398" s="119">
        <f t="shared" si="241"/>
        <v>0</v>
      </c>
      <c r="BZ398" s="124"/>
      <c r="CA398" s="115">
        <f>IFERROR(IF(BZ398="",0,(SUMIF($G$3:BY$3,"金额-入",$G398:BY398)-SUMIF($G$3:BY$3,"金额-出",$G398:BY398))/(SUMIF($G$3:BY$3,"数量-入",$G398:BY398)-SUMIF($G$3:BY$3,"数量-出",$G398:BY398))),0)</f>
        <v>0</v>
      </c>
      <c r="CB398" s="115">
        <f t="shared" si="242"/>
        <v>0</v>
      </c>
      <c r="CC398" s="125"/>
      <c r="CD398" s="126"/>
      <c r="CE398" s="123"/>
      <c r="CF398" s="112"/>
      <c r="CG398" s="119">
        <f t="shared" si="243"/>
        <v>0</v>
      </c>
      <c r="CH398" s="124"/>
      <c r="CI398" s="115">
        <f>IFERROR(IF(CH398="",0,(SUMIF($G$3:CG$3,"金额-入",$G398:CG398)-SUMIF($G$3:CG$3,"金额-出",$G398:CG398))/(SUMIF($G$3:CG$3,"数量-入",$G398:CG398)-SUMIF($G$3:CG$3,"数量-出",$G398:CG398))),0)</f>
        <v>0</v>
      </c>
      <c r="CJ398" s="115">
        <f t="shared" si="244"/>
        <v>0</v>
      </c>
      <c r="CK398" s="125"/>
      <c r="CL398" s="126"/>
      <c r="CM398" s="123"/>
      <c r="CN398" s="112"/>
      <c r="CO398" s="119">
        <f t="shared" si="245"/>
        <v>0</v>
      </c>
      <c r="CP398" s="124"/>
      <c r="CQ398" s="115">
        <f>IFERROR(IF(CP398="",0,(SUMIF($G$3:CO$3,"金额-入",$G398:CO398)-SUMIF($G$3:CO$3,"金额-出",$G398:CO398))/(SUMIF($G$3:CO$3,"数量-入",$G398:CO398)-SUMIF($G$3:CO$3,"数量-出",$G398:CO398))),0)</f>
        <v>0</v>
      </c>
      <c r="CR398" s="115">
        <f t="shared" si="246"/>
        <v>0</v>
      </c>
      <c r="CS398" s="125"/>
      <c r="CT398" s="126"/>
      <c r="CU398" s="123"/>
      <c r="CV398" s="112"/>
      <c r="CW398" s="119">
        <f t="shared" si="247"/>
        <v>0</v>
      </c>
      <c r="CX398" s="124"/>
      <c r="CY398" s="115">
        <f>IFERROR(IF(CX398="",0,(SUMIF($G$3:CW$3,"金额-入",$G398:CW398)-SUMIF($G$3:CW$3,"金额-出",$G398:CW398))/(SUMIF($G$3:CW$3,"数量-入",$G398:CW398)-SUMIF($G$3:CW$3,"数量-出",$G398:CW398))),0)</f>
        <v>0</v>
      </c>
      <c r="CZ398" s="115">
        <f t="shared" si="248"/>
        <v>0</v>
      </c>
      <c r="DA398" s="125"/>
      <c r="DB398" s="126"/>
      <c r="DC398" s="123"/>
      <c r="DD398" s="112"/>
      <c r="DE398" s="119">
        <f t="shared" si="249"/>
        <v>0</v>
      </c>
      <c r="DF398" s="124"/>
      <c r="DG398" s="115">
        <f>IFERROR(IF(DF398="",0,(SUMIF($G$3:DE$3,"金额-入",$G398:DE398)-SUMIF($G$3:DE$3,"金额-出",$G398:DE398))/(SUMIF($G$3:DE$3,"数量-入",$G398:DE398)-SUMIF($G$3:DE$3,"数量-出",$G398:DE398))),0)</f>
        <v>0</v>
      </c>
      <c r="DH398" s="115">
        <f t="shared" si="250"/>
        <v>0</v>
      </c>
      <c r="DI398" s="125"/>
      <c r="DJ398" s="126"/>
      <c r="DK398" s="109">
        <f t="array" ref="DK398">MIN(IF(($G$3:$DJ$3="单价")*(G398:DJ398&lt;&gt;0),G398:DJ398))</f>
        <v>0</v>
      </c>
      <c r="DL398" s="97">
        <f t="array" ref="DL398">MAX(IF($G$3:$DJ$3="单价",G398:DJ398))</f>
        <v>0</v>
      </c>
      <c r="DM398" s="115">
        <f t="shared" si="251"/>
        <v>0</v>
      </c>
      <c r="DN398" s="127"/>
      <c r="DO398" s="2"/>
      <c r="DP398" s="11">
        <f t="shared" si="252"/>
        <v>0</v>
      </c>
      <c r="DQ398" s="11">
        <f t="shared" si="253"/>
        <v>0</v>
      </c>
      <c r="DR398" s="11"/>
      <c r="DS398" s="11"/>
      <c r="DT398" s="11"/>
      <c r="DU398" s="2"/>
      <c r="DV398" s="2"/>
      <c r="DW398" s="2"/>
      <c r="DX398" s="2"/>
      <c r="DY398" s="2"/>
    </row>
    <row r="399" spans="1:129" ht="18" hidden="1" customHeight="1" outlineLevel="1" x14ac:dyDescent="0.15">
      <c r="A399" s="2"/>
      <c r="B399" s="53">
        <f t="shared" si="254"/>
        <v>395</v>
      </c>
      <c r="C399" s="5"/>
      <c r="D399" s="6"/>
      <c r="E399" s="7"/>
      <c r="F399" s="8"/>
      <c r="G399" s="111"/>
      <c r="H399" s="112"/>
      <c r="I399" s="113">
        <f t="shared" si="219"/>
        <v>0</v>
      </c>
      <c r="J399" s="114">
        <f t="shared" si="220"/>
        <v>0</v>
      </c>
      <c r="K399" s="115">
        <f t="shared" si="217"/>
        <v>0</v>
      </c>
      <c r="L399" s="113">
        <f t="shared" si="221"/>
        <v>0</v>
      </c>
      <c r="M399" s="114">
        <f t="shared" si="222"/>
        <v>0</v>
      </c>
      <c r="N399" s="115">
        <f t="shared" si="218"/>
        <v>0</v>
      </c>
      <c r="O399" s="113">
        <f t="shared" si="223"/>
        <v>0</v>
      </c>
      <c r="P399" s="116">
        <f t="shared" si="224"/>
        <v>0</v>
      </c>
      <c r="Q399" s="117">
        <f t="shared" si="225"/>
        <v>0</v>
      </c>
      <c r="R399" s="118">
        <f t="shared" si="226"/>
        <v>0</v>
      </c>
      <c r="S399" s="111"/>
      <c r="T399" s="112"/>
      <c r="U399" s="119">
        <f t="shared" si="227"/>
        <v>0</v>
      </c>
      <c r="V399" s="120"/>
      <c r="W399" s="115">
        <f>IFERROR(IF(V399="",0,(SUMIF($G$3:U$3,"金额-入",$G399:U399)-SUMIF($G$3:U$3,"金额-出",$G399:U399))/(SUMIF($G$3:U$3,"数量-入",$G399:U399)-SUMIF($G$3:U$3,"数量-出",$G399:U399))),0)</f>
        <v>0</v>
      </c>
      <c r="X399" s="115">
        <f t="shared" si="228"/>
        <v>0</v>
      </c>
      <c r="Y399" s="121"/>
      <c r="Z399" s="122"/>
      <c r="AA399" s="111"/>
      <c r="AB399" s="112"/>
      <c r="AC399" s="119">
        <f t="shared" si="229"/>
        <v>0</v>
      </c>
      <c r="AD399" s="120"/>
      <c r="AE399" s="115">
        <f>IFERROR(IF(AD399="",0,(SUMIF($G$3:AC$3,"金额-入",$G399:AC399)-SUMIF($G$3:AC$3,"金额-出",$G399:AC399))/(SUMIF($G$3:AC$3,"数量-入",$G399:AC399)-SUMIF($G$3:AC$3,"数量-出",$G399:AC399))),0)</f>
        <v>0</v>
      </c>
      <c r="AF399" s="115">
        <f t="shared" si="230"/>
        <v>0</v>
      </c>
      <c r="AG399" s="121"/>
      <c r="AH399" s="122"/>
      <c r="AI399" s="123"/>
      <c r="AJ399" s="112"/>
      <c r="AK399" s="119">
        <f t="shared" si="231"/>
        <v>0</v>
      </c>
      <c r="AL399" s="124"/>
      <c r="AM399" s="115">
        <f>IFERROR(IF(AL399="",0,(SUMIF($G$3:AK$3,"金额-入",$G399:AK399)-SUMIF($G$3:AK$3,"金额-出",$G399:AK399))/(SUMIF($G$3:AK$3,"数量-入",$G399:AK399)-SUMIF($G$3:AK$3,"数量-出",$G399:AK399))),0)</f>
        <v>0</v>
      </c>
      <c r="AN399" s="115">
        <f t="shared" si="232"/>
        <v>0</v>
      </c>
      <c r="AO399" s="125"/>
      <c r="AP399" s="126"/>
      <c r="AQ399" s="123"/>
      <c r="AR399" s="112"/>
      <c r="AS399" s="119">
        <f t="shared" si="233"/>
        <v>0</v>
      </c>
      <c r="AT399" s="124"/>
      <c r="AU399" s="115">
        <f>IFERROR(IF(AT399="",0,(SUMIF($G$3:AS$3,"金额-入",$G399:AS399)-SUMIF($G$3:AS$3,"金额-出",$G399:AS399))/(SUMIF($G$3:AS$3,"数量-入",$G399:AS399)-SUMIF($G$3:AS$3,"数量-出",$G399:AS399))),0)</f>
        <v>0</v>
      </c>
      <c r="AV399" s="115">
        <f t="shared" si="234"/>
        <v>0</v>
      </c>
      <c r="AW399" s="125"/>
      <c r="AX399" s="126"/>
      <c r="AY399" s="123"/>
      <c r="AZ399" s="112"/>
      <c r="BA399" s="119">
        <f t="shared" si="235"/>
        <v>0</v>
      </c>
      <c r="BB399" s="124"/>
      <c r="BC399" s="115">
        <f>IFERROR(IF(BB399="",0,(SUMIF($G$3:BA$3,"金额-入",$G399:BA399)-SUMIF($G$3:BA$3,"金额-出",$G399:BA399))/(SUMIF($G$3:BA$3,"数量-入",$G399:BA399)-SUMIF($G$3:BA$3,"数量-出",$G399:BA399))),0)</f>
        <v>0</v>
      </c>
      <c r="BD399" s="115">
        <f t="shared" si="236"/>
        <v>0</v>
      </c>
      <c r="BE399" s="125"/>
      <c r="BF399" s="126"/>
      <c r="BG399" s="123"/>
      <c r="BH399" s="112"/>
      <c r="BI399" s="119">
        <f t="shared" si="237"/>
        <v>0</v>
      </c>
      <c r="BJ399" s="124"/>
      <c r="BK399" s="115">
        <f>IFERROR(IF(BJ399="",0,(SUMIF($G$3:BI$3,"金额-入",$G399:BI399)-SUMIF($G$3:BI$3,"金额-出",$G399:BI399))/(SUMIF($G$3:BI$3,"数量-入",$G399:BI399)-SUMIF($G$3:BI$3,"数量-出",$G399:BI399))),0)</f>
        <v>0</v>
      </c>
      <c r="BL399" s="115">
        <f t="shared" si="238"/>
        <v>0</v>
      </c>
      <c r="BM399" s="125"/>
      <c r="BN399" s="126"/>
      <c r="BO399" s="123"/>
      <c r="BP399" s="112"/>
      <c r="BQ399" s="119">
        <f t="shared" si="239"/>
        <v>0</v>
      </c>
      <c r="BR399" s="124"/>
      <c r="BS399" s="115">
        <f>IFERROR(IF(BR399="",0,(SUMIF($G$3:BQ$3,"金额-入",$G399:BQ399)-SUMIF($G$3:BQ$3,"金额-出",$G399:BQ399))/(SUMIF($G$3:BQ$3,"数量-入",$G399:BQ399)-SUMIF($G$3:BQ$3,"数量-出",$G399:BQ399))),0)</f>
        <v>0</v>
      </c>
      <c r="BT399" s="115">
        <f t="shared" si="240"/>
        <v>0</v>
      </c>
      <c r="BU399" s="125"/>
      <c r="BV399" s="126"/>
      <c r="BW399" s="123"/>
      <c r="BX399" s="112"/>
      <c r="BY399" s="119">
        <f t="shared" si="241"/>
        <v>0</v>
      </c>
      <c r="BZ399" s="124"/>
      <c r="CA399" s="115">
        <f>IFERROR(IF(BZ399="",0,(SUMIF($G$3:BY$3,"金额-入",$G399:BY399)-SUMIF($G$3:BY$3,"金额-出",$G399:BY399))/(SUMIF($G$3:BY$3,"数量-入",$G399:BY399)-SUMIF($G$3:BY$3,"数量-出",$G399:BY399))),0)</f>
        <v>0</v>
      </c>
      <c r="CB399" s="115">
        <f t="shared" si="242"/>
        <v>0</v>
      </c>
      <c r="CC399" s="125"/>
      <c r="CD399" s="126"/>
      <c r="CE399" s="123"/>
      <c r="CF399" s="112"/>
      <c r="CG399" s="119">
        <f t="shared" si="243"/>
        <v>0</v>
      </c>
      <c r="CH399" s="124"/>
      <c r="CI399" s="115">
        <f>IFERROR(IF(CH399="",0,(SUMIF($G$3:CG$3,"金额-入",$G399:CG399)-SUMIF($G$3:CG$3,"金额-出",$G399:CG399))/(SUMIF($G$3:CG$3,"数量-入",$G399:CG399)-SUMIF($G$3:CG$3,"数量-出",$G399:CG399))),0)</f>
        <v>0</v>
      </c>
      <c r="CJ399" s="115">
        <f t="shared" si="244"/>
        <v>0</v>
      </c>
      <c r="CK399" s="125"/>
      <c r="CL399" s="126"/>
      <c r="CM399" s="123"/>
      <c r="CN399" s="112"/>
      <c r="CO399" s="119">
        <f t="shared" si="245"/>
        <v>0</v>
      </c>
      <c r="CP399" s="124"/>
      <c r="CQ399" s="115">
        <f>IFERROR(IF(CP399="",0,(SUMIF($G$3:CO$3,"金额-入",$G399:CO399)-SUMIF($G$3:CO$3,"金额-出",$G399:CO399))/(SUMIF($G$3:CO$3,"数量-入",$G399:CO399)-SUMIF($G$3:CO$3,"数量-出",$G399:CO399))),0)</f>
        <v>0</v>
      </c>
      <c r="CR399" s="115">
        <f t="shared" si="246"/>
        <v>0</v>
      </c>
      <c r="CS399" s="125"/>
      <c r="CT399" s="126"/>
      <c r="CU399" s="123"/>
      <c r="CV399" s="112"/>
      <c r="CW399" s="119">
        <f t="shared" si="247"/>
        <v>0</v>
      </c>
      <c r="CX399" s="124"/>
      <c r="CY399" s="115">
        <f>IFERROR(IF(CX399="",0,(SUMIF($G$3:CW$3,"金额-入",$G399:CW399)-SUMIF($G$3:CW$3,"金额-出",$G399:CW399))/(SUMIF($G$3:CW$3,"数量-入",$G399:CW399)-SUMIF($G$3:CW$3,"数量-出",$G399:CW399))),0)</f>
        <v>0</v>
      </c>
      <c r="CZ399" s="115">
        <f t="shared" si="248"/>
        <v>0</v>
      </c>
      <c r="DA399" s="125"/>
      <c r="DB399" s="126"/>
      <c r="DC399" s="123"/>
      <c r="DD399" s="112"/>
      <c r="DE399" s="119">
        <f t="shared" si="249"/>
        <v>0</v>
      </c>
      <c r="DF399" s="124"/>
      <c r="DG399" s="115">
        <f>IFERROR(IF(DF399="",0,(SUMIF($G$3:DE$3,"金额-入",$G399:DE399)-SUMIF($G$3:DE$3,"金额-出",$G399:DE399))/(SUMIF($G$3:DE$3,"数量-入",$G399:DE399)-SUMIF($G$3:DE$3,"数量-出",$G399:DE399))),0)</f>
        <v>0</v>
      </c>
      <c r="DH399" s="115">
        <f t="shared" si="250"/>
        <v>0</v>
      </c>
      <c r="DI399" s="125"/>
      <c r="DJ399" s="126"/>
      <c r="DK399" s="109">
        <f t="array" ref="DK399">MIN(IF(($G$3:$DJ$3="单价")*(G399:DJ399&lt;&gt;0),G399:DJ399))</f>
        <v>0</v>
      </c>
      <c r="DL399" s="97">
        <f t="array" ref="DL399">MAX(IF($G$3:$DJ$3="单价",G399:DJ399))</f>
        <v>0</v>
      </c>
      <c r="DM399" s="115">
        <f t="shared" si="251"/>
        <v>0</v>
      </c>
      <c r="DN399" s="127"/>
      <c r="DO399" s="2"/>
      <c r="DP399" s="11">
        <f t="shared" si="252"/>
        <v>0</v>
      </c>
      <c r="DQ399" s="11">
        <f t="shared" si="253"/>
        <v>0</v>
      </c>
      <c r="DR399" s="11"/>
      <c r="DS399" s="11"/>
      <c r="DT399" s="11"/>
      <c r="DU399" s="2"/>
      <c r="DV399" s="2"/>
      <c r="DW399" s="2"/>
      <c r="DX399" s="2"/>
      <c r="DY399" s="2"/>
    </row>
    <row r="400" spans="1:129" ht="18" hidden="1" customHeight="1" outlineLevel="1" x14ac:dyDescent="0.15">
      <c r="A400" s="2"/>
      <c r="B400" s="53">
        <f t="shared" si="254"/>
        <v>396</v>
      </c>
      <c r="C400" s="5"/>
      <c r="D400" s="6"/>
      <c r="E400" s="7"/>
      <c r="F400" s="8"/>
      <c r="G400" s="111"/>
      <c r="H400" s="112"/>
      <c r="I400" s="113">
        <f t="shared" si="219"/>
        <v>0</v>
      </c>
      <c r="J400" s="114">
        <f t="shared" si="220"/>
        <v>0</v>
      </c>
      <c r="K400" s="115">
        <f t="shared" si="217"/>
        <v>0</v>
      </c>
      <c r="L400" s="113">
        <f t="shared" si="221"/>
        <v>0</v>
      </c>
      <c r="M400" s="114">
        <f t="shared" si="222"/>
        <v>0</v>
      </c>
      <c r="N400" s="115">
        <f t="shared" si="218"/>
        <v>0</v>
      </c>
      <c r="O400" s="113">
        <f t="shared" si="223"/>
        <v>0</v>
      </c>
      <c r="P400" s="116">
        <f t="shared" si="224"/>
        <v>0</v>
      </c>
      <c r="Q400" s="117">
        <f t="shared" si="225"/>
        <v>0</v>
      </c>
      <c r="R400" s="118">
        <f t="shared" si="226"/>
        <v>0</v>
      </c>
      <c r="S400" s="111"/>
      <c r="T400" s="112"/>
      <c r="U400" s="119">
        <f t="shared" si="227"/>
        <v>0</v>
      </c>
      <c r="V400" s="120"/>
      <c r="W400" s="115">
        <f>IFERROR(IF(V400="",0,(SUMIF($G$3:U$3,"金额-入",$G400:U400)-SUMIF($G$3:U$3,"金额-出",$G400:U400))/(SUMIF($G$3:U$3,"数量-入",$G400:U400)-SUMIF($G$3:U$3,"数量-出",$G400:U400))),0)</f>
        <v>0</v>
      </c>
      <c r="X400" s="115">
        <f t="shared" si="228"/>
        <v>0</v>
      </c>
      <c r="Y400" s="121"/>
      <c r="Z400" s="122"/>
      <c r="AA400" s="111"/>
      <c r="AB400" s="112"/>
      <c r="AC400" s="119">
        <f t="shared" si="229"/>
        <v>0</v>
      </c>
      <c r="AD400" s="120"/>
      <c r="AE400" s="115">
        <f>IFERROR(IF(AD400="",0,(SUMIF($G$3:AC$3,"金额-入",$G400:AC400)-SUMIF($G$3:AC$3,"金额-出",$G400:AC400))/(SUMIF($G$3:AC$3,"数量-入",$G400:AC400)-SUMIF($G$3:AC$3,"数量-出",$G400:AC400))),0)</f>
        <v>0</v>
      </c>
      <c r="AF400" s="115">
        <f t="shared" si="230"/>
        <v>0</v>
      </c>
      <c r="AG400" s="121"/>
      <c r="AH400" s="122"/>
      <c r="AI400" s="123"/>
      <c r="AJ400" s="112"/>
      <c r="AK400" s="119">
        <f t="shared" si="231"/>
        <v>0</v>
      </c>
      <c r="AL400" s="124"/>
      <c r="AM400" s="115">
        <f>IFERROR(IF(AL400="",0,(SUMIF($G$3:AK$3,"金额-入",$G400:AK400)-SUMIF($G$3:AK$3,"金额-出",$G400:AK400))/(SUMIF($G$3:AK$3,"数量-入",$G400:AK400)-SUMIF($G$3:AK$3,"数量-出",$G400:AK400))),0)</f>
        <v>0</v>
      </c>
      <c r="AN400" s="115">
        <f t="shared" si="232"/>
        <v>0</v>
      </c>
      <c r="AO400" s="125"/>
      <c r="AP400" s="126"/>
      <c r="AQ400" s="123"/>
      <c r="AR400" s="112"/>
      <c r="AS400" s="119">
        <f t="shared" si="233"/>
        <v>0</v>
      </c>
      <c r="AT400" s="124"/>
      <c r="AU400" s="115">
        <f>IFERROR(IF(AT400="",0,(SUMIF($G$3:AS$3,"金额-入",$G400:AS400)-SUMIF($G$3:AS$3,"金额-出",$G400:AS400))/(SUMIF($G$3:AS$3,"数量-入",$G400:AS400)-SUMIF($G$3:AS$3,"数量-出",$G400:AS400))),0)</f>
        <v>0</v>
      </c>
      <c r="AV400" s="115">
        <f t="shared" si="234"/>
        <v>0</v>
      </c>
      <c r="AW400" s="125"/>
      <c r="AX400" s="126"/>
      <c r="AY400" s="123"/>
      <c r="AZ400" s="112"/>
      <c r="BA400" s="119">
        <f t="shared" si="235"/>
        <v>0</v>
      </c>
      <c r="BB400" s="124"/>
      <c r="BC400" s="115">
        <f>IFERROR(IF(BB400="",0,(SUMIF($G$3:BA$3,"金额-入",$G400:BA400)-SUMIF($G$3:BA$3,"金额-出",$G400:BA400))/(SUMIF($G$3:BA$3,"数量-入",$G400:BA400)-SUMIF($G$3:BA$3,"数量-出",$G400:BA400))),0)</f>
        <v>0</v>
      </c>
      <c r="BD400" s="115">
        <f t="shared" si="236"/>
        <v>0</v>
      </c>
      <c r="BE400" s="125"/>
      <c r="BF400" s="126"/>
      <c r="BG400" s="123"/>
      <c r="BH400" s="112"/>
      <c r="BI400" s="119">
        <f t="shared" si="237"/>
        <v>0</v>
      </c>
      <c r="BJ400" s="124"/>
      <c r="BK400" s="115">
        <f>IFERROR(IF(BJ400="",0,(SUMIF($G$3:BI$3,"金额-入",$G400:BI400)-SUMIF($G$3:BI$3,"金额-出",$G400:BI400))/(SUMIF($G$3:BI$3,"数量-入",$G400:BI400)-SUMIF($G$3:BI$3,"数量-出",$G400:BI400))),0)</f>
        <v>0</v>
      </c>
      <c r="BL400" s="115">
        <f t="shared" si="238"/>
        <v>0</v>
      </c>
      <c r="BM400" s="125"/>
      <c r="BN400" s="126"/>
      <c r="BO400" s="123"/>
      <c r="BP400" s="112"/>
      <c r="BQ400" s="119">
        <f t="shared" si="239"/>
        <v>0</v>
      </c>
      <c r="BR400" s="124"/>
      <c r="BS400" s="115">
        <f>IFERROR(IF(BR400="",0,(SUMIF($G$3:BQ$3,"金额-入",$G400:BQ400)-SUMIF($G$3:BQ$3,"金额-出",$G400:BQ400))/(SUMIF($G$3:BQ$3,"数量-入",$G400:BQ400)-SUMIF($G$3:BQ$3,"数量-出",$G400:BQ400))),0)</f>
        <v>0</v>
      </c>
      <c r="BT400" s="115">
        <f t="shared" si="240"/>
        <v>0</v>
      </c>
      <c r="BU400" s="125"/>
      <c r="BV400" s="126"/>
      <c r="BW400" s="123"/>
      <c r="BX400" s="112"/>
      <c r="BY400" s="119">
        <f t="shared" si="241"/>
        <v>0</v>
      </c>
      <c r="BZ400" s="124"/>
      <c r="CA400" s="115">
        <f>IFERROR(IF(BZ400="",0,(SUMIF($G$3:BY$3,"金额-入",$G400:BY400)-SUMIF($G$3:BY$3,"金额-出",$G400:BY400))/(SUMIF($G$3:BY$3,"数量-入",$G400:BY400)-SUMIF($G$3:BY$3,"数量-出",$G400:BY400))),0)</f>
        <v>0</v>
      </c>
      <c r="CB400" s="115">
        <f t="shared" si="242"/>
        <v>0</v>
      </c>
      <c r="CC400" s="125"/>
      <c r="CD400" s="126"/>
      <c r="CE400" s="123"/>
      <c r="CF400" s="112"/>
      <c r="CG400" s="119">
        <f t="shared" si="243"/>
        <v>0</v>
      </c>
      <c r="CH400" s="124"/>
      <c r="CI400" s="115">
        <f>IFERROR(IF(CH400="",0,(SUMIF($G$3:CG$3,"金额-入",$G400:CG400)-SUMIF($G$3:CG$3,"金额-出",$G400:CG400))/(SUMIF($G$3:CG$3,"数量-入",$G400:CG400)-SUMIF($G$3:CG$3,"数量-出",$G400:CG400))),0)</f>
        <v>0</v>
      </c>
      <c r="CJ400" s="115">
        <f t="shared" si="244"/>
        <v>0</v>
      </c>
      <c r="CK400" s="125"/>
      <c r="CL400" s="126"/>
      <c r="CM400" s="123"/>
      <c r="CN400" s="112"/>
      <c r="CO400" s="119">
        <f t="shared" si="245"/>
        <v>0</v>
      </c>
      <c r="CP400" s="124"/>
      <c r="CQ400" s="115">
        <f>IFERROR(IF(CP400="",0,(SUMIF($G$3:CO$3,"金额-入",$G400:CO400)-SUMIF($G$3:CO$3,"金额-出",$G400:CO400))/(SUMIF($G$3:CO$3,"数量-入",$G400:CO400)-SUMIF($G$3:CO$3,"数量-出",$G400:CO400))),0)</f>
        <v>0</v>
      </c>
      <c r="CR400" s="115">
        <f t="shared" si="246"/>
        <v>0</v>
      </c>
      <c r="CS400" s="125"/>
      <c r="CT400" s="126"/>
      <c r="CU400" s="123"/>
      <c r="CV400" s="112"/>
      <c r="CW400" s="119">
        <f t="shared" si="247"/>
        <v>0</v>
      </c>
      <c r="CX400" s="124"/>
      <c r="CY400" s="115">
        <f>IFERROR(IF(CX400="",0,(SUMIF($G$3:CW$3,"金额-入",$G400:CW400)-SUMIF($G$3:CW$3,"金额-出",$G400:CW400))/(SUMIF($G$3:CW$3,"数量-入",$G400:CW400)-SUMIF($G$3:CW$3,"数量-出",$G400:CW400))),0)</f>
        <v>0</v>
      </c>
      <c r="CZ400" s="115">
        <f t="shared" si="248"/>
        <v>0</v>
      </c>
      <c r="DA400" s="125"/>
      <c r="DB400" s="126"/>
      <c r="DC400" s="123"/>
      <c r="DD400" s="112"/>
      <c r="DE400" s="119">
        <f t="shared" si="249"/>
        <v>0</v>
      </c>
      <c r="DF400" s="124"/>
      <c r="DG400" s="115">
        <f>IFERROR(IF(DF400="",0,(SUMIF($G$3:DE$3,"金额-入",$G400:DE400)-SUMIF($G$3:DE$3,"金额-出",$G400:DE400))/(SUMIF($G$3:DE$3,"数量-入",$G400:DE400)-SUMIF($G$3:DE$3,"数量-出",$G400:DE400))),0)</f>
        <v>0</v>
      </c>
      <c r="DH400" s="115">
        <f t="shared" si="250"/>
        <v>0</v>
      </c>
      <c r="DI400" s="125"/>
      <c r="DJ400" s="126"/>
      <c r="DK400" s="109">
        <f t="array" ref="DK400">MIN(IF(($G$3:$DJ$3="单价")*(G400:DJ400&lt;&gt;0),G400:DJ400))</f>
        <v>0</v>
      </c>
      <c r="DL400" s="97">
        <f t="array" ref="DL400">MAX(IF($G$3:$DJ$3="单价",G400:DJ400))</f>
        <v>0</v>
      </c>
      <c r="DM400" s="115">
        <f t="shared" si="251"/>
        <v>0</v>
      </c>
      <c r="DN400" s="127"/>
      <c r="DO400" s="2"/>
      <c r="DP400" s="11">
        <f t="shared" si="252"/>
        <v>0</v>
      </c>
      <c r="DQ400" s="11">
        <f t="shared" si="253"/>
        <v>0</v>
      </c>
      <c r="DR400" s="11"/>
      <c r="DS400" s="11"/>
      <c r="DT400" s="11"/>
      <c r="DU400" s="2"/>
      <c r="DV400" s="2"/>
      <c r="DW400" s="2"/>
      <c r="DX400" s="2"/>
      <c r="DY400" s="2"/>
    </row>
    <row r="401" spans="1:129" ht="18" hidden="1" customHeight="1" outlineLevel="1" x14ac:dyDescent="0.15">
      <c r="A401" s="2"/>
      <c r="B401" s="53">
        <f t="shared" si="254"/>
        <v>397</v>
      </c>
      <c r="C401" s="5"/>
      <c r="D401" s="6"/>
      <c r="E401" s="7"/>
      <c r="F401" s="8"/>
      <c r="G401" s="111"/>
      <c r="H401" s="112"/>
      <c r="I401" s="113">
        <f t="shared" si="219"/>
        <v>0</v>
      </c>
      <c r="J401" s="114">
        <f t="shared" si="220"/>
        <v>0</v>
      </c>
      <c r="K401" s="115">
        <f t="shared" si="217"/>
        <v>0</v>
      </c>
      <c r="L401" s="113">
        <f t="shared" si="221"/>
        <v>0</v>
      </c>
      <c r="M401" s="114">
        <f t="shared" si="222"/>
        <v>0</v>
      </c>
      <c r="N401" s="115">
        <f t="shared" si="218"/>
        <v>0</v>
      </c>
      <c r="O401" s="113">
        <f t="shared" si="223"/>
        <v>0</v>
      </c>
      <c r="P401" s="116">
        <f t="shared" si="224"/>
        <v>0</v>
      </c>
      <c r="Q401" s="117">
        <f t="shared" si="225"/>
        <v>0</v>
      </c>
      <c r="R401" s="118">
        <f t="shared" si="226"/>
        <v>0</v>
      </c>
      <c r="S401" s="111"/>
      <c r="T401" s="112"/>
      <c r="U401" s="119">
        <f t="shared" si="227"/>
        <v>0</v>
      </c>
      <c r="V401" s="120"/>
      <c r="W401" s="115">
        <f>IFERROR(IF(V401="",0,(SUMIF($G$3:U$3,"金额-入",$G401:U401)-SUMIF($G$3:U$3,"金额-出",$G401:U401))/(SUMIF($G$3:U$3,"数量-入",$G401:U401)-SUMIF($G$3:U$3,"数量-出",$G401:U401))),0)</f>
        <v>0</v>
      </c>
      <c r="X401" s="115">
        <f t="shared" si="228"/>
        <v>0</v>
      </c>
      <c r="Y401" s="121"/>
      <c r="Z401" s="122"/>
      <c r="AA401" s="111"/>
      <c r="AB401" s="112"/>
      <c r="AC401" s="119">
        <f t="shared" si="229"/>
        <v>0</v>
      </c>
      <c r="AD401" s="120"/>
      <c r="AE401" s="115">
        <f>IFERROR(IF(AD401="",0,(SUMIF($G$3:AC$3,"金额-入",$G401:AC401)-SUMIF($G$3:AC$3,"金额-出",$G401:AC401))/(SUMIF($G$3:AC$3,"数量-入",$G401:AC401)-SUMIF($G$3:AC$3,"数量-出",$G401:AC401))),0)</f>
        <v>0</v>
      </c>
      <c r="AF401" s="115">
        <f t="shared" si="230"/>
        <v>0</v>
      </c>
      <c r="AG401" s="121"/>
      <c r="AH401" s="122"/>
      <c r="AI401" s="123"/>
      <c r="AJ401" s="112"/>
      <c r="AK401" s="119">
        <f t="shared" si="231"/>
        <v>0</v>
      </c>
      <c r="AL401" s="124"/>
      <c r="AM401" s="115">
        <f>IFERROR(IF(AL401="",0,(SUMIF($G$3:AK$3,"金额-入",$G401:AK401)-SUMIF($G$3:AK$3,"金额-出",$G401:AK401))/(SUMIF($G$3:AK$3,"数量-入",$G401:AK401)-SUMIF($G$3:AK$3,"数量-出",$G401:AK401))),0)</f>
        <v>0</v>
      </c>
      <c r="AN401" s="115">
        <f t="shared" si="232"/>
        <v>0</v>
      </c>
      <c r="AO401" s="125"/>
      <c r="AP401" s="126"/>
      <c r="AQ401" s="123"/>
      <c r="AR401" s="112"/>
      <c r="AS401" s="119">
        <f t="shared" si="233"/>
        <v>0</v>
      </c>
      <c r="AT401" s="124"/>
      <c r="AU401" s="115">
        <f>IFERROR(IF(AT401="",0,(SUMIF($G$3:AS$3,"金额-入",$G401:AS401)-SUMIF($G$3:AS$3,"金额-出",$G401:AS401))/(SUMIF($G$3:AS$3,"数量-入",$G401:AS401)-SUMIF($G$3:AS$3,"数量-出",$G401:AS401))),0)</f>
        <v>0</v>
      </c>
      <c r="AV401" s="115">
        <f t="shared" si="234"/>
        <v>0</v>
      </c>
      <c r="AW401" s="125"/>
      <c r="AX401" s="126"/>
      <c r="AY401" s="123"/>
      <c r="AZ401" s="112"/>
      <c r="BA401" s="119">
        <f t="shared" si="235"/>
        <v>0</v>
      </c>
      <c r="BB401" s="124"/>
      <c r="BC401" s="115">
        <f>IFERROR(IF(BB401="",0,(SUMIF($G$3:BA$3,"金额-入",$G401:BA401)-SUMIF($G$3:BA$3,"金额-出",$G401:BA401))/(SUMIF($G$3:BA$3,"数量-入",$G401:BA401)-SUMIF($G$3:BA$3,"数量-出",$G401:BA401))),0)</f>
        <v>0</v>
      </c>
      <c r="BD401" s="115">
        <f t="shared" si="236"/>
        <v>0</v>
      </c>
      <c r="BE401" s="125"/>
      <c r="BF401" s="126"/>
      <c r="BG401" s="123"/>
      <c r="BH401" s="112"/>
      <c r="BI401" s="119">
        <f t="shared" si="237"/>
        <v>0</v>
      </c>
      <c r="BJ401" s="124"/>
      <c r="BK401" s="115">
        <f>IFERROR(IF(BJ401="",0,(SUMIF($G$3:BI$3,"金额-入",$G401:BI401)-SUMIF($G$3:BI$3,"金额-出",$G401:BI401))/(SUMIF($G$3:BI$3,"数量-入",$G401:BI401)-SUMIF($G$3:BI$3,"数量-出",$G401:BI401))),0)</f>
        <v>0</v>
      </c>
      <c r="BL401" s="115">
        <f t="shared" si="238"/>
        <v>0</v>
      </c>
      <c r="BM401" s="125"/>
      <c r="BN401" s="126"/>
      <c r="BO401" s="123"/>
      <c r="BP401" s="112"/>
      <c r="BQ401" s="119">
        <f t="shared" si="239"/>
        <v>0</v>
      </c>
      <c r="BR401" s="124"/>
      <c r="BS401" s="115">
        <f>IFERROR(IF(BR401="",0,(SUMIF($G$3:BQ$3,"金额-入",$G401:BQ401)-SUMIF($G$3:BQ$3,"金额-出",$G401:BQ401))/(SUMIF($G$3:BQ$3,"数量-入",$G401:BQ401)-SUMIF($G$3:BQ$3,"数量-出",$G401:BQ401))),0)</f>
        <v>0</v>
      </c>
      <c r="BT401" s="115">
        <f t="shared" si="240"/>
        <v>0</v>
      </c>
      <c r="BU401" s="125"/>
      <c r="BV401" s="126"/>
      <c r="BW401" s="123"/>
      <c r="BX401" s="112"/>
      <c r="BY401" s="119">
        <f t="shared" si="241"/>
        <v>0</v>
      </c>
      <c r="BZ401" s="124"/>
      <c r="CA401" s="115">
        <f>IFERROR(IF(BZ401="",0,(SUMIF($G$3:BY$3,"金额-入",$G401:BY401)-SUMIF($G$3:BY$3,"金额-出",$G401:BY401))/(SUMIF($G$3:BY$3,"数量-入",$G401:BY401)-SUMIF($G$3:BY$3,"数量-出",$G401:BY401))),0)</f>
        <v>0</v>
      </c>
      <c r="CB401" s="115">
        <f t="shared" si="242"/>
        <v>0</v>
      </c>
      <c r="CC401" s="125"/>
      <c r="CD401" s="126"/>
      <c r="CE401" s="123"/>
      <c r="CF401" s="112"/>
      <c r="CG401" s="119">
        <f t="shared" si="243"/>
        <v>0</v>
      </c>
      <c r="CH401" s="124"/>
      <c r="CI401" s="115">
        <f>IFERROR(IF(CH401="",0,(SUMIF($G$3:CG$3,"金额-入",$G401:CG401)-SUMIF($G$3:CG$3,"金额-出",$G401:CG401))/(SUMIF($G$3:CG$3,"数量-入",$G401:CG401)-SUMIF($G$3:CG$3,"数量-出",$G401:CG401))),0)</f>
        <v>0</v>
      </c>
      <c r="CJ401" s="115">
        <f t="shared" si="244"/>
        <v>0</v>
      </c>
      <c r="CK401" s="125"/>
      <c r="CL401" s="126"/>
      <c r="CM401" s="123"/>
      <c r="CN401" s="112"/>
      <c r="CO401" s="119">
        <f t="shared" si="245"/>
        <v>0</v>
      </c>
      <c r="CP401" s="124"/>
      <c r="CQ401" s="115">
        <f>IFERROR(IF(CP401="",0,(SUMIF($G$3:CO$3,"金额-入",$G401:CO401)-SUMIF($G$3:CO$3,"金额-出",$G401:CO401))/(SUMIF($G$3:CO$3,"数量-入",$G401:CO401)-SUMIF($G$3:CO$3,"数量-出",$G401:CO401))),0)</f>
        <v>0</v>
      </c>
      <c r="CR401" s="115">
        <f t="shared" si="246"/>
        <v>0</v>
      </c>
      <c r="CS401" s="125"/>
      <c r="CT401" s="126"/>
      <c r="CU401" s="123"/>
      <c r="CV401" s="112"/>
      <c r="CW401" s="119">
        <f t="shared" si="247"/>
        <v>0</v>
      </c>
      <c r="CX401" s="124"/>
      <c r="CY401" s="115">
        <f>IFERROR(IF(CX401="",0,(SUMIF($G$3:CW$3,"金额-入",$G401:CW401)-SUMIF($G$3:CW$3,"金额-出",$G401:CW401))/(SUMIF($G$3:CW$3,"数量-入",$G401:CW401)-SUMIF($G$3:CW$3,"数量-出",$G401:CW401))),0)</f>
        <v>0</v>
      </c>
      <c r="CZ401" s="115">
        <f t="shared" si="248"/>
        <v>0</v>
      </c>
      <c r="DA401" s="125"/>
      <c r="DB401" s="126"/>
      <c r="DC401" s="123"/>
      <c r="DD401" s="112"/>
      <c r="DE401" s="119">
        <f t="shared" si="249"/>
        <v>0</v>
      </c>
      <c r="DF401" s="124"/>
      <c r="DG401" s="115">
        <f>IFERROR(IF(DF401="",0,(SUMIF($G$3:DE$3,"金额-入",$G401:DE401)-SUMIF($G$3:DE$3,"金额-出",$G401:DE401))/(SUMIF($G$3:DE$3,"数量-入",$G401:DE401)-SUMIF($G$3:DE$3,"数量-出",$G401:DE401))),0)</f>
        <v>0</v>
      </c>
      <c r="DH401" s="115">
        <f t="shared" si="250"/>
        <v>0</v>
      </c>
      <c r="DI401" s="125"/>
      <c r="DJ401" s="126"/>
      <c r="DK401" s="109">
        <f t="array" ref="DK401">MIN(IF(($G$3:$DJ$3="单价")*(G401:DJ401&lt;&gt;0),G401:DJ401))</f>
        <v>0</v>
      </c>
      <c r="DL401" s="97">
        <f t="array" ref="DL401">MAX(IF($G$3:$DJ$3="单价",G401:DJ401))</f>
        <v>0</v>
      </c>
      <c r="DM401" s="115">
        <f t="shared" si="251"/>
        <v>0</v>
      </c>
      <c r="DN401" s="127"/>
      <c r="DO401" s="2"/>
      <c r="DP401" s="11">
        <f t="shared" si="252"/>
        <v>0</v>
      </c>
      <c r="DQ401" s="11">
        <f t="shared" si="253"/>
        <v>0</v>
      </c>
      <c r="DR401" s="11"/>
      <c r="DS401" s="11"/>
      <c r="DT401" s="11"/>
      <c r="DU401" s="2"/>
      <c r="DV401" s="2"/>
      <c r="DW401" s="2"/>
      <c r="DX401" s="2"/>
      <c r="DY401" s="2"/>
    </row>
    <row r="402" spans="1:129" ht="18" hidden="1" customHeight="1" outlineLevel="1" x14ac:dyDescent="0.15">
      <c r="A402" s="2"/>
      <c r="B402" s="53">
        <f t="shared" si="254"/>
        <v>398</v>
      </c>
      <c r="C402" s="5"/>
      <c r="D402" s="6"/>
      <c r="E402" s="7"/>
      <c r="F402" s="8"/>
      <c r="G402" s="111"/>
      <c r="H402" s="112"/>
      <c r="I402" s="113">
        <f t="shared" si="219"/>
        <v>0</v>
      </c>
      <c r="J402" s="114">
        <f t="shared" si="220"/>
        <v>0</v>
      </c>
      <c r="K402" s="115">
        <f t="shared" ref="K402:K465" si="255">IFERROR(L402/J402,0)</f>
        <v>0</v>
      </c>
      <c r="L402" s="113">
        <f t="shared" si="221"/>
        <v>0</v>
      </c>
      <c r="M402" s="114">
        <f t="shared" si="222"/>
        <v>0</v>
      </c>
      <c r="N402" s="115">
        <f t="shared" ref="N402:N465" si="256">IFERROR(O402/M402,0)</f>
        <v>0</v>
      </c>
      <c r="O402" s="113">
        <f t="shared" si="223"/>
        <v>0</v>
      </c>
      <c r="P402" s="116">
        <f t="shared" si="224"/>
        <v>0</v>
      </c>
      <c r="Q402" s="117">
        <f t="shared" si="225"/>
        <v>0</v>
      </c>
      <c r="R402" s="118">
        <f t="shared" si="226"/>
        <v>0</v>
      </c>
      <c r="S402" s="111"/>
      <c r="T402" s="112"/>
      <c r="U402" s="119">
        <f t="shared" si="227"/>
        <v>0</v>
      </c>
      <c r="V402" s="120"/>
      <c r="W402" s="115">
        <f>IFERROR(IF(V402="",0,(SUMIF($G$3:U$3,"金额-入",$G402:U402)-SUMIF($G$3:U$3,"金额-出",$G402:U402))/(SUMIF($G$3:U$3,"数量-入",$G402:U402)-SUMIF($G$3:U$3,"数量-出",$G402:U402))),0)</f>
        <v>0</v>
      </c>
      <c r="X402" s="115">
        <f t="shared" si="228"/>
        <v>0</v>
      </c>
      <c r="Y402" s="121"/>
      <c r="Z402" s="122"/>
      <c r="AA402" s="111"/>
      <c r="AB402" s="112"/>
      <c r="AC402" s="119">
        <f t="shared" si="229"/>
        <v>0</v>
      </c>
      <c r="AD402" s="120"/>
      <c r="AE402" s="115">
        <f>IFERROR(IF(AD402="",0,(SUMIF($G$3:AC$3,"金额-入",$G402:AC402)-SUMIF($G$3:AC$3,"金额-出",$G402:AC402))/(SUMIF($G$3:AC$3,"数量-入",$G402:AC402)-SUMIF($G$3:AC$3,"数量-出",$G402:AC402))),0)</f>
        <v>0</v>
      </c>
      <c r="AF402" s="115">
        <f t="shared" si="230"/>
        <v>0</v>
      </c>
      <c r="AG402" s="121"/>
      <c r="AH402" s="122"/>
      <c r="AI402" s="123"/>
      <c r="AJ402" s="112"/>
      <c r="AK402" s="119">
        <f t="shared" si="231"/>
        <v>0</v>
      </c>
      <c r="AL402" s="124"/>
      <c r="AM402" s="115">
        <f>IFERROR(IF(AL402="",0,(SUMIF($G$3:AK$3,"金额-入",$G402:AK402)-SUMIF($G$3:AK$3,"金额-出",$G402:AK402))/(SUMIF($G$3:AK$3,"数量-入",$G402:AK402)-SUMIF($G$3:AK$3,"数量-出",$G402:AK402))),0)</f>
        <v>0</v>
      </c>
      <c r="AN402" s="115">
        <f t="shared" si="232"/>
        <v>0</v>
      </c>
      <c r="AO402" s="125"/>
      <c r="AP402" s="126"/>
      <c r="AQ402" s="123"/>
      <c r="AR402" s="112"/>
      <c r="AS402" s="119">
        <f t="shared" si="233"/>
        <v>0</v>
      </c>
      <c r="AT402" s="124"/>
      <c r="AU402" s="115">
        <f>IFERROR(IF(AT402="",0,(SUMIF($G$3:AS$3,"金额-入",$G402:AS402)-SUMIF($G$3:AS$3,"金额-出",$G402:AS402))/(SUMIF($G$3:AS$3,"数量-入",$G402:AS402)-SUMIF($G$3:AS$3,"数量-出",$G402:AS402))),0)</f>
        <v>0</v>
      </c>
      <c r="AV402" s="115">
        <f t="shared" si="234"/>
        <v>0</v>
      </c>
      <c r="AW402" s="125"/>
      <c r="AX402" s="126"/>
      <c r="AY402" s="123"/>
      <c r="AZ402" s="112"/>
      <c r="BA402" s="119">
        <f t="shared" si="235"/>
        <v>0</v>
      </c>
      <c r="BB402" s="124"/>
      <c r="BC402" s="115">
        <f>IFERROR(IF(BB402="",0,(SUMIF($G$3:BA$3,"金额-入",$G402:BA402)-SUMIF($G$3:BA$3,"金额-出",$G402:BA402))/(SUMIF($G$3:BA$3,"数量-入",$G402:BA402)-SUMIF($G$3:BA$3,"数量-出",$G402:BA402))),0)</f>
        <v>0</v>
      </c>
      <c r="BD402" s="115">
        <f t="shared" si="236"/>
        <v>0</v>
      </c>
      <c r="BE402" s="125"/>
      <c r="BF402" s="126"/>
      <c r="BG402" s="123"/>
      <c r="BH402" s="112"/>
      <c r="BI402" s="119">
        <f t="shared" si="237"/>
        <v>0</v>
      </c>
      <c r="BJ402" s="124"/>
      <c r="BK402" s="115">
        <f>IFERROR(IF(BJ402="",0,(SUMIF($G$3:BI$3,"金额-入",$G402:BI402)-SUMIF($G$3:BI$3,"金额-出",$G402:BI402))/(SUMIF($G$3:BI$3,"数量-入",$G402:BI402)-SUMIF($G$3:BI$3,"数量-出",$G402:BI402))),0)</f>
        <v>0</v>
      </c>
      <c r="BL402" s="115">
        <f t="shared" si="238"/>
        <v>0</v>
      </c>
      <c r="BM402" s="125"/>
      <c r="BN402" s="126"/>
      <c r="BO402" s="123"/>
      <c r="BP402" s="112"/>
      <c r="BQ402" s="119">
        <f t="shared" si="239"/>
        <v>0</v>
      </c>
      <c r="BR402" s="124"/>
      <c r="BS402" s="115">
        <f>IFERROR(IF(BR402="",0,(SUMIF($G$3:BQ$3,"金额-入",$G402:BQ402)-SUMIF($G$3:BQ$3,"金额-出",$G402:BQ402))/(SUMIF($G$3:BQ$3,"数量-入",$G402:BQ402)-SUMIF($G$3:BQ$3,"数量-出",$G402:BQ402))),0)</f>
        <v>0</v>
      </c>
      <c r="BT402" s="115">
        <f t="shared" si="240"/>
        <v>0</v>
      </c>
      <c r="BU402" s="125"/>
      <c r="BV402" s="126"/>
      <c r="BW402" s="123"/>
      <c r="BX402" s="112"/>
      <c r="BY402" s="119">
        <f t="shared" si="241"/>
        <v>0</v>
      </c>
      <c r="BZ402" s="124"/>
      <c r="CA402" s="115">
        <f>IFERROR(IF(BZ402="",0,(SUMIF($G$3:BY$3,"金额-入",$G402:BY402)-SUMIF($G$3:BY$3,"金额-出",$G402:BY402))/(SUMIF($G$3:BY$3,"数量-入",$G402:BY402)-SUMIF($G$3:BY$3,"数量-出",$G402:BY402))),0)</f>
        <v>0</v>
      </c>
      <c r="CB402" s="115">
        <f t="shared" si="242"/>
        <v>0</v>
      </c>
      <c r="CC402" s="125"/>
      <c r="CD402" s="126"/>
      <c r="CE402" s="123"/>
      <c r="CF402" s="112"/>
      <c r="CG402" s="119">
        <f t="shared" si="243"/>
        <v>0</v>
      </c>
      <c r="CH402" s="124"/>
      <c r="CI402" s="115">
        <f>IFERROR(IF(CH402="",0,(SUMIF($G$3:CG$3,"金额-入",$G402:CG402)-SUMIF($G$3:CG$3,"金额-出",$G402:CG402))/(SUMIF($G$3:CG$3,"数量-入",$G402:CG402)-SUMIF($G$3:CG$3,"数量-出",$G402:CG402))),0)</f>
        <v>0</v>
      </c>
      <c r="CJ402" s="115">
        <f t="shared" si="244"/>
        <v>0</v>
      </c>
      <c r="CK402" s="125"/>
      <c r="CL402" s="126"/>
      <c r="CM402" s="123"/>
      <c r="CN402" s="112"/>
      <c r="CO402" s="119">
        <f t="shared" si="245"/>
        <v>0</v>
      </c>
      <c r="CP402" s="124"/>
      <c r="CQ402" s="115">
        <f>IFERROR(IF(CP402="",0,(SUMIF($G$3:CO$3,"金额-入",$G402:CO402)-SUMIF($G$3:CO$3,"金额-出",$G402:CO402))/(SUMIF($G$3:CO$3,"数量-入",$G402:CO402)-SUMIF($G$3:CO$3,"数量-出",$G402:CO402))),0)</f>
        <v>0</v>
      </c>
      <c r="CR402" s="115">
        <f t="shared" si="246"/>
        <v>0</v>
      </c>
      <c r="CS402" s="125"/>
      <c r="CT402" s="126"/>
      <c r="CU402" s="123"/>
      <c r="CV402" s="112"/>
      <c r="CW402" s="119">
        <f t="shared" si="247"/>
        <v>0</v>
      </c>
      <c r="CX402" s="124"/>
      <c r="CY402" s="115">
        <f>IFERROR(IF(CX402="",0,(SUMIF($G$3:CW$3,"金额-入",$G402:CW402)-SUMIF($G$3:CW$3,"金额-出",$G402:CW402))/(SUMIF($G$3:CW$3,"数量-入",$G402:CW402)-SUMIF($G$3:CW$3,"数量-出",$G402:CW402))),0)</f>
        <v>0</v>
      </c>
      <c r="CZ402" s="115">
        <f t="shared" si="248"/>
        <v>0</v>
      </c>
      <c r="DA402" s="125"/>
      <c r="DB402" s="126"/>
      <c r="DC402" s="123"/>
      <c r="DD402" s="112"/>
      <c r="DE402" s="119">
        <f t="shared" si="249"/>
        <v>0</v>
      </c>
      <c r="DF402" s="124"/>
      <c r="DG402" s="115">
        <f>IFERROR(IF(DF402="",0,(SUMIF($G$3:DE$3,"金额-入",$G402:DE402)-SUMIF($G$3:DE$3,"金额-出",$G402:DE402))/(SUMIF($G$3:DE$3,"数量-入",$G402:DE402)-SUMIF($G$3:DE$3,"数量-出",$G402:DE402))),0)</f>
        <v>0</v>
      </c>
      <c r="DH402" s="115">
        <f t="shared" si="250"/>
        <v>0</v>
      </c>
      <c r="DI402" s="125"/>
      <c r="DJ402" s="126"/>
      <c r="DK402" s="109">
        <f t="array" ref="DK402">MIN(IF(($G$3:$DJ$3="单价")*(G402:DJ402&lt;&gt;0),G402:DJ402))</f>
        <v>0</v>
      </c>
      <c r="DL402" s="97">
        <f t="array" ref="DL402">MAX(IF($G$3:$DJ$3="单价",G402:DJ402))</f>
        <v>0</v>
      </c>
      <c r="DM402" s="115">
        <f t="shared" si="251"/>
        <v>0</v>
      </c>
      <c r="DN402" s="127"/>
      <c r="DO402" s="2"/>
      <c r="DP402" s="11">
        <f t="shared" si="252"/>
        <v>0</v>
      </c>
      <c r="DQ402" s="11">
        <f t="shared" si="253"/>
        <v>0</v>
      </c>
      <c r="DR402" s="11"/>
      <c r="DS402" s="11"/>
      <c r="DT402" s="11"/>
      <c r="DU402" s="2"/>
      <c r="DV402" s="2"/>
      <c r="DW402" s="2"/>
      <c r="DX402" s="2"/>
      <c r="DY402" s="2"/>
    </row>
    <row r="403" spans="1:129" ht="18" hidden="1" customHeight="1" outlineLevel="1" x14ac:dyDescent="0.15">
      <c r="A403" s="2"/>
      <c r="B403" s="53">
        <f t="shared" si="254"/>
        <v>399</v>
      </c>
      <c r="C403" s="5"/>
      <c r="D403" s="6"/>
      <c r="E403" s="7"/>
      <c r="F403" s="8"/>
      <c r="G403" s="111"/>
      <c r="H403" s="112"/>
      <c r="I403" s="113">
        <f t="shared" ref="I403:I466" si="257">G403*H403</f>
        <v>0</v>
      </c>
      <c r="J403" s="114">
        <f t="shared" ref="J403:J466" si="258">+SUMIF($S$3:$DJ$3,"数量-入",S403:DJ403)</f>
        <v>0</v>
      </c>
      <c r="K403" s="115">
        <f t="shared" si="255"/>
        <v>0</v>
      </c>
      <c r="L403" s="113">
        <f t="shared" ref="L403:L466" si="259">+SUMIF($S$3:$DJ$3,"金额-入",S403:DJ403)</f>
        <v>0</v>
      </c>
      <c r="M403" s="114">
        <f t="shared" ref="M403:M466" si="260">SUMIF($S$3:$DJ$3,"数量-出",S403:DJ403)</f>
        <v>0</v>
      </c>
      <c r="N403" s="115">
        <f t="shared" si="256"/>
        <v>0</v>
      </c>
      <c r="O403" s="113">
        <f t="shared" ref="O403:O466" si="261">+SUMIF($S$3:$DJ$3,"金额-出",S403:DJ403)</f>
        <v>0</v>
      </c>
      <c r="P403" s="116">
        <f t="shared" ref="P403:P466" si="262">G403+J403-M403</f>
        <v>0</v>
      </c>
      <c r="Q403" s="117">
        <f t="shared" ref="Q403:Q466" si="263">IFERROR(R403/P403,0)</f>
        <v>0</v>
      </c>
      <c r="R403" s="118">
        <f t="shared" ref="R403:R466" si="264">I403+L403-O403</f>
        <v>0</v>
      </c>
      <c r="S403" s="111"/>
      <c r="T403" s="112"/>
      <c r="U403" s="119">
        <f t="shared" ref="U403:U466" si="265">S403*T403</f>
        <v>0</v>
      </c>
      <c r="V403" s="120"/>
      <c r="W403" s="115">
        <f>IFERROR(IF(V403="",0,(SUMIF($G$3:U$3,"金额-入",$G403:U403)-SUMIF($G$3:U$3,"金额-出",$G403:U403))/(SUMIF($G$3:U$3,"数量-入",$G403:U403)-SUMIF($G$3:U$3,"数量-出",$G403:U403))),0)</f>
        <v>0</v>
      </c>
      <c r="X403" s="115">
        <f t="shared" ref="X403:X466" si="266">V403*W403</f>
        <v>0</v>
      </c>
      <c r="Y403" s="121"/>
      <c r="Z403" s="122"/>
      <c r="AA403" s="111"/>
      <c r="AB403" s="112"/>
      <c r="AC403" s="119">
        <f t="shared" ref="AC403:AC466" si="267">AA403*AB403</f>
        <v>0</v>
      </c>
      <c r="AD403" s="120"/>
      <c r="AE403" s="115">
        <f>IFERROR(IF(AD403="",0,(SUMIF($G$3:AC$3,"金额-入",$G403:AC403)-SUMIF($G$3:AC$3,"金额-出",$G403:AC403))/(SUMIF($G$3:AC$3,"数量-入",$G403:AC403)-SUMIF($G$3:AC$3,"数量-出",$G403:AC403))),0)</f>
        <v>0</v>
      </c>
      <c r="AF403" s="115">
        <f t="shared" ref="AF403:AF466" si="268">AD403*AE403</f>
        <v>0</v>
      </c>
      <c r="AG403" s="121"/>
      <c r="AH403" s="122"/>
      <c r="AI403" s="123"/>
      <c r="AJ403" s="112"/>
      <c r="AK403" s="119">
        <f t="shared" ref="AK403:AK466" si="269">AI403*AJ403</f>
        <v>0</v>
      </c>
      <c r="AL403" s="124"/>
      <c r="AM403" s="115">
        <f>IFERROR(IF(AL403="",0,(SUMIF($G$3:AK$3,"金额-入",$G403:AK403)-SUMIF($G$3:AK$3,"金额-出",$G403:AK403))/(SUMIF($G$3:AK$3,"数量-入",$G403:AK403)-SUMIF($G$3:AK$3,"数量-出",$G403:AK403))),0)</f>
        <v>0</v>
      </c>
      <c r="AN403" s="115">
        <f t="shared" ref="AN403:AN466" si="270">AL403*AM403</f>
        <v>0</v>
      </c>
      <c r="AO403" s="125"/>
      <c r="AP403" s="126"/>
      <c r="AQ403" s="123"/>
      <c r="AR403" s="112"/>
      <c r="AS403" s="119">
        <f t="shared" ref="AS403:AS466" si="271">AQ403*AR403</f>
        <v>0</v>
      </c>
      <c r="AT403" s="124"/>
      <c r="AU403" s="115">
        <f>IFERROR(IF(AT403="",0,(SUMIF($G$3:AS$3,"金额-入",$G403:AS403)-SUMIF($G$3:AS$3,"金额-出",$G403:AS403))/(SUMIF($G$3:AS$3,"数量-入",$G403:AS403)-SUMIF($G$3:AS$3,"数量-出",$G403:AS403))),0)</f>
        <v>0</v>
      </c>
      <c r="AV403" s="115">
        <f t="shared" ref="AV403:AV466" si="272">AT403*AU403</f>
        <v>0</v>
      </c>
      <c r="AW403" s="125"/>
      <c r="AX403" s="126"/>
      <c r="AY403" s="123"/>
      <c r="AZ403" s="112"/>
      <c r="BA403" s="119">
        <f t="shared" ref="BA403:BA466" si="273">AY403*AZ403</f>
        <v>0</v>
      </c>
      <c r="BB403" s="124"/>
      <c r="BC403" s="115">
        <f>IFERROR(IF(BB403="",0,(SUMIF($G$3:BA$3,"金额-入",$G403:BA403)-SUMIF($G$3:BA$3,"金额-出",$G403:BA403))/(SUMIF($G$3:BA$3,"数量-入",$G403:BA403)-SUMIF($G$3:BA$3,"数量-出",$G403:BA403))),0)</f>
        <v>0</v>
      </c>
      <c r="BD403" s="115">
        <f t="shared" ref="BD403:BD466" si="274">BB403*BC403</f>
        <v>0</v>
      </c>
      <c r="BE403" s="125"/>
      <c r="BF403" s="126"/>
      <c r="BG403" s="123"/>
      <c r="BH403" s="112"/>
      <c r="BI403" s="119">
        <f t="shared" ref="BI403:BI466" si="275">BG403*BH403</f>
        <v>0</v>
      </c>
      <c r="BJ403" s="124"/>
      <c r="BK403" s="115">
        <f>IFERROR(IF(BJ403="",0,(SUMIF($G$3:BI$3,"金额-入",$G403:BI403)-SUMIF($G$3:BI$3,"金额-出",$G403:BI403))/(SUMIF($G$3:BI$3,"数量-入",$G403:BI403)-SUMIF($G$3:BI$3,"数量-出",$G403:BI403))),0)</f>
        <v>0</v>
      </c>
      <c r="BL403" s="115">
        <f t="shared" ref="BL403:BL466" si="276">BJ403*BK403</f>
        <v>0</v>
      </c>
      <c r="BM403" s="125"/>
      <c r="BN403" s="126"/>
      <c r="BO403" s="123"/>
      <c r="BP403" s="112"/>
      <c r="BQ403" s="119">
        <f t="shared" ref="BQ403:BQ466" si="277">BO403*BP403</f>
        <v>0</v>
      </c>
      <c r="BR403" s="124"/>
      <c r="BS403" s="115">
        <f>IFERROR(IF(BR403="",0,(SUMIF($G$3:BQ$3,"金额-入",$G403:BQ403)-SUMIF($G$3:BQ$3,"金额-出",$G403:BQ403))/(SUMIF($G$3:BQ$3,"数量-入",$G403:BQ403)-SUMIF($G$3:BQ$3,"数量-出",$G403:BQ403))),0)</f>
        <v>0</v>
      </c>
      <c r="BT403" s="115">
        <f t="shared" ref="BT403:BT466" si="278">BR403*BS403</f>
        <v>0</v>
      </c>
      <c r="BU403" s="125"/>
      <c r="BV403" s="126"/>
      <c r="BW403" s="123"/>
      <c r="BX403" s="112"/>
      <c r="BY403" s="119">
        <f t="shared" ref="BY403:BY466" si="279">BW403*BX403</f>
        <v>0</v>
      </c>
      <c r="BZ403" s="124"/>
      <c r="CA403" s="115">
        <f>IFERROR(IF(BZ403="",0,(SUMIF($G$3:BY$3,"金额-入",$G403:BY403)-SUMIF($G$3:BY$3,"金额-出",$G403:BY403))/(SUMIF($G$3:BY$3,"数量-入",$G403:BY403)-SUMIF($G$3:BY$3,"数量-出",$G403:BY403))),0)</f>
        <v>0</v>
      </c>
      <c r="CB403" s="115">
        <f t="shared" ref="CB403:CB466" si="280">BZ403*CA403</f>
        <v>0</v>
      </c>
      <c r="CC403" s="125"/>
      <c r="CD403" s="126"/>
      <c r="CE403" s="123"/>
      <c r="CF403" s="112"/>
      <c r="CG403" s="119">
        <f t="shared" ref="CG403:CG466" si="281">CE403*CF403</f>
        <v>0</v>
      </c>
      <c r="CH403" s="124"/>
      <c r="CI403" s="115">
        <f>IFERROR(IF(CH403="",0,(SUMIF($G$3:CG$3,"金额-入",$G403:CG403)-SUMIF($G$3:CG$3,"金额-出",$G403:CG403))/(SUMIF($G$3:CG$3,"数量-入",$G403:CG403)-SUMIF($G$3:CG$3,"数量-出",$G403:CG403))),0)</f>
        <v>0</v>
      </c>
      <c r="CJ403" s="115">
        <f t="shared" ref="CJ403:CJ466" si="282">CH403*CI403</f>
        <v>0</v>
      </c>
      <c r="CK403" s="125"/>
      <c r="CL403" s="126"/>
      <c r="CM403" s="123"/>
      <c r="CN403" s="112"/>
      <c r="CO403" s="119">
        <f t="shared" ref="CO403:CO466" si="283">CM403*CN403</f>
        <v>0</v>
      </c>
      <c r="CP403" s="124"/>
      <c r="CQ403" s="115">
        <f>IFERROR(IF(CP403="",0,(SUMIF($G$3:CO$3,"金额-入",$G403:CO403)-SUMIF($G$3:CO$3,"金额-出",$G403:CO403))/(SUMIF($G$3:CO$3,"数量-入",$G403:CO403)-SUMIF($G$3:CO$3,"数量-出",$G403:CO403))),0)</f>
        <v>0</v>
      </c>
      <c r="CR403" s="115">
        <f t="shared" ref="CR403:CR466" si="284">CP403*CQ403</f>
        <v>0</v>
      </c>
      <c r="CS403" s="125"/>
      <c r="CT403" s="126"/>
      <c r="CU403" s="123"/>
      <c r="CV403" s="112"/>
      <c r="CW403" s="119">
        <f t="shared" ref="CW403:CW466" si="285">CU403*CV403</f>
        <v>0</v>
      </c>
      <c r="CX403" s="124"/>
      <c r="CY403" s="115">
        <f>IFERROR(IF(CX403="",0,(SUMIF($G$3:CW$3,"金额-入",$G403:CW403)-SUMIF($G$3:CW$3,"金额-出",$G403:CW403))/(SUMIF($G$3:CW$3,"数量-入",$G403:CW403)-SUMIF($G$3:CW$3,"数量-出",$G403:CW403))),0)</f>
        <v>0</v>
      </c>
      <c r="CZ403" s="115">
        <f t="shared" ref="CZ403:CZ466" si="286">CX403*CY403</f>
        <v>0</v>
      </c>
      <c r="DA403" s="125"/>
      <c r="DB403" s="126"/>
      <c r="DC403" s="123"/>
      <c r="DD403" s="112"/>
      <c r="DE403" s="119">
        <f t="shared" ref="DE403:DE466" si="287">DC403*DD403</f>
        <v>0</v>
      </c>
      <c r="DF403" s="124"/>
      <c r="DG403" s="115">
        <f>IFERROR(IF(DF403="",0,(SUMIF($G$3:DE$3,"金额-入",$G403:DE403)-SUMIF($G$3:DE$3,"金额-出",$G403:DE403))/(SUMIF($G$3:DE$3,"数量-入",$G403:DE403)-SUMIF($G$3:DE$3,"数量-出",$G403:DE403))),0)</f>
        <v>0</v>
      </c>
      <c r="DH403" s="115">
        <f t="shared" ref="DH403:DH466" si="288">DF403*DG403</f>
        <v>0</v>
      </c>
      <c r="DI403" s="125"/>
      <c r="DJ403" s="126"/>
      <c r="DK403" s="109">
        <f t="array" ref="DK403">MIN(IF(($G$3:$DJ$3="单价")*(G403:DJ403&lt;&gt;0),G403:DJ403))</f>
        <v>0</v>
      </c>
      <c r="DL403" s="97">
        <f t="array" ref="DL403">MAX(IF($G$3:$DJ$3="单价",G403:DJ403))</f>
        <v>0</v>
      </c>
      <c r="DM403" s="115">
        <f t="shared" ref="DM403:DM466" si="289">IFERROR(SUMIF($G$3:$DJ$3,"金额-入",G403:DJ403)/SUMIF($G$3:$DJ$3,"数量-入",G403:DJ403),0)</f>
        <v>0</v>
      </c>
      <c r="DN403" s="127"/>
      <c r="DO403" s="2"/>
      <c r="DP403" s="11">
        <f t="shared" ref="DP403:DP466" si="290">ROUND(SUMIF($G$3:$DN$3,"数量-入",G403:DN403)-SUMIF($G$3:$DN$3,"数量-出",G403:DN403)-P403,0)</f>
        <v>0</v>
      </c>
      <c r="DQ403" s="11">
        <f t="shared" ref="DQ403:DQ466" si="291">ROUND(SUMIF($G$3:$DN$3,"金额-入",G403:DN403)-SUMIF($G$3:$DN$3,"金额-出",G403:DN403)-R403,0)</f>
        <v>0</v>
      </c>
      <c r="DR403" s="11"/>
      <c r="DS403" s="11"/>
      <c r="DT403" s="11"/>
      <c r="DU403" s="2"/>
      <c r="DV403" s="2"/>
      <c r="DW403" s="2"/>
      <c r="DX403" s="2"/>
      <c r="DY403" s="2"/>
    </row>
    <row r="404" spans="1:129" ht="18" hidden="1" customHeight="1" outlineLevel="1" x14ac:dyDescent="0.15">
      <c r="A404" s="2"/>
      <c r="B404" s="53">
        <f t="shared" si="254"/>
        <v>400</v>
      </c>
      <c r="C404" s="5"/>
      <c r="D404" s="6"/>
      <c r="E404" s="7"/>
      <c r="F404" s="8"/>
      <c r="G404" s="111"/>
      <c r="H404" s="112"/>
      <c r="I404" s="113">
        <f t="shared" si="257"/>
        <v>0</v>
      </c>
      <c r="J404" s="114">
        <f t="shared" si="258"/>
        <v>0</v>
      </c>
      <c r="K404" s="115">
        <f t="shared" si="255"/>
        <v>0</v>
      </c>
      <c r="L404" s="113">
        <f t="shared" si="259"/>
        <v>0</v>
      </c>
      <c r="M404" s="114">
        <f t="shared" si="260"/>
        <v>0</v>
      </c>
      <c r="N404" s="115">
        <f t="shared" si="256"/>
        <v>0</v>
      </c>
      <c r="O404" s="113">
        <f t="shared" si="261"/>
        <v>0</v>
      </c>
      <c r="P404" s="116">
        <f t="shared" si="262"/>
        <v>0</v>
      </c>
      <c r="Q404" s="117">
        <f t="shared" si="263"/>
        <v>0</v>
      </c>
      <c r="R404" s="118">
        <f t="shared" si="264"/>
        <v>0</v>
      </c>
      <c r="S404" s="111"/>
      <c r="T404" s="112"/>
      <c r="U404" s="119">
        <f t="shared" si="265"/>
        <v>0</v>
      </c>
      <c r="V404" s="120"/>
      <c r="W404" s="115">
        <f>IFERROR(IF(V404="",0,(SUMIF($G$3:U$3,"金额-入",$G404:U404)-SUMIF($G$3:U$3,"金额-出",$G404:U404))/(SUMIF($G$3:U$3,"数量-入",$G404:U404)-SUMIF($G$3:U$3,"数量-出",$G404:U404))),0)</f>
        <v>0</v>
      </c>
      <c r="X404" s="115">
        <f t="shared" si="266"/>
        <v>0</v>
      </c>
      <c r="Y404" s="121"/>
      <c r="Z404" s="122"/>
      <c r="AA404" s="111"/>
      <c r="AB404" s="112"/>
      <c r="AC404" s="119">
        <f t="shared" si="267"/>
        <v>0</v>
      </c>
      <c r="AD404" s="120"/>
      <c r="AE404" s="115">
        <f>IFERROR(IF(AD404="",0,(SUMIF($G$3:AC$3,"金额-入",$G404:AC404)-SUMIF($G$3:AC$3,"金额-出",$G404:AC404))/(SUMIF($G$3:AC$3,"数量-入",$G404:AC404)-SUMIF($G$3:AC$3,"数量-出",$G404:AC404))),0)</f>
        <v>0</v>
      </c>
      <c r="AF404" s="115">
        <f t="shared" si="268"/>
        <v>0</v>
      </c>
      <c r="AG404" s="121"/>
      <c r="AH404" s="122"/>
      <c r="AI404" s="123"/>
      <c r="AJ404" s="112"/>
      <c r="AK404" s="119">
        <f t="shared" si="269"/>
        <v>0</v>
      </c>
      <c r="AL404" s="124"/>
      <c r="AM404" s="115">
        <f>IFERROR(IF(AL404="",0,(SUMIF($G$3:AK$3,"金额-入",$G404:AK404)-SUMIF($G$3:AK$3,"金额-出",$G404:AK404))/(SUMIF($G$3:AK$3,"数量-入",$G404:AK404)-SUMIF($G$3:AK$3,"数量-出",$G404:AK404))),0)</f>
        <v>0</v>
      </c>
      <c r="AN404" s="115">
        <f t="shared" si="270"/>
        <v>0</v>
      </c>
      <c r="AO404" s="125"/>
      <c r="AP404" s="126"/>
      <c r="AQ404" s="123"/>
      <c r="AR404" s="112"/>
      <c r="AS404" s="119">
        <f t="shared" si="271"/>
        <v>0</v>
      </c>
      <c r="AT404" s="124"/>
      <c r="AU404" s="115">
        <f>IFERROR(IF(AT404="",0,(SUMIF($G$3:AS$3,"金额-入",$G404:AS404)-SUMIF($G$3:AS$3,"金额-出",$G404:AS404))/(SUMIF($G$3:AS$3,"数量-入",$G404:AS404)-SUMIF($G$3:AS$3,"数量-出",$G404:AS404))),0)</f>
        <v>0</v>
      </c>
      <c r="AV404" s="115">
        <f t="shared" si="272"/>
        <v>0</v>
      </c>
      <c r="AW404" s="125"/>
      <c r="AX404" s="126"/>
      <c r="AY404" s="123"/>
      <c r="AZ404" s="112"/>
      <c r="BA404" s="119">
        <f t="shared" si="273"/>
        <v>0</v>
      </c>
      <c r="BB404" s="124"/>
      <c r="BC404" s="115">
        <f>IFERROR(IF(BB404="",0,(SUMIF($G$3:BA$3,"金额-入",$G404:BA404)-SUMIF($G$3:BA$3,"金额-出",$G404:BA404))/(SUMIF($G$3:BA$3,"数量-入",$G404:BA404)-SUMIF($G$3:BA$3,"数量-出",$G404:BA404))),0)</f>
        <v>0</v>
      </c>
      <c r="BD404" s="115">
        <f t="shared" si="274"/>
        <v>0</v>
      </c>
      <c r="BE404" s="125"/>
      <c r="BF404" s="126"/>
      <c r="BG404" s="123"/>
      <c r="BH404" s="112"/>
      <c r="BI404" s="119">
        <f t="shared" si="275"/>
        <v>0</v>
      </c>
      <c r="BJ404" s="124"/>
      <c r="BK404" s="115">
        <f>IFERROR(IF(BJ404="",0,(SUMIF($G$3:BI$3,"金额-入",$G404:BI404)-SUMIF($G$3:BI$3,"金额-出",$G404:BI404))/(SUMIF($G$3:BI$3,"数量-入",$G404:BI404)-SUMIF($G$3:BI$3,"数量-出",$G404:BI404))),0)</f>
        <v>0</v>
      </c>
      <c r="BL404" s="115">
        <f t="shared" si="276"/>
        <v>0</v>
      </c>
      <c r="BM404" s="125"/>
      <c r="BN404" s="126"/>
      <c r="BO404" s="123"/>
      <c r="BP404" s="112"/>
      <c r="BQ404" s="119">
        <f t="shared" si="277"/>
        <v>0</v>
      </c>
      <c r="BR404" s="124"/>
      <c r="BS404" s="115">
        <f>IFERROR(IF(BR404="",0,(SUMIF($G$3:BQ$3,"金额-入",$G404:BQ404)-SUMIF($G$3:BQ$3,"金额-出",$G404:BQ404))/(SUMIF($G$3:BQ$3,"数量-入",$G404:BQ404)-SUMIF($G$3:BQ$3,"数量-出",$G404:BQ404))),0)</f>
        <v>0</v>
      </c>
      <c r="BT404" s="115">
        <f t="shared" si="278"/>
        <v>0</v>
      </c>
      <c r="BU404" s="125"/>
      <c r="BV404" s="126"/>
      <c r="BW404" s="123"/>
      <c r="BX404" s="112"/>
      <c r="BY404" s="119">
        <f t="shared" si="279"/>
        <v>0</v>
      </c>
      <c r="BZ404" s="124"/>
      <c r="CA404" s="115">
        <f>IFERROR(IF(BZ404="",0,(SUMIF($G$3:BY$3,"金额-入",$G404:BY404)-SUMIF($G$3:BY$3,"金额-出",$G404:BY404))/(SUMIF($G$3:BY$3,"数量-入",$G404:BY404)-SUMIF($G$3:BY$3,"数量-出",$G404:BY404))),0)</f>
        <v>0</v>
      </c>
      <c r="CB404" s="115">
        <f t="shared" si="280"/>
        <v>0</v>
      </c>
      <c r="CC404" s="125"/>
      <c r="CD404" s="126"/>
      <c r="CE404" s="123"/>
      <c r="CF404" s="112"/>
      <c r="CG404" s="119">
        <f t="shared" si="281"/>
        <v>0</v>
      </c>
      <c r="CH404" s="124"/>
      <c r="CI404" s="115">
        <f>IFERROR(IF(CH404="",0,(SUMIF($G$3:CG$3,"金额-入",$G404:CG404)-SUMIF($G$3:CG$3,"金额-出",$G404:CG404))/(SUMIF($G$3:CG$3,"数量-入",$G404:CG404)-SUMIF($G$3:CG$3,"数量-出",$G404:CG404))),0)</f>
        <v>0</v>
      </c>
      <c r="CJ404" s="115">
        <f t="shared" si="282"/>
        <v>0</v>
      </c>
      <c r="CK404" s="125"/>
      <c r="CL404" s="126"/>
      <c r="CM404" s="123"/>
      <c r="CN404" s="112"/>
      <c r="CO404" s="119">
        <f t="shared" si="283"/>
        <v>0</v>
      </c>
      <c r="CP404" s="124"/>
      <c r="CQ404" s="115">
        <f>IFERROR(IF(CP404="",0,(SUMIF($G$3:CO$3,"金额-入",$G404:CO404)-SUMIF($G$3:CO$3,"金额-出",$G404:CO404))/(SUMIF($G$3:CO$3,"数量-入",$G404:CO404)-SUMIF($G$3:CO$3,"数量-出",$G404:CO404))),0)</f>
        <v>0</v>
      </c>
      <c r="CR404" s="115">
        <f t="shared" si="284"/>
        <v>0</v>
      </c>
      <c r="CS404" s="125"/>
      <c r="CT404" s="126"/>
      <c r="CU404" s="123"/>
      <c r="CV404" s="112"/>
      <c r="CW404" s="119">
        <f t="shared" si="285"/>
        <v>0</v>
      </c>
      <c r="CX404" s="124"/>
      <c r="CY404" s="115">
        <f>IFERROR(IF(CX404="",0,(SUMIF($G$3:CW$3,"金额-入",$G404:CW404)-SUMIF($G$3:CW$3,"金额-出",$G404:CW404))/(SUMIF($G$3:CW$3,"数量-入",$G404:CW404)-SUMIF($G$3:CW$3,"数量-出",$G404:CW404))),0)</f>
        <v>0</v>
      </c>
      <c r="CZ404" s="115">
        <f t="shared" si="286"/>
        <v>0</v>
      </c>
      <c r="DA404" s="125"/>
      <c r="DB404" s="126"/>
      <c r="DC404" s="123"/>
      <c r="DD404" s="112"/>
      <c r="DE404" s="119">
        <f t="shared" si="287"/>
        <v>0</v>
      </c>
      <c r="DF404" s="124"/>
      <c r="DG404" s="115">
        <f>IFERROR(IF(DF404="",0,(SUMIF($G$3:DE$3,"金额-入",$G404:DE404)-SUMIF($G$3:DE$3,"金额-出",$G404:DE404))/(SUMIF($G$3:DE$3,"数量-入",$G404:DE404)-SUMIF($G$3:DE$3,"数量-出",$G404:DE404))),0)</f>
        <v>0</v>
      </c>
      <c r="DH404" s="115">
        <f t="shared" si="288"/>
        <v>0</v>
      </c>
      <c r="DI404" s="125"/>
      <c r="DJ404" s="126"/>
      <c r="DK404" s="109">
        <f t="array" ref="DK404">MIN(IF(($G$3:$DJ$3="单价")*(G404:DJ404&lt;&gt;0),G404:DJ404))</f>
        <v>0</v>
      </c>
      <c r="DL404" s="97">
        <f t="array" ref="DL404">MAX(IF($G$3:$DJ$3="单价",G404:DJ404))</f>
        <v>0</v>
      </c>
      <c r="DM404" s="115">
        <f t="shared" si="289"/>
        <v>0</v>
      </c>
      <c r="DN404" s="127"/>
      <c r="DO404" s="2"/>
      <c r="DP404" s="11">
        <f t="shared" si="290"/>
        <v>0</v>
      </c>
      <c r="DQ404" s="11">
        <f t="shared" si="291"/>
        <v>0</v>
      </c>
      <c r="DR404" s="11"/>
      <c r="DS404" s="11"/>
      <c r="DT404" s="11"/>
      <c r="DU404" s="2"/>
      <c r="DV404" s="2"/>
      <c r="DW404" s="2"/>
      <c r="DX404" s="2"/>
      <c r="DY404" s="2"/>
    </row>
    <row r="405" spans="1:129" ht="18" hidden="1" customHeight="1" outlineLevel="1" x14ac:dyDescent="0.15">
      <c r="A405" s="2"/>
      <c r="B405" s="53">
        <f t="shared" si="254"/>
        <v>401</v>
      </c>
      <c r="C405" s="5"/>
      <c r="D405" s="6"/>
      <c r="E405" s="7"/>
      <c r="F405" s="8"/>
      <c r="G405" s="111"/>
      <c r="H405" s="112"/>
      <c r="I405" s="113">
        <f t="shared" si="257"/>
        <v>0</v>
      </c>
      <c r="J405" s="114">
        <f t="shared" si="258"/>
        <v>0</v>
      </c>
      <c r="K405" s="115">
        <f t="shared" si="255"/>
        <v>0</v>
      </c>
      <c r="L405" s="113">
        <f t="shared" si="259"/>
        <v>0</v>
      </c>
      <c r="M405" s="114">
        <f t="shared" si="260"/>
        <v>0</v>
      </c>
      <c r="N405" s="115">
        <f t="shared" si="256"/>
        <v>0</v>
      </c>
      <c r="O405" s="113">
        <f t="shared" si="261"/>
        <v>0</v>
      </c>
      <c r="P405" s="116">
        <f t="shared" si="262"/>
        <v>0</v>
      </c>
      <c r="Q405" s="117">
        <f t="shared" si="263"/>
        <v>0</v>
      </c>
      <c r="R405" s="118">
        <f t="shared" si="264"/>
        <v>0</v>
      </c>
      <c r="S405" s="111"/>
      <c r="T405" s="112"/>
      <c r="U405" s="119">
        <f t="shared" si="265"/>
        <v>0</v>
      </c>
      <c r="V405" s="120"/>
      <c r="W405" s="115">
        <f>IFERROR(IF(V405="",0,(SUMIF($G$3:U$3,"金额-入",$G405:U405)-SUMIF($G$3:U$3,"金额-出",$G405:U405))/(SUMIF($G$3:U$3,"数量-入",$G405:U405)-SUMIF($G$3:U$3,"数量-出",$G405:U405))),0)</f>
        <v>0</v>
      </c>
      <c r="X405" s="115">
        <f t="shared" si="266"/>
        <v>0</v>
      </c>
      <c r="Y405" s="121"/>
      <c r="Z405" s="122"/>
      <c r="AA405" s="111"/>
      <c r="AB405" s="112"/>
      <c r="AC405" s="119">
        <f t="shared" si="267"/>
        <v>0</v>
      </c>
      <c r="AD405" s="120"/>
      <c r="AE405" s="115">
        <f>IFERROR(IF(AD405="",0,(SUMIF($G$3:AC$3,"金额-入",$G405:AC405)-SUMIF($G$3:AC$3,"金额-出",$G405:AC405))/(SUMIF($G$3:AC$3,"数量-入",$G405:AC405)-SUMIF($G$3:AC$3,"数量-出",$G405:AC405))),0)</f>
        <v>0</v>
      </c>
      <c r="AF405" s="115">
        <f t="shared" si="268"/>
        <v>0</v>
      </c>
      <c r="AG405" s="121"/>
      <c r="AH405" s="122"/>
      <c r="AI405" s="123"/>
      <c r="AJ405" s="112"/>
      <c r="AK405" s="119">
        <f t="shared" si="269"/>
        <v>0</v>
      </c>
      <c r="AL405" s="124"/>
      <c r="AM405" s="115">
        <f>IFERROR(IF(AL405="",0,(SUMIF($G$3:AK$3,"金额-入",$G405:AK405)-SUMIF($G$3:AK$3,"金额-出",$G405:AK405))/(SUMIF($G$3:AK$3,"数量-入",$G405:AK405)-SUMIF($G$3:AK$3,"数量-出",$G405:AK405))),0)</f>
        <v>0</v>
      </c>
      <c r="AN405" s="115">
        <f t="shared" si="270"/>
        <v>0</v>
      </c>
      <c r="AO405" s="125"/>
      <c r="AP405" s="126"/>
      <c r="AQ405" s="123"/>
      <c r="AR405" s="112"/>
      <c r="AS405" s="119">
        <f t="shared" si="271"/>
        <v>0</v>
      </c>
      <c r="AT405" s="124"/>
      <c r="AU405" s="115">
        <f>IFERROR(IF(AT405="",0,(SUMIF($G$3:AS$3,"金额-入",$G405:AS405)-SUMIF($G$3:AS$3,"金额-出",$G405:AS405))/(SUMIF($G$3:AS$3,"数量-入",$G405:AS405)-SUMIF($G$3:AS$3,"数量-出",$G405:AS405))),0)</f>
        <v>0</v>
      </c>
      <c r="AV405" s="115">
        <f t="shared" si="272"/>
        <v>0</v>
      </c>
      <c r="AW405" s="125"/>
      <c r="AX405" s="126"/>
      <c r="AY405" s="123"/>
      <c r="AZ405" s="112"/>
      <c r="BA405" s="119">
        <f t="shared" si="273"/>
        <v>0</v>
      </c>
      <c r="BB405" s="124"/>
      <c r="BC405" s="115">
        <f>IFERROR(IF(BB405="",0,(SUMIF($G$3:BA$3,"金额-入",$G405:BA405)-SUMIF($G$3:BA$3,"金额-出",$G405:BA405))/(SUMIF($G$3:BA$3,"数量-入",$G405:BA405)-SUMIF($G$3:BA$3,"数量-出",$G405:BA405))),0)</f>
        <v>0</v>
      </c>
      <c r="BD405" s="115">
        <f t="shared" si="274"/>
        <v>0</v>
      </c>
      <c r="BE405" s="125"/>
      <c r="BF405" s="126"/>
      <c r="BG405" s="123"/>
      <c r="BH405" s="112"/>
      <c r="BI405" s="119">
        <f t="shared" si="275"/>
        <v>0</v>
      </c>
      <c r="BJ405" s="124"/>
      <c r="BK405" s="115">
        <f>IFERROR(IF(BJ405="",0,(SUMIF($G$3:BI$3,"金额-入",$G405:BI405)-SUMIF($G$3:BI$3,"金额-出",$G405:BI405))/(SUMIF($G$3:BI$3,"数量-入",$G405:BI405)-SUMIF($G$3:BI$3,"数量-出",$G405:BI405))),0)</f>
        <v>0</v>
      </c>
      <c r="BL405" s="115">
        <f t="shared" si="276"/>
        <v>0</v>
      </c>
      <c r="BM405" s="125"/>
      <c r="BN405" s="126"/>
      <c r="BO405" s="123"/>
      <c r="BP405" s="112"/>
      <c r="BQ405" s="119">
        <f t="shared" si="277"/>
        <v>0</v>
      </c>
      <c r="BR405" s="124"/>
      <c r="BS405" s="115">
        <f>IFERROR(IF(BR405="",0,(SUMIF($G$3:BQ$3,"金额-入",$G405:BQ405)-SUMIF($G$3:BQ$3,"金额-出",$G405:BQ405))/(SUMIF($G$3:BQ$3,"数量-入",$G405:BQ405)-SUMIF($G$3:BQ$3,"数量-出",$G405:BQ405))),0)</f>
        <v>0</v>
      </c>
      <c r="BT405" s="115">
        <f t="shared" si="278"/>
        <v>0</v>
      </c>
      <c r="BU405" s="125"/>
      <c r="BV405" s="126"/>
      <c r="BW405" s="123"/>
      <c r="BX405" s="112"/>
      <c r="BY405" s="119">
        <f t="shared" si="279"/>
        <v>0</v>
      </c>
      <c r="BZ405" s="124"/>
      <c r="CA405" s="115">
        <f>IFERROR(IF(BZ405="",0,(SUMIF($G$3:BY$3,"金额-入",$G405:BY405)-SUMIF($G$3:BY$3,"金额-出",$G405:BY405))/(SUMIF($G$3:BY$3,"数量-入",$G405:BY405)-SUMIF($G$3:BY$3,"数量-出",$G405:BY405))),0)</f>
        <v>0</v>
      </c>
      <c r="CB405" s="115">
        <f t="shared" si="280"/>
        <v>0</v>
      </c>
      <c r="CC405" s="125"/>
      <c r="CD405" s="126"/>
      <c r="CE405" s="123"/>
      <c r="CF405" s="112"/>
      <c r="CG405" s="119">
        <f t="shared" si="281"/>
        <v>0</v>
      </c>
      <c r="CH405" s="124"/>
      <c r="CI405" s="115">
        <f>IFERROR(IF(CH405="",0,(SUMIF($G$3:CG$3,"金额-入",$G405:CG405)-SUMIF($G$3:CG$3,"金额-出",$G405:CG405))/(SUMIF($G$3:CG$3,"数量-入",$G405:CG405)-SUMIF($G$3:CG$3,"数量-出",$G405:CG405))),0)</f>
        <v>0</v>
      </c>
      <c r="CJ405" s="115">
        <f t="shared" si="282"/>
        <v>0</v>
      </c>
      <c r="CK405" s="125"/>
      <c r="CL405" s="126"/>
      <c r="CM405" s="123"/>
      <c r="CN405" s="112"/>
      <c r="CO405" s="119">
        <f t="shared" si="283"/>
        <v>0</v>
      </c>
      <c r="CP405" s="124"/>
      <c r="CQ405" s="115">
        <f>IFERROR(IF(CP405="",0,(SUMIF($G$3:CO$3,"金额-入",$G405:CO405)-SUMIF($G$3:CO$3,"金额-出",$G405:CO405))/(SUMIF($G$3:CO$3,"数量-入",$G405:CO405)-SUMIF($G$3:CO$3,"数量-出",$G405:CO405))),0)</f>
        <v>0</v>
      </c>
      <c r="CR405" s="115">
        <f t="shared" si="284"/>
        <v>0</v>
      </c>
      <c r="CS405" s="125"/>
      <c r="CT405" s="126"/>
      <c r="CU405" s="123"/>
      <c r="CV405" s="112"/>
      <c r="CW405" s="119">
        <f t="shared" si="285"/>
        <v>0</v>
      </c>
      <c r="CX405" s="124"/>
      <c r="CY405" s="115">
        <f>IFERROR(IF(CX405="",0,(SUMIF($G$3:CW$3,"金额-入",$G405:CW405)-SUMIF($G$3:CW$3,"金额-出",$G405:CW405))/(SUMIF($G$3:CW$3,"数量-入",$G405:CW405)-SUMIF($G$3:CW$3,"数量-出",$G405:CW405))),0)</f>
        <v>0</v>
      </c>
      <c r="CZ405" s="115">
        <f t="shared" si="286"/>
        <v>0</v>
      </c>
      <c r="DA405" s="125"/>
      <c r="DB405" s="126"/>
      <c r="DC405" s="123"/>
      <c r="DD405" s="112"/>
      <c r="DE405" s="119">
        <f t="shared" si="287"/>
        <v>0</v>
      </c>
      <c r="DF405" s="124"/>
      <c r="DG405" s="115">
        <f>IFERROR(IF(DF405="",0,(SUMIF($G$3:DE$3,"金额-入",$G405:DE405)-SUMIF($G$3:DE$3,"金额-出",$G405:DE405))/(SUMIF($G$3:DE$3,"数量-入",$G405:DE405)-SUMIF($G$3:DE$3,"数量-出",$G405:DE405))),0)</f>
        <v>0</v>
      </c>
      <c r="DH405" s="115">
        <f t="shared" si="288"/>
        <v>0</v>
      </c>
      <c r="DI405" s="125"/>
      <c r="DJ405" s="126"/>
      <c r="DK405" s="109">
        <f t="array" ref="DK405">MIN(IF(($G$3:$DJ$3="单价")*(G405:DJ405&lt;&gt;0),G405:DJ405))</f>
        <v>0</v>
      </c>
      <c r="DL405" s="97">
        <f t="array" ref="DL405">MAX(IF($G$3:$DJ$3="单价",G405:DJ405))</f>
        <v>0</v>
      </c>
      <c r="DM405" s="115">
        <f t="shared" si="289"/>
        <v>0</v>
      </c>
      <c r="DN405" s="127"/>
      <c r="DO405" s="2"/>
      <c r="DP405" s="11">
        <f t="shared" si="290"/>
        <v>0</v>
      </c>
      <c r="DQ405" s="11">
        <f t="shared" si="291"/>
        <v>0</v>
      </c>
      <c r="DR405" s="11"/>
      <c r="DS405" s="11"/>
      <c r="DT405" s="11"/>
      <c r="DU405" s="2"/>
      <c r="DV405" s="2"/>
      <c r="DW405" s="2"/>
      <c r="DX405" s="2"/>
      <c r="DY405" s="2"/>
    </row>
    <row r="406" spans="1:129" ht="18" hidden="1" customHeight="1" outlineLevel="1" x14ac:dyDescent="0.15">
      <c r="A406" s="2"/>
      <c r="B406" s="53">
        <f t="shared" si="254"/>
        <v>402</v>
      </c>
      <c r="C406" s="5"/>
      <c r="D406" s="6"/>
      <c r="E406" s="7"/>
      <c r="F406" s="8"/>
      <c r="G406" s="111"/>
      <c r="H406" s="112"/>
      <c r="I406" s="113">
        <f t="shared" si="257"/>
        <v>0</v>
      </c>
      <c r="J406" s="114">
        <f t="shared" si="258"/>
        <v>0</v>
      </c>
      <c r="K406" s="115">
        <f t="shared" si="255"/>
        <v>0</v>
      </c>
      <c r="L406" s="113">
        <f t="shared" si="259"/>
        <v>0</v>
      </c>
      <c r="M406" s="114">
        <f t="shared" si="260"/>
        <v>0</v>
      </c>
      <c r="N406" s="115">
        <f t="shared" si="256"/>
        <v>0</v>
      </c>
      <c r="O406" s="113">
        <f t="shared" si="261"/>
        <v>0</v>
      </c>
      <c r="P406" s="116">
        <f t="shared" si="262"/>
        <v>0</v>
      </c>
      <c r="Q406" s="117">
        <f t="shared" si="263"/>
        <v>0</v>
      </c>
      <c r="R406" s="118">
        <f t="shared" si="264"/>
        <v>0</v>
      </c>
      <c r="S406" s="111"/>
      <c r="T406" s="112"/>
      <c r="U406" s="119">
        <f t="shared" si="265"/>
        <v>0</v>
      </c>
      <c r="V406" s="120"/>
      <c r="W406" s="115">
        <f>IFERROR(IF(V406="",0,(SUMIF($G$3:U$3,"金额-入",$G406:U406)-SUMIF($G$3:U$3,"金额-出",$G406:U406))/(SUMIF($G$3:U$3,"数量-入",$G406:U406)-SUMIF($G$3:U$3,"数量-出",$G406:U406))),0)</f>
        <v>0</v>
      </c>
      <c r="X406" s="115">
        <f t="shared" si="266"/>
        <v>0</v>
      </c>
      <c r="Y406" s="121"/>
      <c r="Z406" s="122"/>
      <c r="AA406" s="111"/>
      <c r="AB406" s="112"/>
      <c r="AC406" s="119">
        <f t="shared" si="267"/>
        <v>0</v>
      </c>
      <c r="AD406" s="120"/>
      <c r="AE406" s="115">
        <f>IFERROR(IF(AD406="",0,(SUMIF($G$3:AC$3,"金额-入",$G406:AC406)-SUMIF($G$3:AC$3,"金额-出",$G406:AC406))/(SUMIF($G$3:AC$3,"数量-入",$G406:AC406)-SUMIF($G$3:AC$3,"数量-出",$G406:AC406))),0)</f>
        <v>0</v>
      </c>
      <c r="AF406" s="115">
        <f t="shared" si="268"/>
        <v>0</v>
      </c>
      <c r="AG406" s="121"/>
      <c r="AH406" s="122"/>
      <c r="AI406" s="123"/>
      <c r="AJ406" s="112"/>
      <c r="AK406" s="119">
        <f t="shared" si="269"/>
        <v>0</v>
      </c>
      <c r="AL406" s="124"/>
      <c r="AM406" s="115">
        <f>IFERROR(IF(AL406="",0,(SUMIF($G$3:AK$3,"金额-入",$G406:AK406)-SUMIF($G$3:AK$3,"金额-出",$G406:AK406))/(SUMIF($G$3:AK$3,"数量-入",$G406:AK406)-SUMIF($G$3:AK$3,"数量-出",$G406:AK406))),0)</f>
        <v>0</v>
      </c>
      <c r="AN406" s="115">
        <f t="shared" si="270"/>
        <v>0</v>
      </c>
      <c r="AO406" s="125"/>
      <c r="AP406" s="126"/>
      <c r="AQ406" s="123"/>
      <c r="AR406" s="112"/>
      <c r="AS406" s="119">
        <f t="shared" si="271"/>
        <v>0</v>
      </c>
      <c r="AT406" s="124"/>
      <c r="AU406" s="115">
        <f>IFERROR(IF(AT406="",0,(SUMIF($G$3:AS$3,"金额-入",$G406:AS406)-SUMIF($G$3:AS$3,"金额-出",$G406:AS406))/(SUMIF($G$3:AS$3,"数量-入",$G406:AS406)-SUMIF($G$3:AS$3,"数量-出",$G406:AS406))),0)</f>
        <v>0</v>
      </c>
      <c r="AV406" s="115">
        <f t="shared" si="272"/>
        <v>0</v>
      </c>
      <c r="AW406" s="125"/>
      <c r="AX406" s="126"/>
      <c r="AY406" s="123"/>
      <c r="AZ406" s="112"/>
      <c r="BA406" s="119">
        <f t="shared" si="273"/>
        <v>0</v>
      </c>
      <c r="BB406" s="124"/>
      <c r="BC406" s="115">
        <f>IFERROR(IF(BB406="",0,(SUMIF($G$3:BA$3,"金额-入",$G406:BA406)-SUMIF($G$3:BA$3,"金额-出",$G406:BA406))/(SUMIF($G$3:BA$3,"数量-入",$G406:BA406)-SUMIF($G$3:BA$3,"数量-出",$G406:BA406))),0)</f>
        <v>0</v>
      </c>
      <c r="BD406" s="115">
        <f t="shared" si="274"/>
        <v>0</v>
      </c>
      <c r="BE406" s="125"/>
      <c r="BF406" s="126"/>
      <c r="BG406" s="123"/>
      <c r="BH406" s="112"/>
      <c r="BI406" s="119">
        <f t="shared" si="275"/>
        <v>0</v>
      </c>
      <c r="BJ406" s="124"/>
      <c r="BK406" s="115">
        <f>IFERROR(IF(BJ406="",0,(SUMIF($G$3:BI$3,"金额-入",$G406:BI406)-SUMIF($G$3:BI$3,"金额-出",$G406:BI406))/(SUMIF($G$3:BI$3,"数量-入",$G406:BI406)-SUMIF($G$3:BI$3,"数量-出",$G406:BI406))),0)</f>
        <v>0</v>
      </c>
      <c r="BL406" s="115">
        <f t="shared" si="276"/>
        <v>0</v>
      </c>
      <c r="BM406" s="125"/>
      <c r="BN406" s="126"/>
      <c r="BO406" s="123"/>
      <c r="BP406" s="112"/>
      <c r="BQ406" s="119">
        <f t="shared" si="277"/>
        <v>0</v>
      </c>
      <c r="BR406" s="124"/>
      <c r="BS406" s="115">
        <f>IFERROR(IF(BR406="",0,(SUMIF($G$3:BQ$3,"金额-入",$G406:BQ406)-SUMIF($G$3:BQ$3,"金额-出",$G406:BQ406))/(SUMIF($G$3:BQ$3,"数量-入",$G406:BQ406)-SUMIF($G$3:BQ$3,"数量-出",$G406:BQ406))),0)</f>
        <v>0</v>
      </c>
      <c r="BT406" s="115">
        <f t="shared" si="278"/>
        <v>0</v>
      </c>
      <c r="BU406" s="125"/>
      <c r="BV406" s="126"/>
      <c r="BW406" s="123"/>
      <c r="BX406" s="112"/>
      <c r="BY406" s="119">
        <f t="shared" si="279"/>
        <v>0</v>
      </c>
      <c r="BZ406" s="124"/>
      <c r="CA406" s="115">
        <f>IFERROR(IF(BZ406="",0,(SUMIF($G$3:BY$3,"金额-入",$G406:BY406)-SUMIF($G$3:BY$3,"金额-出",$G406:BY406))/(SUMIF($G$3:BY$3,"数量-入",$G406:BY406)-SUMIF($G$3:BY$3,"数量-出",$G406:BY406))),0)</f>
        <v>0</v>
      </c>
      <c r="CB406" s="115">
        <f t="shared" si="280"/>
        <v>0</v>
      </c>
      <c r="CC406" s="125"/>
      <c r="CD406" s="126"/>
      <c r="CE406" s="123"/>
      <c r="CF406" s="112"/>
      <c r="CG406" s="119">
        <f t="shared" si="281"/>
        <v>0</v>
      </c>
      <c r="CH406" s="124"/>
      <c r="CI406" s="115">
        <f>IFERROR(IF(CH406="",0,(SUMIF($G$3:CG$3,"金额-入",$G406:CG406)-SUMIF($G$3:CG$3,"金额-出",$G406:CG406))/(SUMIF($G$3:CG$3,"数量-入",$G406:CG406)-SUMIF($G$3:CG$3,"数量-出",$G406:CG406))),0)</f>
        <v>0</v>
      </c>
      <c r="CJ406" s="115">
        <f t="shared" si="282"/>
        <v>0</v>
      </c>
      <c r="CK406" s="125"/>
      <c r="CL406" s="126"/>
      <c r="CM406" s="123"/>
      <c r="CN406" s="112"/>
      <c r="CO406" s="119">
        <f t="shared" si="283"/>
        <v>0</v>
      </c>
      <c r="CP406" s="124"/>
      <c r="CQ406" s="115">
        <f>IFERROR(IF(CP406="",0,(SUMIF($G$3:CO$3,"金额-入",$G406:CO406)-SUMIF($G$3:CO$3,"金额-出",$G406:CO406))/(SUMIF($G$3:CO$3,"数量-入",$G406:CO406)-SUMIF($G$3:CO$3,"数量-出",$G406:CO406))),0)</f>
        <v>0</v>
      </c>
      <c r="CR406" s="115">
        <f t="shared" si="284"/>
        <v>0</v>
      </c>
      <c r="CS406" s="125"/>
      <c r="CT406" s="126"/>
      <c r="CU406" s="123"/>
      <c r="CV406" s="112"/>
      <c r="CW406" s="119">
        <f t="shared" si="285"/>
        <v>0</v>
      </c>
      <c r="CX406" s="124"/>
      <c r="CY406" s="115">
        <f>IFERROR(IF(CX406="",0,(SUMIF($G$3:CW$3,"金额-入",$G406:CW406)-SUMIF($G$3:CW$3,"金额-出",$G406:CW406))/(SUMIF($G$3:CW$3,"数量-入",$G406:CW406)-SUMIF($G$3:CW$3,"数量-出",$G406:CW406))),0)</f>
        <v>0</v>
      </c>
      <c r="CZ406" s="115">
        <f t="shared" si="286"/>
        <v>0</v>
      </c>
      <c r="DA406" s="125"/>
      <c r="DB406" s="126"/>
      <c r="DC406" s="123"/>
      <c r="DD406" s="112"/>
      <c r="DE406" s="119">
        <f t="shared" si="287"/>
        <v>0</v>
      </c>
      <c r="DF406" s="124"/>
      <c r="DG406" s="115">
        <f>IFERROR(IF(DF406="",0,(SUMIF($G$3:DE$3,"金额-入",$G406:DE406)-SUMIF($G$3:DE$3,"金额-出",$G406:DE406))/(SUMIF($G$3:DE$3,"数量-入",$G406:DE406)-SUMIF($G$3:DE$3,"数量-出",$G406:DE406))),0)</f>
        <v>0</v>
      </c>
      <c r="DH406" s="115">
        <f t="shared" si="288"/>
        <v>0</v>
      </c>
      <c r="DI406" s="125"/>
      <c r="DJ406" s="126"/>
      <c r="DK406" s="109">
        <f t="array" ref="DK406">MIN(IF(($G$3:$DJ$3="单价")*(G406:DJ406&lt;&gt;0),G406:DJ406))</f>
        <v>0</v>
      </c>
      <c r="DL406" s="97">
        <f t="array" ref="DL406">MAX(IF($G$3:$DJ$3="单价",G406:DJ406))</f>
        <v>0</v>
      </c>
      <c r="DM406" s="115">
        <f t="shared" si="289"/>
        <v>0</v>
      </c>
      <c r="DN406" s="127"/>
      <c r="DO406" s="2"/>
      <c r="DP406" s="11">
        <f t="shared" si="290"/>
        <v>0</v>
      </c>
      <c r="DQ406" s="11">
        <f t="shared" si="291"/>
        <v>0</v>
      </c>
      <c r="DR406" s="11"/>
      <c r="DS406" s="11"/>
      <c r="DT406" s="11"/>
      <c r="DU406" s="2"/>
      <c r="DV406" s="2"/>
      <c r="DW406" s="2"/>
      <c r="DX406" s="2"/>
      <c r="DY406" s="2"/>
    </row>
    <row r="407" spans="1:129" ht="18" hidden="1" customHeight="1" outlineLevel="1" x14ac:dyDescent="0.15">
      <c r="A407" s="2"/>
      <c r="B407" s="53">
        <f t="shared" si="254"/>
        <v>403</v>
      </c>
      <c r="C407" s="5"/>
      <c r="D407" s="6"/>
      <c r="E407" s="7"/>
      <c r="F407" s="8"/>
      <c r="G407" s="111"/>
      <c r="H407" s="112"/>
      <c r="I407" s="113">
        <f t="shared" si="257"/>
        <v>0</v>
      </c>
      <c r="J407" s="114">
        <f t="shared" si="258"/>
        <v>0</v>
      </c>
      <c r="K407" s="115">
        <f t="shared" si="255"/>
        <v>0</v>
      </c>
      <c r="L407" s="113">
        <f t="shared" si="259"/>
        <v>0</v>
      </c>
      <c r="M407" s="114">
        <f t="shared" si="260"/>
        <v>0</v>
      </c>
      <c r="N407" s="115">
        <f t="shared" si="256"/>
        <v>0</v>
      </c>
      <c r="O407" s="113">
        <f t="shared" si="261"/>
        <v>0</v>
      </c>
      <c r="P407" s="116">
        <f t="shared" si="262"/>
        <v>0</v>
      </c>
      <c r="Q407" s="117">
        <f t="shared" si="263"/>
        <v>0</v>
      </c>
      <c r="R407" s="118">
        <f t="shared" si="264"/>
        <v>0</v>
      </c>
      <c r="S407" s="111"/>
      <c r="T407" s="112"/>
      <c r="U407" s="119">
        <f t="shared" si="265"/>
        <v>0</v>
      </c>
      <c r="V407" s="120"/>
      <c r="W407" s="115">
        <f>IFERROR(IF(V407="",0,(SUMIF($G$3:U$3,"金额-入",$G407:U407)-SUMIF($G$3:U$3,"金额-出",$G407:U407))/(SUMIF($G$3:U$3,"数量-入",$G407:U407)-SUMIF($G$3:U$3,"数量-出",$G407:U407))),0)</f>
        <v>0</v>
      </c>
      <c r="X407" s="115">
        <f t="shared" si="266"/>
        <v>0</v>
      </c>
      <c r="Y407" s="121"/>
      <c r="Z407" s="122"/>
      <c r="AA407" s="111"/>
      <c r="AB407" s="112"/>
      <c r="AC407" s="119">
        <f t="shared" si="267"/>
        <v>0</v>
      </c>
      <c r="AD407" s="120"/>
      <c r="AE407" s="115">
        <f>IFERROR(IF(AD407="",0,(SUMIF($G$3:AC$3,"金额-入",$G407:AC407)-SUMIF($G$3:AC$3,"金额-出",$G407:AC407))/(SUMIF($G$3:AC$3,"数量-入",$G407:AC407)-SUMIF($G$3:AC$3,"数量-出",$G407:AC407))),0)</f>
        <v>0</v>
      </c>
      <c r="AF407" s="115">
        <f t="shared" si="268"/>
        <v>0</v>
      </c>
      <c r="AG407" s="121"/>
      <c r="AH407" s="122"/>
      <c r="AI407" s="123"/>
      <c r="AJ407" s="112"/>
      <c r="AK407" s="119">
        <f t="shared" si="269"/>
        <v>0</v>
      </c>
      <c r="AL407" s="124"/>
      <c r="AM407" s="115">
        <f>IFERROR(IF(AL407="",0,(SUMIF($G$3:AK$3,"金额-入",$G407:AK407)-SUMIF($G$3:AK$3,"金额-出",$G407:AK407))/(SUMIF($G$3:AK$3,"数量-入",$G407:AK407)-SUMIF($G$3:AK$3,"数量-出",$G407:AK407))),0)</f>
        <v>0</v>
      </c>
      <c r="AN407" s="115">
        <f t="shared" si="270"/>
        <v>0</v>
      </c>
      <c r="AO407" s="125"/>
      <c r="AP407" s="126"/>
      <c r="AQ407" s="123"/>
      <c r="AR407" s="112"/>
      <c r="AS407" s="119">
        <f t="shared" si="271"/>
        <v>0</v>
      </c>
      <c r="AT407" s="124"/>
      <c r="AU407" s="115">
        <f>IFERROR(IF(AT407="",0,(SUMIF($G$3:AS$3,"金额-入",$G407:AS407)-SUMIF($G$3:AS$3,"金额-出",$G407:AS407))/(SUMIF($G$3:AS$3,"数量-入",$G407:AS407)-SUMIF($G$3:AS$3,"数量-出",$G407:AS407))),0)</f>
        <v>0</v>
      </c>
      <c r="AV407" s="115">
        <f t="shared" si="272"/>
        <v>0</v>
      </c>
      <c r="AW407" s="125"/>
      <c r="AX407" s="126"/>
      <c r="AY407" s="123"/>
      <c r="AZ407" s="112"/>
      <c r="BA407" s="119">
        <f t="shared" si="273"/>
        <v>0</v>
      </c>
      <c r="BB407" s="124"/>
      <c r="BC407" s="115">
        <f>IFERROR(IF(BB407="",0,(SUMIF($G$3:BA$3,"金额-入",$G407:BA407)-SUMIF($G$3:BA$3,"金额-出",$G407:BA407))/(SUMIF($G$3:BA$3,"数量-入",$G407:BA407)-SUMIF($G$3:BA$3,"数量-出",$G407:BA407))),0)</f>
        <v>0</v>
      </c>
      <c r="BD407" s="115">
        <f t="shared" si="274"/>
        <v>0</v>
      </c>
      <c r="BE407" s="125"/>
      <c r="BF407" s="126"/>
      <c r="BG407" s="123"/>
      <c r="BH407" s="112"/>
      <c r="BI407" s="119">
        <f t="shared" si="275"/>
        <v>0</v>
      </c>
      <c r="BJ407" s="124"/>
      <c r="BK407" s="115">
        <f>IFERROR(IF(BJ407="",0,(SUMIF($G$3:BI$3,"金额-入",$G407:BI407)-SUMIF($G$3:BI$3,"金额-出",$G407:BI407))/(SUMIF($G$3:BI$3,"数量-入",$G407:BI407)-SUMIF($G$3:BI$3,"数量-出",$G407:BI407))),0)</f>
        <v>0</v>
      </c>
      <c r="BL407" s="115">
        <f t="shared" si="276"/>
        <v>0</v>
      </c>
      <c r="BM407" s="125"/>
      <c r="BN407" s="126"/>
      <c r="BO407" s="123"/>
      <c r="BP407" s="112"/>
      <c r="BQ407" s="119">
        <f t="shared" si="277"/>
        <v>0</v>
      </c>
      <c r="BR407" s="124"/>
      <c r="BS407" s="115">
        <f>IFERROR(IF(BR407="",0,(SUMIF($G$3:BQ$3,"金额-入",$G407:BQ407)-SUMIF($G$3:BQ$3,"金额-出",$G407:BQ407))/(SUMIF($G$3:BQ$3,"数量-入",$G407:BQ407)-SUMIF($G$3:BQ$3,"数量-出",$G407:BQ407))),0)</f>
        <v>0</v>
      </c>
      <c r="BT407" s="115">
        <f t="shared" si="278"/>
        <v>0</v>
      </c>
      <c r="BU407" s="125"/>
      <c r="BV407" s="126"/>
      <c r="BW407" s="123"/>
      <c r="BX407" s="112"/>
      <c r="BY407" s="119">
        <f t="shared" si="279"/>
        <v>0</v>
      </c>
      <c r="BZ407" s="124"/>
      <c r="CA407" s="115">
        <f>IFERROR(IF(BZ407="",0,(SUMIF($G$3:BY$3,"金额-入",$G407:BY407)-SUMIF($G$3:BY$3,"金额-出",$G407:BY407))/(SUMIF($G$3:BY$3,"数量-入",$G407:BY407)-SUMIF($G$3:BY$3,"数量-出",$G407:BY407))),0)</f>
        <v>0</v>
      </c>
      <c r="CB407" s="115">
        <f t="shared" si="280"/>
        <v>0</v>
      </c>
      <c r="CC407" s="125"/>
      <c r="CD407" s="126"/>
      <c r="CE407" s="123"/>
      <c r="CF407" s="112"/>
      <c r="CG407" s="119">
        <f t="shared" si="281"/>
        <v>0</v>
      </c>
      <c r="CH407" s="124"/>
      <c r="CI407" s="115">
        <f>IFERROR(IF(CH407="",0,(SUMIF($G$3:CG$3,"金额-入",$G407:CG407)-SUMIF($G$3:CG$3,"金额-出",$G407:CG407))/(SUMIF($G$3:CG$3,"数量-入",$G407:CG407)-SUMIF($G$3:CG$3,"数量-出",$G407:CG407))),0)</f>
        <v>0</v>
      </c>
      <c r="CJ407" s="115">
        <f t="shared" si="282"/>
        <v>0</v>
      </c>
      <c r="CK407" s="125"/>
      <c r="CL407" s="126"/>
      <c r="CM407" s="123"/>
      <c r="CN407" s="112"/>
      <c r="CO407" s="119">
        <f t="shared" si="283"/>
        <v>0</v>
      </c>
      <c r="CP407" s="124"/>
      <c r="CQ407" s="115">
        <f>IFERROR(IF(CP407="",0,(SUMIF($G$3:CO$3,"金额-入",$G407:CO407)-SUMIF($G$3:CO$3,"金额-出",$G407:CO407))/(SUMIF($G$3:CO$3,"数量-入",$G407:CO407)-SUMIF($G$3:CO$3,"数量-出",$G407:CO407))),0)</f>
        <v>0</v>
      </c>
      <c r="CR407" s="115">
        <f t="shared" si="284"/>
        <v>0</v>
      </c>
      <c r="CS407" s="125"/>
      <c r="CT407" s="126"/>
      <c r="CU407" s="123"/>
      <c r="CV407" s="112"/>
      <c r="CW407" s="119">
        <f t="shared" si="285"/>
        <v>0</v>
      </c>
      <c r="CX407" s="124"/>
      <c r="CY407" s="115">
        <f>IFERROR(IF(CX407="",0,(SUMIF($G$3:CW$3,"金额-入",$G407:CW407)-SUMIF($G$3:CW$3,"金额-出",$G407:CW407))/(SUMIF($G$3:CW$3,"数量-入",$G407:CW407)-SUMIF($G$3:CW$3,"数量-出",$G407:CW407))),0)</f>
        <v>0</v>
      </c>
      <c r="CZ407" s="115">
        <f t="shared" si="286"/>
        <v>0</v>
      </c>
      <c r="DA407" s="125"/>
      <c r="DB407" s="126"/>
      <c r="DC407" s="123"/>
      <c r="DD407" s="112"/>
      <c r="DE407" s="119">
        <f t="shared" si="287"/>
        <v>0</v>
      </c>
      <c r="DF407" s="124"/>
      <c r="DG407" s="115">
        <f>IFERROR(IF(DF407="",0,(SUMIF($G$3:DE$3,"金额-入",$G407:DE407)-SUMIF($G$3:DE$3,"金额-出",$G407:DE407))/(SUMIF($G$3:DE$3,"数量-入",$G407:DE407)-SUMIF($G$3:DE$3,"数量-出",$G407:DE407))),0)</f>
        <v>0</v>
      </c>
      <c r="DH407" s="115">
        <f t="shared" si="288"/>
        <v>0</v>
      </c>
      <c r="DI407" s="125"/>
      <c r="DJ407" s="126"/>
      <c r="DK407" s="109">
        <f t="array" ref="DK407">MIN(IF(($G$3:$DJ$3="单价")*(G407:DJ407&lt;&gt;0),G407:DJ407))</f>
        <v>0</v>
      </c>
      <c r="DL407" s="97">
        <f t="array" ref="DL407">MAX(IF($G$3:$DJ$3="单价",G407:DJ407))</f>
        <v>0</v>
      </c>
      <c r="DM407" s="115">
        <f t="shared" si="289"/>
        <v>0</v>
      </c>
      <c r="DN407" s="127"/>
      <c r="DO407" s="2"/>
      <c r="DP407" s="11">
        <f t="shared" si="290"/>
        <v>0</v>
      </c>
      <c r="DQ407" s="11">
        <f t="shared" si="291"/>
        <v>0</v>
      </c>
      <c r="DR407" s="11"/>
      <c r="DS407" s="11"/>
      <c r="DT407" s="11"/>
      <c r="DU407" s="2"/>
      <c r="DV407" s="2"/>
      <c r="DW407" s="2"/>
      <c r="DX407" s="2"/>
      <c r="DY407" s="2"/>
    </row>
    <row r="408" spans="1:129" ht="18" hidden="1" customHeight="1" outlineLevel="1" x14ac:dyDescent="0.15">
      <c r="A408" s="2"/>
      <c r="B408" s="53">
        <f t="shared" si="254"/>
        <v>404</v>
      </c>
      <c r="C408" s="5"/>
      <c r="D408" s="6"/>
      <c r="E408" s="7"/>
      <c r="F408" s="8"/>
      <c r="G408" s="111"/>
      <c r="H408" s="112"/>
      <c r="I408" s="113">
        <f t="shared" si="257"/>
        <v>0</v>
      </c>
      <c r="J408" s="114">
        <f t="shared" si="258"/>
        <v>0</v>
      </c>
      <c r="K408" s="115">
        <f t="shared" si="255"/>
        <v>0</v>
      </c>
      <c r="L408" s="113">
        <f t="shared" si="259"/>
        <v>0</v>
      </c>
      <c r="M408" s="114">
        <f t="shared" si="260"/>
        <v>0</v>
      </c>
      <c r="N408" s="115">
        <f t="shared" si="256"/>
        <v>0</v>
      </c>
      <c r="O408" s="113">
        <f t="shared" si="261"/>
        <v>0</v>
      </c>
      <c r="P408" s="116">
        <f t="shared" si="262"/>
        <v>0</v>
      </c>
      <c r="Q408" s="117">
        <f t="shared" si="263"/>
        <v>0</v>
      </c>
      <c r="R408" s="118">
        <f t="shared" si="264"/>
        <v>0</v>
      </c>
      <c r="S408" s="111"/>
      <c r="T408" s="112"/>
      <c r="U408" s="119">
        <f t="shared" si="265"/>
        <v>0</v>
      </c>
      <c r="V408" s="120"/>
      <c r="W408" s="115">
        <f>IFERROR(IF(V408="",0,(SUMIF($G$3:U$3,"金额-入",$G408:U408)-SUMIF($G$3:U$3,"金额-出",$G408:U408))/(SUMIF($G$3:U$3,"数量-入",$G408:U408)-SUMIF($G$3:U$3,"数量-出",$G408:U408))),0)</f>
        <v>0</v>
      </c>
      <c r="X408" s="115">
        <f t="shared" si="266"/>
        <v>0</v>
      </c>
      <c r="Y408" s="121"/>
      <c r="Z408" s="122"/>
      <c r="AA408" s="111"/>
      <c r="AB408" s="112"/>
      <c r="AC408" s="119">
        <f t="shared" si="267"/>
        <v>0</v>
      </c>
      <c r="AD408" s="120"/>
      <c r="AE408" s="115">
        <f>IFERROR(IF(AD408="",0,(SUMIF($G$3:AC$3,"金额-入",$G408:AC408)-SUMIF($G$3:AC$3,"金额-出",$G408:AC408))/(SUMIF($G$3:AC$3,"数量-入",$G408:AC408)-SUMIF($G$3:AC$3,"数量-出",$G408:AC408))),0)</f>
        <v>0</v>
      </c>
      <c r="AF408" s="115">
        <f t="shared" si="268"/>
        <v>0</v>
      </c>
      <c r="AG408" s="121"/>
      <c r="AH408" s="122"/>
      <c r="AI408" s="123"/>
      <c r="AJ408" s="112"/>
      <c r="AK408" s="119">
        <f t="shared" si="269"/>
        <v>0</v>
      </c>
      <c r="AL408" s="124"/>
      <c r="AM408" s="115">
        <f>IFERROR(IF(AL408="",0,(SUMIF($G$3:AK$3,"金额-入",$G408:AK408)-SUMIF($G$3:AK$3,"金额-出",$G408:AK408))/(SUMIF($G$3:AK$3,"数量-入",$G408:AK408)-SUMIF($G$3:AK$3,"数量-出",$G408:AK408))),0)</f>
        <v>0</v>
      </c>
      <c r="AN408" s="115">
        <f t="shared" si="270"/>
        <v>0</v>
      </c>
      <c r="AO408" s="125"/>
      <c r="AP408" s="126"/>
      <c r="AQ408" s="123"/>
      <c r="AR408" s="112"/>
      <c r="AS408" s="119">
        <f t="shared" si="271"/>
        <v>0</v>
      </c>
      <c r="AT408" s="124"/>
      <c r="AU408" s="115">
        <f>IFERROR(IF(AT408="",0,(SUMIF($G$3:AS$3,"金额-入",$G408:AS408)-SUMIF($G$3:AS$3,"金额-出",$G408:AS408))/(SUMIF($G$3:AS$3,"数量-入",$G408:AS408)-SUMIF($G$3:AS$3,"数量-出",$G408:AS408))),0)</f>
        <v>0</v>
      </c>
      <c r="AV408" s="115">
        <f t="shared" si="272"/>
        <v>0</v>
      </c>
      <c r="AW408" s="125"/>
      <c r="AX408" s="126"/>
      <c r="AY408" s="123"/>
      <c r="AZ408" s="112"/>
      <c r="BA408" s="119">
        <f t="shared" si="273"/>
        <v>0</v>
      </c>
      <c r="BB408" s="124"/>
      <c r="BC408" s="115">
        <f>IFERROR(IF(BB408="",0,(SUMIF($G$3:BA$3,"金额-入",$G408:BA408)-SUMIF($G$3:BA$3,"金额-出",$G408:BA408))/(SUMIF($G$3:BA$3,"数量-入",$G408:BA408)-SUMIF($G$3:BA$3,"数量-出",$G408:BA408))),0)</f>
        <v>0</v>
      </c>
      <c r="BD408" s="115">
        <f t="shared" si="274"/>
        <v>0</v>
      </c>
      <c r="BE408" s="125"/>
      <c r="BF408" s="126"/>
      <c r="BG408" s="123"/>
      <c r="BH408" s="112"/>
      <c r="BI408" s="119">
        <f t="shared" si="275"/>
        <v>0</v>
      </c>
      <c r="BJ408" s="124"/>
      <c r="BK408" s="115">
        <f>IFERROR(IF(BJ408="",0,(SUMIF($G$3:BI$3,"金额-入",$G408:BI408)-SUMIF($G$3:BI$3,"金额-出",$G408:BI408))/(SUMIF($G$3:BI$3,"数量-入",$G408:BI408)-SUMIF($G$3:BI$3,"数量-出",$G408:BI408))),0)</f>
        <v>0</v>
      </c>
      <c r="BL408" s="115">
        <f t="shared" si="276"/>
        <v>0</v>
      </c>
      <c r="BM408" s="125"/>
      <c r="BN408" s="126"/>
      <c r="BO408" s="123"/>
      <c r="BP408" s="112"/>
      <c r="BQ408" s="119">
        <f t="shared" si="277"/>
        <v>0</v>
      </c>
      <c r="BR408" s="124"/>
      <c r="BS408" s="115">
        <f>IFERROR(IF(BR408="",0,(SUMIF($G$3:BQ$3,"金额-入",$G408:BQ408)-SUMIF($G$3:BQ$3,"金额-出",$G408:BQ408))/(SUMIF($G$3:BQ$3,"数量-入",$G408:BQ408)-SUMIF($G$3:BQ$3,"数量-出",$G408:BQ408))),0)</f>
        <v>0</v>
      </c>
      <c r="BT408" s="115">
        <f t="shared" si="278"/>
        <v>0</v>
      </c>
      <c r="BU408" s="125"/>
      <c r="BV408" s="126"/>
      <c r="BW408" s="123"/>
      <c r="BX408" s="112"/>
      <c r="BY408" s="119">
        <f t="shared" si="279"/>
        <v>0</v>
      </c>
      <c r="BZ408" s="124"/>
      <c r="CA408" s="115">
        <f>IFERROR(IF(BZ408="",0,(SUMIF($G$3:BY$3,"金额-入",$G408:BY408)-SUMIF($G$3:BY$3,"金额-出",$G408:BY408))/(SUMIF($G$3:BY$3,"数量-入",$G408:BY408)-SUMIF($G$3:BY$3,"数量-出",$G408:BY408))),0)</f>
        <v>0</v>
      </c>
      <c r="CB408" s="115">
        <f t="shared" si="280"/>
        <v>0</v>
      </c>
      <c r="CC408" s="125"/>
      <c r="CD408" s="126"/>
      <c r="CE408" s="123"/>
      <c r="CF408" s="112"/>
      <c r="CG408" s="119">
        <f t="shared" si="281"/>
        <v>0</v>
      </c>
      <c r="CH408" s="124"/>
      <c r="CI408" s="115">
        <f>IFERROR(IF(CH408="",0,(SUMIF($G$3:CG$3,"金额-入",$G408:CG408)-SUMIF($G$3:CG$3,"金额-出",$G408:CG408))/(SUMIF($G$3:CG$3,"数量-入",$G408:CG408)-SUMIF($G$3:CG$3,"数量-出",$G408:CG408))),0)</f>
        <v>0</v>
      </c>
      <c r="CJ408" s="115">
        <f t="shared" si="282"/>
        <v>0</v>
      </c>
      <c r="CK408" s="125"/>
      <c r="CL408" s="126"/>
      <c r="CM408" s="123"/>
      <c r="CN408" s="112"/>
      <c r="CO408" s="119">
        <f t="shared" si="283"/>
        <v>0</v>
      </c>
      <c r="CP408" s="124"/>
      <c r="CQ408" s="115">
        <f>IFERROR(IF(CP408="",0,(SUMIF($G$3:CO$3,"金额-入",$G408:CO408)-SUMIF($G$3:CO$3,"金额-出",$G408:CO408))/(SUMIF($G$3:CO$3,"数量-入",$G408:CO408)-SUMIF($G$3:CO$3,"数量-出",$G408:CO408))),0)</f>
        <v>0</v>
      </c>
      <c r="CR408" s="115">
        <f t="shared" si="284"/>
        <v>0</v>
      </c>
      <c r="CS408" s="125"/>
      <c r="CT408" s="126"/>
      <c r="CU408" s="123"/>
      <c r="CV408" s="112"/>
      <c r="CW408" s="119">
        <f t="shared" si="285"/>
        <v>0</v>
      </c>
      <c r="CX408" s="124"/>
      <c r="CY408" s="115">
        <f>IFERROR(IF(CX408="",0,(SUMIF($G$3:CW$3,"金额-入",$G408:CW408)-SUMIF($G$3:CW$3,"金额-出",$G408:CW408))/(SUMIF($G$3:CW$3,"数量-入",$G408:CW408)-SUMIF($G$3:CW$3,"数量-出",$G408:CW408))),0)</f>
        <v>0</v>
      </c>
      <c r="CZ408" s="115">
        <f t="shared" si="286"/>
        <v>0</v>
      </c>
      <c r="DA408" s="125"/>
      <c r="DB408" s="126"/>
      <c r="DC408" s="123"/>
      <c r="DD408" s="112"/>
      <c r="DE408" s="119">
        <f t="shared" si="287"/>
        <v>0</v>
      </c>
      <c r="DF408" s="124"/>
      <c r="DG408" s="115">
        <f>IFERROR(IF(DF408="",0,(SUMIF($G$3:DE$3,"金额-入",$G408:DE408)-SUMIF($G$3:DE$3,"金额-出",$G408:DE408))/(SUMIF($G$3:DE$3,"数量-入",$G408:DE408)-SUMIF($G$3:DE$3,"数量-出",$G408:DE408))),0)</f>
        <v>0</v>
      </c>
      <c r="DH408" s="115">
        <f t="shared" si="288"/>
        <v>0</v>
      </c>
      <c r="DI408" s="125"/>
      <c r="DJ408" s="126"/>
      <c r="DK408" s="109">
        <f t="array" ref="DK408">MIN(IF(($G$3:$DJ$3="单价")*(G408:DJ408&lt;&gt;0),G408:DJ408))</f>
        <v>0</v>
      </c>
      <c r="DL408" s="97">
        <f t="array" ref="DL408">MAX(IF($G$3:$DJ$3="单价",G408:DJ408))</f>
        <v>0</v>
      </c>
      <c r="DM408" s="115">
        <f t="shared" si="289"/>
        <v>0</v>
      </c>
      <c r="DN408" s="127"/>
      <c r="DO408" s="2"/>
      <c r="DP408" s="11">
        <f t="shared" si="290"/>
        <v>0</v>
      </c>
      <c r="DQ408" s="11">
        <f t="shared" si="291"/>
        <v>0</v>
      </c>
      <c r="DR408" s="11"/>
      <c r="DS408" s="11"/>
      <c r="DT408" s="11"/>
      <c r="DU408" s="2"/>
      <c r="DV408" s="2"/>
      <c r="DW408" s="2"/>
      <c r="DX408" s="2"/>
      <c r="DY408" s="2"/>
    </row>
    <row r="409" spans="1:129" ht="18" hidden="1" customHeight="1" outlineLevel="1" x14ac:dyDescent="0.15">
      <c r="A409" s="2"/>
      <c r="B409" s="53">
        <f t="shared" si="254"/>
        <v>405</v>
      </c>
      <c r="C409" s="5"/>
      <c r="D409" s="6"/>
      <c r="E409" s="7"/>
      <c r="F409" s="8"/>
      <c r="G409" s="111"/>
      <c r="H409" s="112"/>
      <c r="I409" s="113">
        <f t="shared" si="257"/>
        <v>0</v>
      </c>
      <c r="J409" s="114">
        <f t="shared" si="258"/>
        <v>0</v>
      </c>
      <c r="K409" s="115">
        <f t="shared" si="255"/>
        <v>0</v>
      </c>
      <c r="L409" s="113">
        <f t="shared" si="259"/>
        <v>0</v>
      </c>
      <c r="M409" s="114">
        <f t="shared" si="260"/>
        <v>0</v>
      </c>
      <c r="N409" s="115">
        <f t="shared" si="256"/>
        <v>0</v>
      </c>
      <c r="O409" s="113">
        <f t="shared" si="261"/>
        <v>0</v>
      </c>
      <c r="P409" s="116">
        <f t="shared" si="262"/>
        <v>0</v>
      </c>
      <c r="Q409" s="117">
        <f t="shared" si="263"/>
        <v>0</v>
      </c>
      <c r="R409" s="118">
        <f t="shared" si="264"/>
        <v>0</v>
      </c>
      <c r="S409" s="111"/>
      <c r="T409" s="112"/>
      <c r="U409" s="119">
        <f t="shared" si="265"/>
        <v>0</v>
      </c>
      <c r="V409" s="120"/>
      <c r="W409" s="115">
        <f>IFERROR(IF(V409="",0,(SUMIF($G$3:U$3,"金额-入",$G409:U409)-SUMIF($G$3:U$3,"金额-出",$G409:U409))/(SUMIF($G$3:U$3,"数量-入",$G409:U409)-SUMIF($G$3:U$3,"数量-出",$G409:U409))),0)</f>
        <v>0</v>
      </c>
      <c r="X409" s="115">
        <f t="shared" si="266"/>
        <v>0</v>
      </c>
      <c r="Y409" s="121"/>
      <c r="Z409" s="122"/>
      <c r="AA409" s="111"/>
      <c r="AB409" s="112"/>
      <c r="AC409" s="119">
        <f t="shared" si="267"/>
        <v>0</v>
      </c>
      <c r="AD409" s="120"/>
      <c r="AE409" s="115">
        <f>IFERROR(IF(AD409="",0,(SUMIF($G$3:AC$3,"金额-入",$G409:AC409)-SUMIF($G$3:AC$3,"金额-出",$G409:AC409))/(SUMIF($G$3:AC$3,"数量-入",$G409:AC409)-SUMIF($G$3:AC$3,"数量-出",$G409:AC409))),0)</f>
        <v>0</v>
      </c>
      <c r="AF409" s="115">
        <f t="shared" si="268"/>
        <v>0</v>
      </c>
      <c r="AG409" s="121"/>
      <c r="AH409" s="122"/>
      <c r="AI409" s="123"/>
      <c r="AJ409" s="112"/>
      <c r="AK409" s="119">
        <f t="shared" si="269"/>
        <v>0</v>
      </c>
      <c r="AL409" s="124"/>
      <c r="AM409" s="115">
        <f>IFERROR(IF(AL409="",0,(SUMIF($G$3:AK$3,"金额-入",$G409:AK409)-SUMIF($G$3:AK$3,"金额-出",$G409:AK409))/(SUMIF($G$3:AK$3,"数量-入",$G409:AK409)-SUMIF($G$3:AK$3,"数量-出",$G409:AK409))),0)</f>
        <v>0</v>
      </c>
      <c r="AN409" s="115">
        <f t="shared" si="270"/>
        <v>0</v>
      </c>
      <c r="AO409" s="125"/>
      <c r="AP409" s="126"/>
      <c r="AQ409" s="123"/>
      <c r="AR409" s="112"/>
      <c r="AS409" s="119">
        <f t="shared" si="271"/>
        <v>0</v>
      </c>
      <c r="AT409" s="124"/>
      <c r="AU409" s="115">
        <f>IFERROR(IF(AT409="",0,(SUMIF($G$3:AS$3,"金额-入",$G409:AS409)-SUMIF($G$3:AS$3,"金额-出",$G409:AS409))/(SUMIF($G$3:AS$3,"数量-入",$G409:AS409)-SUMIF($G$3:AS$3,"数量-出",$G409:AS409))),0)</f>
        <v>0</v>
      </c>
      <c r="AV409" s="115">
        <f t="shared" si="272"/>
        <v>0</v>
      </c>
      <c r="AW409" s="125"/>
      <c r="AX409" s="126"/>
      <c r="AY409" s="123"/>
      <c r="AZ409" s="112"/>
      <c r="BA409" s="119">
        <f t="shared" si="273"/>
        <v>0</v>
      </c>
      <c r="BB409" s="124"/>
      <c r="BC409" s="115">
        <f>IFERROR(IF(BB409="",0,(SUMIF($G$3:BA$3,"金额-入",$G409:BA409)-SUMIF($G$3:BA$3,"金额-出",$G409:BA409))/(SUMIF($G$3:BA$3,"数量-入",$G409:BA409)-SUMIF($G$3:BA$3,"数量-出",$G409:BA409))),0)</f>
        <v>0</v>
      </c>
      <c r="BD409" s="115">
        <f t="shared" si="274"/>
        <v>0</v>
      </c>
      <c r="BE409" s="125"/>
      <c r="BF409" s="126"/>
      <c r="BG409" s="123"/>
      <c r="BH409" s="112"/>
      <c r="BI409" s="119">
        <f t="shared" si="275"/>
        <v>0</v>
      </c>
      <c r="BJ409" s="124"/>
      <c r="BK409" s="115">
        <f>IFERROR(IF(BJ409="",0,(SUMIF($G$3:BI$3,"金额-入",$G409:BI409)-SUMIF($G$3:BI$3,"金额-出",$G409:BI409))/(SUMIF($G$3:BI$3,"数量-入",$G409:BI409)-SUMIF($G$3:BI$3,"数量-出",$G409:BI409))),0)</f>
        <v>0</v>
      </c>
      <c r="BL409" s="115">
        <f t="shared" si="276"/>
        <v>0</v>
      </c>
      <c r="BM409" s="125"/>
      <c r="BN409" s="126"/>
      <c r="BO409" s="123"/>
      <c r="BP409" s="112"/>
      <c r="BQ409" s="119">
        <f t="shared" si="277"/>
        <v>0</v>
      </c>
      <c r="BR409" s="124"/>
      <c r="BS409" s="115">
        <f>IFERROR(IF(BR409="",0,(SUMIF($G$3:BQ$3,"金额-入",$G409:BQ409)-SUMIF($G$3:BQ$3,"金额-出",$G409:BQ409))/(SUMIF($G$3:BQ$3,"数量-入",$G409:BQ409)-SUMIF($G$3:BQ$3,"数量-出",$G409:BQ409))),0)</f>
        <v>0</v>
      </c>
      <c r="BT409" s="115">
        <f t="shared" si="278"/>
        <v>0</v>
      </c>
      <c r="BU409" s="125"/>
      <c r="BV409" s="126"/>
      <c r="BW409" s="123"/>
      <c r="BX409" s="112"/>
      <c r="BY409" s="119">
        <f t="shared" si="279"/>
        <v>0</v>
      </c>
      <c r="BZ409" s="124"/>
      <c r="CA409" s="115">
        <f>IFERROR(IF(BZ409="",0,(SUMIF($G$3:BY$3,"金额-入",$G409:BY409)-SUMIF($G$3:BY$3,"金额-出",$G409:BY409))/(SUMIF($G$3:BY$3,"数量-入",$G409:BY409)-SUMIF($G$3:BY$3,"数量-出",$G409:BY409))),0)</f>
        <v>0</v>
      </c>
      <c r="CB409" s="115">
        <f t="shared" si="280"/>
        <v>0</v>
      </c>
      <c r="CC409" s="125"/>
      <c r="CD409" s="126"/>
      <c r="CE409" s="123"/>
      <c r="CF409" s="112"/>
      <c r="CG409" s="119">
        <f t="shared" si="281"/>
        <v>0</v>
      </c>
      <c r="CH409" s="124"/>
      <c r="CI409" s="115">
        <f>IFERROR(IF(CH409="",0,(SUMIF($G$3:CG$3,"金额-入",$G409:CG409)-SUMIF($G$3:CG$3,"金额-出",$G409:CG409))/(SUMIF($G$3:CG$3,"数量-入",$G409:CG409)-SUMIF($G$3:CG$3,"数量-出",$G409:CG409))),0)</f>
        <v>0</v>
      </c>
      <c r="CJ409" s="115">
        <f t="shared" si="282"/>
        <v>0</v>
      </c>
      <c r="CK409" s="125"/>
      <c r="CL409" s="126"/>
      <c r="CM409" s="123"/>
      <c r="CN409" s="112"/>
      <c r="CO409" s="119">
        <f t="shared" si="283"/>
        <v>0</v>
      </c>
      <c r="CP409" s="124"/>
      <c r="CQ409" s="115">
        <f>IFERROR(IF(CP409="",0,(SUMIF($G$3:CO$3,"金额-入",$G409:CO409)-SUMIF($G$3:CO$3,"金额-出",$G409:CO409))/(SUMIF($G$3:CO$3,"数量-入",$G409:CO409)-SUMIF($G$3:CO$3,"数量-出",$G409:CO409))),0)</f>
        <v>0</v>
      </c>
      <c r="CR409" s="115">
        <f t="shared" si="284"/>
        <v>0</v>
      </c>
      <c r="CS409" s="125"/>
      <c r="CT409" s="126"/>
      <c r="CU409" s="123"/>
      <c r="CV409" s="112"/>
      <c r="CW409" s="119">
        <f t="shared" si="285"/>
        <v>0</v>
      </c>
      <c r="CX409" s="124"/>
      <c r="CY409" s="115">
        <f>IFERROR(IF(CX409="",0,(SUMIF($G$3:CW$3,"金额-入",$G409:CW409)-SUMIF($G$3:CW$3,"金额-出",$G409:CW409))/(SUMIF($G$3:CW$3,"数量-入",$G409:CW409)-SUMIF($G$3:CW$3,"数量-出",$G409:CW409))),0)</f>
        <v>0</v>
      </c>
      <c r="CZ409" s="115">
        <f t="shared" si="286"/>
        <v>0</v>
      </c>
      <c r="DA409" s="125"/>
      <c r="DB409" s="126"/>
      <c r="DC409" s="123"/>
      <c r="DD409" s="112"/>
      <c r="DE409" s="119">
        <f t="shared" si="287"/>
        <v>0</v>
      </c>
      <c r="DF409" s="124"/>
      <c r="DG409" s="115">
        <f>IFERROR(IF(DF409="",0,(SUMIF($G$3:DE$3,"金额-入",$G409:DE409)-SUMIF($G$3:DE$3,"金额-出",$G409:DE409))/(SUMIF($G$3:DE$3,"数量-入",$G409:DE409)-SUMIF($G$3:DE$3,"数量-出",$G409:DE409))),0)</f>
        <v>0</v>
      </c>
      <c r="DH409" s="115">
        <f t="shared" si="288"/>
        <v>0</v>
      </c>
      <c r="DI409" s="125"/>
      <c r="DJ409" s="126"/>
      <c r="DK409" s="109">
        <f t="array" ref="DK409">MIN(IF(($G$3:$DJ$3="单价")*(G409:DJ409&lt;&gt;0),G409:DJ409))</f>
        <v>0</v>
      </c>
      <c r="DL409" s="97">
        <f t="array" ref="DL409">MAX(IF($G$3:$DJ$3="单价",G409:DJ409))</f>
        <v>0</v>
      </c>
      <c r="DM409" s="115">
        <f t="shared" si="289"/>
        <v>0</v>
      </c>
      <c r="DN409" s="127"/>
      <c r="DO409" s="2"/>
      <c r="DP409" s="11">
        <f t="shared" si="290"/>
        <v>0</v>
      </c>
      <c r="DQ409" s="11">
        <f t="shared" si="291"/>
        <v>0</v>
      </c>
      <c r="DR409" s="11"/>
      <c r="DS409" s="11"/>
      <c r="DT409" s="11"/>
      <c r="DU409" s="2"/>
      <c r="DV409" s="2"/>
      <c r="DW409" s="2"/>
      <c r="DX409" s="2"/>
      <c r="DY409" s="2"/>
    </row>
    <row r="410" spans="1:129" ht="18" hidden="1" customHeight="1" outlineLevel="1" x14ac:dyDescent="0.15">
      <c r="A410" s="2"/>
      <c r="B410" s="53">
        <f t="shared" si="254"/>
        <v>406</v>
      </c>
      <c r="C410" s="5"/>
      <c r="D410" s="6"/>
      <c r="E410" s="7"/>
      <c r="F410" s="8"/>
      <c r="G410" s="111"/>
      <c r="H410" s="112"/>
      <c r="I410" s="113">
        <f t="shared" si="257"/>
        <v>0</v>
      </c>
      <c r="J410" s="114">
        <f t="shared" si="258"/>
        <v>0</v>
      </c>
      <c r="K410" s="115">
        <f t="shared" si="255"/>
        <v>0</v>
      </c>
      <c r="L410" s="113">
        <f t="shared" si="259"/>
        <v>0</v>
      </c>
      <c r="M410" s="114">
        <f t="shared" si="260"/>
        <v>0</v>
      </c>
      <c r="N410" s="115">
        <f t="shared" si="256"/>
        <v>0</v>
      </c>
      <c r="O410" s="113">
        <f t="shared" si="261"/>
        <v>0</v>
      </c>
      <c r="P410" s="116">
        <f t="shared" si="262"/>
        <v>0</v>
      </c>
      <c r="Q410" s="117">
        <f t="shared" si="263"/>
        <v>0</v>
      </c>
      <c r="R410" s="118">
        <f t="shared" si="264"/>
        <v>0</v>
      </c>
      <c r="S410" s="111"/>
      <c r="T410" s="112"/>
      <c r="U410" s="119">
        <f t="shared" si="265"/>
        <v>0</v>
      </c>
      <c r="V410" s="120"/>
      <c r="W410" s="115">
        <f>IFERROR(IF(V410="",0,(SUMIF($G$3:U$3,"金额-入",$G410:U410)-SUMIF($G$3:U$3,"金额-出",$G410:U410))/(SUMIF($G$3:U$3,"数量-入",$G410:U410)-SUMIF($G$3:U$3,"数量-出",$G410:U410))),0)</f>
        <v>0</v>
      </c>
      <c r="X410" s="115">
        <f t="shared" si="266"/>
        <v>0</v>
      </c>
      <c r="Y410" s="121"/>
      <c r="Z410" s="122"/>
      <c r="AA410" s="111"/>
      <c r="AB410" s="112"/>
      <c r="AC410" s="119">
        <f t="shared" si="267"/>
        <v>0</v>
      </c>
      <c r="AD410" s="120"/>
      <c r="AE410" s="115">
        <f>IFERROR(IF(AD410="",0,(SUMIF($G$3:AC$3,"金额-入",$G410:AC410)-SUMIF($G$3:AC$3,"金额-出",$G410:AC410))/(SUMIF($G$3:AC$3,"数量-入",$G410:AC410)-SUMIF($G$3:AC$3,"数量-出",$G410:AC410))),0)</f>
        <v>0</v>
      </c>
      <c r="AF410" s="115">
        <f t="shared" si="268"/>
        <v>0</v>
      </c>
      <c r="AG410" s="121"/>
      <c r="AH410" s="122"/>
      <c r="AI410" s="123"/>
      <c r="AJ410" s="112"/>
      <c r="AK410" s="119">
        <f t="shared" si="269"/>
        <v>0</v>
      </c>
      <c r="AL410" s="124"/>
      <c r="AM410" s="115">
        <f>IFERROR(IF(AL410="",0,(SUMIF($G$3:AK$3,"金额-入",$G410:AK410)-SUMIF($G$3:AK$3,"金额-出",$G410:AK410))/(SUMIF($G$3:AK$3,"数量-入",$G410:AK410)-SUMIF($G$3:AK$3,"数量-出",$G410:AK410))),0)</f>
        <v>0</v>
      </c>
      <c r="AN410" s="115">
        <f t="shared" si="270"/>
        <v>0</v>
      </c>
      <c r="AO410" s="125"/>
      <c r="AP410" s="126"/>
      <c r="AQ410" s="123"/>
      <c r="AR410" s="112"/>
      <c r="AS410" s="119">
        <f t="shared" si="271"/>
        <v>0</v>
      </c>
      <c r="AT410" s="124"/>
      <c r="AU410" s="115">
        <f>IFERROR(IF(AT410="",0,(SUMIF($G$3:AS$3,"金额-入",$G410:AS410)-SUMIF($G$3:AS$3,"金额-出",$G410:AS410))/(SUMIF($G$3:AS$3,"数量-入",$G410:AS410)-SUMIF($G$3:AS$3,"数量-出",$G410:AS410))),0)</f>
        <v>0</v>
      </c>
      <c r="AV410" s="115">
        <f t="shared" si="272"/>
        <v>0</v>
      </c>
      <c r="AW410" s="125"/>
      <c r="AX410" s="126"/>
      <c r="AY410" s="123"/>
      <c r="AZ410" s="112"/>
      <c r="BA410" s="119">
        <f t="shared" si="273"/>
        <v>0</v>
      </c>
      <c r="BB410" s="124"/>
      <c r="BC410" s="115">
        <f>IFERROR(IF(BB410="",0,(SUMIF($G$3:BA$3,"金额-入",$G410:BA410)-SUMIF($G$3:BA$3,"金额-出",$G410:BA410))/(SUMIF($G$3:BA$3,"数量-入",$G410:BA410)-SUMIF($G$3:BA$3,"数量-出",$G410:BA410))),0)</f>
        <v>0</v>
      </c>
      <c r="BD410" s="115">
        <f t="shared" si="274"/>
        <v>0</v>
      </c>
      <c r="BE410" s="125"/>
      <c r="BF410" s="126"/>
      <c r="BG410" s="123"/>
      <c r="BH410" s="112"/>
      <c r="BI410" s="119">
        <f t="shared" si="275"/>
        <v>0</v>
      </c>
      <c r="BJ410" s="124"/>
      <c r="BK410" s="115">
        <f>IFERROR(IF(BJ410="",0,(SUMIF($G$3:BI$3,"金额-入",$G410:BI410)-SUMIF($G$3:BI$3,"金额-出",$G410:BI410))/(SUMIF($G$3:BI$3,"数量-入",$G410:BI410)-SUMIF($G$3:BI$3,"数量-出",$G410:BI410))),0)</f>
        <v>0</v>
      </c>
      <c r="BL410" s="115">
        <f t="shared" si="276"/>
        <v>0</v>
      </c>
      <c r="BM410" s="125"/>
      <c r="BN410" s="126"/>
      <c r="BO410" s="123"/>
      <c r="BP410" s="112"/>
      <c r="BQ410" s="119">
        <f t="shared" si="277"/>
        <v>0</v>
      </c>
      <c r="BR410" s="124"/>
      <c r="BS410" s="115">
        <f>IFERROR(IF(BR410="",0,(SUMIF($G$3:BQ$3,"金额-入",$G410:BQ410)-SUMIF($G$3:BQ$3,"金额-出",$G410:BQ410))/(SUMIF($G$3:BQ$3,"数量-入",$G410:BQ410)-SUMIF($G$3:BQ$3,"数量-出",$G410:BQ410))),0)</f>
        <v>0</v>
      </c>
      <c r="BT410" s="115">
        <f t="shared" si="278"/>
        <v>0</v>
      </c>
      <c r="BU410" s="125"/>
      <c r="BV410" s="126"/>
      <c r="BW410" s="123"/>
      <c r="BX410" s="112"/>
      <c r="BY410" s="119">
        <f t="shared" si="279"/>
        <v>0</v>
      </c>
      <c r="BZ410" s="124"/>
      <c r="CA410" s="115">
        <f>IFERROR(IF(BZ410="",0,(SUMIF($G$3:BY$3,"金额-入",$G410:BY410)-SUMIF($G$3:BY$3,"金额-出",$G410:BY410))/(SUMIF($G$3:BY$3,"数量-入",$G410:BY410)-SUMIF($G$3:BY$3,"数量-出",$G410:BY410))),0)</f>
        <v>0</v>
      </c>
      <c r="CB410" s="115">
        <f t="shared" si="280"/>
        <v>0</v>
      </c>
      <c r="CC410" s="125"/>
      <c r="CD410" s="126"/>
      <c r="CE410" s="123"/>
      <c r="CF410" s="112"/>
      <c r="CG410" s="119">
        <f t="shared" si="281"/>
        <v>0</v>
      </c>
      <c r="CH410" s="124"/>
      <c r="CI410" s="115">
        <f>IFERROR(IF(CH410="",0,(SUMIF($G$3:CG$3,"金额-入",$G410:CG410)-SUMIF($G$3:CG$3,"金额-出",$G410:CG410))/(SUMIF($G$3:CG$3,"数量-入",$G410:CG410)-SUMIF($G$3:CG$3,"数量-出",$G410:CG410))),0)</f>
        <v>0</v>
      </c>
      <c r="CJ410" s="115">
        <f t="shared" si="282"/>
        <v>0</v>
      </c>
      <c r="CK410" s="125"/>
      <c r="CL410" s="126"/>
      <c r="CM410" s="123"/>
      <c r="CN410" s="112"/>
      <c r="CO410" s="119">
        <f t="shared" si="283"/>
        <v>0</v>
      </c>
      <c r="CP410" s="124"/>
      <c r="CQ410" s="115">
        <f>IFERROR(IF(CP410="",0,(SUMIF($G$3:CO$3,"金额-入",$G410:CO410)-SUMIF($G$3:CO$3,"金额-出",$G410:CO410))/(SUMIF($G$3:CO$3,"数量-入",$G410:CO410)-SUMIF($G$3:CO$3,"数量-出",$G410:CO410))),0)</f>
        <v>0</v>
      </c>
      <c r="CR410" s="115">
        <f t="shared" si="284"/>
        <v>0</v>
      </c>
      <c r="CS410" s="125"/>
      <c r="CT410" s="126"/>
      <c r="CU410" s="123"/>
      <c r="CV410" s="112"/>
      <c r="CW410" s="119">
        <f t="shared" si="285"/>
        <v>0</v>
      </c>
      <c r="CX410" s="124"/>
      <c r="CY410" s="115">
        <f>IFERROR(IF(CX410="",0,(SUMIF($G$3:CW$3,"金额-入",$G410:CW410)-SUMIF($G$3:CW$3,"金额-出",$G410:CW410))/(SUMIF($G$3:CW$3,"数量-入",$G410:CW410)-SUMIF($G$3:CW$3,"数量-出",$G410:CW410))),0)</f>
        <v>0</v>
      </c>
      <c r="CZ410" s="115">
        <f t="shared" si="286"/>
        <v>0</v>
      </c>
      <c r="DA410" s="125"/>
      <c r="DB410" s="126"/>
      <c r="DC410" s="123"/>
      <c r="DD410" s="112"/>
      <c r="DE410" s="119">
        <f t="shared" si="287"/>
        <v>0</v>
      </c>
      <c r="DF410" s="124"/>
      <c r="DG410" s="115">
        <f>IFERROR(IF(DF410="",0,(SUMIF($G$3:DE$3,"金额-入",$G410:DE410)-SUMIF($G$3:DE$3,"金额-出",$G410:DE410))/(SUMIF($G$3:DE$3,"数量-入",$G410:DE410)-SUMIF($G$3:DE$3,"数量-出",$G410:DE410))),0)</f>
        <v>0</v>
      </c>
      <c r="DH410" s="115">
        <f t="shared" si="288"/>
        <v>0</v>
      </c>
      <c r="DI410" s="125"/>
      <c r="DJ410" s="126"/>
      <c r="DK410" s="109">
        <f t="array" ref="DK410">MIN(IF(($G$3:$DJ$3="单价")*(G410:DJ410&lt;&gt;0),G410:DJ410))</f>
        <v>0</v>
      </c>
      <c r="DL410" s="97">
        <f t="array" ref="DL410">MAX(IF($G$3:$DJ$3="单价",G410:DJ410))</f>
        <v>0</v>
      </c>
      <c r="DM410" s="115">
        <f t="shared" si="289"/>
        <v>0</v>
      </c>
      <c r="DN410" s="127"/>
      <c r="DO410" s="2"/>
      <c r="DP410" s="11">
        <f t="shared" si="290"/>
        <v>0</v>
      </c>
      <c r="DQ410" s="11">
        <f t="shared" si="291"/>
        <v>0</v>
      </c>
      <c r="DR410" s="11"/>
      <c r="DS410" s="11"/>
      <c r="DT410" s="11"/>
      <c r="DU410" s="2"/>
      <c r="DV410" s="2"/>
      <c r="DW410" s="2"/>
      <c r="DX410" s="2"/>
      <c r="DY410" s="2"/>
    </row>
    <row r="411" spans="1:129" ht="18" hidden="1" customHeight="1" outlineLevel="1" x14ac:dyDescent="0.15">
      <c r="A411" s="2"/>
      <c r="B411" s="53">
        <f t="shared" si="254"/>
        <v>407</v>
      </c>
      <c r="C411" s="5"/>
      <c r="D411" s="6"/>
      <c r="E411" s="7"/>
      <c r="F411" s="8"/>
      <c r="G411" s="111"/>
      <c r="H411" s="112"/>
      <c r="I411" s="113">
        <f t="shared" si="257"/>
        <v>0</v>
      </c>
      <c r="J411" s="114">
        <f t="shared" si="258"/>
        <v>0</v>
      </c>
      <c r="K411" s="115">
        <f t="shared" si="255"/>
        <v>0</v>
      </c>
      <c r="L411" s="113">
        <f t="shared" si="259"/>
        <v>0</v>
      </c>
      <c r="M411" s="114">
        <f t="shared" si="260"/>
        <v>0</v>
      </c>
      <c r="N411" s="115">
        <f t="shared" si="256"/>
        <v>0</v>
      </c>
      <c r="O411" s="113">
        <f t="shared" si="261"/>
        <v>0</v>
      </c>
      <c r="P411" s="116">
        <f t="shared" si="262"/>
        <v>0</v>
      </c>
      <c r="Q411" s="117">
        <f t="shared" si="263"/>
        <v>0</v>
      </c>
      <c r="R411" s="118">
        <f t="shared" si="264"/>
        <v>0</v>
      </c>
      <c r="S411" s="111"/>
      <c r="T411" s="112"/>
      <c r="U411" s="119">
        <f t="shared" si="265"/>
        <v>0</v>
      </c>
      <c r="V411" s="120"/>
      <c r="W411" s="115">
        <f>IFERROR(IF(V411="",0,(SUMIF($G$3:U$3,"金额-入",$G411:U411)-SUMIF($G$3:U$3,"金额-出",$G411:U411))/(SUMIF($G$3:U$3,"数量-入",$G411:U411)-SUMIF($G$3:U$3,"数量-出",$G411:U411))),0)</f>
        <v>0</v>
      </c>
      <c r="X411" s="115">
        <f t="shared" si="266"/>
        <v>0</v>
      </c>
      <c r="Y411" s="121"/>
      <c r="Z411" s="122"/>
      <c r="AA411" s="111"/>
      <c r="AB411" s="112"/>
      <c r="AC411" s="119">
        <f t="shared" si="267"/>
        <v>0</v>
      </c>
      <c r="AD411" s="120"/>
      <c r="AE411" s="115">
        <f>IFERROR(IF(AD411="",0,(SUMIF($G$3:AC$3,"金额-入",$G411:AC411)-SUMIF($G$3:AC$3,"金额-出",$G411:AC411))/(SUMIF($G$3:AC$3,"数量-入",$G411:AC411)-SUMIF($G$3:AC$3,"数量-出",$G411:AC411))),0)</f>
        <v>0</v>
      </c>
      <c r="AF411" s="115">
        <f t="shared" si="268"/>
        <v>0</v>
      </c>
      <c r="AG411" s="121"/>
      <c r="AH411" s="122"/>
      <c r="AI411" s="123"/>
      <c r="AJ411" s="112"/>
      <c r="AK411" s="119">
        <f t="shared" si="269"/>
        <v>0</v>
      </c>
      <c r="AL411" s="124"/>
      <c r="AM411" s="115">
        <f>IFERROR(IF(AL411="",0,(SUMIF($G$3:AK$3,"金额-入",$G411:AK411)-SUMIF($G$3:AK$3,"金额-出",$G411:AK411))/(SUMIF($G$3:AK$3,"数量-入",$G411:AK411)-SUMIF($G$3:AK$3,"数量-出",$G411:AK411))),0)</f>
        <v>0</v>
      </c>
      <c r="AN411" s="115">
        <f t="shared" si="270"/>
        <v>0</v>
      </c>
      <c r="AO411" s="125"/>
      <c r="AP411" s="126"/>
      <c r="AQ411" s="123"/>
      <c r="AR411" s="112"/>
      <c r="AS411" s="119">
        <f t="shared" si="271"/>
        <v>0</v>
      </c>
      <c r="AT411" s="124"/>
      <c r="AU411" s="115">
        <f>IFERROR(IF(AT411="",0,(SUMIF($G$3:AS$3,"金额-入",$G411:AS411)-SUMIF($G$3:AS$3,"金额-出",$G411:AS411))/(SUMIF($G$3:AS$3,"数量-入",$G411:AS411)-SUMIF($G$3:AS$3,"数量-出",$G411:AS411))),0)</f>
        <v>0</v>
      </c>
      <c r="AV411" s="115">
        <f t="shared" si="272"/>
        <v>0</v>
      </c>
      <c r="AW411" s="125"/>
      <c r="AX411" s="126"/>
      <c r="AY411" s="123"/>
      <c r="AZ411" s="112"/>
      <c r="BA411" s="119">
        <f t="shared" si="273"/>
        <v>0</v>
      </c>
      <c r="BB411" s="124"/>
      <c r="BC411" s="115">
        <f>IFERROR(IF(BB411="",0,(SUMIF($G$3:BA$3,"金额-入",$G411:BA411)-SUMIF($G$3:BA$3,"金额-出",$G411:BA411))/(SUMIF($G$3:BA$3,"数量-入",$G411:BA411)-SUMIF($G$3:BA$3,"数量-出",$G411:BA411))),0)</f>
        <v>0</v>
      </c>
      <c r="BD411" s="115">
        <f t="shared" si="274"/>
        <v>0</v>
      </c>
      <c r="BE411" s="125"/>
      <c r="BF411" s="126"/>
      <c r="BG411" s="123"/>
      <c r="BH411" s="112"/>
      <c r="BI411" s="119">
        <f t="shared" si="275"/>
        <v>0</v>
      </c>
      <c r="BJ411" s="124"/>
      <c r="BK411" s="115">
        <f>IFERROR(IF(BJ411="",0,(SUMIF($G$3:BI$3,"金额-入",$G411:BI411)-SUMIF($G$3:BI$3,"金额-出",$G411:BI411))/(SUMIF($G$3:BI$3,"数量-入",$G411:BI411)-SUMIF($G$3:BI$3,"数量-出",$G411:BI411))),0)</f>
        <v>0</v>
      </c>
      <c r="BL411" s="115">
        <f t="shared" si="276"/>
        <v>0</v>
      </c>
      <c r="BM411" s="125"/>
      <c r="BN411" s="126"/>
      <c r="BO411" s="123"/>
      <c r="BP411" s="112"/>
      <c r="BQ411" s="119">
        <f t="shared" si="277"/>
        <v>0</v>
      </c>
      <c r="BR411" s="124"/>
      <c r="BS411" s="115">
        <f>IFERROR(IF(BR411="",0,(SUMIF($G$3:BQ$3,"金额-入",$G411:BQ411)-SUMIF($G$3:BQ$3,"金额-出",$G411:BQ411))/(SUMIF($G$3:BQ$3,"数量-入",$G411:BQ411)-SUMIF($G$3:BQ$3,"数量-出",$G411:BQ411))),0)</f>
        <v>0</v>
      </c>
      <c r="BT411" s="115">
        <f t="shared" si="278"/>
        <v>0</v>
      </c>
      <c r="BU411" s="125"/>
      <c r="BV411" s="126"/>
      <c r="BW411" s="123"/>
      <c r="BX411" s="112"/>
      <c r="BY411" s="119">
        <f t="shared" si="279"/>
        <v>0</v>
      </c>
      <c r="BZ411" s="124"/>
      <c r="CA411" s="115">
        <f>IFERROR(IF(BZ411="",0,(SUMIF($G$3:BY$3,"金额-入",$G411:BY411)-SUMIF($G$3:BY$3,"金额-出",$G411:BY411))/(SUMIF($G$3:BY$3,"数量-入",$G411:BY411)-SUMIF($G$3:BY$3,"数量-出",$G411:BY411))),0)</f>
        <v>0</v>
      </c>
      <c r="CB411" s="115">
        <f t="shared" si="280"/>
        <v>0</v>
      </c>
      <c r="CC411" s="125"/>
      <c r="CD411" s="126"/>
      <c r="CE411" s="123"/>
      <c r="CF411" s="112"/>
      <c r="CG411" s="119">
        <f t="shared" si="281"/>
        <v>0</v>
      </c>
      <c r="CH411" s="124"/>
      <c r="CI411" s="115">
        <f>IFERROR(IF(CH411="",0,(SUMIF($G$3:CG$3,"金额-入",$G411:CG411)-SUMIF($G$3:CG$3,"金额-出",$G411:CG411))/(SUMIF($G$3:CG$3,"数量-入",$G411:CG411)-SUMIF($G$3:CG$3,"数量-出",$G411:CG411))),0)</f>
        <v>0</v>
      </c>
      <c r="CJ411" s="115">
        <f t="shared" si="282"/>
        <v>0</v>
      </c>
      <c r="CK411" s="125"/>
      <c r="CL411" s="126"/>
      <c r="CM411" s="123"/>
      <c r="CN411" s="112"/>
      <c r="CO411" s="119">
        <f t="shared" si="283"/>
        <v>0</v>
      </c>
      <c r="CP411" s="124"/>
      <c r="CQ411" s="115">
        <f>IFERROR(IF(CP411="",0,(SUMIF($G$3:CO$3,"金额-入",$G411:CO411)-SUMIF($G$3:CO$3,"金额-出",$G411:CO411))/(SUMIF($G$3:CO$3,"数量-入",$G411:CO411)-SUMIF($G$3:CO$3,"数量-出",$G411:CO411))),0)</f>
        <v>0</v>
      </c>
      <c r="CR411" s="115">
        <f t="shared" si="284"/>
        <v>0</v>
      </c>
      <c r="CS411" s="125"/>
      <c r="CT411" s="126"/>
      <c r="CU411" s="123"/>
      <c r="CV411" s="112"/>
      <c r="CW411" s="119">
        <f t="shared" si="285"/>
        <v>0</v>
      </c>
      <c r="CX411" s="124"/>
      <c r="CY411" s="115">
        <f>IFERROR(IF(CX411="",0,(SUMIF($G$3:CW$3,"金额-入",$G411:CW411)-SUMIF($G$3:CW$3,"金额-出",$G411:CW411))/(SUMIF($G$3:CW$3,"数量-入",$G411:CW411)-SUMIF($G$3:CW$3,"数量-出",$G411:CW411))),0)</f>
        <v>0</v>
      </c>
      <c r="CZ411" s="115">
        <f t="shared" si="286"/>
        <v>0</v>
      </c>
      <c r="DA411" s="125"/>
      <c r="DB411" s="126"/>
      <c r="DC411" s="123"/>
      <c r="DD411" s="112"/>
      <c r="DE411" s="119">
        <f t="shared" si="287"/>
        <v>0</v>
      </c>
      <c r="DF411" s="124"/>
      <c r="DG411" s="115">
        <f>IFERROR(IF(DF411="",0,(SUMIF($G$3:DE$3,"金额-入",$G411:DE411)-SUMIF($G$3:DE$3,"金额-出",$G411:DE411))/(SUMIF($G$3:DE$3,"数量-入",$G411:DE411)-SUMIF($G$3:DE$3,"数量-出",$G411:DE411))),0)</f>
        <v>0</v>
      </c>
      <c r="DH411" s="115">
        <f t="shared" si="288"/>
        <v>0</v>
      </c>
      <c r="DI411" s="125"/>
      <c r="DJ411" s="126"/>
      <c r="DK411" s="109">
        <f t="array" ref="DK411">MIN(IF(($G$3:$DJ$3="单价")*(G411:DJ411&lt;&gt;0),G411:DJ411))</f>
        <v>0</v>
      </c>
      <c r="DL411" s="97">
        <f t="array" ref="DL411">MAX(IF($G$3:$DJ$3="单价",G411:DJ411))</f>
        <v>0</v>
      </c>
      <c r="DM411" s="115">
        <f t="shared" si="289"/>
        <v>0</v>
      </c>
      <c r="DN411" s="127"/>
      <c r="DO411" s="2"/>
      <c r="DP411" s="11">
        <f t="shared" si="290"/>
        <v>0</v>
      </c>
      <c r="DQ411" s="11">
        <f t="shared" si="291"/>
        <v>0</v>
      </c>
      <c r="DR411" s="11"/>
      <c r="DS411" s="11"/>
      <c r="DT411" s="11"/>
      <c r="DU411" s="2"/>
      <c r="DV411" s="2"/>
      <c r="DW411" s="2"/>
      <c r="DX411" s="2"/>
      <c r="DY411" s="2"/>
    </row>
    <row r="412" spans="1:129" ht="18" hidden="1" customHeight="1" outlineLevel="1" x14ac:dyDescent="0.15">
      <c r="A412" s="2"/>
      <c r="B412" s="53">
        <f t="shared" si="254"/>
        <v>408</v>
      </c>
      <c r="C412" s="5"/>
      <c r="D412" s="6"/>
      <c r="E412" s="7"/>
      <c r="F412" s="8"/>
      <c r="G412" s="111"/>
      <c r="H412" s="112"/>
      <c r="I412" s="113">
        <f t="shared" si="257"/>
        <v>0</v>
      </c>
      <c r="J412" s="114">
        <f t="shared" si="258"/>
        <v>0</v>
      </c>
      <c r="K412" s="115">
        <f t="shared" si="255"/>
        <v>0</v>
      </c>
      <c r="L412" s="113">
        <f t="shared" si="259"/>
        <v>0</v>
      </c>
      <c r="M412" s="114">
        <f t="shared" si="260"/>
        <v>0</v>
      </c>
      <c r="N412" s="115">
        <f t="shared" si="256"/>
        <v>0</v>
      </c>
      <c r="O412" s="113">
        <f t="shared" si="261"/>
        <v>0</v>
      </c>
      <c r="P412" s="116">
        <f t="shared" si="262"/>
        <v>0</v>
      </c>
      <c r="Q412" s="117">
        <f t="shared" si="263"/>
        <v>0</v>
      </c>
      <c r="R412" s="118">
        <f t="shared" si="264"/>
        <v>0</v>
      </c>
      <c r="S412" s="111"/>
      <c r="T412" s="112"/>
      <c r="U412" s="119">
        <f t="shared" si="265"/>
        <v>0</v>
      </c>
      <c r="V412" s="120"/>
      <c r="W412" s="115">
        <f>IFERROR(IF(V412="",0,(SUMIF($G$3:U$3,"金额-入",$G412:U412)-SUMIF($G$3:U$3,"金额-出",$G412:U412))/(SUMIF($G$3:U$3,"数量-入",$G412:U412)-SUMIF($G$3:U$3,"数量-出",$G412:U412))),0)</f>
        <v>0</v>
      </c>
      <c r="X412" s="115">
        <f t="shared" si="266"/>
        <v>0</v>
      </c>
      <c r="Y412" s="121"/>
      <c r="Z412" s="122"/>
      <c r="AA412" s="111"/>
      <c r="AB412" s="112"/>
      <c r="AC412" s="119">
        <f t="shared" si="267"/>
        <v>0</v>
      </c>
      <c r="AD412" s="120"/>
      <c r="AE412" s="115">
        <f>IFERROR(IF(AD412="",0,(SUMIF($G$3:AC$3,"金额-入",$G412:AC412)-SUMIF($G$3:AC$3,"金额-出",$G412:AC412))/(SUMIF($G$3:AC$3,"数量-入",$G412:AC412)-SUMIF($G$3:AC$3,"数量-出",$G412:AC412))),0)</f>
        <v>0</v>
      </c>
      <c r="AF412" s="115">
        <f t="shared" si="268"/>
        <v>0</v>
      </c>
      <c r="AG412" s="121"/>
      <c r="AH412" s="122"/>
      <c r="AI412" s="123"/>
      <c r="AJ412" s="112"/>
      <c r="AK412" s="119">
        <f t="shared" si="269"/>
        <v>0</v>
      </c>
      <c r="AL412" s="124"/>
      <c r="AM412" s="115">
        <f>IFERROR(IF(AL412="",0,(SUMIF($G$3:AK$3,"金额-入",$G412:AK412)-SUMIF($G$3:AK$3,"金额-出",$G412:AK412))/(SUMIF($G$3:AK$3,"数量-入",$G412:AK412)-SUMIF($G$3:AK$3,"数量-出",$G412:AK412))),0)</f>
        <v>0</v>
      </c>
      <c r="AN412" s="115">
        <f t="shared" si="270"/>
        <v>0</v>
      </c>
      <c r="AO412" s="125"/>
      <c r="AP412" s="126"/>
      <c r="AQ412" s="123"/>
      <c r="AR412" s="112"/>
      <c r="AS412" s="119">
        <f t="shared" si="271"/>
        <v>0</v>
      </c>
      <c r="AT412" s="124"/>
      <c r="AU412" s="115">
        <f>IFERROR(IF(AT412="",0,(SUMIF($G$3:AS$3,"金额-入",$G412:AS412)-SUMIF($G$3:AS$3,"金额-出",$G412:AS412))/(SUMIF($G$3:AS$3,"数量-入",$G412:AS412)-SUMIF($G$3:AS$3,"数量-出",$G412:AS412))),0)</f>
        <v>0</v>
      </c>
      <c r="AV412" s="115">
        <f t="shared" si="272"/>
        <v>0</v>
      </c>
      <c r="AW412" s="125"/>
      <c r="AX412" s="126"/>
      <c r="AY412" s="123"/>
      <c r="AZ412" s="112"/>
      <c r="BA412" s="119">
        <f t="shared" si="273"/>
        <v>0</v>
      </c>
      <c r="BB412" s="124"/>
      <c r="BC412" s="115">
        <f>IFERROR(IF(BB412="",0,(SUMIF($G$3:BA$3,"金额-入",$G412:BA412)-SUMIF($G$3:BA$3,"金额-出",$G412:BA412))/(SUMIF($G$3:BA$3,"数量-入",$G412:BA412)-SUMIF($G$3:BA$3,"数量-出",$G412:BA412))),0)</f>
        <v>0</v>
      </c>
      <c r="BD412" s="115">
        <f t="shared" si="274"/>
        <v>0</v>
      </c>
      <c r="BE412" s="125"/>
      <c r="BF412" s="126"/>
      <c r="BG412" s="123"/>
      <c r="BH412" s="112"/>
      <c r="BI412" s="119">
        <f t="shared" si="275"/>
        <v>0</v>
      </c>
      <c r="BJ412" s="124"/>
      <c r="BK412" s="115">
        <f>IFERROR(IF(BJ412="",0,(SUMIF($G$3:BI$3,"金额-入",$G412:BI412)-SUMIF($G$3:BI$3,"金额-出",$G412:BI412))/(SUMIF($G$3:BI$3,"数量-入",$G412:BI412)-SUMIF($G$3:BI$3,"数量-出",$G412:BI412))),0)</f>
        <v>0</v>
      </c>
      <c r="BL412" s="115">
        <f t="shared" si="276"/>
        <v>0</v>
      </c>
      <c r="BM412" s="125"/>
      <c r="BN412" s="126"/>
      <c r="BO412" s="123"/>
      <c r="BP412" s="112"/>
      <c r="BQ412" s="119">
        <f t="shared" si="277"/>
        <v>0</v>
      </c>
      <c r="BR412" s="124"/>
      <c r="BS412" s="115">
        <f>IFERROR(IF(BR412="",0,(SUMIF($G$3:BQ$3,"金额-入",$G412:BQ412)-SUMIF($G$3:BQ$3,"金额-出",$G412:BQ412))/(SUMIF($G$3:BQ$3,"数量-入",$G412:BQ412)-SUMIF($G$3:BQ$3,"数量-出",$G412:BQ412))),0)</f>
        <v>0</v>
      </c>
      <c r="BT412" s="115">
        <f t="shared" si="278"/>
        <v>0</v>
      </c>
      <c r="BU412" s="125"/>
      <c r="BV412" s="126"/>
      <c r="BW412" s="123"/>
      <c r="BX412" s="112"/>
      <c r="BY412" s="119">
        <f t="shared" si="279"/>
        <v>0</v>
      </c>
      <c r="BZ412" s="124"/>
      <c r="CA412" s="115">
        <f>IFERROR(IF(BZ412="",0,(SUMIF($G$3:BY$3,"金额-入",$G412:BY412)-SUMIF($G$3:BY$3,"金额-出",$G412:BY412))/(SUMIF($G$3:BY$3,"数量-入",$G412:BY412)-SUMIF($G$3:BY$3,"数量-出",$G412:BY412))),0)</f>
        <v>0</v>
      </c>
      <c r="CB412" s="115">
        <f t="shared" si="280"/>
        <v>0</v>
      </c>
      <c r="CC412" s="125"/>
      <c r="CD412" s="126"/>
      <c r="CE412" s="123"/>
      <c r="CF412" s="112"/>
      <c r="CG412" s="119">
        <f t="shared" si="281"/>
        <v>0</v>
      </c>
      <c r="CH412" s="124"/>
      <c r="CI412" s="115">
        <f>IFERROR(IF(CH412="",0,(SUMIF($G$3:CG$3,"金额-入",$G412:CG412)-SUMIF($G$3:CG$3,"金额-出",$G412:CG412))/(SUMIF($G$3:CG$3,"数量-入",$G412:CG412)-SUMIF($G$3:CG$3,"数量-出",$G412:CG412))),0)</f>
        <v>0</v>
      </c>
      <c r="CJ412" s="115">
        <f t="shared" si="282"/>
        <v>0</v>
      </c>
      <c r="CK412" s="125"/>
      <c r="CL412" s="126"/>
      <c r="CM412" s="123"/>
      <c r="CN412" s="112"/>
      <c r="CO412" s="119">
        <f t="shared" si="283"/>
        <v>0</v>
      </c>
      <c r="CP412" s="124"/>
      <c r="CQ412" s="115">
        <f>IFERROR(IF(CP412="",0,(SUMIF($G$3:CO$3,"金额-入",$G412:CO412)-SUMIF($G$3:CO$3,"金额-出",$G412:CO412))/(SUMIF($G$3:CO$3,"数量-入",$G412:CO412)-SUMIF($G$3:CO$3,"数量-出",$G412:CO412))),0)</f>
        <v>0</v>
      </c>
      <c r="CR412" s="115">
        <f t="shared" si="284"/>
        <v>0</v>
      </c>
      <c r="CS412" s="125"/>
      <c r="CT412" s="126"/>
      <c r="CU412" s="123"/>
      <c r="CV412" s="112"/>
      <c r="CW412" s="119">
        <f t="shared" si="285"/>
        <v>0</v>
      </c>
      <c r="CX412" s="124"/>
      <c r="CY412" s="115">
        <f>IFERROR(IF(CX412="",0,(SUMIF($G$3:CW$3,"金额-入",$G412:CW412)-SUMIF($G$3:CW$3,"金额-出",$G412:CW412))/(SUMIF($G$3:CW$3,"数量-入",$G412:CW412)-SUMIF($G$3:CW$3,"数量-出",$G412:CW412))),0)</f>
        <v>0</v>
      </c>
      <c r="CZ412" s="115">
        <f t="shared" si="286"/>
        <v>0</v>
      </c>
      <c r="DA412" s="125"/>
      <c r="DB412" s="126"/>
      <c r="DC412" s="123"/>
      <c r="DD412" s="112"/>
      <c r="DE412" s="119">
        <f t="shared" si="287"/>
        <v>0</v>
      </c>
      <c r="DF412" s="124"/>
      <c r="DG412" s="115">
        <f>IFERROR(IF(DF412="",0,(SUMIF($G$3:DE$3,"金额-入",$G412:DE412)-SUMIF($G$3:DE$3,"金额-出",$G412:DE412))/(SUMIF($G$3:DE$3,"数量-入",$G412:DE412)-SUMIF($G$3:DE$3,"数量-出",$G412:DE412))),0)</f>
        <v>0</v>
      </c>
      <c r="DH412" s="115">
        <f t="shared" si="288"/>
        <v>0</v>
      </c>
      <c r="DI412" s="125"/>
      <c r="DJ412" s="126"/>
      <c r="DK412" s="109">
        <f t="array" ref="DK412">MIN(IF(($G$3:$DJ$3="单价")*(G412:DJ412&lt;&gt;0),G412:DJ412))</f>
        <v>0</v>
      </c>
      <c r="DL412" s="97">
        <f t="array" ref="DL412">MAX(IF($G$3:$DJ$3="单价",G412:DJ412))</f>
        <v>0</v>
      </c>
      <c r="DM412" s="115">
        <f t="shared" si="289"/>
        <v>0</v>
      </c>
      <c r="DN412" s="127"/>
      <c r="DO412" s="2"/>
      <c r="DP412" s="11">
        <f t="shared" si="290"/>
        <v>0</v>
      </c>
      <c r="DQ412" s="11">
        <f t="shared" si="291"/>
        <v>0</v>
      </c>
      <c r="DR412" s="11"/>
      <c r="DS412" s="11"/>
      <c r="DT412" s="11"/>
      <c r="DU412" s="2"/>
      <c r="DV412" s="2"/>
      <c r="DW412" s="2"/>
      <c r="DX412" s="2"/>
      <c r="DY412" s="2"/>
    </row>
    <row r="413" spans="1:129" ht="18" hidden="1" customHeight="1" outlineLevel="1" x14ac:dyDescent="0.15">
      <c r="A413" s="2"/>
      <c r="B413" s="53">
        <f t="shared" si="254"/>
        <v>409</v>
      </c>
      <c r="C413" s="5"/>
      <c r="D413" s="6"/>
      <c r="E413" s="7"/>
      <c r="F413" s="8"/>
      <c r="G413" s="111"/>
      <c r="H413" s="112"/>
      <c r="I413" s="113">
        <f t="shared" si="257"/>
        <v>0</v>
      </c>
      <c r="J413" s="114">
        <f t="shared" si="258"/>
        <v>0</v>
      </c>
      <c r="K413" s="115">
        <f t="shared" si="255"/>
        <v>0</v>
      </c>
      <c r="L413" s="113">
        <f t="shared" si="259"/>
        <v>0</v>
      </c>
      <c r="M413" s="114">
        <f t="shared" si="260"/>
        <v>0</v>
      </c>
      <c r="N413" s="115">
        <f t="shared" si="256"/>
        <v>0</v>
      </c>
      <c r="O413" s="113">
        <f t="shared" si="261"/>
        <v>0</v>
      </c>
      <c r="P413" s="116">
        <f t="shared" si="262"/>
        <v>0</v>
      </c>
      <c r="Q413" s="117">
        <f t="shared" si="263"/>
        <v>0</v>
      </c>
      <c r="R413" s="118">
        <f t="shared" si="264"/>
        <v>0</v>
      </c>
      <c r="S413" s="111"/>
      <c r="T413" s="112"/>
      <c r="U413" s="119">
        <f t="shared" si="265"/>
        <v>0</v>
      </c>
      <c r="V413" s="120"/>
      <c r="W413" s="115">
        <f>IFERROR(IF(V413="",0,(SUMIF($G$3:U$3,"金额-入",$G413:U413)-SUMIF($G$3:U$3,"金额-出",$G413:U413))/(SUMIF($G$3:U$3,"数量-入",$G413:U413)-SUMIF($G$3:U$3,"数量-出",$G413:U413))),0)</f>
        <v>0</v>
      </c>
      <c r="X413" s="115">
        <f t="shared" si="266"/>
        <v>0</v>
      </c>
      <c r="Y413" s="121"/>
      <c r="Z413" s="122"/>
      <c r="AA413" s="111"/>
      <c r="AB413" s="112"/>
      <c r="AC413" s="119">
        <f t="shared" si="267"/>
        <v>0</v>
      </c>
      <c r="AD413" s="120"/>
      <c r="AE413" s="115">
        <f>IFERROR(IF(AD413="",0,(SUMIF($G$3:AC$3,"金额-入",$G413:AC413)-SUMIF($G$3:AC$3,"金额-出",$G413:AC413))/(SUMIF($G$3:AC$3,"数量-入",$G413:AC413)-SUMIF($G$3:AC$3,"数量-出",$G413:AC413))),0)</f>
        <v>0</v>
      </c>
      <c r="AF413" s="115">
        <f t="shared" si="268"/>
        <v>0</v>
      </c>
      <c r="AG413" s="121"/>
      <c r="AH413" s="122"/>
      <c r="AI413" s="123"/>
      <c r="AJ413" s="112"/>
      <c r="AK413" s="119">
        <f t="shared" si="269"/>
        <v>0</v>
      </c>
      <c r="AL413" s="124"/>
      <c r="AM413" s="115">
        <f>IFERROR(IF(AL413="",0,(SUMIF($G$3:AK$3,"金额-入",$G413:AK413)-SUMIF($G$3:AK$3,"金额-出",$G413:AK413))/(SUMIF($G$3:AK$3,"数量-入",$G413:AK413)-SUMIF($G$3:AK$3,"数量-出",$G413:AK413))),0)</f>
        <v>0</v>
      </c>
      <c r="AN413" s="115">
        <f t="shared" si="270"/>
        <v>0</v>
      </c>
      <c r="AO413" s="125"/>
      <c r="AP413" s="126"/>
      <c r="AQ413" s="123"/>
      <c r="AR413" s="112"/>
      <c r="AS413" s="119">
        <f t="shared" si="271"/>
        <v>0</v>
      </c>
      <c r="AT413" s="124"/>
      <c r="AU413" s="115">
        <f>IFERROR(IF(AT413="",0,(SUMIF($G$3:AS$3,"金额-入",$G413:AS413)-SUMIF($G$3:AS$3,"金额-出",$G413:AS413))/(SUMIF($G$3:AS$3,"数量-入",$G413:AS413)-SUMIF($G$3:AS$3,"数量-出",$G413:AS413))),0)</f>
        <v>0</v>
      </c>
      <c r="AV413" s="115">
        <f t="shared" si="272"/>
        <v>0</v>
      </c>
      <c r="AW413" s="125"/>
      <c r="AX413" s="126"/>
      <c r="AY413" s="123"/>
      <c r="AZ413" s="112"/>
      <c r="BA413" s="119">
        <f t="shared" si="273"/>
        <v>0</v>
      </c>
      <c r="BB413" s="124"/>
      <c r="BC413" s="115">
        <f>IFERROR(IF(BB413="",0,(SUMIF($G$3:BA$3,"金额-入",$G413:BA413)-SUMIF($G$3:BA$3,"金额-出",$G413:BA413))/(SUMIF($G$3:BA$3,"数量-入",$G413:BA413)-SUMIF($G$3:BA$3,"数量-出",$G413:BA413))),0)</f>
        <v>0</v>
      </c>
      <c r="BD413" s="115">
        <f t="shared" si="274"/>
        <v>0</v>
      </c>
      <c r="BE413" s="125"/>
      <c r="BF413" s="126"/>
      <c r="BG413" s="123"/>
      <c r="BH413" s="112"/>
      <c r="BI413" s="119">
        <f t="shared" si="275"/>
        <v>0</v>
      </c>
      <c r="BJ413" s="124"/>
      <c r="BK413" s="115">
        <f>IFERROR(IF(BJ413="",0,(SUMIF($G$3:BI$3,"金额-入",$G413:BI413)-SUMIF($G$3:BI$3,"金额-出",$G413:BI413))/(SUMIF($G$3:BI$3,"数量-入",$G413:BI413)-SUMIF($G$3:BI$3,"数量-出",$G413:BI413))),0)</f>
        <v>0</v>
      </c>
      <c r="BL413" s="115">
        <f t="shared" si="276"/>
        <v>0</v>
      </c>
      <c r="BM413" s="125"/>
      <c r="BN413" s="126"/>
      <c r="BO413" s="123"/>
      <c r="BP413" s="112"/>
      <c r="BQ413" s="119">
        <f t="shared" si="277"/>
        <v>0</v>
      </c>
      <c r="BR413" s="124"/>
      <c r="BS413" s="115">
        <f>IFERROR(IF(BR413="",0,(SUMIF($G$3:BQ$3,"金额-入",$G413:BQ413)-SUMIF($G$3:BQ$3,"金额-出",$G413:BQ413))/(SUMIF($G$3:BQ$3,"数量-入",$G413:BQ413)-SUMIF($G$3:BQ$3,"数量-出",$G413:BQ413))),0)</f>
        <v>0</v>
      </c>
      <c r="BT413" s="115">
        <f t="shared" si="278"/>
        <v>0</v>
      </c>
      <c r="BU413" s="125"/>
      <c r="BV413" s="126"/>
      <c r="BW413" s="123"/>
      <c r="BX413" s="112"/>
      <c r="BY413" s="119">
        <f t="shared" si="279"/>
        <v>0</v>
      </c>
      <c r="BZ413" s="124"/>
      <c r="CA413" s="115">
        <f>IFERROR(IF(BZ413="",0,(SUMIF($G$3:BY$3,"金额-入",$G413:BY413)-SUMIF($G$3:BY$3,"金额-出",$G413:BY413))/(SUMIF($G$3:BY$3,"数量-入",$G413:BY413)-SUMIF($G$3:BY$3,"数量-出",$G413:BY413))),0)</f>
        <v>0</v>
      </c>
      <c r="CB413" s="115">
        <f t="shared" si="280"/>
        <v>0</v>
      </c>
      <c r="CC413" s="125"/>
      <c r="CD413" s="126"/>
      <c r="CE413" s="123"/>
      <c r="CF413" s="112"/>
      <c r="CG413" s="119">
        <f t="shared" si="281"/>
        <v>0</v>
      </c>
      <c r="CH413" s="124"/>
      <c r="CI413" s="115">
        <f>IFERROR(IF(CH413="",0,(SUMIF($G$3:CG$3,"金额-入",$G413:CG413)-SUMIF($G$3:CG$3,"金额-出",$G413:CG413))/(SUMIF($G$3:CG$3,"数量-入",$G413:CG413)-SUMIF($G$3:CG$3,"数量-出",$G413:CG413))),0)</f>
        <v>0</v>
      </c>
      <c r="CJ413" s="115">
        <f t="shared" si="282"/>
        <v>0</v>
      </c>
      <c r="CK413" s="125"/>
      <c r="CL413" s="126"/>
      <c r="CM413" s="123"/>
      <c r="CN413" s="112"/>
      <c r="CO413" s="119">
        <f t="shared" si="283"/>
        <v>0</v>
      </c>
      <c r="CP413" s="124"/>
      <c r="CQ413" s="115">
        <f>IFERROR(IF(CP413="",0,(SUMIF($G$3:CO$3,"金额-入",$G413:CO413)-SUMIF($G$3:CO$3,"金额-出",$G413:CO413))/(SUMIF($G$3:CO$3,"数量-入",$G413:CO413)-SUMIF($G$3:CO$3,"数量-出",$G413:CO413))),0)</f>
        <v>0</v>
      </c>
      <c r="CR413" s="115">
        <f t="shared" si="284"/>
        <v>0</v>
      </c>
      <c r="CS413" s="125"/>
      <c r="CT413" s="126"/>
      <c r="CU413" s="123"/>
      <c r="CV413" s="112"/>
      <c r="CW413" s="119">
        <f t="shared" si="285"/>
        <v>0</v>
      </c>
      <c r="CX413" s="124"/>
      <c r="CY413" s="115">
        <f>IFERROR(IF(CX413="",0,(SUMIF($G$3:CW$3,"金额-入",$G413:CW413)-SUMIF($G$3:CW$3,"金额-出",$G413:CW413))/(SUMIF($G$3:CW$3,"数量-入",$G413:CW413)-SUMIF($G$3:CW$3,"数量-出",$G413:CW413))),0)</f>
        <v>0</v>
      </c>
      <c r="CZ413" s="115">
        <f t="shared" si="286"/>
        <v>0</v>
      </c>
      <c r="DA413" s="125"/>
      <c r="DB413" s="126"/>
      <c r="DC413" s="123"/>
      <c r="DD413" s="112"/>
      <c r="DE413" s="119">
        <f t="shared" si="287"/>
        <v>0</v>
      </c>
      <c r="DF413" s="124"/>
      <c r="DG413" s="115">
        <f>IFERROR(IF(DF413="",0,(SUMIF($G$3:DE$3,"金额-入",$G413:DE413)-SUMIF($G$3:DE$3,"金额-出",$G413:DE413))/(SUMIF($G$3:DE$3,"数量-入",$G413:DE413)-SUMIF($G$3:DE$3,"数量-出",$G413:DE413))),0)</f>
        <v>0</v>
      </c>
      <c r="DH413" s="115">
        <f t="shared" si="288"/>
        <v>0</v>
      </c>
      <c r="DI413" s="125"/>
      <c r="DJ413" s="126"/>
      <c r="DK413" s="109">
        <f t="array" ref="DK413">MIN(IF(($G$3:$DJ$3="单价")*(G413:DJ413&lt;&gt;0),G413:DJ413))</f>
        <v>0</v>
      </c>
      <c r="DL413" s="97">
        <f t="array" ref="DL413">MAX(IF($G$3:$DJ$3="单价",G413:DJ413))</f>
        <v>0</v>
      </c>
      <c r="DM413" s="115">
        <f t="shared" si="289"/>
        <v>0</v>
      </c>
      <c r="DN413" s="127"/>
      <c r="DO413" s="2"/>
      <c r="DP413" s="11">
        <f t="shared" si="290"/>
        <v>0</v>
      </c>
      <c r="DQ413" s="11">
        <f t="shared" si="291"/>
        <v>0</v>
      </c>
      <c r="DR413" s="11"/>
      <c r="DS413" s="11"/>
      <c r="DT413" s="11"/>
      <c r="DU413" s="2"/>
      <c r="DV413" s="2"/>
      <c r="DW413" s="2"/>
      <c r="DX413" s="2"/>
      <c r="DY413" s="2"/>
    </row>
    <row r="414" spans="1:129" ht="18" hidden="1" customHeight="1" outlineLevel="1" x14ac:dyDescent="0.15">
      <c r="A414" s="2"/>
      <c r="B414" s="53">
        <f t="shared" si="254"/>
        <v>410</v>
      </c>
      <c r="C414" s="5"/>
      <c r="D414" s="6"/>
      <c r="E414" s="7"/>
      <c r="F414" s="8"/>
      <c r="G414" s="111"/>
      <c r="H414" s="112"/>
      <c r="I414" s="113">
        <f t="shared" si="257"/>
        <v>0</v>
      </c>
      <c r="J414" s="114">
        <f t="shared" si="258"/>
        <v>0</v>
      </c>
      <c r="K414" s="115">
        <f t="shared" si="255"/>
        <v>0</v>
      </c>
      <c r="L414" s="113">
        <f t="shared" si="259"/>
        <v>0</v>
      </c>
      <c r="M414" s="114">
        <f t="shared" si="260"/>
        <v>0</v>
      </c>
      <c r="N414" s="115">
        <f t="shared" si="256"/>
        <v>0</v>
      </c>
      <c r="O414" s="113">
        <f t="shared" si="261"/>
        <v>0</v>
      </c>
      <c r="P414" s="116">
        <f t="shared" si="262"/>
        <v>0</v>
      </c>
      <c r="Q414" s="117">
        <f t="shared" si="263"/>
        <v>0</v>
      </c>
      <c r="R414" s="118">
        <f t="shared" si="264"/>
        <v>0</v>
      </c>
      <c r="S414" s="111"/>
      <c r="T414" s="112"/>
      <c r="U414" s="119">
        <f t="shared" si="265"/>
        <v>0</v>
      </c>
      <c r="V414" s="120"/>
      <c r="W414" s="115">
        <f>IFERROR(IF(V414="",0,(SUMIF($G$3:U$3,"金额-入",$G414:U414)-SUMIF($G$3:U$3,"金额-出",$G414:U414))/(SUMIF($G$3:U$3,"数量-入",$G414:U414)-SUMIF($G$3:U$3,"数量-出",$G414:U414))),0)</f>
        <v>0</v>
      </c>
      <c r="X414" s="115">
        <f t="shared" si="266"/>
        <v>0</v>
      </c>
      <c r="Y414" s="121"/>
      <c r="Z414" s="122"/>
      <c r="AA414" s="111"/>
      <c r="AB414" s="112"/>
      <c r="AC414" s="119">
        <f t="shared" si="267"/>
        <v>0</v>
      </c>
      <c r="AD414" s="120"/>
      <c r="AE414" s="115">
        <f>IFERROR(IF(AD414="",0,(SUMIF($G$3:AC$3,"金额-入",$G414:AC414)-SUMIF($G$3:AC$3,"金额-出",$G414:AC414))/(SUMIF($G$3:AC$3,"数量-入",$G414:AC414)-SUMIF($G$3:AC$3,"数量-出",$G414:AC414))),0)</f>
        <v>0</v>
      </c>
      <c r="AF414" s="115">
        <f t="shared" si="268"/>
        <v>0</v>
      </c>
      <c r="AG414" s="121"/>
      <c r="AH414" s="122"/>
      <c r="AI414" s="123"/>
      <c r="AJ414" s="112"/>
      <c r="AK414" s="119">
        <f t="shared" si="269"/>
        <v>0</v>
      </c>
      <c r="AL414" s="124"/>
      <c r="AM414" s="115">
        <f>IFERROR(IF(AL414="",0,(SUMIF($G$3:AK$3,"金额-入",$G414:AK414)-SUMIF($G$3:AK$3,"金额-出",$G414:AK414))/(SUMIF($G$3:AK$3,"数量-入",$G414:AK414)-SUMIF($G$3:AK$3,"数量-出",$G414:AK414))),0)</f>
        <v>0</v>
      </c>
      <c r="AN414" s="115">
        <f t="shared" si="270"/>
        <v>0</v>
      </c>
      <c r="AO414" s="125"/>
      <c r="AP414" s="126"/>
      <c r="AQ414" s="123"/>
      <c r="AR414" s="112"/>
      <c r="AS414" s="119">
        <f t="shared" si="271"/>
        <v>0</v>
      </c>
      <c r="AT414" s="124"/>
      <c r="AU414" s="115">
        <f>IFERROR(IF(AT414="",0,(SUMIF($G$3:AS$3,"金额-入",$G414:AS414)-SUMIF($G$3:AS$3,"金额-出",$G414:AS414))/(SUMIF($G$3:AS$3,"数量-入",$G414:AS414)-SUMIF($G$3:AS$3,"数量-出",$G414:AS414))),0)</f>
        <v>0</v>
      </c>
      <c r="AV414" s="115">
        <f t="shared" si="272"/>
        <v>0</v>
      </c>
      <c r="AW414" s="125"/>
      <c r="AX414" s="126"/>
      <c r="AY414" s="123"/>
      <c r="AZ414" s="112"/>
      <c r="BA414" s="119">
        <f t="shared" si="273"/>
        <v>0</v>
      </c>
      <c r="BB414" s="124"/>
      <c r="BC414" s="115">
        <f>IFERROR(IF(BB414="",0,(SUMIF($G$3:BA$3,"金额-入",$G414:BA414)-SUMIF($G$3:BA$3,"金额-出",$G414:BA414))/(SUMIF($G$3:BA$3,"数量-入",$G414:BA414)-SUMIF($G$3:BA$3,"数量-出",$G414:BA414))),0)</f>
        <v>0</v>
      </c>
      <c r="BD414" s="115">
        <f t="shared" si="274"/>
        <v>0</v>
      </c>
      <c r="BE414" s="125"/>
      <c r="BF414" s="126"/>
      <c r="BG414" s="123"/>
      <c r="BH414" s="112"/>
      <c r="BI414" s="119">
        <f t="shared" si="275"/>
        <v>0</v>
      </c>
      <c r="BJ414" s="124"/>
      <c r="BK414" s="115">
        <f>IFERROR(IF(BJ414="",0,(SUMIF($G$3:BI$3,"金额-入",$G414:BI414)-SUMIF($G$3:BI$3,"金额-出",$G414:BI414))/(SUMIF($G$3:BI$3,"数量-入",$G414:BI414)-SUMIF($G$3:BI$3,"数量-出",$G414:BI414))),0)</f>
        <v>0</v>
      </c>
      <c r="BL414" s="115">
        <f t="shared" si="276"/>
        <v>0</v>
      </c>
      <c r="BM414" s="125"/>
      <c r="BN414" s="126"/>
      <c r="BO414" s="123"/>
      <c r="BP414" s="112"/>
      <c r="BQ414" s="119">
        <f t="shared" si="277"/>
        <v>0</v>
      </c>
      <c r="BR414" s="124"/>
      <c r="BS414" s="115">
        <f>IFERROR(IF(BR414="",0,(SUMIF($G$3:BQ$3,"金额-入",$G414:BQ414)-SUMIF($G$3:BQ$3,"金额-出",$G414:BQ414))/(SUMIF($G$3:BQ$3,"数量-入",$G414:BQ414)-SUMIF($G$3:BQ$3,"数量-出",$G414:BQ414))),0)</f>
        <v>0</v>
      </c>
      <c r="BT414" s="115">
        <f t="shared" si="278"/>
        <v>0</v>
      </c>
      <c r="BU414" s="125"/>
      <c r="BV414" s="126"/>
      <c r="BW414" s="123"/>
      <c r="BX414" s="112"/>
      <c r="BY414" s="119">
        <f t="shared" si="279"/>
        <v>0</v>
      </c>
      <c r="BZ414" s="124"/>
      <c r="CA414" s="115">
        <f>IFERROR(IF(BZ414="",0,(SUMIF($G$3:BY$3,"金额-入",$G414:BY414)-SUMIF($G$3:BY$3,"金额-出",$G414:BY414))/(SUMIF($G$3:BY$3,"数量-入",$G414:BY414)-SUMIF($G$3:BY$3,"数量-出",$G414:BY414))),0)</f>
        <v>0</v>
      </c>
      <c r="CB414" s="115">
        <f t="shared" si="280"/>
        <v>0</v>
      </c>
      <c r="CC414" s="125"/>
      <c r="CD414" s="126"/>
      <c r="CE414" s="123"/>
      <c r="CF414" s="112"/>
      <c r="CG414" s="119">
        <f t="shared" si="281"/>
        <v>0</v>
      </c>
      <c r="CH414" s="124"/>
      <c r="CI414" s="115">
        <f>IFERROR(IF(CH414="",0,(SUMIF($G$3:CG$3,"金额-入",$G414:CG414)-SUMIF($G$3:CG$3,"金额-出",$G414:CG414))/(SUMIF($G$3:CG$3,"数量-入",$G414:CG414)-SUMIF($G$3:CG$3,"数量-出",$G414:CG414))),0)</f>
        <v>0</v>
      </c>
      <c r="CJ414" s="115">
        <f t="shared" si="282"/>
        <v>0</v>
      </c>
      <c r="CK414" s="125"/>
      <c r="CL414" s="126"/>
      <c r="CM414" s="123"/>
      <c r="CN414" s="112"/>
      <c r="CO414" s="119">
        <f t="shared" si="283"/>
        <v>0</v>
      </c>
      <c r="CP414" s="124"/>
      <c r="CQ414" s="115">
        <f>IFERROR(IF(CP414="",0,(SUMIF($G$3:CO$3,"金额-入",$G414:CO414)-SUMIF($G$3:CO$3,"金额-出",$G414:CO414))/(SUMIF($G$3:CO$3,"数量-入",$G414:CO414)-SUMIF($G$3:CO$3,"数量-出",$G414:CO414))),0)</f>
        <v>0</v>
      </c>
      <c r="CR414" s="115">
        <f t="shared" si="284"/>
        <v>0</v>
      </c>
      <c r="CS414" s="125"/>
      <c r="CT414" s="126"/>
      <c r="CU414" s="123"/>
      <c r="CV414" s="112"/>
      <c r="CW414" s="119">
        <f t="shared" si="285"/>
        <v>0</v>
      </c>
      <c r="CX414" s="124"/>
      <c r="CY414" s="115">
        <f>IFERROR(IF(CX414="",0,(SUMIF($G$3:CW$3,"金额-入",$G414:CW414)-SUMIF($G$3:CW$3,"金额-出",$G414:CW414))/(SUMIF($G$3:CW$3,"数量-入",$G414:CW414)-SUMIF($G$3:CW$3,"数量-出",$G414:CW414))),0)</f>
        <v>0</v>
      </c>
      <c r="CZ414" s="115">
        <f t="shared" si="286"/>
        <v>0</v>
      </c>
      <c r="DA414" s="125"/>
      <c r="DB414" s="126"/>
      <c r="DC414" s="123"/>
      <c r="DD414" s="112"/>
      <c r="DE414" s="119">
        <f t="shared" si="287"/>
        <v>0</v>
      </c>
      <c r="DF414" s="124"/>
      <c r="DG414" s="115">
        <f>IFERROR(IF(DF414="",0,(SUMIF($G$3:DE$3,"金额-入",$G414:DE414)-SUMIF($G$3:DE$3,"金额-出",$G414:DE414))/(SUMIF($G$3:DE$3,"数量-入",$G414:DE414)-SUMIF($G$3:DE$3,"数量-出",$G414:DE414))),0)</f>
        <v>0</v>
      </c>
      <c r="DH414" s="115">
        <f t="shared" si="288"/>
        <v>0</v>
      </c>
      <c r="DI414" s="125"/>
      <c r="DJ414" s="126"/>
      <c r="DK414" s="109">
        <f t="array" ref="DK414">MIN(IF(($G$3:$DJ$3="单价")*(G414:DJ414&lt;&gt;0),G414:DJ414))</f>
        <v>0</v>
      </c>
      <c r="DL414" s="97">
        <f t="array" ref="DL414">MAX(IF($G$3:$DJ$3="单价",G414:DJ414))</f>
        <v>0</v>
      </c>
      <c r="DM414" s="115">
        <f t="shared" si="289"/>
        <v>0</v>
      </c>
      <c r="DN414" s="127"/>
      <c r="DO414" s="2"/>
      <c r="DP414" s="11">
        <f t="shared" si="290"/>
        <v>0</v>
      </c>
      <c r="DQ414" s="11">
        <f t="shared" si="291"/>
        <v>0</v>
      </c>
      <c r="DR414" s="11"/>
      <c r="DS414" s="11"/>
      <c r="DT414" s="11"/>
      <c r="DU414" s="2"/>
      <c r="DV414" s="2"/>
      <c r="DW414" s="2"/>
      <c r="DX414" s="2"/>
      <c r="DY414" s="2"/>
    </row>
    <row r="415" spans="1:129" ht="18" hidden="1" customHeight="1" outlineLevel="1" x14ac:dyDescent="0.15">
      <c r="A415" s="2"/>
      <c r="B415" s="53">
        <f t="shared" si="254"/>
        <v>411</v>
      </c>
      <c r="C415" s="5"/>
      <c r="D415" s="6"/>
      <c r="E415" s="7"/>
      <c r="F415" s="8"/>
      <c r="G415" s="111"/>
      <c r="H415" s="112"/>
      <c r="I415" s="113">
        <f t="shared" si="257"/>
        <v>0</v>
      </c>
      <c r="J415" s="114">
        <f t="shared" si="258"/>
        <v>0</v>
      </c>
      <c r="K415" s="115">
        <f t="shared" si="255"/>
        <v>0</v>
      </c>
      <c r="L415" s="113">
        <f t="shared" si="259"/>
        <v>0</v>
      </c>
      <c r="M415" s="114">
        <f t="shared" si="260"/>
        <v>0</v>
      </c>
      <c r="N415" s="115">
        <f t="shared" si="256"/>
        <v>0</v>
      </c>
      <c r="O415" s="113">
        <f t="shared" si="261"/>
        <v>0</v>
      </c>
      <c r="P415" s="116">
        <f t="shared" si="262"/>
        <v>0</v>
      </c>
      <c r="Q415" s="117">
        <f t="shared" si="263"/>
        <v>0</v>
      </c>
      <c r="R415" s="118">
        <f t="shared" si="264"/>
        <v>0</v>
      </c>
      <c r="S415" s="111"/>
      <c r="T415" s="112"/>
      <c r="U415" s="119">
        <f t="shared" si="265"/>
        <v>0</v>
      </c>
      <c r="V415" s="120"/>
      <c r="W415" s="115">
        <f>IFERROR(IF(V415="",0,(SUMIF($G$3:U$3,"金额-入",$G415:U415)-SUMIF($G$3:U$3,"金额-出",$G415:U415))/(SUMIF($G$3:U$3,"数量-入",$G415:U415)-SUMIF($G$3:U$3,"数量-出",$G415:U415))),0)</f>
        <v>0</v>
      </c>
      <c r="X415" s="115">
        <f t="shared" si="266"/>
        <v>0</v>
      </c>
      <c r="Y415" s="121"/>
      <c r="Z415" s="122"/>
      <c r="AA415" s="111"/>
      <c r="AB415" s="112"/>
      <c r="AC415" s="119">
        <f t="shared" si="267"/>
        <v>0</v>
      </c>
      <c r="AD415" s="120"/>
      <c r="AE415" s="115">
        <f>IFERROR(IF(AD415="",0,(SUMIF($G$3:AC$3,"金额-入",$G415:AC415)-SUMIF($G$3:AC$3,"金额-出",$G415:AC415))/(SUMIF($G$3:AC$3,"数量-入",$G415:AC415)-SUMIF($G$3:AC$3,"数量-出",$G415:AC415))),0)</f>
        <v>0</v>
      </c>
      <c r="AF415" s="115">
        <f t="shared" si="268"/>
        <v>0</v>
      </c>
      <c r="AG415" s="121"/>
      <c r="AH415" s="122"/>
      <c r="AI415" s="123"/>
      <c r="AJ415" s="112"/>
      <c r="AK415" s="119">
        <f t="shared" si="269"/>
        <v>0</v>
      </c>
      <c r="AL415" s="124"/>
      <c r="AM415" s="115">
        <f>IFERROR(IF(AL415="",0,(SUMIF($G$3:AK$3,"金额-入",$G415:AK415)-SUMIF($G$3:AK$3,"金额-出",$G415:AK415))/(SUMIF($G$3:AK$3,"数量-入",$G415:AK415)-SUMIF($G$3:AK$3,"数量-出",$G415:AK415))),0)</f>
        <v>0</v>
      </c>
      <c r="AN415" s="115">
        <f t="shared" si="270"/>
        <v>0</v>
      </c>
      <c r="AO415" s="125"/>
      <c r="AP415" s="126"/>
      <c r="AQ415" s="123"/>
      <c r="AR415" s="112"/>
      <c r="AS415" s="119">
        <f t="shared" si="271"/>
        <v>0</v>
      </c>
      <c r="AT415" s="124"/>
      <c r="AU415" s="115">
        <f>IFERROR(IF(AT415="",0,(SUMIF($G$3:AS$3,"金额-入",$G415:AS415)-SUMIF($G$3:AS$3,"金额-出",$G415:AS415))/(SUMIF($G$3:AS$3,"数量-入",$G415:AS415)-SUMIF($G$3:AS$3,"数量-出",$G415:AS415))),0)</f>
        <v>0</v>
      </c>
      <c r="AV415" s="115">
        <f t="shared" si="272"/>
        <v>0</v>
      </c>
      <c r="AW415" s="125"/>
      <c r="AX415" s="126"/>
      <c r="AY415" s="123"/>
      <c r="AZ415" s="112"/>
      <c r="BA415" s="119">
        <f t="shared" si="273"/>
        <v>0</v>
      </c>
      <c r="BB415" s="124"/>
      <c r="BC415" s="115">
        <f>IFERROR(IF(BB415="",0,(SUMIF($G$3:BA$3,"金额-入",$G415:BA415)-SUMIF($G$3:BA$3,"金额-出",$G415:BA415))/(SUMIF($G$3:BA$3,"数量-入",$G415:BA415)-SUMIF($G$3:BA$3,"数量-出",$G415:BA415))),0)</f>
        <v>0</v>
      </c>
      <c r="BD415" s="115">
        <f t="shared" si="274"/>
        <v>0</v>
      </c>
      <c r="BE415" s="125"/>
      <c r="BF415" s="126"/>
      <c r="BG415" s="123"/>
      <c r="BH415" s="112"/>
      <c r="BI415" s="119">
        <f t="shared" si="275"/>
        <v>0</v>
      </c>
      <c r="BJ415" s="124"/>
      <c r="BK415" s="115">
        <f>IFERROR(IF(BJ415="",0,(SUMIF($G$3:BI$3,"金额-入",$G415:BI415)-SUMIF($G$3:BI$3,"金额-出",$G415:BI415))/(SUMIF($G$3:BI$3,"数量-入",$G415:BI415)-SUMIF($G$3:BI$3,"数量-出",$G415:BI415))),0)</f>
        <v>0</v>
      </c>
      <c r="BL415" s="115">
        <f t="shared" si="276"/>
        <v>0</v>
      </c>
      <c r="BM415" s="125"/>
      <c r="BN415" s="126"/>
      <c r="BO415" s="123"/>
      <c r="BP415" s="112"/>
      <c r="BQ415" s="119">
        <f t="shared" si="277"/>
        <v>0</v>
      </c>
      <c r="BR415" s="124"/>
      <c r="BS415" s="115">
        <f>IFERROR(IF(BR415="",0,(SUMIF($G$3:BQ$3,"金额-入",$G415:BQ415)-SUMIF($G$3:BQ$3,"金额-出",$G415:BQ415))/(SUMIF($G$3:BQ$3,"数量-入",$G415:BQ415)-SUMIF($G$3:BQ$3,"数量-出",$G415:BQ415))),0)</f>
        <v>0</v>
      </c>
      <c r="BT415" s="115">
        <f t="shared" si="278"/>
        <v>0</v>
      </c>
      <c r="BU415" s="125"/>
      <c r="BV415" s="126"/>
      <c r="BW415" s="123"/>
      <c r="BX415" s="112"/>
      <c r="BY415" s="119">
        <f t="shared" si="279"/>
        <v>0</v>
      </c>
      <c r="BZ415" s="124"/>
      <c r="CA415" s="115">
        <f>IFERROR(IF(BZ415="",0,(SUMIF($G$3:BY$3,"金额-入",$G415:BY415)-SUMIF($G$3:BY$3,"金额-出",$G415:BY415))/(SUMIF($G$3:BY$3,"数量-入",$G415:BY415)-SUMIF($G$3:BY$3,"数量-出",$G415:BY415))),0)</f>
        <v>0</v>
      </c>
      <c r="CB415" s="115">
        <f t="shared" si="280"/>
        <v>0</v>
      </c>
      <c r="CC415" s="125"/>
      <c r="CD415" s="126"/>
      <c r="CE415" s="123"/>
      <c r="CF415" s="112"/>
      <c r="CG415" s="119">
        <f t="shared" si="281"/>
        <v>0</v>
      </c>
      <c r="CH415" s="124"/>
      <c r="CI415" s="115">
        <f>IFERROR(IF(CH415="",0,(SUMIF($G$3:CG$3,"金额-入",$G415:CG415)-SUMIF($G$3:CG$3,"金额-出",$G415:CG415))/(SUMIF($G$3:CG$3,"数量-入",$G415:CG415)-SUMIF($G$3:CG$3,"数量-出",$G415:CG415))),0)</f>
        <v>0</v>
      </c>
      <c r="CJ415" s="115">
        <f t="shared" si="282"/>
        <v>0</v>
      </c>
      <c r="CK415" s="125"/>
      <c r="CL415" s="126"/>
      <c r="CM415" s="123"/>
      <c r="CN415" s="112"/>
      <c r="CO415" s="119">
        <f t="shared" si="283"/>
        <v>0</v>
      </c>
      <c r="CP415" s="124"/>
      <c r="CQ415" s="115">
        <f>IFERROR(IF(CP415="",0,(SUMIF($G$3:CO$3,"金额-入",$G415:CO415)-SUMIF($G$3:CO$3,"金额-出",$G415:CO415))/(SUMIF($G$3:CO$3,"数量-入",$G415:CO415)-SUMIF($G$3:CO$3,"数量-出",$G415:CO415))),0)</f>
        <v>0</v>
      </c>
      <c r="CR415" s="115">
        <f t="shared" si="284"/>
        <v>0</v>
      </c>
      <c r="CS415" s="125"/>
      <c r="CT415" s="126"/>
      <c r="CU415" s="123"/>
      <c r="CV415" s="112"/>
      <c r="CW415" s="119">
        <f t="shared" si="285"/>
        <v>0</v>
      </c>
      <c r="CX415" s="124"/>
      <c r="CY415" s="115">
        <f>IFERROR(IF(CX415="",0,(SUMIF($G$3:CW$3,"金额-入",$G415:CW415)-SUMIF($G$3:CW$3,"金额-出",$G415:CW415))/(SUMIF($G$3:CW$3,"数量-入",$G415:CW415)-SUMIF($G$3:CW$3,"数量-出",$G415:CW415))),0)</f>
        <v>0</v>
      </c>
      <c r="CZ415" s="115">
        <f t="shared" si="286"/>
        <v>0</v>
      </c>
      <c r="DA415" s="125"/>
      <c r="DB415" s="126"/>
      <c r="DC415" s="123"/>
      <c r="DD415" s="112"/>
      <c r="DE415" s="119">
        <f t="shared" si="287"/>
        <v>0</v>
      </c>
      <c r="DF415" s="124"/>
      <c r="DG415" s="115">
        <f>IFERROR(IF(DF415="",0,(SUMIF($G$3:DE$3,"金额-入",$G415:DE415)-SUMIF($G$3:DE$3,"金额-出",$G415:DE415))/(SUMIF($G$3:DE$3,"数量-入",$G415:DE415)-SUMIF($G$3:DE$3,"数量-出",$G415:DE415))),0)</f>
        <v>0</v>
      </c>
      <c r="DH415" s="115">
        <f t="shared" si="288"/>
        <v>0</v>
      </c>
      <c r="DI415" s="125"/>
      <c r="DJ415" s="126"/>
      <c r="DK415" s="109">
        <f t="array" ref="DK415">MIN(IF(($G$3:$DJ$3="单价")*(G415:DJ415&lt;&gt;0),G415:DJ415))</f>
        <v>0</v>
      </c>
      <c r="DL415" s="97">
        <f t="array" ref="DL415">MAX(IF($G$3:$DJ$3="单价",G415:DJ415))</f>
        <v>0</v>
      </c>
      <c r="DM415" s="115">
        <f t="shared" si="289"/>
        <v>0</v>
      </c>
      <c r="DN415" s="127"/>
      <c r="DO415" s="2"/>
      <c r="DP415" s="11">
        <f t="shared" si="290"/>
        <v>0</v>
      </c>
      <c r="DQ415" s="11">
        <f t="shared" si="291"/>
        <v>0</v>
      </c>
      <c r="DR415" s="11"/>
      <c r="DS415" s="11"/>
      <c r="DT415" s="11"/>
      <c r="DU415" s="2"/>
      <c r="DV415" s="2"/>
      <c r="DW415" s="2"/>
      <c r="DX415" s="2"/>
      <c r="DY415" s="2"/>
    </row>
    <row r="416" spans="1:129" ht="18" hidden="1" customHeight="1" outlineLevel="1" x14ac:dyDescent="0.15">
      <c r="A416" s="2"/>
      <c r="B416" s="53">
        <f t="shared" si="254"/>
        <v>412</v>
      </c>
      <c r="C416" s="5"/>
      <c r="D416" s="6"/>
      <c r="E416" s="7"/>
      <c r="F416" s="8"/>
      <c r="G416" s="111"/>
      <c r="H416" s="112"/>
      <c r="I416" s="113">
        <f t="shared" si="257"/>
        <v>0</v>
      </c>
      <c r="J416" s="114">
        <f t="shared" si="258"/>
        <v>0</v>
      </c>
      <c r="K416" s="115">
        <f t="shared" si="255"/>
        <v>0</v>
      </c>
      <c r="L416" s="113">
        <f t="shared" si="259"/>
        <v>0</v>
      </c>
      <c r="M416" s="114">
        <f t="shared" si="260"/>
        <v>0</v>
      </c>
      <c r="N416" s="115">
        <f t="shared" si="256"/>
        <v>0</v>
      </c>
      <c r="O416" s="113">
        <f t="shared" si="261"/>
        <v>0</v>
      </c>
      <c r="P416" s="116">
        <f t="shared" si="262"/>
        <v>0</v>
      </c>
      <c r="Q416" s="117">
        <f t="shared" si="263"/>
        <v>0</v>
      </c>
      <c r="R416" s="118">
        <f t="shared" si="264"/>
        <v>0</v>
      </c>
      <c r="S416" s="111"/>
      <c r="T416" s="112"/>
      <c r="U416" s="119">
        <f t="shared" si="265"/>
        <v>0</v>
      </c>
      <c r="V416" s="120"/>
      <c r="W416" s="115">
        <f>IFERROR(IF(V416="",0,(SUMIF($G$3:U$3,"金额-入",$G416:U416)-SUMIF($G$3:U$3,"金额-出",$G416:U416))/(SUMIF($G$3:U$3,"数量-入",$G416:U416)-SUMIF($G$3:U$3,"数量-出",$G416:U416))),0)</f>
        <v>0</v>
      </c>
      <c r="X416" s="115">
        <f t="shared" si="266"/>
        <v>0</v>
      </c>
      <c r="Y416" s="121"/>
      <c r="Z416" s="122"/>
      <c r="AA416" s="111"/>
      <c r="AB416" s="112"/>
      <c r="AC416" s="119">
        <f t="shared" si="267"/>
        <v>0</v>
      </c>
      <c r="AD416" s="120"/>
      <c r="AE416" s="115">
        <f>IFERROR(IF(AD416="",0,(SUMIF($G$3:AC$3,"金额-入",$G416:AC416)-SUMIF($G$3:AC$3,"金额-出",$G416:AC416))/(SUMIF($G$3:AC$3,"数量-入",$G416:AC416)-SUMIF($G$3:AC$3,"数量-出",$G416:AC416))),0)</f>
        <v>0</v>
      </c>
      <c r="AF416" s="115">
        <f t="shared" si="268"/>
        <v>0</v>
      </c>
      <c r="AG416" s="121"/>
      <c r="AH416" s="122"/>
      <c r="AI416" s="123"/>
      <c r="AJ416" s="112"/>
      <c r="AK416" s="119">
        <f t="shared" si="269"/>
        <v>0</v>
      </c>
      <c r="AL416" s="124"/>
      <c r="AM416" s="115">
        <f>IFERROR(IF(AL416="",0,(SUMIF($G$3:AK$3,"金额-入",$G416:AK416)-SUMIF($G$3:AK$3,"金额-出",$G416:AK416))/(SUMIF($G$3:AK$3,"数量-入",$G416:AK416)-SUMIF($G$3:AK$3,"数量-出",$G416:AK416))),0)</f>
        <v>0</v>
      </c>
      <c r="AN416" s="115">
        <f t="shared" si="270"/>
        <v>0</v>
      </c>
      <c r="AO416" s="125"/>
      <c r="AP416" s="126"/>
      <c r="AQ416" s="123"/>
      <c r="AR416" s="112"/>
      <c r="AS416" s="119">
        <f t="shared" si="271"/>
        <v>0</v>
      </c>
      <c r="AT416" s="124"/>
      <c r="AU416" s="115">
        <f>IFERROR(IF(AT416="",0,(SUMIF($G$3:AS$3,"金额-入",$G416:AS416)-SUMIF($G$3:AS$3,"金额-出",$G416:AS416))/(SUMIF($G$3:AS$3,"数量-入",$G416:AS416)-SUMIF($G$3:AS$3,"数量-出",$G416:AS416))),0)</f>
        <v>0</v>
      </c>
      <c r="AV416" s="115">
        <f t="shared" si="272"/>
        <v>0</v>
      </c>
      <c r="AW416" s="125"/>
      <c r="AX416" s="126"/>
      <c r="AY416" s="123"/>
      <c r="AZ416" s="112"/>
      <c r="BA416" s="119">
        <f t="shared" si="273"/>
        <v>0</v>
      </c>
      <c r="BB416" s="124"/>
      <c r="BC416" s="115">
        <f>IFERROR(IF(BB416="",0,(SUMIF($G$3:BA$3,"金额-入",$G416:BA416)-SUMIF($G$3:BA$3,"金额-出",$G416:BA416))/(SUMIF($G$3:BA$3,"数量-入",$G416:BA416)-SUMIF($G$3:BA$3,"数量-出",$G416:BA416))),0)</f>
        <v>0</v>
      </c>
      <c r="BD416" s="115">
        <f t="shared" si="274"/>
        <v>0</v>
      </c>
      <c r="BE416" s="125"/>
      <c r="BF416" s="126"/>
      <c r="BG416" s="123"/>
      <c r="BH416" s="112"/>
      <c r="BI416" s="119">
        <f t="shared" si="275"/>
        <v>0</v>
      </c>
      <c r="BJ416" s="124"/>
      <c r="BK416" s="115">
        <f>IFERROR(IF(BJ416="",0,(SUMIF($G$3:BI$3,"金额-入",$G416:BI416)-SUMIF($G$3:BI$3,"金额-出",$G416:BI416))/(SUMIF($G$3:BI$3,"数量-入",$G416:BI416)-SUMIF($G$3:BI$3,"数量-出",$G416:BI416))),0)</f>
        <v>0</v>
      </c>
      <c r="BL416" s="115">
        <f t="shared" si="276"/>
        <v>0</v>
      </c>
      <c r="BM416" s="125"/>
      <c r="BN416" s="126"/>
      <c r="BO416" s="123"/>
      <c r="BP416" s="112"/>
      <c r="BQ416" s="119">
        <f t="shared" si="277"/>
        <v>0</v>
      </c>
      <c r="BR416" s="124"/>
      <c r="BS416" s="115">
        <f>IFERROR(IF(BR416="",0,(SUMIF($G$3:BQ$3,"金额-入",$G416:BQ416)-SUMIF($G$3:BQ$3,"金额-出",$G416:BQ416))/(SUMIF($G$3:BQ$3,"数量-入",$G416:BQ416)-SUMIF($G$3:BQ$3,"数量-出",$G416:BQ416))),0)</f>
        <v>0</v>
      </c>
      <c r="BT416" s="115">
        <f t="shared" si="278"/>
        <v>0</v>
      </c>
      <c r="BU416" s="125"/>
      <c r="BV416" s="126"/>
      <c r="BW416" s="123"/>
      <c r="BX416" s="112"/>
      <c r="BY416" s="119">
        <f t="shared" si="279"/>
        <v>0</v>
      </c>
      <c r="BZ416" s="124"/>
      <c r="CA416" s="115">
        <f>IFERROR(IF(BZ416="",0,(SUMIF($G$3:BY$3,"金额-入",$G416:BY416)-SUMIF($G$3:BY$3,"金额-出",$G416:BY416))/(SUMIF($G$3:BY$3,"数量-入",$G416:BY416)-SUMIF($G$3:BY$3,"数量-出",$G416:BY416))),0)</f>
        <v>0</v>
      </c>
      <c r="CB416" s="115">
        <f t="shared" si="280"/>
        <v>0</v>
      </c>
      <c r="CC416" s="125"/>
      <c r="CD416" s="126"/>
      <c r="CE416" s="123"/>
      <c r="CF416" s="112"/>
      <c r="CG416" s="119">
        <f t="shared" si="281"/>
        <v>0</v>
      </c>
      <c r="CH416" s="124"/>
      <c r="CI416" s="115">
        <f>IFERROR(IF(CH416="",0,(SUMIF($G$3:CG$3,"金额-入",$G416:CG416)-SUMIF($G$3:CG$3,"金额-出",$G416:CG416))/(SUMIF($G$3:CG$3,"数量-入",$G416:CG416)-SUMIF($G$3:CG$3,"数量-出",$G416:CG416))),0)</f>
        <v>0</v>
      </c>
      <c r="CJ416" s="115">
        <f t="shared" si="282"/>
        <v>0</v>
      </c>
      <c r="CK416" s="125"/>
      <c r="CL416" s="126"/>
      <c r="CM416" s="123"/>
      <c r="CN416" s="112"/>
      <c r="CO416" s="119">
        <f t="shared" si="283"/>
        <v>0</v>
      </c>
      <c r="CP416" s="124"/>
      <c r="CQ416" s="115">
        <f>IFERROR(IF(CP416="",0,(SUMIF($G$3:CO$3,"金额-入",$G416:CO416)-SUMIF($G$3:CO$3,"金额-出",$G416:CO416))/(SUMIF($G$3:CO$3,"数量-入",$G416:CO416)-SUMIF($G$3:CO$3,"数量-出",$G416:CO416))),0)</f>
        <v>0</v>
      </c>
      <c r="CR416" s="115">
        <f t="shared" si="284"/>
        <v>0</v>
      </c>
      <c r="CS416" s="125"/>
      <c r="CT416" s="126"/>
      <c r="CU416" s="123"/>
      <c r="CV416" s="112"/>
      <c r="CW416" s="119">
        <f t="shared" si="285"/>
        <v>0</v>
      </c>
      <c r="CX416" s="124"/>
      <c r="CY416" s="115">
        <f>IFERROR(IF(CX416="",0,(SUMIF($G$3:CW$3,"金额-入",$G416:CW416)-SUMIF($G$3:CW$3,"金额-出",$G416:CW416))/(SUMIF($G$3:CW$3,"数量-入",$G416:CW416)-SUMIF($G$3:CW$3,"数量-出",$G416:CW416))),0)</f>
        <v>0</v>
      </c>
      <c r="CZ416" s="115">
        <f t="shared" si="286"/>
        <v>0</v>
      </c>
      <c r="DA416" s="125"/>
      <c r="DB416" s="126"/>
      <c r="DC416" s="123"/>
      <c r="DD416" s="112"/>
      <c r="DE416" s="119">
        <f t="shared" si="287"/>
        <v>0</v>
      </c>
      <c r="DF416" s="124"/>
      <c r="DG416" s="115">
        <f>IFERROR(IF(DF416="",0,(SUMIF($G$3:DE$3,"金额-入",$G416:DE416)-SUMIF($G$3:DE$3,"金额-出",$G416:DE416))/(SUMIF($G$3:DE$3,"数量-入",$G416:DE416)-SUMIF($G$3:DE$3,"数量-出",$G416:DE416))),0)</f>
        <v>0</v>
      </c>
      <c r="DH416" s="115">
        <f t="shared" si="288"/>
        <v>0</v>
      </c>
      <c r="DI416" s="125"/>
      <c r="DJ416" s="126"/>
      <c r="DK416" s="109">
        <f t="array" ref="DK416">MIN(IF(($G$3:$DJ$3="单价")*(G416:DJ416&lt;&gt;0),G416:DJ416))</f>
        <v>0</v>
      </c>
      <c r="DL416" s="97">
        <f t="array" ref="DL416">MAX(IF($G$3:$DJ$3="单价",G416:DJ416))</f>
        <v>0</v>
      </c>
      <c r="DM416" s="115">
        <f t="shared" si="289"/>
        <v>0</v>
      </c>
      <c r="DN416" s="127"/>
      <c r="DO416" s="2"/>
      <c r="DP416" s="11">
        <f t="shared" si="290"/>
        <v>0</v>
      </c>
      <c r="DQ416" s="11">
        <f t="shared" si="291"/>
        <v>0</v>
      </c>
      <c r="DR416" s="11"/>
      <c r="DS416" s="11"/>
      <c r="DT416" s="11"/>
      <c r="DU416" s="2"/>
      <c r="DV416" s="2"/>
      <c r="DW416" s="2"/>
      <c r="DX416" s="2"/>
      <c r="DY416" s="2"/>
    </row>
    <row r="417" spans="1:129" ht="18" hidden="1" customHeight="1" outlineLevel="1" x14ac:dyDescent="0.15">
      <c r="A417" s="2"/>
      <c r="B417" s="53">
        <f t="shared" si="254"/>
        <v>413</v>
      </c>
      <c r="C417" s="5"/>
      <c r="D417" s="6"/>
      <c r="E417" s="7"/>
      <c r="F417" s="8"/>
      <c r="G417" s="111"/>
      <c r="H417" s="112"/>
      <c r="I417" s="113">
        <f t="shared" si="257"/>
        <v>0</v>
      </c>
      <c r="J417" s="114">
        <f t="shared" si="258"/>
        <v>0</v>
      </c>
      <c r="K417" s="115">
        <f t="shared" si="255"/>
        <v>0</v>
      </c>
      <c r="L417" s="113">
        <f t="shared" si="259"/>
        <v>0</v>
      </c>
      <c r="M417" s="114">
        <f t="shared" si="260"/>
        <v>0</v>
      </c>
      <c r="N417" s="115">
        <f t="shared" si="256"/>
        <v>0</v>
      </c>
      <c r="O417" s="113">
        <f t="shared" si="261"/>
        <v>0</v>
      </c>
      <c r="P417" s="116">
        <f t="shared" si="262"/>
        <v>0</v>
      </c>
      <c r="Q417" s="117">
        <f t="shared" si="263"/>
        <v>0</v>
      </c>
      <c r="R417" s="118">
        <f t="shared" si="264"/>
        <v>0</v>
      </c>
      <c r="S417" s="111"/>
      <c r="T417" s="112"/>
      <c r="U417" s="119">
        <f t="shared" si="265"/>
        <v>0</v>
      </c>
      <c r="V417" s="120"/>
      <c r="W417" s="115">
        <f>IFERROR(IF(V417="",0,(SUMIF($G$3:U$3,"金额-入",$G417:U417)-SUMIF($G$3:U$3,"金额-出",$G417:U417))/(SUMIF($G$3:U$3,"数量-入",$G417:U417)-SUMIF($G$3:U$3,"数量-出",$G417:U417))),0)</f>
        <v>0</v>
      </c>
      <c r="X417" s="115">
        <f t="shared" si="266"/>
        <v>0</v>
      </c>
      <c r="Y417" s="121"/>
      <c r="Z417" s="122"/>
      <c r="AA417" s="111"/>
      <c r="AB417" s="112"/>
      <c r="AC417" s="119">
        <f t="shared" si="267"/>
        <v>0</v>
      </c>
      <c r="AD417" s="120"/>
      <c r="AE417" s="115">
        <f>IFERROR(IF(AD417="",0,(SUMIF($G$3:AC$3,"金额-入",$G417:AC417)-SUMIF($G$3:AC$3,"金额-出",$G417:AC417))/(SUMIF($G$3:AC$3,"数量-入",$G417:AC417)-SUMIF($G$3:AC$3,"数量-出",$G417:AC417))),0)</f>
        <v>0</v>
      </c>
      <c r="AF417" s="115">
        <f t="shared" si="268"/>
        <v>0</v>
      </c>
      <c r="AG417" s="121"/>
      <c r="AH417" s="122"/>
      <c r="AI417" s="123"/>
      <c r="AJ417" s="112"/>
      <c r="AK417" s="119">
        <f t="shared" si="269"/>
        <v>0</v>
      </c>
      <c r="AL417" s="124"/>
      <c r="AM417" s="115">
        <f>IFERROR(IF(AL417="",0,(SUMIF($G$3:AK$3,"金额-入",$G417:AK417)-SUMIF($G$3:AK$3,"金额-出",$G417:AK417))/(SUMIF($G$3:AK$3,"数量-入",$G417:AK417)-SUMIF($G$3:AK$3,"数量-出",$G417:AK417))),0)</f>
        <v>0</v>
      </c>
      <c r="AN417" s="115">
        <f t="shared" si="270"/>
        <v>0</v>
      </c>
      <c r="AO417" s="125"/>
      <c r="AP417" s="126"/>
      <c r="AQ417" s="123"/>
      <c r="AR417" s="112"/>
      <c r="AS417" s="119">
        <f t="shared" si="271"/>
        <v>0</v>
      </c>
      <c r="AT417" s="124"/>
      <c r="AU417" s="115">
        <f>IFERROR(IF(AT417="",0,(SUMIF($G$3:AS$3,"金额-入",$G417:AS417)-SUMIF($G$3:AS$3,"金额-出",$G417:AS417))/(SUMIF($G$3:AS$3,"数量-入",$G417:AS417)-SUMIF($G$3:AS$3,"数量-出",$G417:AS417))),0)</f>
        <v>0</v>
      </c>
      <c r="AV417" s="115">
        <f t="shared" si="272"/>
        <v>0</v>
      </c>
      <c r="AW417" s="125"/>
      <c r="AX417" s="126"/>
      <c r="AY417" s="123"/>
      <c r="AZ417" s="112"/>
      <c r="BA417" s="119">
        <f t="shared" si="273"/>
        <v>0</v>
      </c>
      <c r="BB417" s="124"/>
      <c r="BC417" s="115">
        <f>IFERROR(IF(BB417="",0,(SUMIF($G$3:BA$3,"金额-入",$G417:BA417)-SUMIF($G$3:BA$3,"金额-出",$G417:BA417))/(SUMIF($G$3:BA$3,"数量-入",$G417:BA417)-SUMIF($G$3:BA$3,"数量-出",$G417:BA417))),0)</f>
        <v>0</v>
      </c>
      <c r="BD417" s="115">
        <f t="shared" si="274"/>
        <v>0</v>
      </c>
      <c r="BE417" s="125"/>
      <c r="BF417" s="126"/>
      <c r="BG417" s="123"/>
      <c r="BH417" s="112"/>
      <c r="BI417" s="119">
        <f t="shared" si="275"/>
        <v>0</v>
      </c>
      <c r="BJ417" s="124"/>
      <c r="BK417" s="115">
        <f>IFERROR(IF(BJ417="",0,(SUMIF($G$3:BI$3,"金额-入",$G417:BI417)-SUMIF($G$3:BI$3,"金额-出",$G417:BI417))/(SUMIF($G$3:BI$3,"数量-入",$G417:BI417)-SUMIF($G$3:BI$3,"数量-出",$G417:BI417))),0)</f>
        <v>0</v>
      </c>
      <c r="BL417" s="115">
        <f t="shared" si="276"/>
        <v>0</v>
      </c>
      <c r="BM417" s="125"/>
      <c r="BN417" s="126"/>
      <c r="BO417" s="123"/>
      <c r="BP417" s="112"/>
      <c r="BQ417" s="119">
        <f t="shared" si="277"/>
        <v>0</v>
      </c>
      <c r="BR417" s="124"/>
      <c r="BS417" s="115">
        <f>IFERROR(IF(BR417="",0,(SUMIF($G$3:BQ$3,"金额-入",$G417:BQ417)-SUMIF($G$3:BQ$3,"金额-出",$G417:BQ417))/(SUMIF($G$3:BQ$3,"数量-入",$G417:BQ417)-SUMIF($G$3:BQ$3,"数量-出",$G417:BQ417))),0)</f>
        <v>0</v>
      </c>
      <c r="BT417" s="115">
        <f t="shared" si="278"/>
        <v>0</v>
      </c>
      <c r="BU417" s="125"/>
      <c r="BV417" s="126"/>
      <c r="BW417" s="123"/>
      <c r="BX417" s="112"/>
      <c r="BY417" s="119">
        <f t="shared" si="279"/>
        <v>0</v>
      </c>
      <c r="BZ417" s="124"/>
      <c r="CA417" s="115">
        <f>IFERROR(IF(BZ417="",0,(SUMIF($G$3:BY$3,"金额-入",$G417:BY417)-SUMIF($G$3:BY$3,"金额-出",$G417:BY417))/(SUMIF($G$3:BY$3,"数量-入",$G417:BY417)-SUMIF($G$3:BY$3,"数量-出",$G417:BY417))),0)</f>
        <v>0</v>
      </c>
      <c r="CB417" s="115">
        <f t="shared" si="280"/>
        <v>0</v>
      </c>
      <c r="CC417" s="125"/>
      <c r="CD417" s="126"/>
      <c r="CE417" s="123"/>
      <c r="CF417" s="112"/>
      <c r="CG417" s="119">
        <f t="shared" si="281"/>
        <v>0</v>
      </c>
      <c r="CH417" s="124"/>
      <c r="CI417" s="115">
        <f>IFERROR(IF(CH417="",0,(SUMIF($G$3:CG$3,"金额-入",$G417:CG417)-SUMIF($G$3:CG$3,"金额-出",$G417:CG417))/(SUMIF($G$3:CG$3,"数量-入",$G417:CG417)-SUMIF($G$3:CG$3,"数量-出",$G417:CG417))),0)</f>
        <v>0</v>
      </c>
      <c r="CJ417" s="115">
        <f t="shared" si="282"/>
        <v>0</v>
      </c>
      <c r="CK417" s="125"/>
      <c r="CL417" s="126"/>
      <c r="CM417" s="123"/>
      <c r="CN417" s="112"/>
      <c r="CO417" s="119">
        <f t="shared" si="283"/>
        <v>0</v>
      </c>
      <c r="CP417" s="124"/>
      <c r="CQ417" s="115">
        <f>IFERROR(IF(CP417="",0,(SUMIF($G$3:CO$3,"金额-入",$G417:CO417)-SUMIF($G$3:CO$3,"金额-出",$G417:CO417))/(SUMIF($G$3:CO$3,"数量-入",$G417:CO417)-SUMIF($G$3:CO$3,"数量-出",$G417:CO417))),0)</f>
        <v>0</v>
      </c>
      <c r="CR417" s="115">
        <f t="shared" si="284"/>
        <v>0</v>
      </c>
      <c r="CS417" s="125"/>
      <c r="CT417" s="126"/>
      <c r="CU417" s="123"/>
      <c r="CV417" s="112"/>
      <c r="CW417" s="119">
        <f t="shared" si="285"/>
        <v>0</v>
      </c>
      <c r="CX417" s="124"/>
      <c r="CY417" s="115">
        <f>IFERROR(IF(CX417="",0,(SUMIF($G$3:CW$3,"金额-入",$G417:CW417)-SUMIF($G$3:CW$3,"金额-出",$G417:CW417))/(SUMIF($G$3:CW$3,"数量-入",$G417:CW417)-SUMIF($G$3:CW$3,"数量-出",$G417:CW417))),0)</f>
        <v>0</v>
      </c>
      <c r="CZ417" s="115">
        <f t="shared" si="286"/>
        <v>0</v>
      </c>
      <c r="DA417" s="125"/>
      <c r="DB417" s="126"/>
      <c r="DC417" s="123"/>
      <c r="DD417" s="112"/>
      <c r="DE417" s="119">
        <f t="shared" si="287"/>
        <v>0</v>
      </c>
      <c r="DF417" s="124"/>
      <c r="DG417" s="115">
        <f>IFERROR(IF(DF417="",0,(SUMIF($G$3:DE$3,"金额-入",$G417:DE417)-SUMIF($G$3:DE$3,"金额-出",$G417:DE417))/(SUMIF($G$3:DE$3,"数量-入",$G417:DE417)-SUMIF($G$3:DE$3,"数量-出",$G417:DE417))),0)</f>
        <v>0</v>
      </c>
      <c r="DH417" s="115">
        <f t="shared" si="288"/>
        <v>0</v>
      </c>
      <c r="DI417" s="125"/>
      <c r="DJ417" s="126"/>
      <c r="DK417" s="109">
        <f t="array" ref="DK417">MIN(IF(($G$3:$DJ$3="单价")*(G417:DJ417&lt;&gt;0),G417:DJ417))</f>
        <v>0</v>
      </c>
      <c r="DL417" s="97">
        <f t="array" ref="DL417">MAX(IF($G$3:$DJ$3="单价",G417:DJ417))</f>
        <v>0</v>
      </c>
      <c r="DM417" s="115">
        <f t="shared" si="289"/>
        <v>0</v>
      </c>
      <c r="DN417" s="127"/>
      <c r="DO417" s="2"/>
      <c r="DP417" s="11">
        <f t="shared" si="290"/>
        <v>0</v>
      </c>
      <c r="DQ417" s="11">
        <f t="shared" si="291"/>
        <v>0</v>
      </c>
      <c r="DR417" s="11"/>
      <c r="DS417" s="11"/>
      <c r="DT417" s="11"/>
      <c r="DU417" s="2"/>
      <c r="DV417" s="2"/>
      <c r="DW417" s="2"/>
      <c r="DX417" s="2"/>
      <c r="DY417" s="2"/>
    </row>
    <row r="418" spans="1:129" ht="18" hidden="1" customHeight="1" outlineLevel="1" x14ac:dyDescent="0.15">
      <c r="A418" s="2"/>
      <c r="B418" s="53">
        <f t="shared" si="254"/>
        <v>414</v>
      </c>
      <c r="C418" s="5"/>
      <c r="D418" s="6"/>
      <c r="E418" s="7"/>
      <c r="F418" s="8"/>
      <c r="G418" s="111"/>
      <c r="H418" s="112"/>
      <c r="I418" s="113">
        <f t="shared" si="257"/>
        <v>0</v>
      </c>
      <c r="J418" s="114">
        <f t="shared" si="258"/>
        <v>0</v>
      </c>
      <c r="K418" s="115">
        <f t="shared" si="255"/>
        <v>0</v>
      </c>
      <c r="L418" s="113">
        <f t="shared" si="259"/>
        <v>0</v>
      </c>
      <c r="M418" s="114">
        <f t="shared" si="260"/>
        <v>0</v>
      </c>
      <c r="N418" s="115">
        <f t="shared" si="256"/>
        <v>0</v>
      </c>
      <c r="O418" s="113">
        <f t="shared" si="261"/>
        <v>0</v>
      </c>
      <c r="P418" s="116">
        <f t="shared" si="262"/>
        <v>0</v>
      </c>
      <c r="Q418" s="117">
        <f t="shared" si="263"/>
        <v>0</v>
      </c>
      <c r="R418" s="118">
        <f t="shared" si="264"/>
        <v>0</v>
      </c>
      <c r="S418" s="111"/>
      <c r="T418" s="112"/>
      <c r="U418" s="119">
        <f t="shared" si="265"/>
        <v>0</v>
      </c>
      <c r="V418" s="120"/>
      <c r="W418" s="115">
        <f>IFERROR(IF(V418="",0,(SUMIF($G$3:U$3,"金额-入",$G418:U418)-SUMIF($G$3:U$3,"金额-出",$G418:U418))/(SUMIF($G$3:U$3,"数量-入",$G418:U418)-SUMIF($G$3:U$3,"数量-出",$G418:U418))),0)</f>
        <v>0</v>
      </c>
      <c r="X418" s="115">
        <f t="shared" si="266"/>
        <v>0</v>
      </c>
      <c r="Y418" s="121"/>
      <c r="Z418" s="122"/>
      <c r="AA418" s="111"/>
      <c r="AB418" s="112"/>
      <c r="AC418" s="119">
        <f t="shared" si="267"/>
        <v>0</v>
      </c>
      <c r="AD418" s="120"/>
      <c r="AE418" s="115">
        <f>IFERROR(IF(AD418="",0,(SUMIF($G$3:AC$3,"金额-入",$G418:AC418)-SUMIF($G$3:AC$3,"金额-出",$G418:AC418))/(SUMIF($G$3:AC$3,"数量-入",$G418:AC418)-SUMIF($G$3:AC$3,"数量-出",$G418:AC418))),0)</f>
        <v>0</v>
      </c>
      <c r="AF418" s="115">
        <f t="shared" si="268"/>
        <v>0</v>
      </c>
      <c r="AG418" s="121"/>
      <c r="AH418" s="122"/>
      <c r="AI418" s="123"/>
      <c r="AJ418" s="112"/>
      <c r="AK418" s="119">
        <f t="shared" si="269"/>
        <v>0</v>
      </c>
      <c r="AL418" s="124"/>
      <c r="AM418" s="115">
        <f>IFERROR(IF(AL418="",0,(SUMIF($G$3:AK$3,"金额-入",$G418:AK418)-SUMIF($G$3:AK$3,"金额-出",$G418:AK418))/(SUMIF($G$3:AK$3,"数量-入",$G418:AK418)-SUMIF($G$3:AK$3,"数量-出",$G418:AK418))),0)</f>
        <v>0</v>
      </c>
      <c r="AN418" s="115">
        <f t="shared" si="270"/>
        <v>0</v>
      </c>
      <c r="AO418" s="125"/>
      <c r="AP418" s="126"/>
      <c r="AQ418" s="123"/>
      <c r="AR418" s="112"/>
      <c r="AS418" s="119">
        <f t="shared" si="271"/>
        <v>0</v>
      </c>
      <c r="AT418" s="124"/>
      <c r="AU418" s="115">
        <f>IFERROR(IF(AT418="",0,(SUMIF($G$3:AS$3,"金额-入",$G418:AS418)-SUMIF($G$3:AS$3,"金额-出",$G418:AS418))/(SUMIF($G$3:AS$3,"数量-入",$G418:AS418)-SUMIF($G$3:AS$3,"数量-出",$G418:AS418))),0)</f>
        <v>0</v>
      </c>
      <c r="AV418" s="115">
        <f t="shared" si="272"/>
        <v>0</v>
      </c>
      <c r="AW418" s="125"/>
      <c r="AX418" s="126"/>
      <c r="AY418" s="123"/>
      <c r="AZ418" s="112"/>
      <c r="BA418" s="119">
        <f t="shared" si="273"/>
        <v>0</v>
      </c>
      <c r="BB418" s="124"/>
      <c r="BC418" s="115">
        <f>IFERROR(IF(BB418="",0,(SUMIF($G$3:BA$3,"金额-入",$G418:BA418)-SUMIF($G$3:BA$3,"金额-出",$G418:BA418))/(SUMIF($G$3:BA$3,"数量-入",$G418:BA418)-SUMIF($G$3:BA$3,"数量-出",$G418:BA418))),0)</f>
        <v>0</v>
      </c>
      <c r="BD418" s="115">
        <f t="shared" si="274"/>
        <v>0</v>
      </c>
      <c r="BE418" s="125"/>
      <c r="BF418" s="126"/>
      <c r="BG418" s="123"/>
      <c r="BH418" s="112"/>
      <c r="BI418" s="119">
        <f t="shared" si="275"/>
        <v>0</v>
      </c>
      <c r="BJ418" s="124"/>
      <c r="BK418" s="115">
        <f>IFERROR(IF(BJ418="",0,(SUMIF($G$3:BI$3,"金额-入",$G418:BI418)-SUMIF($G$3:BI$3,"金额-出",$G418:BI418))/(SUMIF($G$3:BI$3,"数量-入",$G418:BI418)-SUMIF($G$3:BI$3,"数量-出",$G418:BI418))),0)</f>
        <v>0</v>
      </c>
      <c r="BL418" s="115">
        <f t="shared" si="276"/>
        <v>0</v>
      </c>
      <c r="BM418" s="125"/>
      <c r="BN418" s="126"/>
      <c r="BO418" s="123"/>
      <c r="BP418" s="112"/>
      <c r="BQ418" s="119">
        <f t="shared" si="277"/>
        <v>0</v>
      </c>
      <c r="BR418" s="124"/>
      <c r="BS418" s="115">
        <f>IFERROR(IF(BR418="",0,(SUMIF($G$3:BQ$3,"金额-入",$G418:BQ418)-SUMIF($G$3:BQ$3,"金额-出",$G418:BQ418))/(SUMIF($G$3:BQ$3,"数量-入",$G418:BQ418)-SUMIF($G$3:BQ$3,"数量-出",$G418:BQ418))),0)</f>
        <v>0</v>
      </c>
      <c r="BT418" s="115">
        <f t="shared" si="278"/>
        <v>0</v>
      </c>
      <c r="BU418" s="125"/>
      <c r="BV418" s="126"/>
      <c r="BW418" s="123"/>
      <c r="BX418" s="112"/>
      <c r="BY418" s="119">
        <f t="shared" si="279"/>
        <v>0</v>
      </c>
      <c r="BZ418" s="124"/>
      <c r="CA418" s="115">
        <f>IFERROR(IF(BZ418="",0,(SUMIF($G$3:BY$3,"金额-入",$G418:BY418)-SUMIF($G$3:BY$3,"金额-出",$G418:BY418))/(SUMIF($G$3:BY$3,"数量-入",$G418:BY418)-SUMIF($G$3:BY$3,"数量-出",$G418:BY418))),0)</f>
        <v>0</v>
      </c>
      <c r="CB418" s="115">
        <f t="shared" si="280"/>
        <v>0</v>
      </c>
      <c r="CC418" s="125"/>
      <c r="CD418" s="126"/>
      <c r="CE418" s="123"/>
      <c r="CF418" s="112"/>
      <c r="CG418" s="119">
        <f t="shared" si="281"/>
        <v>0</v>
      </c>
      <c r="CH418" s="124"/>
      <c r="CI418" s="115">
        <f>IFERROR(IF(CH418="",0,(SUMIF($G$3:CG$3,"金额-入",$G418:CG418)-SUMIF($G$3:CG$3,"金额-出",$G418:CG418))/(SUMIF($G$3:CG$3,"数量-入",$G418:CG418)-SUMIF($G$3:CG$3,"数量-出",$G418:CG418))),0)</f>
        <v>0</v>
      </c>
      <c r="CJ418" s="115">
        <f t="shared" si="282"/>
        <v>0</v>
      </c>
      <c r="CK418" s="125"/>
      <c r="CL418" s="126"/>
      <c r="CM418" s="123"/>
      <c r="CN418" s="112"/>
      <c r="CO418" s="119">
        <f t="shared" si="283"/>
        <v>0</v>
      </c>
      <c r="CP418" s="124"/>
      <c r="CQ418" s="115">
        <f>IFERROR(IF(CP418="",0,(SUMIF($G$3:CO$3,"金额-入",$G418:CO418)-SUMIF($G$3:CO$3,"金额-出",$G418:CO418))/(SUMIF($G$3:CO$3,"数量-入",$G418:CO418)-SUMIF($G$3:CO$3,"数量-出",$G418:CO418))),0)</f>
        <v>0</v>
      </c>
      <c r="CR418" s="115">
        <f t="shared" si="284"/>
        <v>0</v>
      </c>
      <c r="CS418" s="125"/>
      <c r="CT418" s="126"/>
      <c r="CU418" s="123"/>
      <c r="CV418" s="112"/>
      <c r="CW418" s="119">
        <f t="shared" si="285"/>
        <v>0</v>
      </c>
      <c r="CX418" s="124"/>
      <c r="CY418" s="115">
        <f>IFERROR(IF(CX418="",0,(SUMIF($G$3:CW$3,"金额-入",$G418:CW418)-SUMIF($G$3:CW$3,"金额-出",$G418:CW418))/(SUMIF($G$3:CW$3,"数量-入",$G418:CW418)-SUMIF($G$3:CW$3,"数量-出",$G418:CW418))),0)</f>
        <v>0</v>
      </c>
      <c r="CZ418" s="115">
        <f t="shared" si="286"/>
        <v>0</v>
      </c>
      <c r="DA418" s="125"/>
      <c r="DB418" s="126"/>
      <c r="DC418" s="123"/>
      <c r="DD418" s="112"/>
      <c r="DE418" s="119">
        <f t="shared" si="287"/>
        <v>0</v>
      </c>
      <c r="DF418" s="124"/>
      <c r="DG418" s="115">
        <f>IFERROR(IF(DF418="",0,(SUMIF($G$3:DE$3,"金额-入",$G418:DE418)-SUMIF($G$3:DE$3,"金额-出",$G418:DE418))/(SUMIF($G$3:DE$3,"数量-入",$G418:DE418)-SUMIF($G$3:DE$3,"数量-出",$G418:DE418))),0)</f>
        <v>0</v>
      </c>
      <c r="DH418" s="115">
        <f t="shared" si="288"/>
        <v>0</v>
      </c>
      <c r="DI418" s="125"/>
      <c r="DJ418" s="126"/>
      <c r="DK418" s="109">
        <f t="array" ref="DK418">MIN(IF(($G$3:$DJ$3="单价")*(G418:DJ418&lt;&gt;0),G418:DJ418))</f>
        <v>0</v>
      </c>
      <c r="DL418" s="97">
        <f t="array" ref="DL418">MAX(IF($G$3:$DJ$3="单价",G418:DJ418))</f>
        <v>0</v>
      </c>
      <c r="DM418" s="115">
        <f t="shared" si="289"/>
        <v>0</v>
      </c>
      <c r="DN418" s="127"/>
      <c r="DO418" s="2"/>
      <c r="DP418" s="11">
        <f t="shared" si="290"/>
        <v>0</v>
      </c>
      <c r="DQ418" s="11">
        <f t="shared" si="291"/>
        <v>0</v>
      </c>
      <c r="DR418" s="11"/>
      <c r="DS418" s="11"/>
      <c r="DT418" s="11"/>
      <c r="DU418" s="2"/>
      <c r="DV418" s="2"/>
      <c r="DW418" s="2"/>
      <c r="DX418" s="2"/>
      <c r="DY418" s="2"/>
    </row>
    <row r="419" spans="1:129" ht="18" hidden="1" customHeight="1" outlineLevel="1" x14ac:dyDescent="0.15">
      <c r="A419" s="2"/>
      <c r="B419" s="53">
        <f t="shared" si="254"/>
        <v>415</v>
      </c>
      <c r="C419" s="5"/>
      <c r="D419" s="6"/>
      <c r="E419" s="7"/>
      <c r="F419" s="8"/>
      <c r="G419" s="111"/>
      <c r="H419" s="112"/>
      <c r="I419" s="113">
        <f t="shared" si="257"/>
        <v>0</v>
      </c>
      <c r="J419" s="114">
        <f t="shared" si="258"/>
        <v>0</v>
      </c>
      <c r="K419" s="115">
        <f t="shared" si="255"/>
        <v>0</v>
      </c>
      <c r="L419" s="113">
        <f t="shared" si="259"/>
        <v>0</v>
      </c>
      <c r="M419" s="114">
        <f t="shared" si="260"/>
        <v>0</v>
      </c>
      <c r="N419" s="115">
        <f t="shared" si="256"/>
        <v>0</v>
      </c>
      <c r="O419" s="113">
        <f t="shared" si="261"/>
        <v>0</v>
      </c>
      <c r="P419" s="116">
        <f t="shared" si="262"/>
        <v>0</v>
      </c>
      <c r="Q419" s="117">
        <f t="shared" si="263"/>
        <v>0</v>
      </c>
      <c r="R419" s="118">
        <f t="shared" si="264"/>
        <v>0</v>
      </c>
      <c r="S419" s="111"/>
      <c r="T419" s="112"/>
      <c r="U419" s="119">
        <f t="shared" si="265"/>
        <v>0</v>
      </c>
      <c r="V419" s="120"/>
      <c r="W419" s="115">
        <f>IFERROR(IF(V419="",0,(SUMIF($G$3:U$3,"金额-入",$G419:U419)-SUMIF($G$3:U$3,"金额-出",$G419:U419))/(SUMIF($G$3:U$3,"数量-入",$G419:U419)-SUMIF($G$3:U$3,"数量-出",$G419:U419))),0)</f>
        <v>0</v>
      </c>
      <c r="X419" s="115">
        <f t="shared" si="266"/>
        <v>0</v>
      </c>
      <c r="Y419" s="121"/>
      <c r="Z419" s="122"/>
      <c r="AA419" s="111"/>
      <c r="AB419" s="112"/>
      <c r="AC419" s="119">
        <f t="shared" si="267"/>
        <v>0</v>
      </c>
      <c r="AD419" s="120"/>
      <c r="AE419" s="115">
        <f>IFERROR(IF(AD419="",0,(SUMIF($G$3:AC$3,"金额-入",$G419:AC419)-SUMIF($G$3:AC$3,"金额-出",$G419:AC419))/(SUMIF($G$3:AC$3,"数量-入",$G419:AC419)-SUMIF($G$3:AC$3,"数量-出",$G419:AC419))),0)</f>
        <v>0</v>
      </c>
      <c r="AF419" s="115">
        <f t="shared" si="268"/>
        <v>0</v>
      </c>
      <c r="AG419" s="121"/>
      <c r="AH419" s="122"/>
      <c r="AI419" s="123"/>
      <c r="AJ419" s="112"/>
      <c r="AK419" s="119">
        <f t="shared" si="269"/>
        <v>0</v>
      </c>
      <c r="AL419" s="124"/>
      <c r="AM419" s="115">
        <f>IFERROR(IF(AL419="",0,(SUMIF($G$3:AK$3,"金额-入",$G419:AK419)-SUMIF($G$3:AK$3,"金额-出",$G419:AK419))/(SUMIF($G$3:AK$3,"数量-入",$G419:AK419)-SUMIF($G$3:AK$3,"数量-出",$G419:AK419))),0)</f>
        <v>0</v>
      </c>
      <c r="AN419" s="115">
        <f t="shared" si="270"/>
        <v>0</v>
      </c>
      <c r="AO419" s="125"/>
      <c r="AP419" s="126"/>
      <c r="AQ419" s="123"/>
      <c r="AR419" s="112"/>
      <c r="AS419" s="119">
        <f t="shared" si="271"/>
        <v>0</v>
      </c>
      <c r="AT419" s="124"/>
      <c r="AU419" s="115">
        <f>IFERROR(IF(AT419="",0,(SUMIF($G$3:AS$3,"金额-入",$G419:AS419)-SUMIF($G$3:AS$3,"金额-出",$G419:AS419))/(SUMIF($G$3:AS$3,"数量-入",$G419:AS419)-SUMIF($G$3:AS$3,"数量-出",$G419:AS419))),0)</f>
        <v>0</v>
      </c>
      <c r="AV419" s="115">
        <f t="shared" si="272"/>
        <v>0</v>
      </c>
      <c r="AW419" s="125"/>
      <c r="AX419" s="126"/>
      <c r="AY419" s="123"/>
      <c r="AZ419" s="112"/>
      <c r="BA419" s="119">
        <f t="shared" si="273"/>
        <v>0</v>
      </c>
      <c r="BB419" s="124"/>
      <c r="BC419" s="115">
        <f>IFERROR(IF(BB419="",0,(SUMIF($G$3:BA$3,"金额-入",$G419:BA419)-SUMIF($G$3:BA$3,"金额-出",$G419:BA419))/(SUMIF($G$3:BA$3,"数量-入",$G419:BA419)-SUMIF($G$3:BA$3,"数量-出",$G419:BA419))),0)</f>
        <v>0</v>
      </c>
      <c r="BD419" s="115">
        <f t="shared" si="274"/>
        <v>0</v>
      </c>
      <c r="BE419" s="125"/>
      <c r="BF419" s="126"/>
      <c r="BG419" s="123"/>
      <c r="BH419" s="112"/>
      <c r="BI419" s="119">
        <f t="shared" si="275"/>
        <v>0</v>
      </c>
      <c r="BJ419" s="124"/>
      <c r="BK419" s="115">
        <f>IFERROR(IF(BJ419="",0,(SUMIF($G$3:BI$3,"金额-入",$G419:BI419)-SUMIF($G$3:BI$3,"金额-出",$G419:BI419))/(SUMIF($G$3:BI$3,"数量-入",$G419:BI419)-SUMIF($G$3:BI$3,"数量-出",$G419:BI419))),0)</f>
        <v>0</v>
      </c>
      <c r="BL419" s="115">
        <f t="shared" si="276"/>
        <v>0</v>
      </c>
      <c r="BM419" s="125"/>
      <c r="BN419" s="126"/>
      <c r="BO419" s="123"/>
      <c r="BP419" s="112"/>
      <c r="BQ419" s="119">
        <f t="shared" si="277"/>
        <v>0</v>
      </c>
      <c r="BR419" s="124"/>
      <c r="BS419" s="115">
        <f>IFERROR(IF(BR419="",0,(SUMIF($G$3:BQ$3,"金额-入",$G419:BQ419)-SUMIF($G$3:BQ$3,"金额-出",$G419:BQ419))/(SUMIF($G$3:BQ$3,"数量-入",$G419:BQ419)-SUMIF($G$3:BQ$3,"数量-出",$G419:BQ419))),0)</f>
        <v>0</v>
      </c>
      <c r="BT419" s="115">
        <f t="shared" si="278"/>
        <v>0</v>
      </c>
      <c r="BU419" s="125"/>
      <c r="BV419" s="126"/>
      <c r="BW419" s="123"/>
      <c r="BX419" s="112"/>
      <c r="BY419" s="119">
        <f t="shared" si="279"/>
        <v>0</v>
      </c>
      <c r="BZ419" s="124"/>
      <c r="CA419" s="115">
        <f>IFERROR(IF(BZ419="",0,(SUMIF($G$3:BY$3,"金额-入",$G419:BY419)-SUMIF($G$3:BY$3,"金额-出",$G419:BY419))/(SUMIF($G$3:BY$3,"数量-入",$G419:BY419)-SUMIF($G$3:BY$3,"数量-出",$G419:BY419))),0)</f>
        <v>0</v>
      </c>
      <c r="CB419" s="115">
        <f t="shared" si="280"/>
        <v>0</v>
      </c>
      <c r="CC419" s="125"/>
      <c r="CD419" s="126"/>
      <c r="CE419" s="123"/>
      <c r="CF419" s="112"/>
      <c r="CG419" s="119">
        <f t="shared" si="281"/>
        <v>0</v>
      </c>
      <c r="CH419" s="124"/>
      <c r="CI419" s="115">
        <f>IFERROR(IF(CH419="",0,(SUMIF($G$3:CG$3,"金额-入",$G419:CG419)-SUMIF($G$3:CG$3,"金额-出",$G419:CG419))/(SUMIF($G$3:CG$3,"数量-入",$G419:CG419)-SUMIF($G$3:CG$3,"数量-出",$G419:CG419))),0)</f>
        <v>0</v>
      </c>
      <c r="CJ419" s="115">
        <f t="shared" si="282"/>
        <v>0</v>
      </c>
      <c r="CK419" s="125"/>
      <c r="CL419" s="126"/>
      <c r="CM419" s="123"/>
      <c r="CN419" s="112"/>
      <c r="CO419" s="119">
        <f t="shared" si="283"/>
        <v>0</v>
      </c>
      <c r="CP419" s="124"/>
      <c r="CQ419" s="115">
        <f>IFERROR(IF(CP419="",0,(SUMIF($G$3:CO$3,"金额-入",$G419:CO419)-SUMIF($G$3:CO$3,"金额-出",$G419:CO419))/(SUMIF($G$3:CO$3,"数量-入",$G419:CO419)-SUMIF($G$3:CO$3,"数量-出",$G419:CO419))),0)</f>
        <v>0</v>
      </c>
      <c r="CR419" s="115">
        <f t="shared" si="284"/>
        <v>0</v>
      </c>
      <c r="CS419" s="125"/>
      <c r="CT419" s="126"/>
      <c r="CU419" s="123"/>
      <c r="CV419" s="112"/>
      <c r="CW419" s="119">
        <f t="shared" si="285"/>
        <v>0</v>
      </c>
      <c r="CX419" s="124"/>
      <c r="CY419" s="115">
        <f>IFERROR(IF(CX419="",0,(SUMIF($G$3:CW$3,"金额-入",$G419:CW419)-SUMIF($G$3:CW$3,"金额-出",$G419:CW419))/(SUMIF($G$3:CW$3,"数量-入",$G419:CW419)-SUMIF($G$3:CW$3,"数量-出",$G419:CW419))),0)</f>
        <v>0</v>
      </c>
      <c r="CZ419" s="115">
        <f t="shared" si="286"/>
        <v>0</v>
      </c>
      <c r="DA419" s="125"/>
      <c r="DB419" s="126"/>
      <c r="DC419" s="123"/>
      <c r="DD419" s="112"/>
      <c r="DE419" s="119">
        <f t="shared" si="287"/>
        <v>0</v>
      </c>
      <c r="DF419" s="124"/>
      <c r="DG419" s="115">
        <f>IFERROR(IF(DF419="",0,(SUMIF($G$3:DE$3,"金额-入",$G419:DE419)-SUMIF($G$3:DE$3,"金额-出",$G419:DE419))/(SUMIF($G$3:DE$3,"数量-入",$G419:DE419)-SUMIF($G$3:DE$3,"数量-出",$G419:DE419))),0)</f>
        <v>0</v>
      </c>
      <c r="DH419" s="115">
        <f t="shared" si="288"/>
        <v>0</v>
      </c>
      <c r="DI419" s="125"/>
      <c r="DJ419" s="126"/>
      <c r="DK419" s="109">
        <f t="array" ref="DK419">MIN(IF(($G$3:$DJ$3="单价")*(G419:DJ419&lt;&gt;0),G419:DJ419))</f>
        <v>0</v>
      </c>
      <c r="DL419" s="97">
        <f t="array" ref="DL419">MAX(IF($G$3:$DJ$3="单价",G419:DJ419))</f>
        <v>0</v>
      </c>
      <c r="DM419" s="115">
        <f t="shared" si="289"/>
        <v>0</v>
      </c>
      <c r="DN419" s="127"/>
      <c r="DO419" s="2"/>
      <c r="DP419" s="11">
        <f t="shared" si="290"/>
        <v>0</v>
      </c>
      <c r="DQ419" s="11">
        <f t="shared" si="291"/>
        <v>0</v>
      </c>
      <c r="DR419" s="11"/>
      <c r="DS419" s="11"/>
      <c r="DT419" s="11"/>
      <c r="DU419" s="2"/>
      <c r="DV419" s="2"/>
      <c r="DW419" s="2"/>
      <c r="DX419" s="2"/>
      <c r="DY419" s="2"/>
    </row>
    <row r="420" spans="1:129" ht="18" hidden="1" customHeight="1" outlineLevel="1" x14ac:dyDescent="0.15">
      <c r="A420" s="2"/>
      <c r="B420" s="53">
        <f t="shared" si="254"/>
        <v>416</v>
      </c>
      <c r="C420" s="5"/>
      <c r="D420" s="6"/>
      <c r="E420" s="7"/>
      <c r="F420" s="8"/>
      <c r="G420" s="111"/>
      <c r="H420" s="112"/>
      <c r="I420" s="113">
        <f t="shared" si="257"/>
        <v>0</v>
      </c>
      <c r="J420" s="114">
        <f t="shared" si="258"/>
        <v>0</v>
      </c>
      <c r="K420" s="115">
        <f t="shared" si="255"/>
        <v>0</v>
      </c>
      <c r="L420" s="113">
        <f t="shared" si="259"/>
        <v>0</v>
      </c>
      <c r="M420" s="114">
        <f t="shared" si="260"/>
        <v>0</v>
      </c>
      <c r="N420" s="115">
        <f t="shared" si="256"/>
        <v>0</v>
      </c>
      <c r="O420" s="113">
        <f t="shared" si="261"/>
        <v>0</v>
      </c>
      <c r="P420" s="116">
        <f t="shared" si="262"/>
        <v>0</v>
      </c>
      <c r="Q420" s="117">
        <f t="shared" si="263"/>
        <v>0</v>
      </c>
      <c r="R420" s="118">
        <f t="shared" si="264"/>
        <v>0</v>
      </c>
      <c r="S420" s="111"/>
      <c r="T420" s="112"/>
      <c r="U420" s="119">
        <f t="shared" si="265"/>
        <v>0</v>
      </c>
      <c r="V420" s="120"/>
      <c r="W420" s="115">
        <f>IFERROR(IF(V420="",0,(SUMIF($G$3:U$3,"金额-入",$G420:U420)-SUMIF($G$3:U$3,"金额-出",$G420:U420))/(SUMIF($G$3:U$3,"数量-入",$G420:U420)-SUMIF($G$3:U$3,"数量-出",$G420:U420))),0)</f>
        <v>0</v>
      </c>
      <c r="X420" s="115">
        <f t="shared" si="266"/>
        <v>0</v>
      </c>
      <c r="Y420" s="121"/>
      <c r="Z420" s="122"/>
      <c r="AA420" s="111"/>
      <c r="AB420" s="112"/>
      <c r="AC420" s="119">
        <f t="shared" si="267"/>
        <v>0</v>
      </c>
      <c r="AD420" s="120"/>
      <c r="AE420" s="115">
        <f>IFERROR(IF(AD420="",0,(SUMIF($G$3:AC$3,"金额-入",$G420:AC420)-SUMIF($G$3:AC$3,"金额-出",$G420:AC420))/(SUMIF($G$3:AC$3,"数量-入",$G420:AC420)-SUMIF($G$3:AC$3,"数量-出",$G420:AC420))),0)</f>
        <v>0</v>
      </c>
      <c r="AF420" s="115">
        <f t="shared" si="268"/>
        <v>0</v>
      </c>
      <c r="AG420" s="121"/>
      <c r="AH420" s="122"/>
      <c r="AI420" s="123"/>
      <c r="AJ420" s="112"/>
      <c r="AK420" s="119">
        <f t="shared" si="269"/>
        <v>0</v>
      </c>
      <c r="AL420" s="124"/>
      <c r="AM420" s="115">
        <f>IFERROR(IF(AL420="",0,(SUMIF($G$3:AK$3,"金额-入",$G420:AK420)-SUMIF($G$3:AK$3,"金额-出",$G420:AK420))/(SUMIF($G$3:AK$3,"数量-入",$G420:AK420)-SUMIF($G$3:AK$3,"数量-出",$G420:AK420))),0)</f>
        <v>0</v>
      </c>
      <c r="AN420" s="115">
        <f t="shared" si="270"/>
        <v>0</v>
      </c>
      <c r="AO420" s="125"/>
      <c r="AP420" s="126"/>
      <c r="AQ420" s="123"/>
      <c r="AR420" s="112"/>
      <c r="AS420" s="119">
        <f t="shared" si="271"/>
        <v>0</v>
      </c>
      <c r="AT420" s="124"/>
      <c r="AU420" s="115">
        <f>IFERROR(IF(AT420="",0,(SUMIF($G$3:AS$3,"金额-入",$G420:AS420)-SUMIF($G$3:AS$3,"金额-出",$G420:AS420))/(SUMIF($G$3:AS$3,"数量-入",$G420:AS420)-SUMIF($G$3:AS$3,"数量-出",$G420:AS420))),0)</f>
        <v>0</v>
      </c>
      <c r="AV420" s="115">
        <f t="shared" si="272"/>
        <v>0</v>
      </c>
      <c r="AW420" s="125"/>
      <c r="AX420" s="126"/>
      <c r="AY420" s="123"/>
      <c r="AZ420" s="112"/>
      <c r="BA420" s="119">
        <f t="shared" si="273"/>
        <v>0</v>
      </c>
      <c r="BB420" s="124"/>
      <c r="BC420" s="115">
        <f>IFERROR(IF(BB420="",0,(SUMIF($G$3:BA$3,"金额-入",$G420:BA420)-SUMIF($G$3:BA$3,"金额-出",$G420:BA420))/(SUMIF($G$3:BA$3,"数量-入",$G420:BA420)-SUMIF($G$3:BA$3,"数量-出",$G420:BA420))),0)</f>
        <v>0</v>
      </c>
      <c r="BD420" s="115">
        <f t="shared" si="274"/>
        <v>0</v>
      </c>
      <c r="BE420" s="125"/>
      <c r="BF420" s="126"/>
      <c r="BG420" s="123"/>
      <c r="BH420" s="112"/>
      <c r="BI420" s="119">
        <f t="shared" si="275"/>
        <v>0</v>
      </c>
      <c r="BJ420" s="124"/>
      <c r="BK420" s="115">
        <f>IFERROR(IF(BJ420="",0,(SUMIF($G$3:BI$3,"金额-入",$G420:BI420)-SUMIF($G$3:BI$3,"金额-出",$G420:BI420))/(SUMIF($G$3:BI$3,"数量-入",$G420:BI420)-SUMIF($G$3:BI$3,"数量-出",$G420:BI420))),0)</f>
        <v>0</v>
      </c>
      <c r="BL420" s="115">
        <f t="shared" si="276"/>
        <v>0</v>
      </c>
      <c r="BM420" s="125"/>
      <c r="BN420" s="126"/>
      <c r="BO420" s="123"/>
      <c r="BP420" s="112"/>
      <c r="BQ420" s="119">
        <f t="shared" si="277"/>
        <v>0</v>
      </c>
      <c r="BR420" s="124"/>
      <c r="BS420" s="115">
        <f>IFERROR(IF(BR420="",0,(SUMIF($G$3:BQ$3,"金额-入",$G420:BQ420)-SUMIF($G$3:BQ$3,"金额-出",$G420:BQ420))/(SUMIF($G$3:BQ$3,"数量-入",$G420:BQ420)-SUMIF($G$3:BQ$3,"数量-出",$G420:BQ420))),0)</f>
        <v>0</v>
      </c>
      <c r="BT420" s="115">
        <f t="shared" si="278"/>
        <v>0</v>
      </c>
      <c r="BU420" s="125"/>
      <c r="BV420" s="126"/>
      <c r="BW420" s="123"/>
      <c r="BX420" s="112"/>
      <c r="BY420" s="119">
        <f t="shared" si="279"/>
        <v>0</v>
      </c>
      <c r="BZ420" s="124"/>
      <c r="CA420" s="115">
        <f>IFERROR(IF(BZ420="",0,(SUMIF($G$3:BY$3,"金额-入",$G420:BY420)-SUMIF($G$3:BY$3,"金额-出",$G420:BY420))/(SUMIF($G$3:BY$3,"数量-入",$G420:BY420)-SUMIF($G$3:BY$3,"数量-出",$G420:BY420))),0)</f>
        <v>0</v>
      </c>
      <c r="CB420" s="115">
        <f t="shared" si="280"/>
        <v>0</v>
      </c>
      <c r="CC420" s="125"/>
      <c r="CD420" s="126"/>
      <c r="CE420" s="123"/>
      <c r="CF420" s="112"/>
      <c r="CG420" s="119">
        <f t="shared" si="281"/>
        <v>0</v>
      </c>
      <c r="CH420" s="124"/>
      <c r="CI420" s="115">
        <f>IFERROR(IF(CH420="",0,(SUMIF($G$3:CG$3,"金额-入",$G420:CG420)-SUMIF($G$3:CG$3,"金额-出",$G420:CG420))/(SUMIF($G$3:CG$3,"数量-入",$G420:CG420)-SUMIF($G$3:CG$3,"数量-出",$G420:CG420))),0)</f>
        <v>0</v>
      </c>
      <c r="CJ420" s="115">
        <f t="shared" si="282"/>
        <v>0</v>
      </c>
      <c r="CK420" s="125"/>
      <c r="CL420" s="126"/>
      <c r="CM420" s="123"/>
      <c r="CN420" s="112"/>
      <c r="CO420" s="119">
        <f t="shared" si="283"/>
        <v>0</v>
      </c>
      <c r="CP420" s="124"/>
      <c r="CQ420" s="115">
        <f>IFERROR(IF(CP420="",0,(SUMIF($G$3:CO$3,"金额-入",$G420:CO420)-SUMIF($G$3:CO$3,"金额-出",$G420:CO420))/(SUMIF($G$3:CO$3,"数量-入",$G420:CO420)-SUMIF($G$3:CO$3,"数量-出",$G420:CO420))),0)</f>
        <v>0</v>
      </c>
      <c r="CR420" s="115">
        <f t="shared" si="284"/>
        <v>0</v>
      </c>
      <c r="CS420" s="125"/>
      <c r="CT420" s="126"/>
      <c r="CU420" s="123"/>
      <c r="CV420" s="112"/>
      <c r="CW420" s="119">
        <f t="shared" si="285"/>
        <v>0</v>
      </c>
      <c r="CX420" s="124"/>
      <c r="CY420" s="115">
        <f>IFERROR(IF(CX420="",0,(SUMIF($G$3:CW$3,"金额-入",$G420:CW420)-SUMIF($G$3:CW$3,"金额-出",$G420:CW420))/(SUMIF($G$3:CW$3,"数量-入",$G420:CW420)-SUMIF($G$3:CW$3,"数量-出",$G420:CW420))),0)</f>
        <v>0</v>
      </c>
      <c r="CZ420" s="115">
        <f t="shared" si="286"/>
        <v>0</v>
      </c>
      <c r="DA420" s="125"/>
      <c r="DB420" s="126"/>
      <c r="DC420" s="123"/>
      <c r="DD420" s="112"/>
      <c r="DE420" s="119">
        <f t="shared" si="287"/>
        <v>0</v>
      </c>
      <c r="DF420" s="124"/>
      <c r="DG420" s="115">
        <f>IFERROR(IF(DF420="",0,(SUMIF($G$3:DE$3,"金额-入",$G420:DE420)-SUMIF($G$3:DE$3,"金额-出",$G420:DE420))/(SUMIF($G$3:DE$3,"数量-入",$G420:DE420)-SUMIF($G$3:DE$3,"数量-出",$G420:DE420))),0)</f>
        <v>0</v>
      </c>
      <c r="DH420" s="115">
        <f t="shared" si="288"/>
        <v>0</v>
      </c>
      <c r="DI420" s="125"/>
      <c r="DJ420" s="126"/>
      <c r="DK420" s="109">
        <f t="array" ref="DK420">MIN(IF(($G$3:$DJ$3="单价")*(G420:DJ420&lt;&gt;0),G420:DJ420))</f>
        <v>0</v>
      </c>
      <c r="DL420" s="97">
        <f t="array" ref="DL420">MAX(IF($G$3:$DJ$3="单价",G420:DJ420))</f>
        <v>0</v>
      </c>
      <c r="DM420" s="115">
        <f t="shared" si="289"/>
        <v>0</v>
      </c>
      <c r="DN420" s="127"/>
      <c r="DO420" s="2"/>
      <c r="DP420" s="11">
        <f t="shared" si="290"/>
        <v>0</v>
      </c>
      <c r="DQ420" s="11">
        <f t="shared" si="291"/>
        <v>0</v>
      </c>
      <c r="DR420" s="11"/>
      <c r="DS420" s="11"/>
      <c r="DT420" s="11"/>
      <c r="DU420" s="2"/>
      <c r="DV420" s="2"/>
      <c r="DW420" s="2"/>
      <c r="DX420" s="2"/>
      <c r="DY420" s="2"/>
    </row>
    <row r="421" spans="1:129" ht="18" hidden="1" customHeight="1" outlineLevel="1" x14ac:dyDescent="0.15">
      <c r="A421" s="2"/>
      <c r="B421" s="53">
        <f t="shared" si="254"/>
        <v>417</v>
      </c>
      <c r="C421" s="5"/>
      <c r="D421" s="6"/>
      <c r="E421" s="7"/>
      <c r="F421" s="8"/>
      <c r="G421" s="111"/>
      <c r="H421" s="112"/>
      <c r="I421" s="113">
        <f t="shared" si="257"/>
        <v>0</v>
      </c>
      <c r="J421" s="114">
        <f t="shared" si="258"/>
        <v>0</v>
      </c>
      <c r="K421" s="115">
        <f t="shared" si="255"/>
        <v>0</v>
      </c>
      <c r="L421" s="113">
        <f t="shared" si="259"/>
        <v>0</v>
      </c>
      <c r="M421" s="114">
        <f t="shared" si="260"/>
        <v>0</v>
      </c>
      <c r="N421" s="115">
        <f t="shared" si="256"/>
        <v>0</v>
      </c>
      <c r="O421" s="113">
        <f t="shared" si="261"/>
        <v>0</v>
      </c>
      <c r="P421" s="116">
        <f t="shared" si="262"/>
        <v>0</v>
      </c>
      <c r="Q421" s="117">
        <f t="shared" si="263"/>
        <v>0</v>
      </c>
      <c r="R421" s="118">
        <f t="shared" si="264"/>
        <v>0</v>
      </c>
      <c r="S421" s="111"/>
      <c r="T421" s="112"/>
      <c r="U421" s="119">
        <f t="shared" si="265"/>
        <v>0</v>
      </c>
      <c r="V421" s="120"/>
      <c r="W421" s="115">
        <f>IFERROR(IF(V421="",0,(SUMIF($G$3:U$3,"金额-入",$G421:U421)-SUMIF($G$3:U$3,"金额-出",$G421:U421))/(SUMIF($G$3:U$3,"数量-入",$G421:U421)-SUMIF($G$3:U$3,"数量-出",$G421:U421))),0)</f>
        <v>0</v>
      </c>
      <c r="X421" s="115">
        <f t="shared" si="266"/>
        <v>0</v>
      </c>
      <c r="Y421" s="121"/>
      <c r="Z421" s="122"/>
      <c r="AA421" s="111"/>
      <c r="AB421" s="112"/>
      <c r="AC421" s="119">
        <f t="shared" si="267"/>
        <v>0</v>
      </c>
      <c r="AD421" s="120"/>
      <c r="AE421" s="115">
        <f>IFERROR(IF(AD421="",0,(SUMIF($G$3:AC$3,"金额-入",$G421:AC421)-SUMIF($G$3:AC$3,"金额-出",$G421:AC421))/(SUMIF($G$3:AC$3,"数量-入",$G421:AC421)-SUMIF($G$3:AC$3,"数量-出",$G421:AC421))),0)</f>
        <v>0</v>
      </c>
      <c r="AF421" s="115">
        <f t="shared" si="268"/>
        <v>0</v>
      </c>
      <c r="AG421" s="121"/>
      <c r="AH421" s="122"/>
      <c r="AI421" s="123"/>
      <c r="AJ421" s="112"/>
      <c r="AK421" s="119">
        <f t="shared" si="269"/>
        <v>0</v>
      </c>
      <c r="AL421" s="124"/>
      <c r="AM421" s="115">
        <f>IFERROR(IF(AL421="",0,(SUMIF($G$3:AK$3,"金额-入",$G421:AK421)-SUMIF($G$3:AK$3,"金额-出",$G421:AK421))/(SUMIF($G$3:AK$3,"数量-入",$G421:AK421)-SUMIF($G$3:AK$3,"数量-出",$G421:AK421))),0)</f>
        <v>0</v>
      </c>
      <c r="AN421" s="115">
        <f t="shared" si="270"/>
        <v>0</v>
      </c>
      <c r="AO421" s="125"/>
      <c r="AP421" s="126"/>
      <c r="AQ421" s="123"/>
      <c r="AR421" s="112"/>
      <c r="AS421" s="119">
        <f t="shared" si="271"/>
        <v>0</v>
      </c>
      <c r="AT421" s="124"/>
      <c r="AU421" s="115">
        <f>IFERROR(IF(AT421="",0,(SUMIF($G$3:AS$3,"金额-入",$G421:AS421)-SUMIF($G$3:AS$3,"金额-出",$G421:AS421))/(SUMIF($G$3:AS$3,"数量-入",$G421:AS421)-SUMIF($G$3:AS$3,"数量-出",$G421:AS421))),0)</f>
        <v>0</v>
      </c>
      <c r="AV421" s="115">
        <f t="shared" si="272"/>
        <v>0</v>
      </c>
      <c r="AW421" s="125"/>
      <c r="AX421" s="126"/>
      <c r="AY421" s="123"/>
      <c r="AZ421" s="112"/>
      <c r="BA421" s="119">
        <f t="shared" si="273"/>
        <v>0</v>
      </c>
      <c r="BB421" s="124"/>
      <c r="BC421" s="115">
        <f>IFERROR(IF(BB421="",0,(SUMIF($G$3:BA$3,"金额-入",$G421:BA421)-SUMIF($G$3:BA$3,"金额-出",$G421:BA421))/(SUMIF($G$3:BA$3,"数量-入",$G421:BA421)-SUMIF($G$3:BA$3,"数量-出",$G421:BA421))),0)</f>
        <v>0</v>
      </c>
      <c r="BD421" s="115">
        <f t="shared" si="274"/>
        <v>0</v>
      </c>
      <c r="BE421" s="125"/>
      <c r="BF421" s="126"/>
      <c r="BG421" s="123"/>
      <c r="BH421" s="112"/>
      <c r="BI421" s="119">
        <f t="shared" si="275"/>
        <v>0</v>
      </c>
      <c r="BJ421" s="124"/>
      <c r="BK421" s="115">
        <f>IFERROR(IF(BJ421="",0,(SUMIF($G$3:BI$3,"金额-入",$G421:BI421)-SUMIF($G$3:BI$3,"金额-出",$G421:BI421))/(SUMIF($G$3:BI$3,"数量-入",$G421:BI421)-SUMIF($G$3:BI$3,"数量-出",$G421:BI421))),0)</f>
        <v>0</v>
      </c>
      <c r="BL421" s="115">
        <f t="shared" si="276"/>
        <v>0</v>
      </c>
      <c r="BM421" s="125"/>
      <c r="BN421" s="126"/>
      <c r="BO421" s="123"/>
      <c r="BP421" s="112"/>
      <c r="BQ421" s="119">
        <f t="shared" si="277"/>
        <v>0</v>
      </c>
      <c r="BR421" s="124"/>
      <c r="BS421" s="115">
        <f>IFERROR(IF(BR421="",0,(SUMIF($G$3:BQ$3,"金额-入",$G421:BQ421)-SUMIF($G$3:BQ$3,"金额-出",$G421:BQ421))/(SUMIF($G$3:BQ$3,"数量-入",$G421:BQ421)-SUMIF($G$3:BQ$3,"数量-出",$G421:BQ421))),0)</f>
        <v>0</v>
      </c>
      <c r="BT421" s="115">
        <f t="shared" si="278"/>
        <v>0</v>
      </c>
      <c r="BU421" s="125"/>
      <c r="BV421" s="126"/>
      <c r="BW421" s="123"/>
      <c r="BX421" s="112"/>
      <c r="BY421" s="119">
        <f t="shared" si="279"/>
        <v>0</v>
      </c>
      <c r="BZ421" s="124"/>
      <c r="CA421" s="115">
        <f>IFERROR(IF(BZ421="",0,(SUMIF($G$3:BY$3,"金额-入",$G421:BY421)-SUMIF($G$3:BY$3,"金额-出",$G421:BY421))/(SUMIF($G$3:BY$3,"数量-入",$G421:BY421)-SUMIF($G$3:BY$3,"数量-出",$G421:BY421))),0)</f>
        <v>0</v>
      </c>
      <c r="CB421" s="115">
        <f t="shared" si="280"/>
        <v>0</v>
      </c>
      <c r="CC421" s="125"/>
      <c r="CD421" s="126"/>
      <c r="CE421" s="123"/>
      <c r="CF421" s="112"/>
      <c r="CG421" s="119">
        <f t="shared" si="281"/>
        <v>0</v>
      </c>
      <c r="CH421" s="124"/>
      <c r="CI421" s="115">
        <f>IFERROR(IF(CH421="",0,(SUMIF($G$3:CG$3,"金额-入",$G421:CG421)-SUMIF($G$3:CG$3,"金额-出",$G421:CG421))/(SUMIF($G$3:CG$3,"数量-入",$G421:CG421)-SUMIF($G$3:CG$3,"数量-出",$G421:CG421))),0)</f>
        <v>0</v>
      </c>
      <c r="CJ421" s="115">
        <f t="shared" si="282"/>
        <v>0</v>
      </c>
      <c r="CK421" s="125"/>
      <c r="CL421" s="126"/>
      <c r="CM421" s="123"/>
      <c r="CN421" s="112"/>
      <c r="CO421" s="119">
        <f t="shared" si="283"/>
        <v>0</v>
      </c>
      <c r="CP421" s="124"/>
      <c r="CQ421" s="115">
        <f>IFERROR(IF(CP421="",0,(SUMIF($G$3:CO$3,"金额-入",$G421:CO421)-SUMIF($G$3:CO$3,"金额-出",$G421:CO421))/(SUMIF($G$3:CO$3,"数量-入",$G421:CO421)-SUMIF($G$3:CO$3,"数量-出",$G421:CO421))),0)</f>
        <v>0</v>
      </c>
      <c r="CR421" s="115">
        <f t="shared" si="284"/>
        <v>0</v>
      </c>
      <c r="CS421" s="125"/>
      <c r="CT421" s="126"/>
      <c r="CU421" s="123"/>
      <c r="CV421" s="112"/>
      <c r="CW421" s="119">
        <f t="shared" si="285"/>
        <v>0</v>
      </c>
      <c r="CX421" s="124"/>
      <c r="CY421" s="115">
        <f>IFERROR(IF(CX421="",0,(SUMIF($G$3:CW$3,"金额-入",$G421:CW421)-SUMIF($G$3:CW$3,"金额-出",$G421:CW421))/(SUMIF($G$3:CW$3,"数量-入",$G421:CW421)-SUMIF($G$3:CW$3,"数量-出",$G421:CW421))),0)</f>
        <v>0</v>
      </c>
      <c r="CZ421" s="115">
        <f t="shared" si="286"/>
        <v>0</v>
      </c>
      <c r="DA421" s="125"/>
      <c r="DB421" s="126"/>
      <c r="DC421" s="123"/>
      <c r="DD421" s="112"/>
      <c r="DE421" s="119">
        <f t="shared" si="287"/>
        <v>0</v>
      </c>
      <c r="DF421" s="124"/>
      <c r="DG421" s="115">
        <f>IFERROR(IF(DF421="",0,(SUMIF($G$3:DE$3,"金额-入",$G421:DE421)-SUMIF($G$3:DE$3,"金额-出",$G421:DE421))/(SUMIF($G$3:DE$3,"数量-入",$G421:DE421)-SUMIF($G$3:DE$3,"数量-出",$G421:DE421))),0)</f>
        <v>0</v>
      </c>
      <c r="DH421" s="115">
        <f t="shared" si="288"/>
        <v>0</v>
      </c>
      <c r="DI421" s="125"/>
      <c r="DJ421" s="126"/>
      <c r="DK421" s="109">
        <f t="array" ref="DK421">MIN(IF(($G$3:$DJ$3="单价")*(G421:DJ421&lt;&gt;0),G421:DJ421))</f>
        <v>0</v>
      </c>
      <c r="DL421" s="97">
        <f t="array" ref="DL421">MAX(IF($G$3:$DJ$3="单价",G421:DJ421))</f>
        <v>0</v>
      </c>
      <c r="DM421" s="115">
        <f t="shared" si="289"/>
        <v>0</v>
      </c>
      <c r="DN421" s="127"/>
      <c r="DO421" s="2"/>
      <c r="DP421" s="11">
        <f t="shared" si="290"/>
        <v>0</v>
      </c>
      <c r="DQ421" s="11">
        <f t="shared" si="291"/>
        <v>0</v>
      </c>
      <c r="DR421" s="11"/>
      <c r="DS421" s="11"/>
      <c r="DT421" s="11"/>
      <c r="DU421" s="2"/>
      <c r="DV421" s="2"/>
      <c r="DW421" s="2"/>
      <c r="DX421" s="2"/>
      <c r="DY421" s="2"/>
    </row>
    <row r="422" spans="1:129" ht="18" hidden="1" customHeight="1" outlineLevel="1" x14ac:dyDescent="0.15">
      <c r="A422" s="2"/>
      <c r="B422" s="53">
        <f t="shared" si="254"/>
        <v>418</v>
      </c>
      <c r="C422" s="5"/>
      <c r="D422" s="6"/>
      <c r="E422" s="7"/>
      <c r="F422" s="8"/>
      <c r="G422" s="111"/>
      <c r="H422" s="112"/>
      <c r="I422" s="113">
        <f t="shared" si="257"/>
        <v>0</v>
      </c>
      <c r="J422" s="114">
        <f t="shared" si="258"/>
        <v>0</v>
      </c>
      <c r="K422" s="115">
        <f t="shared" si="255"/>
        <v>0</v>
      </c>
      <c r="L422" s="113">
        <f t="shared" si="259"/>
        <v>0</v>
      </c>
      <c r="M422" s="114">
        <f t="shared" si="260"/>
        <v>0</v>
      </c>
      <c r="N422" s="115">
        <f t="shared" si="256"/>
        <v>0</v>
      </c>
      <c r="O422" s="113">
        <f t="shared" si="261"/>
        <v>0</v>
      </c>
      <c r="P422" s="116">
        <f t="shared" si="262"/>
        <v>0</v>
      </c>
      <c r="Q422" s="117">
        <f t="shared" si="263"/>
        <v>0</v>
      </c>
      <c r="R422" s="118">
        <f t="shared" si="264"/>
        <v>0</v>
      </c>
      <c r="S422" s="111"/>
      <c r="T422" s="112"/>
      <c r="U422" s="119">
        <f t="shared" si="265"/>
        <v>0</v>
      </c>
      <c r="V422" s="120"/>
      <c r="W422" s="115">
        <f>IFERROR(IF(V422="",0,(SUMIF($G$3:U$3,"金额-入",$G422:U422)-SUMIF($G$3:U$3,"金额-出",$G422:U422))/(SUMIF($G$3:U$3,"数量-入",$G422:U422)-SUMIF($G$3:U$3,"数量-出",$G422:U422))),0)</f>
        <v>0</v>
      </c>
      <c r="X422" s="115">
        <f t="shared" si="266"/>
        <v>0</v>
      </c>
      <c r="Y422" s="121"/>
      <c r="Z422" s="122"/>
      <c r="AA422" s="111"/>
      <c r="AB422" s="112"/>
      <c r="AC422" s="119">
        <f t="shared" si="267"/>
        <v>0</v>
      </c>
      <c r="AD422" s="120"/>
      <c r="AE422" s="115">
        <f>IFERROR(IF(AD422="",0,(SUMIF($G$3:AC$3,"金额-入",$G422:AC422)-SUMIF($G$3:AC$3,"金额-出",$G422:AC422))/(SUMIF($G$3:AC$3,"数量-入",$G422:AC422)-SUMIF($G$3:AC$3,"数量-出",$G422:AC422))),0)</f>
        <v>0</v>
      </c>
      <c r="AF422" s="115">
        <f t="shared" si="268"/>
        <v>0</v>
      </c>
      <c r="AG422" s="121"/>
      <c r="AH422" s="122"/>
      <c r="AI422" s="123"/>
      <c r="AJ422" s="112"/>
      <c r="AK422" s="119">
        <f t="shared" si="269"/>
        <v>0</v>
      </c>
      <c r="AL422" s="124"/>
      <c r="AM422" s="115">
        <f>IFERROR(IF(AL422="",0,(SUMIF($G$3:AK$3,"金额-入",$G422:AK422)-SUMIF($G$3:AK$3,"金额-出",$G422:AK422))/(SUMIF($G$3:AK$3,"数量-入",$G422:AK422)-SUMIF($G$3:AK$3,"数量-出",$G422:AK422))),0)</f>
        <v>0</v>
      </c>
      <c r="AN422" s="115">
        <f t="shared" si="270"/>
        <v>0</v>
      </c>
      <c r="AO422" s="125"/>
      <c r="AP422" s="126"/>
      <c r="AQ422" s="123"/>
      <c r="AR422" s="112"/>
      <c r="AS422" s="119">
        <f t="shared" si="271"/>
        <v>0</v>
      </c>
      <c r="AT422" s="124"/>
      <c r="AU422" s="115">
        <f>IFERROR(IF(AT422="",0,(SUMIF($G$3:AS$3,"金额-入",$G422:AS422)-SUMIF($G$3:AS$3,"金额-出",$G422:AS422))/(SUMIF($G$3:AS$3,"数量-入",$G422:AS422)-SUMIF($G$3:AS$3,"数量-出",$G422:AS422))),0)</f>
        <v>0</v>
      </c>
      <c r="AV422" s="115">
        <f t="shared" si="272"/>
        <v>0</v>
      </c>
      <c r="AW422" s="125"/>
      <c r="AX422" s="126"/>
      <c r="AY422" s="123"/>
      <c r="AZ422" s="112"/>
      <c r="BA422" s="119">
        <f t="shared" si="273"/>
        <v>0</v>
      </c>
      <c r="BB422" s="124"/>
      <c r="BC422" s="115">
        <f>IFERROR(IF(BB422="",0,(SUMIF($G$3:BA$3,"金额-入",$G422:BA422)-SUMIF($G$3:BA$3,"金额-出",$G422:BA422))/(SUMIF($G$3:BA$3,"数量-入",$G422:BA422)-SUMIF($G$3:BA$3,"数量-出",$G422:BA422))),0)</f>
        <v>0</v>
      </c>
      <c r="BD422" s="115">
        <f t="shared" si="274"/>
        <v>0</v>
      </c>
      <c r="BE422" s="125"/>
      <c r="BF422" s="126"/>
      <c r="BG422" s="123"/>
      <c r="BH422" s="112"/>
      <c r="BI422" s="119">
        <f t="shared" si="275"/>
        <v>0</v>
      </c>
      <c r="BJ422" s="124"/>
      <c r="BK422" s="115">
        <f>IFERROR(IF(BJ422="",0,(SUMIF($G$3:BI$3,"金额-入",$G422:BI422)-SUMIF($G$3:BI$3,"金额-出",$G422:BI422))/(SUMIF($G$3:BI$3,"数量-入",$G422:BI422)-SUMIF($G$3:BI$3,"数量-出",$G422:BI422))),0)</f>
        <v>0</v>
      </c>
      <c r="BL422" s="115">
        <f t="shared" si="276"/>
        <v>0</v>
      </c>
      <c r="BM422" s="125"/>
      <c r="BN422" s="126"/>
      <c r="BO422" s="123"/>
      <c r="BP422" s="112"/>
      <c r="BQ422" s="119">
        <f t="shared" si="277"/>
        <v>0</v>
      </c>
      <c r="BR422" s="124"/>
      <c r="BS422" s="115">
        <f>IFERROR(IF(BR422="",0,(SUMIF($G$3:BQ$3,"金额-入",$G422:BQ422)-SUMIF($G$3:BQ$3,"金额-出",$G422:BQ422))/(SUMIF($G$3:BQ$3,"数量-入",$G422:BQ422)-SUMIF($G$3:BQ$3,"数量-出",$G422:BQ422))),0)</f>
        <v>0</v>
      </c>
      <c r="BT422" s="115">
        <f t="shared" si="278"/>
        <v>0</v>
      </c>
      <c r="BU422" s="125"/>
      <c r="BV422" s="126"/>
      <c r="BW422" s="123"/>
      <c r="BX422" s="112"/>
      <c r="BY422" s="119">
        <f t="shared" si="279"/>
        <v>0</v>
      </c>
      <c r="BZ422" s="124"/>
      <c r="CA422" s="115">
        <f>IFERROR(IF(BZ422="",0,(SUMIF($G$3:BY$3,"金额-入",$G422:BY422)-SUMIF($G$3:BY$3,"金额-出",$G422:BY422))/(SUMIF($G$3:BY$3,"数量-入",$G422:BY422)-SUMIF($G$3:BY$3,"数量-出",$G422:BY422))),0)</f>
        <v>0</v>
      </c>
      <c r="CB422" s="115">
        <f t="shared" si="280"/>
        <v>0</v>
      </c>
      <c r="CC422" s="125"/>
      <c r="CD422" s="126"/>
      <c r="CE422" s="123"/>
      <c r="CF422" s="112"/>
      <c r="CG422" s="119">
        <f t="shared" si="281"/>
        <v>0</v>
      </c>
      <c r="CH422" s="124"/>
      <c r="CI422" s="115">
        <f>IFERROR(IF(CH422="",0,(SUMIF($G$3:CG$3,"金额-入",$G422:CG422)-SUMIF($G$3:CG$3,"金额-出",$G422:CG422))/(SUMIF($G$3:CG$3,"数量-入",$G422:CG422)-SUMIF($G$3:CG$3,"数量-出",$G422:CG422))),0)</f>
        <v>0</v>
      </c>
      <c r="CJ422" s="115">
        <f t="shared" si="282"/>
        <v>0</v>
      </c>
      <c r="CK422" s="125"/>
      <c r="CL422" s="126"/>
      <c r="CM422" s="123"/>
      <c r="CN422" s="112"/>
      <c r="CO422" s="119">
        <f t="shared" si="283"/>
        <v>0</v>
      </c>
      <c r="CP422" s="124"/>
      <c r="CQ422" s="115">
        <f>IFERROR(IF(CP422="",0,(SUMIF($G$3:CO$3,"金额-入",$G422:CO422)-SUMIF($G$3:CO$3,"金额-出",$G422:CO422))/(SUMIF($G$3:CO$3,"数量-入",$G422:CO422)-SUMIF($G$3:CO$3,"数量-出",$G422:CO422))),0)</f>
        <v>0</v>
      </c>
      <c r="CR422" s="115">
        <f t="shared" si="284"/>
        <v>0</v>
      </c>
      <c r="CS422" s="125"/>
      <c r="CT422" s="126"/>
      <c r="CU422" s="123"/>
      <c r="CV422" s="112"/>
      <c r="CW422" s="119">
        <f t="shared" si="285"/>
        <v>0</v>
      </c>
      <c r="CX422" s="124"/>
      <c r="CY422" s="115">
        <f>IFERROR(IF(CX422="",0,(SUMIF($G$3:CW$3,"金额-入",$G422:CW422)-SUMIF($G$3:CW$3,"金额-出",$G422:CW422))/(SUMIF($G$3:CW$3,"数量-入",$G422:CW422)-SUMIF($G$3:CW$3,"数量-出",$G422:CW422))),0)</f>
        <v>0</v>
      </c>
      <c r="CZ422" s="115">
        <f t="shared" si="286"/>
        <v>0</v>
      </c>
      <c r="DA422" s="125"/>
      <c r="DB422" s="126"/>
      <c r="DC422" s="123"/>
      <c r="DD422" s="112"/>
      <c r="DE422" s="119">
        <f t="shared" si="287"/>
        <v>0</v>
      </c>
      <c r="DF422" s="124"/>
      <c r="DG422" s="115">
        <f>IFERROR(IF(DF422="",0,(SUMIF($G$3:DE$3,"金额-入",$G422:DE422)-SUMIF($G$3:DE$3,"金额-出",$G422:DE422))/(SUMIF($G$3:DE$3,"数量-入",$G422:DE422)-SUMIF($G$3:DE$3,"数量-出",$G422:DE422))),0)</f>
        <v>0</v>
      </c>
      <c r="DH422" s="115">
        <f t="shared" si="288"/>
        <v>0</v>
      </c>
      <c r="DI422" s="125"/>
      <c r="DJ422" s="126"/>
      <c r="DK422" s="109">
        <f t="array" ref="DK422">MIN(IF(($G$3:$DJ$3="单价")*(G422:DJ422&lt;&gt;0),G422:DJ422))</f>
        <v>0</v>
      </c>
      <c r="DL422" s="97">
        <f t="array" ref="DL422">MAX(IF($G$3:$DJ$3="单价",G422:DJ422))</f>
        <v>0</v>
      </c>
      <c r="DM422" s="115">
        <f t="shared" si="289"/>
        <v>0</v>
      </c>
      <c r="DN422" s="127"/>
      <c r="DO422" s="2"/>
      <c r="DP422" s="11">
        <f t="shared" si="290"/>
        <v>0</v>
      </c>
      <c r="DQ422" s="11">
        <f t="shared" si="291"/>
        <v>0</v>
      </c>
      <c r="DR422" s="11"/>
      <c r="DS422" s="11"/>
      <c r="DT422" s="11"/>
      <c r="DU422" s="2"/>
      <c r="DV422" s="2"/>
      <c r="DW422" s="2"/>
      <c r="DX422" s="2"/>
      <c r="DY422" s="2"/>
    </row>
    <row r="423" spans="1:129" ht="18" hidden="1" customHeight="1" outlineLevel="1" x14ac:dyDescent="0.15">
      <c r="A423" s="2"/>
      <c r="B423" s="53">
        <f t="shared" si="254"/>
        <v>419</v>
      </c>
      <c r="C423" s="5"/>
      <c r="D423" s="6"/>
      <c r="E423" s="7"/>
      <c r="F423" s="8"/>
      <c r="G423" s="111"/>
      <c r="H423" s="112"/>
      <c r="I423" s="113">
        <f t="shared" si="257"/>
        <v>0</v>
      </c>
      <c r="J423" s="114">
        <f t="shared" si="258"/>
        <v>0</v>
      </c>
      <c r="K423" s="115">
        <f t="shared" si="255"/>
        <v>0</v>
      </c>
      <c r="L423" s="113">
        <f t="shared" si="259"/>
        <v>0</v>
      </c>
      <c r="M423" s="114">
        <f t="shared" si="260"/>
        <v>0</v>
      </c>
      <c r="N423" s="115">
        <f t="shared" si="256"/>
        <v>0</v>
      </c>
      <c r="O423" s="113">
        <f t="shared" si="261"/>
        <v>0</v>
      </c>
      <c r="P423" s="116">
        <f t="shared" si="262"/>
        <v>0</v>
      </c>
      <c r="Q423" s="117">
        <f t="shared" si="263"/>
        <v>0</v>
      </c>
      <c r="R423" s="118">
        <f t="shared" si="264"/>
        <v>0</v>
      </c>
      <c r="S423" s="111"/>
      <c r="T423" s="112"/>
      <c r="U423" s="119">
        <f t="shared" si="265"/>
        <v>0</v>
      </c>
      <c r="V423" s="120"/>
      <c r="W423" s="115">
        <f>IFERROR(IF(V423="",0,(SUMIF($G$3:U$3,"金额-入",$G423:U423)-SUMIF($G$3:U$3,"金额-出",$G423:U423))/(SUMIF($G$3:U$3,"数量-入",$G423:U423)-SUMIF($G$3:U$3,"数量-出",$G423:U423))),0)</f>
        <v>0</v>
      </c>
      <c r="X423" s="115">
        <f t="shared" si="266"/>
        <v>0</v>
      </c>
      <c r="Y423" s="121"/>
      <c r="Z423" s="122"/>
      <c r="AA423" s="111"/>
      <c r="AB423" s="112"/>
      <c r="AC423" s="119">
        <f t="shared" si="267"/>
        <v>0</v>
      </c>
      <c r="AD423" s="120"/>
      <c r="AE423" s="115">
        <f>IFERROR(IF(AD423="",0,(SUMIF($G$3:AC$3,"金额-入",$G423:AC423)-SUMIF($G$3:AC$3,"金额-出",$G423:AC423))/(SUMIF($G$3:AC$3,"数量-入",$G423:AC423)-SUMIF($G$3:AC$3,"数量-出",$G423:AC423))),0)</f>
        <v>0</v>
      </c>
      <c r="AF423" s="115">
        <f t="shared" si="268"/>
        <v>0</v>
      </c>
      <c r="AG423" s="121"/>
      <c r="AH423" s="122"/>
      <c r="AI423" s="123"/>
      <c r="AJ423" s="112"/>
      <c r="AK423" s="119">
        <f t="shared" si="269"/>
        <v>0</v>
      </c>
      <c r="AL423" s="124"/>
      <c r="AM423" s="115">
        <f>IFERROR(IF(AL423="",0,(SUMIF($G$3:AK$3,"金额-入",$G423:AK423)-SUMIF($G$3:AK$3,"金额-出",$G423:AK423))/(SUMIF($G$3:AK$3,"数量-入",$G423:AK423)-SUMIF($G$3:AK$3,"数量-出",$G423:AK423))),0)</f>
        <v>0</v>
      </c>
      <c r="AN423" s="115">
        <f t="shared" si="270"/>
        <v>0</v>
      </c>
      <c r="AO423" s="125"/>
      <c r="AP423" s="126"/>
      <c r="AQ423" s="123"/>
      <c r="AR423" s="112"/>
      <c r="AS423" s="119">
        <f t="shared" si="271"/>
        <v>0</v>
      </c>
      <c r="AT423" s="124"/>
      <c r="AU423" s="115">
        <f>IFERROR(IF(AT423="",0,(SUMIF($G$3:AS$3,"金额-入",$G423:AS423)-SUMIF($G$3:AS$3,"金额-出",$G423:AS423))/(SUMIF($G$3:AS$3,"数量-入",$G423:AS423)-SUMIF($G$3:AS$3,"数量-出",$G423:AS423))),0)</f>
        <v>0</v>
      </c>
      <c r="AV423" s="115">
        <f t="shared" si="272"/>
        <v>0</v>
      </c>
      <c r="AW423" s="125"/>
      <c r="AX423" s="126"/>
      <c r="AY423" s="123"/>
      <c r="AZ423" s="112"/>
      <c r="BA423" s="119">
        <f t="shared" si="273"/>
        <v>0</v>
      </c>
      <c r="BB423" s="124"/>
      <c r="BC423" s="115">
        <f>IFERROR(IF(BB423="",0,(SUMIF($G$3:BA$3,"金额-入",$G423:BA423)-SUMIF($G$3:BA$3,"金额-出",$G423:BA423))/(SUMIF($G$3:BA$3,"数量-入",$G423:BA423)-SUMIF($G$3:BA$3,"数量-出",$G423:BA423))),0)</f>
        <v>0</v>
      </c>
      <c r="BD423" s="115">
        <f t="shared" si="274"/>
        <v>0</v>
      </c>
      <c r="BE423" s="125"/>
      <c r="BF423" s="126"/>
      <c r="BG423" s="123"/>
      <c r="BH423" s="112"/>
      <c r="BI423" s="119">
        <f t="shared" si="275"/>
        <v>0</v>
      </c>
      <c r="BJ423" s="124"/>
      <c r="BK423" s="115">
        <f>IFERROR(IF(BJ423="",0,(SUMIF($G$3:BI$3,"金额-入",$G423:BI423)-SUMIF($G$3:BI$3,"金额-出",$G423:BI423))/(SUMIF($G$3:BI$3,"数量-入",$G423:BI423)-SUMIF($G$3:BI$3,"数量-出",$G423:BI423))),0)</f>
        <v>0</v>
      </c>
      <c r="BL423" s="115">
        <f t="shared" si="276"/>
        <v>0</v>
      </c>
      <c r="BM423" s="125"/>
      <c r="BN423" s="126"/>
      <c r="BO423" s="123"/>
      <c r="BP423" s="112"/>
      <c r="BQ423" s="119">
        <f t="shared" si="277"/>
        <v>0</v>
      </c>
      <c r="BR423" s="124"/>
      <c r="BS423" s="115">
        <f>IFERROR(IF(BR423="",0,(SUMIF($G$3:BQ$3,"金额-入",$G423:BQ423)-SUMIF($G$3:BQ$3,"金额-出",$G423:BQ423))/(SUMIF($G$3:BQ$3,"数量-入",$G423:BQ423)-SUMIF($G$3:BQ$3,"数量-出",$G423:BQ423))),0)</f>
        <v>0</v>
      </c>
      <c r="BT423" s="115">
        <f t="shared" si="278"/>
        <v>0</v>
      </c>
      <c r="BU423" s="125"/>
      <c r="BV423" s="126"/>
      <c r="BW423" s="123"/>
      <c r="BX423" s="112"/>
      <c r="BY423" s="119">
        <f t="shared" si="279"/>
        <v>0</v>
      </c>
      <c r="BZ423" s="124"/>
      <c r="CA423" s="115">
        <f>IFERROR(IF(BZ423="",0,(SUMIF($G$3:BY$3,"金额-入",$G423:BY423)-SUMIF($G$3:BY$3,"金额-出",$G423:BY423))/(SUMIF($G$3:BY$3,"数量-入",$G423:BY423)-SUMIF($G$3:BY$3,"数量-出",$G423:BY423))),0)</f>
        <v>0</v>
      </c>
      <c r="CB423" s="115">
        <f t="shared" si="280"/>
        <v>0</v>
      </c>
      <c r="CC423" s="125"/>
      <c r="CD423" s="126"/>
      <c r="CE423" s="123"/>
      <c r="CF423" s="112"/>
      <c r="CG423" s="119">
        <f t="shared" si="281"/>
        <v>0</v>
      </c>
      <c r="CH423" s="124"/>
      <c r="CI423" s="115">
        <f>IFERROR(IF(CH423="",0,(SUMIF($G$3:CG$3,"金额-入",$G423:CG423)-SUMIF($G$3:CG$3,"金额-出",$G423:CG423))/(SUMIF($G$3:CG$3,"数量-入",$G423:CG423)-SUMIF($G$3:CG$3,"数量-出",$G423:CG423))),0)</f>
        <v>0</v>
      </c>
      <c r="CJ423" s="115">
        <f t="shared" si="282"/>
        <v>0</v>
      </c>
      <c r="CK423" s="125"/>
      <c r="CL423" s="126"/>
      <c r="CM423" s="123"/>
      <c r="CN423" s="112"/>
      <c r="CO423" s="119">
        <f t="shared" si="283"/>
        <v>0</v>
      </c>
      <c r="CP423" s="124"/>
      <c r="CQ423" s="115">
        <f>IFERROR(IF(CP423="",0,(SUMIF($G$3:CO$3,"金额-入",$G423:CO423)-SUMIF($G$3:CO$3,"金额-出",$G423:CO423))/(SUMIF($G$3:CO$3,"数量-入",$G423:CO423)-SUMIF($G$3:CO$3,"数量-出",$G423:CO423))),0)</f>
        <v>0</v>
      </c>
      <c r="CR423" s="115">
        <f t="shared" si="284"/>
        <v>0</v>
      </c>
      <c r="CS423" s="125"/>
      <c r="CT423" s="126"/>
      <c r="CU423" s="123"/>
      <c r="CV423" s="112"/>
      <c r="CW423" s="119">
        <f t="shared" si="285"/>
        <v>0</v>
      </c>
      <c r="CX423" s="124"/>
      <c r="CY423" s="115">
        <f>IFERROR(IF(CX423="",0,(SUMIF($G$3:CW$3,"金额-入",$G423:CW423)-SUMIF($G$3:CW$3,"金额-出",$G423:CW423))/(SUMIF($G$3:CW$3,"数量-入",$G423:CW423)-SUMIF($G$3:CW$3,"数量-出",$G423:CW423))),0)</f>
        <v>0</v>
      </c>
      <c r="CZ423" s="115">
        <f t="shared" si="286"/>
        <v>0</v>
      </c>
      <c r="DA423" s="125"/>
      <c r="DB423" s="126"/>
      <c r="DC423" s="123"/>
      <c r="DD423" s="112"/>
      <c r="DE423" s="119">
        <f t="shared" si="287"/>
        <v>0</v>
      </c>
      <c r="DF423" s="124"/>
      <c r="DG423" s="115">
        <f>IFERROR(IF(DF423="",0,(SUMIF($G$3:DE$3,"金额-入",$G423:DE423)-SUMIF($G$3:DE$3,"金额-出",$G423:DE423))/(SUMIF($G$3:DE$3,"数量-入",$G423:DE423)-SUMIF($G$3:DE$3,"数量-出",$G423:DE423))),0)</f>
        <v>0</v>
      </c>
      <c r="DH423" s="115">
        <f t="shared" si="288"/>
        <v>0</v>
      </c>
      <c r="DI423" s="125"/>
      <c r="DJ423" s="126"/>
      <c r="DK423" s="109">
        <f t="array" ref="DK423">MIN(IF(($G$3:$DJ$3="单价")*(G423:DJ423&lt;&gt;0),G423:DJ423))</f>
        <v>0</v>
      </c>
      <c r="DL423" s="97">
        <f t="array" ref="DL423">MAX(IF($G$3:$DJ$3="单价",G423:DJ423))</f>
        <v>0</v>
      </c>
      <c r="DM423" s="115">
        <f t="shared" si="289"/>
        <v>0</v>
      </c>
      <c r="DN423" s="127"/>
      <c r="DO423" s="2"/>
      <c r="DP423" s="11">
        <f t="shared" si="290"/>
        <v>0</v>
      </c>
      <c r="DQ423" s="11">
        <f t="shared" si="291"/>
        <v>0</v>
      </c>
      <c r="DR423" s="11"/>
      <c r="DS423" s="11"/>
      <c r="DT423" s="11"/>
      <c r="DU423" s="2"/>
      <c r="DV423" s="2"/>
      <c r="DW423" s="2"/>
      <c r="DX423" s="2"/>
      <c r="DY423" s="2"/>
    </row>
    <row r="424" spans="1:129" ht="18" hidden="1" customHeight="1" outlineLevel="1" x14ac:dyDescent="0.15">
      <c r="A424" s="2"/>
      <c r="B424" s="53">
        <f t="shared" si="254"/>
        <v>420</v>
      </c>
      <c r="C424" s="5"/>
      <c r="D424" s="6"/>
      <c r="E424" s="7"/>
      <c r="F424" s="8"/>
      <c r="G424" s="111"/>
      <c r="H424" s="112"/>
      <c r="I424" s="113">
        <f t="shared" si="257"/>
        <v>0</v>
      </c>
      <c r="J424" s="114">
        <f t="shared" si="258"/>
        <v>0</v>
      </c>
      <c r="K424" s="115">
        <f t="shared" si="255"/>
        <v>0</v>
      </c>
      <c r="L424" s="113">
        <f t="shared" si="259"/>
        <v>0</v>
      </c>
      <c r="M424" s="114">
        <f t="shared" si="260"/>
        <v>0</v>
      </c>
      <c r="N424" s="115">
        <f t="shared" si="256"/>
        <v>0</v>
      </c>
      <c r="O424" s="113">
        <f t="shared" si="261"/>
        <v>0</v>
      </c>
      <c r="P424" s="116">
        <f t="shared" si="262"/>
        <v>0</v>
      </c>
      <c r="Q424" s="117">
        <f t="shared" si="263"/>
        <v>0</v>
      </c>
      <c r="R424" s="118">
        <f t="shared" si="264"/>
        <v>0</v>
      </c>
      <c r="S424" s="111"/>
      <c r="T424" s="112"/>
      <c r="U424" s="119">
        <f t="shared" si="265"/>
        <v>0</v>
      </c>
      <c r="V424" s="120"/>
      <c r="W424" s="115">
        <f>IFERROR(IF(V424="",0,(SUMIF($G$3:U$3,"金额-入",$G424:U424)-SUMIF($G$3:U$3,"金额-出",$G424:U424))/(SUMIF($G$3:U$3,"数量-入",$G424:U424)-SUMIF($G$3:U$3,"数量-出",$G424:U424))),0)</f>
        <v>0</v>
      </c>
      <c r="X424" s="115">
        <f t="shared" si="266"/>
        <v>0</v>
      </c>
      <c r="Y424" s="121"/>
      <c r="Z424" s="122"/>
      <c r="AA424" s="111"/>
      <c r="AB424" s="112"/>
      <c r="AC424" s="119">
        <f t="shared" si="267"/>
        <v>0</v>
      </c>
      <c r="AD424" s="120"/>
      <c r="AE424" s="115">
        <f>IFERROR(IF(AD424="",0,(SUMIF($G$3:AC$3,"金额-入",$G424:AC424)-SUMIF($G$3:AC$3,"金额-出",$G424:AC424))/(SUMIF($G$3:AC$3,"数量-入",$G424:AC424)-SUMIF($G$3:AC$3,"数量-出",$G424:AC424))),0)</f>
        <v>0</v>
      </c>
      <c r="AF424" s="115">
        <f t="shared" si="268"/>
        <v>0</v>
      </c>
      <c r="AG424" s="121"/>
      <c r="AH424" s="122"/>
      <c r="AI424" s="123"/>
      <c r="AJ424" s="112"/>
      <c r="AK424" s="119">
        <f t="shared" si="269"/>
        <v>0</v>
      </c>
      <c r="AL424" s="124"/>
      <c r="AM424" s="115">
        <f>IFERROR(IF(AL424="",0,(SUMIF($G$3:AK$3,"金额-入",$G424:AK424)-SUMIF($G$3:AK$3,"金额-出",$G424:AK424))/(SUMIF($G$3:AK$3,"数量-入",$G424:AK424)-SUMIF($G$3:AK$3,"数量-出",$G424:AK424))),0)</f>
        <v>0</v>
      </c>
      <c r="AN424" s="115">
        <f t="shared" si="270"/>
        <v>0</v>
      </c>
      <c r="AO424" s="125"/>
      <c r="AP424" s="126"/>
      <c r="AQ424" s="123"/>
      <c r="AR424" s="112"/>
      <c r="AS424" s="119">
        <f t="shared" si="271"/>
        <v>0</v>
      </c>
      <c r="AT424" s="124"/>
      <c r="AU424" s="115">
        <f>IFERROR(IF(AT424="",0,(SUMIF($G$3:AS$3,"金额-入",$G424:AS424)-SUMIF($G$3:AS$3,"金额-出",$G424:AS424))/(SUMIF($G$3:AS$3,"数量-入",$G424:AS424)-SUMIF($G$3:AS$3,"数量-出",$G424:AS424))),0)</f>
        <v>0</v>
      </c>
      <c r="AV424" s="115">
        <f t="shared" si="272"/>
        <v>0</v>
      </c>
      <c r="AW424" s="125"/>
      <c r="AX424" s="126"/>
      <c r="AY424" s="123"/>
      <c r="AZ424" s="112"/>
      <c r="BA424" s="119">
        <f t="shared" si="273"/>
        <v>0</v>
      </c>
      <c r="BB424" s="124"/>
      <c r="BC424" s="115">
        <f>IFERROR(IF(BB424="",0,(SUMIF($G$3:BA$3,"金额-入",$G424:BA424)-SUMIF($G$3:BA$3,"金额-出",$G424:BA424))/(SUMIF($G$3:BA$3,"数量-入",$G424:BA424)-SUMIF($G$3:BA$3,"数量-出",$G424:BA424))),0)</f>
        <v>0</v>
      </c>
      <c r="BD424" s="115">
        <f t="shared" si="274"/>
        <v>0</v>
      </c>
      <c r="BE424" s="125"/>
      <c r="BF424" s="126"/>
      <c r="BG424" s="123"/>
      <c r="BH424" s="112"/>
      <c r="BI424" s="119">
        <f t="shared" si="275"/>
        <v>0</v>
      </c>
      <c r="BJ424" s="124"/>
      <c r="BK424" s="115">
        <f>IFERROR(IF(BJ424="",0,(SUMIF($G$3:BI$3,"金额-入",$G424:BI424)-SUMIF($G$3:BI$3,"金额-出",$G424:BI424))/(SUMIF($G$3:BI$3,"数量-入",$G424:BI424)-SUMIF($G$3:BI$3,"数量-出",$G424:BI424))),0)</f>
        <v>0</v>
      </c>
      <c r="BL424" s="115">
        <f t="shared" si="276"/>
        <v>0</v>
      </c>
      <c r="BM424" s="125"/>
      <c r="BN424" s="126"/>
      <c r="BO424" s="123"/>
      <c r="BP424" s="112"/>
      <c r="BQ424" s="119">
        <f t="shared" si="277"/>
        <v>0</v>
      </c>
      <c r="BR424" s="124"/>
      <c r="BS424" s="115">
        <f>IFERROR(IF(BR424="",0,(SUMIF($G$3:BQ$3,"金额-入",$G424:BQ424)-SUMIF($G$3:BQ$3,"金额-出",$G424:BQ424))/(SUMIF($G$3:BQ$3,"数量-入",$G424:BQ424)-SUMIF($G$3:BQ$3,"数量-出",$G424:BQ424))),0)</f>
        <v>0</v>
      </c>
      <c r="BT424" s="115">
        <f t="shared" si="278"/>
        <v>0</v>
      </c>
      <c r="BU424" s="125"/>
      <c r="BV424" s="126"/>
      <c r="BW424" s="123"/>
      <c r="BX424" s="112"/>
      <c r="BY424" s="119">
        <f t="shared" si="279"/>
        <v>0</v>
      </c>
      <c r="BZ424" s="124"/>
      <c r="CA424" s="115">
        <f>IFERROR(IF(BZ424="",0,(SUMIF($G$3:BY$3,"金额-入",$G424:BY424)-SUMIF($G$3:BY$3,"金额-出",$G424:BY424))/(SUMIF($G$3:BY$3,"数量-入",$G424:BY424)-SUMIF($G$3:BY$3,"数量-出",$G424:BY424))),0)</f>
        <v>0</v>
      </c>
      <c r="CB424" s="115">
        <f t="shared" si="280"/>
        <v>0</v>
      </c>
      <c r="CC424" s="125"/>
      <c r="CD424" s="126"/>
      <c r="CE424" s="123"/>
      <c r="CF424" s="112"/>
      <c r="CG424" s="119">
        <f t="shared" si="281"/>
        <v>0</v>
      </c>
      <c r="CH424" s="124"/>
      <c r="CI424" s="115">
        <f>IFERROR(IF(CH424="",0,(SUMIF($G$3:CG$3,"金额-入",$G424:CG424)-SUMIF($G$3:CG$3,"金额-出",$G424:CG424))/(SUMIF($G$3:CG$3,"数量-入",$G424:CG424)-SUMIF($G$3:CG$3,"数量-出",$G424:CG424))),0)</f>
        <v>0</v>
      </c>
      <c r="CJ424" s="115">
        <f t="shared" si="282"/>
        <v>0</v>
      </c>
      <c r="CK424" s="125"/>
      <c r="CL424" s="126"/>
      <c r="CM424" s="123"/>
      <c r="CN424" s="112"/>
      <c r="CO424" s="119">
        <f t="shared" si="283"/>
        <v>0</v>
      </c>
      <c r="CP424" s="124"/>
      <c r="CQ424" s="115">
        <f>IFERROR(IF(CP424="",0,(SUMIF($G$3:CO$3,"金额-入",$G424:CO424)-SUMIF($G$3:CO$3,"金额-出",$G424:CO424))/(SUMIF($G$3:CO$3,"数量-入",$G424:CO424)-SUMIF($G$3:CO$3,"数量-出",$G424:CO424))),0)</f>
        <v>0</v>
      </c>
      <c r="CR424" s="115">
        <f t="shared" si="284"/>
        <v>0</v>
      </c>
      <c r="CS424" s="125"/>
      <c r="CT424" s="126"/>
      <c r="CU424" s="123"/>
      <c r="CV424" s="112"/>
      <c r="CW424" s="119">
        <f t="shared" si="285"/>
        <v>0</v>
      </c>
      <c r="CX424" s="124"/>
      <c r="CY424" s="115">
        <f>IFERROR(IF(CX424="",0,(SUMIF($G$3:CW$3,"金额-入",$G424:CW424)-SUMIF($G$3:CW$3,"金额-出",$G424:CW424))/(SUMIF($G$3:CW$3,"数量-入",$G424:CW424)-SUMIF($G$3:CW$3,"数量-出",$G424:CW424))),0)</f>
        <v>0</v>
      </c>
      <c r="CZ424" s="115">
        <f t="shared" si="286"/>
        <v>0</v>
      </c>
      <c r="DA424" s="125"/>
      <c r="DB424" s="126"/>
      <c r="DC424" s="123"/>
      <c r="DD424" s="112"/>
      <c r="DE424" s="119">
        <f t="shared" si="287"/>
        <v>0</v>
      </c>
      <c r="DF424" s="124"/>
      <c r="DG424" s="115">
        <f>IFERROR(IF(DF424="",0,(SUMIF($G$3:DE$3,"金额-入",$G424:DE424)-SUMIF($G$3:DE$3,"金额-出",$G424:DE424))/(SUMIF($G$3:DE$3,"数量-入",$G424:DE424)-SUMIF($G$3:DE$3,"数量-出",$G424:DE424))),0)</f>
        <v>0</v>
      </c>
      <c r="DH424" s="115">
        <f t="shared" si="288"/>
        <v>0</v>
      </c>
      <c r="DI424" s="125"/>
      <c r="DJ424" s="126"/>
      <c r="DK424" s="109">
        <f t="array" ref="DK424">MIN(IF(($G$3:$DJ$3="单价")*(G424:DJ424&lt;&gt;0),G424:DJ424))</f>
        <v>0</v>
      </c>
      <c r="DL424" s="97">
        <f t="array" ref="DL424">MAX(IF($G$3:$DJ$3="单价",G424:DJ424))</f>
        <v>0</v>
      </c>
      <c r="DM424" s="115">
        <f t="shared" si="289"/>
        <v>0</v>
      </c>
      <c r="DN424" s="127"/>
      <c r="DO424" s="2"/>
      <c r="DP424" s="11">
        <f t="shared" si="290"/>
        <v>0</v>
      </c>
      <c r="DQ424" s="11">
        <f t="shared" si="291"/>
        <v>0</v>
      </c>
      <c r="DR424" s="11"/>
      <c r="DS424" s="11"/>
      <c r="DT424" s="11"/>
      <c r="DU424" s="2"/>
      <c r="DV424" s="2"/>
      <c r="DW424" s="2"/>
      <c r="DX424" s="2"/>
      <c r="DY424" s="2"/>
    </row>
    <row r="425" spans="1:129" ht="18" hidden="1" customHeight="1" outlineLevel="1" x14ac:dyDescent="0.15">
      <c r="A425" s="2"/>
      <c r="B425" s="53">
        <f t="shared" si="254"/>
        <v>421</v>
      </c>
      <c r="C425" s="5"/>
      <c r="D425" s="6"/>
      <c r="E425" s="7"/>
      <c r="F425" s="8"/>
      <c r="G425" s="111"/>
      <c r="H425" s="112"/>
      <c r="I425" s="113">
        <f t="shared" si="257"/>
        <v>0</v>
      </c>
      <c r="J425" s="114">
        <f t="shared" si="258"/>
        <v>0</v>
      </c>
      <c r="K425" s="115">
        <f t="shared" si="255"/>
        <v>0</v>
      </c>
      <c r="L425" s="113">
        <f t="shared" si="259"/>
        <v>0</v>
      </c>
      <c r="M425" s="114">
        <f t="shared" si="260"/>
        <v>0</v>
      </c>
      <c r="N425" s="115">
        <f t="shared" si="256"/>
        <v>0</v>
      </c>
      <c r="O425" s="113">
        <f t="shared" si="261"/>
        <v>0</v>
      </c>
      <c r="P425" s="116">
        <f t="shared" si="262"/>
        <v>0</v>
      </c>
      <c r="Q425" s="117">
        <f t="shared" si="263"/>
        <v>0</v>
      </c>
      <c r="R425" s="118">
        <f t="shared" si="264"/>
        <v>0</v>
      </c>
      <c r="S425" s="111"/>
      <c r="T425" s="112"/>
      <c r="U425" s="119">
        <f t="shared" si="265"/>
        <v>0</v>
      </c>
      <c r="V425" s="120"/>
      <c r="W425" s="115">
        <f>IFERROR(IF(V425="",0,(SUMIF($G$3:U$3,"金额-入",$G425:U425)-SUMIF($G$3:U$3,"金额-出",$G425:U425))/(SUMIF($G$3:U$3,"数量-入",$G425:U425)-SUMIF($G$3:U$3,"数量-出",$G425:U425))),0)</f>
        <v>0</v>
      </c>
      <c r="X425" s="115">
        <f t="shared" si="266"/>
        <v>0</v>
      </c>
      <c r="Y425" s="121"/>
      <c r="Z425" s="122"/>
      <c r="AA425" s="111"/>
      <c r="AB425" s="112"/>
      <c r="AC425" s="119">
        <f t="shared" si="267"/>
        <v>0</v>
      </c>
      <c r="AD425" s="120"/>
      <c r="AE425" s="115">
        <f>IFERROR(IF(AD425="",0,(SUMIF($G$3:AC$3,"金额-入",$G425:AC425)-SUMIF($G$3:AC$3,"金额-出",$G425:AC425))/(SUMIF($G$3:AC$3,"数量-入",$G425:AC425)-SUMIF($G$3:AC$3,"数量-出",$G425:AC425))),0)</f>
        <v>0</v>
      </c>
      <c r="AF425" s="115">
        <f t="shared" si="268"/>
        <v>0</v>
      </c>
      <c r="AG425" s="121"/>
      <c r="AH425" s="122"/>
      <c r="AI425" s="123"/>
      <c r="AJ425" s="112"/>
      <c r="AK425" s="119">
        <f t="shared" si="269"/>
        <v>0</v>
      </c>
      <c r="AL425" s="124"/>
      <c r="AM425" s="115">
        <f>IFERROR(IF(AL425="",0,(SUMIF($G$3:AK$3,"金额-入",$G425:AK425)-SUMIF($G$3:AK$3,"金额-出",$G425:AK425))/(SUMIF($G$3:AK$3,"数量-入",$G425:AK425)-SUMIF($G$3:AK$3,"数量-出",$G425:AK425))),0)</f>
        <v>0</v>
      </c>
      <c r="AN425" s="115">
        <f t="shared" si="270"/>
        <v>0</v>
      </c>
      <c r="AO425" s="125"/>
      <c r="AP425" s="126"/>
      <c r="AQ425" s="123"/>
      <c r="AR425" s="112"/>
      <c r="AS425" s="119">
        <f t="shared" si="271"/>
        <v>0</v>
      </c>
      <c r="AT425" s="124"/>
      <c r="AU425" s="115">
        <f>IFERROR(IF(AT425="",0,(SUMIF($G$3:AS$3,"金额-入",$G425:AS425)-SUMIF($G$3:AS$3,"金额-出",$G425:AS425))/(SUMIF($G$3:AS$3,"数量-入",$G425:AS425)-SUMIF($G$3:AS$3,"数量-出",$G425:AS425))),0)</f>
        <v>0</v>
      </c>
      <c r="AV425" s="115">
        <f t="shared" si="272"/>
        <v>0</v>
      </c>
      <c r="AW425" s="125"/>
      <c r="AX425" s="126"/>
      <c r="AY425" s="123"/>
      <c r="AZ425" s="112"/>
      <c r="BA425" s="119">
        <f t="shared" si="273"/>
        <v>0</v>
      </c>
      <c r="BB425" s="124"/>
      <c r="BC425" s="115">
        <f>IFERROR(IF(BB425="",0,(SUMIF($G$3:BA$3,"金额-入",$G425:BA425)-SUMIF($G$3:BA$3,"金额-出",$G425:BA425))/(SUMIF($G$3:BA$3,"数量-入",$G425:BA425)-SUMIF($G$3:BA$3,"数量-出",$G425:BA425))),0)</f>
        <v>0</v>
      </c>
      <c r="BD425" s="115">
        <f t="shared" si="274"/>
        <v>0</v>
      </c>
      <c r="BE425" s="125"/>
      <c r="BF425" s="126"/>
      <c r="BG425" s="123"/>
      <c r="BH425" s="112"/>
      <c r="BI425" s="119">
        <f t="shared" si="275"/>
        <v>0</v>
      </c>
      <c r="BJ425" s="124"/>
      <c r="BK425" s="115">
        <f>IFERROR(IF(BJ425="",0,(SUMIF($G$3:BI$3,"金额-入",$G425:BI425)-SUMIF($G$3:BI$3,"金额-出",$G425:BI425))/(SUMIF($G$3:BI$3,"数量-入",$G425:BI425)-SUMIF($G$3:BI$3,"数量-出",$G425:BI425))),0)</f>
        <v>0</v>
      </c>
      <c r="BL425" s="115">
        <f t="shared" si="276"/>
        <v>0</v>
      </c>
      <c r="BM425" s="125"/>
      <c r="BN425" s="126"/>
      <c r="BO425" s="123"/>
      <c r="BP425" s="112"/>
      <c r="BQ425" s="119">
        <f t="shared" si="277"/>
        <v>0</v>
      </c>
      <c r="BR425" s="124"/>
      <c r="BS425" s="115">
        <f>IFERROR(IF(BR425="",0,(SUMIF($G$3:BQ$3,"金额-入",$G425:BQ425)-SUMIF($G$3:BQ$3,"金额-出",$G425:BQ425))/(SUMIF($G$3:BQ$3,"数量-入",$G425:BQ425)-SUMIF($G$3:BQ$3,"数量-出",$G425:BQ425))),0)</f>
        <v>0</v>
      </c>
      <c r="BT425" s="115">
        <f t="shared" si="278"/>
        <v>0</v>
      </c>
      <c r="BU425" s="125"/>
      <c r="BV425" s="126"/>
      <c r="BW425" s="123"/>
      <c r="BX425" s="112"/>
      <c r="BY425" s="119">
        <f t="shared" si="279"/>
        <v>0</v>
      </c>
      <c r="BZ425" s="124"/>
      <c r="CA425" s="115">
        <f>IFERROR(IF(BZ425="",0,(SUMIF($G$3:BY$3,"金额-入",$G425:BY425)-SUMIF($G$3:BY$3,"金额-出",$G425:BY425))/(SUMIF($G$3:BY$3,"数量-入",$G425:BY425)-SUMIF($G$3:BY$3,"数量-出",$G425:BY425))),0)</f>
        <v>0</v>
      </c>
      <c r="CB425" s="115">
        <f t="shared" si="280"/>
        <v>0</v>
      </c>
      <c r="CC425" s="125"/>
      <c r="CD425" s="126"/>
      <c r="CE425" s="123"/>
      <c r="CF425" s="112"/>
      <c r="CG425" s="119">
        <f t="shared" si="281"/>
        <v>0</v>
      </c>
      <c r="CH425" s="124"/>
      <c r="CI425" s="115">
        <f>IFERROR(IF(CH425="",0,(SUMIF($G$3:CG$3,"金额-入",$G425:CG425)-SUMIF($G$3:CG$3,"金额-出",$G425:CG425))/(SUMIF($G$3:CG$3,"数量-入",$G425:CG425)-SUMIF($G$3:CG$3,"数量-出",$G425:CG425))),0)</f>
        <v>0</v>
      </c>
      <c r="CJ425" s="115">
        <f t="shared" si="282"/>
        <v>0</v>
      </c>
      <c r="CK425" s="125"/>
      <c r="CL425" s="126"/>
      <c r="CM425" s="123"/>
      <c r="CN425" s="112"/>
      <c r="CO425" s="119">
        <f t="shared" si="283"/>
        <v>0</v>
      </c>
      <c r="CP425" s="124"/>
      <c r="CQ425" s="115">
        <f>IFERROR(IF(CP425="",0,(SUMIF($G$3:CO$3,"金额-入",$G425:CO425)-SUMIF($G$3:CO$3,"金额-出",$G425:CO425))/(SUMIF($G$3:CO$3,"数量-入",$G425:CO425)-SUMIF($G$3:CO$3,"数量-出",$G425:CO425))),0)</f>
        <v>0</v>
      </c>
      <c r="CR425" s="115">
        <f t="shared" si="284"/>
        <v>0</v>
      </c>
      <c r="CS425" s="125"/>
      <c r="CT425" s="126"/>
      <c r="CU425" s="123"/>
      <c r="CV425" s="112"/>
      <c r="CW425" s="119">
        <f t="shared" si="285"/>
        <v>0</v>
      </c>
      <c r="CX425" s="124"/>
      <c r="CY425" s="115">
        <f>IFERROR(IF(CX425="",0,(SUMIF($G$3:CW$3,"金额-入",$G425:CW425)-SUMIF($G$3:CW$3,"金额-出",$G425:CW425))/(SUMIF($G$3:CW$3,"数量-入",$G425:CW425)-SUMIF($G$3:CW$3,"数量-出",$G425:CW425))),0)</f>
        <v>0</v>
      </c>
      <c r="CZ425" s="115">
        <f t="shared" si="286"/>
        <v>0</v>
      </c>
      <c r="DA425" s="125"/>
      <c r="DB425" s="126"/>
      <c r="DC425" s="123"/>
      <c r="DD425" s="112"/>
      <c r="DE425" s="119">
        <f t="shared" si="287"/>
        <v>0</v>
      </c>
      <c r="DF425" s="124"/>
      <c r="DG425" s="115">
        <f>IFERROR(IF(DF425="",0,(SUMIF($G$3:DE$3,"金额-入",$G425:DE425)-SUMIF($G$3:DE$3,"金额-出",$G425:DE425))/(SUMIF($G$3:DE$3,"数量-入",$G425:DE425)-SUMIF($G$3:DE$3,"数量-出",$G425:DE425))),0)</f>
        <v>0</v>
      </c>
      <c r="DH425" s="115">
        <f t="shared" si="288"/>
        <v>0</v>
      </c>
      <c r="DI425" s="125"/>
      <c r="DJ425" s="126"/>
      <c r="DK425" s="109">
        <f t="array" ref="DK425">MIN(IF(($G$3:$DJ$3="单价")*(G425:DJ425&lt;&gt;0),G425:DJ425))</f>
        <v>0</v>
      </c>
      <c r="DL425" s="97">
        <f t="array" ref="DL425">MAX(IF($G$3:$DJ$3="单价",G425:DJ425))</f>
        <v>0</v>
      </c>
      <c r="DM425" s="115">
        <f t="shared" si="289"/>
        <v>0</v>
      </c>
      <c r="DN425" s="127"/>
      <c r="DO425" s="2"/>
      <c r="DP425" s="11">
        <f t="shared" si="290"/>
        <v>0</v>
      </c>
      <c r="DQ425" s="11">
        <f t="shared" si="291"/>
        <v>0</v>
      </c>
      <c r="DR425" s="11"/>
      <c r="DS425" s="11"/>
      <c r="DT425" s="11"/>
      <c r="DU425" s="2"/>
      <c r="DV425" s="2"/>
      <c r="DW425" s="2"/>
      <c r="DX425" s="2"/>
      <c r="DY425" s="2"/>
    </row>
    <row r="426" spans="1:129" ht="18" hidden="1" customHeight="1" outlineLevel="1" x14ac:dyDescent="0.15">
      <c r="A426" s="2"/>
      <c r="B426" s="53">
        <f t="shared" si="254"/>
        <v>422</v>
      </c>
      <c r="C426" s="5"/>
      <c r="D426" s="6"/>
      <c r="E426" s="7"/>
      <c r="F426" s="8"/>
      <c r="G426" s="111"/>
      <c r="H426" s="112"/>
      <c r="I426" s="113">
        <f t="shared" si="257"/>
        <v>0</v>
      </c>
      <c r="J426" s="114">
        <f t="shared" si="258"/>
        <v>0</v>
      </c>
      <c r="K426" s="115">
        <f t="shared" si="255"/>
        <v>0</v>
      </c>
      <c r="L426" s="113">
        <f t="shared" si="259"/>
        <v>0</v>
      </c>
      <c r="M426" s="114">
        <f t="shared" si="260"/>
        <v>0</v>
      </c>
      <c r="N426" s="115">
        <f t="shared" si="256"/>
        <v>0</v>
      </c>
      <c r="O426" s="113">
        <f t="shared" si="261"/>
        <v>0</v>
      </c>
      <c r="P426" s="116">
        <f t="shared" si="262"/>
        <v>0</v>
      </c>
      <c r="Q426" s="117">
        <f t="shared" si="263"/>
        <v>0</v>
      </c>
      <c r="R426" s="118">
        <f t="shared" si="264"/>
        <v>0</v>
      </c>
      <c r="S426" s="111"/>
      <c r="T426" s="112"/>
      <c r="U426" s="119">
        <f t="shared" si="265"/>
        <v>0</v>
      </c>
      <c r="V426" s="120"/>
      <c r="W426" s="115">
        <f>IFERROR(IF(V426="",0,(SUMIF($G$3:U$3,"金额-入",$G426:U426)-SUMIF($G$3:U$3,"金额-出",$G426:U426))/(SUMIF($G$3:U$3,"数量-入",$G426:U426)-SUMIF($G$3:U$3,"数量-出",$G426:U426))),0)</f>
        <v>0</v>
      </c>
      <c r="X426" s="115">
        <f t="shared" si="266"/>
        <v>0</v>
      </c>
      <c r="Y426" s="121"/>
      <c r="Z426" s="122"/>
      <c r="AA426" s="111"/>
      <c r="AB426" s="112"/>
      <c r="AC426" s="119">
        <f t="shared" si="267"/>
        <v>0</v>
      </c>
      <c r="AD426" s="120"/>
      <c r="AE426" s="115">
        <f>IFERROR(IF(AD426="",0,(SUMIF($G$3:AC$3,"金额-入",$G426:AC426)-SUMIF($G$3:AC$3,"金额-出",$G426:AC426))/(SUMIF($G$3:AC$3,"数量-入",$G426:AC426)-SUMIF($G$3:AC$3,"数量-出",$G426:AC426))),0)</f>
        <v>0</v>
      </c>
      <c r="AF426" s="115">
        <f t="shared" si="268"/>
        <v>0</v>
      </c>
      <c r="AG426" s="121"/>
      <c r="AH426" s="122"/>
      <c r="AI426" s="123"/>
      <c r="AJ426" s="112"/>
      <c r="AK426" s="119">
        <f t="shared" si="269"/>
        <v>0</v>
      </c>
      <c r="AL426" s="124"/>
      <c r="AM426" s="115">
        <f>IFERROR(IF(AL426="",0,(SUMIF($G$3:AK$3,"金额-入",$G426:AK426)-SUMIF($G$3:AK$3,"金额-出",$G426:AK426))/(SUMIF($G$3:AK$3,"数量-入",$G426:AK426)-SUMIF($G$3:AK$3,"数量-出",$G426:AK426))),0)</f>
        <v>0</v>
      </c>
      <c r="AN426" s="115">
        <f t="shared" si="270"/>
        <v>0</v>
      </c>
      <c r="AO426" s="125"/>
      <c r="AP426" s="126"/>
      <c r="AQ426" s="123"/>
      <c r="AR426" s="112"/>
      <c r="AS426" s="119">
        <f t="shared" si="271"/>
        <v>0</v>
      </c>
      <c r="AT426" s="124"/>
      <c r="AU426" s="115">
        <f>IFERROR(IF(AT426="",0,(SUMIF($G$3:AS$3,"金额-入",$G426:AS426)-SUMIF($G$3:AS$3,"金额-出",$G426:AS426))/(SUMIF($G$3:AS$3,"数量-入",$G426:AS426)-SUMIF($G$3:AS$3,"数量-出",$G426:AS426))),0)</f>
        <v>0</v>
      </c>
      <c r="AV426" s="115">
        <f t="shared" si="272"/>
        <v>0</v>
      </c>
      <c r="AW426" s="125"/>
      <c r="AX426" s="126"/>
      <c r="AY426" s="123"/>
      <c r="AZ426" s="112"/>
      <c r="BA426" s="119">
        <f t="shared" si="273"/>
        <v>0</v>
      </c>
      <c r="BB426" s="124"/>
      <c r="BC426" s="115">
        <f>IFERROR(IF(BB426="",0,(SUMIF($G$3:BA$3,"金额-入",$G426:BA426)-SUMIF($G$3:BA$3,"金额-出",$G426:BA426))/(SUMIF($G$3:BA$3,"数量-入",$G426:BA426)-SUMIF($G$3:BA$3,"数量-出",$G426:BA426))),0)</f>
        <v>0</v>
      </c>
      <c r="BD426" s="115">
        <f t="shared" si="274"/>
        <v>0</v>
      </c>
      <c r="BE426" s="125"/>
      <c r="BF426" s="126"/>
      <c r="BG426" s="123"/>
      <c r="BH426" s="112"/>
      <c r="BI426" s="119">
        <f t="shared" si="275"/>
        <v>0</v>
      </c>
      <c r="BJ426" s="124"/>
      <c r="BK426" s="115">
        <f>IFERROR(IF(BJ426="",0,(SUMIF($G$3:BI$3,"金额-入",$G426:BI426)-SUMIF($G$3:BI$3,"金额-出",$G426:BI426))/(SUMIF($G$3:BI$3,"数量-入",$G426:BI426)-SUMIF($G$3:BI$3,"数量-出",$G426:BI426))),0)</f>
        <v>0</v>
      </c>
      <c r="BL426" s="115">
        <f t="shared" si="276"/>
        <v>0</v>
      </c>
      <c r="BM426" s="125"/>
      <c r="BN426" s="126"/>
      <c r="BO426" s="123"/>
      <c r="BP426" s="112"/>
      <c r="BQ426" s="119">
        <f t="shared" si="277"/>
        <v>0</v>
      </c>
      <c r="BR426" s="124"/>
      <c r="BS426" s="115">
        <f>IFERROR(IF(BR426="",0,(SUMIF($G$3:BQ$3,"金额-入",$G426:BQ426)-SUMIF($G$3:BQ$3,"金额-出",$G426:BQ426))/(SUMIF($G$3:BQ$3,"数量-入",$G426:BQ426)-SUMIF($G$3:BQ$3,"数量-出",$G426:BQ426))),0)</f>
        <v>0</v>
      </c>
      <c r="BT426" s="115">
        <f t="shared" si="278"/>
        <v>0</v>
      </c>
      <c r="BU426" s="125"/>
      <c r="BV426" s="126"/>
      <c r="BW426" s="123"/>
      <c r="BX426" s="112"/>
      <c r="BY426" s="119">
        <f t="shared" si="279"/>
        <v>0</v>
      </c>
      <c r="BZ426" s="124"/>
      <c r="CA426" s="115">
        <f>IFERROR(IF(BZ426="",0,(SUMIF($G$3:BY$3,"金额-入",$G426:BY426)-SUMIF($G$3:BY$3,"金额-出",$G426:BY426))/(SUMIF($G$3:BY$3,"数量-入",$G426:BY426)-SUMIF($G$3:BY$3,"数量-出",$G426:BY426))),0)</f>
        <v>0</v>
      </c>
      <c r="CB426" s="115">
        <f t="shared" si="280"/>
        <v>0</v>
      </c>
      <c r="CC426" s="125"/>
      <c r="CD426" s="126"/>
      <c r="CE426" s="123"/>
      <c r="CF426" s="112"/>
      <c r="CG426" s="119">
        <f t="shared" si="281"/>
        <v>0</v>
      </c>
      <c r="CH426" s="124"/>
      <c r="CI426" s="115">
        <f>IFERROR(IF(CH426="",0,(SUMIF($G$3:CG$3,"金额-入",$G426:CG426)-SUMIF($G$3:CG$3,"金额-出",$G426:CG426))/(SUMIF($G$3:CG$3,"数量-入",$G426:CG426)-SUMIF($G$3:CG$3,"数量-出",$G426:CG426))),0)</f>
        <v>0</v>
      </c>
      <c r="CJ426" s="115">
        <f t="shared" si="282"/>
        <v>0</v>
      </c>
      <c r="CK426" s="125"/>
      <c r="CL426" s="126"/>
      <c r="CM426" s="123"/>
      <c r="CN426" s="112"/>
      <c r="CO426" s="119">
        <f t="shared" si="283"/>
        <v>0</v>
      </c>
      <c r="CP426" s="124"/>
      <c r="CQ426" s="115">
        <f>IFERROR(IF(CP426="",0,(SUMIF($G$3:CO$3,"金额-入",$G426:CO426)-SUMIF($G$3:CO$3,"金额-出",$G426:CO426))/(SUMIF($G$3:CO$3,"数量-入",$G426:CO426)-SUMIF($G$3:CO$3,"数量-出",$G426:CO426))),0)</f>
        <v>0</v>
      </c>
      <c r="CR426" s="115">
        <f t="shared" si="284"/>
        <v>0</v>
      </c>
      <c r="CS426" s="125"/>
      <c r="CT426" s="126"/>
      <c r="CU426" s="123"/>
      <c r="CV426" s="112"/>
      <c r="CW426" s="119">
        <f t="shared" si="285"/>
        <v>0</v>
      </c>
      <c r="CX426" s="124"/>
      <c r="CY426" s="115">
        <f>IFERROR(IF(CX426="",0,(SUMIF($G$3:CW$3,"金额-入",$G426:CW426)-SUMIF($G$3:CW$3,"金额-出",$G426:CW426))/(SUMIF($G$3:CW$3,"数量-入",$G426:CW426)-SUMIF($G$3:CW$3,"数量-出",$G426:CW426))),0)</f>
        <v>0</v>
      </c>
      <c r="CZ426" s="115">
        <f t="shared" si="286"/>
        <v>0</v>
      </c>
      <c r="DA426" s="125"/>
      <c r="DB426" s="126"/>
      <c r="DC426" s="123"/>
      <c r="DD426" s="112"/>
      <c r="DE426" s="119">
        <f t="shared" si="287"/>
        <v>0</v>
      </c>
      <c r="DF426" s="124"/>
      <c r="DG426" s="115">
        <f>IFERROR(IF(DF426="",0,(SUMIF($G$3:DE$3,"金额-入",$G426:DE426)-SUMIF($G$3:DE$3,"金额-出",$G426:DE426))/(SUMIF($G$3:DE$3,"数量-入",$G426:DE426)-SUMIF($G$3:DE$3,"数量-出",$G426:DE426))),0)</f>
        <v>0</v>
      </c>
      <c r="DH426" s="115">
        <f t="shared" si="288"/>
        <v>0</v>
      </c>
      <c r="DI426" s="125"/>
      <c r="DJ426" s="126"/>
      <c r="DK426" s="109">
        <f t="array" ref="DK426">MIN(IF(($G$3:$DJ$3="单价")*(G426:DJ426&lt;&gt;0),G426:DJ426))</f>
        <v>0</v>
      </c>
      <c r="DL426" s="97">
        <f t="array" ref="DL426">MAX(IF($G$3:$DJ$3="单价",G426:DJ426))</f>
        <v>0</v>
      </c>
      <c r="DM426" s="115">
        <f t="shared" si="289"/>
        <v>0</v>
      </c>
      <c r="DN426" s="127"/>
      <c r="DO426" s="2"/>
      <c r="DP426" s="11">
        <f t="shared" si="290"/>
        <v>0</v>
      </c>
      <c r="DQ426" s="11">
        <f t="shared" si="291"/>
        <v>0</v>
      </c>
      <c r="DR426" s="11"/>
      <c r="DS426" s="11"/>
      <c r="DT426" s="11"/>
      <c r="DU426" s="2"/>
      <c r="DV426" s="2"/>
      <c r="DW426" s="2"/>
      <c r="DX426" s="2"/>
      <c r="DY426" s="2"/>
    </row>
    <row r="427" spans="1:129" ht="18" hidden="1" customHeight="1" outlineLevel="1" x14ac:dyDescent="0.15">
      <c r="A427" s="2"/>
      <c r="B427" s="53">
        <f t="shared" si="254"/>
        <v>423</v>
      </c>
      <c r="C427" s="5"/>
      <c r="D427" s="6"/>
      <c r="E427" s="7"/>
      <c r="F427" s="8"/>
      <c r="G427" s="111"/>
      <c r="H427" s="112"/>
      <c r="I427" s="113">
        <f t="shared" si="257"/>
        <v>0</v>
      </c>
      <c r="J427" s="114">
        <f t="shared" si="258"/>
        <v>0</v>
      </c>
      <c r="K427" s="115">
        <f t="shared" si="255"/>
        <v>0</v>
      </c>
      <c r="L427" s="113">
        <f t="shared" si="259"/>
        <v>0</v>
      </c>
      <c r="M427" s="114">
        <f t="shared" si="260"/>
        <v>0</v>
      </c>
      <c r="N427" s="115">
        <f t="shared" si="256"/>
        <v>0</v>
      </c>
      <c r="O427" s="113">
        <f t="shared" si="261"/>
        <v>0</v>
      </c>
      <c r="P427" s="116">
        <f t="shared" si="262"/>
        <v>0</v>
      </c>
      <c r="Q427" s="117">
        <f t="shared" si="263"/>
        <v>0</v>
      </c>
      <c r="R427" s="118">
        <f t="shared" si="264"/>
        <v>0</v>
      </c>
      <c r="S427" s="111"/>
      <c r="T427" s="112"/>
      <c r="U427" s="119">
        <f t="shared" si="265"/>
        <v>0</v>
      </c>
      <c r="V427" s="120"/>
      <c r="W427" s="115">
        <f>IFERROR(IF(V427="",0,(SUMIF($G$3:U$3,"金额-入",$G427:U427)-SUMIF($G$3:U$3,"金额-出",$G427:U427))/(SUMIF($G$3:U$3,"数量-入",$G427:U427)-SUMIF($G$3:U$3,"数量-出",$G427:U427))),0)</f>
        <v>0</v>
      </c>
      <c r="X427" s="115">
        <f t="shared" si="266"/>
        <v>0</v>
      </c>
      <c r="Y427" s="121"/>
      <c r="Z427" s="122"/>
      <c r="AA427" s="111"/>
      <c r="AB427" s="112"/>
      <c r="AC427" s="119">
        <f t="shared" si="267"/>
        <v>0</v>
      </c>
      <c r="AD427" s="120"/>
      <c r="AE427" s="115">
        <f>IFERROR(IF(AD427="",0,(SUMIF($G$3:AC$3,"金额-入",$G427:AC427)-SUMIF($G$3:AC$3,"金额-出",$G427:AC427))/(SUMIF($G$3:AC$3,"数量-入",$G427:AC427)-SUMIF($G$3:AC$3,"数量-出",$G427:AC427))),0)</f>
        <v>0</v>
      </c>
      <c r="AF427" s="115">
        <f t="shared" si="268"/>
        <v>0</v>
      </c>
      <c r="AG427" s="121"/>
      <c r="AH427" s="122"/>
      <c r="AI427" s="123"/>
      <c r="AJ427" s="112"/>
      <c r="AK427" s="119">
        <f t="shared" si="269"/>
        <v>0</v>
      </c>
      <c r="AL427" s="124"/>
      <c r="AM427" s="115">
        <f>IFERROR(IF(AL427="",0,(SUMIF($G$3:AK$3,"金额-入",$G427:AK427)-SUMIF($G$3:AK$3,"金额-出",$G427:AK427))/(SUMIF($G$3:AK$3,"数量-入",$G427:AK427)-SUMIF($G$3:AK$3,"数量-出",$G427:AK427))),0)</f>
        <v>0</v>
      </c>
      <c r="AN427" s="115">
        <f t="shared" si="270"/>
        <v>0</v>
      </c>
      <c r="AO427" s="125"/>
      <c r="AP427" s="126"/>
      <c r="AQ427" s="123"/>
      <c r="AR427" s="112"/>
      <c r="AS427" s="119">
        <f t="shared" si="271"/>
        <v>0</v>
      </c>
      <c r="AT427" s="124"/>
      <c r="AU427" s="115">
        <f>IFERROR(IF(AT427="",0,(SUMIF($G$3:AS$3,"金额-入",$G427:AS427)-SUMIF($G$3:AS$3,"金额-出",$G427:AS427))/(SUMIF($G$3:AS$3,"数量-入",$G427:AS427)-SUMIF($G$3:AS$3,"数量-出",$G427:AS427))),0)</f>
        <v>0</v>
      </c>
      <c r="AV427" s="115">
        <f t="shared" si="272"/>
        <v>0</v>
      </c>
      <c r="AW427" s="125"/>
      <c r="AX427" s="126"/>
      <c r="AY427" s="123"/>
      <c r="AZ427" s="112"/>
      <c r="BA427" s="119">
        <f t="shared" si="273"/>
        <v>0</v>
      </c>
      <c r="BB427" s="124"/>
      <c r="BC427" s="115">
        <f>IFERROR(IF(BB427="",0,(SUMIF($G$3:BA$3,"金额-入",$G427:BA427)-SUMIF($G$3:BA$3,"金额-出",$G427:BA427))/(SUMIF($G$3:BA$3,"数量-入",$G427:BA427)-SUMIF($G$3:BA$3,"数量-出",$G427:BA427))),0)</f>
        <v>0</v>
      </c>
      <c r="BD427" s="115">
        <f t="shared" si="274"/>
        <v>0</v>
      </c>
      <c r="BE427" s="125"/>
      <c r="BF427" s="126"/>
      <c r="BG427" s="123"/>
      <c r="BH427" s="112"/>
      <c r="BI427" s="119">
        <f t="shared" si="275"/>
        <v>0</v>
      </c>
      <c r="BJ427" s="124"/>
      <c r="BK427" s="115">
        <f>IFERROR(IF(BJ427="",0,(SUMIF($G$3:BI$3,"金额-入",$G427:BI427)-SUMIF($G$3:BI$3,"金额-出",$G427:BI427))/(SUMIF($G$3:BI$3,"数量-入",$G427:BI427)-SUMIF($G$3:BI$3,"数量-出",$G427:BI427))),0)</f>
        <v>0</v>
      </c>
      <c r="BL427" s="115">
        <f t="shared" si="276"/>
        <v>0</v>
      </c>
      <c r="BM427" s="125"/>
      <c r="BN427" s="126"/>
      <c r="BO427" s="123"/>
      <c r="BP427" s="112"/>
      <c r="BQ427" s="119">
        <f t="shared" si="277"/>
        <v>0</v>
      </c>
      <c r="BR427" s="124"/>
      <c r="BS427" s="115">
        <f>IFERROR(IF(BR427="",0,(SUMIF($G$3:BQ$3,"金额-入",$G427:BQ427)-SUMIF($G$3:BQ$3,"金额-出",$G427:BQ427))/(SUMIF($G$3:BQ$3,"数量-入",$G427:BQ427)-SUMIF($G$3:BQ$3,"数量-出",$G427:BQ427))),0)</f>
        <v>0</v>
      </c>
      <c r="BT427" s="115">
        <f t="shared" si="278"/>
        <v>0</v>
      </c>
      <c r="BU427" s="125"/>
      <c r="BV427" s="126"/>
      <c r="BW427" s="123"/>
      <c r="BX427" s="112"/>
      <c r="BY427" s="119">
        <f t="shared" si="279"/>
        <v>0</v>
      </c>
      <c r="BZ427" s="124"/>
      <c r="CA427" s="115">
        <f>IFERROR(IF(BZ427="",0,(SUMIF($G$3:BY$3,"金额-入",$G427:BY427)-SUMIF($G$3:BY$3,"金额-出",$G427:BY427))/(SUMIF($G$3:BY$3,"数量-入",$G427:BY427)-SUMIF($G$3:BY$3,"数量-出",$G427:BY427))),0)</f>
        <v>0</v>
      </c>
      <c r="CB427" s="115">
        <f t="shared" si="280"/>
        <v>0</v>
      </c>
      <c r="CC427" s="125"/>
      <c r="CD427" s="126"/>
      <c r="CE427" s="123"/>
      <c r="CF427" s="112"/>
      <c r="CG427" s="119">
        <f t="shared" si="281"/>
        <v>0</v>
      </c>
      <c r="CH427" s="124"/>
      <c r="CI427" s="115">
        <f>IFERROR(IF(CH427="",0,(SUMIF($G$3:CG$3,"金额-入",$G427:CG427)-SUMIF($G$3:CG$3,"金额-出",$G427:CG427))/(SUMIF($G$3:CG$3,"数量-入",$G427:CG427)-SUMIF($G$3:CG$3,"数量-出",$G427:CG427))),0)</f>
        <v>0</v>
      </c>
      <c r="CJ427" s="115">
        <f t="shared" si="282"/>
        <v>0</v>
      </c>
      <c r="CK427" s="125"/>
      <c r="CL427" s="126"/>
      <c r="CM427" s="123"/>
      <c r="CN427" s="112"/>
      <c r="CO427" s="119">
        <f t="shared" si="283"/>
        <v>0</v>
      </c>
      <c r="CP427" s="124"/>
      <c r="CQ427" s="115">
        <f>IFERROR(IF(CP427="",0,(SUMIF($G$3:CO$3,"金额-入",$G427:CO427)-SUMIF($G$3:CO$3,"金额-出",$G427:CO427))/(SUMIF($G$3:CO$3,"数量-入",$G427:CO427)-SUMIF($G$3:CO$3,"数量-出",$G427:CO427))),0)</f>
        <v>0</v>
      </c>
      <c r="CR427" s="115">
        <f t="shared" si="284"/>
        <v>0</v>
      </c>
      <c r="CS427" s="125"/>
      <c r="CT427" s="126"/>
      <c r="CU427" s="123"/>
      <c r="CV427" s="112"/>
      <c r="CW427" s="119">
        <f t="shared" si="285"/>
        <v>0</v>
      </c>
      <c r="CX427" s="124"/>
      <c r="CY427" s="115">
        <f>IFERROR(IF(CX427="",0,(SUMIF($G$3:CW$3,"金额-入",$G427:CW427)-SUMIF($G$3:CW$3,"金额-出",$G427:CW427))/(SUMIF($G$3:CW$3,"数量-入",$G427:CW427)-SUMIF($G$3:CW$3,"数量-出",$G427:CW427))),0)</f>
        <v>0</v>
      </c>
      <c r="CZ427" s="115">
        <f t="shared" si="286"/>
        <v>0</v>
      </c>
      <c r="DA427" s="125"/>
      <c r="DB427" s="126"/>
      <c r="DC427" s="123"/>
      <c r="DD427" s="112"/>
      <c r="DE427" s="119">
        <f t="shared" si="287"/>
        <v>0</v>
      </c>
      <c r="DF427" s="124"/>
      <c r="DG427" s="115">
        <f>IFERROR(IF(DF427="",0,(SUMIF($G$3:DE$3,"金额-入",$G427:DE427)-SUMIF($G$3:DE$3,"金额-出",$G427:DE427))/(SUMIF($G$3:DE$3,"数量-入",$G427:DE427)-SUMIF($G$3:DE$3,"数量-出",$G427:DE427))),0)</f>
        <v>0</v>
      </c>
      <c r="DH427" s="115">
        <f t="shared" si="288"/>
        <v>0</v>
      </c>
      <c r="DI427" s="125"/>
      <c r="DJ427" s="126"/>
      <c r="DK427" s="109">
        <f t="array" ref="DK427">MIN(IF(($G$3:$DJ$3="单价")*(G427:DJ427&lt;&gt;0),G427:DJ427))</f>
        <v>0</v>
      </c>
      <c r="DL427" s="97">
        <f t="array" ref="DL427">MAX(IF($G$3:$DJ$3="单价",G427:DJ427))</f>
        <v>0</v>
      </c>
      <c r="DM427" s="115">
        <f t="shared" si="289"/>
        <v>0</v>
      </c>
      <c r="DN427" s="127"/>
      <c r="DO427" s="2"/>
      <c r="DP427" s="11">
        <f t="shared" si="290"/>
        <v>0</v>
      </c>
      <c r="DQ427" s="11">
        <f t="shared" si="291"/>
        <v>0</v>
      </c>
      <c r="DR427" s="11"/>
      <c r="DS427" s="11"/>
      <c r="DT427" s="11"/>
      <c r="DU427" s="2"/>
      <c r="DV427" s="2"/>
      <c r="DW427" s="2"/>
      <c r="DX427" s="2"/>
      <c r="DY427" s="2"/>
    </row>
    <row r="428" spans="1:129" ht="18" hidden="1" customHeight="1" outlineLevel="1" x14ac:dyDescent="0.15">
      <c r="A428" s="2"/>
      <c r="B428" s="53">
        <f t="shared" si="254"/>
        <v>424</v>
      </c>
      <c r="C428" s="5"/>
      <c r="D428" s="6"/>
      <c r="E428" s="7"/>
      <c r="F428" s="8"/>
      <c r="G428" s="111"/>
      <c r="H428" s="112"/>
      <c r="I428" s="113">
        <f t="shared" si="257"/>
        <v>0</v>
      </c>
      <c r="J428" s="114">
        <f t="shared" si="258"/>
        <v>0</v>
      </c>
      <c r="K428" s="115">
        <f t="shared" si="255"/>
        <v>0</v>
      </c>
      <c r="L428" s="113">
        <f t="shared" si="259"/>
        <v>0</v>
      </c>
      <c r="M428" s="114">
        <f t="shared" si="260"/>
        <v>0</v>
      </c>
      <c r="N428" s="115">
        <f t="shared" si="256"/>
        <v>0</v>
      </c>
      <c r="O428" s="113">
        <f t="shared" si="261"/>
        <v>0</v>
      </c>
      <c r="P428" s="116">
        <f t="shared" si="262"/>
        <v>0</v>
      </c>
      <c r="Q428" s="117">
        <f t="shared" si="263"/>
        <v>0</v>
      </c>
      <c r="R428" s="118">
        <f t="shared" si="264"/>
        <v>0</v>
      </c>
      <c r="S428" s="111"/>
      <c r="T428" s="112"/>
      <c r="U428" s="119">
        <f t="shared" si="265"/>
        <v>0</v>
      </c>
      <c r="V428" s="120"/>
      <c r="W428" s="115">
        <f>IFERROR(IF(V428="",0,(SUMIF($G$3:U$3,"金额-入",$G428:U428)-SUMIF($G$3:U$3,"金额-出",$G428:U428))/(SUMIF($G$3:U$3,"数量-入",$G428:U428)-SUMIF($G$3:U$3,"数量-出",$G428:U428))),0)</f>
        <v>0</v>
      </c>
      <c r="X428" s="115">
        <f t="shared" si="266"/>
        <v>0</v>
      </c>
      <c r="Y428" s="121"/>
      <c r="Z428" s="122"/>
      <c r="AA428" s="111"/>
      <c r="AB428" s="112"/>
      <c r="AC428" s="119">
        <f t="shared" si="267"/>
        <v>0</v>
      </c>
      <c r="AD428" s="120"/>
      <c r="AE428" s="115">
        <f>IFERROR(IF(AD428="",0,(SUMIF($G$3:AC$3,"金额-入",$G428:AC428)-SUMIF($G$3:AC$3,"金额-出",$G428:AC428))/(SUMIF($G$3:AC$3,"数量-入",$G428:AC428)-SUMIF($G$3:AC$3,"数量-出",$G428:AC428))),0)</f>
        <v>0</v>
      </c>
      <c r="AF428" s="115">
        <f t="shared" si="268"/>
        <v>0</v>
      </c>
      <c r="AG428" s="121"/>
      <c r="AH428" s="122"/>
      <c r="AI428" s="123"/>
      <c r="AJ428" s="112"/>
      <c r="AK428" s="119">
        <f t="shared" si="269"/>
        <v>0</v>
      </c>
      <c r="AL428" s="124"/>
      <c r="AM428" s="115">
        <f>IFERROR(IF(AL428="",0,(SUMIF($G$3:AK$3,"金额-入",$G428:AK428)-SUMIF($G$3:AK$3,"金额-出",$G428:AK428))/(SUMIF($G$3:AK$3,"数量-入",$G428:AK428)-SUMIF($G$3:AK$3,"数量-出",$G428:AK428))),0)</f>
        <v>0</v>
      </c>
      <c r="AN428" s="115">
        <f t="shared" si="270"/>
        <v>0</v>
      </c>
      <c r="AO428" s="125"/>
      <c r="AP428" s="126"/>
      <c r="AQ428" s="123"/>
      <c r="AR428" s="112"/>
      <c r="AS428" s="119">
        <f t="shared" si="271"/>
        <v>0</v>
      </c>
      <c r="AT428" s="124"/>
      <c r="AU428" s="115">
        <f>IFERROR(IF(AT428="",0,(SUMIF($G$3:AS$3,"金额-入",$G428:AS428)-SUMIF($G$3:AS$3,"金额-出",$G428:AS428))/(SUMIF($G$3:AS$3,"数量-入",$G428:AS428)-SUMIF($G$3:AS$3,"数量-出",$G428:AS428))),0)</f>
        <v>0</v>
      </c>
      <c r="AV428" s="115">
        <f t="shared" si="272"/>
        <v>0</v>
      </c>
      <c r="AW428" s="125"/>
      <c r="AX428" s="126"/>
      <c r="AY428" s="123"/>
      <c r="AZ428" s="112"/>
      <c r="BA428" s="119">
        <f t="shared" si="273"/>
        <v>0</v>
      </c>
      <c r="BB428" s="124"/>
      <c r="BC428" s="115">
        <f>IFERROR(IF(BB428="",0,(SUMIF($G$3:BA$3,"金额-入",$G428:BA428)-SUMIF($G$3:BA$3,"金额-出",$G428:BA428))/(SUMIF($G$3:BA$3,"数量-入",$G428:BA428)-SUMIF($G$3:BA$3,"数量-出",$G428:BA428))),0)</f>
        <v>0</v>
      </c>
      <c r="BD428" s="115">
        <f t="shared" si="274"/>
        <v>0</v>
      </c>
      <c r="BE428" s="125"/>
      <c r="BF428" s="126"/>
      <c r="BG428" s="123"/>
      <c r="BH428" s="112"/>
      <c r="BI428" s="119">
        <f t="shared" si="275"/>
        <v>0</v>
      </c>
      <c r="BJ428" s="124"/>
      <c r="BK428" s="115">
        <f>IFERROR(IF(BJ428="",0,(SUMIF($G$3:BI$3,"金额-入",$G428:BI428)-SUMIF($G$3:BI$3,"金额-出",$G428:BI428))/(SUMIF($G$3:BI$3,"数量-入",$G428:BI428)-SUMIF($G$3:BI$3,"数量-出",$G428:BI428))),0)</f>
        <v>0</v>
      </c>
      <c r="BL428" s="115">
        <f t="shared" si="276"/>
        <v>0</v>
      </c>
      <c r="BM428" s="125"/>
      <c r="BN428" s="126"/>
      <c r="BO428" s="123"/>
      <c r="BP428" s="112"/>
      <c r="BQ428" s="119">
        <f t="shared" si="277"/>
        <v>0</v>
      </c>
      <c r="BR428" s="124"/>
      <c r="BS428" s="115">
        <f>IFERROR(IF(BR428="",0,(SUMIF($G$3:BQ$3,"金额-入",$G428:BQ428)-SUMIF($G$3:BQ$3,"金额-出",$G428:BQ428))/(SUMIF($G$3:BQ$3,"数量-入",$G428:BQ428)-SUMIF($G$3:BQ$3,"数量-出",$G428:BQ428))),0)</f>
        <v>0</v>
      </c>
      <c r="BT428" s="115">
        <f t="shared" si="278"/>
        <v>0</v>
      </c>
      <c r="BU428" s="125"/>
      <c r="BV428" s="126"/>
      <c r="BW428" s="123"/>
      <c r="BX428" s="112"/>
      <c r="BY428" s="119">
        <f t="shared" si="279"/>
        <v>0</v>
      </c>
      <c r="BZ428" s="124"/>
      <c r="CA428" s="115">
        <f>IFERROR(IF(BZ428="",0,(SUMIF($G$3:BY$3,"金额-入",$G428:BY428)-SUMIF($G$3:BY$3,"金额-出",$G428:BY428))/(SUMIF($G$3:BY$3,"数量-入",$G428:BY428)-SUMIF($G$3:BY$3,"数量-出",$G428:BY428))),0)</f>
        <v>0</v>
      </c>
      <c r="CB428" s="115">
        <f t="shared" si="280"/>
        <v>0</v>
      </c>
      <c r="CC428" s="125"/>
      <c r="CD428" s="126"/>
      <c r="CE428" s="123"/>
      <c r="CF428" s="112"/>
      <c r="CG428" s="119">
        <f t="shared" si="281"/>
        <v>0</v>
      </c>
      <c r="CH428" s="124"/>
      <c r="CI428" s="115">
        <f>IFERROR(IF(CH428="",0,(SUMIF($G$3:CG$3,"金额-入",$G428:CG428)-SUMIF($G$3:CG$3,"金额-出",$G428:CG428))/(SUMIF($G$3:CG$3,"数量-入",$G428:CG428)-SUMIF($G$3:CG$3,"数量-出",$G428:CG428))),0)</f>
        <v>0</v>
      </c>
      <c r="CJ428" s="115">
        <f t="shared" si="282"/>
        <v>0</v>
      </c>
      <c r="CK428" s="125"/>
      <c r="CL428" s="126"/>
      <c r="CM428" s="123"/>
      <c r="CN428" s="112"/>
      <c r="CO428" s="119">
        <f t="shared" si="283"/>
        <v>0</v>
      </c>
      <c r="CP428" s="124"/>
      <c r="CQ428" s="115">
        <f>IFERROR(IF(CP428="",0,(SUMIF($G$3:CO$3,"金额-入",$G428:CO428)-SUMIF($G$3:CO$3,"金额-出",$G428:CO428))/(SUMIF($G$3:CO$3,"数量-入",$G428:CO428)-SUMIF($G$3:CO$3,"数量-出",$G428:CO428))),0)</f>
        <v>0</v>
      </c>
      <c r="CR428" s="115">
        <f t="shared" si="284"/>
        <v>0</v>
      </c>
      <c r="CS428" s="125"/>
      <c r="CT428" s="126"/>
      <c r="CU428" s="123"/>
      <c r="CV428" s="112"/>
      <c r="CW428" s="119">
        <f t="shared" si="285"/>
        <v>0</v>
      </c>
      <c r="CX428" s="124"/>
      <c r="CY428" s="115">
        <f>IFERROR(IF(CX428="",0,(SUMIF($G$3:CW$3,"金额-入",$G428:CW428)-SUMIF($G$3:CW$3,"金额-出",$G428:CW428))/(SUMIF($G$3:CW$3,"数量-入",$G428:CW428)-SUMIF($G$3:CW$3,"数量-出",$G428:CW428))),0)</f>
        <v>0</v>
      </c>
      <c r="CZ428" s="115">
        <f t="shared" si="286"/>
        <v>0</v>
      </c>
      <c r="DA428" s="125"/>
      <c r="DB428" s="126"/>
      <c r="DC428" s="123"/>
      <c r="DD428" s="112"/>
      <c r="DE428" s="119">
        <f t="shared" si="287"/>
        <v>0</v>
      </c>
      <c r="DF428" s="124"/>
      <c r="DG428" s="115">
        <f>IFERROR(IF(DF428="",0,(SUMIF($G$3:DE$3,"金额-入",$G428:DE428)-SUMIF($G$3:DE$3,"金额-出",$G428:DE428))/(SUMIF($G$3:DE$3,"数量-入",$G428:DE428)-SUMIF($G$3:DE$3,"数量-出",$G428:DE428))),0)</f>
        <v>0</v>
      </c>
      <c r="DH428" s="115">
        <f t="shared" si="288"/>
        <v>0</v>
      </c>
      <c r="DI428" s="125"/>
      <c r="DJ428" s="126"/>
      <c r="DK428" s="109">
        <f t="array" ref="DK428">MIN(IF(($G$3:$DJ$3="单价")*(G428:DJ428&lt;&gt;0),G428:DJ428))</f>
        <v>0</v>
      </c>
      <c r="DL428" s="97">
        <f t="array" ref="DL428">MAX(IF($G$3:$DJ$3="单价",G428:DJ428))</f>
        <v>0</v>
      </c>
      <c r="DM428" s="115">
        <f t="shared" si="289"/>
        <v>0</v>
      </c>
      <c r="DN428" s="127"/>
      <c r="DO428" s="2"/>
      <c r="DP428" s="11">
        <f t="shared" si="290"/>
        <v>0</v>
      </c>
      <c r="DQ428" s="11">
        <f t="shared" si="291"/>
        <v>0</v>
      </c>
      <c r="DR428" s="11"/>
      <c r="DS428" s="11"/>
      <c r="DT428" s="11"/>
      <c r="DU428" s="2"/>
      <c r="DV428" s="2"/>
      <c r="DW428" s="2"/>
      <c r="DX428" s="2"/>
      <c r="DY428" s="2"/>
    </row>
    <row r="429" spans="1:129" ht="18" hidden="1" customHeight="1" outlineLevel="1" x14ac:dyDescent="0.15">
      <c r="A429" s="2"/>
      <c r="B429" s="53">
        <f t="shared" si="254"/>
        <v>425</v>
      </c>
      <c r="C429" s="5"/>
      <c r="D429" s="6"/>
      <c r="E429" s="7"/>
      <c r="F429" s="8"/>
      <c r="G429" s="111"/>
      <c r="H429" s="112"/>
      <c r="I429" s="113">
        <f t="shared" si="257"/>
        <v>0</v>
      </c>
      <c r="J429" s="114">
        <f t="shared" si="258"/>
        <v>0</v>
      </c>
      <c r="K429" s="115">
        <f t="shared" si="255"/>
        <v>0</v>
      </c>
      <c r="L429" s="113">
        <f t="shared" si="259"/>
        <v>0</v>
      </c>
      <c r="M429" s="114">
        <f t="shared" si="260"/>
        <v>0</v>
      </c>
      <c r="N429" s="115">
        <f t="shared" si="256"/>
        <v>0</v>
      </c>
      <c r="O429" s="113">
        <f t="shared" si="261"/>
        <v>0</v>
      </c>
      <c r="P429" s="116">
        <f t="shared" si="262"/>
        <v>0</v>
      </c>
      <c r="Q429" s="117">
        <f t="shared" si="263"/>
        <v>0</v>
      </c>
      <c r="R429" s="118">
        <f t="shared" si="264"/>
        <v>0</v>
      </c>
      <c r="S429" s="111"/>
      <c r="T429" s="112"/>
      <c r="U429" s="119">
        <f t="shared" si="265"/>
        <v>0</v>
      </c>
      <c r="V429" s="120"/>
      <c r="W429" s="115">
        <f>IFERROR(IF(V429="",0,(SUMIF($G$3:U$3,"金额-入",$G429:U429)-SUMIF($G$3:U$3,"金额-出",$G429:U429))/(SUMIF($G$3:U$3,"数量-入",$G429:U429)-SUMIF($G$3:U$3,"数量-出",$G429:U429))),0)</f>
        <v>0</v>
      </c>
      <c r="X429" s="115">
        <f t="shared" si="266"/>
        <v>0</v>
      </c>
      <c r="Y429" s="121"/>
      <c r="Z429" s="122"/>
      <c r="AA429" s="111"/>
      <c r="AB429" s="112"/>
      <c r="AC429" s="119">
        <f t="shared" si="267"/>
        <v>0</v>
      </c>
      <c r="AD429" s="120"/>
      <c r="AE429" s="115">
        <f>IFERROR(IF(AD429="",0,(SUMIF($G$3:AC$3,"金额-入",$G429:AC429)-SUMIF($G$3:AC$3,"金额-出",$G429:AC429))/(SUMIF($G$3:AC$3,"数量-入",$G429:AC429)-SUMIF($G$3:AC$3,"数量-出",$G429:AC429))),0)</f>
        <v>0</v>
      </c>
      <c r="AF429" s="115">
        <f t="shared" si="268"/>
        <v>0</v>
      </c>
      <c r="AG429" s="121"/>
      <c r="AH429" s="122"/>
      <c r="AI429" s="123"/>
      <c r="AJ429" s="112"/>
      <c r="AK429" s="119">
        <f t="shared" si="269"/>
        <v>0</v>
      </c>
      <c r="AL429" s="124"/>
      <c r="AM429" s="115">
        <f>IFERROR(IF(AL429="",0,(SUMIF($G$3:AK$3,"金额-入",$G429:AK429)-SUMIF($G$3:AK$3,"金额-出",$G429:AK429))/(SUMIF($G$3:AK$3,"数量-入",$G429:AK429)-SUMIF($G$3:AK$3,"数量-出",$G429:AK429))),0)</f>
        <v>0</v>
      </c>
      <c r="AN429" s="115">
        <f t="shared" si="270"/>
        <v>0</v>
      </c>
      <c r="AO429" s="125"/>
      <c r="AP429" s="126"/>
      <c r="AQ429" s="123"/>
      <c r="AR429" s="112"/>
      <c r="AS429" s="119">
        <f t="shared" si="271"/>
        <v>0</v>
      </c>
      <c r="AT429" s="124"/>
      <c r="AU429" s="115">
        <f>IFERROR(IF(AT429="",0,(SUMIF($G$3:AS$3,"金额-入",$G429:AS429)-SUMIF($G$3:AS$3,"金额-出",$G429:AS429))/(SUMIF($G$3:AS$3,"数量-入",$G429:AS429)-SUMIF($G$3:AS$3,"数量-出",$G429:AS429))),0)</f>
        <v>0</v>
      </c>
      <c r="AV429" s="115">
        <f t="shared" si="272"/>
        <v>0</v>
      </c>
      <c r="AW429" s="125"/>
      <c r="AX429" s="126"/>
      <c r="AY429" s="123"/>
      <c r="AZ429" s="112"/>
      <c r="BA429" s="119">
        <f t="shared" si="273"/>
        <v>0</v>
      </c>
      <c r="BB429" s="124"/>
      <c r="BC429" s="115">
        <f>IFERROR(IF(BB429="",0,(SUMIF($G$3:BA$3,"金额-入",$G429:BA429)-SUMIF($G$3:BA$3,"金额-出",$G429:BA429))/(SUMIF($G$3:BA$3,"数量-入",$G429:BA429)-SUMIF($G$3:BA$3,"数量-出",$G429:BA429))),0)</f>
        <v>0</v>
      </c>
      <c r="BD429" s="115">
        <f t="shared" si="274"/>
        <v>0</v>
      </c>
      <c r="BE429" s="125"/>
      <c r="BF429" s="126"/>
      <c r="BG429" s="123"/>
      <c r="BH429" s="112"/>
      <c r="BI429" s="119">
        <f t="shared" si="275"/>
        <v>0</v>
      </c>
      <c r="BJ429" s="124"/>
      <c r="BK429" s="115">
        <f>IFERROR(IF(BJ429="",0,(SUMIF($G$3:BI$3,"金额-入",$G429:BI429)-SUMIF($G$3:BI$3,"金额-出",$G429:BI429))/(SUMIF($G$3:BI$3,"数量-入",$G429:BI429)-SUMIF($G$3:BI$3,"数量-出",$G429:BI429))),0)</f>
        <v>0</v>
      </c>
      <c r="BL429" s="115">
        <f t="shared" si="276"/>
        <v>0</v>
      </c>
      <c r="BM429" s="125"/>
      <c r="BN429" s="126"/>
      <c r="BO429" s="123"/>
      <c r="BP429" s="112"/>
      <c r="BQ429" s="119">
        <f t="shared" si="277"/>
        <v>0</v>
      </c>
      <c r="BR429" s="124"/>
      <c r="BS429" s="115">
        <f>IFERROR(IF(BR429="",0,(SUMIF($G$3:BQ$3,"金额-入",$G429:BQ429)-SUMIF($G$3:BQ$3,"金额-出",$G429:BQ429))/(SUMIF($G$3:BQ$3,"数量-入",$G429:BQ429)-SUMIF($G$3:BQ$3,"数量-出",$G429:BQ429))),0)</f>
        <v>0</v>
      </c>
      <c r="BT429" s="115">
        <f t="shared" si="278"/>
        <v>0</v>
      </c>
      <c r="BU429" s="125"/>
      <c r="BV429" s="126"/>
      <c r="BW429" s="123"/>
      <c r="BX429" s="112"/>
      <c r="BY429" s="119">
        <f t="shared" si="279"/>
        <v>0</v>
      </c>
      <c r="BZ429" s="124"/>
      <c r="CA429" s="115">
        <f>IFERROR(IF(BZ429="",0,(SUMIF($G$3:BY$3,"金额-入",$G429:BY429)-SUMIF($G$3:BY$3,"金额-出",$G429:BY429))/(SUMIF($G$3:BY$3,"数量-入",$G429:BY429)-SUMIF($G$3:BY$3,"数量-出",$G429:BY429))),0)</f>
        <v>0</v>
      </c>
      <c r="CB429" s="115">
        <f t="shared" si="280"/>
        <v>0</v>
      </c>
      <c r="CC429" s="125"/>
      <c r="CD429" s="126"/>
      <c r="CE429" s="123"/>
      <c r="CF429" s="112"/>
      <c r="CG429" s="119">
        <f t="shared" si="281"/>
        <v>0</v>
      </c>
      <c r="CH429" s="124"/>
      <c r="CI429" s="115">
        <f>IFERROR(IF(CH429="",0,(SUMIF($G$3:CG$3,"金额-入",$G429:CG429)-SUMIF($G$3:CG$3,"金额-出",$G429:CG429))/(SUMIF($G$3:CG$3,"数量-入",$G429:CG429)-SUMIF($G$3:CG$3,"数量-出",$G429:CG429))),0)</f>
        <v>0</v>
      </c>
      <c r="CJ429" s="115">
        <f t="shared" si="282"/>
        <v>0</v>
      </c>
      <c r="CK429" s="125"/>
      <c r="CL429" s="126"/>
      <c r="CM429" s="123"/>
      <c r="CN429" s="112"/>
      <c r="CO429" s="119">
        <f t="shared" si="283"/>
        <v>0</v>
      </c>
      <c r="CP429" s="124"/>
      <c r="CQ429" s="115">
        <f>IFERROR(IF(CP429="",0,(SUMIF($G$3:CO$3,"金额-入",$G429:CO429)-SUMIF($G$3:CO$3,"金额-出",$G429:CO429))/(SUMIF($G$3:CO$3,"数量-入",$G429:CO429)-SUMIF($G$3:CO$3,"数量-出",$G429:CO429))),0)</f>
        <v>0</v>
      </c>
      <c r="CR429" s="115">
        <f t="shared" si="284"/>
        <v>0</v>
      </c>
      <c r="CS429" s="125"/>
      <c r="CT429" s="126"/>
      <c r="CU429" s="123"/>
      <c r="CV429" s="112"/>
      <c r="CW429" s="119">
        <f t="shared" si="285"/>
        <v>0</v>
      </c>
      <c r="CX429" s="124"/>
      <c r="CY429" s="115">
        <f>IFERROR(IF(CX429="",0,(SUMIF($G$3:CW$3,"金额-入",$G429:CW429)-SUMIF($G$3:CW$3,"金额-出",$G429:CW429))/(SUMIF($G$3:CW$3,"数量-入",$G429:CW429)-SUMIF($G$3:CW$3,"数量-出",$G429:CW429))),0)</f>
        <v>0</v>
      </c>
      <c r="CZ429" s="115">
        <f t="shared" si="286"/>
        <v>0</v>
      </c>
      <c r="DA429" s="125"/>
      <c r="DB429" s="126"/>
      <c r="DC429" s="123"/>
      <c r="DD429" s="112"/>
      <c r="DE429" s="119">
        <f t="shared" si="287"/>
        <v>0</v>
      </c>
      <c r="DF429" s="124"/>
      <c r="DG429" s="115">
        <f>IFERROR(IF(DF429="",0,(SUMIF($G$3:DE$3,"金额-入",$G429:DE429)-SUMIF($G$3:DE$3,"金额-出",$G429:DE429))/(SUMIF($G$3:DE$3,"数量-入",$G429:DE429)-SUMIF($G$3:DE$3,"数量-出",$G429:DE429))),0)</f>
        <v>0</v>
      </c>
      <c r="DH429" s="115">
        <f t="shared" si="288"/>
        <v>0</v>
      </c>
      <c r="DI429" s="125"/>
      <c r="DJ429" s="126"/>
      <c r="DK429" s="109">
        <f t="array" ref="DK429">MIN(IF(($G$3:$DJ$3="单价")*(G429:DJ429&lt;&gt;0),G429:DJ429))</f>
        <v>0</v>
      </c>
      <c r="DL429" s="97">
        <f t="array" ref="DL429">MAX(IF($G$3:$DJ$3="单价",G429:DJ429))</f>
        <v>0</v>
      </c>
      <c r="DM429" s="115">
        <f t="shared" si="289"/>
        <v>0</v>
      </c>
      <c r="DN429" s="127"/>
      <c r="DO429" s="2"/>
      <c r="DP429" s="11">
        <f t="shared" si="290"/>
        <v>0</v>
      </c>
      <c r="DQ429" s="11">
        <f t="shared" si="291"/>
        <v>0</v>
      </c>
      <c r="DR429" s="11"/>
      <c r="DS429" s="11"/>
      <c r="DT429" s="11"/>
      <c r="DU429" s="2"/>
      <c r="DV429" s="2"/>
      <c r="DW429" s="2"/>
      <c r="DX429" s="2"/>
      <c r="DY429" s="2"/>
    </row>
    <row r="430" spans="1:129" ht="18" hidden="1" customHeight="1" outlineLevel="1" x14ac:dyDescent="0.15">
      <c r="A430" s="2"/>
      <c r="B430" s="53">
        <f t="shared" si="254"/>
        <v>426</v>
      </c>
      <c r="C430" s="5"/>
      <c r="D430" s="6"/>
      <c r="E430" s="7"/>
      <c r="F430" s="8"/>
      <c r="G430" s="111"/>
      <c r="H430" s="112"/>
      <c r="I430" s="113">
        <f t="shared" si="257"/>
        <v>0</v>
      </c>
      <c r="J430" s="114">
        <f t="shared" si="258"/>
        <v>0</v>
      </c>
      <c r="K430" s="115">
        <f t="shared" si="255"/>
        <v>0</v>
      </c>
      <c r="L430" s="113">
        <f t="shared" si="259"/>
        <v>0</v>
      </c>
      <c r="M430" s="114">
        <f t="shared" si="260"/>
        <v>0</v>
      </c>
      <c r="N430" s="115">
        <f t="shared" si="256"/>
        <v>0</v>
      </c>
      <c r="O430" s="113">
        <f t="shared" si="261"/>
        <v>0</v>
      </c>
      <c r="P430" s="116">
        <f t="shared" si="262"/>
        <v>0</v>
      </c>
      <c r="Q430" s="117">
        <f t="shared" si="263"/>
        <v>0</v>
      </c>
      <c r="R430" s="118">
        <f t="shared" si="264"/>
        <v>0</v>
      </c>
      <c r="S430" s="111"/>
      <c r="T430" s="112"/>
      <c r="U430" s="119">
        <f t="shared" si="265"/>
        <v>0</v>
      </c>
      <c r="V430" s="120"/>
      <c r="W430" s="115">
        <f>IFERROR(IF(V430="",0,(SUMIF($G$3:U$3,"金额-入",$G430:U430)-SUMIF($G$3:U$3,"金额-出",$G430:U430))/(SUMIF($G$3:U$3,"数量-入",$G430:U430)-SUMIF($G$3:U$3,"数量-出",$G430:U430))),0)</f>
        <v>0</v>
      </c>
      <c r="X430" s="115">
        <f t="shared" si="266"/>
        <v>0</v>
      </c>
      <c r="Y430" s="121"/>
      <c r="Z430" s="122"/>
      <c r="AA430" s="111"/>
      <c r="AB430" s="112"/>
      <c r="AC430" s="119">
        <f t="shared" si="267"/>
        <v>0</v>
      </c>
      <c r="AD430" s="120"/>
      <c r="AE430" s="115">
        <f>IFERROR(IF(AD430="",0,(SUMIF($G$3:AC$3,"金额-入",$G430:AC430)-SUMIF($G$3:AC$3,"金额-出",$G430:AC430))/(SUMIF($G$3:AC$3,"数量-入",$G430:AC430)-SUMIF($G$3:AC$3,"数量-出",$G430:AC430))),0)</f>
        <v>0</v>
      </c>
      <c r="AF430" s="115">
        <f t="shared" si="268"/>
        <v>0</v>
      </c>
      <c r="AG430" s="121"/>
      <c r="AH430" s="122"/>
      <c r="AI430" s="123"/>
      <c r="AJ430" s="112"/>
      <c r="AK430" s="119">
        <f t="shared" si="269"/>
        <v>0</v>
      </c>
      <c r="AL430" s="124"/>
      <c r="AM430" s="115">
        <f>IFERROR(IF(AL430="",0,(SUMIF($G$3:AK$3,"金额-入",$G430:AK430)-SUMIF($G$3:AK$3,"金额-出",$G430:AK430))/(SUMIF($G$3:AK$3,"数量-入",$G430:AK430)-SUMIF($G$3:AK$3,"数量-出",$G430:AK430))),0)</f>
        <v>0</v>
      </c>
      <c r="AN430" s="115">
        <f t="shared" si="270"/>
        <v>0</v>
      </c>
      <c r="AO430" s="125"/>
      <c r="AP430" s="126"/>
      <c r="AQ430" s="123"/>
      <c r="AR430" s="112"/>
      <c r="AS430" s="119">
        <f t="shared" si="271"/>
        <v>0</v>
      </c>
      <c r="AT430" s="124"/>
      <c r="AU430" s="115">
        <f>IFERROR(IF(AT430="",0,(SUMIF($G$3:AS$3,"金额-入",$G430:AS430)-SUMIF($G$3:AS$3,"金额-出",$G430:AS430))/(SUMIF($G$3:AS$3,"数量-入",$G430:AS430)-SUMIF($G$3:AS$3,"数量-出",$G430:AS430))),0)</f>
        <v>0</v>
      </c>
      <c r="AV430" s="115">
        <f t="shared" si="272"/>
        <v>0</v>
      </c>
      <c r="AW430" s="125"/>
      <c r="AX430" s="126"/>
      <c r="AY430" s="123"/>
      <c r="AZ430" s="112"/>
      <c r="BA430" s="119">
        <f t="shared" si="273"/>
        <v>0</v>
      </c>
      <c r="BB430" s="124"/>
      <c r="BC430" s="115">
        <f>IFERROR(IF(BB430="",0,(SUMIF($G$3:BA$3,"金额-入",$G430:BA430)-SUMIF($G$3:BA$3,"金额-出",$G430:BA430))/(SUMIF($G$3:BA$3,"数量-入",$G430:BA430)-SUMIF($G$3:BA$3,"数量-出",$G430:BA430))),0)</f>
        <v>0</v>
      </c>
      <c r="BD430" s="115">
        <f t="shared" si="274"/>
        <v>0</v>
      </c>
      <c r="BE430" s="125"/>
      <c r="BF430" s="126"/>
      <c r="BG430" s="123"/>
      <c r="BH430" s="112"/>
      <c r="BI430" s="119">
        <f t="shared" si="275"/>
        <v>0</v>
      </c>
      <c r="BJ430" s="124"/>
      <c r="BK430" s="115">
        <f>IFERROR(IF(BJ430="",0,(SUMIF($G$3:BI$3,"金额-入",$G430:BI430)-SUMIF($G$3:BI$3,"金额-出",$G430:BI430))/(SUMIF($G$3:BI$3,"数量-入",$G430:BI430)-SUMIF($G$3:BI$3,"数量-出",$G430:BI430))),0)</f>
        <v>0</v>
      </c>
      <c r="BL430" s="115">
        <f t="shared" si="276"/>
        <v>0</v>
      </c>
      <c r="BM430" s="125"/>
      <c r="BN430" s="126"/>
      <c r="BO430" s="123"/>
      <c r="BP430" s="112"/>
      <c r="BQ430" s="119">
        <f t="shared" si="277"/>
        <v>0</v>
      </c>
      <c r="BR430" s="124"/>
      <c r="BS430" s="115">
        <f>IFERROR(IF(BR430="",0,(SUMIF($G$3:BQ$3,"金额-入",$G430:BQ430)-SUMIF($G$3:BQ$3,"金额-出",$G430:BQ430))/(SUMIF($G$3:BQ$3,"数量-入",$G430:BQ430)-SUMIF($G$3:BQ$3,"数量-出",$G430:BQ430))),0)</f>
        <v>0</v>
      </c>
      <c r="BT430" s="115">
        <f t="shared" si="278"/>
        <v>0</v>
      </c>
      <c r="BU430" s="125"/>
      <c r="BV430" s="126"/>
      <c r="BW430" s="123"/>
      <c r="BX430" s="112"/>
      <c r="BY430" s="119">
        <f t="shared" si="279"/>
        <v>0</v>
      </c>
      <c r="BZ430" s="124"/>
      <c r="CA430" s="115">
        <f>IFERROR(IF(BZ430="",0,(SUMIF($G$3:BY$3,"金额-入",$G430:BY430)-SUMIF($G$3:BY$3,"金额-出",$G430:BY430))/(SUMIF($G$3:BY$3,"数量-入",$G430:BY430)-SUMIF($G$3:BY$3,"数量-出",$G430:BY430))),0)</f>
        <v>0</v>
      </c>
      <c r="CB430" s="115">
        <f t="shared" si="280"/>
        <v>0</v>
      </c>
      <c r="CC430" s="125"/>
      <c r="CD430" s="126"/>
      <c r="CE430" s="123"/>
      <c r="CF430" s="112"/>
      <c r="CG430" s="119">
        <f t="shared" si="281"/>
        <v>0</v>
      </c>
      <c r="CH430" s="124"/>
      <c r="CI430" s="115">
        <f>IFERROR(IF(CH430="",0,(SUMIF($G$3:CG$3,"金额-入",$G430:CG430)-SUMIF($G$3:CG$3,"金额-出",$G430:CG430))/(SUMIF($G$3:CG$3,"数量-入",$G430:CG430)-SUMIF($G$3:CG$3,"数量-出",$G430:CG430))),0)</f>
        <v>0</v>
      </c>
      <c r="CJ430" s="115">
        <f t="shared" si="282"/>
        <v>0</v>
      </c>
      <c r="CK430" s="125"/>
      <c r="CL430" s="126"/>
      <c r="CM430" s="123"/>
      <c r="CN430" s="112"/>
      <c r="CO430" s="119">
        <f t="shared" si="283"/>
        <v>0</v>
      </c>
      <c r="CP430" s="124"/>
      <c r="CQ430" s="115">
        <f>IFERROR(IF(CP430="",0,(SUMIF($G$3:CO$3,"金额-入",$G430:CO430)-SUMIF($G$3:CO$3,"金额-出",$G430:CO430))/(SUMIF($G$3:CO$3,"数量-入",$G430:CO430)-SUMIF($G$3:CO$3,"数量-出",$G430:CO430))),0)</f>
        <v>0</v>
      </c>
      <c r="CR430" s="115">
        <f t="shared" si="284"/>
        <v>0</v>
      </c>
      <c r="CS430" s="125"/>
      <c r="CT430" s="126"/>
      <c r="CU430" s="123"/>
      <c r="CV430" s="112"/>
      <c r="CW430" s="119">
        <f t="shared" si="285"/>
        <v>0</v>
      </c>
      <c r="CX430" s="124"/>
      <c r="CY430" s="115">
        <f>IFERROR(IF(CX430="",0,(SUMIF($G$3:CW$3,"金额-入",$G430:CW430)-SUMIF($G$3:CW$3,"金额-出",$G430:CW430))/(SUMIF($G$3:CW$3,"数量-入",$G430:CW430)-SUMIF($G$3:CW$3,"数量-出",$G430:CW430))),0)</f>
        <v>0</v>
      </c>
      <c r="CZ430" s="115">
        <f t="shared" si="286"/>
        <v>0</v>
      </c>
      <c r="DA430" s="125"/>
      <c r="DB430" s="126"/>
      <c r="DC430" s="123"/>
      <c r="DD430" s="112"/>
      <c r="DE430" s="119">
        <f t="shared" si="287"/>
        <v>0</v>
      </c>
      <c r="DF430" s="124"/>
      <c r="DG430" s="115">
        <f>IFERROR(IF(DF430="",0,(SUMIF($G$3:DE$3,"金额-入",$G430:DE430)-SUMIF($G$3:DE$3,"金额-出",$G430:DE430))/(SUMIF($G$3:DE$3,"数量-入",$G430:DE430)-SUMIF($G$3:DE$3,"数量-出",$G430:DE430))),0)</f>
        <v>0</v>
      </c>
      <c r="DH430" s="115">
        <f t="shared" si="288"/>
        <v>0</v>
      </c>
      <c r="DI430" s="125"/>
      <c r="DJ430" s="126"/>
      <c r="DK430" s="109">
        <f t="array" ref="DK430">MIN(IF(($G$3:$DJ$3="单价")*(G430:DJ430&lt;&gt;0),G430:DJ430))</f>
        <v>0</v>
      </c>
      <c r="DL430" s="97">
        <f t="array" ref="DL430">MAX(IF($G$3:$DJ$3="单价",G430:DJ430))</f>
        <v>0</v>
      </c>
      <c r="DM430" s="115">
        <f t="shared" si="289"/>
        <v>0</v>
      </c>
      <c r="DN430" s="127"/>
      <c r="DO430" s="2"/>
      <c r="DP430" s="11">
        <f t="shared" si="290"/>
        <v>0</v>
      </c>
      <c r="DQ430" s="11">
        <f t="shared" si="291"/>
        <v>0</v>
      </c>
      <c r="DR430" s="11"/>
      <c r="DS430" s="11"/>
      <c r="DT430" s="11"/>
      <c r="DU430" s="2"/>
      <c r="DV430" s="2"/>
      <c r="DW430" s="2"/>
      <c r="DX430" s="2"/>
      <c r="DY430" s="2"/>
    </row>
    <row r="431" spans="1:129" ht="18" hidden="1" customHeight="1" outlineLevel="1" x14ac:dyDescent="0.15">
      <c r="A431" s="2"/>
      <c r="B431" s="53">
        <f t="shared" si="254"/>
        <v>427</v>
      </c>
      <c r="C431" s="5"/>
      <c r="D431" s="6"/>
      <c r="E431" s="7"/>
      <c r="F431" s="8"/>
      <c r="G431" s="111"/>
      <c r="H431" s="112"/>
      <c r="I431" s="113">
        <f t="shared" si="257"/>
        <v>0</v>
      </c>
      <c r="J431" s="114">
        <f t="shared" si="258"/>
        <v>0</v>
      </c>
      <c r="K431" s="115">
        <f t="shared" si="255"/>
        <v>0</v>
      </c>
      <c r="L431" s="113">
        <f t="shared" si="259"/>
        <v>0</v>
      </c>
      <c r="M431" s="114">
        <f t="shared" si="260"/>
        <v>0</v>
      </c>
      <c r="N431" s="115">
        <f t="shared" si="256"/>
        <v>0</v>
      </c>
      <c r="O431" s="113">
        <f t="shared" si="261"/>
        <v>0</v>
      </c>
      <c r="P431" s="116">
        <f t="shared" si="262"/>
        <v>0</v>
      </c>
      <c r="Q431" s="117">
        <f t="shared" si="263"/>
        <v>0</v>
      </c>
      <c r="R431" s="118">
        <f t="shared" si="264"/>
        <v>0</v>
      </c>
      <c r="S431" s="111"/>
      <c r="T431" s="112"/>
      <c r="U431" s="119">
        <f t="shared" si="265"/>
        <v>0</v>
      </c>
      <c r="V431" s="120"/>
      <c r="W431" s="115">
        <f>IFERROR(IF(V431="",0,(SUMIF($G$3:U$3,"金额-入",$G431:U431)-SUMIF($G$3:U$3,"金额-出",$G431:U431))/(SUMIF($G$3:U$3,"数量-入",$G431:U431)-SUMIF($G$3:U$3,"数量-出",$G431:U431))),0)</f>
        <v>0</v>
      </c>
      <c r="X431" s="115">
        <f t="shared" si="266"/>
        <v>0</v>
      </c>
      <c r="Y431" s="121"/>
      <c r="Z431" s="122"/>
      <c r="AA431" s="111"/>
      <c r="AB431" s="112"/>
      <c r="AC431" s="119">
        <f t="shared" si="267"/>
        <v>0</v>
      </c>
      <c r="AD431" s="120"/>
      <c r="AE431" s="115">
        <f>IFERROR(IF(AD431="",0,(SUMIF($G$3:AC$3,"金额-入",$G431:AC431)-SUMIF($G$3:AC$3,"金额-出",$G431:AC431))/(SUMIF($G$3:AC$3,"数量-入",$G431:AC431)-SUMIF($G$3:AC$3,"数量-出",$G431:AC431))),0)</f>
        <v>0</v>
      </c>
      <c r="AF431" s="115">
        <f t="shared" si="268"/>
        <v>0</v>
      </c>
      <c r="AG431" s="121"/>
      <c r="AH431" s="122"/>
      <c r="AI431" s="123"/>
      <c r="AJ431" s="112"/>
      <c r="AK431" s="119">
        <f t="shared" si="269"/>
        <v>0</v>
      </c>
      <c r="AL431" s="124"/>
      <c r="AM431" s="115">
        <f>IFERROR(IF(AL431="",0,(SUMIF($G$3:AK$3,"金额-入",$G431:AK431)-SUMIF($G$3:AK$3,"金额-出",$G431:AK431))/(SUMIF($G$3:AK$3,"数量-入",$G431:AK431)-SUMIF($G$3:AK$3,"数量-出",$G431:AK431))),0)</f>
        <v>0</v>
      </c>
      <c r="AN431" s="115">
        <f t="shared" si="270"/>
        <v>0</v>
      </c>
      <c r="AO431" s="125"/>
      <c r="AP431" s="126"/>
      <c r="AQ431" s="123"/>
      <c r="AR431" s="112"/>
      <c r="AS431" s="119">
        <f t="shared" si="271"/>
        <v>0</v>
      </c>
      <c r="AT431" s="124"/>
      <c r="AU431" s="115">
        <f>IFERROR(IF(AT431="",0,(SUMIF($G$3:AS$3,"金额-入",$G431:AS431)-SUMIF($G$3:AS$3,"金额-出",$G431:AS431))/(SUMIF($G$3:AS$3,"数量-入",$G431:AS431)-SUMIF($G$3:AS$3,"数量-出",$G431:AS431))),0)</f>
        <v>0</v>
      </c>
      <c r="AV431" s="115">
        <f t="shared" si="272"/>
        <v>0</v>
      </c>
      <c r="AW431" s="125"/>
      <c r="AX431" s="126"/>
      <c r="AY431" s="123"/>
      <c r="AZ431" s="112"/>
      <c r="BA431" s="119">
        <f t="shared" si="273"/>
        <v>0</v>
      </c>
      <c r="BB431" s="124"/>
      <c r="BC431" s="115">
        <f>IFERROR(IF(BB431="",0,(SUMIF($G$3:BA$3,"金额-入",$G431:BA431)-SUMIF($G$3:BA$3,"金额-出",$G431:BA431))/(SUMIF($G$3:BA$3,"数量-入",$G431:BA431)-SUMIF($G$3:BA$3,"数量-出",$G431:BA431))),0)</f>
        <v>0</v>
      </c>
      <c r="BD431" s="115">
        <f t="shared" si="274"/>
        <v>0</v>
      </c>
      <c r="BE431" s="125"/>
      <c r="BF431" s="126"/>
      <c r="BG431" s="123"/>
      <c r="BH431" s="112"/>
      <c r="BI431" s="119">
        <f t="shared" si="275"/>
        <v>0</v>
      </c>
      <c r="BJ431" s="124"/>
      <c r="BK431" s="115">
        <f>IFERROR(IF(BJ431="",0,(SUMIF($G$3:BI$3,"金额-入",$G431:BI431)-SUMIF($G$3:BI$3,"金额-出",$G431:BI431))/(SUMIF($G$3:BI$3,"数量-入",$G431:BI431)-SUMIF($G$3:BI$3,"数量-出",$G431:BI431))),0)</f>
        <v>0</v>
      </c>
      <c r="BL431" s="115">
        <f t="shared" si="276"/>
        <v>0</v>
      </c>
      <c r="BM431" s="125"/>
      <c r="BN431" s="126"/>
      <c r="BO431" s="123"/>
      <c r="BP431" s="112"/>
      <c r="BQ431" s="119">
        <f t="shared" si="277"/>
        <v>0</v>
      </c>
      <c r="BR431" s="124"/>
      <c r="BS431" s="115">
        <f>IFERROR(IF(BR431="",0,(SUMIF($G$3:BQ$3,"金额-入",$G431:BQ431)-SUMIF($G$3:BQ$3,"金额-出",$G431:BQ431))/(SUMIF($G$3:BQ$3,"数量-入",$G431:BQ431)-SUMIF($G$3:BQ$3,"数量-出",$G431:BQ431))),0)</f>
        <v>0</v>
      </c>
      <c r="BT431" s="115">
        <f t="shared" si="278"/>
        <v>0</v>
      </c>
      <c r="BU431" s="125"/>
      <c r="BV431" s="126"/>
      <c r="BW431" s="123"/>
      <c r="BX431" s="112"/>
      <c r="BY431" s="119">
        <f t="shared" si="279"/>
        <v>0</v>
      </c>
      <c r="BZ431" s="124"/>
      <c r="CA431" s="115">
        <f>IFERROR(IF(BZ431="",0,(SUMIF($G$3:BY$3,"金额-入",$G431:BY431)-SUMIF($G$3:BY$3,"金额-出",$G431:BY431))/(SUMIF($G$3:BY$3,"数量-入",$G431:BY431)-SUMIF($G$3:BY$3,"数量-出",$G431:BY431))),0)</f>
        <v>0</v>
      </c>
      <c r="CB431" s="115">
        <f t="shared" si="280"/>
        <v>0</v>
      </c>
      <c r="CC431" s="125"/>
      <c r="CD431" s="126"/>
      <c r="CE431" s="123"/>
      <c r="CF431" s="112"/>
      <c r="CG431" s="119">
        <f t="shared" si="281"/>
        <v>0</v>
      </c>
      <c r="CH431" s="124"/>
      <c r="CI431" s="115">
        <f>IFERROR(IF(CH431="",0,(SUMIF($G$3:CG$3,"金额-入",$G431:CG431)-SUMIF($G$3:CG$3,"金额-出",$G431:CG431))/(SUMIF($G$3:CG$3,"数量-入",$G431:CG431)-SUMIF($G$3:CG$3,"数量-出",$G431:CG431))),0)</f>
        <v>0</v>
      </c>
      <c r="CJ431" s="115">
        <f t="shared" si="282"/>
        <v>0</v>
      </c>
      <c r="CK431" s="125"/>
      <c r="CL431" s="126"/>
      <c r="CM431" s="123"/>
      <c r="CN431" s="112"/>
      <c r="CO431" s="119">
        <f t="shared" si="283"/>
        <v>0</v>
      </c>
      <c r="CP431" s="124"/>
      <c r="CQ431" s="115">
        <f>IFERROR(IF(CP431="",0,(SUMIF($G$3:CO$3,"金额-入",$G431:CO431)-SUMIF($G$3:CO$3,"金额-出",$G431:CO431))/(SUMIF($G$3:CO$3,"数量-入",$G431:CO431)-SUMIF($G$3:CO$3,"数量-出",$G431:CO431))),0)</f>
        <v>0</v>
      </c>
      <c r="CR431" s="115">
        <f t="shared" si="284"/>
        <v>0</v>
      </c>
      <c r="CS431" s="125"/>
      <c r="CT431" s="126"/>
      <c r="CU431" s="123"/>
      <c r="CV431" s="112"/>
      <c r="CW431" s="119">
        <f t="shared" si="285"/>
        <v>0</v>
      </c>
      <c r="CX431" s="124"/>
      <c r="CY431" s="115">
        <f>IFERROR(IF(CX431="",0,(SUMIF($G$3:CW$3,"金额-入",$G431:CW431)-SUMIF($G$3:CW$3,"金额-出",$G431:CW431))/(SUMIF($G$3:CW$3,"数量-入",$G431:CW431)-SUMIF($G$3:CW$3,"数量-出",$G431:CW431))),0)</f>
        <v>0</v>
      </c>
      <c r="CZ431" s="115">
        <f t="shared" si="286"/>
        <v>0</v>
      </c>
      <c r="DA431" s="125"/>
      <c r="DB431" s="126"/>
      <c r="DC431" s="123"/>
      <c r="DD431" s="112"/>
      <c r="DE431" s="119">
        <f t="shared" si="287"/>
        <v>0</v>
      </c>
      <c r="DF431" s="124"/>
      <c r="DG431" s="115">
        <f>IFERROR(IF(DF431="",0,(SUMIF($G$3:DE$3,"金额-入",$G431:DE431)-SUMIF($G$3:DE$3,"金额-出",$G431:DE431))/(SUMIF($G$3:DE$3,"数量-入",$G431:DE431)-SUMIF($G$3:DE$3,"数量-出",$G431:DE431))),0)</f>
        <v>0</v>
      </c>
      <c r="DH431" s="115">
        <f t="shared" si="288"/>
        <v>0</v>
      </c>
      <c r="DI431" s="125"/>
      <c r="DJ431" s="126"/>
      <c r="DK431" s="109">
        <f t="array" ref="DK431">MIN(IF(($G$3:$DJ$3="单价")*(G431:DJ431&lt;&gt;0),G431:DJ431))</f>
        <v>0</v>
      </c>
      <c r="DL431" s="97">
        <f t="array" ref="DL431">MAX(IF($G$3:$DJ$3="单价",G431:DJ431))</f>
        <v>0</v>
      </c>
      <c r="DM431" s="115">
        <f t="shared" si="289"/>
        <v>0</v>
      </c>
      <c r="DN431" s="127"/>
      <c r="DO431" s="2"/>
      <c r="DP431" s="11">
        <f t="shared" si="290"/>
        <v>0</v>
      </c>
      <c r="DQ431" s="11">
        <f t="shared" si="291"/>
        <v>0</v>
      </c>
      <c r="DR431" s="11"/>
      <c r="DS431" s="11"/>
      <c r="DT431" s="11"/>
      <c r="DU431" s="2"/>
      <c r="DV431" s="2"/>
      <c r="DW431" s="2"/>
      <c r="DX431" s="2"/>
      <c r="DY431" s="2"/>
    </row>
    <row r="432" spans="1:129" ht="18" hidden="1" customHeight="1" outlineLevel="1" x14ac:dyDescent="0.15">
      <c r="A432" s="2"/>
      <c r="B432" s="53">
        <f t="shared" si="254"/>
        <v>428</v>
      </c>
      <c r="C432" s="5"/>
      <c r="D432" s="6"/>
      <c r="E432" s="7"/>
      <c r="F432" s="8"/>
      <c r="G432" s="111"/>
      <c r="H432" s="112"/>
      <c r="I432" s="113">
        <f t="shared" si="257"/>
        <v>0</v>
      </c>
      <c r="J432" s="114">
        <f t="shared" si="258"/>
        <v>0</v>
      </c>
      <c r="K432" s="115">
        <f t="shared" si="255"/>
        <v>0</v>
      </c>
      <c r="L432" s="113">
        <f t="shared" si="259"/>
        <v>0</v>
      </c>
      <c r="M432" s="114">
        <f t="shared" si="260"/>
        <v>0</v>
      </c>
      <c r="N432" s="115">
        <f t="shared" si="256"/>
        <v>0</v>
      </c>
      <c r="O432" s="113">
        <f t="shared" si="261"/>
        <v>0</v>
      </c>
      <c r="P432" s="116">
        <f t="shared" si="262"/>
        <v>0</v>
      </c>
      <c r="Q432" s="117">
        <f t="shared" si="263"/>
        <v>0</v>
      </c>
      <c r="R432" s="118">
        <f t="shared" si="264"/>
        <v>0</v>
      </c>
      <c r="S432" s="111"/>
      <c r="T432" s="112"/>
      <c r="U432" s="119">
        <f t="shared" si="265"/>
        <v>0</v>
      </c>
      <c r="V432" s="120"/>
      <c r="W432" s="115">
        <f>IFERROR(IF(V432="",0,(SUMIF($G$3:U$3,"金额-入",$G432:U432)-SUMIF($G$3:U$3,"金额-出",$G432:U432))/(SUMIF($G$3:U$3,"数量-入",$G432:U432)-SUMIF($G$3:U$3,"数量-出",$G432:U432))),0)</f>
        <v>0</v>
      </c>
      <c r="X432" s="115">
        <f t="shared" si="266"/>
        <v>0</v>
      </c>
      <c r="Y432" s="121"/>
      <c r="Z432" s="122"/>
      <c r="AA432" s="111"/>
      <c r="AB432" s="112"/>
      <c r="AC432" s="119">
        <f t="shared" si="267"/>
        <v>0</v>
      </c>
      <c r="AD432" s="120"/>
      <c r="AE432" s="115">
        <f>IFERROR(IF(AD432="",0,(SUMIF($G$3:AC$3,"金额-入",$G432:AC432)-SUMIF($G$3:AC$3,"金额-出",$G432:AC432))/(SUMIF($G$3:AC$3,"数量-入",$G432:AC432)-SUMIF($G$3:AC$3,"数量-出",$G432:AC432))),0)</f>
        <v>0</v>
      </c>
      <c r="AF432" s="115">
        <f t="shared" si="268"/>
        <v>0</v>
      </c>
      <c r="AG432" s="121"/>
      <c r="AH432" s="122"/>
      <c r="AI432" s="123"/>
      <c r="AJ432" s="112"/>
      <c r="AK432" s="119">
        <f t="shared" si="269"/>
        <v>0</v>
      </c>
      <c r="AL432" s="124"/>
      <c r="AM432" s="115">
        <f>IFERROR(IF(AL432="",0,(SUMIF($G$3:AK$3,"金额-入",$G432:AK432)-SUMIF($G$3:AK$3,"金额-出",$G432:AK432))/(SUMIF($G$3:AK$3,"数量-入",$G432:AK432)-SUMIF($G$3:AK$3,"数量-出",$G432:AK432))),0)</f>
        <v>0</v>
      </c>
      <c r="AN432" s="115">
        <f t="shared" si="270"/>
        <v>0</v>
      </c>
      <c r="AO432" s="125"/>
      <c r="AP432" s="126"/>
      <c r="AQ432" s="123"/>
      <c r="AR432" s="112"/>
      <c r="AS432" s="119">
        <f t="shared" si="271"/>
        <v>0</v>
      </c>
      <c r="AT432" s="124"/>
      <c r="AU432" s="115">
        <f>IFERROR(IF(AT432="",0,(SUMIF($G$3:AS$3,"金额-入",$G432:AS432)-SUMIF($G$3:AS$3,"金额-出",$G432:AS432))/(SUMIF($G$3:AS$3,"数量-入",$G432:AS432)-SUMIF($G$3:AS$3,"数量-出",$G432:AS432))),0)</f>
        <v>0</v>
      </c>
      <c r="AV432" s="115">
        <f t="shared" si="272"/>
        <v>0</v>
      </c>
      <c r="AW432" s="125"/>
      <c r="AX432" s="126"/>
      <c r="AY432" s="123"/>
      <c r="AZ432" s="112"/>
      <c r="BA432" s="119">
        <f t="shared" si="273"/>
        <v>0</v>
      </c>
      <c r="BB432" s="124"/>
      <c r="BC432" s="115">
        <f>IFERROR(IF(BB432="",0,(SUMIF($G$3:BA$3,"金额-入",$G432:BA432)-SUMIF($G$3:BA$3,"金额-出",$G432:BA432))/(SUMIF($G$3:BA$3,"数量-入",$G432:BA432)-SUMIF($G$3:BA$3,"数量-出",$G432:BA432))),0)</f>
        <v>0</v>
      </c>
      <c r="BD432" s="115">
        <f t="shared" si="274"/>
        <v>0</v>
      </c>
      <c r="BE432" s="125"/>
      <c r="BF432" s="126"/>
      <c r="BG432" s="123"/>
      <c r="BH432" s="112"/>
      <c r="BI432" s="119">
        <f t="shared" si="275"/>
        <v>0</v>
      </c>
      <c r="BJ432" s="124"/>
      <c r="BK432" s="115">
        <f>IFERROR(IF(BJ432="",0,(SUMIF($G$3:BI$3,"金额-入",$G432:BI432)-SUMIF($G$3:BI$3,"金额-出",$G432:BI432))/(SUMIF($G$3:BI$3,"数量-入",$G432:BI432)-SUMIF($G$3:BI$3,"数量-出",$G432:BI432))),0)</f>
        <v>0</v>
      </c>
      <c r="BL432" s="115">
        <f t="shared" si="276"/>
        <v>0</v>
      </c>
      <c r="BM432" s="125"/>
      <c r="BN432" s="126"/>
      <c r="BO432" s="123"/>
      <c r="BP432" s="112"/>
      <c r="BQ432" s="119">
        <f t="shared" si="277"/>
        <v>0</v>
      </c>
      <c r="BR432" s="124"/>
      <c r="BS432" s="115">
        <f>IFERROR(IF(BR432="",0,(SUMIF($G$3:BQ$3,"金额-入",$G432:BQ432)-SUMIF($G$3:BQ$3,"金额-出",$G432:BQ432))/(SUMIF($G$3:BQ$3,"数量-入",$G432:BQ432)-SUMIF($G$3:BQ$3,"数量-出",$G432:BQ432))),0)</f>
        <v>0</v>
      </c>
      <c r="BT432" s="115">
        <f t="shared" si="278"/>
        <v>0</v>
      </c>
      <c r="BU432" s="125"/>
      <c r="BV432" s="126"/>
      <c r="BW432" s="123"/>
      <c r="BX432" s="112"/>
      <c r="BY432" s="119">
        <f t="shared" si="279"/>
        <v>0</v>
      </c>
      <c r="BZ432" s="124"/>
      <c r="CA432" s="115">
        <f>IFERROR(IF(BZ432="",0,(SUMIF($G$3:BY$3,"金额-入",$G432:BY432)-SUMIF($G$3:BY$3,"金额-出",$G432:BY432))/(SUMIF($G$3:BY$3,"数量-入",$G432:BY432)-SUMIF($G$3:BY$3,"数量-出",$G432:BY432))),0)</f>
        <v>0</v>
      </c>
      <c r="CB432" s="115">
        <f t="shared" si="280"/>
        <v>0</v>
      </c>
      <c r="CC432" s="125"/>
      <c r="CD432" s="126"/>
      <c r="CE432" s="123"/>
      <c r="CF432" s="112"/>
      <c r="CG432" s="119">
        <f t="shared" si="281"/>
        <v>0</v>
      </c>
      <c r="CH432" s="124"/>
      <c r="CI432" s="115">
        <f>IFERROR(IF(CH432="",0,(SUMIF($G$3:CG$3,"金额-入",$G432:CG432)-SUMIF($G$3:CG$3,"金额-出",$G432:CG432))/(SUMIF($G$3:CG$3,"数量-入",$G432:CG432)-SUMIF($G$3:CG$3,"数量-出",$G432:CG432))),0)</f>
        <v>0</v>
      </c>
      <c r="CJ432" s="115">
        <f t="shared" si="282"/>
        <v>0</v>
      </c>
      <c r="CK432" s="125"/>
      <c r="CL432" s="126"/>
      <c r="CM432" s="123"/>
      <c r="CN432" s="112"/>
      <c r="CO432" s="119">
        <f t="shared" si="283"/>
        <v>0</v>
      </c>
      <c r="CP432" s="124"/>
      <c r="CQ432" s="115">
        <f>IFERROR(IF(CP432="",0,(SUMIF($G$3:CO$3,"金额-入",$G432:CO432)-SUMIF($G$3:CO$3,"金额-出",$G432:CO432))/(SUMIF($G$3:CO$3,"数量-入",$G432:CO432)-SUMIF($G$3:CO$3,"数量-出",$G432:CO432))),0)</f>
        <v>0</v>
      </c>
      <c r="CR432" s="115">
        <f t="shared" si="284"/>
        <v>0</v>
      </c>
      <c r="CS432" s="125"/>
      <c r="CT432" s="126"/>
      <c r="CU432" s="123"/>
      <c r="CV432" s="112"/>
      <c r="CW432" s="119">
        <f t="shared" si="285"/>
        <v>0</v>
      </c>
      <c r="CX432" s="124"/>
      <c r="CY432" s="115">
        <f>IFERROR(IF(CX432="",0,(SUMIF($G$3:CW$3,"金额-入",$G432:CW432)-SUMIF($G$3:CW$3,"金额-出",$G432:CW432))/(SUMIF($G$3:CW$3,"数量-入",$G432:CW432)-SUMIF($G$3:CW$3,"数量-出",$G432:CW432))),0)</f>
        <v>0</v>
      </c>
      <c r="CZ432" s="115">
        <f t="shared" si="286"/>
        <v>0</v>
      </c>
      <c r="DA432" s="125"/>
      <c r="DB432" s="126"/>
      <c r="DC432" s="123"/>
      <c r="DD432" s="112"/>
      <c r="DE432" s="119">
        <f t="shared" si="287"/>
        <v>0</v>
      </c>
      <c r="DF432" s="124"/>
      <c r="DG432" s="115">
        <f>IFERROR(IF(DF432="",0,(SUMIF($G$3:DE$3,"金额-入",$G432:DE432)-SUMIF($G$3:DE$3,"金额-出",$G432:DE432))/(SUMIF($G$3:DE$3,"数量-入",$G432:DE432)-SUMIF($G$3:DE$3,"数量-出",$G432:DE432))),0)</f>
        <v>0</v>
      </c>
      <c r="DH432" s="115">
        <f t="shared" si="288"/>
        <v>0</v>
      </c>
      <c r="DI432" s="125"/>
      <c r="DJ432" s="126"/>
      <c r="DK432" s="109">
        <f t="array" ref="DK432">MIN(IF(($G$3:$DJ$3="单价")*(G432:DJ432&lt;&gt;0),G432:DJ432))</f>
        <v>0</v>
      </c>
      <c r="DL432" s="97">
        <f t="array" ref="DL432">MAX(IF($G$3:$DJ$3="单价",G432:DJ432))</f>
        <v>0</v>
      </c>
      <c r="DM432" s="115">
        <f t="shared" si="289"/>
        <v>0</v>
      </c>
      <c r="DN432" s="127"/>
      <c r="DO432" s="2"/>
      <c r="DP432" s="11">
        <f t="shared" si="290"/>
        <v>0</v>
      </c>
      <c r="DQ432" s="11">
        <f t="shared" si="291"/>
        <v>0</v>
      </c>
      <c r="DR432" s="11"/>
      <c r="DS432" s="11"/>
      <c r="DT432" s="11"/>
      <c r="DU432" s="2"/>
      <c r="DV432" s="2"/>
      <c r="DW432" s="2"/>
      <c r="DX432" s="2"/>
      <c r="DY432" s="2"/>
    </row>
    <row r="433" spans="1:129" ht="18" hidden="1" customHeight="1" outlineLevel="1" x14ac:dyDescent="0.15">
      <c r="A433" s="2"/>
      <c r="B433" s="53">
        <f t="shared" si="254"/>
        <v>429</v>
      </c>
      <c r="C433" s="5"/>
      <c r="D433" s="6"/>
      <c r="E433" s="7"/>
      <c r="F433" s="8"/>
      <c r="G433" s="111"/>
      <c r="H433" s="112"/>
      <c r="I433" s="113">
        <f t="shared" si="257"/>
        <v>0</v>
      </c>
      <c r="J433" s="114">
        <f t="shared" si="258"/>
        <v>0</v>
      </c>
      <c r="K433" s="115">
        <f t="shared" si="255"/>
        <v>0</v>
      </c>
      <c r="L433" s="113">
        <f t="shared" si="259"/>
        <v>0</v>
      </c>
      <c r="M433" s="114">
        <f t="shared" si="260"/>
        <v>0</v>
      </c>
      <c r="N433" s="115">
        <f t="shared" si="256"/>
        <v>0</v>
      </c>
      <c r="O433" s="113">
        <f t="shared" si="261"/>
        <v>0</v>
      </c>
      <c r="P433" s="116">
        <f t="shared" si="262"/>
        <v>0</v>
      </c>
      <c r="Q433" s="117">
        <f t="shared" si="263"/>
        <v>0</v>
      </c>
      <c r="R433" s="118">
        <f t="shared" si="264"/>
        <v>0</v>
      </c>
      <c r="S433" s="111"/>
      <c r="T433" s="112"/>
      <c r="U433" s="119">
        <f t="shared" si="265"/>
        <v>0</v>
      </c>
      <c r="V433" s="120"/>
      <c r="W433" s="115">
        <f>IFERROR(IF(V433="",0,(SUMIF($G$3:U$3,"金额-入",$G433:U433)-SUMIF($G$3:U$3,"金额-出",$G433:U433))/(SUMIF($G$3:U$3,"数量-入",$G433:U433)-SUMIF($G$3:U$3,"数量-出",$G433:U433))),0)</f>
        <v>0</v>
      </c>
      <c r="X433" s="115">
        <f t="shared" si="266"/>
        <v>0</v>
      </c>
      <c r="Y433" s="121"/>
      <c r="Z433" s="122"/>
      <c r="AA433" s="111"/>
      <c r="AB433" s="112"/>
      <c r="AC433" s="119">
        <f t="shared" si="267"/>
        <v>0</v>
      </c>
      <c r="AD433" s="120"/>
      <c r="AE433" s="115">
        <f>IFERROR(IF(AD433="",0,(SUMIF($G$3:AC$3,"金额-入",$G433:AC433)-SUMIF($G$3:AC$3,"金额-出",$G433:AC433))/(SUMIF($G$3:AC$3,"数量-入",$G433:AC433)-SUMIF($G$3:AC$3,"数量-出",$G433:AC433))),0)</f>
        <v>0</v>
      </c>
      <c r="AF433" s="115">
        <f t="shared" si="268"/>
        <v>0</v>
      </c>
      <c r="AG433" s="121"/>
      <c r="AH433" s="122"/>
      <c r="AI433" s="123"/>
      <c r="AJ433" s="112"/>
      <c r="AK433" s="119">
        <f t="shared" si="269"/>
        <v>0</v>
      </c>
      <c r="AL433" s="124"/>
      <c r="AM433" s="115">
        <f>IFERROR(IF(AL433="",0,(SUMIF($G$3:AK$3,"金额-入",$G433:AK433)-SUMIF($G$3:AK$3,"金额-出",$G433:AK433))/(SUMIF($G$3:AK$3,"数量-入",$G433:AK433)-SUMIF($G$3:AK$3,"数量-出",$G433:AK433))),0)</f>
        <v>0</v>
      </c>
      <c r="AN433" s="115">
        <f t="shared" si="270"/>
        <v>0</v>
      </c>
      <c r="AO433" s="125"/>
      <c r="AP433" s="126"/>
      <c r="AQ433" s="123"/>
      <c r="AR433" s="112"/>
      <c r="AS433" s="119">
        <f t="shared" si="271"/>
        <v>0</v>
      </c>
      <c r="AT433" s="124"/>
      <c r="AU433" s="115">
        <f>IFERROR(IF(AT433="",0,(SUMIF($G$3:AS$3,"金额-入",$G433:AS433)-SUMIF($G$3:AS$3,"金额-出",$G433:AS433))/(SUMIF($G$3:AS$3,"数量-入",$G433:AS433)-SUMIF($G$3:AS$3,"数量-出",$G433:AS433))),0)</f>
        <v>0</v>
      </c>
      <c r="AV433" s="115">
        <f t="shared" si="272"/>
        <v>0</v>
      </c>
      <c r="AW433" s="125"/>
      <c r="AX433" s="126"/>
      <c r="AY433" s="123"/>
      <c r="AZ433" s="112"/>
      <c r="BA433" s="119">
        <f t="shared" si="273"/>
        <v>0</v>
      </c>
      <c r="BB433" s="124"/>
      <c r="BC433" s="115">
        <f>IFERROR(IF(BB433="",0,(SUMIF($G$3:BA$3,"金额-入",$G433:BA433)-SUMIF($G$3:BA$3,"金额-出",$G433:BA433))/(SUMIF($G$3:BA$3,"数量-入",$G433:BA433)-SUMIF($G$3:BA$3,"数量-出",$G433:BA433))),0)</f>
        <v>0</v>
      </c>
      <c r="BD433" s="115">
        <f t="shared" si="274"/>
        <v>0</v>
      </c>
      <c r="BE433" s="125"/>
      <c r="BF433" s="126"/>
      <c r="BG433" s="123"/>
      <c r="BH433" s="112"/>
      <c r="BI433" s="119">
        <f t="shared" si="275"/>
        <v>0</v>
      </c>
      <c r="BJ433" s="124"/>
      <c r="BK433" s="115">
        <f>IFERROR(IF(BJ433="",0,(SUMIF($G$3:BI$3,"金额-入",$G433:BI433)-SUMIF($G$3:BI$3,"金额-出",$G433:BI433))/(SUMIF($G$3:BI$3,"数量-入",$G433:BI433)-SUMIF($G$3:BI$3,"数量-出",$G433:BI433))),0)</f>
        <v>0</v>
      </c>
      <c r="BL433" s="115">
        <f t="shared" si="276"/>
        <v>0</v>
      </c>
      <c r="BM433" s="125"/>
      <c r="BN433" s="126"/>
      <c r="BO433" s="123"/>
      <c r="BP433" s="112"/>
      <c r="BQ433" s="119">
        <f t="shared" si="277"/>
        <v>0</v>
      </c>
      <c r="BR433" s="124"/>
      <c r="BS433" s="115">
        <f>IFERROR(IF(BR433="",0,(SUMIF($G$3:BQ$3,"金额-入",$G433:BQ433)-SUMIF($G$3:BQ$3,"金额-出",$G433:BQ433))/(SUMIF($G$3:BQ$3,"数量-入",$G433:BQ433)-SUMIF($G$3:BQ$3,"数量-出",$G433:BQ433))),0)</f>
        <v>0</v>
      </c>
      <c r="BT433" s="115">
        <f t="shared" si="278"/>
        <v>0</v>
      </c>
      <c r="BU433" s="125"/>
      <c r="BV433" s="126"/>
      <c r="BW433" s="123"/>
      <c r="BX433" s="112"/>
      <c r="BY433" s="119">
        <f t="shared" si="279"/>
        <v>0</v>
      </c>
      <c r="BZ433" s="124"/>
      <c r="CA433" s="115">
        <f>IFERROR(IF(BZ433="",0,(SUMIF($G$3:BY$3,"金额-入",$G433:BY433)-SUMIF($G$3:BY$3,"金额-出",$G433:BY433))/(SUMIF($G$3:BY$3,"数量-入",$G433:BY433)-SUMIF($G$3:BY$3,"数量-出",$G433:BY433))),0)</f>
        <v>0</v>
      </c>
      <c r="CB433" s="115">
        <f t="shared" si="280"/>
        <v>0</v>
      </c>
      <c r="CC433" s="125"/>
      <c r="CD433" s="126"/>
      <c r="CE433" s="123"/>
      <c r="CF433" s="112"/>
      <c r="CG433" s="119">
        <f t="shared" si="281"/>
        <v>0</v>
      </c>
      <c r="CH433" s="124"/>
      <c r="CI433" s="115">
        <f>IFERROR(IF(CH433="",0,(SUMIF($G$3:CG$3,"金额-入",$G433:CG433)-SUMIF($G$3:CG$3,"金额-出",$G433:CG433))/(SUMIF($G$3:CG$3,"数量-入",$G433:CG433)-SUMIF($G$3:CG$3,"数量-出",$G433:CG433))),0)</f>
        <v>0</v>
      </c>
      <c r="CJ433" s="115">
        <f t="shared" si="282"/>
        <v>0</v>
      </c>
      <c r="CK433" s="125"/>
      <c r="CL433" s="126"/>
      <c r="CM433" s="123"/>
      <c r="CN433" s="112"/>
      <c r="CO433" s="119">
        <f t="shared" si="283"/>
        <v>0</v>
      </c>
      <c r="CP433" s="124"/>
      <c r="CQ433" s="115">
        <f>IFERROR(IF(CP433="",0,(SUMIF($G$3:CO$3,"金额-入",$G433:CO433)-SUMIF($G$3:CO$3,"金额-出",$G433:CO433))/(SUMIF($G$3:CO$3,"数量-入",$G433:CO433)-SUMIF($G$3:CO$3,"数量-出",$G433:CO433))),0)</f>
        <v>0</v>
      </c>
      <c r="CR433" s="115">
        <f t="shared" si="284"/>
        <v>0</v>
      </c>
      <c r="CS433" s="125"/>
      <c r="CT433" s="126"/>
      <c r="CU433" s="123"/>
      <c r="CV433" s="112"/>
      <c r="CW433" s="119">
        <f t="shared" si="285"/>
        <v>0</v>
      </c>
      <c r="CX433" s="124"/>
      <c r="CY433" s="115">
        <f>IFERROR(IF(CX433="",0,(SUMIF($G$3:CW$3,"金额-入",$G433:CW433)-SUMIF($G$3:CW$3,"金额-出",$G433:CW433))/(SUMIF($G$3:CW$3,"数量-入",$G433:CW433)-SUMIF($G$3:CW$3,"数量-出",$G433:CW433))),0)</f>
        <v>0</v>
      </c>
      <c r="CZ433" s="115">
        <f t="shared" si="286"/>
        <v>0</v>
      </c>
      <c r="DA433" s="125"/>
      <c r="DB433" s="126"/>
      <c r="DC433" s="123"/>
      <c r="DD433" s="112"/>
      <c r="DE433" s="119">
        <f t="shared" si="287"/>
        <v>0</v>
      </c>
      <c r="DF433" s="124"/>
      <c r="DG433" s="115">
        <f>IFERROR(IF(DF433="",0,(SUMIF($G$3:DE$3,"金额-入",$G433:DE433)-SUMIF($G$3:DE$3,"金额-出",$G433:DE433))/(SUMIF($G$3:DE$3,"数量-入",$G433:DE433)-SUMIF($G$3:DE$3,"数量-出",$G433:DE433))),0)</f>
        <v>0</v>
      </c>
      <c r="DH433" s="115">
        <f t="shared" si="288"/>
        <v>0</v>
      </c>
      <c r="DI433" s="125"/>
      <c r="DJ433" s="126"/>
      <c r="DK433" s="109">
        <f t="array" ref="DK433">MIN(IF(($G$3:$DJ$3="单价")*(G433:DJ433&lt;&gt;0),G433:DJ433))</f>
        <v>0</v>
      </c>
      <c r="DL433" s="97">
        <f t="array" ref="DL433">MAX(IF($G$3:$DJ$3="单价",G433:DJ433))</f>
        <v>0</v>
      </c>
      <c r="DM433" s="115">
        <f t="shared" si="289"/>
        <v>0</v>
      </c>
      <c r="DN433" s="127"/>
      <c r="DO433" s="2"/>
      <c r="DP433" s="11">
        <f t="shared" si="290"/>
        <v>0</v>
      </c>
      <c r="DQ433" s="11">
        <f t="shared" si="291"/>
        <v>0</v>
      </c>
      <c r="DR433" s="11"/>
      <c r="DS433" s="11"/>
      <c r="DT433" s="11"/>
      <c r="DU433" s="2"/>
      <c r="DV433" s="2"/>
      <c r="DW433" s="2"/>
      <c r="DX433" s="2"/>
      <c r="DY433" s="2"/>
    </row>
    <row r="434" spans="1:129" ht="18" hidden="1" customHeight="1" outlineLevel="1" x14ac:dyDescent="0.15">
      <c r="A434" s="2"/>
      <c r="B434" s="53">
        <f t="shared" si="254"/>
        <v>430</v>
      </c>
      <c r="C434" s="5"/>
      <c r="D434" s="6"/>
      <c r="E434" s="7"/>
      <c r="F434" s="8"/>
      <c r="G434" s="111"/>
      <c r="H434" s="112"/>
      <c r="I434" s="113">
        <f t="shared" si="257"/>
        <v>0</v>
      </c>
      <c r="J434" s="114">
        <f t="shared" si="258"/>
        <v>0</v>
      </c>
      <c r="K434" s="115">
        <f t="shared" si="255"/>
        <v>0</v>
      </c>
      <c r="L434" s="113">
        <f t="shared" si="259"/>
        <v>0</v>
      </c>
      <c r="M434" s="114">
        <f t="shared" si="260"/>
        <v>0</v>
      </c>
      <c r="N434" s="115">
        <f t="shared" si="256"/>
        <v>0</v>
      </c>
      <c r="O434" s="113">
        <f t="shared" si="261"/>
        <v>0</v>
      </c>
      <c r="P434" s="116">
        <f t="shared" si="262"/>
        <v>0</v>
      </c>
      <c r="Q434" s="117">
        <f t="shared" si="263"/>
        <v>0</v>
      </c>
      <c r="R434" s="118">
        <f t="shared" si="264"/>
        <v>0</v>
      </c>
      <c r="S434" s="111"/>
      <c r="T434" s="112"/>
      <c r="U434" s="119">
        <f t="shared" si="265"/>
        <v>0</v>
      </c>
      <c r="V434" s="120"/>
      <c r="W434" s="115">
        <f>IFERROR(IF(V434="",0,(SUMIF($G$3:U$3,"金额-入",$G434:U434)-SUMIF($G$3:U$3,"金额-出",$G434:U434))/(SUMIF($G$3:U$3,"数量-入",$G434:U434)-SUMIF($G$3:U$3,"数量-出",$G434:U434))),0)</f>
        <v>0</v>
      </c>
      <c r="X434" s="115">
        <f t="shared" si="266"/>
        <v>0</v>
      </c>
      <c r="Y434" s="121"/>
      <c r="Z434" s="122"/>
      <c r="AA434" s="111"/>
      <c r="AB434" s="112"/>
      <c r="AC434" s="119">
        <f t="shared" si="267"/>
        <v>0</v>
      </c>
      <c r="AD434" s="120"/>
      <c r="AE434" s="115">
        <f>IFERROR(IF(AD434="",0,(SUMIF($G$3:AC$3,"金额-入",$G434:AC434)-SUMIF($G$3:AC$3,"金额-出",$G434:AC434))/(SUMIF($G$3:AC$3,"数量-入",$G434:AC434)-SUMIF($G$3:AC$3,"数量-出",$G434:AC434))),0)</f>
        <v>0</v>
      </c>
      <c r="AF434" s="115">
        <f t="shared" si="268"/>
        <v>0</v>
      </c>
      <c r="AG434" s="121"/>
      <c r="AH434" s="122"/>
      <c r="AI434" s="123"/>
      <c r="AJ434" s="112"/>
      <c r="AK434" s="119">
        <f t="shared" si="269"/>
        <v>0</v>
      </c>
      <c r="AL434" s="124"/>
      <c r="AM434" s="115">
        <f>IFERROR(IF(AL434="",0,(SUMIF($G$3:AK$3,"金额-入",$G434:AK434)-SUMIF($G$3:AK$3,"金额-出",$G434:AK434))/(SUMIF($G$3:AK$3,"数量-入",$G434:AK434)-SUMIF($G$3:AK$3,"数量-出",$G434:AK434))),0)</f>
        <v>0</v>
      </c>
      <c r="AN434" s="115">
        <f t="shared" si="270"/>
        <v>0</v>
      </c>
      <c r="AO434" s="125"/>
      <c r="AP434" s="126"/>
      <c r="AQ434" s="123"/>
      <c r="AR434" s="112"/>
      <c r="AS434" s="119">
        <f t="shared" si="271"/>
        <v>0</v>
      </c>
      <c r="AT434" s="124"/>
      <c r="AU434" s="115">
        <f>IFERROR(IF(AT434="",0,(SUMIF($G$3:AS$3,"金额-入",$G434:AS434)-SUMIF($G$3:AS$3,"金额-出",$G434:AS434))/(SUMIF($G$3:AS$3,"数量-入",$G434:AS434)-SUMIF($G$3:AS$3,"数量-出",$G434:AS434))),0)</f>
        <v>0</v>
      </c>
      <c r="AV434" s="115">
        <f t="shared" si="272"/>
        <v>0</v>
      </c>
      <c r="AW434" s="125"/>
      <c r="AX434" s="126"/>
      <c r="AY434" s="123"/>
      <c r="AZ434" s="112"/>
      <c r="BA434" s="119">
        <f t="shared" si="273"/>
        <v>0</v>
      </c>
      <c r="BB434" s="124"/>
      <c r="BC434" s="115">
        <f>IFERROR(IF(BB434="",0,(SUMIF($G$3:BA$3,"金额-入",$G434:BA434)-SUMIF($G$3:BA$3,"金额-出",$G434:BA434))/(SUMIF($G$3:BA$3,"数量-入",$G434:BA434)-SUMIF($G$3:BA$3,"数量-出",$G434:BA434))),0)</f>
        <v>0</v>
      </c>
      <c r="BD434" s="115">
        <f t="shared" si="274"/>
        <v>0</v>
      </c>
      <c r="BE434" s="125"/>
      <c r="BF434" s="126"/>
      <c r="BG434" s="123"/>
      <c r="BH434" s="112"/>
      <c r="BI434" s="119">
        <f t="shared" si="275"/>
        <v>0</v>
      </c>
      <c r="BJ434" s="124"/>
      <c r="BK434" s="115">
        <f>IFERROR(IF(BJ434="",0,(SUMIF($G$3:BI$3,"金额-入",$G434:BI434)-SUMIF($G$3:BI$3,"金额-出",$G434:BI434))/(SUMIF($G$3:BI$3,"数量-入",$G434:BI434)-SUMIF($G$3:BI$3,"数量-出",$G434:BI434))),0)</f>
        <v>0</v>
      </c>
      <c r="BL434" s="115">
        <f t="shared" si="276"/>
        <v>0</v>
      </c>
      <c r="BM434" s="125"/>
      <c r="BN434" s="126"/>
      <c r="BO434" s="123"/>
      <c r="BP434" s="112"/>
      <c r="BQ434" s="119">
        <f t="shared" si="277"/>
        <v>0</v>
      </c>
      <c r="BR434" s="124"/>
      <c r="BS434" s="115">
        <f>IFERROR(IF(BR434="",0,(SUMIF($G$3:BQ$3,"金额-入",$G434:BQ434)-SUMIF($G$3:BQ$3,"金额-出",$G434:BQ434))/(SUMIF($G$3:BQ$3,"数量-入",$G434:BQ434)-SUMIF($G$3:BQ$3,"数量-出",$G434:BQ434))),0)</f>
        <v>0</v>
      </c>
      <c r="BT434" s="115">
        <f t="shared" si="278"/>
        <v>0</v>
      </c>
      <c r="BU434" s="125"/>
      <c r="BV434" s="126"/>
      <c r="BW434" s="123"/>
      <c r="BX434" s="112"/>
      <c r="BY434" s="119">
        <f t="shared" si="279"/>
        <v>0</v>
      </c>
      <c r="BZ434" s="124"/>
      <c r="CA434" s="115">
        <f>IFERROR(IF(BZ434="",0,(SUMIF($G$3:BY$3,"金额-入",$G434:BY434)-SUMIF($G$3:BY$3,"金额-出",$G434:BY434))/(SUMIF($G$3:BY$3,"数量-入",$G434:BY434)-SUMIF($G$3:BY$3,"数量-出",$G434:BY434))),0)</f>
        <v>0</v>
      </c>
      <c r="CB434" s="115">
        <f t="shared" si="280"/>
        <v>0</v>
      </c>
      <c r="CC434" s="125"/>
      <c r="CD434" s="126"/>
      <c r="CE434" s="123"/>
      <c r="CF434" s="112"/>
      <c r="CG434" s="119">
        <f t="shared" si="281"/>
        <v>0</v>
      </c>
      <c r="CH434" s="124"/>
      <c r="CI434" s="115">
        <f>IFERROR(IF(CH434="",0,(SUMIF($G$3:CG$3,"金额-入",$G434:CG434)-SUMIF($G$3:CG$3,"金额-出",$G434:CG434))/(SUMIF($G$3:CG$3,"数量-入",$G434:CG434)-SUMIF($G$3:CG$3,"数量-出",$G434:CG434))),0)</f>
        <v>0</v>
      </c>
      <c r="CJ434" s="115">
        <f t="shared" si="282"/>
        <v>0</v>
      </c>
      <c r="CK434" s="125"/>
      <c r="CL434" s="126"/>
      <c r="CM434" s="123"/>
      <c r="CN434" s="112"/>
      <c r="CO434" s="119">
        <f t="shared" si="283"/>
        <v>0</v>
      </c>
      <c r="CP434" s="124"/>
      <c r="CQ434" s="115">
        <f>IFERROR(IF(CP434="",0,(SUMIF($G$3:CO$3,"金额-入",$G434:CO434)-SUMIF($G$3:CO$3,"金额-出",$G434:CO434))/(SUMIF($G$3:CO$3,"数量-入",$G434:CO434)-SUMIF($G$3:CO$3,"数量-出",$G434:CO434))),0)</f>
        <v>0</v>
      </c>
      <c r="CR434" s="115">
        <f t="shared" si="284"/>
        <v>0</v>
      </c>
      <c r="CS434" s="125"/>
      <c r="CT434" s="126"/>
      <c r="CU434" s="123"/>
      <c r="CV434" s="112"/>
      <c r="CW434" s="119">
        <f t="shared" si="285"/>
        <v>0</v>
      </c>
      <c r="CX434" s="124"/>
      <c r="CY434" s="115">
        <f>IFERROR(IF(CX434="",0,(SUMIF($G$3:CW$3,"金额-入",$G434:CW434)-SUMIF($G$3:CW$3,"金额-出",$G434:CW434))/(SUMIF($G$3:CW$3,"数量-入",$G434:CW434)-SUMIF($G$3:CW$3,"数量-出",$G434:CW434))),0)</f>
        <v>0</v>
      </c>
      <c r="CZ434" s="115">
        <f t="shared" si="286"/>
        <v>0</v>
      </c>
      <c r="DA434" s="125"/>
      <c r="DB434" s="126"/>
      <c r="DC434" s="123"/>
      <c r="DD434" s="112"/>
      <c r="DE434" s="119">
        <f t="shared" si="287"/>
        <v>0</v>
      </c>
      <c r="DF434" s="124"/>
      <c r="DG434" s="115">
        <f>IFERROR(IF(DF434="",0,(SUMIF($G$3:DE$3,"金额-入",$G434:DE434)-SUMIF($G$3:DE$3,"金额-出",$G434:DE434))/(SUMIF($G$3:DE$3,"数量-入",$G434:DE434)-SUMIF($G$3:DE$3,"数量-出",$G434:DE434))),0)</f>
        <v>0</v>
      </c>
      <c r="DH434" s="115">
        <f t="shared" si="288"/>
        <v>0</v>
      </c>
      <c r="DI434" s="125"/>
      <c r="DJ434" s="126"/>
      <c r="DK434" s="109">
        <f t="array" ref="DK434">MIN(IF(($G$3:$DJ$3="单价")*(G434:DJ434&lt;&gt;0),G434:DJ434))</f>
        <v>0</v>
      </c>
      <c r="DL434" s="97">
        <f t="array" ref="DL434">MAX(IF($G$3:$DJ$3="单价",G434:DJ434))</f>
        <v>0</v>
      </c>
      <c r="DM434" s="115">
        <f t="shared" si="289"/>
        <v>0</v>
      </c>
      <c r="DN434" s="127"/>
      <c r="DO434" s="2"/>
      <c r="DP434" s="11">
        <f t="shared" si="290"/>
        <v>0</v>
      </c>
      <c r="DQ434" s="11">
        <f t="shared" si="291"/>
        <v>0</v>
      </c>
      <c r="DR434" s="11"/>
      <c r="DS434" s="11"/>
      <c r="DT434" s="11"/>
      <c r="DU434" s="2"/>
      <c r="DV434" s="2"/>
      <c r="DW434" s="2"/>
      <c r="DX434" s="2"/>
      <c r="DY434" s="2"/>
    </row>
    <row r="435" spans="1:129" ht="18" hidden="1" customHeight="1" outlineLevel="1" x14ac:dyDescent="0.15">
      <c r="A435" s="2"/>
      <c r="B435" s="53">
        <f t="shared" si="254"/>
        <v>431</v>
      </c>
      <c r="C435" s="5"/>
      <c r="D435" s="6"/>
      <c r="E435" s="7"/>
      <c r="F435" s="8"/>
      <c r="G435" s="111"/>
      <c r="H435" s="112"/>
      <c r="I435" s="113">
        <f t="shared" si="257"/>
        <v>0</v>
      </c>
      <c r="J435" s="114">
        <f t="shared" si="258"/>
        <v>0</v>
      </c>
      <c r="K435" s="115">
        <f t="shared" si="255"/>
        <v>0</v>
      </c>
      <c r="L435" s="113">
        <f t="shared" si="259"/>
        <v>0</v>
      </c>
      <c r="M435" s="114">
        <f t="shared" si="260"/>
        <v>0</v>
      </c>
      <c r="N435" s="115">
        <f t="shared" si="256"/>
        <v>0</v>
      </c>
      <c r="O435" s="113">
        <f t="shared" si="261"/>
        <v>0</v>
      </c>
      <c r="P435" s="116">
        <f t="shared" si="262"/>
        <v>0</v>
      </c>
      <c r="Q435" s="117">
        <f t="shared" si="263"/>
        <v>0</v>
      </c>
      <c r="R435" s="118">
        <f t="shared" si="264"/>
        <v>0</v>
      </c>
      <c r="S435" s="111"/>
      <c r="T435" s="112"/>
      <c r="U435" s="119">
        <f t="shared" si="265"/>
        <v>0</v>
      </c>
      <c r="V435" s="120"/>
      <c r="W435" s="115">
        <f>IFERROR(IF(V435="",0,(SUMIF($G$3:U$3,"金额-入",$G435:U435)-SUMIF($G$3:U$3,"金额-出",$G435:U435))/(SUMIF($G$3:U$3,"数量-入",$G435:U435)-SUMIF($G$3:U$3,"数量-出",$G435:U435))),0)</f>
        <v>0</v>
      </c>
      <c r="X435" s="115">
        <f t="shared" si="266"/>
        <v>0</v>
      </c>
      <c r="Y435" s="121"/>
      <c r="Z435" s="122"/>
      <c r="AA435" s="111"/>
      <c r="AB435" s="112"/>
      <c r="AC435" s="119">
        <f t="shared" si="267"/>
        <v>0</v>
      </c>
      <c r="AD435" s="120"/>
      <c r="AE435" s="115">
        <f>IFERROR(IF(AD435="",0,(SUMIF($G$3:AC$3,"金额-入",$G435:AC435)-SUMIF($G$3:AC$3,"金额-出",$G435:AC435))/(SUMIF($G$3:AC$3,"数量-入",$G435:AC435)-SUMIF($G$3:AC$3,"数量-出",$G435:AC435))),0)</f>
        <v>0</v>
      </c>
      <c r="AF435" s="115">
        <f t="shared" si="268"/>
        <v>0</v>
      </c>
      <c r="AG435" s="121"/>
      <c r="AH435" s="122"/>
      <c r="AI435" s="123"/>
      <c r="AJ435" s="112"/>
      <c r="AK435" s="119">
        <f t="shared" si="269"/>
        <v>0</v>
      </c>
      <c r="AL435" s="124"/>
      <c r="AM435" s="115">
        <f>IFERROR(IF(AL435="",0,(SUMIF($G$3:AK$3,"金额-入",$G435:AK435)-SUMIF($G$3:AK$3,"金额-出",$G435:AK435))/(SUMIF($G$3:AK$3,"数量-入",$G435:AK435)-SUMIF($G$3:AK$3,"数量-出",$G435:AK435))),0)</f>
        <v>0</v>
      </c>
      <c r="AN435" s="115">
        <f t="shared" si="270"/>
        <v>0</v>
      </c>
      <c r="AO435" s="125"/>
      <c r="AP435" s="126"/>
      <c r="AQ435" s="123"/>
      <c r="AR435" s="112"/>
      <c r="AS435" s="119">
        <f t="shared" si="271"/>
        <v>0</v>
      </c>
      <c r="AT435" s="124"/>
      <c r="AU435" s="115">
        <f>IFERROR(IF(AT435="",0,(SUMIF($G$3:AS$3,"金额-入",$G435:AS435)-SUMIF($G$3:AS$3,"金额-出",$G435:AS435))/(SUMIF($G$3:AS$3,"数量-入",$G435:AS435)-SUMIF($G$3:AS$3,"数量-出",$G435:AS435))),0)</f>
        <v>0</v>
      </c>
      <c r="AV435" s="115">
        <f t="shared" si="272"/>
        <v>0</v>
      </c>
      <c r="AW435" s="125"/>
      <c r="AX435" s="126"/>
      <c r="AY435" s="123"/>
      <c r="AZ435" s="112"/>
      <c r="BA435" s="119">
        <f t="shared" si="273"/>
        <v>0</v>
      </c>
      <c r="BB435" s="124"/>
      <c r="BC435" s="115">
        <f>IFERROR(IF(BB435="",0,(SUMIF($G$3:BA$3,"金额-入",$G435:BA435)-SUMIF($G$3:BA$3,"金额-出",$G435:BA435))/(SUMIF($G$3:BA$3,"数量-入",$G435:BA435)-SUMIF($G$3:BA$3,"数量-出",$G435:BA435))),0)</f>
        <v>0</v>
      </c>
      <c r="BD435" s="115">
        <f t="shared" si="274"/>
        <v>0</v>
      </c>
      <c r="BE435" s="125"/>
      <c r="BF435" s="126"/>
      <c r="BG435" s="123"/>
      <c r="BH435" s="112"/>
      <c r="BI435" s="119">
        <f t="shared" si="275"/>
        <v>0</v>
      </c>
      <c r="BJ435" s="124"/>
      <c r="BK435" s="115">
        <f>IFERROR(IF(BJ435="",0,(SUMIF($G$3:BI$3,"金额-入",$G435:BI435)-SUMIF($G$3:BI$3,"金额-出",$G435:BI435))/(SUMIF($G$3:BI$3,"数量-入",$G435:BI435)-SUMIF($G$3:BI$3,"数量-出",$G435:BI435))),0)</f>
        <v>0</v>
      </c>
      <c r="BL435" s="115">
        <f t="shared" si="276"/>
        <v>0</v>
      </c>
      <c r="BM435" s="125"/>
      <c r="BN435" s="126"/>
      <c r="BO435" s="123"/>
      <c r="BP435" s="112"/>
      <c r="BQ435" s="119">
        <f t="shared" si="277"/>
        <v>0</v>
      </c>
      <c r="BR435" s="124"/>
      <c r="BS435" s="115">
        <f>IFERROR(IF(BR435="",0,(SUMIF($G$3:BQ$3,"金额-入",$G435:BQ435)-SUMIF($G$3:BQ$3,"金额-出",$G435:BQ435))/(SUMIF($G$3:BQ$3,"数量-入",$G435:BQ435)-SUMIF($G$3:BQ$3,"数量-出",$G435:BQ435))),0)</f>
        <v>0</v>
      </c>
      <c r="BT435" s="115">
        <f t="shared" si="278"/>
        <v>0</v>
      </c>
      <c r="BU435" s="125"/>
      <c r="BV435" s="126"/>
      <c r="BW435" s="123"/>
      <c r="BX435" s="112"/>
      <c r="BY435" s="119">
        <f t="shared" si="279"/>
        <v>0</v>
      </c>
      <c r="BZ435" s="124"/>
      <c r="CA435" s="115">
        <f>IFERROR(IF(BZ435="",0,(SUMIF($G$3:BY$3,"金额-入",$G435:BY435)-SUMIF($G$3:BY$3,"金额-出",$G435:BY435))/(SUMIF($G$3:BY$3,"数量-入",$G435:BY435)-SUMIF($G$3:BY$3,"数量-出",$G435:BY435))),0)</f>
        <v>0</v>
      </c>
      <c r="CB435" s="115">
        <f t="shared" si="280"/>
        <v>0</v>
      </c>
      <c r="CC435" s="125"/>
      <c r="CD435" s="126"/>
      <c r="CE435" s="123"/>
      <c r="CF435" s="112"/>
      <c r="CG435" s="119">
        <f t="shared" si="281"/>
        <v>0</v>
      </c>
      <c r="CH435" s="124"/>
      <c r="CI435" s="115">
        <f>IFERROR(IF(CH435="",0,(SUMIF($G$3:CG$3,"金额-入",$G435:CG435)-SUMIF($G$3:CG$3,"金额-出",$G435:CG435))/(SUMIF($G$3:CG$3,"数量-入",$G435:CG435)-SUMIF($G$3:CG$3,"数量-出",$G435:CG435))),0)</f>
        <v>0</v>
      </c>
      <c r="CJ435" s="115">
        <f t="shared" si="282"/>
        <v>0</v>
      </c>
      <c r="CK435" s="125"/>
      <c r="CL435" s="126"/>
      <c r="CM435" s="123"/>
      <c r="CN435" s="112"/>
      <c r="CO435" s="119">
        <f t="shared" si="283"/>
        <v>0</v>
      </c>
      <c r="CP435" s="124"/>
      <c r="CQ435" s="115">
        <f>IFERROR(IF(CP435="",0,(SUMIF($G$3:CO$3,"金额-入",$G435:CO435)-SUMIF($G$3:CO$3,"金额-出",$G435:CO435))/(SUMIF($G$3:CO$3,"数量-入",$G435:CO435)-SUMIF($G$3:CO$3,"数量-出",$G435:CO435))),0)</f>
        <v>0</v>
      </c>
      <c r="CR435" s="115">
        <f t="shared" si="284"/>
        <v>0</v>
      </c>
      <c r="CS435" s="125"/>
      <c r="CT435" s="126"/>
      <c r="CU435" s="123"/>
      <c r="CV435" s="112"/>
      <c r="CW435" s="119">
        <f t="shared" si="285"/>
        <v>0</v>
      </c>
      <c r="CX435" s="124"/>
      <c r="CY435" s="115">
        <f>IFERROR(IF(CX435="",0,(SUMIF($G$3:CW$3,"金额-入",$G435:CW435)-SUMIF($G$3:CW$3,"金额-出",$G435:CW435))/(SUMIF($G$3:CW$3,"数量-入",$G435:CW435)-SUMIF($G$3:CW$3,"数量-出",$G435:CW435))),0)</f>
        <v>0</v>
      </c>
      <c r="CZ435" s="115">
        <f t="shared" si="286"/>
        <v>0</v>
      </c>
      <c r="DA435" s="125"/>
      <c r="DB435" s="126"/>
      <c r="DC435" s="123"/>
      <c r="DD435" s="112"/>
      <c r="DE435" s="119">
        <f t="shared" si="287"/>
        <v>0</v>
      </c>
      <c r="DF435" s="124"/>
      <c r="DG435" s="115">
        <f>IFERROR(IF(DF435="",0,(SUMIF($G$3:DE$3,"金额-入",$G435:DE435)-SUMIF($G$3:DE$3,"金额-出",$G435:DE435))/(SUMIF($G$3:DE$3,"数量-入",$G435:DE435)-SUMIF($G$3:DE$3,"数量-出",$G435:DE435))),0)</f>
        <v>0</v>
      </c>
      <c r="DH435" s="115">
        <f t="shared" si="288"/>
        <v>0</v>
      </c>
      <c r="DI435" s="125"/>
      <c r="DJ435" s="126"/>
      <c r="DK435" s="109">
        <f t="array" ref="DK435">MIN(IF(($G$3:$DJ$3="单价")*(G435:DJ435&lt;&gt;0),G435:DJ435))</f>
        <v>0</v>
      </c>
      <c r="DL435" s="97">
        <f t="array" ref="DL435">MAX(IF($G$3:$DJ$3="单价",G435:DJ435))</f>
        <v>0</v>
      </c>
      <c r="DM435" s="115">
        <f t="shared" si="289"/>
        <v>0</v>
      </c>
      <c r="DN435" s="127"/>
      <c r="DO435" s="2"/>
      <c r="DP435" s="11">
        <f t="shared" si="290"/>
        <v>0</v>
      </c>
      <c r="DQ435" s="11">
        <f t="shared" si="291"/>
        <v>0</v>
      </c>
      <c r="DR435" s="11"/>
      <c r="DS435" s="11"/>
      <c r="DT435" s="11"/>
      <c r="DU435" s="2"/>
      <c r="DV435" s="2"/>
      <c r="DW435" s="2"/>
      <c r="DX435" s="2"/>
      <c r="DY435" s="2"/>
    </row>
    <row r="436" spans="1:129" ht="18" hidden="1" customHeight="1" outlineLevel="1" x14ac:dyDescent="0.15">
      <c r="A436" s="2"/>
      <c r="B436" s="53">
        <f t="shared" si="254"/>
        <v>432</v>
      </c>
      <c r="C436" s="5"/>
      <c r="D436" s="6"/>
      <c r="E436" s="7"/>
      <c r="F436" s="8"/>
      <c r="G436" s="111"/>
      <c r="H436" s="112"/>
      <c r="I436" s="113">
        <f t="shared" si="257"/>
        <v>0</v>
      </c>
      <c r="J436" s="114">
        <f t="shared" si="258"/>
        <v>0</v>
      </c>
      <c r="K436" s="115">
        <f t="shared" si="255"/>
        <v>0</v>
      </c>
      <c r="L436" s="113">
        <f t="shared" si="259"/>
        <v>0</v>
      </c>
      <c r="M436" s="114">
        <f t="shared" si="260"/>
        <v>0</v>
      </c>
      <c r="N436" s="115">
        <f t="shared" si="256"/>
        <v>0</v>
      </c>
      <c r="O436" s="113">
        <f t="shared" si="261"/>
        <v>0</v>
      </c>
      <c r="P436" s="116">
        <f t="shared" si="262"/>
        <v>0</v>
      </c>
      <c r="Q436" s="117">
        <f t="shared" si="263"/>
        <v>0</v>
      </c>
      <c r="R436" s="118">
        <f t="shared" si="264"/>
        <v>0</v>
      </c>
      <c r="S436" s="111"/>
      <c r="T436" s="112"/>
      <c r="U436" s="119">
        <f t="shared" si="265"/>
        <v>0</v>
      </c>
      <c r="V436" s="120"/>
      <c r="W436" s="115">
        <f>IFERROR(IF(V436="",0,(SUMIF($G$3:U$3,"金额-入",$G436:U436)-SUMIF($G$3:U$3,"金额-出",$G436:U436))/(SUMIF($G$3:U$3,"数量-入",$G436:U436)-SUMIF($G$3:U$3,"数量-出",$G436:U436))),0)</f>
        <v>0</v>
      </c>
      <c r="X436" s="115">
        <f t="shared" si="266"/>
        <v>0</v>
      </c>
      <c r="Y436" s="121"/>
      <c r="Z436" s="122"/>
      <c r="AA436" s="111"/>
      <c r="AB436" s="112"/>
      <c r="AC436" s="119">
        <f t="shared" si="267"/>
        <v>0</v>
      </c>
      <c r="AD436" s="120"/>
      <c r="AE436" s="115">
        <f>IFERROR(IF(AD436="",0,(SUMIF($G$3:AC$3,"金额-入",$G436:AC436)-SUMIF($G$3:AC$3,"金额-出",$G436:AC436))/(SUMIF($G$3:AC$3,"数量-入",$G436:AC436)-SUMIF($G$3:AC$3,"数量-出",$G436:AC436))),0)</f>
        <v>0</v>
      </c>
      <c r="AF436" s="115">
        <f t="shared" si="268"/>
        <v>0</v>
      </c>
      <c r="AG436" s="121"/>
      <c r="AH436" s="122"/>
      <c r="AI436" s="123"/>
      <c r="AJ436" s="112"/>
      <c r="AK436" s="119">
        <f t="shared" si="269"/>
        <v>0</v>
      </c>
      <c r="AL436" s="124"/>
      <c r="AM436" s="115">
        <f>IFERROR(IF(AL436="",0,(SUMIF($G$3:AK$3,"金额-入",$G436:AK436)-SUMIF($G$3:AK$3,"金额-出",$G436:AK436))/(SUMIF($G$3:AK$3,"数量-入",$G436:AK436)-SUMIF($G$3:AK$3,"数量-出",$G436:AK436))),0)</f>
        <v>0</v>
      </c>
      <c r="AN436" s="115">
        <f t="shared" si="270"/>
        <v>0</v>
      </c>
      <c r="AO436" s="125"/>
      <c r="AP436" s="126"/>
      <c r="AQ436" s="123"/>
      <c r="AR436" s="112"/>
      <c r="AS436" s="119">
        <f t="shared" si="271"/>
        <v>0</v>
      </c>
      <c r="AT436" s="124"/>
      <c r="AU436" s="115">
        <f>IFERROR(IF(AT436="",0,(SUMIF($G$3:AS$3,"金额-入",$G436:AS436)-SUMIF($G$3:AS$3,"金额-出",$G436:AS436))/(SUMIF($G$3:AS$3,"数量-入",$G436:AS436)-SUMIF($G$3:AS$3,"数量-出",$G436:AS436))),0)</f>
        <v>0</v>
      </c>
      <c r="AV436" s="115">
        <f t="shared" si="272"/>
        <v>0</v>
      </c>
      <c r="AW436" s="125"/>
      <c r="AX436" s="126"/>
      <c r="AY436" s="123"/>
      <c r="AZ436" s="112"/>
      <c r="BA436" s="119">
        <f t="shared" si="273"/>
        <v>0</v>
      </c>
      <c r="BB436" s="124"/>
      <c r="BC436" s="115">
        <f>IFERROR(IF(BB436="",0,(SUMIF($G$3:BA$3,"金额-入",$G436:BA436)-SUMIF($G$3:BA$3,"金额-出",$G436:BA436))/(SUMIF($G$3:BA$3,"数量-入",$G436:BA436)-SUMIF($G$3:BA$3,"数量-出",$G436:BA436))),0)</f>
        <v>0</v>
      </c>
      <c r="BD436" s="115">
        <f t="shared" si="274"/>
        <v>0</v>
      </c>
      <c r="BE436" s="125"/>
      <c r="BF436" s="126"/>
      <c r="BG436" s="123"/>
      <c r="BH436" s="112"/>
      <c r="BI436" s="119">
        <f t="shared" si="275"/>
        <v>0</v>
      </c>
      <c r="BJ436" s="124"/>
      <c r="BK436" s="115">
        <f>IFERROR(IF(BJ436="",0,(SUMIF($G$3:BI$3,"金额-入",$G436:BI436)-SUMIF($G$3:BI$3,"金额-出",$G436:BI436))/(SUMIF($G$3:BI$3,"数量-入",$G436:BI436)-SUMIF($G$3:BI$3,"数量-出",$G436:BI436))),0)</f>
        <v>0</v>
      </c>
      <c r="BL436" s="115">
        <f t="shared" si="276"/>
        <v>0</v>
      </c>
      <c r="BM436" s="125"/>
      <c r="BN436" s="126"/>
      <c r="BO436" s="123"/>
      <c r="BP436" s="112"/>
      <c r="BQ436" s="119">
        <f t="shared" si="277"/>
        <v>0</v>
      </c>
      <c r="BR436" s="124"/>
      <c r="BS436" s="115">
        <f>IFERROR(IF(BR436="",0,(SUMIF($G$3:BQ$3,"金额-入",$G436:BQ436)-SUMIF($G$3:BQ$3,"金额-出",$G436:BQ436))/(SUMIF($G$3:BQ$3,"数量-入",$G436:BQ436)-SUMIF($G$3:BQ$3,"数量-出",$G436:BQ436))),0)</f>
        <v>0</v>
      </c>
      <c r="BT436" s="115">
        <f t="shared" si="278"/>
        <v>0</v>
      </c>
      <c r="BU436" s="125"/>
      <c r="BV436" s="126"/>
      <c r="BW436" s="123"/>
      <c r="BX436" s="112"/>
      <c r="BY436" s="119">
        <f t="shared" si="279"/>
        <v>0</v>
      </c>
      <c r="BZ436" s="124"/>
      <c r="CA436" s="115">
        <f>IFERROR(IF(BZ436="",0,(SUMIF($G$3:BY$3,"金额-入",$G436:BY436)-SUMIF($G$3:BY$3,"金额-出",$G436:BY436))/(SUMIF($G$3:BY$3,"数量-入",$G436:BY436)-SUMIF($G$3:BY$3,"数量-出",$G436:BY436))),0)</f>
        <v>0</v>
      </c>
      <c r="CB436" s="115">
        <f t="shared" si="280"/>
        <v>0</v>
      </c>
      <c r="CC436" s="125"/>
      <c r="CD436" s="126"/>
      <c r="CE436" s="123"/>
      <c r="CF436" s="112"/>
      <c r="CG436" s="119">
        <f t="shared" si="281"/>
        <v>0</v>
      </c>
      <c r="CH436" s="124"/>
      <c r="CI436" s="115">
        <f>IFERROR(IF(CH436="",0,(SUMIF($G$3:CG$3,"金额-入",$G436:CG436)-SUMIF($G$3:CG$3,"金额-出",$G436:CG436))/(SUMIF($G$3:CG$3,"数量-入",$G436:CG436)-SUMIF($G$3:CG$3,"数量-出",$G436:CG436))),0)</f>
        <v>0</v>
      </c>
      <c r="CJ436" s="115">
        <f t="shared" si="282"/>
        <v>0</v>
      </c>
      <c r="CK436" s="125"/>
      <c r="CL436" s="126"/>
      <c r="CM436" s="123"/>
      <c r="CN436" s="112"/>
      <c r="CO436" s="119">
        <f t="shared" si="283"/>
        <v>0</v>
      </c>
      <c r="CP436" s="124"/>
      <c r="CQ436" s="115">
        <f>IFERROR(IF(CP436="",0,(SUMIF($G$3:CO$3,"金额-入",$G436:CO436)-SUMIF($G$3:CO$3,"金额-出",$G436:CO436))/(SUMIF($G$3:CO$3,"数量-入",$G436:CO436)-SUMIF($G$3:CO$3,"数量-出",$G436:CO436))),0)</f>
        <v>0</v>
      </c>
      <c r="CR436" s="115">
        <f t="shared" si="284"/>
        <v>0</v>
      </c>
      <c r="CS436" s="125"/>
      <c r="CT436" s="126"/>
      <c r="CU436" s="123"/>
      <c r="CV436" s="112"/>
      <c r="CW436" s="119">
        <f t="shared" si="285"/>
        <v>0</v>
      </c>
      <c r="CX436" s="124"/>
      <c r="CY436" s="115">
        <f>IFERROR(IF(CX436="",0,(SUMIF($G$3:CW$3,"金额-入",$G436:CW436)-SUMIF($G$3:CW$3,"金额-出",$G436:CW436))/(SUMIF($G$3:CW$3,"数量-入",$G436:CW436)-SUMIF($G$3:CW$3,"数量-出",$G436:CW436))),0)</f>
        <v>0</v>
      </c>
      <c r="CZ436" s="115">
        <f t="shared" si="286"/>
        <v>0</v>
      </c>
      <c r="DA436" s="125"/>
      <c r="DB436" s="126"/>
      <c r="DC436" s="123"/>
      <c r="DD436" s="112"/>
      <c r="DE436" s="119">
        <f t="shared" si="287"/>
        <v>0</v>
      </c>
      <c r="DF436" s="124"/>
      <c r="DG436" s="115">
        <f>IFERROR(IF(DF436="",0,(SUMIF($G$3:DE$3,"金额-入",$G436:DE436)-SUMIF($G$3:DE$3,"金额-出",$G436:DE436))/(SUMIF($G$3:DE$3,"数量-入",$G436:DE436)-SUMIF($G$3:DE$3,"数量-出",$G436:DE436))),0)</f>
        <v>0</v>
      </c>
      <c r="DH436" s="115">
        <f t="shared" si="288"/>
        <v>0</v>
      </c>
      <c r="DI436" s="125"/>
      <c r="DJ436" s="126"/>
      <c r="DK436" s="109">
        <f t="array" ref="DK436">MIN(IF(($G$3:$DJ$3="单价")*(G436:DJ436&lt;&gt;0),G436:DJ436))</f>
        <v>0</v>
      </c>
      <c r="DL436" s="97">
        <f t="array" ref="DL436">MAX(IF($G$3:$DJ$3="单价",G436:DJ436))</f>
        <v>0</v>
      </c>
      <c r="DM436" s="115">
        <f t="shared" si="289"/>
        <v>0</v>
      </c>
      <c r="DN436" s="127"/>
      <c r="DO436" s="2"/>
      <c r="DP436" s="11">
        <f t="shared" si="290"/>
        <v>0</v>
      </c>
      <c r="DQ436" s="11">
        <f t="shared" si="291"/>
        <v>0</v>
      </c>
      <c r="DR436" s="11"/>
      <c r="DS436" s="11"/>
      <c r="DT436" s="11"/>
      <c r="DU436" s="2"/>
      <c r="DV436" s="2"/>
      <c r="DW436" s="2"/>
      <c r="DX436" s="2"/>
      <c r="DY436" s="2"/>
    </row>
    <row r="437" spans="1:129" ht="18" hidden="1" customHeight="1" outlineLevel="1" x14ac:dyDescent="0.15">
      <c r="A437" s="2"/>
      <c r="B437" s="53">
        <f t="shared" si="254"/>
        <v>433</v>
      </c>
      <c r="C437" s="5"/>
      <c r="D437" s="6"/>
      <c r="E437" s="7"/>
      <c r="F437" s="8"/>
      <c r="G437" s="111"/>
      <c r="H437" s="112"/>
      <c r="I437" s="113">
        <f t="shared" si="257"/>
        <v>0</v>
      </c>
      <c r="J437" s="114">
        <f t="shared" si="258"/>
        <v>0</v>
      </c>
      <c r="K437" s="115">
        <f t="shared" si="255"/>
        <v>0</v>
      </c>
      <c r="L437" s="113">
        <f t="shared" si="259"/>
        <v>0</v>
      </c>
      <c r="M437" s="114">
        <f t="shared" si="260"/>
        <v>0</v>
      </c>
      <c r="N437" s="115">
        <f t="shared" si="256"/>
        <v>0</v>
      </c>
      <c r="O437" s="113">
        <f t="shared" si="261"/>
        <v>0</v>
      </c>
      <c r="P437" s="116">
        <f t="shared" si="262"/>
        <v>0</v>
      </c>
      <c r="Q437" s="117">
        <f t="shared" si="263"/>
        <v>0</v>
      </c>
      <c r="R437" s="118">
        <f t="shared" si="264"/>
        <v>0</v>
      </c>
      <c r="S437" s="111"/>
      <c r="T437" s="112"/>
      <c r="U437" s="119">
        <f t="shared" si="265"/>
        <v>0</v>
      </c>
      <c r="V437" s="120"/>
      <c r="W437" s="115">
        <f>IFERROR(IF(V437="",0,(SUMIF($G$3:U$3,"金额-入",$G437:U437)-SUMIF($G$3:U$3,"金额-出",$G437:U437))/(SUMIF($G$3:U$3,"数量-入",$G437:U437)-SUMIF($G$3:U$3,"数量-出",$G437:U437))),0)</f>
        <v>0</v>
      </c>
      <c r="X437" s="115">
        <f t="shared" si="266"/>
        <v>0</v>
      </c>
      <c r="Y437" s="121"/>
      <c r="Z437" s="122"/>
      <c r="AA437" s="111"/>
      <c r="AB437" s="112"/>
      <c r="AC437" s="119">
        <f t="shared" si="267"/>
        <v>0</v>
      </c>
      <c r="AD437" s="120"/>
      <c r="AE437" s="115">
        <f>IFERROR(IF(AD437="",0,(SUMIF($G$3:AC$3,"金额-入",$G437:AC437)-SUMIF($G$3:AC$3,"金额-出",$G437:AC437))/(SUMIF($G$3:AC$3,"数量-入",$G437:AC437)-SUMIF($G$3:AC$3,"数量-出",$G437:AC437))),0)</f>
        <v>0</v>
      </c>
      <c r="AF437" s="115">
        <f t="shared" si="268"/>
        <v>0</v>
      </c>
      <c r="AG437" s="121"/>
      <c r="AH437" s="122"/>
      <c r="AI437" s="123"/>
      <c r="AJ437" s="112"/>
      <c r="AK437" s="119">
        <f t="shared" si="269"/>
        <v>0</v>
      </c>
      <c r="AL437" s="124"/>
      <c r="AM437" s="115">
        <f>IFERROR(IF(AL437="",0,(SUMIF($G$3:AK$3,"金额-入",$G437:AK437)-SUMIF($G$3:AK$3,"金额-出",$G437:AK437))/(SUMIF($G$3:AK$3,"数量-入",$G437:AK437)-SUMIF($G$3:AK$3,"数量-出",$G437:AK437))),0)</f>
        <v>0</v>
      </c>
      <c r="AN437" s="115">
        <f t="shared" si="270"/>
        <v>0</v>
      </c>
      <c r="AO437" s="125"/>
      <c r="AP437" s="126"/>
      <c r="AQ437" s="123"/>
      <c r="AR437" s="112"/>
      <c r="AS437" s="119">
        <f t="shared" si="271"/>
        <v>0</v>
      </c>
      <c r="AT437" s="124"/>
      <c r="AU437" s="115">
        <f>IFERROR(IF(AT437="",0,(SUMIF($G$3:AS$3,"金额-入",$G437:AS437)-SUMIF($G$3:AS$3,"金额-出",$G437:AS437))/(SUMIF($G$3:AS$3,"数量-入",$G437:AS437)-SUMIF($G$3:AS$3,"数量-出",$G437:AS437))),0)</f>
        <v>0</v>
      </c>
      <c r="AV437" s="115">
        <f t="shared" si="272"/>
        <v>0</v>
      </c>
      <c r="AW437" s="125"/>
      <c r="AX437" s="126"/>
      <c r="AY437" s="123"/>
      <c r="AZ437" s="112"/>
      <c r="BA437" s="119">
        <f t="shared" si="273"/>
        <v>0</v>
      </c>
      <c r="BB437" s="124"/>
      <c r="BC437" s="115">
        <f>IFERROR(IF(BB437="",0,(SUMIF($G$3:BA$3,"金额-入",$G437:BA437)-SUMIF($G$3:BA$3,"金额-出",$G437:BA437))/(SUMIF($G$3:BA$3,"数量-入",$G437:BA437)-SUMIF($G$3:BA$3,"数量-出",$G437:BA437))),0)</f>
        <v>0</v>
      </c>
      <c r="BD437" s="115">
        <f t="shared" si="274"/>
        <v>0</v>
      </c>
      <c r="BE437" s="125"/>
      <c r="BF437" s="126"/>
      <c r="BG437" s="123"/>
      <c r="BH437" s="112"/>
      <c r="BI437" s="119">
        <f t="shared" si="275"/>
        <v>0</v>
      </c>
      <c r="BJ437" s="124"/>
      <c r="BK437" s="115">
        <f>IFERROR(IF(BJ437="",0,(SUMIF($G$3:BI$3,"金额-入",$G437:BI437)-SUMIF($G$3:BI$3,"金额-出",$G437:BI437))/(SUMIF($G$3:BI$3,"数量-入",$G437:BI437)-SUMIF($G$3:BI$3,"数量-出",$G437:BI437))),0)</f>
        <v>0</v>
      </c>
      <c r="BL437" s="115">
        <f t="shared" si="276"/>
        <v>0</v>
      </c>
      <c r="BM437" s="125"/>
      <c r="BN437" s="126"/>
      <c r="BO437" s="123"/>
      <c r="BP437" s="112"/>
      <c r="BQ437" s="119">
        <f t="shared" si="277"/>
        <v>0</v>
      </c>
      <c r="BR437" s="124"/>
      <c r="BS437" s="115">
        <f>IFERROR(IF(BR437="",0,(SUMIF($G$3:BQ$3,"金额-入",$G437:BQ437)-SUMIF($G$3:BQ$3,"金额-出",$G437:BQ437))/(SUMIF($G$3:BQ$3,"数量-入",$G437:BQ437)-SUMIF($G$3:BQ$3,"数量-出",$G437:BQ437))),0)</f>
        <v>0</v>
      </c>
      <c r="BT437" s="115">
        <f t="shared" si="278"/>
        <v>0</v>
      </c>
      <c r="BU437" s="125"/>
      <c r="BV437" s="126"/>
      <c r="BW437" s="123"/>
      <c r="BX437" s="112"/>
      <c r="BY437" s="119">
        <f t="shared" si="279"/>
        <v>0</v>
      </c>
      <c r="BZ437" s="124"/>
      <c r="CA437" s="115">
        <f>IFERROR(IF(BZ437="",0,(SUMIF($G$3:BY$3,"金额-入",$G437:BY437)-SUMIF($G$3:BY$3,"金额-出",$G437:BY437))/(SUMIF($G$3:BY$3,"数量-入",$G437:BY437)-SUMIF($G$3:BY$3,"数量-出",$G437:BY437))),0)</f>
        <v>0</v>
      </c>
      <c r="CB437" s="115">
        <f t="shared" si="280"/>
        <v>0</v>
      </c>
      <c r="CC437" s="125"/>
      <c r="CD437" s="126"/>
      <c r="CE437" s="123"/>
      <c r="CF437" s="112"/>
      <c r="CG437" s="119">
        <f t="shared" si="281"/>
        <v>0</v>
      </c>
      <c r="CH437" s="124"/>
      <c r="CI437" s="115">
        <f>IFERROR(IF(CH437="",0,(SUMIF($G$3:CG$3,"金额-入",$G437:CG437)-SUMIF($G$3:CG$3,"金额-出",$G437:CG437))/(SUMIF($G$3:CG$3,"数量-入",$G437:CG437)-SUMIF($G$3:CG$3,"数量-出",$G437:CG437))),0)</f>
        <v>0</v>
      </c>
      <c r="CJ437" s="115">
        <f t="shared" si="282"/>
        <v>0</v>
      </c>
      <c r="CK437" s="125"/>
      <c r="CL437" s="126"/>
      <c r="CM437" s="123"/>
      <c r="CN437" s="112"/>
      <c r="CO437" s="119">
        <f t="shared" si="283"/>
        <v>0</v>
      </c>
      <c r="CP437" s="124"/>
      <c r="CQ437" s="115">
        <f>IFERROR(IF(CP437="",0,(SUMIF($G$3:CO$3,"金额-入",$G437:CO437)-SUMIF($G$3:CO$3,"金额-出",$G437:CO437))/(SUMIF($G$3:CO$3,"数量-入",$G437:CO437)-SUMIF($G$3:CO$3,"数量-出",$G437:CO437))),0)</f>
        <v>0</v>
      </c>
      <c r="CR437" s="115">
        <f t="shared" si="284"/>
        <v>0</v>
      </c>
      <c r="CS437" s="125"/>
      <c r="CT437" s="126"/>
      <c r="CU437" s="123"/>
      <c r="CV437" s="112"/>
      <c r="CW437" s="119">
        <f t="shared" si="285"/>
        <v>0</v>
      </c>
      <c r="CX437" s="124"/>
      <c r="CY437" s="115">
        <f>IFERROR(IF(CX437="",0,(SUMIF($G$3:CW$3,"金额-入",$G437:CW437)-SUMIF($G$3:CW$3,"金额-出",$G437:CW437))/(SUMIF($G$3:CW$3,"数量-入",$G437:CW437)-SUMIF($G$3:CW$3,"数量-出",$G437:CW437))),0)</f>
        <v>0</v>
      </c>
      <c r="CZ437" s="115">
        <f t="shared" si="286"/>
        <v>0</v>
      </c>
      <c r="DA437" s="125"/>
      <c r="DB437" s="126"/>
      <c r="DC437" s="123"/>
      <c r="DD437" s="112"/>
      <c r="DE437" s="119">
        <f t="shared" si="287"/>
        <v>0</v>
      </c>
      <c r="DF437" s="124"/>
      <c r="DG437" s="115">
        <f>IFERROR(IF(DF437="",0,(SUMIF($G$3:DE$3,"金额-入",$G437:DE437)-SUMIF($G$3:DE$3,"金额-出",$G437:DE437))/(SUMIF($G$3:DE$3,"数量-入",$G437:DE437)-SUMIF($G$3:DE$3,"数量-出",$G437:DE437))),0)</f>
        <v>0</v>
      </c>
      <c r="DH437" s="115">
        <f t="shared" si="288"/>
        <v>0</v>
      </c>
      <c r="DI437" s="125"/>
      <c r="DJ437" s="126"/>
      <c r="DK437" s="109">
        <f t="array" ref="DK437">MIN(IF(($G$3:$DJ$3="单价")*(G437:DJ437&lt;&gt;0),G437:DJ437))</f>
        <v>0</v>
      </c>
      <c r="DL437" s="97">
        <f t="array" ref="DL437">MAX(IF($G$3:$DJ$3="单价",G437:DJ437))</f>
        <v>0</v>
      </c>
      <c r="DM437" s="115">
        <f t="shared" si="289"/>
        <v>0</v>
      </c>
      <c r="DN437" s="127"/>
      <c r="DO437" s="2"/>
      <c r="DP437" s="11">
        <f t="shared" si="290"/>
        <v>0</v>
      </c>
      <c r="DQ437" s="11">
        <f t="shared" si="291"/>
        <v>0</v>
      </c>
      <c r="DR437" s="11"/>
      <c r="DS437" s="11"/>
      <c r="DT437" s="11"/>
      <c r="DU437" s="2"/>
      <c r="DV437" s="2"/>
      <c r="DW437" s="2"/>
      <c r="DX437" s="2"/>
      <c r="DY437" s="2"/>
    </row>
    <row r="438" spans="1:129" ht="18" hidden="1" customHeight="1" outlineLevel="1" x14ac:dyDescent="0.15">
      <c r="A438" s="2"/>
      <c r="B438" s="53">
        <f t="shared" si="254"/>
        <v>434</v>
      </c>
      <c r="C438" s="5"/>
      <c r="D438" s="6"/>
      <c r="E438" s="7"/>
      <c r="F438" s="8"/>
      <c r="G438" s="111"/>
      <c r="H438" s="112"/>
      <c r="I438" s="113">
        <f t="shared" si="257"/>
        <v>0</v>
      </c>
      <c r="J438" s="114">
        <f t="shared" si="258"/>
        <v>0</v>
      </c>
      <c r="K438" s="115">
        <f t="shared" si="255"/>
        <v>0</v>
      </c>
      <c r="L438" s="113">
        <f t="shared" si="259"/>
        <v>0</v>
      </c>
      <c r="M438" s="114">
        <f t="shared" si="260"/>
        <v>0</v>
      </c>
      <c r="N438" s="115">
        <f t="shared" si="256"/>
        <v>0</v>
      </c>
      <c r="O438" s="113">
        <f t="shared" si="261"/>
        <v>0</v>
      </c>
      <c r="P438" s="116">
        <f t="shared" si="262"/>
        <v>0</v>
      </c>
      <c r="Q438" s="117">
        <f t="shared" si="263"/>
        <v>0</v>
      </c>
      <c r="R438" s="118">
        <f t="shared" si="264"/>
        <v>0</v>
      </c>
      <c r="S438" s="111"/>
      <c r="T438" s="112"/>
      <c r="U438" s="119">
        <f t="shared" si="265"/>
        <v>0</v>
      </c>
      <c r="V438" s="120"/>
      <c r="W438" s="115">
        <f>IFERROR(IF(V438="",0,(SUMIF($G$3:U$3,"金额-入",$G438:U438)-SUMIF($G$3:U$3,"金额-出",$G438:U438))/(SUMIF($G$3:U$3,"数量-入",$G438:U438)-SUMIF($G$3:U$3,"数量-出",$G438:U438))),0)</f>
        <v>0</v>
      </c>
      <c r="X438" s="115">
        <f t="shared" si="266"/>
        <v>0</v>
      </c>
      <c r="Y438" s="121"/>
      <c r="Z438" s="122"/>
      <c r="AA438" s="111"/>
      <c r="AB438" s="112"/>
      <c r="AC438" s="119">
        <f t="shared" si="267"/>
        <v>0</v>
      </c>
      <c r="AD438" s="120"/>
      <c r="AE438" s="115">
        <f>IFERROR(IF(AD438="",0,(SUMIF($G$3:AC$3,"金额-入",$G438:AC438)-SUMIF($G$3:AC$3,"金额-出",$G438:AC438))/(SUMIF($G$3:AC$3,"数量-入",$G438:AC438)-SUMIF($G$3:AC$3,"数量-出",$G438:AC438))),0)</f>
        <v>0</v>
      </c>
      <c r="AF438" s="115">
        <f t="shared" si="268"/>
        <v>0</v>
      </c>
      <c r="AG438" s="121"/>
      <c r="AH438" s="122"/>
      <c r="AI438" s="123"/>
      <c r="AJ438" s="112"/>
      <c r="AK438" s="119">
        <f t="shared" si="269"/>
        <v>0</v>
      </c>
      <c r="AL438" s="124"/>
      <c r="AM438" s="115">
        <f>IFERROR(IF(AL438="",0,(SUMIF($G$3:AK$3,"金额-入",$G438:AK438)-SUMIF($G$3:AK$3,"金额-出",$G438:AK438))/(SUMIF($G$3:AK$3,"数量-入",$G438:AK438)-SUMIF($G$3:AK$3,"数量-出",$G438:AK438))),0)</f>
        <v>0</v>
      </c>
      <c r="AN438" s="115">
        <f t="shared" si="270"/>
        <v>0</v>
      </c>
      <c r="AO438" s="125"/>
      <c r="AP438" s="126"/>
      <c r="AQ438" s="123"/>
      <c r="AR438" s="112"/>
      <c r="AS438" s="119">
        <f t="shared" si="271"/>
        <v>0</v>
      </c>
      <c r="AT438" s="124"/>
      <c r="AU438" s="115">
        <f>IFERROR(IF(AT438="",0,(SUMIF($G$3:AS$3,"金额-入",$G438:AS438)-SUMIF($G$3:AS$3,"金额-出",$G438:AS438))/(SUMIF($G$3:AS$3,"数量-入",$G438:AS438)-SUMIF($G$3:AS$3,"数量-出",$G438:AS438))),0)</f>
        <v>0</v>
      </c>
      <c r="AV438" s="115">
        <f t="shared" si="272"/>
        <v>0</v>
      </c>
      <c r="AW438" s="125"/>
      <c r="AX438" s="126"/>
      <c r="AY438" s="123"/>
      <c r="AZ438" s="112"/>
      <c r="BA438" s="119">
        <f t="shared" si="273"/>
        <v>0</v>
      </c>
      <c r="BB438" s="124"/>
      <c r="BC438" s="115">
        <f>IFERROR(IF(BB438="",0,(SUMIF($G$3:BA$3,"金额-入",$G438:BA438)-SUMIF($G$3:BA$3,"金额-出",$G438:BA438))/(SUMIF($G$3:BA$3,"数量-入",$G438:BA438)-SUMIF($G$3:BA$3,"数量-出",$G438:BA438))),0)</f>
        <v>0</v>
      </c>
      <c r="BD438" s="115">
        <f t="shared" si="274"/>
        <v>0</v>
      </c>
      <c r="BE438" s="125"/>
      <c r="BF438" s="126"/>
      <c r="BG438" s="123"/>
      <c r="BH438" s="112"/>
      <c r="BI438" s="119">
        <f t="shared" si="275"/>
        <v>0</v>
      </c>
      <c r="BJ438" s="124"/>
      <c r="BK438" s="115">
        <f>IFERROR(IF(BJ438="",0,(SUMIF($G$3:BI$3,"金额-入",$G438:BI438)-SUMIF($G$3:BI$3,"金额-出",$G438:BI438))/(SUMIF($G$3:BI$3,"数量-入",$G438:BI438)-SUMIF($G$3:BI$3,"数量-出",$G438:BI438))),0)</f>
        <v>0</v>
      </c>
      <c r="BL438" s="115">
        <f t="shared" si="276"/>
        <v>0</v>
      </c>
      <c r="BM438" s="125"/>
      <c r="BN438" s="126"/>
      <c r="BO438" s="123"/>
      <c r="BP438" s="112"/>
      <c r="BQ438" s="119">
        <f t="shared" si="277"/>
        <v>0</v>
      </c>
      <c r="BR438" s="124"/>
      <c r="BS438" s="115">
        <f>IFERROR(IF(BR438="",0,(SUMIF($G$3:BQ$3,"金额-入",$G438:BQ438)-SUMIF($G$3:BQ$3,"金额-出",$G438:BQ438))/(SUMIF($G$3:BQ$3,"数量-入",$G438:BQ438)-SUMIF($G$3:BQ$3,"数量-出",$G438:BQ438))),0)</f>
        <v>0</v>
      </c>
      <c r="BT438" s="115">
        <f t="shared" si="278"/>
        <v>0</v>
      </c>
      <c r="BU438" s="125"/>
      <c r="BV438" s="126"/>
      <c r="BW438" s="123"/>
      <c r="BX438" s="112"/>
      <c r="BY438" s="119">
        <f t="shared" si="279"/>
        <v>0</v>
      </c>
      <c r="BZ438" s="124"/>
      <c r="CA438" s="115">
        <f>IFERROR(IF(BZ438="",0,(SUMIF($G$3:BY$3,"金额-入",$G438:BY438)-SUMIF($G$3:BY$3,"金额-出",$G438:BY438))/(SUMIF($G$3:BY$3,"数量-入",$G438:BY438)-SUMIF($G$3:BY$3,"数量-出",$G438:BY438))),0)</f>
        <v>0</v>
      </c>
      <c r="CB438" s="115">
        <f t="shared" si="280"/>
        <v>0</v>
      </c>
      <c r="CC438" s="125"/>
      <c r="CD438" s="126"/>
      <c r="CE438" s="123"/>
      <c r="CF438" s="112"/>
      <c r="CG438" s="119">
        <f t="shared" si="281"/>
        <v>0</v>
      </c>
      <c r="CH438" s="124"/>
      <c r="CI438" s="115">
        <f>IFERROR(IF(CH438="",0,(SUMIF($G$3:CG$3,"金额-入",$G438:CG438)-SUMIF($G$3:CG$3,"金额-出",$G438:CG438))/(SUMIF($G$3:CG$3,"数量-入",$G438:CG438)-SUMIF($G$3:CG$3,"数量-出",$G438:CG438))),0)</f>
        <v>0</v>
      </c>
      <c r="CJ438" s="115">
        <f t="shared" si="282"/>
        <v>0</v>
      </c>
      <c r="CK438" s="125"/>
      <c r="CL438" s="126"/>
      <c r="CM438" s="123"/>
      <c r="CN438" s="112"/>
      <c r="CO438" s="119">
        <f t="shared" si="283"/>
        <v>0</v>
      </c>
      <c r="CP438" s="124"/>
      <c r="CQ438" s="115">
        <f>IFERROR(IF(CP438="",0,(SUMIF($G$3:CO$3,"金额-入",$G438:CO438)-SUMIF($G$3:CO$3,"金额-出",$G438:CO438))/(SUMIF($G$3:CO$3,"数量-入",$G438:CO438)-SUMIF($G$3:CO$3,"数量-出",$G438:CO438))),0)</f>
        <v>0</v>
      </c>
      <c r="CR438" s="115">
        <f t="shared" si="284"/>
        <v>0</v>
      </c>
      <c r="CS438" s="125"/>
      <c r="CT438" s="126"/>
      <c r="CU438" s="123"/>
      <c r="CV438" s="112"/>
      <c r="CW438" s="119">
        <f t="shared" si="285"/>
        <v>0</v>
      </c>
      <c r="CX438" s="124"/>
      <c r="CY438" s="115">
        <f>IFERROR(IF(CX438="",0,(SUMIF($G$3:CW$3,"金额-入",$G438:CW438)-SUMIF($G$3:CW$3,"金额-出",$G438:CW438))/(SUMIF($G$3:CW$3,"数量-入",$G438:CW438)-SUMIF($G$3:CW$3,"数量-出",$G438:CW438))),0)</f>
        <v>0</v>
      </c>
      <c r="CZ438" s="115">
        <f t="shared" si="286"/>
        <v>0</v>
      </c>
      <c r="DA438" s="125"/>
      <c r="DB438" s="126"/>
      <c r="DC438" s="123"/>
      <c r="DD438" s="112"/>
      <c r="DE438" s="119">
        <f t="shared" si="287"/>
        <v>0</v>
      </c>
      <c r="DF438" s="124"/>
      <c r="DG438" s="115">
        <f>IFERROR(IF(DF438="",0,(SUMIF($G$3:DE$3,"金额-入",$G438:DE438)-SUMIF($G$3:DE$3,"金额-出",$G438:DE438))/(SUMIF($G$3:DE$3,"数量-入",$G438:DE438)-SUMIF($G$3:DE$3,"数量-出",$G438:DE438))),0)</f>
        <v>0</v>
      </c>
      <c r="DH438" s="115">
        <f t="shared" si="288"/>
        <v>0</v>
      </c>
      <c r="DI438" s="125"/>
      <c r="DJ438" s="126"/>
      <c r="DK438" s="109">
        <f t="array" ref="DK438">MIN(IF(($G$3:$DJ$3="单价")*(G438:DJ438&lt;&gt;0),G438:DJ438))</f>
        <v>0</v>
      </c>
      <c r="DL438" s="97">
        <f t="array" ref="DL438">MAX(IF($G$3:$DJ$3="单价",G438:DJ438))</f>
        <v>0</v>
      </c>
      <c r="DM438" s="115">
        <f t="shared" si="289"/>
        <v>0</v>
      </c>
      <c r="DN438" s="127"/>
      <c r="DO438" s="2"/>
      <c r="DP438" s="11">
        <f t="shared" si="290"/>
        <v>0</v>
      </c>
      <c r="DQ438" s="11">
        <f t="shared" si="291"/>
        <v>0</v>
      </c>
      <c r="DR438" s="11"/>
      <c r="DS438" s="11"/>
      <c r="DT438" s="11"/>
      <c r="DU438" s="2"/>
      <c r="DV438" s="2"/>
      <c r="DW438" s="2"/>
      <c r="DX438" s="2"/>
      <c r="DY438" s="2"/>
    </row>
    <row r="439" spans="1:129" ht="18" hidden="1" customHeight="1" outlineLevel="1" x14ac:dyDescent="0.15">
      <c r="A439" s="2"/>
      <c r="B439" s="53">
        <f t="shared" si="254"/>
        <v>435</v>
      </c>
      <c r="C439" s="5"/>
      <c r="D439" s="6"/>
      <c r="E439" s="7"/>
      <c r="F439" s="8"/>
      <c r="G439" s="111"/>
      <c r="H439" s="112"/>
      <c r="I439" s="113">
        <f t="shared" si="257"/>
        <v>0</v>
      </c>
      <c r="J439" s="114">
        <f t="shared" si="258"/>
        <v>0</v>
      </c>
      <c r="K439" s="115">
        <f t="shared" si="255"/>
        <v>0</v>
      </c>
      <c r="L439" s="113">
        <f t="shared" si="259"/>
        <v>0</v>
      </c>
      <c r="M439" s="114">
        <f t="shared" si="260"/>
        <v>0</v>
      </c>
      <c r="N439" s="115">
        <f t="shared" si="256"/>
        <v>0</v>
      </c>
      <c r="O439" s="113">
        <f t="shared" si="261"/>
        <v>0</v>
      </c>
      <c r="P439" s="116">
        <f t="shared" si="262"/>
        <v>0</v>
      </c>
      <c r="Q439" s="117">
        <f t="shared" si="263"/>
        <v>0</v>
      </c>
      <c r="R439" s="118">
        <f t="shared" si="264"/>
        <v>0</v>
      </c>
      <c r="S439" s="111"/>
      <c r="T439" s="112"/>
      <c r="U439" s="119">
        <f t="shared" si="265"/>
        <v>0</v>
      </c>
      <c r="V439" s="120"/>
      <c r="W439" s="115">
        <f>IFERROR(IF(V439="",0,(SUMIF($G$3:U$3,"金额-入",$G439:U439)-SUMIF($G$3:U$3,"金额-出",$G439:U439))/(SUMIF($G$3:U$3,"数量-入",$G439:U439)-SUMIF($G$3:U$3,"数量-出",$G439:U439))),0)</f>
        <v>0</v>
      </c>
      <c r="X439" s="115">
        <f t="shared" si="266"/>
        <v>0</v>
      </c>
      <c r="Y439" s="121"/>
      <c r="Z439" s="122"/>
      <c r="AA439" s="111"/>
      <c r="AB439" s="112"/>
      <c r="AC439" s="119">
        <f t="shared" si="267"/>
        <v>0</v>
      </c>
      <c r="AD439" s="120"/>
      <c r="AE439" s="115">
        <f>IFERROR(IF(AD439="",0,(SUMIF($G$3:AC$3,"金额-入",$G439:AC439)-SUMIF($G$3:AC$3,"金额-出",$G439:AC439))/(SUMIF($G$3:AC$3,"数量-入",$G439:AC439)-SUMIF($G$3:AC$3,"数量-出",$G439:AC439))),0)</f>
        <v>0</v>
      </c>
      <c r="AF439" s="115">
        <f t="shared" si="268"/>
        <v>0</v>
      </c>
      <c r="AG439" s="121"/>
      <c r="AH439" s="122"/>
      <c r="AI439" s="123"/>
      <c r="AJ439" s="112"/>
      <c r="AK439" s="119">
        <f t="shared" si="269"/>
        <v>0</v>
      </c>
      <c r="AL439" s="124"/>
      <c r="AM439" s="115">
        <f>IFERROR(IF(AL439="",0,(SUMIF($G$3:AK$3,"金额-入",$G439:AK439)-SUMIF($G$3:AK$3,"金额-出",$G439:AK439))/(SUMIF($G$3:AK$3,"数量-入",$G439:AK439)-SUMIF($G$3:AK$3,"数量-出",$G439:AK439))),0)</f>
        <v>0</v>
      </c>
      <c r="AN439" s="115">
        <f t="shared" si="270"/>
        <v>0</v>
      </c>
      <c r="AO439" s="125"/>
      <c r="AP439" s="126"/>
      <c r="AQ439" s="123"/>
      <c r="AR439" s="112"/>
      <c r="AS439" s="119">
        <f t="shared" si="271"/>
        <v>0</v>
      </c>
      <c r="AT439" s="124"/>
      <c r="AU439" s="115">
        <f>IFERROR(IF(AT439="",0,(SUMIF($G$3:AS$3,"金额-入",$G439:AS439)-SUMIF($G$3:AS$3,"金额-出",$G439:AS439))/(SUMIF($G$3:AS$3,"数量-入",$G439:AS439)-SUMIF($G$3:AS$3,"数量-出",$G439:AS439))),0)</f>
        <v>0</v>
      </c>
      <c r="AV439" s="115">
        <f t="shared" si="272"/>
        <v>0</v>
      </c>
      <c r="AW439" s="125"/>
      <c r="AX439" s="126"/>
      <c r="AY439" s="123"/>
      <c r="AZ439" s="112"/>
      <c r="BA439" s="119">
        <f t="shared" si="273"/>
        <v>0</v>
      </c>
      <c r="BB439" s="124"/>
      <c r="BC439" s="115">
        <f>IFERROR(IF(BB439="",0,(SUMIF($G$3:BA$3,"金额-入",$G439:BA439)-SUMIF($G$3:BA$3,"金额-出",$G439:BA439))/(SUMIF($G$3:BA$3,"数量-入",$G439:BA439)-SUMIF($G$3:BA$3,"数量-出",$G439:BA439))),0)</f>
        <v>0</v>
      </c>
      <c r="BD439" s="115">
        <f t="shared" si="274"/>
        <v>0</v>
      </c>
      <c r="BE439" s="125"/>
      <c r="BF439" s="126"/>
      <c r="BG439" s="123"/>
      <c r="BH439" s="112"/>
      <c r="BI439" s="119">
        <f t="shared" si="275"/>
        <v>0</v>
      </c>
      <c r="BJ439" s="124"/>
      <c r="BK439" s="115">
        <f>IFERROR(IF(BJ439="",0,(SUMIF($G$3:BI$3,"金额-入",$G439:BI439)-SUMIF($G$3:BI$3,"金额-出",$G439:BI439))/(SUMIF($G$3:BI$3,"数量-入",$G439:BI439)-SUMIF($G$3:BI$3,"数量-出",$G439:BI439))),0)</f>
        <v>0</v>
      </c>
      <c r="BL439" s="115">
        <f t="shared" si="276"/>
        <v>0</v>
      </c>
      <c r="BM439" s="125"/>
      <c r="BN439" s="126"/>
      <c r="BO439" s="123"/>
      <c r="BP439" s="112"/>
      <c r="BQ439" s="119">
        <f t="shared" si="277"/>
        <v>0</v>
      </c>
      <c r="BR439" s="124"/>
      <c r="BS439" s="115">
        <f>IFERROR(IF(BR439="",0,(SUMIF($G$3:BQ$3,"金额-入",$G439:BQ439)-SUMIF($G$3:BQ$3,"金额-出",$G439:BQ439))/(SUMIF($G$3:BQ$3,"数量-入",$G439:BQ439)-SUMIF($G$3:BQ$3,"数量-出",$G439:BQ439))),0)</f>
        <v>0</v>
      </c>
      <c r="BT439" s="115">
        <f t="shared" si="278"/>
        <v>0</v>
      </c>
      <c r="BU439" s="125"/>
      <c r="BV439" s="126"/>
      <c r="BW439" s="123"/>
      <c r="BX439" s="112"/>
      <c r="BY439" s="119">
        <f t="shared" si="279"/>
        <v>0</v>
      </c>
      <c r="BZ439" s="124"/>
      <c r="CA439" s="115">
        <f>IFERROR(IF(BZ439="",0,(SUMIF($G$3:BY$3,"金额-入",$G439:BY439)-SUMIF($G$3:BY$3,"金额-出",$G439:BY439))/(SUMIF($G$3:BY$3,"数量-入",$G439:BY439)-SUMIF($G$3:BY$3,"数量-出",$G439:BY439))),0)</f>
        <v>0</v>
      </c>
      <c r="CB439" s="115">
        <f t="shared" si="280"/>
        <v>0</v>
      </c>
      <c r="CC439" s="125"/>
      <c r="CD439" s="126"/>
      <c r="CE439" s="123"/>
      <c r="CF439" s="112"/>
      <c r="CG439" s="119">
        <f t="shared" si="281"/>
        <v>0</v>
      </c>
      <c r="CH439" s="124"/>
      <c r="CI439" s="115">
        <f>IFERROR(IF(CH439="",0,(SUMIF($G$3:CG$3,"金额-入",$G439:CG439)-SUMIF($G$3:CG$3,"金额-出",$G439:CG439))/(SUMIF($G$3:CG$3,"数量-入",$G439:CG439)-SUMIF($G$3:CG$3,"数量-出",$G439:CG439))),0)</f>
        <v>0</v>
      </c>
      <c r="CJ439" s="115">
        <f t="shared" si="282"/>
        <v>0</v>
      </c>
      <c r="CK439" s="125"/>
      <c r="CL439" s="126"/>
      <c r="CM439" s="123"/>
      <c r="CN439" s="112"/>
      <c r="CO439" s="119">
        <f t="shared" si="283"/>
        <v>0</v>
      </c>
      <c r="CP439" s="124"/>
      <c r="CQ439" s="115">
        <f>IFERROR(IF(CP439="",0,(SUMIF($G$3:CO$3,"金额-入",$G439:CO439)-SUMIF($G$3:CO$3,"金额-出",$G439:CO439))/(SUMIF($G$3:CO$3,"数量-入",$G439:CO439)-SUMIF($G$3:CO$3,"数量-出",$G439:CO439))),0)</f>
        <v>0</v>
      </c>
      <c r="CR439" s="115">
        <f t="shared" si="284"/>
        <v>0</v>
      </c>
      <c r="CS439" s="125"/>
      <c r="CT439" s="126"/>
      <c r="CU439" s="123"/>
      <c r="CV439" s="112"/>
      <c r="CW439" s="119">
        <f t="shared" si="285"/>
        <v>0</v>
      </c>
      <c r="CX439" s="124"/>
      <c r="CY439" s="115">
        <f>IFERROR(IF(CX439="",0,(SUMIF($G$3:CW$3,"金额-入",$G439:CW439)-SUMIF($G$3:CW$3,"金额-出",$G439:CW439))/(SUMIF($G$3:CW$3,"数量-入",$G439:CW439)-SUMIF($G$3:CW$3,"数量-出",$G439:CW439))),0)</f>
        <v>0</v>
      </c>
      <c r="CZ439" s="115">
        <f t="shared" si="286"/>
        <v>0</v>
      </c>
      <c r="DA439" s="125"/>
      <c r="DB439" s="126"/>
      <c r="DC439" s="123"/>
      <c r="DD439" s="112"/>
      <c r="DE439" s="119">
        <f t="shared" si="287"/>
        <v>0</v>
      </c>
      <c r="DF439" s="124"/>
      <c r="DG439" s="115">
        <f>IFERROR(IF(DF439="",0,(SUMIF($G$3:DE$3,"金额-入",$G439:DE439)-SUMIF($G$3:DE$3,"金额-出",$G439:DE439))/(SUMIF($G$3:DE$3,"数量-入",$G439:DE439)-SUMIF($G$3:DE$3,"数量-出",$G439:DE439))),0)</f>
        <v>0</v>
      </c>
      <c r="DH439" s="115">
        <f t="shared" si="288"/>
        <v>0</v>
      </c>
      <c r="DI439" s="125"/>
      <c r="DJ439" s="126"/>
      <c r="DK439" s="109">
        <f t="array" ref="DK439">MIN(IF(($G$3:$DJ$3="单价")*(G439:DJ439&lt;&gt;0),G439:DJ439))</f>
        <v>0</v>
      </c>
      <c r="DL439" s="97">
        <f t="array" ref="DL439">MAX(IF($G$3:$DJ$3="单价",G439:DJ439))</f>
        <v>0</v>
      </c>
      <c r="DM439" s="115">
        <f t="shared" si="289"/>
        <v>0</v>
      </c>
      <c r="DN439" s="127"/>
      <c r="DO439" s="2"/>
      <c r="DP439" s="11">
        <f t="shared" si="290"/>
        <v>0</v>
      </c>
      <c r="DQ439" s="11">
        <f t="shared" si="291"/>
        <v>0</v>
      </c>
      <c r="DR439" s="11"/>
      <c r="DS439" s="11"/>
      <c r="DT439" s="11"/>
      <c r="DU439" s="2"/>
      <c r="DV439" s="2"/>
      <c r="DW439" s="2"/>
      <c r="DX439" s="2"/>
      <c r="DY439" s="2"/>
    </row>
    <row r="440" spans="1:129" ht="18" hidden="1" customHeight="1" outlineLevel="1" x14ac:dyDescent="0.15">
      <c r="A440" s="2"/>
      <c r="B440" s="53">
        <f t="shared" si="254"/>
        <v>436</v>
      </c>
      <c r="C440" s="5"/>
      <c r="D440" s="6"/>
      <c r="E440" s="7"/>
      <c r="F440" s="8"/>
      <c r="G440" s="111"/>
      <c r="H440" s="112"/>
      <c r="I440" s="113">
        <f t="shared" si="257"/>
        <v>0</v>
      </c>
      <c r="J440" s="114">
        <f t="shared" si="258"/>
        <v>0</v>
      </c>
      <c r="K440" s="115">
        <f t="shared" si="255"/>
        <v>0</v>
      </c>
      <c r="L440" s="113">
        <f t="shared" si="259"/>
        <v>0</v>
      </c>
      <c r="M440" s="114">
        <f t="shared" si="260"/>
        <v>0</v>
      </c>
      <c r="N440" s="115">
        <f t="shared" si="256"/>
        <v>0</v>
      </c>
      <c r="O440" s="113">
        <f t="shared" si="261"/>
        <v>0</v>
      </c>
      <c r="P440" s="116">
        <f t="shared" si="262"/>
        <v>0</v>
      </c>
      <c r="Q440" s="117">
        <f t="shared" si="263"/>
        <v>0</v>
      </c>
      <c r="R440" s="118">
        <f t="shared" si="264"/>
        <v>0</v>
      </c>
      <c r="S440" s="111"/>
      <c r="T440" s="112"/>
      <c r="U440" s="119">
        <f t="shared" si="265"/>
        <v>0</v>
      </c>
      <c r="V440" s="120"/>
      <c r="W440" s="115">
        <f>IFERROR(IF(V440="",0,(SUMIF($G$3:U$3,"金额-入",$G440:U440)-SUMIF($G$3:U$3,"金额-出",$G440:U440))/(SUMIF($G$3:U$3,"数量-入",$G440:U440)-SUMIF($G$3:U$3,"数量-出",$G440:U440))),0)</f>
        <v>0</v>
      </c>
      <c r="X440" s="115">
        <f t="shared" si="266"/>
        <v>0</v>
      </c>
      <c r="Y440" s="121"/>
      <c r="Z440" s="122"/>
      <c r="AA440" s="111"/>
      <c r="AB440" s="112"/>
      <c r="AC440" s="119">
        <f t="shared" si="267"/>
        <v>0</v>
      </c>
      <c r="AD440" s="120"/>
      <c r="AE440" s="115">
        <f>IFERROR(IF(AD440="",0,(SUMIF($G$3:AC$3,"金额-入",$G440:AC440)-SUMIF($G$3:AC$3,"金额-出",$G440:AC440))/(SUMIF($G$3:AC$3,"数量-入",$G440:AC440)-SUMIF($G$3:AC$3,"数量-出",$G440:AC440))),0)</f>
        <v>0</v>
      </c>
      <c r="AF440" s="115">
        <f t="shared" si="268"/>
        <v>0</v>
      </c>
      <c r="AG440" s="121"/>
      <c r="AH440" s="122"/>
      <c r="AI440" s="123"/>
      <c r="AJ440" s="112"/>
      <c r="AK440" s="119">
        <f t="shared" si="269"/>
        <v>0</v>
      </c>
      <c r="AL440" s="124"/>
      <c r="AM440" s="115">
        <f>IFERROR(IF(AL440="",0,(SUMIF($G$3:AK$3,"金额-入",$G440:AK440)-SUMIF($G$3:AK$3,"金额-出",$G440:AK440))/(SUMIF($G$3:AK$3,"数量-入",$G440:AK440)-SUMIF($G$3:AK$3,"数量-出",$G440:AK440))),0)</f>
        <v>0</v>
      </c>
      <c r="AN440" s="115">
        <f t="shared" si="270"/>
        <v>0</v>
      </c>
      <c r="AO440" s="125"/>
      <c r="AP440" s="126"/>
      <c r="AQ440" s="123"/>
      <c r="AR440" s="112"/>
      <c r="AS440" s="119">
        <f t="shared" si="271"/>
        <v>0</v>
      </c>
      <c r="AT440" s="124"/>
      <c r="AU440" s="115">
        <f>IFERROR(IF(AT440="",0,(SUMIF($G$3:AS$3,"金额-入",$G440:AS440)-SUMIF($G$3:AS$3,"金额-出",$G440:AS440))/(SUMIF($G$3:AS$3,"数量-入",$G440:AS440)-SUMIF($G$3:AS$3,"数量-出",$G440:AS440))),0)</f>
        <v>0</v>
      </c>
      <c r="AV440" s="115">
        <f t="shared" si="272"/>
        <v>0</v>
      </c>
      <c r="AW440" s="125"/>
      <c r="AX440" s="126"/>
      <c r="AY440" s="123"/>
      <c r="AZ440" s="112"/>
      <c r="BA440" s="119">
        <f t="shared" si="273"/>
        <v>0</v>
      </c>
      <c r="BB440" s="124"/>
      <c r="BC440" s="115">
        <f>IFERROR(IF(BB440="",0,(SUMIF($G$3:BA$3,"金额-入",$G440:BA440)-SUMIF($G$3:BA$3,"金额-出",$G440:BA440))/(SUMIF($G$3:BA$3,"数量-入",$G440:BA440)-SUMIF($G$3:BA$3,"数量-出",$G440:BA440))),0)</f>
        <v>0</v>
      </c>
      <c r="BD440" s="115">
        <f t="shared" si="274"/>
        <v>0</v>
      </c>
      <c r="BE440" s="125"/>
      <c r="BF440" s="126"/>
      <c r="BG440" s="123"/>
      <c r="BH440" s="112"/>
      <c r="BI440" s="119">
        <f t="shared" si="275"/>
        <v>0</v>
      </c>
      <c r="BJ440" s="124"/>
      <c r="BK440" s="115">
        <f>IFERROR(IF(BJ440="",0,(SUMIF($G$3:BI$3,"金额-入",$G440:BI440)-SUMIF($G$3:BI$3,"金额-出",$G440:BI440))/(SUMIF($G$3:BI$3,"数量-入",$G440:BI440)-SUMIF($G$3:BI$3,"数量-出",$G440:BI440))),0)</f>
        <v>0</v>
      </c>
      <c r="BL440" s="115">
        <f t="shared" si="276"/>
        <v>0</v>
      </c>
      <c r="BM440" s="125"/>
      <c r="BN440" s="126"/>
      <c r="BO440" s="123"/>
      <c r="BP440" s="112"/>
      <c r="BQ440" s="119">
        <f t="shared" si="277"/>
        <v>0</v>
      </c>
      <c r="BR440" s="124"/>
      <c r="BS440" s="115">
        <f>IFERROR(IF(BR440="",0,(SUMIF($G$3:BQ$3,"金额-入",$G440:BQ440)-SUMIF($G$3:BQ$3,"金额-出",$G440:BQ440))/(SUMIF($G$3:BQ$3,"数量-入",$G440:BQ440)-SUMIF($G$3:BQ$3,"数量-出",$G440:BQ440))),0)</f>
        <v>0</v>
      </c>
      <c r="BT440" s="115">
        <f t="shared" si="278"/>
        <v>0</v>
      </c>
      <c r="BU440" s="125"/>
      <c r="BV440" s="126"/>
      <c r="BW440" s="123"/>
      <c r="BX440" s="112"/>
      <c r="BY440" s="119">
        <f t="shared" si="279"/>
        <v>0</v>
      </c>
      <c r="BZ440" s="124"/>
      <c r="CA440" s="115">
        <f>IFERROR(IF(BZ440="",0,(SUMIF($G$3:BY$3,"金额-入",$G440:BY440)-SUMIF($G$3:BY$3,"金额-出",$G440:BY440))/(SUMIF($G$3:BY$3,"数量-入",$G440:BY440)-SUMIF($G$3:BY$3,"数量-出",$G440:BY440))),0)</f>
        <v>0</v>
      </c>
      <c r="CB440" s="115">
        <f t="shared" si="280"/>
        <v>0</v>
      </c>
      <c r="CC440" s="125"/>
      <c r="CD440" s="126"/>
      <c r="CE440" s="123"/>
      <c r="CF440" s="112"/>
      <c r="CG440" s="119">
        <f t="shared" si="281"/>
        <v>0</v>
      </c>
      <c r="CH440" s="124"/>
      <c r="CI440" s="115">
        <f>IFERROR(IF(CH440="",0,(SUMIF($G$3:CG$3,"金额-入",$G440:CG440)-SUMIF($G$3:CG$3,"金额-出",$G440:CG440))/(SUMIF($G$3:CG$3,"数量-入",$G440:CG440)-SUMIF($G$3:CG$3,"数量-出",$G440:CG440))),0)</f>
        <v>0</v>
      </c>
      <c r="CJ440" s="115">
        <f t="shared" si="282"/>
        <v>0</v>
      </c>
      <c r="CK440" s="125"/>
      <c r="CL440" s="126"/>
      <c r="CM440" s="123"/>
      <c r="CN440" s="112"/>
      <c r="CO440" s="119">
        <f t="shared" si="283"/>
        <v>0</v>
      </c>
      <c r="CP440" s="124"/>
      <c r="CQ440" s="115">
        <f>IFERROR(IF(CP440="",0,(SUMIF($G$3:CO$3,"金额-入",$G440:CO440)-SUMIF($G$3:CO$3,"金额-出",$G440:CO440))/(SUMIF($G$3:CO$3,"数量-入",$G440:CO440)-SUMIF($G$3:CO$3,"数量-出",$G440:CO440))),0)</f>
        <v>0</v>
      </c>
      <c r="CR440" s="115">
        <f t="shared" si="284"/>
        <v>0</v>
      </c>
      <c r="CS440" s="125"/>
      <c r="CT440" s="126"/>
      <c r="CU440" s="123"/>
      <c r="CV440" s="112"/>
      <c r="CW440" s="119">
        <f t="shared" si="285"/>
        <v>0</v>
      </c>
      <c r="CX440" s="124"/>
      <c r="CY440" s="115">
        <f>IFERROR(IF(CX440="",0,(SUMIF($G$3:CW$3,"金额-入",$G440:CW440)-SUMIF($G$3:CW$3,"金额-出",$G440:CW440))/(SUMIF($G$3:CW$3,"数量-入",$G440:CW440)-SUMIF($G$3:CW$3,"数量-出",$G440:CW440))),0)</f>
        <v>0</v>
      </c>
      <c r="CZ440" s="115">
        <f t="shared" si="286"/>
        <v>0</v>
      </c>
      <c r="DA440" s="125"/>
      <c r="DB440" s="126"/>
      <c r="DC440" s="123"/>
      <c r="DD440" s="112"/>
      <c r="DE440" s="119">
        <f t="shared" si="287"/>
        <v>0</v>
      </c>
      <c r="DF440" s="124"/>
      <c r="DG440" s="115">
        <f>IFERROR(IF(DF440="",0,(SUMIF($G$3:DE$3,"金额-入",$G440:DE440)-SUMIF($G$3:DE$3,"金额-出",$G440:DE440))/(SUMIF($G$3:DE$3,"数量-入",$G440:DE440)-SUMIF($G$3:DE$3,"数量-出",$G440:DE440))),0)</f>
        <v>0</v>
      </c>
      <c r="DH440" s="115">
        <f t="shared" si="288"/>
        <v>0</v>
      </c>
      <c r="DI440" s="125"/>
      <c r="DJ440" s="126"/>
      <c r="DK440" s="109">
        <f t="array" ref="DK440">MIN(IF(($G$3:$DJ$3="单价")*(G440:DJ440&lt;&gt;0),G440:DJ440))</f>
        <v>0</v>
      </c>
      <c r="DL440" s="97">
        <f t="array" ref="DL440">MAX(IF($G$3:$DJ$3="单价",G440:DJ440))</f>
        <v>0</v>
      </c>
      <c r="DM440" s="115">
        <f t="shared" si="289"/>
        <v>0</v>
      </c>
      <c r="DN440" s="127"/>
      <c r="DO440" s="2"/>
      <c r="DP440" s="11">
        <f t="shared" si="290"/>
        <v>0</v>
      </c>
      <c r="DQ440" s="11">
        <f t="shared" si="291"/>
        <v>0</v>
      </c>
      <c r="DR440" s="11"/>
      <c r="DS440" s="11"/>
      <c r="DT440" s="11"/>
      <c r="DU440" s="2"/>
      <c r="DV440" s="2"/>
      <c r="DW440" s="2"/>
      <c r="DX440" s="2"/>
      <c r="DY440" s="2"/>
    </row>
    <row r="441" spans="1:129" ht="18" hidden="1" customHeight="1" outlineLevel="1" x14ac:dyDescent="0.15">
      <c r="A441" s="2"/>
      <c r="B441" s="53">
        <f t="shared" si="254"/>
        <v>437</v>
      </c>
      <c r="C441" s="5"/>
      <c r="D441" s="6"/>
      <c r="E441" s="7"/>
      <c r="F441" s="8"/>
      <c r="G441" s="111"/>
      <c r="H441" s="112"/>
      <c r="I441" s="113">
        <f t="shared" si="257"/>
        <v>0</v>
      </c>
      <c r="J441" s="114">
        <f t="shared" si="258"/>
        <v>0</v>
      </c>
      <c r="K441" s="115">
        <f t="shared" si="255"/>
        <v>0</v>
      </c>
      <c r="L441" s="113">
        <f t="shared" si="259"/>
        <v>0</v>
      </c>
      <c r="M441" s="114">
        <f t="shared" si="260"/>
        <v>0</v>
      </c>
      <c r="N441" s="115">
        <f t="shared" si="256"/>
        <v>0</v>
      </c>
      <c r="O441" s="113">
        <f t="shared" si="261"/>
        <v>0</v>
      </c>
      <c r="P441" s="116">
        <f t="shared" si="262"/>
        <v>0</v>
      </c>
      <c r="Q441" s="117">
        <f t="shared" si="263"/>
        <v>0</v>
      </c>
      <c r="R441" s="118">
        <f t="shared" si="264"/>
        <v>0</v>
      </c>
      <c r="S441" s="111"/>
      <c r="T441" s="112"/>
      <c r="U441" s="119">
        <f t="shared" si="265"/>
        <v>0</v>
      </c>
      <c r="V441" s="120"/>
      <c r="W441" s="115">
        <f>IFERROR(IF(V441="",0,(SUMIF($G$3:U$3,"金额-入",$G441:U441)-SUMIF($G$3:U$3,"金额-出",$G441:U441))/(SUMIF($G$3:U$3,"数量-入",$G441:U441)-SUMIF($G$3:U$3,"数量-出",$G441:U441))),0)</f>
        <v>0</v>
      </c>
      <c r="X441" s="115">
        <f t="shared" si="266"/>
        <v>0</v>
      </c>
      <c r="Y441" s="121"/>
      <c r="Z441" s="122"/>
      <c r="AA441" s="111"/>
      <c r="AB441" s="112"/>
      <c r="AC441" s="119">
        <f t="shared" si="267"/>
        <v>0</v>
      </c>
      <c r="AD441" s="120"/>
      <c r="AE441" s="115">
        <f>IFERROR(IF(AD441="",0,(SUMIF($G$3:AC$3,"金额-入",$G441:AC441)-SUMIF($G$3:AC$3,"金额-出",$G441:AC441))/(SUMIF($G$3:AC$3,"数量-入",$G441:AC441)-SUMIF($G$3:AC$3,"数量-出",$G441:AC441))),0)</f>
        <v>0</v>
      </c>
      <c r="AF441" s="115">
        <f t="shared" si="268"/>
        <v>0</v>
      </c>
      <c r="AG441" s="121"/>
      <c r="AH441" s="122"/>
      <c r="AI441" s="123"/>
      <c r="AJ441" s="112"/>
      <c r="AK441" s="119">
        <f t="shared" si="269"/>
        <v>0</v>
      </c>
      <c r="AL441" s="124"/>
      <c r="AM441" s="115">
        <f>IFERROR(IF(AL441="",0,(SUMIF($G$3:AK$3,"金额-入",$G441:AK441)-SUMIF($G$3:AK$3,"金额-出",$G441:AK441))/(SUMIF($G$3:AK$3,"数量-入",$G441:AK441)-SUMIF($G$3:AK$3,"数量-出",$G441:AK441))),0)</f>
        <v>0</v>
      </c>
      <c r="AN441" s="115">
        <f t="shared" si="270"/>
        <v>0</v>
      </c>
      <c r="AO441" s="125"/>
      <c r="AP441" s="126"/>
      <c r="AQ441" s="123"/>
      <c r="AR441" s="112"/>
      <c r="AS441" s="119">
        <f t="shared" si="271"/>
        <v>0</v>
      </c>
      <c r="AT441" s="124"/>
      <c r="AU441" s="115">
        <f>IFERROR(IF(AT441="",0,(SUMIF($G$3:AS$3,"金额-入",$G441:AS441)-SUMIF($G$3:AS$3,"金额-出",$G441:AS441))/(SUMIF($G$3:AS$3,"数量-入",$G441:AS441)-SUMIF($G$3:AS$3,"数量-出",$G441:AS441))),0)</f>
        <v>0</v>
      </c>
      <c r="AV441" s="115">
        <f t="shared" si="272"/>
        <v>0</v>
      </c>
      <c r="AW441" s="125"/>
      <c r="AX441" s="126"/>
      <c r="AY441" s="123"/>
      <c r="AZ441" s="112"/>
      <c r="BA441" s="119">
        <f t="shared" si="273"/>
        <v>0</v>
      </c>
      <c r="BB441" s="124"/>
      <c r="BC441" s="115">
        <f>IFERROR(IF(BB441="",0,(SUMIF($G$3:BA$3,"金额-入",$G441:BA441)-SUMIF($G$3:BA$3,"金额-出",$G441:BA441))/(SUMIF($G$3:BA$3,"数量-入",$G441:BA441)-SUMIF($G$3:BA$3,"数量-出",$G441:BA441))),0)</f>
        <v>0</v>
      </c>
      <c r="BD441" s="115">
        <f t="shared" si="274"/>
        <v>0</v>
      </c>
      <c r="BE441" s="125"/>
      <c r="BF441" s="126"/>
      <c r="BG441" s="123"/>
      <c r="BH441" s="112"/>
      <c r="BI441" s="119">
        <f t="shared" si="275"/>
        <v>0</v>
      </c>
      <c r="BJ441" s="124"/>
      <c r="BK441" s="115">
        <f>IFERROR(IF(BJ441="",0,(SUMIF($G$3:BI$3,"金额-入",$G441:BI441)-SUMIF($G$3:BI$3,"金额-出",$G441:BI441))/(SUMIF($G$3:BI$3,"数量-入",$G441:BI441)-SUMIF($G$3:BI$3,"数量-出",$G441:BI441))),0)</f>
        <v>0</v>
      </c>
      <c r="BL441" s="115">
        <f t="shared" si="276"/>
        <v>0</v>
      </c>
      <c r="BM441" s="125"/>
      <c r="BN441" s="126"/>
      <c r="BO441" s="123"/>
      <c r="BP441" s="112"/>
      <c r="BQ441" s="119">
        <f t="shared" si="277"/>
        <v>0</v>
      </c>
      <c r="BR441" s="124"/>
      <c r="BS441" s="115">
        <f>IFERROR(IF(BR441="",0,(SUMIF($G$3:BQ$3,"金额-入",$G441:BQ441)-SUMIF($G$3:BQ$3,"金额-出",$G441:BQ441))/(SUMIF($G$3:BQ$3,"数量-入",$G441:BQ441)-SUMIF($G$3:BQ$3,"数量-出",$G441:BQ441))),0)</f>
        <v>0</v>
      </c>
      <c r="BT441" s="115">
        <f t="shared" si="278"/>
        <v>0</v>
      </c>
      <c r="BU441" s="125"/>
      <c r="BV441" s="126"/>
      <c r="BW441" s="123"/>
      <c r="BX441" s="112"/>
      <c r="BY441" s="119">
        <f t="shared" si="279"/>
        <v>0</v>
      </c>
      <c r="BZ441" s="124"/>
      <c r="CA441" s="115">
        <f>IFERROR(IF(BZ441="",0,(SUMIF($G$3:BY$3,"金额-入",$G441:BY441)-SUMIF($G$3:BY$3,"金额-出",$G441:BY441))/(SUMIF($G$3:BY$3,"数量-入",$G441:BY441)-SUMIF($G$3:BY$3,"数量-出",$G441:BY441))),0)</f>
        <v>0</v>
      </c>
      <c r="CB441" s="115">
        <f t="shared" si="280"/>
        <v>0</v>
      </c>
      <c r="CC441" s="125"/>
      <c r="CD441" s="126"/>
      <c r="CE441" s="123"/>
      <c r="CF441" s="112"/>
      <c r="CG441" s="119">
        <f t="shared" si="281"/>
        <v>0</v>
      </c>
      <c r="CH441" s="124"/>
      <c r="CI441" s="115">
        <f>IFERROR(IF(CH441="",0,(SUMIF($G$3:CG$3,"金额-入",$G441:CG441)-SUMIF($G$3:CG$3,"金额-出",$G441:CG441))/(SUMIF($G$3:CG$3,"数量-入",$G441:CG441)-SUMIF($G$3:CG$3,"数量-出",$G441:CG441))),0)</f>
        <v>0</v>
      </c>
      <c r="CJ441" s="115">
        <f t="shared" si="282"/>
        <v>0</v>
      </c>
      <c r="CK441" s="125"/>
      <c r="CL441" s="126"/>
      <c r="CM441" s="123"/>
      <c r="CN441" s="112"/>
      <c r="CO441" s="119">
        <f t="shared" si="283"/>
        <v>0</v>
      </c>
      <c r="CP441" s="124"/>
      <c r="CQ441" s="115">
        <f>IFERROR(IF(CP441="",0,(SUMIF($G$3:CO$3,"金额-入",$G441:CO441)-SUMIF($G$3:CO$3,"金额-出",$G441:CO441))/(SUMIF($G$3:CO$3,"数量-入",$G441:CO441)-SUMIF($G$3:CO$3,"数量-出",$G441:CO441))),0)</f>
        <v>0</v>
      </c>
      <c r="CR441" s="115">
        <f t="shared" si="284"/>
        <v>0</v>
      </c>
      <c r="CS441" s="125"/>
      <c r="CT441" s="126"/>
      <c r="CU441" s="123"/>
      <c r="CV441" s="112"/>
      <c r="CW441" s="119">
        <f t="shared" si="285"/>
        <v>0</v>
      </c>
      <c r="CX441" s="124"/>
      <c r="CY441" s="115">
        <f>IFERROR(IF(CX441="",0,(SUMIF($G$3:CW$3,"金额-入",$G441:CW441)-SUMIF($G$3:CW$3,"金额-出",$G441:CW441))/(SUMIF($G$3:CW$3,"数量-入",$G441:CW441)-SUMIF($G$3:CW$3,"数量-出",$G441:CW441))),0)</f>
        <v>0</v>
      </c>
      <c r="CZ441" s="115">
        <f t="shared" si="286"/>
        <v>0</v>
      </c>
      <c r="DA441" s="125"/>
      <c r="DB441" s="126"/>
      <c r="DC441" s="123"/>
      <c r="DD441" s="112"/>
      <c r="DE441" s="119">
        <f t="shared" si="287"/>
        <v>0</v>
      </c>
      <c r="DF441" s="124"/>
      <c r="DG441" s="115">
        <f>IFERROR(IF(DF441="",0,(SUMIF($G$3:DE$3,"金额-入",$G441:DE441)-SUMIF($G$3:DE$3,"金额-出",$G441:DE441))/(SUMIF($G$3:DE$3,"数量-入",$G441:DE441)-SUMIF($G$3:DE$3,"数量-出",$G441:DE441))),0)</f>
        <v>0</v>
      </c>
      <c r="DH441" s="115">
        <f t="shared" si="288"/>
        <v>0</v>
      </c>
      <c r="DI441" s="125"/>
      <c r="DJ441" s="126"/>
      <c r="DK441" s="109">
        <f t="array" ref="DK441">MIN(IF(($G$3:$DJ$3="单价")*(G441:DJ441&lt;&gt;0),G441:DJ441))</f>
        <v>0</v>
      </c>
      <c r="DL441" s="97">
        <f t="array" ref="DL441">MAX(IF($G$3:$DJ$3="单价",G441:DJ441))</f>
        <v>0</v>
      </c>
      <c r="DM441" s="115">
        <f t="shared" si="289"/>
        <v>0</v>
      </c>
      <c r="DN441" s="127"/>
      <c r="DO441" s="2"/>
      <c r="DP441" s="11">
        <f t="shared" si="290"/>
        <v>0</v>
      </c>
      <c r="DQ441" s="11">
        <f t="shared" si="291"/>
        <v>0</v>
      </c>
      <c r="DR441" s="11"/>
      <c r="DS441" s="11"/>
      <c r="DT441" s="11"/>
      <c r="DU441" s="2"/>
      <c r="DV441" s="2"/>
      <c r="DW441" s="2"/>
      <c r="DX441" s="2"/>
      <c r="DY441" s="2"/>
    </row>
    <row r="442" spans="1:129" ht="18" hidden="1" customHeight="1" outlineLevel="1" x14ac:dyDescent="0.15">
      <c r="A442" s="2"/>
      <c r="B442" s="53">
        <f t="shared" si="254"/>
        <v>438</v>
      </c>
      <c r="C442" s="5"/>
      <c r="D442" s="6"/>
      <c r="E442" s="7"/>
      <c r="F442" s="8"/>
      <c r="G442" s="111"/>
      <c r="H442" s="112"/>
      <c r="I442" s="113">
        <f t="shared" si="257"/>
        <v>0</v>
      </c>
      <c r="J442" s="114">
        <f t="shared" si="258"/>
        <v>0</v>
      </c>
      <c r="K442" s="115">
        <f t="shared" si="255"/>
        <v>0</v>
      </c>
      <c r="L442" s="113">
        <f t="shared" si="259"/>
        <v>0</v>
      </c>
      <c r="M442" s="114">
        <f t="shared" si="260"/>
        <v>0</v>
      </c>
      <c r="N442" s="115">
        <f t="shared" si="256"/>
        <v>0</v>
      </c>
      <c r="O442" s="113">
        <f t="shared" si="261"/>
        <v>0</v>
      </c>
      <c r="P442" s="116">
        <f t="shared" si="262"/>
        <v>0</v>
      </c>
      <c r="Q442" s="117">
        <f t="shared" si="263"/>
        <v>0</v>
      </c>
      <c r="R442" s="118">
        <f t="shared" si="264"/>
        <v>0</v>
      </c>
      <c r="S442" s="111"/>
      <c r="T442" s="112"/>
      <c r="U442" s="119">
        <f t="shared" si="265"/>
        <v>0</v>
      </c>
      <c r="V442" s="120"/>
      <c r="W442" s="115">
        <f>IFERROR(IF(V442="",0,(SUMIF($G$3:U$3,"金额-入",$G442:U442)-SUMIF($G$3:U$3,"金额-出",$G442:U442))/(SUMIF($G$3:U$3,"数量-入",$G442:U442)-SUMIF($G$3:U$3,"数量-出",$G442:U442))),0)</f>
        <v>0</v>
      </c>
      <c r="X442" s="115">
        <f t="shared" si="266"/>
        <v>0</v>
      </c>
      <c r="Y442" s="121"/>
      <c r="Z442" s="122"/>
      <c r="AA442" s="111"/>
      <c r="AB442" s="112"/>
      <c r="AC442" s="119">
        <f t="shared" si="267"/>
        <v>0</v>
      </c>
      <c r="AD442" s="120"/>
      <c r="AE442" s="115">
        <f>IFERROR(IF(AD442="",0,(SUMIF($G$3:AC$3,"金额-入",$G442:AC442)-SUMIF($G$3:AC$3,"金额-出",$G442:AC442))/(SUMIF($G$3:AC$3,"数量-入",$G442:AC442)-SUMIF($G$3:AC$3,"数量-出",$G442:AC442))),0)</f>
        <v>0</v>
      </c>
      <c r="AF442" s="115">
        <f t="shared" si="268"/>
        <v>0</v>
      </c>
      <c r="AG442" s="121"/>
      <c r="AH442" s="122"/>
      <c r="AI442" s="123"/>
      <c r="AJ442" s="112"/>
      <c r="AK442" s="119">
        <f t="shared" si="269"/>
        <v>0</v>
      </c>
      <c r="AL442" s="124"/>
      <c r="AM442" s="115">
        <f>IFERROR(IF(AL442="",0,(SUMIF($G$3:AK$3,"金额-入",$G442:AK442)-SUMIF($G$3:AK$3,"金额-出",$G442:AK442))/(SUMIF($G$3:AK$3,"数量-入",$G442:AK442)-SUMIF($G$3:AK$3,"数量-出",$G442:AK442))),0)</f>
        <v>0</v>
      </c>
      <c r="AN442" s="115">
        <f t="shared" si="270"/>
        <v>0</v>
      </c>
      <c r="AO442" s="125"/>
      <c r="AP442" s="126"/>
      <c r="AQ442" s="123"/>
      <c r="AR442" s="112"/>
      <c r="AS442" s="119">
        <f t="shared" si="271"/>
        <v>0</v>
      </c>
      <c r="AT442" s="124"/>
      <c r="AU442" s="115">
        <f>IFERROR(IF(AT442="",0,(SUMIF($G$3:AS$3,"金额-入",$G442:AS442)-SUMIF($G$3:AS$3,"金额-出",$G442:AS442))/(SUMIF($G$3:AS$3,"数量-入",$G442:AS442)-SUMIF($G$3:AS$3,"数量-出",$G442:AS442))),0)</f>
        <v>0</v>
      </c>
      <c r="AV442" s="115">
        <f t="shared" si="272"/>
        <v>0</v>
      </c>
      <c r="AW442" s="125"/>
      <c r="AX442" s="126"/>
      <c r="AY442" s="123"/>
      <c r="AZ442" s="112"/>
      <c r="BA442" s="119">
        <f t="shared" si="273"/>
        <v>0</v>
      </c>
      <c r="BB442" s="124"/>
      <c r="BC442" s="115">
        <f>IFERROR(IF(BB442="",0,(SUMIF($G$3:BA$3,"金额-入",$G442:BA442)-SUMIF($G$3:BA$3,"金额-出",$G442:BA442))/(SUMIF($G$3:BA$3,"数量-入",$G442:BA442)-SUMIF($G$3:BA$3,"数量-出",$G442:BA442))),0)</f>
        <v>0</v>
      </c>
      <c r="BD442" s="115">
        <f t="shared" si="274"/>
        <v>0</v>
      </c>
      <c r="BE442" s="125"/>
      <c r="BF442" s="126"/>
      <c r="BG442" s="123"/>
      <c r="BH442" s="112"/>
      <c r="BI442" s="119">
        <f t="shared" si="275"/>
        <v>0</v>
      </c>
      <c r="BJ442" s="124"/>
      <c r="BK442" s="115">
        <f>IFERROR(IF(BJ442="",0,(SUMIF($G$3:BI$3,"金额-入",$G442:BI442)-SUMIF($G$3:BI$3,"金额-出",$G442:BI442))/(SUMIF($G$3:BI$3,"数量-入",$G442:BI442)-SUMIF($G$3:BI$3,"数量-出",$G442:BI442))),0)</f>
        <v>0</v>
      </c>
      <c r="BL442" s="115">
        <f t="shared" si="276"/>
        <v>0</v>
      </c>
      <c r="BM442" s="125"/>
      <c r="BN442" s="126"/>
      <c r="BO442" s="123"/>
      <c r="BP442" s="112"/>
      <c r="BQ442" s="119">
        <f t="shared" si="277"/>
        <v>0</v>
      </c>
      <c r="BR442" s="124"/>
      <c r="BS442" s="115">
        <f>IFERROR(IF(BR442="",0,(SUMIF($G$3:BQ$3,"金额-入",$G442:BQ442)-SUMIF($G$3:BQ$3,"金额-出",$G442:BQ442))/(SUMIF($G$3:BQ$3,"数量-入",$G442:BQ442)-SUMIF($G$3:BQ$3,"数量-出",$G442:BQ442))),0)</f>
        <v>0</v>
      </c>
      <c r="BT442" s="115">
        <f t="shared" si="278"/>
        <v>0</v>
      </c>
      <c r="BU442" s="125"/>
      <c r="BV442" s="126"/>
      <c r="BW442" s="123"/>
      <c r="BX442" s="112"/>
      <c r="BY442" s="119">
        <f t="shared" si="279"/>
        <v>0</v>
      </c>
      <c r="BZ442" s="124"/>
      <c r="CA442" s="115">
        <f>IFERROR(IF(BZ442="",0,(SUMIF($G$3:BY$3,"金额-入",$G442:BY442)-SUMIF($G$3:BY$3,"金额-出",$G442:BY442))/(SUMIF($G$3:BY$3,"数量-入",$G442:BY442)-SUMIF($G$3:BY$3,"数量-出",$G442:BY442))),0)</f>
        <v>0</v>
      </c>
      <c r="CB442" s="115">
        <f t="shared" si="280"/>
        <v>0</v>
      </c>
      <c r="CC442" s="125"/>
      <c r="CD442" s="126"/>
      <c r="CE442" s="123"/>
      <c r="CF442" s="112"/>
      <c r="CG442" s="119">
        <f t="shared" si="281"/>
        <v>0</v>
      </c>
      <c r="CH442" s="124"/>
      <c r="CI442" s="115">
        <f>IFERROR(IF(CH442="",0,(SUMIF($G$3:CG$3,"金额-入",$G442:CG442)-SUMIF($G$3:CG$3,"金额-出",$G442:CG442))/(SUMIF($G$3:CG$3,"数量-入",$G442:CG442)-SUMIF($G$3:CG$3,"数量-出",$G442:CG442))),0)</f>
        <v>0</v>
      </c>
      <c r="CJ442" s="115">
        <f t="shared" si="282"/>
        <v>0</v>
      </c>
      <c r="CK442" s="125"/>
      <c r="CL442" s="126"/>
      <c r="CM442" s="123"/>
      <c r="CN442" s="112"/>
      <c r="CO442" s="119">
        <f t="shared" si="283"/>
        <v>0</v>
      </c>
      <c r="CP442" s="124"/>
      <c r="CQ442" s="115">
        <f>IFERROR(IF(CP442="",0,(SUMIF($G$3:CO$3,"金额-入",$G442:CO442)-SUMIF($G$3:CO$3,"金额-出",$G442:CO442))/(SUMIF($G$3:CO$3,"数量-入",$G442:CO442)-SUMIF($G$3:CO$3,"数量-出",$G442:CO442))),0)</f>
        <v>0</v>
      </c>
      <c r="CR442" s="115">
        <f t="shared" si="284"/>
        <v>0</v>
      </c>
      <c r="CS442" s="125"/>
      <c r="CT442" s="126"/>
      <c r="CU442" s="123"/>
      <c r="CV442" s="112"/>
      <c r="CW442" s="119">
        <f t="shared" si="285"/>
        <v>0</v>
      </c>
      <c r="CX442" s="124"/>
      <c r="CY442" s="115">
        <f>IFERROR(IF(CX442="",0,(SUMIF($G$3:CW$3,"金额-入",$G442:CW442)-SUMIF($G$3:CW$3,"金额-出",$G442:CW442))/(SUMIF($G$3:CW$3,"数量-入",$G442:CW442)-SUMIF($G$3:CW$3,"数量-出",$G442:CW442))),0)</f>
        <v>0</v>
      </c>
      <c r="CZ442" s="115">
        <f t="shared" si="286"/>
        <v>0</v>
      </c>
      <c r="DA442" s="125"/>
      <c r="DB442" s="126"/>
      <c r="DC442" s="123"/>
      <c r="DD442" s="112"/>
      <c r="DE442" s="119">
        <f t="shared" si="287"/>
        <v>0</v>
      </c>
      <c r="DF442" s="124"/>
      <c r="DG442" s="115">
        <f>IFERROR(IF(DF442="",0,(SUMIF($G$3:DE$3,"金额-入",$G442:DE442)-SUMIF($G$3:DE$3,"金额-出",$G442:DE442))/(SUMIF($G$3:DE$3,"数量-入",$G442:DE442)-SUMIF($G$3:DE$3,"数量-出",$G442:DE442))),0)</f>
        <v>0</v>
      </c>
      <c r="DH442" s="115">
        <f t="shared" si="288"/>
        <v>0</v>
      </c>
      <c r="DI442" s="125"/>
      <c r="DJ442" s="126"/>
      <c r="DK442" s="109">
        <f t="array" ref="DK442">MIN(IF(($G$3:$DJ$3="单价")*(G442:DJ442&lt;&gt;0),G442:DJ442))</f>
        <v>0</v>
      </c>
      <c r="DL442" s="97">
        <f t="array" ref="DL442">MAX(IF($G$3:$DJ$3="单价",G442:DJ442))</f>
        <v>0</v>
      </c>
      <c r="DM442" s="115">
        <f t="shared" si="289"/>
        <v>0</v>
      </c>
      <c r="DN442" s="127"/>
      <c r="DO442" s="2"/>
      <c r="DP442" s="11">
        <f t="shared" si="290"/>
        <v>0</v>
      </c>
      <c r="DQ442" s="11">
        <f t="shared" si="291"/>
        <v>0</v>
      </c>
      <c r="DR442" s="11"/>
      <c r="DS442" s="11"/>
      <c r="DT442" s="11"/>
      <c r="DU442" s="2"/>
      <c r="DV442" s="2"/>
      <c r="DW442" s="2"/>
      <c r="DX442" s="2"/>
      <c r="DY442" s="2"/>
    </row>
    <row r="443" spans="1:129" ht="18" hidden="1" customHeight="1" outlineLevel="1" x14ac:dyDescent="0.15">
      <c r="A443" s="2"/>
      <c r="B443" s="53">
        <f t="shared" si="254"/>
        <v>439</v>
      </c>
      <c r="C443" s="5"/>
      <c r="D443" s="6"/>
      <c r="E443" s="7"/>
      <c r="F443" s="8"/>
      <c r="G443" s="111"/>
      <c r="H443" s="112"/>
      <c r="I443" s="113">
        <f t="shared" si="257"/>
        <v>0</v>
      </c>
      <c r="J443" s="114">
        <f t="shared" si="258"/>
        <v>0</v>
      </c>
      <c r="K443" s="115">
        <f t="shared" si="255"/>
        <v>0</v>
      </c>
      <c r="L443" s="113">
        <f t="shared" si="259"/>
        <v>0</v>
      </c>
      <c r="M443" s="114">
        <f t="shared" si="260"/>
        <v>0</v>
      </c>
      <c r="N443" s="115">
        <f t="shared" si="256"/>
        <v>0</v>
      </c>
      <c r="O443" s="113">
        <f t="shared" si="261"/>
        <v>0</v>
      </c>
      <c r="P443" s="116">
        <f t="shared" si="262"/>
        <v>0</v>
      </c>
      <c r="Q443" s="117">
        <f t="shared" si="263"/>
        <v>0</v>
      </c>
      <c r="R443" s="118">
        <f t="shared" si="264"/>
        <v>0</v>
      </c>
      <c r="S443" s="111"/>
      <c r="T443" s="112"/>
      <c r="U443" s="119">
        <f t="shared" si="265"/>
        <v>0</v>
      </c>
      <c r="V443" s="120"/>
      <c r="W443" s="115">
        <f>IFERROR(IF(V443="",0,(SUMIF($G$3:U$3,"金额-入",$G443:U443)-SUMIF($G$3:U$3,"金额-出",$G443:U443))/(SUMIF($G$3:U$3,"数量-入",$G443:U443)-SUMIF($G$3:U$3,"数量-出",$G443:U443))),0)</f>
        <v>0</v>
      </c>
      <c r="X443" s="115">
        <f t="shared" si="266"/>
        <v>0</v>
      </c>
      <c r="Y443" s="121"/>
      <c r="Z443" s="122"/>
      <c r="AA443" s="111"/>
      <c r="AB443" s="112"/>
      <c r="AC443" s="119">
        <f t="shared" si="267"/>
        <v>0</v>
      </c>
      <c r="AD443" s="120"/>
      <c r="AE443" s="115">
        <f>IFERROR(IF(AD443="",0,(SUMIF($G$3:AC$3,"金额-入",$G443:AC443)-SUMIF($G$3:AC$3,"金额-出",$G443:AC443))/(SUMIF($G$3:AC$3,"数量-入",$G443:AC443)-SUMIF($G$3:AC$3,"数量-出",$G443:AC443))),0)</f>
        <v>0</v>
      </c>
      <c r="AF443" s="115">
        <f t="shared" si="268"/>
        <v>0</v>
      </c>
      <c r="AG443" s="121"/>
      <c r="AH443" s="122"/>
      <c r="AI443" s="123"/>
      <c r="AJ443" s="112"/>
      <c r="AK443" s="119">
        <f t="shared" si="269"/>
        <v>0</v>
      </c>
      <c r="AL443" s="124"/>
      <c r="AM443" s="115">
        <f>IFERROR(IF(AL443="",0,(SUMIF($G$3:AK$3,"金额-入",$G443:AK443)-SUMIF($G$3:AK$3,"金额-出",$G443:AK443))/(SUMIF($G$3:AK$3,"数量-入",$G443:AK443)-SUMIF($G$3:AK$3,"数量-出",$G443:AK443))),0)</f>
        <v>0</v>
      </c>
      <c r="AN443" s="115">
        <f t="shared" si="270"/>
        <v>0</v>
      </c>
      <c r="AO443" s="125"/>
      <c r="AP443" s="126"/>
      <c r="AQ443" s="123"/>
      <c r="AR443" s="112"/>
      <c r="AS443" s="119">
        <f t="shared" si="271"/>
        <v>0</v>
      </c>
      <c r="AT443" s="124"/>
      <c r="AU443" s="115">
        <f>IFERROR(IF(AT443="",0,(SUMIF($G$3:AS$3,"金额-入",$G443:AS443)-SUMIF($G$3:AS$3,"金额-出",$G443:AS443))/(SUMIF($G$3:AS$3,"数量-入",$G443:AS443)-SUMIF($G$3:AS$3,"数量-出",$G443:AS443))),0)</f>
        <v>0</v>
      </c>
      <c r="AV443" s="115">
        <f t="shared" si="272"/>
        <v>0</v>
      </c>
      <c r="AW443" s="125"/>
      <c r="AX443" s="126"/>
      <c r="AY443" s="123"/>
      <c r="AZ443" s="112"/>
      <c r="BA443" s="119">
        <f t="shared" si="273"/>
        <v>0</v>
      </c>
      <c r="BB443" s="124"/>
      <c r="BC443" s="115">
        <f>IFERROR(IF(BB443="",0,(SUMIF($G$3:BA$3,"金额-入",$G443:BA443)-SUMIF($G$3:BA$3,"金额-出",$G443:BA443))/(SUMIF($G$3:BA$3,"数量-入",$G443:BA443)-SUMIF($G$3:BA$3,"数量-出",$G443:BA443))),0)</f>
        <v>0</v>
      </c>
      <c r="BD443" s="115">
        <f t="shared" si="274"/>
        <v>0</v>
      </c>
      <c r="BE443" s="125"/>
      <c r="BF443" s="126"/>
      <c r="BG443" s="123"/>
      <c r="BH443" s="112"/>
      <c r="BI443" s="119">
        <f t="shared" si="275"/>
        <v>0</v>
      </c>
      <c r="BJ443" s="124"/>
      <c r="BK443" s="115">
        <f>IFERROR(IF(BJ443="",0,(SUMIF($G$3:BI$3,"金额-入",$G443:BI443)-SUMIF($G$3:BI$3,"金额-出",$G443:BI443))/(SUMIF($G$3:BI$3,"数量-入",$G443:BI443)-SUMIF($G$3:BI$3,"数量-出",$G443:BI443))),0)</f>
        <v>0</v>
      </c>
      <c r="BL443" s="115">
        <f t="shared" si="276"/>
        <v>0</v>
      </c>
      <c r="BM443" s="125"/>
      <c r="BN443" s="126"/>
      <c r="BO443" s="123"/>
      <c r="BP443" s="112"/>
      <c r="BQ443" s="119">
        <f t="shared" si="277"/>
        <v>0</v>
      </c>
      <c r="BR443" s="124"/>
      <c r="BS443" s="115">
        <f>IFERROR(IF(BR443="",0,(SUMIF($G$3:BQ$3,"金额-入",$G443:BQ443)-SUMIF($G$3:BQ$3,"金额-出",$G443:BQ443))/(SUMIF($G$3:BQ$3,"数量-入",$G443:BQ443)-SUMIF($G$3:BQ$3,"数量-出",$G443:BQ443))),0)</f>
        <v>0</v>
      </c>
      <c r="BT443" s="115">
        <f t="shared" si="278"/>
        <v>0</v>
      </c>
      <c r="BU443" s="125"/>
      <c r="BV443" s="126"/>
      <c r="BW443" s="123"/>
      <c r="BX443" s="112"/>
      <c r="BY443" s="119">
        <f t="shared" si="279"/>
        <v>0</v>
      </c>
      <c r="BZ443" s="124"/>
      <c r="CA443" s="115">
        <f>IFERROR(IF(BZ443="",0,(SUMIF($G$3:BY$3,"金额-入",$G443:BY443)-SUMIF($G$3:BY$3,"金额-出",$G443:BY443))/(SUMIF($G$3:BY$3,"数量-入",$G443:BY443)-SUMIF($G$3:BY$3,"数量-出",$G443:BY443))),0)</f>
        <v>0</v>
      </c>
      <c r="CB443" s="115">
        <f t="shared" si="280"/>
        <v>0</v>
      </c>
      <c r="CC443" s="125"/>
      <c r="CD443" s="126"/>
      <c r="CE443" s="123"/>
      <c r="CF443" s="112"/>
      <c r="CG443" s="119">
        <f t="shared" si="281"/>
        <v>0</v>
      </c>
      <c r="CH443" s="124"/>
      <c r="CI443" s="115">
        <f>IFERROR(IF(CH443="",0,(SUMIF($G$3:CG$3,"金额-入",$G443:CG443)-SUMIF($G$3:CG$3,"金额-出",$G443:CG443))/(SUMIF($G$3:CG$3,"数量-入",$G443:CG443)-SUMIF($G$3:CG$3,"数量-出",$G443:CG443))),0)</f>
        <v>0</v>
      </c>
      <c r="CJ443" s="115">
        <f t="shared" si="282"/>
        <v>0</v>
      </c>
      <c r="CK443" s="125"/>
      <c r="CL443" s="126"/>
      <c r="CM443" s="123"/>
      <c r="CN443" s="112"/>
      <c r="CO443" s="119">
        <f t="shared" si="283"/>
        <v>0</v>
      </c>
      <c r="CP443" s="124"/>
      <c r="CQ443" s="115">
        <f>IFERROR(IF(CP443="",0,(SUMIF($G$3:CO$3,"金额-入",$G443:CO443)-SUMIF($G$3:CO$3,"金额-出",$G443:CO443))/(SUMIF($G$3:CO$3,"数量-入",$G443:CO443)-SUMIF($G$3:CO$3,"数量-出",$G443:CO443))),0)</f>
        <v>0</v>
      </c>
      <c r="CR443" s="115">
        <f t="shared" si="284"/>
        <v>0</v>
      </c>
      <c r="CS443" s="125"/>
      <c r="CT443" s="126"/>
      <c r="CU443" s="123"/>
      <c r="CV443" s="112"/>
      <c r="CW443" s="119">
        <f t="shared" si="285"/>
        <v>0</v>
      </c>
      <c r="CX443" s="124"/>
      <c r="CY443" s="115">
        <f>IFERROR(IF(CX443="",0,(SUMIF($G$3:CW$3,"金额-入",$G443:CW443)-SUMIF($G$3:CW$3,"金额-出",$G443:CW443))/(SUMIF($G$3:CW$3,"数量-入",$G443:CW443)-SUMIF($G$3:CW$3,"数量-出",$G443:CW443))),0)</f>
        <v>0</v>
      </c>
      <c r="CZ443" s="115">
        <f t="shared" si="286"/>
        <v>0</v>
      </c>
      <c r="DA443" s="125"/>
      <c r="DB443" s="126"/>
      <c r="DC443" s="123"/>
      <c r="DD443" s="112"/>
      <c r="DE443" s="119">
        <f t="shared" si="287"/>
        <v>0</v>
      </c>
      <c r="DF443" s="124"/>
      <c r="DG443" s="115">
        <f>IFERROR(IF(DF443="",0,(SUMIF($G$3:DE$3,"金额-入",$G443:DE443)-SUMIF($G$3:DE$3,"金额-出",$G443:DE443))/(SUMIF($G$3:DE$3,"数量-入",$G443:DE443)-SUMIF($G$3:DE$3,"数量-出",$G443:DE443))),0)</f>
        <v>0</v>
      </c>
      <c r="DH443" s="115">
        <f t="shared" si="288"/>
        <v>0</v>
      </c>
      <c r="DI443" s="125"/>
      <c r="DJ443" s="126"/>
      <c r="DK443" s="109">
        <f t="array" ref="DK443">MIN(IF(($G$3:$DJ$3="单价")*(G443:DJ443&lt;&gt;0),G443:DJ443))</f>
        <v>0</v>
      </c>
      <c r="DL443" s="97">
        <f t="array" ref="DL443">MAX(IF($G$3:$DJ$3="单价",G443:DJ443))</f>
        <v>0</v>
      </c>
      <c r="DM443" s="115">
        <f t="shared" si="289"/>
        <v>0</v>
      </c>
      <c r="DN443" s="127"/>
      <c r="DO443" s="2"/>
      <c r="DP443" s="11">
        <f t="shared" si="290"/>
        <v>0</v>
      </c>
      <c r="DQ443" s="11">
        <f t="shared" si="291"/>
        <v>0</v>
      </c>
      <c r="DR443" s="11"/>
      <c r="DS443" s="11"/>
      <c r="DT443" s="11"/>
      <c r="DU443" s="2"/>
      <c r="DV443" s="2"/>
      <c r="DW443" s="2"/>
      <c r="DX443" s="2"/>
      <c r="DY443" s="2"/>
    </row>
    <row r="444" spans="1:129" ht="18" hidden="1" customHeight="1" outlineLevel="1" x14ac:dyDescent="0.15">
      <c r="A444" s="2"/>
      <c r="B444" s="53">
        <f t="shared" si="254"/>
        <v>440</v>
      </c>
      <c r="C444" s="5"/>
      <c r="D444" s="6"/>
      <c r="E444" s="7"/>
      <c r="F444" s="8"/>
      <c r="G444" s="111"/>
      <c r="H444" s="112"/>
      <c r="I444" s="113">
        <f t="shared" si="257"/>
        <v>0</v>
      </c>
      <c r="J444" s="114">
        <f t="shared" si="258"/>
        <v>0</v>
      </c>
      <c r="K444" s="115">
        <f t="shared" si="255"/>
        <v>0</v>
      </c>
      <c r="L444" s="113">
        <f t="shared" si="259"/>
        <v>0</v>
      </c>
      <c r="M444" s="114">
        <f t="shared" si="260"/>
        <v>0</v>
      </c>
      <c r="N444" s="115">
        <f t="shared" si="256"/>
        <v>0</v>
      </c>
      <c r="O444" s="113">
        <f t="shared" si="261"/>
        <v>0</v>
      </c>
      <c r="P444" s="116">
        <f t="shared" si="262"/>
        <v>0</v>
      </c>
      <c r="Q444" s="117">
        <f t="shared" si="263"/>
        <v>0</v>
      </c>
      <c r="R444" s="118">
        <f t="shared" si="264"/>
        <v>0</v>
      </c>
      <c r="S444" s="111"/>
      <c r="T444" s="112"/>
      <c r="U444" s="119">
        <f t="shared" si="265"/>
        <v>0</v>
      </c>
      <c r="V444" s="120"/>
      <c r="W444" s="115">
        <f>IFERROR(IF(V444="",0,(SUMIF($G$3:U$3,"金额-入",$G444:U444)-SUMIF($G$3:U$3,"金额-出",$G444:U444))/(SUMIF($G$3:U$3,"数量-入",$G444:U444)-SUMIF($G$3:U$3,"数量-出",$G444:U444))),0)</f>
        <v>0</v>
      </c>
      <c r="X444" s="115">
        <f t="shared" si="266"/>
        <v>0</v>
      </c>
      <c r="Y444" s="121"/>
      <c r="Z444" s="122"/>
      <c r="AA444" s="111"/>
      <c r="AB444" s="112"/>
      <c r="AC444" s="119">
        <f t="shared" si="267"/>
        <v>0</v>
      </c>
      <c r="AD444" s="120"/>
      <c r="AE444" s="115">
        <f>IFERROR(IF(AD444="",0,(SUMIF($G$3:AC$3,"金额-入",$G444:AC444)-SUMIF($G$3:AC$3,"金额-出",$G444:AC444))/(SUMIF($G$3:AC$3,"数量-入",$G444:AC444)-SUMIF($G$3:AC$3,"数量-出",$G444:AC444))),0)</f>
        <v>0</v>
      </c>
      <c r="AF444" s="115">
        <f t="shared" si="268"/>
        <v>0</v>
      </c>
      <c r="AG444" s="121"/>
      <c r="AH444" s="122"/>
      <c r="AI444" s="123"/>
      <c r="AJ444" s="112"/>
      <c r="AK444" s="119">
        <f t="shared" si="269"/>
        <v>0</v>
      </c>
      <c r="AL444" s="124"/>
      <c r="AM444" s="115">
        <f>IFERROR(IF(AL444="",0,(SUMIF($G$3:AK$3,"金额-入",$G444:AK444)-SUMIF($G$3:AK$3,"金额-出",$G444:AK444))/(SUMIF($G$3:AK$3,"数量-入",$G444:AK444)-SUMIF($G$3:AK$3,"数量-出",$G444:AK444))),0)</f>
        <v>0</v>
      </c>
      <c r="AN444" s="115">
        <f t="shared" si="270"/>
        <v>0</v>
      </c>
      <c r="AO444" s="125"/>
      <c r="AP444" s="126"/>
      <c r="AQ444" s="123"/>
      <c r="AR444" s="112"/>
      <c r="AS444" s="119">
        <f t="shared" si="271"/>
        <v>0</v>
      </c>
      <c r="AT444" s="124"/>
      <c r="AU444" s="115">
        <f>IFERROR(IF(AT444="",0,(SUMIF($G$3:AS$3,"金额-入",$G444:AS444)-SUMIF($G$3:AS$3,"金额-出",$G444:AS444))/(SUMIF($G$3:AS$3,"数量-入",$G444:AS444)-SUMIF($G$3:AS$3,"数量-出",$G444:AS444))),0)</f>
        <v>0</v>
      </c>
      <c r="AV444" s="115">
        <f t="shared" si="272"/>
        <v>0</v>
      </c>
      <c r="AW444" s="125"/>
      <c r="AX444" s="126"/>
      <c r="AY444" s="123"/>
      <c r="AZ444" s="112"/>
      <c r="BA444" s="119">
        <f t="shared" si="273"/>
        <v>0</v>
      </c>
      <c r="BB444" s="124"/>
      <c r="BC444" s="115">
        <f>IFERROR(IF(BB444="",0,(SUMIF($G$3:BA$3,"金额-入",$G444:BA444)-SUMIF($G$3:BA$3,"金额-出",$G444:BA444))/(SUMIF($G$3:BA$3,"数量-入",$G444:BA444)-SUMIF($G$3:BA$3,"数量-出",$G444:BA444))),0)</f>
        <v>0</v>
      </c>
      <c r="BD444" s="115">
        <f t="shared" si="274"/>
        <v>0</v>
      </c>
      <c r="BE444" s="125"/>
      <c r="BF444" s="126"/>
      <c r="BG444" s="123"/>
      <c r="BH444" s="112"/>
      <c r="BI444" s="119">
        <f t="shared" si="275"/>
        <v>0</v>
      </c>
      <c r="BJ444" s="124"/>
      <c r="BK444" s="115">
        <f>IFERROR(IF(BJ444="",0,(SUMIF($G$3:BI$3,"金额-入",$G444:BI444)-SUMIF($G$3:BI$3,"金额-出",$G444:BI444))/(SUMIF($G$3:BI$3,"数量-入",$G444:BI444)-SUMIF($G$3:BI$3,"数量-出",$G444:BI444))),0)</f>
        <v>0</v>
      </c>
      <c r="BL444" s="115">
        <f t="shared" si="276"/>
        <v>0</v>
      </c>
      <c r="BM444" s="125"/>
      <c r="BN444" s="126"/>
      <c r="BO444" s="123"/>
      <c r="BP444" s="112"/>
      <c r="BQ444" s="119">
        <f t="shared" si="277"/>
        <v>0</v>
      </c>
      <c r="BR444" s="124"/>
      <c r="BS444" s="115">
        <f>IFERROR(IF(BR444="",0,(SUMIF($G$3:BQ$3,"金额-入",$G444:BQ444)-SUMIF($G$3:BQ$3,"金额-出",$G444:BQ444))/(SUMIF($G$3:BQ$3,"数量-入",$G444:BQ444)-SUMIF($G$3:BQ$3,"数量-出",$G444:BQ444))),0)</f>
        <v>0</v>
      </c>
      <c r="BT444" s="115">
        <f t="shared" si="278"/>
        <v>0</v>
      </c>
      <c r="BU444" s="125"/>
      <c r="BV444" s="126"/>
      <c r="BW444" s="123"/>
      <c r="BX444" s="112"/>
      <c r="BY444" s="119">
        <f t="shared" si="279"/>
        <v>0</v>
      </c>
      <c r="BZ444" s="124"/>
      <c r="CA444" s="115">
        <f>IFERROR(IF(BZ444="",0,(SUMIF($G$3:BY$3,"金额-入",$G444:BY444)-SUMIF($G$3:BY$3,"金额-出",$G444:BY444))/(SUMIF($G$3:BY$3,"数量-入",$G444:BY444)-SUMIF($G$3:BY$3,"数量-出",$G444:BY444))),0)</f>
        <v>0</v>
      </c>
      <c r="CB444" s="115">
        <f t="shared" si="280"/>
        <v>0</v>
      </c>
      <c r="CC444" s="125"/>
      <c r="CD444" s="126"/>
      <c r="CE444" s="123"/>
      <c r="CF444" s="112"/>
      <c r="CG444" s="119">
        <f t="shared" si="281"/>
        <v>0</v>
      </c>
      <c r="CH444" s="124"/>
      <c r="CI444" s="115">
        <f>IFERROR(IF(CH444="",0,(SUMIF($G$3:CG$3,"金额-入",$G444:CG444)-SUMIF($G$3:CG$3,"金额-出",$G444:CG444))/(SUMIF($G$3:CG$3,"数量-入",$G444:CG444)-SUMIF($G$3:CG$3,"数量-出",$G444:CG444))),0)</f>
        <v>0</v>
      </c>
      <c r="CJ444" s="115">
        <f t="shared" si="282"/>
        <v>0</v>
      </c>
      <c r="CK444" s="125"/>
      <c r="CL444" s="126"/>
      <c r="CM444" s="123"/>
      <c r="CN444" s="112"/>
      <c r="CO444" s="119">
        <f t="shared" si="283"/>
        <v>0</v>
      </c>
      <c r="CP444" s="124"/>
      <c r="CQ444" s="115">
        <f>IFERROR(IF(CP444="",0,(SUMIF($G$3:CO$3,"金额-入",$G444:CO444)-SUMIF($G$3:CO$3,"金额-出",$G444:CO444))/(SUMIF($G$3:CO$3,"数量-入",$G444:CO444)-SUMIF($G$3:CO$3,"数量-出",$G444:CO444))),0)</f>
        <v>0</v>
      </c>
      <c r="CR444" s="115">
        <f t="shared" si="284"/>
        <v>0</v>
      </c>
      <c r="CS444" s="125"/>
      <c r="CT444" s="126"/>
      <c r="CU444" s="123"/>
      <c r="CV444" s="112"/>
      <c r="CW444" s="119">
        <f t="shared" si="285"/>
        <v>0</v>
      </c>
      <c r="CX444" s="124"/>
      <c r="CY444" s="115">
        <f>IFERROR(IF(CX444="",0,(SUMIF($G$3:CW$3,"金额-入",$G444:CW444)-SUMIF($G$3:CW$3,"金额-出",$G444:CW444))/(SUMIF($G$3:CW$3,"数量-入",$G444:CW444)-SUMIF($G$3:CW$3,"数量-出",$G444:CW444))),0)</f>
        <v>0</v>
      </c>
      <c r="CZ444" s="115">
        <f t="shared" si="286"/>
        <v>0</v>
      </c>
      <c r="DA444" s="125"/>
      <c r="DB444" s="126"/>
      <c r="DC444" s="123"/>
      <c r="DD444" s="112"/>
      <c r="DE444" s="119">
        <f t="shared" si="287"/>
        <v>0</v>
      </c>
      <c r="DF444" s="124"/>
      <c r="DG444" s="115">
        <f>IFERROR(IF(DF444="",0,(SUMIF($G$3:DE$3,"金额-入",$G444:DE444)-SUMIF($G$3:DE$3,"金额-出",$G444:DE444))/(SUMIF($G$3:DE$3,"数量-入",$G444:DE444)-SUMIF($G$3:DE$3,"数量-出",$G444:DE444))),0)</f>
        <v>0</v>
      </c>
      <c r="DH444" s="115">
        <f t="shared" si="288"/>
        <v>0</v>
      </c>
      <c r="DI444" s="125"/>
      <c r="DJ444" s="126"/>
      <c r="DK444" s="109">
        <f t="array" ref="DK444">MIN(IF(($G$3:$DJ$3="单价")*(G444:DJ444&lt;&gt;0),G444:DJ444))</f>
        <v>0</v>
      </c>
      <c r="DL444" s="97">
        <f t="array" ref="DL444">MAX(IF($G$3:$DJ$3="单价",G444:DJ444))</f>
        <v>0</v>
      </c>
      <c r="DM444" s="115">
        <f t="shared" si="289"/>
        <v>0</v>
      </c>
      <c r="DN444" s="127"/>
      <c r="DO444" s="2"/>
      <c r="DP444" s="11">
        <f t="shared" si="290"/>
        <v>0</v>
      </c>
      <c r="DQ444" s="11">
        <f t="shared" si="291"/>
        <v>0</v>
      </c>
      <c r="DR444" s="11"/>
      <c r="DS444" s="11"/>
      <c r="DT444" s="11"/>
      <c r="DU444" s="2"/>
      <c r="DV444" s="2"/>
      <c r="DW444" s="2"/>
      <c r="DX444" s="2"/>
      <c r="DY444" s="2"/>
    </row>
    <row r="445" spans="1:129" ht="18" hidden="1" customHeight="1" outlineLevel="1" x14ac:dyDescent="0.15">
      <c r="A445" s="2"/>
      <c r="B445" s="53">
        <f t="shared" si="254"/>
        <v>441</v>
      </c>
      <c r="C445" s="5"/>
      <c r="D445" s="6"/>
      <c r="E445" s="7"/>
      <c r="F445" s="8"/>
      <c r="G445" s="111"/>
      <c r="H445" s="112"/>
      <c r="I445" s="113">
        <f t="shared" si="257"/>
        <v>0</v>
      </c>
      <c r="J445" s="114">
        <f t="shared" si="258"/>
        <v>0</v>
      </c>
      <c r="K445" s="115">
        <f t="shared" si="255"/>
        <v>0</v>
      </c>
      <c r="L445" s="113">
        <f t="shared" si="259"/>
        <v>0</v>
      </c>
      <c r="M445" s="114">
        <f t="shared" si="260"/>
        <v>0</v>
      </c>
      <c r="N445" s="115">
        <f t="shared" si="256"/>
        <v>0</v>
      </c>
      <c r="O445" s="113">
        <f t="shared" si="261"/>
        <v>0</v>
      </c>
      <c r="P445" s="116">
        <f t="shared" si="262"/>
        <v>0</v>
      </c>
      <c r="Q445" s="117">
        <f t="shared" si="263"/>
        <v>0</v>
      </c>
      <c r="R445" s="118">
        <f t="shared" si="264"/>
        <v>0</v>
      </c>
      <c r="S445" s="111"/>
      <c r="T445" s="112"/>
      <c r="U445" s="119">
        <f t="shared" si="265"/>
        <v>0</v>
      </c>
      <c r="V445" s="120"/>
      <c r="W445" s="115">
        <f>IFERROR(IF(V445="",0,(SUMIF($G$3:U$3,"金额-入",$G445:U445)-SUMIF($G$3:U$3,"金额-出",$G445:U445))/(SUMIF($G$3:U$3,"数量-入",$G445:U445)-SUMIF($G$3:U$3,"数量-出",$G445:U445))),0)</f>
        <v>0</v>
      </c>
      <c r="X445" s="115">
        <f t="shared" si="266"/>
        <v>0</v>
      </c>
      <c r="Y445" s="121"/>
      <c r="Z445" s="122"/>
      <c r="AA445" s="111"/>
      <c r="AB445" s="112"/>
      <c r="AC445" s="119">
        <f t="shared" si="267"/>
        <v>0</v>
      </c>
      <c r="AD445" s="120"/>
      <c r="AE445" s="115">
        <f>IFERROR(IF(AD445="",0,(SUMIF($G$3:AC$3,"金额-入",$G445:AC445)-SUMIF($G$3:AC$3,"金额-出",$G445:AC445))/(SUMIF($G$3:AC$3,"数量-入",$G445:AC445)-SUMIF($G$3:AC$3,"数量-出",$G445:AC445))),0)</f>
        <v>0</v>
      </c>
      <c r="AF445" s="115">
        <f t="shared" si="268"/>
        <v>0</v>
      </c>
      <c r="AG445" s="121"/>
      <c r="AH445" s="122"/>
      <c r="AI445" s="123"/>
      <c r="AJ445" s="112"/>
      <c r="AK445" s="119">
        <f t="shared" si="269"/>
        <v>0</v>
      </c>
      <c r="AL445" s="124"/>
      <c r="AM445" s="115">
        <f>IFERROR(IF(AL445="",0,(SUMIF($G$3:AK$3,"金额-入",$G445:AK445)-SUMIF($G$3:AK$3,"金额-出",$G445:AK445))/(SUMIF($G$3:AK$3,"数量-入",$G445:AK445)-SUMIF($G$3:AK$3,"数量-出",$G445:AK445))),0)</f>
        <v>0</v>
      </c>
      <c r="AN445" s="115">
        <f t="shared" si="270"/>
        <v>0</v>
      </c>
      <c r="AO445" s="125"/>
      <c r="AP445" s="126"/>
      <c r="AQ445" s="123"/>
      <c r="AR445" s="112"/>
      <c r="AS445" s="119">
        <f t="shared" si="271"/>
        <v>0</v>
      </c>
      <c r="AT445" s="124"/>
      <c r="AU445" s="115">
        <f>IFERROR(IF(AT445="",0,(SUMIF($G$3:AS$3,"金额-入",$G445:AS445)-SUMIF($G$3:AS$3,"金额-出",$G445:AS445))/(SUMIF($G$3:AS$3,"数量-入",$G445:AS445)-SUMIF($G$3:AS$3,"数量-出",$G445:AS445))),0)</f>
        <v>0</v>
      </c>
      <c r="AV445" s="115">
        <f t="shared" si="272"/>
        <v>0</v>
      </c>
      <c r="AW445" s="125"/>
      <c r="AX445" s="126"/>
      <c r="AY445" s="123"/>
      <c r="AZ445" s="112"/>
      <c r="BA445" s="119">
        <f t="shared" si="273"/>
        <v>0</v>
      </c>
      <c r="BB445" s="124"/>
      <c r="BC445" s="115">
        <f>IFERROR(IF(BB445="",0,(SUMIF($G$3:BA$3,"金额-入",$G445:BA445)-SUMIF($G$3:BA$3,"金额-出",$G445:BA445))/(SUMIF($G$3:BA$3,"数量-入",$G445:BA445)-SUMIF($G$3:BA$3,"数量-出",$G445:BA445))),0)</f>
        <v>0</v>
      </c>
      <c r="BD445" s="115">
        <f t="shared" si="274"/>
        <v>0</v>
      </c>
      <c r="BE445" s="125"/>
      <c r="BF445" s="126"/>
      <c r="BG445" s="123"/>
      <c r="BH445" s="112"/>
      <c r="BI445" s="119">
        <f t="shared" si="275"/>
        <v>0</v>
      </c>
      <c r="BJ445" s="124"/>
      <c r="BK445" s="115">
        <f>IFERROR(IF(BJ445="",0,(SUMIF($G$3:BI$3,"金额-入",$G445:BI445)-SUMIF($G$3:BI$3,"金额-出",$G445:BI445))/(SUMIF($G$3:BI$3,"数量-入",$G445:BI445)-SUMIF($G$3:BI$3,"数量-出",$G445:BI445))),0)</f>
        <v>0</v>
      </c>
      <c r="BL445" s="115">
        <f t="shared" si="276"/>
        <v>0</v>
      </c>
      <c r="BM445" s="125"/>
      <c r="BN445" s="126"/>
      <c r="BO445" s="123"/>
      <c r="BP445" s="112"/>
      <c r="BQ445" s="119">
        <f t="shared" si="277"/>
        <v>0</v>
      </c>
      <c r="BR445" s="124"/>
      <c r="BS445" s="115">
        <f>IFERROR(IF(BR445="",0,(SUMIF($G$3:BQ$3,"金额-入",$G445:BQ445)-SUMIF($G$3:BQ$3,"金额-出",$G445:BQ445))/(SUMIF($G$3:BQ$3,"数量-入",$G445:BQ445)-SUMIF($G$3:BQ$3,"数量-出",$G445:BQ445))),0)</f>
        <v>0</v>
      </c>
      <c r="BT445" s="115">
        <f t="shared" si="278"/>
        <v>0</v>
      </c>
      <c r="BU445" s="125"/>
      <c r="BV445" s="126"/>
      <c r="BW445" s="123"/>
      <c r="BX445" s="112"/>
      <c r="BY445" s="119">
        <f t="shared" si="279"/>
        <v>0</v>
      </c>
      <c r="BZ445" s="124"/>
      <c r="CA445" s="115">
        <f>IFERROR(IF(BZ445="",0,(SUMIF($G$3:BY$3,"金额-入",$G445:BY445)-SUMIF($G$3:BY$3,"金额-出",$G445:BY445))/(SUMIF($G$3:BY$3,"数量-入",$G445:BY445)-SUMIF($G$3:BY$3,"数量-出",$G445:BY445))),0)</f>
        <v>0</v>
      </c>
      <c r="CB445" s="115">
        <f t="shared" si="280"/>
        <v>0</v>
      </c>
      <c r="CC445" s="125"/>
      <c r="CD445" s="126"/>
      <c r="CE445" s="123"/>
      <c r="CF445" s="112"/>
      <c r="CG445" s="119">
        <f t="shared" si="281"/>
        <v>0</v>
      </c>
      <c r="CH445" s="124"/>
      <c r="CI445" s="115">
        <f>IFERROR(IF(CH445="",0,(SUMIF($G$3:CG$3,"金额-入",$G445:CG445)-SUMIF($G$3:CG$3,"金额-出",$G445:CG445))/(SUMIF($G$3:CG$3,"数量-入",$G445:CG445)-SUMIF($G$3:CG$3,"数量-出",$G445:CG445))),0)</f>
        <v>0</v>
      </c>
      <c r="CJ445" s="115">
        <f t="shared" si="282"/>
        <v>0</v>
      </c>
      <c r="CK445" s="125"/>
      <c r="CL445" s="126"/>
      <c r="CM445" s="123"/>
      <c r="CN445" s="112"/>
      <c r="CO445" s="119">
        <f t="shared" si="283"/>
        <v>0</v>
      </c>
      <c r="CP445" s="124"/>
      <c r="CQ445" s="115">
        <f>IFERROR(IF(CP445="",0,(SUMIF($G$3:CO$3,"金额-入",$G445:CO445)-SUMIF($G$3:CO$3,"金额-出",$G445:CO445))/(SUMIF($G$3:CO$3,"数量-入",$G445:CO445)-SUMIF($G$3:CO$3,"数量-出",$G445:CO445))),0)</f>
        <v>0</v>
      </c>
      <c r="CR445" s="115">
        <f t="shared" si="284"/>
        <v>0</v>
      </c>
      <c r="CS445" s="125"/>
      <c r="CT445" s="126"/>
      <c r="CU445" s="123"/>
      <c r="CV445" s="112"/>
      <c r="CW445" s="119">
        <f t="shared" si="285"/>
        <v>0</v>
      </c>
      <c r="CX445" s="124"/>
      <c r="CY445" s="115">
        <f>IFERROR(IF(CX445="",0,(SUMIF($G$3:CW$3,"金额-入",$G445:CW445)-SUMIF($G$3:CW$3,"金额-出",$G445:CW445))/(SUMIF($G$3:CW$3,"数量-入",$G445:CW445)-SUMIF($G$3:CW$3,"数量-出",$G445:CW445))),0)</f>
        <v>0</v>
      </c>
      <c r="CZ445" s="115">
        <f t="shared" si="286"/>
        <v>0</v>
      </c>
      <c r="DA445" s="125"/>
      <c r="DB445" s="126"/>
      <c r="DC445" s="123"/>
      <c r="DD445" s="112"/>
      <c r="DE445" s="119">
        <f t="shared" si="287"/>
        <v>0</v>
      </c>
      <c r="DF445" s="124"/>
      <c r="DG445" s="115">
        <f>IFERROR(IF(DF445="",0,(SUMIF($G$3:DE$3,"金额-入",$G445:DE445)-SUMIF($G$3:DE$3,"金额-出",$G445:DE445))/(SUMIF($G$3:DE$3,"数量-入",$G445:DE445)-SUMIF($G$3:DE$3,"数量-出",$G445:DE445))),0)</f>
        <v>0</v>
      </c>
      <c r="DH445" s="115">
        <f t="shared" si="288"/>
        <v>0</v>
      </c>
      <c r="DI445" s="125"/>
      <c r="DJ445" s="126"/>
      <c r="DK445" s="109">
        <f t="array" ref="DK445">MIN(IF(($G$3:$DJ$3="单价")*(G445:DJ445&lt;&gt;0),G445:DJ445))</f>
        <v>0</v>
      </c>
      <c r="DL445" s="97">
        <f t="array" ref="DL445">MAX(IF($G$3:$DJ$3="单价",G445:DJ445))</f>
        <v>0</v>
      </c>
      <c r="DM445" s="115">
        <f t="shared" si="289"/>
        <v>0</v>
      </c>
      <c r="DN445" s="127"/>
      <c r="DO445" s="2"/>
      <c r="DP445" s="11">
        <f t="shared" si="290"/>
        <v>0</v>
      </c>
      <c r="DQ445" s="11">
        <f t="shared" si="291"/>
        <v>0</v>
      </c>
      <c r="DR445" s="11"/>
      <c r="DS445" s="11"/>
      <c r="DT445" s="11"/>
      <c r="DU445" s="2"/>
      <c r="DV445" s="2"/>
      <c r="DW445" s="2"/>
      <c r="DX445" s="2"/>
      <c r="DY445" s="2"/>
    </row>
    <row r="446" spans="1:129" ht="18" hidden="1" customHeight="1" outlineLevel="1" x14ac:dyDescent="0.15">
      <c r="A446" s="2"/>
      <c r="B446" s="53">
        <f t="shared" si="254"/>
        <v>442</v>
      </c>
      <c r="C446" s="5"/>
      <c r="D446" s="6"/>
      <c r="E446" s="7"/>
      <c r="F446" s="8"/>
      <c r="G446" s="111"/>
      <c r="H446" s="112"/>
      <c r="I446" s="113">
        <f t="shared" si="257"/>
        <v>0</v>
      </c>
      <c r="J446" s="114">
        <f t="shared" si="258"/>
        <v>0</v>
      </c>
      <c r="K446" s="115">
        <f t="shared" si="255"/>
        <v>0</v>
      </c>
      <c r="L446" s="113">
        <f t="shared" si="259"/>
        <v>0</v>
      </c>
      <c r="M446" s="114">
        <f t="shared" si="260"/>
        <v>0</v>
      </c>
      <c r="N446" s="115">
        <f t="shared" si="256"/>
        <v>0</v>
      </c>
      <c r="O446" s="113">
        <f t="shared" si="261"/>
        <v>0</v>
      </c>
      <c r="P446" s="116">
        <f t="shared" si="262"/>
        <v>0</v>
      </c>
      <c r="Q446" s="117">
        <f t="shared" si="263"/>
        <v>0</v>
      </c>
      <c r="R446" s="118">
        <f t="shared" si="264"/>
        <v>0</v>
      </c>
      <c r="S446" s="111"/>
      <c r="T446" s="112"/>
      <c r="U446" s="119">
        <f t="shared" si="265"/>
        <v>0</v>
      </c>
      <c r="V446" s="120"/>
      <c r="W446" s="115">
        <f>IFERROR(IF(V446="",0,(SUMIF($G$3:U$3,"金额-入",$G446:U446)-SUMIF($G$3:U$3,"金额-出",$G446:U446))/(SUMIF($G$3:U$3,"数量-入",$G446:U446)-SUMIF($G$3:U$3,"数量-出",$G446:U446))),0)</f>
        <v>0</v>
      </c>
      <c r="X446" s="115">
        <f t="shared" si="266"/>
        <v>0</v>
      </c>
      <c r="Y446" s="121"/>
      <c r="Z446" s="122"/>
      <c r="AA446" s="111"/>
      <c r="AB446" s="112"/>
      <c r="AC446" s="119">
        <f t="shared" si="267"/>
        <v>0</v>
      </c>
      <c r="AD446" s="120"/>
      <c r="AE446" s="115">
        <f>IFERROR(IF(AD446="",0,(SUMIF($G$3:AC$3,"金额-入",$G446:AC446)-SUMIF($G$3:AC$3,"金额-出",$G446:AC446))/(SUMIF($G$3:AC$3,"数量-入",$G446:AC446)-SUMIF($G$3:AC$3,"数量-出",$G446:AC446))),0)</f>
        <v>0</v>
      </c>
      <c r="AF446" s="115">
        <f t="shared" si="268"/>
        <v>0</v>
      </c>
      <c r="AG446" s="121"/>
      <c r="AH446" s="122"/>
      <c r="AI446" s="123"/>
      <c r="AJ446" s="112"/>
      <c r="AK446" s="119">
        <f t="shared" si="269"/>
        <v>0</v>
      </c>
      <c r="AL446" s="124"/>
      <c r="AM446" s="115">
        <f>IFERROR(IF(AL446="",0,(SUMIF($G$3:AK$3,"金额-入",$G446:AK446)-SUMIF($G$3:AK$3,"金额-出",$G446:AK446))/(SUMIF($G$3:AK$3,"数量-入",$G446:AK446)-SUMIF($G$3:AK$3,"数量-出",$G446:AK446))),0)</f>
        <v>0</v>
      </c>
      <c r="AN446" s="115">
        <f t="shared" si="270"/>
        <v>0</v>
      </c>
      <c r="AO446" s="125"/>
      <c r="AP446" s="126"/>
      <c r="AQ446" s="123"/>
      <c r="AR446" s="112"/>
      <c r="AS446" s="119">
        <f t="shared" si="271"/>
        <v>0</v>
      </c>
      <c r="AT446" s="124"/>
      <c r="AU446" s="115">
        <f>IFERROR(IF(AT446="",0,(SUMIF($G$3:AS$3,"金额-入",$G446:AS446)-SUMIF($G$3:AS$3,"金额-出",$G446:AS446))/(SUMIF($G$3:AS$3,"数量-入",$G446:AS446)-SUMIF($G$3:AS$3,"数量-出",$G446:AS446))),0)</f>
        <v>0</v>
      </c>
      <c r="AV446" s="115">
        <f t="shared" si="272"/>
        <v>0</v>
      </c>
      <c r="AW446" s="125"/>
      <c r="AX446" s="126"/>
      <c r="AY446" s="123"/>
      <c r="AZ446" s="112"/>
      <c r="BA446" s="119">
        <f t="shared" si="273"/>
        <v>0</v>
      </c>
      <c r="BB446" s="124"/>
      <c r="BC446" s="115">
        <f>IFERROR(IF(BB446="",0,(SUMIF($G$3:BA$3,"金额-入",$G446:BA446)-SUMIF($G$3:BA$3,"金额-出",$G446:BA446))/(SUMIF($G$3:BA$3,"数量-入",$G446:BA446)-SUMIF($G$3:BA$3,"数量-出",$G446:BA446))),0)</f>
        <v>0</v>
      </c>
      <c r="BD446" s="115">
        <f t="shared" si="274"/>
        <v>0</v>
      </c>
      <c r="BE446" s="125"/>
      <c r="BF446" s="126"/>
      <c r="BG446" s="123"/>
      <c r="BH446" s="112"/>
      <c r="BI446" s="119">
        <f t="shared" si="275"/>
        <v>0</v>
      </c>
      <c r="BJ446" s="124"/>
      <c r="BK446" s="115">
        <f>IFERROR(IF(BJ446="",0,(SUMIF($G$3:BI$3,"金额-入",$G446:BI446)-SUMIF($G$3:BI$3,"金额-出",$G446:BI446))/(SUMIF($G$3:BI$3,"数量-入",$G446:BI446)-SUMIF($G$3:BI$3,"数量-出",$G446:BI446))),0)</f>
        <v>0</v>
      </c>
      <c r="BL446" s="115">
        <f t="shared" si="276"/>
        <v>0</v>
      </c>
      <c r="BM446" s="125"/>
      <c r="BN446" s="126"/>
      <c r="BO446" s="123"/>
      <c r="BP446" s="112"/>
      <c r="BQ446" s="119">
        <f t="shared" si="277"/>
        <v>0</v>
      </c>
      <c r="BR446" s="124"/>
      <c r="BS446" s="115">
        <f>IFERROR(IF(BR446="",0,(SUMIF($G$3:BQ$3,"金额-入",$G446:BQ446)-SUMIF($G$3:BQ$3,"金额-出",$G446:BQ446))/(SUMIF($G$3:BQ$3,"数量-入",$G446:BQ446)-SUMIF($G$3:BQ$3,"数量-出",$G446:BQ446))),0)</f>
        <v>0</v>
      </c>
      <c r="BT446" s="115">
        <f t="shared" si="278"/>
        <v>0</v>
      </c>
      <c r="BU446" s="125"/>
      <c r="BV446" s="126"/>
      <c r="BW446" s="123"/>
      <c r="BX446" s="112"/>
      <c r="BY446" s="119">
        <f t="shared" si="279"/>
        <v>0</v>
      </c>
      <c r="BZ446" s="124"/>
      <c r="CA446" s="115">
        <f>IFERROR(IF(BZ446="",0,(SUMIF($G$3:BY$3,"金额-入",$G446:BY446)-SUMIF($G$3:BY$3,"金额-出",$G446:BY446))/(SUMIF($G$3:BY$3,"数量-入",$G446:BY446)-SUMIF($G$3:BY$3,"数量-出",$G446:BY446))),0)</f>
        <v>0</v>
      </c>
      <c r="CB446" s="115">
        <f t="shared" si="280"/>
        <v>0</v>
      </c>
      <c r="CC446" s="125"/>
      <c r="CD446" s="126"/>
      <c r="CE446" s="123"/>
      <c r="CF446" s="112"/>
      <c r="CG446" s="119">
        <f t="shared" si="281"/>
        <v>0</v>
      </c>
      <c r="CH446" s="124"/>
      <c r="CI446" s="115">
        <f>IFERROR(IF(CH446="",0,(SUMIF($G$3:CG$3,"金额-入",$G446:CG446)-SUMIF($G$3:CG$3,"金额-出",$G446:CG446))/(SUMIF($G$3:CG$3,"数量-入",$G446:CG446)-SUMIF($G$3:CG$3,"数量-出",$G446:CG446))),0)</f>
        <v>0</v>
      </c>
      <c r="CJ446" s="115">
        <f t="shared" si="282"/>
        <v>0</v>
      </c>
      <c r="CK446" s="125"/>
      <c r="CL446" s="126"/>
      <c r="CM446" s="123"/>
      <c r="CN446" s="112"/>
      <c r="CO446" s="119">
        <f t="shared" si="283"/>
        <v>0</v>
      </c>
      <c r="CP446" s="124"/>
      <c r="CQ446" s="115">
        <f>IFERROR(IF(CP446="",0,(SUMIF($G$3:CO$3,"金额-入",$G446:CO446)-SUMIF($G$3:CO$3,"金额-出",$G446:CO446))/(SUMIF($G$3:CO$3,"数量-入",$G446:CO446)-SUMIF($G$3:CO$3,"数量-出",$G446:CO446))),0)</f>
        <v>0</v>
      </c>
      <c r="CR446" s="115">
        <f t="shared" si="284"/>
        <v>0</v>
      </c>
      <c r="CS446" s="125"/>
      <c r="CT446" s="126"/>
      <c r="CU446" s="123"/>
      <c r="CV446" s="112"/>
      <c r="CW446" s="119">
        <f t="shared" si="285"/>
        <v>0</v>
      </c>
      <c r="CX446" s="124"/>
      <c r="CY446" s="115">
        <f>IFERROR(IF(CX446="",0,(SUMIF($G$3:CW$3,"金额-入",$G446:CW446)-SUMIF($G$3:CW$3,"金额-出",$G446:CW446))/(SUMIF($G$3:CW$3,"数量-入",$G446:CW446)-SUMIF($G$3:CW$3,"数量-出",$G446:CW446))),0)</f>
        <v>0</v>
      </c>
      <c r="CZ446" s="115">
        <f t="shared" si="286"/>
        <v>0</v>
      </c>
      <c r="DA446" s="125"/>
      <c r="DB446" s="126"/>
      <c r="DC446" s="123"/>
      <c r="DD446" s="112"/>
      <c r="DE446" s="119">
        <f t="shared" si="287"/>
        <v>0</v>
      </c>
      <c r="DF446" s="124"/>
      <c r="DG446" s="115">
        <f>IFERROR(IF(DF446="",0,(SUMIF($G$3:DE$3,"金额-入",$G446:DE446)-SUMIF($G$3:DE$3,"金额-出",$G446:DE446))/(SUMIF($G$3:DE$3,"数量-入",$G446:DE446)-SUMIF($G$3:DE$3,"数量-出",$G446:DE446))),0)</f>
        <v>0</v>
      </c>
      <c r="DH446" s="115">
        <f t="shared" si="288"/>
        <v>0</v>
      </c>
      <c r="DI446" s="125"/>
      <c r="DJ446" s="126"/>
      <c r="DK446" s="109">
        <f t="array" ref="DK446">MIN(IF(($G$3:$DJ$3="单价")*(G446:DJ446&lt;&gt;0),G446:DJ446))</f>
        <v>0</v>
      </c>
      <c r="DL446" s="97">
        <f t="array" ref="DL446">MAX(IF($G$3:$DJ$3="单价",G446:DJ446))</f>
        <v>0</v>
      </c>
      <c r="DM446" s="115">
        <f t="shared" si="289"/>
        <v>0</v>
      </c>
      <c r="DN446" s="127"/>
      <c r="DO446" s="2"/>
      <c r="DP446" s="11">
        <f t="shared" si="290"/>
        <v>0</v>
      </c>
      <c r="DQ446" s="11">
        <f t="shared" si="291"/>
        <v>0</v>
      </c>
      <c r="DR446" s="11"/>
      <c r="DS446" s="11"/>
      <c r="DT446" s="11"/>
      <c r="DU446" s="2"/>
      <c r="DV446" s="2"/>
      <c r="DW446" s="2"/>
      <c r="DX446" s="2"/>
      <c r="DY446" s="2"/>
    </row>
    <row r="447" spans="1:129" ht="18" hidden="1" customHeight="1" outlineLevel="1" x14ac:dyDescent="0.15">
      <c r="A447" s="2"/>
      <c r="B447" s="53">
        <f t="shared" si="254"/>
        <v>443</v>
      </c>
      <c r="C447" s="5"/>
      <c r="D447" s="6"/>
      <c r="E447" s="7"/>
      <c r="F447" s="8"/>
      <c r="G447" s="111"/>
      <c r="H447" s="112"/>
      <c r="I447" s="113">
        <f t="shared" si="257"/>
        <v>0</v>
      </c>
      <c r="J447" s="114">
        <f t="shared" si="258"/>
        <v>0</v>
      </c>
      <c r="K447" s="115">
        <f t="shared" si="255"/>
        <v>0</v>
      </c>
      <c r="L447" s="113">
        <f t="shared" si="259"/>
        <v>0</v>
      </c>
      <c r="M447" s="114">
        <f t="shared" si="260"/>
        <v>0</v>
      </c>
      <c r="N447" s="115">
        <f t="shared" si="256"/>
        <v>0</v>
      </c>
      <c r="O447" s="113">
        <f t="shared" si="261"/>
        <v>0</v>
      </c>
      <c r="P447" s="116">
        <f t="shared" si="262"/>
        <v>0</v>
      </c>
      <c r="Q447" s="117">
        <f t="shared" si="263"/>
        <v>0</v>
      </c>
      <c r="R447" s="118">
        <f t="shared" si="264"/>
        <v>0</v>
      </c>
      <c r="S447" s="111"/>
      <c r="T447" s="112"/>
      <c r="U447" s="119">
        <f t="shared" si="265"/>
        <v>0</v>
      </c>
      <c r="V447" s="120"/>
      <c r="W447" s="115">
        <f>IFERROR(IF(V447="",0,(SUMIF($G$3:U$3,"金额-入",$G447:U447)-SUMIF($G$3:U$3,"金额-出",$G447:U447))/(SUMIF($G$3:U$3,"数量-入",$G447:U447)-SUMIF($G$3:U$3,"数量-出",$G447:U447))),0)</f>
        <v>0</v>
      </c>
      <c r="X447" s="115">
        <f t="shared" si="266"/>
        <v>0</v>
      </c>
      <c r="Y447" s="121"/>
      <c r="Z447" s="122"/>
      <c r="AA447" s="111"/>
      <c r="AB447" s="112"/>
      <c r="AC447" s="119">
        <f t="shared" si="267"/>
        <v>0</v>
      </c>
      <c r="AD447" s="120"/>
      <c r="AE447" s="115">
        <f>IFERROR(IF(AD447="",0,(SUMIF($G$3:AC$3,"金额-入",$G447:AC447)-SUMIF($G$3:AC$3,"金额-出",$G447:AC447))/(SUMIF($G$3:AC$3,"数量-入",$G447:AC447)-SUMIF($G$3:AC$3,"数量-出",$G447:AC447))),0)</f>
        <v>0</v>
      </c>
      <c r="AF447" s="115">
        <f t="shared" si="268"/>
        <v>0</v>
      </c>
      <c r="AG447" s="121"/>
      <c r="AH447" s="122"/>
      <c r="AI447" s="123"/>
      <c r="AJ447" s="112"/>
      <c r="AK447" s="119">
        <f t="shared" si="269"/>
        <v>0</v>
      </c>
      <c r="AL447" s="124"/>
      <c r="AM447" s="115">
        <f>IFERROR(IF(AL447="",0,(SUMIF($G$3:AK$3,"金额-入",$G447:AK447)-SUMIF($G$3:AK$3,"金额-出",$G447:AK447))/(SUMIF($G$3:AK$3,"数量-入",$G447:AK447)-SUMIF($G$3:AK$3,"数量-出",$G447:AK447))),0)</f>
        <v>0</v>
      </c>
      <c r="AN447" s="115">
        <f t="shared" si="270"/>
        <v>0</v>
      </c>
      <c r="AO447" s="125"/>
      <c r="AP447" s="126"/>
      <c r="AQ447" s="123"/>
      <c r="AR447" s="112"/>
      <c r="AS447" s="119">
        <f t="shared" si="271"/>
        <v>0</v>
      </c>
      <c r="AT447" s="124"/>
      <c r="AU447" s="115">
        <f>IFERROR(IF(AT447="",0,(SUMIF($G$3:AS$3,"金额-入",$G447:AS447)-SUMIF($G$3:AS$3,"金额-出",$G447:AS447))/(SUMIF($G$3:AS$3,"数量-入",$G447:AS447)-SUMIF($G$3:AS$3,"数量-出",$G447:AS447))),0)</f>
        <v>0</v>
      </c>
      <c r="AV447" s="115">
        <f t="shared" si="272"/>
        <v>0</v>
      </c>
      <c r="AW447" s="125"/>
      <c r="AX447" s="126"/>
      <c r="AY447" s="123"/>
      <c r="AZ447" s="112"/>
      <c r="BA447" s="119">
        <f t="shared" si="273"/>
        <v>0</v>
      </c>
      <c r="BB447" s="124"/>
      <c r="BC447" s="115">
        <f>IFERROR(IF(BB447="",0,(SUMIF($G$3:BA$3,"金额-入",$G447:BA447)-SUMIF($G$3:BA$3,"金额-出",$G447:BA447))/(SUMIF($G$3:BA$3,"数量-入",$G447:BA447)-SUMIF($G$3:BA$3,"数量-出",$G447:BA447))),0)</f>
        <v>0</v>
      </c>
      <c r="BD447" s="115">
        <f t="shared" si="274"/>
        <v>0</v>
      </c>
      <c r="BE447" s="125"/>
      <c r="BF447" s="126"/>
      <c r="BG447" s="123"/>
      <c r="BH447" s="112"/>
      <c r="BI447" s="119">
        <f t="shared" si="275"/>
        <v>0</v>
      </c>
      <c r="BJ447" s="124"/>
      <c r="BK447" s="115">
        <f>IFERROR(IF(BJ447="",0,(SUMIF($G$3:BI$3,"金额-入",$G447:BI447)-SUMIF($G$3:BI$3,"金额-出",$G447:BI447))/(SUMIF($G$3:BI$3,"数量-入",$G447:BI447)-SUMIF($G$3:BI$3,"数量-出",$G447:BI447))),0)</f>
        <v>0</v>
      </c>
      <c r="BL447" s="115">
        <f t="shared" si="276"/>
        <v>0</v>
      </c>
      <c r="BM447" s="125"/>
      <c r="BN447" s="126"/>
      <c r="BO447" s="123"/>
      <c r="BP447" s="112"/>
      <c r="BQ447" s="119">
        <f t="shared" si="277"/>
        <v>0</v>
      </c>
      <c r="BR447" s="124"/>
      <c r="BS447" s="115">
        <f>IFERROR(IF(BR447="",0,(SUMIF($G$3:BQ$3,"金额-入",$G447:BQ447)-SUMIF($G$3:BQ$3,"金额-出",$G447:BQ447))/(SUMIF($G$3:BQ$3,"数量-入",$G447:BQ447)-SUMIF($G$3:BQ$3,"数量-出",$G447:BQ447))),0)</f>
        <v>0</v>
      </c>
      <c r="BT447" s="115">
        <f t="shared" si="278"/>
        <v>0</v>
      </c>
      <c r="BU447" s="125"/>
      <c r="BV447" s="126"/>
      <c r="BW447" s="123"/>
      <c r="BX447" s="112"/>
      <c r="BY447" s="119">
        <f t="shared" si="279"/>
        <v>0</v>
      </c>
      <c r="BZ447" s="124"/>
      <c r="CA447" s="115">
        <f>IFERROR(IF(BZ447="",0,(SUMIF($G$3:BY$3,"金额-入",$G447:BY447)-SUMIF($G$3:BY$3,"金额-出",$G447:BY447))/(SUMIF($G$3:BY$3,"数量-入",$G447:BY447)-SUMIF($G$3:BY$3,"数量-出",$G447:BY447))),0)</f>
        <v>0</v>
      </c>
      <c r="CB447" s="115">
        <f t="shared" si="280"/>
        <v>0</v>
      </c>
      <c r="CC447" s="125"/>
      <c r="CD447" s="126"/>
      <c r="CE447" s="123"/>
      <c r="CF447" s="112"/>
      <c r="CG447" s="119">
        <f t="shared" si="281"/>
        <v>0</v>
      </c>
      <c r="CH447" s="124"/>
      <c r="CI447" s="115">
        <f>IFERROR(IF(CH447="",0,(SUMIF($G$3:CG$3,"金额-入",$G447:CG447)-SUMIF($G$3:CG$3,"金额-出",$G447:CG447))/(SUMIF($G$3:CG$3,"数量-入",$G447:CG447)-SUMIF($G$3:CG$3,"数量-出",$G447:CG447))),0)</f>
        <v>0</v>
      </c>
      <c r="CJ447" s="115">
        <f t="shared" si="282"/>
        <v>0</v>
      </c>
      <c r="CK447" s="125"/>
      <c r="CL447" s="126"/>
      <c r="CM447" s="123"/>
      <c r="CN447" s="112"/>
      <c r="CO447" s="119">
        <f t="shared" si="283"/>
        <v>0</v>
      </c>
      <c r="CP447" s="124"/>
      <c r="CQ447" s="115">
        <f>IFERROR(IF(CP447="",0,(SUMIF($G$3:CO$3,"金额-入",$G447:CO447)-SUMIF($G$3:CO$3,"金额-出",$G447:CO447))/(SUMIF($G$3:CO$3,"数量-入",$G447:CO447)-SUMIF($G$3:CO$3,"数量-出",$G447:CO447))),0)</f>
        <v>0</v>
      </c>
      <c r="CR447" s="115">
        <f t="shared" si="284"/>
        <v>0</v>
      </c>
      <c r="CS447" s="125"/>
      <c r="CT447" s="126"/>
      <c r="CU447" s="123"/>
      <c r="CV447" s="112"/>
      <c r="CW447" s="119">
        <f t="shared" si="285"/>
        <v>0</v>
      </c>
      <c r="CX447" s="124"/>
      <c r="CY447" s="115">
        <f>IFERROR(IF(CX447="",0,(SUMIF($G$3:CW$3,"金额-入",$G447:CW447)-SUMIF($G$3:CW$3,"金额-出",$G447:CW447))/(SUMIF($G$3:CW$3,"数量-入",$G447:CW447)-SUMIF($G$3:CW$3,"数量-出",$G447:CW447))),0)</f>
        <v>0</v>
      </c>
      <c r="CZ447" s="115">
        <f t="shared" si="286"/>
        <v>0</v>
      </c>
      <c r="DA447" s="125"/>
      <c r="DB447" s="126"/>
      <c r="DC447" s="123"/>
      <c r="DD447" s="112"/>
      <c r="DE447" s="119">
        <f t="shared" si="287"/>
        <v>0</v>
      </c>
      <c r="DF447" s="124"/>
      <c r="DG447" s="115">
        <f>IFERROR(IF(DF447="",0,(SUMIF($G$3:DE$3,"金额-入",$G447:DE447)-SUMIF($G$3:DE$3,"金额-出",$G447:DE447))/(SUMIF($G$3:DE$3,"数量-入",$G447:DE447)-SUMIF($G$3:DE$3,"数量-出",$G447:DE447))),0)</f>
        <v>0</v>
      </c>
      <c r="DH447" s="115">
        <f t="shared" si="288"/>
        <v>0</v>
      </c>
      <c r="DI447" s="125"/>
      <c r="DJ447" s="126"/>
      <c r="DK447" s="109">
        <f t="array" ref="DK447">MIN(IF(($G$3:$DJ$3="单价")*(G447:DJ447&lt;&gt;0),G447:DJ447))</f>
        <v>0</v>
      </c>
      <c r="DL447" s="97">
        <f t="array" ref="DL447">MAX(IF($G$3:$DJ$3="单价",G447:DJ447))</f>
        <v>0</v>
      </c>
      <c r="DM447" s="115">
        <f t="shared" si="289"/>
        <v>0</v>
      </c>
      <c r="DN447" s="127"/>
      <c r="DO447" s="2"/>
      <c r="DP447" s="11">
        <f t="shared" si="290"/>
        <v>0</v>
      </c>
      <c r="DQ447" s="11">
        <f t="shared" si="291"/>
        <v>0</v>
      </c>
      <c r="DR447" s="11"/>
      <c r="DS447" s="11"/>
      <c r="DT447" s="11"/>
      <c r="DU447" s="2"/>
      <c r="DV447" s="2"/>
      <c r="DW447" s="2"/>
      <c r="DX447" s="2"/>
      <c r="DY447" s="2"/>
    </row>
    <row r="448" spans="1:129" ht="18" hidden="1" customHeight="1" outlineLevel="1" x14ac:dyDescent="0.15">
      <c r="A448" s="2"/>
      <c r="B448" s="53">
        <f t="shared" si="254"/>
        <v>444</v>
      </c>
      <c r="C448" s="5"/>
      <c r="D448" s="6"/>
      <c r="E448" s="7"/>
      <c r="F448" s="8"/>
      <c r="G448" s="111"/>
      <c r="H448" s="112"/>
      <c r="I448" s="113">
        <f t="shared" si="257"/>
        <v>0</v>
      </c>
      <c r="J448" s="114">
        <f t="shared" si="258"/>
        <v>0</v>
      </c>
      <c r="K448" s="115">
        <f t="shared" si="255"/>
        <v>0</v>
      </c>
      <c r="L448" s="113">
        <f t="shared" si="259"/>
        <v>0</v>
      </c>
      <c r="M448" s="114">
        <f t="shared" si="260"/>
        <v>0</v>
      </c>
      <c r="N448" s="115">
        <f t="shared" si="256"/>
        <v>0</v>
      </c>
      <c r="O448" s="113">
        <f t="shared" si="261"/>
        <v>0</v>
      </c>
      <c r="P448" s="116">
        <f t="shared" si="262"/>
        <v>0</v>
      </c>
      <c r="Q448" s="117">
        <f t="shared" si="263"/>
        <v>0</v>
      </c>
      <c r="R448" s="118">
        <f t="shared" si="264"/>
        <v>0</v>
      </c>
      <c r="S448" s="111"/>
      <c r="T448" s="112"/>
      <c r="U448" s="119">
        <f t="shared" si="265"/>
        <v>0</v>
      </c>
      <c r="V448" s="120"/>
      <c r="W448" s="115">
        <f>IFERROR(IF(V448="",0,(SUMIF($G$3:U$3,"金额-入",$G448:U448)-SUMIF($G$3:U$3,"金额-出",$G448:U448))/(SUMIF($G$3:U$3,"数量-入",$G448:U448)-SUMIF($G$3:U$3,"数量-出",$G448:U448))),0)</f>
        <v>0</v>
      </c>
      <c r="X448" s="115">
        <f t="shared" si="266"/>
        <v>0</v>
      </c>
      <c r="Y448" s="121"/>
      <c r="Z448" s="122"/>
      <c r="AA448" s="111"/>
      <c r="AB448" s="112"/>
      <c r="AC448" s="119">
        <f t="shared" si="267"/>
        <v>0</v>
      </c>
      <c r="AD448" s="120"/>
      <c r="AE448" s="115">
        <f>IFERROR(IF(AD448="",0,(SUMIF($G$3:AC$3,"金额-入",$G448:AC448)-SUMIF($G$3:AC$3,"金额-出",$G448:AC448))/(SUMIF($G$3:AC$3,"数量-入",$G448:AC448)-SUMIF($G$3:AC$3,"数量-出",$G448:AC448))),0)</f>
        <v>0</v>
      </c>
      <c r="AF448" s="115">
        <f t="shared" si="268"/>
        <v>0</v>
      </c>
      <c r="AG448" s="121"/>
      <c r="AH448" s="122"/>
      <c r="AI448" s="123"/>
      <c r="AJ448" s="112"/>
      <c r="AK448" s="119">
        <f t="shared" si="269"/>
        <v>0</v>
      </c>
      <c r="AL448" s="124"/>
      <c r="AM448" s="115">
        <f>IFERROR(IF(AL448="",0,(SUMIF($G$3:AK$3,"金额-入",$G448:AK448)-SUMIF($G$3:AK$3,"金额-出",$G448:AK448))/(SUMIF($G$3:AK$3,"数量-入",$G448:AK448)-SUMIF($G$3:AK$3,"数量-出",$G448:AK448))),0)</f>
        <v>0</v>
      </c>
      <c r="AN448" s="115">
        <f t="shared" si="270"/>
        <v>0</v>
      </c>
      <c r="AO448" s="125"/>
      <c r="AP448" s="126"/>
      <c r="AQ448" s="123"/>
      <c r="AR448" s="112"/>
      <c r="AS448" s="119">
        <f t="shared" si="271"/>
        <v>0</v>
      </c>
      <c r="AT448" s="124"/>
      <c r="AU448" s="115">
        <f>IFERROR(IF(AT448="",0,(SUMIF($G$3:AS$3,"金额-入",$G448:AS448)-SUMIF($G$3:AS$3,"金额-出",$G448:AS448))/(SUMIF($G$3:AS$3,"数量-入",$G448:AS448)-SUMIF($G$3:AS$3,"数量-出",$G448:AS448))),0)</f>
        <v>0</v>
      </c>
      <c r="AV448" s="115">
        <f t="shared" si="272"/>
        <v>0</v>
      </c>
      <c r="AW448" s="125"/>
      <c r="AX448" s="126"/>
      <c r="AY448" s="123"/>
      <c r="AZ448" s="112"/>
      <c r="BA448" s="119">
        <f t="shared" si="273"/>
        <v>0</v>
      </c>
      <c r="BB448" s="124"/>
      <c r="BC448" s="115">
        <f>IFERROR(IF(BB448="",0,(SUMIF($G$3:BA$3,"金额-入",$G448:BA448)-SUMIF($G$3:BA$3,"金额-出",$G448:BA448))/(SUMIF($G$3:BA$3,"数量-入",$G448:BA448)-SUMIF($G$3:BA$3,"数量-出",$G448:BA448))),0)</f>
        <v>0</v>
      </c>
      <c r="BD448" s="115">
        <f t="shared" si="274"/>
        <v>0</v>
      </c>
      <c r="BE448" s="125"/>
      <c r="BF448" s="126"/>
      <c r="BG448" s="123"/>
      <c r="BH448" s="112"/>
      <c r="BI448" s="119">
        <f t="shared" si="275"/>
        <v>0</v>
      </c>
      <c r="BJ448" s="124"/>
      <c r="BK448" s="115">
        <f>IFERROR(IF(BJ448="",0,(SUMIF($G$3:BI$3,"金额-入",$G448:BI448)-SUMIF($G$3:BI$3,"金额-出",$G448:BI448))/(SUMIF($G$3:BI$3,"数量-入",$G448:BI448)-SUMIF($G$3:BI$3,"数量-出",$G448:BI448))),0)</f>
        <v>0</v>
      </c>
      <c r="BL448" s="115">
        <f t="shared" si="276"/>
        <v>0</v>
      </c>
      <c r="BM448" s="125"/>
      <c r="BN448" s="126"/>
      <c r="BO448" s="123"/>
      <c r="BP448" s="112"/>
      <c r="BQ448" s="119">
        <f t="shared" si="277"/>
        <v>0</v>
      </c>
      <c r="BR448" s="124"/>
      <c r="BS448" s="115">
        <f>IFERROR(IF(BR448="",0,(SUMIF($G$3:BQ$3,"金额-入",$G448:BQ448)-SUMIF($G$3:BQ$3,"金额-出",$G448:BQ448))/(SUMIF($G$3:BQ$3,"数量-入",$G448:BQ448)-SUMIF($G$3:BQ$3,"数量-出",$G448:BQ448))),0)</f>
        <v>0</v>
      </c>
      <c r="BT448" s="115">
        <f t="shared" si="278"/>
        <v>0</v>
      </c>
      <c r="BU448" s="125"/>
      <c r="BV448" s="126"/>
      <c r="BW448" s="123"/>
      <c r="BX448" s="112"/>
      <c r="BY448" s="119">
        <f t="shared" si="279"/>
        <v>0</v>
      </c>
      <c r="BZ448" s="124"/>
      <c r="CA448" s="115">
        <f>IFERROR(IF(BZ448="",0,(SUMIF($G$3:BY$3,"金额-入",$G448:BY448)-SUMIF($G$3:BY$3,"金额-出",$G448:BY448))/(SUMIF($G$3:BY$3,"数量-入",$G448:BY448)-SUMIF($G$3:BY$3,"数量-出",$G448:BY448))),0)</f>
        <v>0</v>
      </c>
      <c r="CB448" s="115">
        <f t="shared" si="280"/>
        <v>0</v>
      </c>
      <c r="CC448" s="125"/>
      <c r="CD448" s="126"/>
      <c r="CE448" s="123"/>
      <c r="CF448" s="112"/>
      <c r="CG448" s="119">
        <f t="shared" si="281"/>
        <v>0</v>
      </c>
      <c r="CH448" s="124"/>
      <c r="CI448" s="115">
        <f>IFERROR(IF(CH448="",0,(SUMIF($G$3:CG$3,"金额-入",$G448:CG448)-SUMIF($G$3:CG$3,"金额-出",$G448:CG448))/(SUMIF($G$3:CG$3,"数量-入",$G448:CG448)-SUMIF($G$3:CG$3,"数量-出",$G448:CG448))),0)</f>
        <v>0</v>
      </c>
      <c r="CJ448" s="115">
        <f t="shared" si="282"/>
        <v>0</v>
      </c>
      <c r="CK448" s="125"/>
      <c r="CL448" s="126"/>
      <c r="CM448" s="123"/>
      <c r="CN448" s="112"/>
      <c r="CO448" s="119">
        <f t="shared" si="283"/>
        <v>0</v>
      </c>
      <c r="CP448" s="124"/>
      <c r="CQ448" s="115">
        <f>IFERROR(IF(CP448="",0,(SUMIF($G$3:CO$3,"金额-入",$G448:CO448)-SUMIF($G$3:CO$3,"金额-出",$G448:CO448))/(SUMIF($G$3:CO$3,"数量-入",$G448:CO448)-SUMIF($G$3:CO$3,"数量-出",$G448:CO448))),0)</f>
        <v>0</v>
      </c>
      <c r="CR448" s="115">
        <f t="shared" si="284"/>
        <v>0</v>
      </c>
      <c r="CS448" s="125"/>
      <c r="CT448" s="126"/>
      <c r="CU448" s="123"/>
      <c r="CV448" s="112"/>
      <c r="CW448" s="119">
        <f t="shared" si="285"/>
        <v>0</v>
      </c>
      <c r="CX448" s="124"/>
      <c r="CY448" s="115">
        <f>IFERROR(IF(CX448="",0,(SUMIF($G$3:CW$3,"金额-入",$G448:CW448)-SUMIF($G$3:CW$3,"金额-出",$G448:CW448))/(SUMIF($G$3:CW$3,"数量-入",$G448:CW448)-SUMIF($G$3:CW$3,"数量-出",$G448:CW448))),0)</f>
        <v>0</v>
      </c>
      <c r="CZ448" s="115">
        <f t="shared" si="286"/>
        <v>0</v>
      </c>
      <c r="DA448" s="125"/>
      <c r="DB448" s="126"/>
      <c r="DC448" s="123"/>
      <c r="DD448" s="112"/>
      <c r="DE448" s="119">
        <f t="shared" si="287"/>
        <v>0</v>
      </c>
      <c r="DF448" s="124"/>
      <c r="DG448" s="115">
        <f>IFERROR(IF(DF448="",0,(SUMIF($G$3:DE$3,"金额-入",$G448:DE448)-SUMIF($G$3:DE$3,"金额-出",$G448:DE448))/(SUMIF($G$3:DE$3,"数量-入",$G448:DE448)-SUMIF($G$3:DE$3,"数量-出",$G448:DE448))),0)</f>
        <v>0</v>
      </c>
      <c r="DH448" s="115">
        <f t="shared" si="288"/>
        <v>0</v>
      </c>
      <c r="DI448" s="125"/>
      <c r="DJ448" s="126"/>
      <c r="DK448" s="109">
        <f t="array" ref="DK448">MIN(IF(($G$3:$DJ$3="单价")*(G448:DJ448&lt;&gt;0),G448:DJ448))</f>
        <v>0</v>
      </c>
      <c r="DL448" s="97">
        <f t="array" ref="DL448">MAX(IF($G$3:$DJ$3="单价",G448:DJ448))</f>
        <v>0</v>
      </c>
      <c r="DM448" s="115">
        <f t="shared" si="289"/>
        <v>0</v>
      </c>
      <c r="DN448" s="127"/>
      <c r="DO448" s="2"/>
      <c r="DP448" s="11">
        <f t="shared" si="290"/>
        <v>0</v>
      </c>
      <c r="DQ448" s="11">
        <f t="shared" si="291"/>
        <v>0</v>
      </c>
      <c r="DR448" s="11"/>
      <c r="DS448" s="11"/>
      <c r="DT448" s="11"/>
      <c r="DU448" s="2"/>
      <c r="DV448" s="2"/>
      <c r="DW448" s="2"/>
      <c r="DX448" s="2"/>
      <c r="DY448" s="2"/>
    </row>
    <row r="449" spans="1:129" ht="18" hidden="1" customHeight="1" outlineLevel="1" x14ac:dyDescent="0.15">
      <c r="A449" s="2"/>
      <c r="B449" s="53">
        <f t="shared" si="254"/>
        <v>445</v>
      </c>
      <c r="C449" s="5"/>
      <c r="D449" s="6"/>
      <c r="E449" s="7"/>
      <c r="F449" s="8"/>
      <c r="G449" s="111"/>
      <c r="H449" s="112"/>
      <c r="I449" s="113">
        <f t="shared" si="257"/>
        <v>0</v>
      </c>
      <c r="J449" s="114">
        <f t="shared" si="258"/>
        <v>0</v>
      </c>
      <c r="K449" s="115">
        <f t="shared" si="255"/>
        <v>0</v>
      </c>
      <c r="L449" s="113">
        <f t="shared" si="259"/>
        <v>0</v>
      </c>
      <c r="M449" s="114">
        <f t="shared" si="260"/>
        <v>0</v>
      </c>
      <c r="N449" s="115">
        <f t="shared" si="256"/>
        <v>0</v>
      </c>
      <c r="O449" s="113">
        <f t="shared" si="261"/>
        <v>0</v>
      </c>
      <c r="P449" s="116">
        <f t="shared" si="262"/>
        <v>0</v>
      </c>
      <c r="Q449" s="117">
        <f t="shared" si="263"/>
        <v>0</v>
      </c>
      <c r="R449" s="118">
        <f t="shared" si="264"/>
        <v>0</v>
      </c>
      <c r="S449" s="111"/>
      <c r="T449" s="112"/>
      <c r="U449" s="119">
        <f t="shared" si="265"/>
        <v>0</v>
      </c>
      <c r="V449" s="120"/>
      <c r="W449" s="115">
        <f>IFERROR(IF(V449="",0,(SUMIF($G$3:U$3,"金额-入",$G449:U449)-SUMIF($G$3:U$3,"金额-出",$G449:U449))/(SUMIF($G$3:U$3,"数量-入",$G449:U449)-SUMIF($G$3:U$3,"数量-出",$G449:U449))),0)</f>
        <v>0</v>
      </c>
      <c r="X449" s="115">
        <f t="shared" si="266"/>
        <v>0</v>
      </c>
      <c r="Y449" s="121"/>
      <c r="Z449" s="122"/>
      <c r="AA449" s="111"/>
      <c r="AB449" s="112"/>
      <c r="AC449" s="119">
        <f t="shared" si="267"/>
        <v>0</v>
      </c>
      <c r="AD449" s="120"/>
      <c r="AE449" s="115">
        <f>IFERROR(IF(AD449="",0,(SUMIF($G$3:AC$3,"金额-入",$G449:AC449)-SUMIF($G$3:AC$3,"金额-出",$G449:AC449))/(SUMIF($G$3:AC$3,"数量-入",$G449:AC449)-SUMIF($G$3:AC$3,"数量-出",$G449:AC449))),0)</f>
        <v>0</v>
      </c>
      <c r="AF449" s="115">
        <f t="shared" si="268"/>
        <v>0</v>
      </c>
      <c r="AG449" s="121"/>
      <c r="AH449" s="122"/>
      <c r="AI449" s="123"/>
      <c r="AJ449" s="112"/>
      <c r="AK449" s="119">
        <f t="shared" si="269"/>
        <v>0</v>
      </c>
      <c r="AL449" s="124"/>
      <c r="AM449" s="115">
        <f>IFERROR(IF(AL449="",0,(SUMIF($G$3:AK$3,"金额-入",$G449:AK449)-SUMIF($G$3:AK$3,"金额-出",$G449:AK449))/(SUMIF($G$3:AK$3,"数量-入",$G449:AK449)-SUMIF($G$3:AK$3,"数量-出",$G449:AK449))),0)</f>
        <v>0</v>
      </c>
      <c r="AN449" s="115">
        <f t="shared" si="270"/>
        <v>0</v>
      </c>
      <c r="AO449" s="125"/>
      <c r="AP449" s="126"/>
      <c r="AQ449" s="123"/>
      <c r="AR449" s="112"/>
      <c r="AS449" s="119">
        <f t="shared" si="271"/>
        <v>0</v>
      </c>
      <c r="AT449" s="124"/>
      <c r="AU449" s="115">
        <f>IFERROR(IF(AT449="",0,(SUMIF($G$3:AS$3,"金额-入",$G449:AS449)-SUMIF($G$3:AS$3,"金额-出",$G449:AS449))/(SUMIF($G$3:AS$3,"数量-入",$G449:AS449)-SUMIF($G$3:AS$3,"数量-出",$G449:AS449))),0)</f>
        <v>0</v>
      </c>
      <c r="AV449" s="115">
        <f t="shared" si="272"/>
        <v>0</v>
      </c>
      <c r="AW449" s="125"/>
      <c r="AX449" s="126"/>
      <c r="AY449" s="123"/>
      <c r="AZ449" s="112"/>
      <c r="BA449" s="119">
        <f t="shared" si="273"/>
        <v>0</v>
      </c>
      <c r="BB449" s="124"/>
      <c r="BC449" s="115">
        <f>IFERROR(IF(BB449="",0,(SUMIF($G$3:BA$3,"金额-入",$G449:BA449)-SUMIF($G$3:BA$3,"金额-出",$G449:BA449))/(SUMIF($G$3:BA$3,"数量-入",$G449:BA449)-SUMIF($G$3:BA$3,"数量-出",$G449:BA449))),0)</f>
        <v>0</v>
      </c>
      <c r="BD449" s="115">
        <f t="shared" si="274"/>
        <v>0</v>
      </c>
      <c r="BE449" s="125"/>
      <c r="BF449" s="126"/>
      <c r="BG449" s="123"/>
      <c r="BH449" s="112"/>
      <c r="BI449" s="119">
        <f t="shared" si="275"/>
        <v>0</v>
      </c>
      <c r="BJ449" s="124"/>
      <c r="BK449" s="115">
        <f>IFERROR(IF(BJ449="",0,(SUMIF($G$3:BI$3,"金额-入",$G449:BI449)-SUMIF($G$3:BI$3,"金额-出",$G449:BI449))/(SUMIF($G$3:BI$3,"数量-入",$G449:BI449)-SUMIF($G$3:BI$3,"数量-出",$G449:BI449))),0)</f>
        <v>0</v>
      </c>
      <c r="BL449" s="115">
        <f t="shared" si="276"/>
        <v>0</v>
      </c>
      <c r="BM449" s="125"/>
      <c r="BN449" s="126"/>
      <c r="BO449" s="123"/>
      <c r="BP449" s="112"/>
      <c r="BQ449" s="119">
        <f t="shared" si="277"/>
        <v>0</v>
      </c>
      <c r="BR449" s="124"/>
      <c r="BS449" s="115">
        <f>IFERROR(IF(BR449="",0,(SUMIF($G$3:BQ$3,"金额-入",$G449:BQ449)-SUMIF($G$3:BQ$3,"金额-出",$G449:BQ449))/(SUMIF($G$3:BQ$3,"数量-入",$G449:BQ449)-SUMIF($G$3:BQ$3,"数量-出",$G449:BQ449))),0)</f>
        <v>0</v>
      </c>
      <c r="BT449" s="115">
        <f t="shared" si="278"/>
        <v>0</v>
      </c>
      <c r="BU449" s="125"/>
      <c r="BV449" s="126"/>
      <c r="BW449" s="123"/>
      <c r="BX449" s="112"/>
      <c r="BY449" s="119">
        <f t="shared" si="279"/>
        <v>0</v>
      </c>
      <c r="BZ449" s="124"/>
      <c r="CA449" s="115">
        <f>IFERROR(IF(BZ449="",0,(SUMIF($G$3:BY$3,"金额-入",$G449:BY449)-SUMIF($G$3:BY$3,"金额-出",$G449:BY449))/(SUMIF($G$3:BY$3,"数量-入",$G449:BY449)-SUMIF($G$3:BY$3,"数量-出",$G449:BY449))),0)</f>
        <v>0</v>
      </c>
      <c r="CB449" s="115">
        <f t="shared" si="280"/>
        <v>0</v>
      </c>
      <c r="CC449" s="125"/>
      <c r="CD449" s="126"/>
      <c r="CE449" s="123"/>
      <c r="CF449" s="112"/>
      <c r="CG449" s="119">
        <f t="shared" si="281"/>
        <v>0</v>
      </c>
      <c r="CH449" s="124"/>
      <c r="CI449" s="115">
        <f>IFERROR(IF(CH449="",0,(SUMIF($G$3:CG$3,"金额-入",$G449:CG449)-SUMIF($G$3:CG$3,"金额-出",$G449:CG449))/(SUMIF($G$3:CG$3,"数量-入",$G449:CG449)-SUMIF($G$3:CG$3,"数量-出",$G449:CG449))),0)</f>
        <v>0</v>
      </c>
      <c r="CJ449" s="115">
        <f t="shared" si="282"/>
        <v>0</v>
      </c>
      <c r="CK449" s="125"/>
      <c r="CL449" s="126"/>
      <c r="CM449" s="123"/>
      <c r="CN449" s="112"/>
      <c r="CO449" s="119">
        <f t="shared" si="283"/>
        <v>0</v>
      </c>
      <c r="CP449" s="124"/>
      <c r="CQ449" s="115">
        <f>IFERROR(IF(CP449="",0,(SUMIF($G$3:CO$3,"金额-入",$G449:CO449)-SUMIF($G$3:CO$3,"金额-出",$G449:CO449))/(SUMIF($G$3:CO$3,"数量-入",$G449:CO449)-SUMIF($G$3:CO$3,"数量-出",$G449:CO449))),0)</f>
        <v>0</v>
      </c>
      <c r="CR449" s="115">
        <f t="shared" si="284"/>
        <v>0</v>
      </c>
      <c r="CS449" s="125"/>
      <c r="CT449" s="126"/>
      <c r="CU449" s="123"/>
      <c r="CV449" s="112"/>
      <c r="CW449" s="119">
        <f t="shared" si="285"/>
        <v>0</v>
      </c>
      <c r="CX449" s="124"/>
      <c r="CY449" s="115">
        <f>IFERROR(IF(CX449="",0,(SUMIF($G$3:CW$3,"金额-入",$G449:CW449)-SUMIF($G$3:CW$3,"金额-出",$G449:CW449))/(SUMIF($G$3:CW$3,"数量-入",$G449:CW449)-SUMIF($G$3:CW$3,"数量-出",$G449:CW449))),0)</f>
        <v>0</v>
      </c>
      <c r="CZ449" s="115">
        <f t="shared" si="286"/>
        <v>0</v>
      </c>
      <c r="DA449" s="125"/>
      <c r="DB449" s="126"/>
      <c r="DC449" s="123"/>
      <c r="DD449" s="112"/>
      <c r="DE449" s="119">
        <f t="shared" si="287"/>
        <v>0</v>
      </c>
      <c r="DF449" s="124"/>
      <c r="DG449" s="115">
        <f>IFERROR(IF(DF449="",0,(SUMIF($G$3:DE$3,"金额-入",$G449:DE449)-SUMIF($G$3:DE$3,"金额-出",$G449:DE449))/(SUMIF($G$3:DE$3,"数量-入",$G449:DE449)-SUMIF($G$3:DE$3,"数量-出",$G449:DE449))),0)</f>
        <v>0</v>
      </c>
      <c r="DH449" s="115">
        <f t="shared" si="288"/>
        <v>0</v>
      </c>
      <c r="DI449" s="125"/>
      <c r="DJ449" s="126"/>
      <c r="DK449" s="109">
        <f t="array" ref="DK449">MIN(IF(($G$3:$DJ$3="单价")*(G449:DJ449&lt;&gt;0),G449:DJ449))</f>
        <v>0</v>
      </c>
      <c r="DL449" s="97">
        <f t="array" ref="DL449">MAX(IF($G$3:$DJ$3="单价",G449:DJ449))</f>
        <v>0</v>
      </c>
      <c r="DM449" s="115">
        <f t="shared" si="289"/>
        <v>0</v>
      </c>
      <c r="DN449" s="127"/>
      <c r="DO449" s="2"/>
      <c r="DP449" s="11">
        <f t="shared" si="290"/>
        <v>0</v>
      </c>
      <c r="DQ449" s="11">
        <f t="shared" si="291"/>
        <v>0</v>
      </c>
      <c r="DR449" s="11"/>
      <c r="DS449" s="11"/>
      <c r="DT449" s="11"/>
      <c r="DU449" s="2"/>
      <c r="DV449" s="2"/>
      <c r="DW449" s="2"/>
      <c r="DX449" s="2"/>
      <c r="DY449" s="2"/>
    </row>
    <row r="450" spans="1:129" ht="18" hidden="1" customHeight="1" outlineLevel="1" x14ac:dyDescent="0.15">
      <c r="A450" s="2"/>
      <c r="B450" s="53">
        <f t="shared" si="254"/>
        <v>446</v>
      </c>
      <c r="C450" s="5"/>
      <c r="D450" s="6"/>
      <c r="E450" s="7"/>
      <c r="F450" s="8"/>
      <c r="G450" s="111"/>
      <c r="H450" s="112"/>
      <c r="I450" s="113">
        <f t="shared" si="257"/>
        <v>0</v>
      </c>
      <c r="J450" s="114">
        <f t="shared" si="258"/>
        <v>0</v>
      </c>
      <c r="K450" s="115">
        <f t="shared" si="255"/>
        <v>0</v>
      </c>
      <c r="L450" s="113">
        <f t="shared" si="259"/>
        <v>0</v>
      </c>
      <c r="M450" s="114">
        <f t="shared" si="260"/>
        <v>0</v>
      </c>
      <c r="N450" s="115">
        <f t="shared" si="256"/>
        <v>0</v>
      </c>
      <c r="O450" s="113">
        <f t="shared" si="261"/>
        <v>0</v>
      </c>
      <c r="P450" s="116">
        <f t="shared" si="262"/>
        <v>0</v>
      </c>
      <c r="Q450" s="117">
        <f t="shared" si="263"/>
        <v>0</v>
      </c>
      <c r="R450" s="118">
        <f t="shared" si="264"/>
        <v>0</v>
      </c>
      <c r="S450" s="111"/>
      <c r="T450" s="112"/>
      <c r="U450" s="119">
        <f t="shared" si="265"/>
        <v>0</v>
      </c>
      <c r="V450" s="120"/>
      <c r="W450" s="115">
        <f>IFERROR(IF(V450="",0,(SUMIF($G$3:U$3,"金额-入",$G450:U450)-SUMIF($G$3:U$3,"金额-出",$G450:U450))/(SUMIF($G$3:U$3,"数量-入",$G450:U450)-SUMIF($G$3:U$3,"数量-出",$G450:U450))),0)</f>
        <v>0</v>
      </c>
      <c r="X450" s="115">
        <f t="shared" si="266"/>
        <v>0</v>
      </c>
      <c r="Y450" s="121"/>
      <c r="Z450" s="122"/>
      <c r="AA450" s="111"/>
      <c r="AB450" s="112"/>
      <c r="AC450" s="119">
        <f t="shared" si="267"/>
        <v>0</v>
      </c>
      <c r="AD450" s="120"/>
      <c r="AE450" s="115">
        <f>IFERROR(IF(AD450="",0,(SUMIF($G$3:AC$3,"金额-入",$G450:AC450)-SUMIF($G$3:AC$3,"金额-出",$G450:AC450))/(SUMIF($G$3:AC$3,"数量-入",$G450:AC450)-SUMIF($G$3:AC$3,"数量-出",$G450:AC450))),0)</f>
        <v>0</v>
      </c>
      <c r="AF450" s="115">
        <f t="shared" si="268"/>
        <v>0</v>
      </c>
      <c r="AG450" s="121"/>
      <c r="AH450" s="122"/>
      <c r="AI450" s="123"/>
      <c r="AJ450" s="112"/>
      <c r="AK450" s="119">
        <f t="shared" si="269"/>
        <v>0</v>
      </c>
      <c r="AL450" s="124"/>
      <c r="AM450" s="115">
        <f>IFERROR(IF(AL450="",0,(SUMIF($G$3:AK$3,"金额-入",$G450:AK450)-SUMIF($G$3:AK$3,"金额-出",$G450:AK450))/(SUMIF($G$3:AK$3,"数量-入",$G450:AK450)-SUMIF($G$3:AK$3,"数量-出",$G450:AK450))),0)</f>
        <v>0</v>
      </c>
      <c r="AN450" s="115">
        <f t="shared" si="270"/>
        <v>0</v>
      </c>
      <c r="AO450" s="125"/>
      <c r="AP450" s="126"/>
      <c r="AQ450" s="123"/>
      <c r="AR450" s="112"/>
      <c r="AS450" s="119">
        <f t="shared" si="271"/>
        <v>0</v>
      </c>
      <c r="AT450" s="124"/>
      <c r="AU450" s="115">
        <f>IFERROR(IF(AT450="",0,(SUMIF($G$3:AS$3,"金额-入",$G450:AS450)-SUMIF($G$3:AS$3,"金额-出",$G450:AS450))/(SUMIF($G$3:AS$3,"数量-入",$G450:AS450)-SUMIF($G$3:AS$3,"数量-出",$G450:AS450))),0)</f>
        <v>0</v>
      </c>
      <c r="AV450" s="115">
        <f t="shared" si="272"/>
        <v>0</v>
      </c>
      <c r="AW450" s="125"/>
      <c r="AX450" s="126"/>
      <c r="AY450" s="123"/>
      <c r="AZ450" s="112"/>
      <c r="BA450" s="119">
        <f t="shared" si="273"/>
        <v>0</v>
      </c>
      <c r="BB450" s="124"/>
      <c r="BC450" s="115">
        <f>IFERROR(IF(BB450="",0,(SUMIF($G$3:BA$3,"金额-入",$G450:BA450)-SUMIF($G$3:BA$3,"金额-出",$G450:BA450))/(SUMIF($G$3:BA$3,"数量-入",$G450:BA450)-SUMIF($G$3:BA$3,"数量-出",$G450:BA450))),0)</f>
        <v>0</v>
      </c>
      <c r="BD450" s="115">
        <f t="shared" si="274"/>
        <v>0</v>
      </c>
      <c r="BE450" s="125"/>
      <c r="BF450" s="126"/>
      <c r="BG450" s="123"/>
      <c r="BH450" s="112"/>
      <c r="BI450" s="119">
        <f t="shared" si="275"/>
        <v>0</v>
      </c>
      <c r="BJ450" s="124"/>
      <c r="BK450" s="115">
        <f>IFERROR(IF(BJ450="",0,(SUMIF($G$3:BI$3,"金额-入",$G450:BI450)-SUMIF($G$3:BI$3,"金额-出",$G450:BI450))/(SUMIF($G$3:BI$3,"数量-入",$G450:BI450)-SUMIF($G$3:BI$3,"数量-出",$G450:BI450))),0)</f>
        <v>0</v>
      </c>
      <c r="BL450" s="115">
        <f t="shared" si="276"/>
        <v>0</v>
      </c>
      <c r="BM450" s="125"/>
      <c r="BN450" s="126"/>
      <c r="BO450" s="123"/>
      <c r="BP450" s="112"/>
      <c r="BQ450" s="119">
        <f t="shared" si="277"/>
        <v>0</v>
      </c>
      <c r="BR450" s="124"/>
      <c r="BS450" s="115">
        <f>IFERROR(IF(BR450="",0,(SUMIF($G$3:BQ$3,"金额-入",$G450:BQ450)-SUMIF($G$3:BQ$3,"金额-出",$G450:BQ450))/(SUMIF($G$3:BQ$3,"数量-入",$G450:BQ450)-SUMIF($G$3:BQ$3,"数量-出",$G450:BQ450))),0)</f>
        <v>0</v>
      </c>
      <c r="BT450" s="115">
        <f t="shared" si="278"/>
        <v>0</v>
      </c>
      <c r="BU450" s="125"/>
      <c r="BV450" s="126"/>
      <c r="BW450" s="123"/>
      <c r="BX450" s="112"/>
      <c r="BY450" s="119">
        <f t="shared" si="279"/>
        <v>0</v>
      </c>
      <c r="BZ450" s="124"/>
      <c r="CA450" s="115">
        <f>IFERROR(IF(BZ450="",0,(SUMIF($G$3:BY$3,"金额-入",$G450:BY450)-SUMIF($G$3:BY$3,"金额-出",$G450:BY450))/(SUMIF($G$3:BY$3,"数量-入",$G450:BY450)-SUMIF($G$3:BY$3,"数量-出",$G450:BY450))),0)</f>
        <v>0</v>
      </c>
      <c r="CB450" s="115">
        <f t="shared" si="280"/>
        <v>0</v>
      </c>
      <c r="CC450" s="125"/>
      <c r="CD450" s="126"/>
      <c r="CE450" s="123"/>
      <c r="CF450" s="112"/>
      <c r="CG450" s="119">
        <f t="shared" si="281"/>
        <v>0</v>
      </c>
      <c r="CH450" s="124"/>
      <c r="CI450" s="115">
        <f>IFERROR(IF(CH450="",0,(SUMIF($G$3:CG$3,"金额-入",$G450:CG450)-SUMIF($G$3:CG$3,"金额-出",$G450:CG450))/(SUMIF($G$3:CG$3,"数量-入",$G450:CG450)-SUMIF($G$3:CG$3,"数量-出",$G450:CG450))),0)</f>
        <v>0</v>
      </c>
      <c r="CJ450" s="115">
        <f t="shared" si="282"/>
        <v>0</v>
      </c>
      <c r="CK450" s="125"/>
      <c r="CL450" s="126"/>
      <c r="CM450" s="123"/>
      <c r="CN450" s="112"/>
      <c r="CO450" s="119">
        <f t="shared" si="283"/>
        <v>0</v>
      </c>
      <c r="CP450" s="124"/>
      <c r="CQ450" s="115">
        <f>IFERROR(IF(CP450="",0,(SUMIF($G$3:CO$3,"金额-入",$G450:CO450)-SUMIF($G$3:CO$3,"金额-出",$G450:CO450))/(SUMIF($G$3:CO$3,"数量-入",$G450:CO450)-SUMIF($G$3:CO$3,"数量-出",$G450:CO450))),0)</f>
        <v>0</v>
      </c>
      <c r="CR450" s="115">
        <f t="shared" si="284"/>
        <v>0</v>
      </c>
      <c r="CS450" s="125"/>
      <c r="CT450" s="126"/>
      <c r="CU450" s="123"/>
      <c r="CV450" s="112"/>
      <c r="CW450" s="119">
        <f t="shared" si="285"/>
        <v>0</v>
      </c>
      <c r="CX450" s="124"/>
      <c r="CY450" s="115">
        <f>IFERROR(IF(CX450="",0,(SUMIF($G$3:CW$3,"金额-入",$G450:CW450)-SUMIF($G$3:CW$3,"金额-出",$G450:CW450))/(SUMIF($G$3:CW$3,"数量-入",$G450:CW450)-SUMIF($G$3:CW$3,"数量-出",$G450:CW450))),0)</f>
        <v>0</v>
      </c>
      <c r="CZ450" s="115">
        <f t="shared" si="286"/>
        <v>0</v>
      </c>
      <c r="DA450" s="125"/>
      <c r="DB450" s="126"/>
      <c r="DC450" s="123"/>
      <c r="DD450" s="112"/>
      <c r="DE450" s="119">
        <f t="shared" si="287"/>
        <v>0</v>
      </c>
      <c r="DF450" s="124"/>
      <c r="DG450" s="115">
        <f>IFERROR(IF(DF450="",0,(SUMIF($G$3:DE$3,"金额-入",$G450:DE450)-SUMIF($G$3:DE$3,"金额-出",$G450:DE450))/(SUMIF($G$3:DE$3,"数量-入",$G450:DE450)-SUMIF($G$3:DE$3,"数量-出",$G450:DE450))),0)</f>
        <v>0</v>
      </c>
      <c r="DH450" s="115">
        <f t="shared" si="288"/>
        <v>0</v>
      </c>
      <c r="DI450" s="125"/>
      <c r="DJ450" s="126"/>
      <c r="DK450" s="109">
        <f t="array" ref="DK450">MIN(IF(($G$3:$DJ$3="单价")*(G450:DJ450&lt;&gt;0),G450:DJ450))</f>
        <v>0</v>
      </c>
      <c r="DL450" s="97">
        <f t="array" ref="DL450">MAX(IF($G$3:$DJ$3="单价",G450:DJ450))</f>
        <v>0</v>
      </c>
      <c r="DM450" s="115">
        <f t="shared" si="289"/>
        <v>0</v>
      </c>
      <c r="DN450" s="127"/>
      <c r="DO450" s="2"/>
      <c r="DP450" s="11">
        <f t="shared" si="290"/>
        <v>0</v>
      </c>
      <c r="DQ450" s="11">
        <f t="shared" si="291"/>
        <v>0</v>
      </c>
      <c r="DR450" s="11"/>
      <c r="DS450" s="11"/>
      <c r="DT450" s="11"/>
      <c r="DU450" s="2"/>
      <c r="DV450" s="2"/>
      <c r="DW450" s="2"/>
      <c r="DX450" s="2"/>
      <c r="DY450" s="2"/>
    </row>
    <row r="451" spans="1:129" ht="18" hidden="1" customHeight="1" outlineLevel="1" x14ac:dyDescent="0.15">
      <c r="A451" s="2"/>
      <c r="B451" s="53">
        <f t="shared" si="254"/>
        <v>447</v>
      </c>
      <c r="C451" s="5"/>
      <c r="D451" s="6"/>
      <c r="E451" s="7"/>
      <c r="F451" s="8"/>
      <c r="G451" s="111"/>
      <c r="H451" s="112"/>
      <c r="I451" s="113">
        <f t="shared" si="257"/>
        <v>0</v>
      </c>
      <c r="J451" s="114">
        <f t="shared" si="258"/>
        <v>0</v>
      </c>
      <c r="K451" s="115">
        <f t="shared" si="255"/>
        <v>0</v>
      </c>
      <c r="L451" s="113">
        <f t="shared" si="259"/>
        <v>0</v>
      </c>
      <c r="M451" s="114">
        <f t="shared" si="260"/>
        <v>0</v>
      </c>
      <c r="N451" s="115">
        <f t="shared" si="256"/>
        <v>0</v>
      </c>
      <c r="O451" s="113">
        <f t="shared" si="261"/>
        <v>0</v>
      </c>
      <c r="P451" s="116">
        <f t="shared" si="262"/>
        <v>0</v>
      </c>
      <c r="Q451" s="117">
        <f t="shared" si="263"/>
        <v>0</v>
      </c>
      <c r="R451" s="118">
        <f t="shared" si="264"/>
        <v>0</v>
      </c>
      <c r="S451" s="111"/>
      <c r="T451" s="112"/>
      <c r="U451" s="119">
        <f t="shared" si="265"/>
        <v>0</v>
      </c>
      <c r="V451" s="120"/>
      <c r="W451" s="115">
        <f>IFERROR(IF(V451="",0,(SUMIF($G$3:U$3,"金额-入",$G451:U451)-SUMIF($G$3:U$3,"金额-出",$G451:U451))/(SUMIF($G$3:U$3,"数量-入",$G451:U451)-SUMIF($G$3:U$3,"数量-出",$G451:U451))),0)</f>
        <v>0</v>
      </c>
      <c r="X451" s="115">
        <f t="shared" si="266"/>
        <v>0</v>
      </c>
      <c r="Y451" s="121"/>
      <c r="Z451" s="122"/>
      <c r="AA451" s="111"/>
      <c r="AB451" s="112"/>
      <c r="AC451" s="119">
        <f t="shared" si="267"/>
        <v>0</v>
      </c>
      <c r="AD451" s="120"/>
      <c r="AE451" s="115">
        <f>IFERROR(IF(AD451="",0,(SUMIF($G$3:AC$3,"金额-入",$G451:AC451)-SUMIF($G$3:AC$3,"金额-出",$G451:AC451))/(SUMIF($G$3:AC$3,"数量-入",$G451:AC451)-SUMIF($G$3:AC$3,"数量-出",$G451:AC451))),0)</f>
        <v>0</v>
      </c>
      <c r="AF451" s="115">
        <f t="shared" si="268"/>
        <v>0</v>
      </c>
      <c r="AG451" s="121"/>
      <c r="AH451" s="122"/>
      <c r="AI451" s="123"/>
      <c r="AJ451" s="112"/>
      <c r="AK451" s="119">
        <f t="shared" si="269"/>
        <v>0</v>
      </c>
      <c r="AL451" s="124"/>
      <c r="AM451" s="115">
        <f>IFERROR(IF(AL451="",0,(SUMIF($G$3:AK$3,"金额-入",$G451:AK451)-SUMIF($G$3:AK$3,"金额-出",$G451:AK451))/(SUMIF($G$3:AK$3,"数量-入",$G451:AK451)-SUMIF($G$3:AK$3,"数量-出",$G451:AK451))),0)</f>
        <v>0</v>
      </c>
      <c r="AN451" s="115">
        <f t="shared" si="270"/>
        <v>0</v>
      </c>
      <c r="AO451" s="125"/>
      <c r="AP451" s="126"/>
      <c r="AQ451" s="123"/>
      <c r="AR451" s="112"/>
      <c r="AS451" s="119">
        <f t="shared" si="271"/>
        <v>0</v>
      </c>
      <c r="AT451" s="124"/>
      <c r="AU451" s="115">
        <f>IFERROR(IF(AT451="",0,(SUMIF($G$3:AS$3,"金额-入",$G451:AS451)-SUMIF($G$3:AS$3,"金额-出",$G451:AS451))/(SUMIF($G$3:AS$3,"数量-入",$G451:AS451)-SUMIF($G$3:AS$3,"数量-出",$G451:AS451))),0)</f>
        <v>0</v>
      </c>
      <c r="AV451" s="115">
        <f t="shared" si="272"/>
        <v>0</v>
      </c>
      <c r="AW451" s="125"/>
      <c r="AX451" s="126"/>
      <c r="AY451" s="123"/>
      <c r="AZ451" s="112"/>
      <c r="BA451" s="119">
        <f t="shared" si="273"/>
        <v>0</v>
      </c>
      <c r="BB451" s="124"/>
      <c r="BC451" s="115">
        <f>IFERROR(IF(BB451="",0,(SUMIF($G$3:BA$3,"金额-入",$G451:BA451)-SUMIF($G$3:BA$3,"金额-出",$G451:BA451))/(SUMIF($G$3:BA$3,"数量-入",$G451:BA451)-SUMIF($G$3:BA$3,"数量-出",$G451:BA451))),0)</f>
        <v>0</v>
      </c>
      <c r="BD451" s="115">
        <f t="shared" si="274"/>
        <v>0</v>
      </c>
      <c r="BE451" s="125"/>
      <c r="BF451" s="126"/>
      <c r="BG451" s="123"/>
      <c r="BH451" s="112"/>
      <c r="BI451" s="119">
        <f t="shared" si="275"/>
        <v>0</v>
      </c>
      <c r="BJ451" s="124"/>
      <c r="BK451" s="115">
        <f>IFERROR(IF(BJ451="",0,(SUMIF($G$3:BI$3,"金额-入",$G451:BI451)-SUMIF($G$3:BI$3,"金额-出",$G451:BI451))/(SUMIF($G$3:BI$3,"数量-入",$G451:BI451)-SUMIF($G$3:BI$3,"数量-出",$G451:BI451))),0)</f>
        <v>0</v>
      </c>
      <c r="BL451" s="115">
        <f t="shared" si="276"/>
        <v>0</v>
      </c>
      <c r="BM451" s="125"/>
      <c r="BN451" s="126"/>
      <c r="BO451" s="123"/>
      <c r="BP451" s="112"/>
      <c r="BQ451" s="119">
        <f t="shared" si="277"/>
        <v>0</v>
      </c>
      <c r="BR451" s="124"/>
      <c r="BS451" s="115">
        <f>IFERROR(IF(BR451="",0,(SUMIF($G$3:BQ$3,"金额-入",$G451:BQ451)-SUMIF($G$3:BQ$3,"金额-出",$G451:BQ451))/(SUMIF($G$3:BQ$3,"数量-入",$G451:BQ451)-SUMIF($G$3:BQ$3,"数量-出",$G451:BQ451))),0)</f>
        <v>0</v>
      </c>
      <c r="BT451" s="115">
        <f t="shared" si="278"/>
        <v>0</v>
      </c>
      <c r="BU451" s="125"/>
      <c r="BV451" s="126"/>
      <c r="BW451" s="123"/>
      <c r="BX451" s="112"/>
      <c r="BY451" s="119">
        <f t="shared" si="279"/>
        <v>0</v>
      </c>
      <c r="BZ451" s="124"/>
      <c r="CA451" s="115">
        <f>IFERROR(IF(BZ451="",0,(SUMIF($G$3:BY$3,"金额-入",$G451:BY451)-SUMIF($G$3:BY$3,"金额-出",$G451:BY451))/(SUMIF($G$3:BY$3,"数量-入",$G451:BY451)-SUMIF($G$3:BY$3,"数量-出",$G451:BY451))),0)</f>
        <v>0</v>
      </c>
      <c r="CB451" s="115">
        <f t="shared" si="280"/>
        <v>0</v>
      </c>
      <c r="CC451" s="125"/>
      <c r="CD451" s="126"/>
      <c r="CE451" s="123"/>
      <c r="CF451" s="112"/>
      <c r="CG451" s="119">
        <f t="shared" si="281"/>
        <v>0</v>
      </c>
      <c r="CH451" s="124"/>
      <c r="CI451" s="115">
        <f>IFERROR(IF(CH451="",0,(SUMIF($G$3:CG$3,"金额-入",$G451:CG451)-SUMIF($G$3:CG$3,"金额-出",$G451:CG451))/(SUMIF($G$3:CG$3,"数量-入",$G451:CG451)-SUMIF($G$3:CG$3,"数量-出",$G451:CG451))),0)</f>
        <v>0</v>
      </c>
      <c r="CJ451" s="115">
        <f t="shared" si="282"/>
        <v>0</v>
      </c>
      <c r="CK451" s="125"/>
      <c r="CL451" s="126"/>
      <c r="CM451" s="123"/>
      <c r="CN451" s="112"/>
      <c r="CO451" s="119">
        <f t="shared" si="283"/>
        <v>0</v>
      </c>
      <c r="CP451" s="124"/>
      <c r="CQ451" s="115">
        <f>IFERROR(IF(CP451="",0,(SUMIF($G$3:CO$3,"金额-入",$G451:CO451)-SUMIF($G$3:CO$3,"金额-出",$G451:CO451))/(SUMIF($G$3:CO$3,"数量-入",$G451:CO451)-SUMIF($G$3:CO$3,"数量-出",$G451:CO451))),0)</f>
        <v>0</v>
      </c>
      <c r="CR451" s="115">
        <f t="shared" si="284"/>
        <v>0</v>
      </c>
      <c r="CS451" s="125"/>
      <c r="CT451" s="126"/>
      <c r="CU451" s="123"/>
      <c r="CV451" s="112"/>
      <c r="CW451" s="119">
        <f t="shared" si="285"/>
        <v>0</v>
      </c>
      <c r="CX451" s="124"/>
      <c r="CY451" s="115">
        <f>IFERROR(IF(CX451="",0,(SUMIF($G$3:CW$3,"金额-入",$G451:CW451)-SUMIF($G$3:CW$3,"金额-出",$G451:CW451))/(SUMIF($G$3:CW$3,"数量-入",$G451:CW451)-SUMIF($G$3:CW$3,"数量-出",$G451:CW451))),0)</f>
        <v>0</v>
      </c>
      <c r="CZ451" s="115">
        <f t="shared" si="286"/>
        <v>0</v>
      </c>
      <c r="DA451" s="125"/>
      <c r="DB451" s="126"/>
      <c r="DC451" s="123"/>
      <c r="DD451" s="112"/>
      <c r="DE451" s="119">
        <f t="shared" si="287"/>
        <v>0</v>
      </c>
      <c r="DF451" s="124"/>
      <c r="DG451" s="115">
        <f>IFERROR(IF(DF451="",0,(SUMIF($G$3:DE$3,"金额-入",$G451:DE451)-SUMIF($G$3:DE$3,"金额-出",$G451:DE451))/(SUMIF($G$3:DE$3,"数量-入",$G451:DE451)-SUMIF($G$3:DE$3,"数量-出",$G451:DE451))),0)</f>
        <v>0</v>
      </c>
      <c r="DH451" s="115">
        <f t="shared" si="288"/>
        <v>0</v>
      </c>
      <c r="DI451" s="125"/>
      <c r="DJ451" s="126"/>
      <c r="DK451" s="109">
        <f t="array" ref="DK451">MIN(IF(($G$3:$DJ$3="单价")*(G451:DJ451&lt;&gt;0),G451:DJ451))</f>
        <v>0</v>
      </c>
      <c r="DL451" s="97">
        <f t="array" ref="DL451">MAX(IF($G$3:$DJ$3="单价",G451:DJ451))</f>
        <v>0</v>
      </c>
      <c r="DM451" s="115">
        <f t="shared" si="289"/>
        <v>0</v>
      </c>
      <c r="DN451" s="127"/>
      <c r="DO451" s="2"/>
      <c r="DP451" s="11">
        <f t="shared" si="290"/>
        <v>0</v>
      </c>
      <c r="DQ451" s="11">
        <f t="shared" si="291"/>
        <v>0</v>
      </c>
      <c r="DR451" s="11"/>
      <c r="DS451" s="11"/>
      <c r="DT451" s="11"/>
      <c r="DU451" s="2"/>
      <c r="DV451" s="2"/>
      <c r="DW451" s="2"/>
      <c r="DX451" s="2"/>
      <c r="DY451" s="2"/>
    </row>
    <row r="452" spans="1:129" ht="18" hidden="1" customHeight="1" outlineLevel="1" x14ac:dyDescent="0.15">
      <c r="A452" s="2"/>
      <c r="B452" s="53">
        <f t="shared" si="254"/>
        <v>448</v>
      </c>
      <c r="C452" s="5"/>
      <c r="D452" s="6"/>
      <c r="E452" s="7"/>
      <c r="F452" s="8"/>
      <c r="G452" s="111"/>
      <c r="H452" s="112"/>
      <c r="I452" s="113">
        <f t="shared" si="257"/>
        <v>0</v>
      </c>
      <c r="J452" s="114">
        <f t="shared" si="258"/>
        <v>0</v>
      </c>
      <c r="K452" s="115">
        <f t="shared" si="255"/>
        <v>0</v>
      </c>
      <c r="L452" s="113">
        <f t="shared" si="259"/>
        <v>0</v>
      </c>
      <c r="M452" s="114">
        <f t="shared" si="260"/>
        <v>0</v>
      </c>
      <c r="N452" s="115">
        <f t="shared" si="256"/>
        <v>0</v>
      </c>
      <c r="O452" s="113">
        <f t="shared" si="261"/>
        <v>0</v>
      </c>
      <c r="P452" s="116">
        <f t="shared" si="262"/>
        <v>0</v>
      </c>
      <c r="Q452" s="117">
        <f t="shared" si="263"/>
        <v>0</v>
      </c>
      <c r="R452" s="118">
        <f t="shared" si="264"/>
        <v>0</v>
      </c>
      <c r="S452" s="111"/>
      <c r="T452" s="112"/>
      <c r="U452" s="119">
        <f t="shared" si="265"/>
        <v>0</v>
      </c>
      <c r="V452" s="120"/>
      <c r="W452" s="115">
        <f>IFERROR(IF(V452="",0,(SUMIF($G$3:U$3,"金额-入",$G452:U452)-SUMIF($G$3:U$3,"金额-出",$G452:U452))/(SUMIF($G$3:U$3,"数量-入",$G452:U452)-SUMIF($G$3:U$3,"数量-出",$G452:U452))),0)</f>
        <v>0</v>
      </c>
      <c r="X452" s="115">
        <f t="shared" si="266"/>
        <v>0</v>
      </c>
      <c r="Y452" s="121"/>
      <c r="Z452" s="122"/>
      <c r="AA452" s="111"/>
      <c r="AB452" s="112"/>
      <c r="AC452" s="119">
        <f t="shared" si="267"/>
        <v>0</v>
      </c>
      <c r="AD452" s="120"/>
      <c r="AE452" s="115">
        <f>IFERROR(IF(AD452="",0,(SUMIF($G$3:AC$3,"金额-入",$G452:AC452)-SUMIF($G$3:AC$3,"金额-出",$G452:AC452))/(SUMIF($G$3:AC$3,"数量-入",$G452:AC452)-SUMIF($G$3:AC$3,"数量-出",$G452:AC452))),0)</f>
        <v>0</v>
      </c>
      <c r="AF452" s="115">
        <f t="shared" si="268"/>
        <v>0</v>
      </c>
      <c r="AG452" s="121"/>
      <c r="AH452" s="122"/>
      <c r="AI452" s="123"/>
      <c r="AJ452" s="112"/>
      <c r="AK452" s="119">
        <f t="shared" si="269"/>
        <v>0</v>
      </c>
      <c r="AL452" s="124"/>
      <c r="AM452" s="115">
        <f>IFERROR(IF(AL452="",0,(SUMIF($G$3:AK$3,"金额-入",$G452:AK452)-SUMIF($G$3:AK$3,"金额-出",$G452:AK452))/(SUMIF($G$3:AK$3,"数量-入",$G452:AK452)-SUMIF($G$3:AK$3,"数量-出",$G452:AK452))),0)</f>
        <v>0</v>
      </c>
      <c r="AN452" s="115">
        <f t="shared" si="270"/>
        <v>0</v>
      </c>
      <c r="AO452" s="125"/>
      <c r="AP452" s="126"/>
      <c r="AQ452" s="123"/>
      <c r="AR452" s="112"/>
      <c r="AS452" s="119">
        <f t="shared" si="271"/>
        <v>0</v>
      </c>
      <c r="AT452" s="124"/>
      <c r="AU452" s="115">
        <f>IFERROR(IF(AT452="",0,(SUMIF($G$3:AS$3,"金额-入",$G452:AS452)-SUMIF($G$3:AS$3,"金额-出",$G452:AS452))/(SUMIF($G$3:AS$3,"数量-入",$G452:AS452)-SUMIF($G$3:AS$3,"数量-出",$G452:AS452))),0)</f>
        <v>0</v>
      </c>
      <c r="AV452" s="115">
        <f t="shared" si="272"/>
        <v>0</v>
      </c>
      <c r="AW452" s="125"/>
      <c r="AX452" s="126"/>
      <c r="AY452" s="123"/>
      <c r="AZ452" s="112"/>
      <c r="BA452" s="119">
        <f t="shared" si="273"/>
        <v>0</v>
      </c>
      <c r="BB452" s="124"/>
      <c r="BC452" s="115">
        <f>IFERROR(IF(BB452="",0,(SUMIF($G$3:BA$3,"金额-入",$G452:BA452)-SUMIF($G$3:BA$3,"金额-出",$G452:BA452))/(SUMIF($G$3:BA$3,"数量-入",$G452:BA452)-SUMIF($G$3:BA$3,"数量-出",$G452:BA452))),0)</f>
        <v>0</v>
      </c>
      <c r="BD452" s="115">
        <f t="shared" si="274"/>
        <v>0</v>
      </c>
      <c r="BE452" s="125"/>
      <c r="BF452" s="126"/>
      <c r="BG452" s="123"/>
      <c r="BH452" s="112"/>
      <c r="BI452" s="119">
        <f t="shared" si="275"/>
        <v>0</v>
      </c>
      <c r="BJ452" s="124"/>
      <c r="BK452" s="115">
        <f>IFERROR(IF(BJ452="",0,(SUMIF($G$3:BI$3,"金额-入",$G452:BI452)-SUMIF($G$3:BI$3,"金额-出",$G452:BI452))/(SUMIF($G$3:BI$3,"数量-入",$G452:BI452)-SUMIF($G$3:BI$3,"数量-出",$G452:BI452))),0)</f>
        <v>0</v>
      </c>
      <c r="BL452" s="115">
        <f t="shared" si="276"/>
        <v>0</v>
      </c>
      <c r="BM452" s="125"/>
      <c r="BN452" s="126"/>
      <c r="BO452" s="123"/>
      <c r="BP452" s="112"/>
      <c r="BQ452" s="119">
        <f t="shared" si="277"/>
        <v>0</v>
      </c>
      <c r="BR452" s="124"/>
      <c r="BS452" s="115">
        <f>IFERROR(IF(BR452="",0,(SUMIF($G$3:BQ$3,"金额-入",$G452:BQ452)-SUMIF($G$3:BQ$3,"金额-出",$G452:BQ452))/(SUMIF($G$3:BQ$3,"数量-入",$G452:BQ452)-SUMIF($G$3:BQ$3,"数量-出",$G452:BQ452))),0)</f>
        <v>0</v>
      </c>
      <c r="BT452" s="115">
        <f t="shared" si="278"/>
        <v>0</v>
      </c>
      <c r="BU452" s="125"/>
      <c r="BV452" s="126"/>
      <c r="BW452" s="123"/>
      <c r="BX452" s="112"/>
      <c r="BY452" s="119">
        <f t="shared" si="279"/>
        <v>0</v>
      </c>
      <c r="BZ452" s="124"/>
      <c r="CA452" s="115">
        <f>IFERROR(IF(BZ452="",0,(SUMIF($G$3:BY$3,"金额-入",$G452:BY452)-SUMIF($G$3:BY$3,"金额-出",$G452:BY452))/(SUMIF($G$3:BY$3,"数量-入",$G452:BY452)-SUMIF($G$3:BY$3,"数量-出",$G452:BY452))),0)</f>
        <v>0</v>
      </c>
      <c r="CB452" s="115">
        <f t="shared" si="280"/>
        <v>0</v>
      </c>
      <c r="CC452" s="125"/>
      <c r="CD452" s="126"/>
      <c r="CE452" s="123"/>
      <c r="CF452" s="112"/>
      <c r="CG452" s="119">
        <f t="shared" si="281"/>
        <v>0</v>
      </c>
      <c r="CH452" s="124"/>
      <c r="CI452" s="115">
        <f>IFERROR(IF(CH452="",0,(SUMIF($G$3:CG$3,"金额-入",$G452:CG452)-SUMIF($G$3:CG$3,"金额-出",$G452:CG452))/(SUMIF($G$3:CG$3,"数量-入",$G452:CG452)-SUMIF($G$3:CG$3,"数量-出",$G452:CG452))),0)</f>
        <v>0</v>
      </c>
      <c r="CJ452" s="115">
        <f t="shared" si="282"/>
        <v>0</v>
      </c>
      <c r="CK452" s="125"/>
      <c r="CL452" s="126"/>
      <c r="CM452" s="123"/>
      <c r="CN452" s="112"/>
      <c r="CO452" s="119">
        <f t="shared" si="283"/>
        <v>0</v>
      </c>
      <c r="CP452" s="124"/>
      <c r="CQ452" s="115">
        <f>IFERROR(IF(CP452="",0,(SUMIF($G$3:CO$3,"金额-入",$G452:CO452)-SUMIF($G$3:CO$3,"金额-出",$G452:CO452))/(SUMIF($G$3:CO$3,"数量-入",$G452:CO452)-SUMIF($G$3:CO$3,"数量-出",$G452:CO452))),0)</f>
        <v>0</v>
      </c>
      <c r="CR452" s="115">
        <f t="shared" si="284"/>
        <v>0</v>
      </c>
      <c r="CS452" s="125"/>
      <c r="CT452" s="126"/>
      <c r="CU452" s="123"/>
      <c r="CV452" s="112"/>
      <c r="CW452" s="119">
        <f t="shared" si="285"/>
        <v>0</v>
      </c>
      <c r="CX452" s="124"/>
      <c r="CY452" s="115">
        <f>IFERROR(IF(CX452="",0,(SUMIF($G$3:CW$3,"金额-入",$G452:CW452)-SUMIF($G$3:CW$3,"金额-出",$G452:CW452))/(SUMIF($G$3:CW$3,"数量-入",$G452:CW452)-SUMIF($G$3:CW$3,"数量-出",$G452:CW452))),0)</f>
        <v>0</v>
      </c>
      <c r="CZ452" s="115">
        <f t="shared" si="286"/>
        <v>0</v>
      </c>
      <c r="DA452" s="125"/>
      <c r="DB452" s="126"/>
      <c r="DC452" s="123"/>
      <c r="DD452" s="112"/>
      <c r="DE452" s="119">
        <f t="shared" si="287"/>
        <v>0</v>
      </c>
      <c r="DF452" s="124"/>
      <c r="DG452" s="115">
        <f>IFERROR(IF(DF452="",0,(SUMIF($G$3:DE$3,"金额-入",$G452:DE452)-SUMIF($G$3:DE$3,"金额-出",$G452:DE452))/(SUMIF($G$3:DE$3,"数量-入",$G452:DE452)-SUMIF($G$3:DE$3,"数量-出",$G452:DE452))),0)</f>
        <v>0</v>
      </c>
      <c r="DH452" s="115">
        <f t="shared" si="288"/>
        <v>0</v>
      </c>
      <c r="DI452" s="125"/>
      <c r="DJ452" s="126"/>
      <c r="DK452" s="109">
        <f t="array" ref="DK452">MIN(IF(($G$3:$DJ$3="单价")*(G452:DJ452&lt;&gt;0),G452:DJ452))</f>
        <v>0</v>
      </c>
      <c r="DL452" s="97">
        <f t="array" ref="DL452">MAX(IF($G$3:$DJ$3="单价",G452:DJ452))</f>
        <v>0</v>
      </c>
      <c r="DM452" s="115">
        <f t="shared" si="289"/>
        <v>0</v>
      </c>
      <c r="DN452" s="127"/>
      <c r="DO452" s="2"/>
      <c r="DP452" s="11">
        <f t="shared" si="290"/>
        <v>0</v>
      </c>
      <c r="DQ452" s="11">
        <f t="shared" si="291"/>
        <v>0</v>
      </c>
      <c r="DR452" s="11"/>
      <c r="DS452" s="11"/>
      <c r="DT452" s="11"/>
      <c r="DU452" s="2"/>
      <c r="DV452" s="2"/>
      <c r="DW452" s="2"/>
      <c r="DX452" s="2"/>
      <c r="DY452" s="2"/>
    </row>
    <row r="453" spans="1:129" ht="18" hidden="1" customHeight="1" outlineLevel="1" x14ac:dyDescent="0.15">
      <c r="A453" s="2"/>
      <c r="B453" s="53">
        <f t="shared" si="254"/>
        <v>449</v>
      </c>
      <c r="C453" s="5"/>
      <c r="D453" s="6"/>
      <c r="E453" s="7"/>
      <c r="F453" s="8"/>
      <c r="G453" s="111"/>
      <c r="H453" s="112"/>
      <c r="I453" s="113">
        <f t="shared" si="257"/>
        <v>0</v>
      </c>
      <c r="J453" s="114">
        <f t="shared" si="258"/>
        <v>0</v>
      </c>
      <c r="K453" s="115">
        <f t="shared" si="255"/>
        <v>0</v>
      </c>
      <c r="L453" s="113">
        <f t="shared" si="259"/>
        <v>0</v>
      </c>
      <c r="M453" s="114">
        <f t="shared" si="260"/>
        <v>0</v>
      </c>
      <c r="N453" s="115">
        <f t="shared" si="256"/>
        <v>0</v>
      </c>
      <c r="O453" s="113">
        <f t="shared" si="261"/>
        <v>0</v>
      </c>
      <c r="P453" s="116">
        <f t="shared" si="262"/>
        <v>0</v>
      </c>
      <c r="Q453" s="117">
        <f t="shared" si="263"/>
        <v>0</v>
      </c>
      <c r="R453" s="118">
        <f t="shared" si="264"/>
        <v>0</v>
      </c>
      <c r="S453" s="111"/>
      <c r="T453" s="112"/>
      <c r="U453" s="119">
        <f t="shared" si="265"/>
        <v>0</v>
      </c>
      <c r="V453" s="120"/>
      <c r="W453" s="115">
        <f>IFERROR(IF(V453="",0,(SUMIF($G$3:U$3,"金额-入",$G453:U453)-SUMIF($G$3:U$3,"金额-出",$G453:U453))/(SUMIF($G$3:U$3,"数量-入",$G453:U453)-SUMIF($G$3:U$3,"数量-出",$G453:U453))),0)</f>
        <v>0</v>
      </c>
      <c r="X453" s="115">
        <f t="shared" si="266"/>
        <v>0</v>
      </c>
      <c r="Y453" s="121"/>
      <c r="Z453" s="122"/>
      <c r="AA453" s="111"/>
      <c r="AB453" s="112"/>
      <c r="AC453" s="119">
        <f t="shared" si="267"/>
        <v>0</v>
      </c>
      <c r="AD453" s="120"/>
      <c r="AE453" s="115">
        <f>IFERROR(IF(AD453="",0,(SUMIF($G$3:AC$3,"金额-入",$G453:AC453)-SUMIF($G$3:AC$3,"金额-出",$G453:AC453))/(SUMIF($G$3:AC$3,"数量-入",$G453:AC453)-SUMIF($G$3:AC$3,"数量-出",$G453:AC453))),0)</f>
        <v>0</v>
      </c>
      <c r="AF453" s="115">
        <f t="shared" si="268"/>
        <v>0</v>
      </c>
      <c r="AG453" s="121"/>
      <c r="AH453" s="122"/>
      <c r="AI453" s="123"/>
      <c r="AJ453" s="112"/>
      <c r="AK453" s="119">
        <f t="shared" si="269"/>
        <v>0</v>
      </c>
      <c r="AL453" s="124"/>
      <c r="AM453" s="115">
        <f>IFERROR(IF(AL453="",0,(SUMIF($G$3:AK$3,"金额-入",$G453:AK453)-SUMIF($G$3:AK$3,"金额-出",$G453:AK453))/(SUMIF($G$3:AK$3,"数量-入",$G453:AK453)-SUMIF($G$3:AK$3,"数量-出",$G453:AK453))),0)</f>
        <v>0</v>
      </c>
      <c r="AN453" s="115">
        <f t="shared" si="270"/>
        <v>0</v>
      </c>
      <c r="AO453" s="125"/>
      <c r="AP453" s="126"/>
      <c r="AQ453" s="123"/>
      <c r="AR453" s="112"/>
      <c r="AS453" s="119">
        <f t="shared" si="271"/>
        <v>0</v>
      </c>
      <c r="AT453" s="124"/>
      <c r="AU453" s="115">
        <f>IFERROR(IF(AT453="",0,(SUMIF($G$3:AS$3,"金额-入",$G453:AS453)-SUMIF($G$3:AS$3,"金额-出",$G453:AS453))/(SUMIF($G$3:AS$3,"数量-入",$G453:AS453)-SUMIF($G$3:AS$3,"数量-出",$G453:AS453))),0)</f>
        <v>0</v>
      </c>
      <c r="AV453" s="115">
        <f t="shared" si="272"/>
        <v>0</v>
      </c>
      <c r="AW453" s="125"/>
      <c r="AX453" s="126"/>
      <c r="AY453" s="123"/>
      <c r="AZ453" s="112"/>
      <c r="BA453" s="119">
        <f t="shared" si="273"/>
        <v>0</v>
      </c>
      <c r="BB453" s="124"/>
      <c r="BC453" s="115">
        <f>IFERROR(IF(BB453="",0,(SUMIF($G$3:BA$3,"金额-入",$G453:BA453)-SUMIF($G$3:BA$3,"金额-出",$G453:BA453))/(SUMIF($G$3:BA$3,"数量-入",$G453:BA453)-SUMIF($G$3:BA$3,"数量-出",$G453:BA453))),0)</f>
        <v>0</v>
      </c>
      <c r="BD453" s="115">
        <f t="shared" si="274"/>
        <v>0</v>
      </c>
      <c r="BE453" s="125"/>
      <c r="BF453" s="126"/>
      <c r="BG453" s="123"/>
      <c r="BH453" s="112"/>
      <c r="BI453" s="119">
        <f t="shared" si="275"/>
        <v>0</v>
      </c>
      <c r="BJ453" s="124"/>
      <c r="BK453" s="115">
        <f>IFERROR(IF(BJ453="",0,(SUMIF($G$3:BI$3,"金额-入",$G453:BI453)-SUMIF($G$3:BI$3,"金额-出",$G453:BI453))/(SUMIF($G$3:BI$3,"数量-入",$G453:BI453)-SUMIF($G$3:BI$3,"数量-出",$G453:BI453))),0)</f>
        <v>0</v>
      </c>
      <c r="BL453" s="115">
        <f t="shared" si="276"/>
        <v>0</v>
      </c>
      <c r="BM453" s="125"/>
      <c r="BN453" s="126"/>
      <c r="BO453" s="123"/>
      <c r="BP453" s="112"/>
      <c r="BQ453" s="119">
        <f t="shared" si="277"/>
        <v>0</v>
      </c>
      <c r="BR453" s="124"/>
      <c r="BS453" s="115">
        <f>IFERROR(IF(BR453="",0,(SUMIF($G$3:BQ$3,"金额-入",$G453:BQ453)-SUMIF($G$3:BQ$3,"金额-出",$G453:BQ453))/(SUMIF($G$3:BQ$3,"数量-入",$G453:BQ453)-SUMIF($G$3:BQ$3,"数量-出",$G453:BQ453))),0)</f>
        <v>0</v>
      </c>
      <c r="BT453" s="115">
        <f t="shared" si="278"/>
        <v>0</v>
      </c>
      <c r="BU453" s="125"/>
      <c r="BV453" s="126"/>
      <c r="BW453" s="123"/>
      <c r="BX453" s="112"/>
      <c r="BY453" s="119">
        <f t="shared" si="279"/>
        <v>0</v>
      </c>
      <c r="BZ453" s="124"/>
      <c r="CA453" s="115">
        <f>IFERROR(IF(BZ453="",0,(SUMIF($G$3:BY$3,"金额-入",$G453:BY453)-SUMIF($G$3:BY$3,"金额-出",$G453:BY453))/(SUMIF($G$3:BY$3,"数量-入",$G453:BY453)-SUMIF($G$3:BY$3,"数量-出",$G453:BY453))),0)</f>
        <v>0</v>
      </c>
      <c r="CB453" s="115">
        <f t="shared" si="280"/>
        <v>0</v>
      </c>
      <c r="CC453" s="125"/>
      <c r="CD453" s="126"/>
      <c r="CE453" s="123"/>
      <c r="CF453" s="112"/>
      <c r="CG453" s="119">
        <f t="shared" si="281"/>
        <v>0</v>
      </c>
      <c r="CH453" s="124"/>
      <c r="CI453" s="115">
        <f>IFERROR(IF(CH453="",0,(SUMIF($G$3:CG$3,"金额-入",$G453:CG453)-SUMIF($G$3:CG$3,"金额-出",$G453:CG453))/(SUMIF($G$3:CG$3,"数量-入",$G453:CG453)-SUMIF($G$3:CG$3,"数量-出",$G453:CG453))),0)</f>
        <v>0</v>
      </c>
      <c r="CJ453" s="115">
        <f t="shared" si="282"/>
        <v>0</v>
      </c>
      <c r="CK453" s="125"/>
      <c r="CL453" s="126"/>
      <c r="CM453" s="123"/>
      <c r="CN453" s="112"/>
      <c r="CO453" s="119">
        <f t="shared" si="283"/>
        <v>0</v>
      </c>
      <c r="CP453" s="124"/>
      <c r="CQ453" s="115">
        <f>IFERROR(IF(CP453="",0,(SUMIF($G$3:CO$3,"金额-入",$G453:CO453)-SUMIF($G$3:CO$3,"金额-出",$G453:CO453))/(SUMIF($G$3:CO$3,"数量-入",$G453:CO453)-SUMIF($G$3:CO$3,"数量-出",$G453:CO453))),0)</f>
        <v>0</v>
      </c>
      <c r="CR453" s="115">
        <f t="shared" si="284"/>
        <v>0</v>
      </c>
      <c r="CS453" s="125"/>
      <c r="CT453" s="126"/>
      <c r="CU453" s="123"/>
      <c r="CV453" s="112"/>
      <c r="CW453" s="119">
        <f t="shared" si="285"/>
        <v>0</v>
      </c>
      <c r="CX453" s="124"/>
      <c r="CY453" s="115">
        <f>IFERROR(IF(CX453="",0,(SUMIF($G$3:CW$3,"金额-入",$G453:CW453)-SUMIF($G$3:CW$3,"金额-出",$G453:CW453))/(SUMIF($G$3:CW$3,"数量-入",$G453:CW453)-SUMIF($G$3:CW$3,"数量-出",$G453:CW453))),0)</f>
        <v>0</v>
      </c>
      <c r="CZ453" s="115">
        <f t="shared" si="286"/>
        <v>0</v>
      </c>
      <c r="DA453" s="125"/>
      <c r="DB453" s="126"/>
      <c r="DC453" s="123"/>
      <c r="DD453" s="112"/>
      <c r="DE453" s="119">
        <f t="shared" si="287"/>
        <v>0</v>
      </c>
      <c r="DF453" s="124"/>
      <c r="DG453" s="115">
        <f>IFERROR(IF(DF453="",0,(SUMIF($G$3:DE$3,"金额-入",$G453:DE453)-SUMIF($G$3:DE$3,"金额-出",$G453:DE453))/(SUMIF($G$3:DE$3,"数量-入",$G453:DE453)-SUMIF($G$3:DE$3,"数量-出",$G453:DE453))),0)</f>
        <v>0</v>
      </c>
      <c r="DH453" s="115">
        <f t="shared" si="288"/>
        <v>0</v>
      </c>
      <c r="DI453" s="125"/>
      <c r="DJ453" s="126"/>
      <c r="DK453" s="109">
        <f t="array" ref="DK453">MIN(IF(($G$3:$DJ$3="单价")*(G453:DJ453&lt;&gt;0),G453:DJ453))</f>
        <v>0</v>
      </c>
      <c r="DL453" s="97">
        <f t="array" ref="DL453">MAX(IF($G$3:$DJ$3="单价",G453:DJ453))</f>
        <v>0</v>
      </c>
      <c r="DM453" s="115">
        <f t="shared" si="289"/>
        <v>0</v>
      </c>
      <c r="DN453" s="127"/>
      <c r="DO453" s="2"/>
      <c r="DP453" s="11">
        <f t="shared" si="290"/>
        <v>0</v>
      </c>
      <c r="DQ453" s="11">
        <f t="shared" si="291"/>
        <v>0</v>
      </c>
      <c r="DR453" s="11"/>
      <c r="DS453" s="11"/>
      <c r="DT453" s="11"/>
      <c r="DU453" s="2"/>
      <c r="DV453" s="2"/>
      <c r="DW453" s="2"/>
      <c r="DX453" s="2"/>
      <c r="DY453" s="2"/>
    </row>
    <row r="454" spans="1:129" ht="18" hidden="1" customHeight="1" outlineLevel="1" x14ac:dyDescent="0.15">
      <c r="A454" s="2"/>
      <c r="B454" s="53">
        <f t="shared" si="254"/>
        <v>450</v>
      </c>
      <c r="C454" s="5"/>
      <c r="D454" s="6"/>
      <c r="E454" s="7"/>
      <c r="F454" s="8"/>
      <c r="G454" s="111"/>
      <c r="H454" s="112"/>
      <c r="I454" s="113">
        <f t="shared" si="257"/>
        <v>0</v>
      </c>
      <c r="J454" s="114">
        <f t="shared" si="258"/>
        <v>0</v>
      </c>
      <c r="K454" s="115">
        <f t="shared" si="255"/>
        <v>0</v>
      </c>
      <c r="L454" s="113">
        <f t="shared" si="259"/>
        <v>0</v>
      </c>
      <c r="M454" s="114">
        <f t="shared" si="260"/>
        <v>0</v>
      </c>
      <c r="N454" s="115">
        <f t="shared" si="256"/>
        <v>0</v>
      </c>
      <c r="O454" s="113">
        <f t="shared" si="261"/>
        <v>0</v>
      </c>
      <c r="P454" s="116">
        <f t="shared" si="262"/>
        <v>0</v>
      </c>
      <c r="Q454" s="117">
        <f t="shared" si="263"/>
        <v>0</v>
      </c>
      <c r="R454" s="118">
        <f t="shared" si="264"/>
        <v>0</v>
      </c>
      <c r="S454" s="111"/>
      <c r="T454" s="112"/>
      <c r="U454" s="119">
        <f t="shared" si="265"/>
        <v>0</v>
      </c>
      <c r="V454" s="120"/>
      <c r="W454" s="115">
        <f>IFERROR(IF(V454="",0,(SUMIF($G$3:U$3,"金额-入",$G454:U454)-SUMIF($G$3:U$3,"金额-出",$G454:U454))/(SUMIF($G$3:U$3,"数量-入",$G454:U454)-SUMIF($G$3:U$3,"数量-出",$G454:U454))),0)</f>
        <v>0</v>
      </c>
      <c r="X454" s="115">
        <f t="shared" si="266"/>
        <v>0</v>
      </c>
      <c r="Y454" s="121"/>
      <c r="Z454" s="122"/>
      <c r="AA454" s="111"/>
      <c r="AB454" s="112"/>
      <c r="AC454" s="119">
        <f t="shared" si="267"/>
        <v>0</v>
      </c>
      <c r="AD454" s="120"/>
      <c r="AE454" s="115">
        <f>IFERROR(IF(AD454="",0,(SUMIF($G$3:AC$3,"金额-入",$G454:AC454)-SUMIF($G$3:AC$3,"金额-出",$G454:AC454))/(SUMIF($G$3:AC$3,"数量-入",$G454:AC454)-SUMIF($G$3:AC$3,"数量-出",$G454:AC454))),0)</f>
        <v>0</v>
      </c>
      <c r="AF454" s="115">
        <f t="shared" si="268"/>
        <v>0</v>
      </c>
      <c r="AG454" s="121"/>
      <c r="AH454" s="122"/>
      <c r="AI454" s="123"/>
      <c r="AJ454" s="112"/>
      <c r="AK454" s="119">
        <f t="shared" si="269"/>
        <v>0</v>
      </c>
      <c r="AL454" s="124"/>
      <c r="AM454" s="115">
        <f>IFERROR(IF(AL454="",0,(SUMIF($G$3:AK$3,"金额-入",$G454:AK454)-SUMIF($G$3:AK$3,"金额-出",$G454:AK454))/(SUMIF($G$3:AK$3,"数量-入",$G454:AK454)-SUMIF($G$3:AK$3,"数量-出",$G454:AK454))),0)</f>
        <v>0</v>
      </c>
      <c r="AN454" s="115">
        <f t="shared" si="270"/>
        <v>0</v>
      </c>
      <c r="AO454" s="125"/>
      <c r="AP454" s="126"/>
      <c r="AQ454" s="123"/>
      <c r="AR454" s="112"/>
      <c r="AS454" s="119">
        <f t="shared" si="271"/>
        <v>0</v>
      </c>
      <c r="AT454" s="124"/>
      <c r="AU454" s="115">
        <f>IFERROR(IF(AT454="",0,(SUMIF($G$3:AS$3,"金额-入",$G454:AS454)-SUMIF($G$3:AS$3,"金额-出",$G454:AS454))/(SUMIF($G$3:AS$3,"数量-入",$G454:AS454)-SUMIF($G$3:AS$3,"数量-出",$G454:AS454))),0)</f>
        <v>0</v>
      </c>
      <c r="AV454" s="115">
        <f t="shared" si="272"/>
        <v>0</v>
      </c>
      <c r="AW454" s="125"/>
      <c r="AX454" s="126"/>
      <c r="AY454" s="123"/>
      <c r="AZ454" s="112"/>
      <c r="BA454" s="119">
        <f t="shared" si="273"/>
        <v>0</v>
      </c>
      <c r="BB454" s="124"/>
      <c r="BC454" s="115">
        <f>IFERROR(IF(BB454="",0,(SUMIF($G$3:BA$3,"金额-入",$G454:BA454)-SUMIF($G$3:BA$3,"金额-出",$G454:BA454))/(SUMIF($G$3:BA$3,"数量-入",$G454:BA454)-SUMIF($G$3:BA$3,"数量-出",$G454:BA454))),0)</f>
        <v>0</v>
      </c>
      <c r="BD454" s="115">
        <f t="shared" si="274"/>
        <v>0</v>
      </c>
      <c r="BE454" s="125"/>
      <c r="BF454" s="126"/>
      <c r="BG454" s="123"/>
      <c r="BH454" s="112"/>
      <c r="BI454" s="119">
        <f t="shared" si="275"/>
        <v>0</v>
      </c>
      <c r="BJ454" s="124"/>
      <c r="BK454" s="115">
        <f>IFERROR(IF(BJ454="",0,(SUMIF($G$3:BI$3,"金额-入",$G454:BI454)-SUMIF($G$3:BI$3,"金额-出",$G454:BI454))/(SUMIF($G$3:BI$3,"数量-入",$G454:BI454)-SUMIF($G$3:BI$3,"数量-出",$G454:BI454))),0)</f>
        <v>0</v>
      </c>
      <c r="BL454" s="115">
        <f t="shared" si="276"/>
        <v>0</v>
      </c>
      <c r="BM454" s="125"/>
      <c r="BN454" s="126"/>
      <c r="BO454" s="123"/>
      <c r="BP454" s="112"/>
      <c r="BQ454" s="119">
        <f t="shared" si="277"/>
        <v>0</v>
      </c>
      <c r="BR454" s="124"/>
      <c r="BS454" s="115">
        <f>IFERROR(IF(BR454="",0,(SUMIF($G$3:BQ$3,"金额-入",$G454:BQ454)-SUMIF($G$3:BQ$3,"金额-出",$G454:BQ454))/(SUMIF($G$3:BQ$3,"数量-入",$G454:BQ454)-SUMIF($G$3:BQ$3,"数量-出",$G454:BQ454))),0)</f>
        <v>0</v>
      </c>
      <c r="BT454" s="115">
        <f t="shared" si="278"/>
        <v>0</v>
      </c>
      <c r="BU454" s="125"/>
      <c r="BV454" s="126"/>
      <c r="BW454" s="123"/>
      <c r="BX454" s="112"/>
      <c r="BY454" s="119">
        <f t="shared" si="279"/>
        <v>0</v>
      </c>
      <c r="BZ454" s="124"/>
      <c r="CA454" s="115">
        <f>IFERROR(IF(BZ454="",0,(SUMIF($G$3:BY$3,"金额-入",$G454:BY454)-SUMIF($G$3:BY$3,"金额-出",$G454:BY454))/(SUMIF($G$3:BY$3,"数量-入",$G454:BY454)-SUMIF($G$3:BY$3,"数量-出",$G454:BY454))),0)</f>
        <v>0</v>
      </c>
      <c r="CB454" s="115">
        <f t="shared" si="280"/>
        <v>0</v>
      </c>
      <c r="CC454" s="125"/>
      <c r="CD454" s="126"/>
      <c r="CE454" s="123"/>
      <c r="CF454" s="112"/>
      <c r="CG454" s="119">
        <f t="shared" si="281"/>
        <v>0</v>
      </c>
      <c r="CH454" s="124"/>
      <c r="CI454" s="115">
        <f>IFERROR(IF(CH454="",0,(SUMIF($G$3:CG$3,"金额-入",$G454:CG454)-SUMIF($G$3:CG$3,"金额-出",$G454:CG454))/(SUMIF($G$3:CG$3,"数量-入",$G454:CG454)-SUMIF($G$3:CG$3,"数量-出",$G454:CG454))),0)</f>
        <v>0</v>
      </c>
      <c r="CJ454" s="115">
        <f t="shared" si="282"/>
        <v>0</v>
      </c>
      <c r="CK454" s="125"/>
      <c r="CL454" s="126"/>
      <c r="CM454" s="123"/>
      <c r="CN454" s="112"/>
      <c r="CO454" s="119">
        <f t="shared" si="283"/>
        <v>0</v>
      </c>
      <c r="CP454" s="124"/>
      <c r="CQ454" s="115">
        <f>IFERROR(IF(CP454="",0,(SUMIF($G$3:CO$3,"金额-入",$G454:CO454)-SUMIF($G$3:CO$3,"金额-出",$G454:CO454))/(SUMIF($G$3:CO$3,"数量-入",$G454:CO454)-SUMIF($G$3:CO$3,"数量-出",$G454:CO454))),0)</f>
        <v>0</v>
      </c>
      <c r="CR454" s="115">
        <f t="shared" si="284"/>
        <v>0</v>
      </c>
      <c r="CS454" s="125"/>
      <c r="CT454" s="126"/>
      <c r="CU454" s="123"/>
      <c r="CV454" s="112"/>
      <c r="CW454" s="119">
        <f t="shared" si="285"/>
        <v>0</v>
      </c>
      <c r="CX454" s="124"/>
      <c r="CY454" s="115">
        <f>IFERROR(IF(CX454="",0,(SUMIF($G$3:CW$3,"金额-入",$G454:CW454)-SUMIF($G$3:CW$3,"金额-出",$G454:CW454))/(SUMIF($G$3:CW$3,"数量-入",$G454:CW454)-SUMIF($G$3:CW$3,"数量-出",$G454:CW454))),0)</f>
        <v>0</v>
      </c>
      <c r="CZ454" s="115">
        <f t="shared" si="286"/>
        <v>0</v>
      </c>
      <c r="DA454" s="125"/>
      <c r="DB454" s="126"/>
      <c r="DC454" s="123"/>
      <c r="DD454" s="112"/>
      <c r="DE454" s="119">
        <f t="shared" si="287"/>
        <v>0</v>
      </c>
      <c r="DF454" s="124"/>
      <c r="DG454" s="115">
        <f>IFERROR(IF(DF454="",0,(SUMIF($G$3:DE$3,"金额-入",$G454:DE454)-SUMIF($G$3:DE$3,"金额-出",$G454:DE454))/(SUMIF($G$3:DE$3,"数量-入",$G454:DE454)-SUMIF($G$3:DE$3,"数量-出",$G454:DE454))),0)</f>
        <v>0</v>
      </c>
      <c r="DH454" s="115">
        <f t="shared" si="288"/>
        <v>0</v>
      </c>
      <c r="DI454" s="125"/>
      <c r="DJ454" s="126"/>
      <c r="DK454" s="109">
        <f t="array" ref="DK454">MIN(IF(($G$3:$DJ$3="单价")*(G454:DJ454&lt;&gt;0),G454:DJ454))</f>
        <v>0</v>
      </c>
      <c r="DL454" s="97">
        <f t="array" ref="DL454">MAX(IF($G$3:$DJ$3="单价",G454:DJ454))</f>
        <v>0</v>
      </c>
      <c r="DM454" s="115">
        <f t="shared" si="289"/>
        <v>0</v>
      </c>
      <c r="DN454" s="127"/>
      <c r="DO454" s="2"/>
      <c r="DP454" s="11">
        <f t="shared" si="290"/>
        <v>0</v>
      </c>
      <c r="DQ454" s="11">
        <f t="shared" si="291"/>
        <v>0</v>
      </c>
      <c r="DR454" s="11"/>
      <c r="DS454" s="11"/>
      <c r="DT454" s="11"/>
      <c r="DU454" s="2"/>
      <c r="DV454" s="2"/>
      <c r="DW454" s="2"/>
      <c r="DX454" s="2"/>
      <c r="DY454" s="2"/>
    </row>
    <row r="455" spans="1:129" ht="18" hidden="1" customHeight="1" outlineLevel="1" x14ac:dyDescent="0.15">
      <c r="A455" s="2"/>
      <c r="B455" s="53">
        <f t="shared" si="254"/>
        <v>451</v>
      </c>
      <c r="C455" s="5"/>
      <c r="D455" s="6"/>
      <c r="E455" s="7"/>
      <c r="F455" s="8"/>
      <c r="G455" s="111"/>
      <c r="H455" s="112"/>
      <c r="I455" s="113">
        <f t="shared" si="257"/>
        <v>0</v>
      </c>
      <c r="J455" s="114">
        <f t="shared" si="258"/>
        <v>0</v>
      </c>
      <c r="K455" s="115">
        <f t="shared" si="255"/>
        <v>0</v>
      </c>
      <c r="L455" s="113">
        <f t="shared" si="259"/>
        <v>0</v>
      </c>
      <c r="M455" s="114">
        <f t="shared" si="260"/>
        <v>0</v>
      </c>
      <c r="N455" s="115">
        <f t="shared" si="256"/>
        <v>0</v>
      </c>
      <c r="O455" s="113">
        <f t="shared" si="261"/>
        <v>0</v>
      </c>
      <c r="P455" s="116">
        <f t="shared" si="262"/>
        <v>0</v>
      </c>
      <c r="Q455" s="117">
        <f t="shared" si="263"/>
        <v>0</v>
      </c>
      <c r="R455" s="118">
        <f t="shared" si="264"/>
        <v>0</v>
      </c>
      <c r="S455" s="111"/>
      <c r="T455" s="112"/>
      <c r="U455" s="119">
        <f t="shared" si="265"/>
        <v>0</v>
      </c>
      <c r="V455" s="120"/>
      <c r="W455" s="115">
        <f>IFERROR(IF(V455="",0,(SUMIF($G$3:U$3,"金额-入",$G455:U455)-SUMIF($G$3:U$3,"金额-出",$G455:U455))/(SUMIF($G$3:U$3,"数量-入",$G455:U455)-SUMIF($G$3:U$3,"数量-出",$G455:U455))),0)</f>
        <v>0</v>
      </c>
      <c r="X455" s="115">
        <f t="shared" si="266"/>
        <v>0</v>
      </c>
      <c r="Y455" s="121"/>
      <c r="Z455" s="122"/>
      <c r="AA455" s="111"/>
      <c r="AB455" s="112"/>
      <c r="AC455" s="119">
        <f t="shared" si="267"/>
        <v>0</v>
      </c>
      <c r="AD455" s="120"/>
      <c r="AE455" s="115">
        <f>IFERROR(IF(AD455="",0,(SUMIF($G$3:AC$3,"金额-入",$G455:AC455)-SUMIF($G$3:AC$3,"金额-出",$G455:AC455))/(SUMIF($G$3:AC$3,"数量-入",$G455:AC455)-SUMIF($G$3:AC$3,"数量-出",$G455:AC455))),0)</f>
        <v>0</v>
      </c>
      <c r="AF455" s="115">
        <f t="shared" si="268"/>
        <v>0</v>
      </c>
      <c r="AG455" s="121"/>
      <c r="AH455" s="122"/>
      <c r="AI455" s="123"/>
      <c r="AJ455" s="112"/>
      <c r="AK455" s="119">
        <f t="shared" si="269"/>
        <v>0</v>
      </c>
      <c r="AL455" s="124"/>
      <c r="AM455" s="115">
        <f>IFERROR(IF(AL455="",0,(SUMIF($G$3:AK$3,"金额-入",$G455:AK455)-SUMIF($G$3:AK$3,"金额-出",$G455:AK455))/(SUMIF($G$3:AK$3,"数量-入",$G455:AK455)-SUMIF($G$3:AK$3,"数量-出",$G455:AK455))),0)</f>
        <v>0</v>
      </c>
      <c r="AN455" s="115">
        <f t="shared" si="270"/>
        <v>0</v>
      </c>
      <c r="AO455" s="125"/>
      <c r="AP455" s="126"/>
      <c r="AQ455" s="123"/>
      <c r="AR455" s="112"/>
      <c r="AS455" s="119">
        <f t="shared" si="271"/>
        <v>0</v>
      </c>
      <c r="AT455" s="124"/>
      <c r="AU455" s="115">
        <f>IFERROR(IF(AT455="",0,(SUMIF($G$3:AS$3,"金额-入",$G455:AS455)-SUMIF($G$3:AS$3,"金额-出",$G455:AS455))/(SUMIF($G$3:AS$3,"数量-入",$G455:AS455)-SUMIF($G$3:AS$3,"数量-出",$G455:AS455))),0)</f>
        <v>0</v>
      </c>
      <c r="AV455" s="115">
        <f t="shared" si="272"/>
        <v>0</v>
      </c>
      <c r="AW455" s="125"/>
      <c r="AX455" s="126"/>
      <c r="AY455" s="123"/>
      <c r="AZ455" s="112"/>
      <c r="BA455" s="119">
        <f t="shared" si="273"/>
        <v>0</v>
      </c>
      <c r="BB455" s="124"/>
      <c r="BC455" s="115">
        <f>IFERROR(IF(BB455="",0,(SUMIF($G$3:BA$3,"金额-入",$G455:BA455)-SUMIF($G$3:BA$3,"金额-出",$G455:BA455))/(SUMIF($G$3:BA$3,"数量-入",$G455:BA455)-SUMIF($G$3:BA$3,"数量-出",$G455:BA455))),0)</f>
        <v>0</v>
      </c>
      <c r="BD455" s="115">
        <f t="shared" si="274"/>
        <v>0</v>
      </c>
      <c r="BE455" s="125"/>
      <c r="BF455" s="126"/>
      <c r="BG455" s="123"/>
      <c r="BH455" s="112"/>
      <c r="BI455" s="119">
        <f t="shared" si="275"/>
        <v>0</v>
      </c>
      <c r="BJ455" s="124"/>
      <c r="BK455" s="115">
        <f>IFERROR(IF(BJ455="",0,(SUMIF($G$3:BI$3,"金额-入",$G455:BI455)-SUMIF($G$3:BI$3,"金额-出",$G455:BI455))/(SUMIF($G$3:BI$3,"数量-入",$G455:BI455)-SUMIF($G$3:BI$3,"数量-出",$G455:BI455))),0)</f>
        <v>0</v>
      </c>
      <c r="BL455" s="115">
        <f t="shared" si="276"/>
        <v>0</v>
      </c>
      <c r="BM455" s="125"/>
      <c r="BN455" s="126"/>
      <c r="BO455" s="123"/>
      <c r="BP455" s="112"/>
      <c r="BQ455" s="119">
        <f t="shared" si="277"/>
        <v>0</v>
      </c>
      <c r="BR455" s="124"/>
      <c r="BS455" s="115">
        <f>IFERROR(IF(BR455="",0,(SUMIF($G$3:BQ$3,"金额-入",$G455:BQ455)-SUMIF($G$3:BQ$3,"金额-出",$G455:BQ455))/(SUMIF($G$3:BQ$3,"数量-入",$G455:BQ455)-SUMIF($G$3:BQ$3,"数量-出",$G455:BQ455))),0)</f>
        <v>0</v>
      </c>
      <c r="BT455" s="115">
        <f t="shared" si="278"/>
        <v>0</v>
      </c>
      <c r="BU455" s="125"/>
      <c r="BV455" s="126"/>
      <c r="BW455" s="123"/>
      <c r="BX455" s="112"/>
      <c r="BY455" s="119">
        <f t="shared" si="279"/>
        <v>0</v>
      </c>
      <c r="BZ455" s="124"/>
      <c r="CA455" s="115">
        <f>IFERROR(IF(BZ455="",0,(SUMIF($G$3:BY$3,"金额-入",$G455:BY455)-SUMIF($G$3:BY$3,"金额-出",$G455:BY455))/(SUMIF($G$3:BY$3,"数量-入",$G455:BY455)-SUMIF($G$3:BY$3,"数量-出",$G455:BY455))),0)</f>
        <v>0</v>
      </c>
      <c r="CB455" s="115">
        <f t="shared" si="280"/>
        <v>0</v>
      </c>
      <c r="CC455" s="125"/>
      <c r="CD455" s="126"/>
      <c r="CE455" s="123"/>
      <c r="CF455" s="112"/>
      <c r="CG455" s="119">
        <f t="shared" si="281"/>
        <v>0</v>
      </c>
      <c r="CH455" s="124"/>
      <c r="CI455" s="115">
        <f>IFERROR(IF(CH455="",0,(SUMIF($G$3:CG$3,"金额-入",$G455:CG455)-SUMIF($G$3:CG$3,"金额-出",$G455:CG455))/(SUMIF($G$3:CG$3,"数量-入",$G455:CG455)-SUMIF($G$3:CG$3,"数量-出",$G455:CG455))),0)</f>
        <v>0</v>
      </c>
      <c r="CJ455" s="115">
        <f t="shared" si="282"/>
        <v>0</v>
      </c>
      <c r="CK455" s="125"/>
      <c r="CL455" s="126"/>
      <c r="CM455" s="123"/>
      <c r="CN455" s="112"/>
      <c r="CO455" s="119">
        <f t="shared" si="283"/>
        <v>0</v>
      </c>
      <c r="CP455" s="124"/>
      <c r="CQ455" s="115">
        <f>IFERROR(IF(CP455="",0,(SUMIF($G$3:CO$3,"金额-入",$G455:CO455)-SUMIF($G$3:CO$3,"金额-出",$G455:CO455))/(SUMIF($G$3:CO$3,"数量-入",$G455:CO455)-SUMIF($G$3:CO$3,"数量-出",$G455:CO455))),0)</f>
        <v>0</v>
      </c>
      <c r="CR455" s="115">
        <f t="shared" si="284"/>
        <v>0</v>
      </c>
      <c r="CS455" s="125"/>
      <c r="CT455" s="126"/>
      <c r="CU455" s="123"/>
      <c r="CV455" s="112"/>
      <c r="CW455" s="119">
        <f t="shared" si="285"/>
        <v>0</v>
      </c>
      <c r="CX455" s="124"/>
      <c r="CY455" s="115">
        <f>IFERROR(IF(CX455="",0,(SUMIF($G$3:CW$3,"金额-入",$G455:CW455)-SUMIF($G$3:CW$3,"金额-出",$G455:CW455))/(SUMIF($G$3:CW$3,"数量-入",$G455:CW455)-SUMIF($G$3:CW$3,"数量-出",$G455:CW455))),0)</f>
        <v>0</v>
      </c>
      <c r="CZ455" s="115">
        <f t="shared" si="286"/>
        <v>0</v>
      </c>
      <c r="DA455" s="125"/>
      <c r="DB455" s="126"/>
      <c r="DC455" s="123"/>
      <c r="DD455" s="112"/>
      <c r="DE455" s="119">
        <f t="shared" si="287"/>
        <v>0</v>
      </c>
      <c r="DF455" s="124"/>
      <c r="DG455" s="115">
        <f>IFERROR(IF(DF455="",0,(SUMIF($G$3:DE$3,"金额-入",$G455:DE455)-SUMIF($G$3:DE$3,"金额-出",$G455:DE455))/(SUMIF($G$3:DE$3,"数量-入",$G455:DE455)-SUMIF($G$3:DE$3,"数量-出",$G455:DE455))),0)</f>
        <v>0</v>
      </c>
      <c r="DH455" s="115">
        <f t="shared" si="288"/>
        <v>0</v>
      </c>
      <c r="DI455" s="125"/>
      <c r="DJ455" s="126"/>
      <c r="DK455" s="109">
        <f t="array" ref="DK455">MIN(IF(($G$3:$DJ$3="单价")*(G455:DJ455&lt;&gt;0),G455:DJ455))</f>
        <v>0</v>
      </c>
      <c r="DL455" s="97">
        <f t="array" ref="DL455">MAX(IF($G$3:$DJ$3="单价",G455:DJ455))</f>
        <v>0</v>
      </c>
      <c r="DM455" s="115">
        <f t="shared" si="289"/>
        <v>0</v>
      </c>
      <c r="DN455" s="127"/>
      <c r="DO455" s="2"/>
      <c r="DP455" s="11">
        <f t="shared" si="290"/>
        <v>0</v>
      </c>
      <c r="DQ455" s="11">
        <f t="shared" si="291"/>
        <v>0</v>
      </c>
      <c r="DR455" s="11"/>
      <c r="DS455" s="11"/>
      <c r="DT455" s="11"/>
      <c r="DU455" s="2"/>
      <c r="DV455" s="2"/>
      <c r="DW455" s="2"/>
      <c r="DX455" s="2"/>
      <c r="DY455" s="2"/>
    </row>
    <row r="456" spans="1:129" ht="18" hidden="1" customHeight="1" outlineLevel="1" x14ac:dyDescent="0.15">
      <c r="A456" s="2"/>
      <c r="B456" s="53">
        <f t="shared" si="254"/>
        <v>452</v>
      </c>
      <c r="C456" s="5"/>
      <c r="D456" s="6"/>
      <c r="E456" s="7"/>
      <c r="F456" s="8"/>
      <c r="G456" s="111"/>
      <c r="H456" s="112"/>
      <c r="I456" s="113">
        <f t="shared" si="257"/>
        <v>0</v>
      </c>
      <c r="J456" s="114">
        <f t="shared" si="258"/>
        <v>0</v>
      </c>
      <c r="K456" s="115">
        <f t="shared" si="255"/>
        <v>0</v>
      </c>
      <c r="L456" s="113">
        <f t="shared" si="259"/>
        <v>0</v>
      </c>
      <c r="M456" s="114">
        <f t="shared" si="260"/>
        <v>0</v>
      </c>
      <c r="N456" s="115">
        <f t="shared" si="256"/>
        <v>0</v>
      </c>
      <c r="O456" s="113">
        <f t="shared" si="261"/>
        <v>0</v>
      </c>
      <c r="P456" s="116">
        <f t="shared" si="262"/>
        <v>0</v>
      </c>
      <c r="Q456" s="117">
        <f t="shared" si="263"/>
        <v>0</v>
      </c>
      <c r="R456" s="118">
        <f t="shared" si="264"/>
        <v>0</v>
      </c>
      <c r="S456" s="111"/>
      <c r="T456" s="112"/>
      <c r="U456" s="119">
        <f t="shared" si="265"/>
        <v>0</v>
      </c>
      <c r="V456" s="120"/>
      <c r="W456" s="115">
        <f>IFERROR(IF(V456="",0,(SUMIF($G$3:U$3,"金额-入",$G456:U456)-SUMIF($G$3:U$3,"金额-出",$G456:U456))/(SUMIF($G$3:U$3,"数量-入",$G456:U456)-SUMIF($G$3:U$3,"数量-出",$G456:U456))),0)</f>
        <v>0</v>
      </c>
      <c r="X456" s="115">
        <f t="shared" si="266"/>
        <v>0</v>
      </c>
      <c r="Y456" s="121"/>
      <c r="Z456" s="122"/>
      <c r="AA456" s="111"/>
      <c r="AB456" s="112"/>
      <c r="AC456" s="119">
        <f t="shared" si="267"/>
        <v>0</v>
      </c>
      <c r="AD456" s="120"/>
      <c r="AE456" s="115">
        <f>IFERROR(IF(AD456="",0,(SUMIF($G$3:AC$3,"金额-入",$G456:AC456)-SUMIF($G$3:AC$3,"金额-出",$G456:AC456))/(SUMIF($G$3:AC$3,"数量-入",$G456:AC456)-SUMIF($G$3:AC$3,"数量-出",$G456:AC456))),0)</f>
        <v>0</v>
      </c>
      <c r="AF456" s="115">
        <f t="shared" si="268"/>
        <v>0</v>
      </c>
      <c r="AG456" s="121"/>
      <c r="AH456" s="122"/>
      <c r="AI456" s="123"/>
      <c r="AJ456" s="112"/>
      <c r="AK456" s="119">
        <f t="shared" si="269"/>
        <v>0</v>
      </c>
      <c r="AL456" s="124"/>
      <c r="AM456" s="115">
        <f>IFERROR(IF(AL456="",0,(SUMIF($G$3:AK$3,"金额-入",$G456:AK456)-SUMIF($G$3:AK$3,"金额-出",$G456:AK456))/(SUMIF($G$3:AK$3,"数量-入",$G456:AK456)-SUMIF($G$3:AK$3,"数量-出",$G456:AK456))),0)</f>
        <v>0</v>
      </c>
      <c r="AN456" s="115">
        <f t="shared" si="270"/>
        <v>0</v>
      </c>
      <c r="AO456" s="125"/>
      <c r="AP456" s="126"/>
      <c r="AQ456" s="123"/>
      <c r="AR456" s="112"/>
      <c r="AS456" s="119">
        <f t="shared" si="271"/>
        <v>0</v>
      </c>
      <c r="AT456" s="124"/>
      <c r="AU456" s="115">
        <f>IFERROR(IF(AT456="",0,(SUMIF($G$3:AS$3,"金额-入",$G456:AS456)-SUMIF($G$3:AS$3,"金额-出",$G456:AS456))/(SUMIF($G$3:AS$3,"数量-入",$G456:AS456)-SUMIF($G$3:AS$3,"数量-出",$G456:AS456))),0)</f>
        <v>0</v>
      </c>
      <c r="AV456" s="115">
        <f t="shared" si="272"/>
        <v>0</v>
      </c>
      <c r="AW456" s="125"/>
      <c r="AX456" s="126"/>
      <c r="AY456" s="123"/>
      <c r="AZ456" s="112"/>
      <c r="BA456" s="119">
        <f t="shared" si="273"/>
        <v>0</v>
      </c>
      <c r="BB456" s="124"/>
      <c r="BC456" s="115">
        <f>IFERROR(IF(BB456="",0,(SUMIF($G$3:BA$3,"金额-入",$G456:BA456)-SUMIF($G$3:BA$3,"金额-出",$G456:BA456))/(SUMIF($G$3:BA$3,"数量-入",$G456:BA456)-SUMIF($G$3:BA$3,"数量-出",$G456:BA456))),0)</f>
        <v>0</v>
      </c>
      <c r="BD456" s="115">
        <f t="shared" si="274"/>
        <v>0</v>
      </c>
      <c r="BE456" s="125"/>
      <c r="BF456" s="126"/>
      <c r="BG456" s="123"/>
      <c r="BH456" s="112"/>
      <c r="BI456" s="119">
        <f t="shared" si="275"/>
        <v>0</v>
      </c>
      <c r="BJ456" s="124"/>
      <c r="BK456" s="115">
        <f>IFERROR(IF(BJ456="",0,(SUMIF($G$3:BI$3,"金额-入",$G456:BI456)-SUMIF($G$3:BI$3,"金额-出",$G456:BI456))/(SUMIF($G$3:BI$3,"数量-入",$G456:BI456)-SUMIF($G$3:BI$3,"数量-出",$G456:BI456))),0)</f>
        <v>0</v>
      </c>
      <c r="BL456" s="115">
        <f t="shared" si="276"/>
        <v>0</v>
      </c>
      <c r="BM456" s="125"/>
      <c r="BN456" s="126"/>
      <c r="BO456" s="123"/>
      <c r="BP456" s="112"/>
      <c r="BQ456" s="119">
        <f t="shared" si="277"/>
        <v>0</v>
      </c>
      <c r="BR456" s="124"/>
      <c r="BS456" s="115">
        <f>IFERROR(IF(BR456="",0,(SUMIF($G$3:BQ$3,"金额-入",$G456:BQ456)-SUMIF($G$3:BQ$3,"金额-出",$G456:BQ456))/(SUMIF($G$3:BQ$3,"数量-入",$G456:BQ456)-SUMIF($G$3:BQ$3,"数量-出",$G456:BQ456))),0)</f>
        <v>0</v>
      </c>
      <c r="BT456" s="115">
        <f t="shared" si="278"/>
        <v>0</v>
      </c>
      <c r="BU456" s="125"/>
      <c r="BV456" s="126"/>
      <c r="BW456" s="123"/>
      <c r="BX456" s="112"/>
      <c r="BY456" s="119">
        <f t="shared" si="279"/>
        <v>0</v>
      </c>
      <c r="BZ456" s="124"/>
      <c r="CA456" s="115">
        <f>IFERROR(IF(BZ456="",0,(SUMIF($G$3:BY$3,"金额-入",$G456:BY456)-SUMIF($G$3:BY$3,"金额-出",$G456:BY456))/(SUMIF($G$3:BY$3,"数量-入",$G456:BY456)-SUMIF($G$3:BY$3,"数量-出",$G456:BY456))),0)</f>
        <v>0</v>
      </c>
      <c r="CB456" s="115">
        <f t="shared" si="280"/>
        <v>0</v>
      </c>
      <c r="CC456" s="125"/>
      <c r="CD456" s="126"/>
      <c r="CE456" s="123"/>
      <c r="CF456" s="112"/>
      <c r="CG456" s="119">
        <f t="shared" si="281"/>
        <v>0</v>
      </c>
      <c r="CH456" s="124"/>
      <c r="CI456" s="115">
        <f>IFERROR(IF(CH456="",0,(SUMIF($G$3:CG$3,"金额-入",$G456:CG456)-SUMIF($G$3:CG$3,"金额-出",$G456:CG456))/(SUMIF($G$3:CG$3,"数量-入",$G456:CG456)-SUMIF($G$3:CG$3,"数量-出",$G456:CG456))),0)</f>
        <v>0</v>
      </c>
      <c r="CJ456" s="115">
        <f t="shared" si="282"/>
        <v>0</v>
      </c>
      <c r="CK456" s="125"/>
      <c r="CL456" s="126"/>
      <c r="CM456" s="123"/>
      <c r="CN456" s="112"/>
      <c r="CO456" s="119">
        <f t="shared" si="283"/>
        <v>0</v>
      </c>
      <c r="CP456" s="124"/>
      <c r="CQ456" s="115">
        <f>IFERROR(IF(CP456="",0,(SUMIF($G$3:CO$3,"金额-入",$G456:CO456)-SUMIF($G$3:CO$3,"金额-出",$G456:CO456))/(SUMIF($G$3:CO$3,"数量-入",$G456:CO456)-SUMIF($G$3:CO$3,"数量-出",$G456:CO456))),0)</f>
        <v>0</v>
      </c>
      <c r="CR456" s="115">
        <f t="shared" si="284"/>
        <v>0</v>
      </c>
      <c r="CS456" s="125"/>
      <c r="CT456" s="126"/>
      <c r="CU456" s="123"/>
      <c r="CV456" s="112"/>
      <c r="CW456" s="119">
        <f t="shared" si="285"/>
        <v>0</v>
      </c>
      <c r="CX456" s="124"/>
      <c r="CY456" s="115">
        <f>IFERROR(IF(CX456="",0,(SUMIF($G$3:CW$3,"金额-入",$G456:CW456)-SUMIF($G$3:CW$3,"金额-出",$G456:CW456))/(SUMIF($G$3:CW$3,"数量-入",$G456:CW456)-SUMIF($G$3:CW$3,"数量-出",$G456:CW456))),0)</f>
        <v>0</v>
      </c>
      <c r="CZ456" s="115">
        <f t="shared" si="286"/>
        <v>0</v>
      </c>
      <c r="DA456" s="125"/>
      <c r="DB456" s="126"/>
      <c r="DC456" s="123"/>
      <c r="DD456" s="112"/>
      <c r="DE456" s="119">
        <f t="shared" si="287"/>
        <v>0</v>
      </c>
      <c r="DF456" s="124"/>
      <c r="DG456" s="115">
        <f>IFERROR(IF(DF456="",0,(SUMIF($G$3:DE$3,"金额-入",$G456:DE456)-SUMIF($G$3:DE$3,"金额-出",$G456:DE456))/(SUMIF($G$3:DE$3,"数量-入",$G456:DE456)-SUMIF($G$3:DE$3,"数量-出",$G456:DE456))),0)</f>
        <v>0</v>
      </c>
      <c r="DH456" s="115">
        <f t="shared" si="288"/>
        <v>0</v>
      </c>
      <c r="DI456" s="125"/>
      <c r="DJ456" s="126"/>
      <c r="DK456" s="109">
        <f t="array" ref="DK456">MIN(IF(($G$3:$DJ$3="单价")*(G456:DJ456&lt;&gt;0),G456:DJ456))</f>
        <v>0</v>
      </c>
      <c r="DL456" s="97">
        <f t="array" ref="DL456">MAX(IF($G$3:$DJ$3="单价",G456:DJ456))</f>
        <v>0</v>
      </c>
      <c r="DM456" s="115">
        <f t="shared" si="289"/>
        <v>0</v>
      </c>
      <c r="DN456" s="127"/>
      <c r="DO456" s="2"/>
      <c r="DP456" s="11">
        <f t="shared" si="290"/>
        <v>0</v>
      </c>
      <c r="DQ456" s="11">
        <f t="shared" si="291"/>
        <v>0</v>
      </c>
      <c r="DR456" s="11"/>
      <c r="DS456" s="11"/>
      <c r="DT456" s="11"/>
      <c r="DU456" s="2"/>
      <c r="DV456" s="2"/>
      <c r="DW456" s="2"/>
      <c r="DX456" s="2"/>
      <c r="DY456" s="2"/>
    </row>
    <row r="457" spans="1:129" ht="18" hidden="1" customHeight="1" outlineLevel="1" x14ac:dyDescent="0.15">
      <c r="A457" s="2"/>
      <c r="B457" s="53">
        <f t="shared" si="254"/>
        <v>453</v>
      </c>
      <c r="C457" s="5"/>
      <c r="D457" s="6"/>
      <c r="E457" s="7"/>
      <c r="F457" s="8"/>
      <c r="G457" s="111"/>
      <c r="H457" s="112"/>
      <c r="I457" s="113">
        <f t="shared" si="257"/>
        <v>0</v>
      </c>
      <c r="J457" s="114">
        <f t="shared" si="258"/>
        <v>0</v>
      </c>
      <c r="K457" s="115">
        <f t="shared" si="255"/>
        <v>0</v>
      </c>
      <c r="L457" s="113">
        <f t="shared" si="259"/>
        <v>0</v>
      </c>
      <c r="M457" s="114">
        <f t="shared" si="260"/>
        <v>0</v>
      </c>
      <c r="N457" s="115">
        <f t="shared" si="256"/>
        <v>0</v>
      </c>
      <c r="O457" s="113">
        <f t="shared" si="261"/>
        <v>0</v>
      </c>
      <c r="P457" s="116">
        <f t="shared" si="262"/>
        <v>0</v>
      </c>
      <c r="Q457" s="117">
        <f t="shared" si="263"/>
        <v>0</v>
      </c>
      <c r="R457" s="118">
        <f t="shared" si="264"/>
        <v>0</v>
      </c>
      <c r="S457" s="111"/>
      <c r="T457" s="112"/>
      <c r="U457" s="119">
        <f t="shared" si="265"/>
        <v>0</v>
      </c>
      <c r="V457" s="120"/>
      <c r="W457" s="115">
        <f>IFERROR(IF(V457="",0,(SUMIF($G$3:U$3,"金额-入",$G457:U457)-SUMIF($G$3:U$3,"金额-出",$G457:U457))/(SUMIF($G$3:U$3,"数量-入",$G457:U457)-SUMIF($G$3:U$3,"数量-出",$G457:U457))),0)</f>
        <v>0</v>
      </c>
      <c r="X457" s="115">
        <f t="shared" si="266"/>
        <v>0</v>
      </c>
      <c r="Y457" s="121"/>
      <c r="Z457" s="122"/>
      <c r="AA457" s="111"/>
      <c r="AB457" s="112"/>
      <c r="AC457" s="119">
        <f t="shared" si="267"/>
        <v>0</v>
      </c>
      <c r="AD457" s="120"/>
      <c r="AE457" s="115">
        <f>IFERROR(IF(AD457="",0,(SUMIF($G$3:AC$3,"金额-入",$G457:AC457)-SUMIF($G$3:AC$3,"金额-出",$G457:AC457))/(SUMIF($G$3:AC$3,"数量-入",$G457:AC457)-SUMIF($G$3:AC$3,"数量-出",$G457:AC457))),0)</f>
        <v>0</v>
      </c>
      <c r="AF457" s="115">
        <f t="shared" si="268"/>
        <v>0</v>
      </c>
      <c r="AG457" s="121"/>
      <c r="AH457" s="122"/>
      <c r="AI457" s="123"/>
      <c r="AJ457" s="112"/>
      <c r="AK457" s="119">
        <f t="shared" si="269"/>
        <v>0</v>
      </c>
      <c r="AL457" s="124"/>
      <c r="AM457" s="115">
        <f>IFERROR(IF(AL457="",0,(SUMIF($G$3:AK$3,"金额-入",$G457:AK457)-SUMIF($G$3:AK$3,"金额-出",$G457:AK457))/(SUMIF($G$3:AK$3,"数量-入",$G457:AK457)-SUMIF($G$3:AK$3,"数量-出",$G457:AK457))),0)</f>
        <v>0</v>
      </c>
      <c r="AN457" s="115">
        <f t="shared" si="270"/>
        <v>0</v>
      </c>
      <c r="AO457" s="125"/>
      <c r="AP457" s="126"/>
      <c r="AQ457" s="123"/>
      <c r="AR457" s="112"/>
      <c r="AS457" s="119">
        <f t="shared" si="271"/>
        <v>0</v>
      </c>
      <c r="AT457" s="124"/>
      <c r="AU457" s="115">
        <f>IFERROR(IF(AT457="",0,(SUMIF($G$3:AS$3,"金额-入",$G457:AS457)-SUMIF($G$3:AS$3,"金额-出",$G457:AS457))/(SUMIF($G$3:AS$3,"数量-入",$G457:AS457)-SUMIF($G$3:AS$3,"数量-出",$G457:AS457))),0)</f>
        <v>0</v>
      </c>
      <c r="AV457" s="115">
        <f t="shared" si="272"/>
        <v>0</v>
      </c>
      <c r="AW457" s="125"/>
      <c r="AX457" s="126"/>
      <c r="AY457" s="123"/>
      <c r="AZ457" s="112"/>
      <c r="BA457" s="119">
        <f t="shared" si="273"/>
        <v>0</v>
      </c>
      <c r="BB457" s="124"/>
      <c r="BC457" s="115">
        <f>IFERROR(IF(BB457="",0,(SUMIF($G$3:BA$3,"金额-入",$G457:BA457)-SUMIF($G$3:BA$3,"金额-出",$G457:BA457))/(SUMIF($G$3:BA$3,"数量-入",$G457:BA457)-SUMIF($G$3:BA$3,"数量-出",$G457:BA457))),0)</f>
        <v>0</v>
      </c>
      <c r="BD457" s="115">
        <f t="shared" si="274"/>
        <v>0</v>
      </c>
      <c r="BE457" s="125"/>
      <c r="BF457" s="126"/>
      <c r="BG457" s="123"/>
      <c r="BH457" s="112"/>
      <c r="BI457" s="119">
        <f t="shared" si="275"/>
        <v>0</v>
      </c>
      <c r="BJ457" s="124"/>
      <c r="BK457" s="115">
        <f>IFERROR(IF(BJ457="",0,(SUMIF($G$3:BI$3,"金额-入",$G457:BI457)-SUMIF($G$3:BI$3,"金额-出",$G457:BI457))/(SUMIF($G$3:BI$3,"数量-入",$G457:BI457)-SUMIF($G$3:BI$3,"数量-出",$G457:BI457))),0)</f>
        <v>0</v>
      </c>
      <c r="BL457" s="115">
        <f t="shared" si="276"/>
        <v>0</v>
      </c>
      <c r="BM457" s="125"/>
      <c r="BN457" s="126"/>
      <c r="BO457" s="123"/>
      <c r="BP457" s="112"/>
      <c r="BQ457" s="119">
        <f t="shared" si="277"/>
        <v>0</v>
      </c>
      <c r="BR457" s="124"/>
      <c r="BS457" s="115">
        <f>IFERROR(IF(BR457="",0,(SUMIF($G$3:BQ$3,"金额-入",$G457:BQ457)-SUMIF($G$3:BQ$3,"金额-出",$G457:BQ457))/(SUMIF($G$3:BQ$3,"数量-入",$G457:BQ457)-SUMIF($G$3:BQ$3,"数量-出",$G457:BQ457))),0)</f>
        <v>0</v>
      </c>
      <c r="BT457" s="115">
        <f t="shared" si="278"/>
        <v>0</v>
      </c>
      <c r="BU457" s="125"/>
      <c r="BV457" s="126"/>
      <c r="BW457" s="123"/>
      <c r="BX457" s="112"/>
      <c r="BY457" s="119">
        <f t="shared" si="279"/>
        <v>0</v>
      </c>
      <c r="BZ457" s="124"/>
      <c r="CA457" s="115">
        <f>IFERROR(IF(BZ457="",0,(SUMIF($G$3:BY$3,"金额-入",$G457:BY457)-SUMIF($G$3:BY$3,"金额-出",$G457:BY457))/(SUMIF($G$3:BY$3,"数量-入",$G457:BY457)-SUMIF($G$3:BY$3,"数量-出",$G457:BY457))),0)</f>
        <v>0</v>
      </c>
      <c r="CB457" s="115">
        <f t="shared" si="280"/>
        <v>0</v>
      </c>
      <c r="CC457" s="125"/>
      <c r="CD457" s="126"/>
      <c r="CE457" s="123"/>
      <c r="CF457" s="112"/>
      <c r="CG457" s="119">
        <f t="shared" si="281"/>
        <v>0</v>
      </c>
      <c r="CH457" s="124"/>
      <c r="CI457" s="115">
        <f>IFERROR(IF(CH457="",0,(SUMIF($G$3:CG$3,"金额-入",$G457:CG457)-SUMIF($G$3:CG$3,"金额-出",$G457:CG457))/(SUMIF($G$3:CG$3,"数量-入",$G457:CG457)-SUMIF($G$3:CG$3,"数量-出",$G457:CG457))),0)</f>
        <v>0</v>
      </c>
      <c r="CJ457" s="115">
        <f t="shared" si="282"/>
        <v>0</v>
      </c>
      <c r="CK457" s="125"/>
      <c r="CL457" s="126"/>
      <c r="CM457" s="123"/>
      <c r="CN457" s="112"/>
      <c r="CO457" s="119">
        <f t="shared" si="283"/>
        <v>0</v>
      </c>
      <c r="CP457" s="124"/>
      <c r="CQ457" s="115">
        <f>IFERROR(IF(CP457="",0,(SUMIF($G$3:CO$3,"金额-入",$G457:CO457)-SUMIF($G$3:CO$3,"金额-出",$G457:CO457))/(SUMIF($G$3:CO$3,"数量-入",$G457:CO457)-SUMIF($G$3:CO$3,"数量-出",$G457:CO457))),0)</f>
        <v>0</v>
      </c>
      <c r="CR457" s="115">
        <f t="shared" si="284"/>
        <v>0</v>
      </c>
      <c r="CS457" s="125"/>
      <c r="CT457" s="126"/>
      <c r="CU457" s="123"/>
      <c r="CV457" s="112"/>
      <c r="CW457" s="119">
        <f t="shared" si="285"/>
        <v>0</v>
      </c>
      <c r="CX457" s="124"/>
      <c r="CY457" s="115">
        <f>IFERROR(IF(CX457="",0,(SUMIF($G$3:CW$3,"金额-入",$G457:CW457)-SUMIF($G$3:CW$3,"金额-出",$G457:CW457))/(SUMIF($G$3:CW$3,"数量-入",$G457:CW457)-SUMIF($G$3:CW$3,"数量-出",$G457:CW457))),0)</f>
        <v>0</v>
      </c>
      <c r="CZ457" s="115">
        <f t="shared" si="286"/>
        <v>0</v>
      </c>
      <c r="DA457" s="125"/>
      <c r="DB457" s="126"/>
      <c r="DC457" s="123"/>
      <c r="DD457" s="112"/>
      <c r="DE457" s="119">
        <f t="shared" si="287"/>
        <v>0</v>
      </c>
      <c r="DF457" s="124"/>
      <c r="DG457" s="115">
        <f>IFERROR(IF(DF457="",0,(SUMIF($G$3:DE$3,"金额-入",$G457:DE457)-SUMIF($G$3:DE$3,"金额-出",$G457:DE457))/(SUMIF($G$3:DE$3,"数量-入",$G457:DE457)-SUMIF($G$3:DE$3,"数量-出",$G457:DE457))),0)</f>
        <v>0</v>
      </c>
      <c r="DH457" s="115">
        <f t="shared" si="288"/>
        <v>0</v>
      </c>
      <c r="DI457" s="125"/>
      <c r="DJ457" s="126"/>
      <c r="DK457" s="109">
        <f t="array" ref="DK457">MIN(IF(($G$3:$DJ$3="单价")*(G457:DJ457&lt;&gt;0),G457:DJ457))</f>
        <v>0</v>
      </c>
      <c r="DL457" s="97">
        <f t="array" ref="DL457">MAX(IF($G$3:$DJ$3="单价",G457:DJ457))</f>
        <v>0</v>
      </c>
      <c r="DM457" s="115">
        <f t="shared" si="289"/>
        <v>0</v>
      </c>
      <c r="DN457" s="127"/>
      <c r="DO457" s="2"/>
      <c r="DP457" s="11">
        <f t="shared" si="290"/>
        <v>0</v>
      </c>
      <c r="DQ457" s="11">
        <f t="shared" si="291"/>
        <v>0</v>
      </c>
      <c r="DR457" s="11"/>
      <c r="DS457" s="11"/>
      <c r="DT457" s="11"/>
      <c r="DU457" s="2"/>
      <c r="DV457" s="2"/>
      <c r="DW457" s="2"/>
      <c r="DX457" s="2"/>
      <c r="DY457" s="2"/>
    </row>
    <row r="458" spans="1:129" ht="18" hidden="1" customHeight="1" outlineLevel="1" x14ac:dyDescent="0.15">
      <c r="A458" s="2"/>
      <c r="B458" s="53">
        <f t="shared" si="254"/>
        <v>454</v>
      </c>
      <c r="C458" s="5"/>
      <c r="D458" s="6"/>
      <c r="E458" s="7"/>
      <c r="F458" s="8"/>
      <c r="G458" s="111"/>
      <c r="H458" s="112"/>
      <c r="I458" s="113">
        <f t="shared" si="257"/>
        <v>0</v>
      </c>
      <c r="J458" s="114">
        <f t="shared" si="258"/>
        <v>0</v>
      </c>
      <c r="K458" s="115">
        <f t="shared" si="255"/>
        <v>0</v>
      </c>
      <c r="L458" s="113">
        <f t="shared" si="259"/>
        <v>0</v>
      </c>
      <c r="M458" s="114">
        <f t="shared" si="260"/>
        <v>0</v>
      </c>
      <c r="N458" s="115">
        <f t="shared" si="256"/>
        <v>0</v>
      </c>
      <c r="O458" s="113">
        <f t="shared" si="261"/>
        <v>0</v>
      </c>
      <c r="P458" s="116">
        <f t="shared" si="262"/>
        <v>0</v>
      </c>
      <c r="Q458" s="117">
        <f t="shared" si="263"/>
        <v>0</v>
      </c>
      <c r="R458" s="118">
        <f t="shared" si="264"/>
        <v>0</v>
      </c>
      <c r="S458" s="111"/>
      <c r="T458" s="112"/>
      <c r="U458" s="119">
        <f t="shared" si="265"/>
        <v>0</v>
      </c>
      <c r="V458" s="120"/>
      <c r="W458" s="115">
        <f>IFERROR(IF(V458="",0,(SUMIF($G$3:U$3,"金额-入",$G458:U458)-SUMIF($G$3:U$3,"金额-出",$G458:U458))/(SUMIF($G$3:U$3,"数量-入",$G458:U458)-SUMIF($G$3:U$3,"数量-出",$G458:U458))),0)</f>
        <v>0</v>
      </c>
      <c r="X458" s="115">
        <f t="shared" si="266"/>
        <v>0</v>
      </c>
      <c r="Y458" s="121"/>
      <c r="Z458" s="122"/>
      <c r="AA458" s="111"/>
      <c r="AB458" s="112"/>
      <c r="AC458" s="119">
        <f t="shared" si="267"/>
        <v>0</v>
      </c>
      <c r="AD458" s="120"/>
      <c r="AE458" s="115">
        <f>IFERROR(IF(AD458="",0,(SUMIF($G$3:AC$3,"金额-入",$G458:AC458)-SUMIF($G$3:AC$3,"金额-出",$G458:AC458))/(SUMIF($G$3:AC$3,"数量-入",$G458:AC458)-SUMIF($G$3:AC$3,"数量-出",$G458:AC458))),0)</f>
        <v>0</v>
      </c>
      <c r="AF458" s="115">
        <f t="shared" si="268"/>
        <v>0</v>
      </c>
      <c r="AG458" s="121"/>
      <c r="AH458" s="122"/>
      <c r="AI458" s="123"/>
      <c r="AJ458" s="112"/>
      <c r="AK458" s="119">
        <f t="shared" si="269"/>
        <v>0</v>
      </c>
      <c r="AL458" s="124"/>
      <c r="AM458" s="115">
        <f>IFERROR(IF(AL458="",0,(SUMIF($G$3:AK$3,"金额-入",$G458:AK458)-SUMIF($G$3:AK$3,"金额-出",$G458:AK458))/(SUMIF($G$3:AK$3,"数量-入",$G458:AK458)-SUMIF($G$3:AK$3,"数量-出",$G458:AK458))),0)</f>
        <v>0</v>
      </c>
      <c r="AN458" s="115">
        <f t="shared" si="270"/>
        <v>0</v>
      </c>
      <c r="AO458" s="125"/>
      <c r="AP458" s="126"/>
      <c r="AQ458" s="123"/>
      <c r="AR458" s="112"/>
      <c r="AS458" s="119">
        <f t="shared" si="271"/>
        <v>0</v>
      </c>
      <c r="AT458" s="124"/>
      <c r="AU458" s="115">
        <f>IFERROR(IF(AT458="",0,(SUMIF($G$3:AS$3,"金额-入",$G458:AS458)-SUMIF($G$3:AS$3,"金额-出",$G458:AS458))/(SUMIF($G$3:AS$3,"数量-入",$G458:AS458)-SUMIF($G$3:AS$3,"数量-出",$G458:AS458))),0)</f>
        <v>0</v>
      </c>
      <c r="AV458" s="115">
        <f t="shared" si="272"/>
        <v>0</v>
      </c>
      <c r="AW458" s="125"/>
      <c r="AX458" s="126"/>
      <c r="AY458" s="123"/>
      <c r="AZ458" s="112"/>
      <c r="BA458" s="119">
        <f t="shared" si="273"/>
        <v>0</v>
      </c>
      <c r="BB458" s="124"/>
      <c r="BC458" s="115">
        <f>IFERROR(IF(BB458="",0,(SUMIF($G$3:BA$3,"金额-入",$G458:BA458)-SUMIF($G$3:BA$3,"金额-出",$G458:BA458))/(SUMIF($G$3:BA$3,"数量-入",$G458:BA458)-SUMIF($G$3:BA$3,"数量-出",$G458:BA458))),0)</f>
        <v>0</v>
      </c>
      <c r="BD458" s="115">
        <f t="shared" si="274"/>
        <v>0</v>
      </c>
      <c r="BE458" s="125"/>
      <c r="BF458" s="126"/>
      <c r="BG458" s="123"/>
      <c r="BH458" s="112"/>
      <c r="BI458" s="119">
        <f t="shared" si="275"/>
        <v>0</v>
      </c>
      <c r="BJ458" s="124"/>
      <c r="BK458" s="115">
        <f>IFERROR(IF(BJ458="",0,(SUMIF($G$3:BI$3,"金额-入",$G458:BI458)-SUMIF($G$3:BI$3,"金额-出",$G458:BI458))/(SUMIF($G$3:BI$3,"数量-入",$G458:BI458)-SUMIF($G$3:BI$3,"数量-出",$G458:BI458))),0)</f>
        <v>0</v>
      </c>
      <c r="BL458" s="115">
        <f t="shared" si="276"/>
        <v>0</v>
      </c>
      <c r="BM458" s="125"/>
      <c r="BN458" s="126"/>
      <c r="BO458" s="123"/>
      <c r="BP458" s="112"/>
      <c r="BQ458" s="119">
        <f t="shared" si="277"/>
        <v>0</v>
      </c>
      <c r="BR458" s="124"/>
      <c r="BS458" s="115">
        <f>IFERROR(IF(BR458="",0,(SUMIF($G$3:BQ$3,"金额-入",$G458:BQ458)-SUMIF($G$3:BQ$3,"金额-出",$G458:BQ458))/(SUMIF($G$3:BQ$3,"数量-入",$G458:BQ458)-SUMIF($G$3:BQ$3,"数量-出",$G458:BQ458))),0)</f>
        <v>0</v>
      </c>
      <c r="BT458" s="115">
        <f t="shared" si="278"/>
        <v>0</v>
      </c>
      <c r="BU458" s="125"/>
      <c r="BV458" s="126"/>
      <c r="BW458" s="123"/>
      <c r="BX458" s="112"/>
      <c r="BY458" s="119">
        <f t="shared" si="279"/>
        <v>0</v>
      </c>
      <c r="BZ458" s="124"/>
      <c r="CA458" s="115">
        <f>IFERROR(IF(BZ458="",0,(SUMIF($G$3:BY$3,"金额-入",$G458:BY458)-SUMIF($G$3:BY$3,"金额-出",$G458:BY458))/(SUMIF($G$3:BY$3,"数量-入",$G458:BY458)-SUMIF($G$3:BY$3,"数量-出",$G458:BY458))),0)</f>
        <v>0</v>
      </c>
      <c r="CB458" s="115">
        <f t="shared" si="280"/>
        <v>0</v>
      </c>
      <c r="CC458" s="125"/>
      <c r="CD458" s="126"/>
      <c r="CE458" s="123"/>
      <c r="CF458" s="112"/>
      <c r="CG458" s="119">
        <f t="shared" si="281"/>
        <v>0</v>
      </c>
      <c r="CH458" s="124"/>
      <c r="CI458" s="115">
        <f>IFERROR(IF(CH458="",0,(SUMIF($G$3:CG$3,"金额-入",$G458:CG458)-SUMIF($G$3:CG$3,"金额-出",$G458:CG458))/(SUMIF($G$3:CG$3,"数量-入",$G458:CG458)-SUMIF($G$3:CG$3,"数量-出",$G458:CG458))),0)</f>
        <v>0</v>
      </c>
      <c r="CJ458" s="115">
        <f t="shared" si="282"/>
        <v>0</v>
      </c>
      <c r="CK458" s="125"/>
      <c r="CL458" s="126"/>
      <c r="CM458" s="123"/>
      <c r="CN458" s="112"/>
      <c r="CO458" s="119">
        <f t="shared" si="283"/>
        <v>0</v>
      </c>
      <c r="CP458" s="124"/>
      <c r="CQ458" s="115">
        <f>IFERROR(IF(CP458="",0,(SUMIF($G$3:CO$3,"金额-入",$G458:CO458)-SUMIF($G$3:CO$3,"金额-出",$G458:CO458))/(SUMIF($G$3:CO$3,"数量-入",$G458:CO458)-SUMIF($G$3:CO$3,"数量-出",$G458:CO458))),0)</f>
        <v>0</v>
      </c>
      <c r="CR458" s="115">
        <f t="shared" si="284"/>
        <v>0</v>
      </c>
      <c r="CS458" s="125"/>
      <c r="CT458" s="126"/>
      <c r="CU458" s="123"/>
      <c r="CV458" s="112"/>
      <c r="CW458" s="119">
        <f t="shared" si="285"/>
        <v>0</v>
      </c>
      <c r="CX458" s="124"/>
      <c r="CY458" s="115">
        <f>IFERROR(IF(CX458="",0,(SUMIF($G$3:CW$3,"金额-入",$G458:CW458)-SUMIF($G$3:CW$3,"金额-出",$G458:CW458))/(SUMIF($G$3:CW$3,"数量-入",$G458:CW458)-SUMIF($G$3:CW$3,"数量-出",$G458:CW458))),0)</f>
        <v>0</v>
      </c>
      <c r="CZ458" s="115">
        <f t="shared" si="286"/>
        <v>0</v>
      </c>
      <c r="DA458" s="125"/>
      <c r="DB458" s="126"/>
      <c r="DC458" s="123"/>
      <c r="DD458" s="112"/>
      <c r="DE458" s="119">
        <f t="shared" si="287"/>
        <v>0</v>
      </c>
      <c r="DF458" s="124"/>
      <c r="DG458" s="115">
        <f>IFERROR(IF(DF458="",0,(SUMIF($G$3:DE$3,"金额-入",$G458:DE458)-SUMIF($G$3:DE$3,"金额-出",$G458:DE458))/(SUMIF($G$3:DE$3,"数量-入",$G458:DE458)-SUMIF($G$3:DE$3,"数量-出",$G458:DE458))),0)</f>
        <v>0</v>
      </c>
      <c r="DH458" s="115">
        <f t="shared" si="288"/>
        <v>0</v>
      </c>
      <c r="DI458" s="125"/>
      <c r="DJ458" s="126"/>
      <c r="DK458" s="109">
        <f t="array" ref="DK458">MIN(IF(($G$3:$DJ$3="单价")*(G458:DJ458&lt;&gt;0),G458:DJ458))</f>
        <v>0</v>
      </c>
      <c r="DL458" s="97">
        <f t="array" ref="DL458">MAX(IF($G$3:$DJ$3="单价",G458:DJ458))</f>
        <v>0</v>
      </c>
      <c r="DM458" s="115">
        <f t="shared" si="289"/>
        <v>0</v>
      </c>
      <c r="DN458" s="127"/>
      <c r="DO458" s="2"/>
      <c r="DP458" s="11">
        <f t="shared" si="290"/>
        <v>0</v>
      </c>
      <c r="DQ458" s="11">
        <f t="shared" si="291"/>
        <v>0</v>
      </c>
      <c r="DR458" s="11"/>
      <c r="DS458" s="11"/>
      <c r="DT458" s="11"/>
      <c r="DU458" s="2"/>
      <c r="DV458" s="2"/>
      <c r="DW458" s="2"/>
      <c r="DX458" s="2"/>
      <c r="DY458" s="2"/>
    </row>
    <row r="459" spans="1:129" ht="18" hidden="1" customHeight="1" outlineLevel="1" x14ac:dyDescent="0.15">
      <c r="A459" s="2"/>
      <c r="B459" s="53">
        <f t="shared" si="254"/>
        <v>455</v>
      </c>
      <c r="C459" s="5"/>
      <c r="D459" s="6"/>
      <c r="E459" s="7"/>
      <c r="F459" s="8"/>
      <c r="G459" s="111"/>
      <c r="H459" s="112"/>
      <c r="I459" s="113">
        <f t="shared" si="257"/>
        <v>0</v>
      </c>
      <c r="J459" s="114">
        <f t="shared" si="258"/>
        <v>0</v>
      </c>
      <c r="K459" s="115">
        <f t="shared" si="255"/>
        <v>0</v>
      </c>
      <c r="L459" s="113">
        <f t="shared" si="259"/>
        <v>0</v>
      </c>
      <c r="M459" s="114">
        <f t="shared" si="260"/>
        <v>0</v>
      </c>
      <c r="N459" s="115">
        <f t="shared" si="256"/>
        <v>0</v>
      </c>
      <c r="O459" s="113">
        <f t="shared" si="261"/>
        <v>0</v>
      </c>
      <c r="P459" s="116">
        <f t="shared" si="262"/>
        <v>0</v>
      </c>
      <c r="Q459" s="117">
        <f t="shared" si="263"/>
        <v>0</v>
      </c>
      <c r="R459" s="118">
        <f t="shared" si="264"/>
        <v>0</v>
      </c>
      <c r="S459" s="111"/>
      <c r="T459" s="112"/>
      <c r="U459" s="119">
        <f t="shared" si="265"/>
        <v>0</v>
      </c>
      <c r="V459" s="120"/>
      <c r="W459" s="115">
        <f>IFERROR(IF(V459="",0,(SUMIF($G$3:U$3,"金额-入",$G459:U459)-SUMIF($G$3:U$3,"金额-出",$G459:U459))/(SUMIF($G$3:U$3,"数量-入",$G459:U459)-SUMIF($G$3:U$3,"数量-出",$G459:U459))),0)</f>
        <v>0</v>
      </c>
      <c r="X459" s="115">
        <f t="shared" si="266"/>
        <v>0</v>
      </c>
      <c r="Y459" s="121"/>
      <c r="Z459" s="122"/>
      <c r="AA459" s="111"/>
      <c r="AB459" s="112"/>
      <c r="AC459" s="119">
        <f t="shared" si="267"/>
        <v>0</v>
      </c>
      <c r="AD459" s="120"/>
      <c r="AE459" s="115">
        <f>IFERROR(IF(AD459="",0,(SUMIF($G$3:AC$3,"金额-入",$G459:AC459)-SUMIF($G$3:AC$3,"金额-出",$G459:AC459))/(SUMIF($G$3:AC$3,"数量-入",$G459:AC459)-SUMIF($G$3:AC$3,"数量-出",$G459:AC459))),0)</f>
        <v>0</v>
      </c>
      <c r="AF459" s="115">
        <f t="shared" si="268"/>
        <v>0</v>
      </c>
      <c r="AG459" s="121"/>
      <c r="AH459" s="122"/>
      <c r="AI459" s="123"/>
      <c r="AJ459" s="112"/>
      <c r="AK459" s="119">
        <f t="shared" si="269"/>
        <v>0</v>
      </c>
      <c r="AL459" s="124"/>
      <c r="AM459" s="115">
        <f>IFERROR(IF(AL459="",0,(SUMIF($G$3:AK$3,"金额-入",$G459:AK459)-SUMIF($G$3:AK$3,"金额-出",$G459:AK459))/(SUMIF($G$3:AK$3,"数量-入",$G459:AK459)-SUMIF($G$3:AK$3,"数量-出",$G459:AK459))),0)</f>
        <v>0</v>
      </c>
      <c r="AN459" s="115">
        <f t="shared" si="270"/>
        <v>0</v>
      </c>
      <c r="AO459" s="125"/>
      <c r="AP459" s="126"/>
      <c r="AQ459" s="123"/>
      <c r="AR459" s="112"/>
      <c r="AS459" s="119">
        <f t="shared" si="271"/>
        <v>0</v>
      </c>
      <c r="AT459" s="124"/>
      <c r="AU459" s="115">
        <f>IFERROR(IF(AT459="",0,(SUMIF($G$3:AS$3,"金额-入",$G459:AS459)-SUMIF($G$3:AS$3,"金额-出",$G459:AS459))/(SUMIF($G$3:AS$3,"数量-入",$G459:AS459)-SUMIF($G$3:AS$3,"数量-出",$G459:AS459))),0)</f>
        <v>0</v>
      </c>
      <c r="AV459" s="115">
        <f t="shared" si="272"/>
        <v>0</v>
      </c>
      <c r="AW459" s="125"/>
      <c r="AX459" s="126"/>
      <c r="AY459" s="123"/>
      <c r="AZ459" s="112"/>
      <c r="BA459" s="119">
        <f t="shared" si="273"/>
        <v>0</v>
      </c>
      <c r="BB459" s="124"/>
      <c r="BC459" s="115">
        <f>IFERROR(IF(BB459="",0,(SUMIF($G$3:BA$3,"金额-入",$G459:BA459)-SUMIF($G$3:BA$3,"金额-出",$G459:BA459))/(SUMIF($G$3:BA$3,"数量-入",$G459:BA459)-SUMIF($G$3:BA$3,"数量-出",$G459:BA459))),0)</f>
        <v>0</v>
      </c>
      <c r="BD459" s="115">
        <f t="shared" si="274"/>
        <v>0</v>
      </c>
      <c r="BE459" s="125"/>
      <c r="BF459" s="126"/>
      <c r="BG459" s="123"/>
      <c r="BH459" s="112"/>
      <c r="BI459" s="119">
        <f t="shared" si="275"/>
        <v>0</v>
      </c>
      <c r="BJ459" s="124"/>
      <c r="BK459" s="115">
        <f>IFERROR(IF(BJ459="",0,(SUMIF($G$3:BI$3,"金额-入",$G459:BI459)-SUMIF($G$3:BI$3,"金额-出",$G459:BI459))/(SUMIF($G$3:BI$3,"数量-入",$G459:BI459)-SUMIF($G$3:BI$3,"数量-出",$G459:BI459))),0)</f>
        <v>0</v>
      </c>
      <c r="BL459" s="115">
        <f t="shared" si="276"/>
        <v>0</v>
      </c>
      <c r="BM459" s="125"/>
      <c r="BN459" s="126"/>
      <c r="BO459" s="123"/>
      <c r="BP459" s="112"/>
      <c r="BQ459" s="119">
        <f t="shared" si="277"/>
        <v>0</v>
      </c>
      <c r="BR459" s="124"/>
      <c r="BS459" s="115">
        <f>IFERROR(IF(BR459="",0,(SUMIF($G$3:BQ$3,"金额-入",$G459:BQ459)-SUMIF($G$3:BQ$3,"金额-出",$G459:BQ459))/(SUMIF($G$3:BQ$3,"数量-入",$G459:BQ459)-SUMIF($G$3:BQ$3,"数量-出",$G459:BQ459))),0)</f>
        <v>0</v>
      </c>
      <c r="BT459" s="115">
        <f t="shared" si="278"/>
        <v>0</v>
      </c>
      <c r="BU459" s="125"/>
      <c r="BV459" s="126"/>
      <c r="BW459" s="123"/>
      <c r="BX459" s="112"/>
      <c r="BY459" s="119">
        <f t="shared" si="279"/>
        <v>0</v>
      </c>
      <c r="BZ459" s="124"/>
      <c r="CA459" s="115">
        <f>IFERROR(IF(BZ459="",0,(SUMIF($G$3:BY$3,"金额-入",$G459:BY459)-SUMIF($G$3:BY$3,"金额-出",$G459:BY459))/(SUMIF($G$3:BY$3,"数量-入",$G459:BY459)-SUMIF($G$3:BY$3,"数量-出",$G459:BY459))),0)</f>
        <v>0</v>
      </c>
      <c r="CB459" s="115">
        <f t="shared" si="280"/>
        <v>0</v>
      </c>
      <c r="CC459" s="125"/>
      <c r="CD459" s="126"/>
      <c r="CE459" s="123"/>
      <c r="CF459" s="112"/>
      <c r="CG459" s="119">
        <f t="shared" si="281"/>
        <v>0</v>
      </c>
      <c r="CH459" s="124"/>
      <c r="CI459" s="115">
        <f>IFERROR(IF(CH459="",0,(SUMIF($G$3:CG$3,"金额-入",$G459:CG459)-SUMIF($G$3:CG$3,"金额-出",$G459:CG459))/(SUMIF($G$3:CG$3,"数量-入",$G459:CG459)-SUMIF($G$3:CG$3,"数量-出",$G459:CG459))),0)</f>
        <v>0</v>
      </c>
      <c r="CJ459" s="115">
        <f t="shared" si="282"/>
        <v>0</v>
      </c>
      <c r="CK459" s="125"/>
      <c r="CL459" s="126"/>
      <c r="CM459" s="123"/>
      <c r="CN459" s="112"/>
      <c r="CO459" s="119">
        <f t="shared" si="283"/>
        <v>0</v>
      </c>
      <c r="CP459" s="124"/>
      <c r="CQ459" s="115">
        <f>IFERROR(IF(CP459="",0,(SUMIF($G$3:CO$3,"金额-入",$G459:CO459)-SUMIF($G$3:CO$3,"金额-出",$G459:CO459))/(SUMIF($G$3:CO$3,"数量-入",$G459:CO459)-SUMIF($G$3:CO$3,"数量-出",$G459:CO459))),0)</f>
        <v>0</v>
      </c>
      <c r="CR459" s="115">
        <f t="shared" si="284"/>
        <v>0</v>
      </c>
      <c r="CS459" s="125"/>
      <c r="CT459" s="126"/>
      <c r="CU459" s="123"/>
      <c r="CV459" s="112"/>
      <c r="CW459" s="119">
        <f t="shared" si="285"/>
        <v>0</v>
      </c>
      <c r="CX459" s="124"/>
      <c r="CY459" s="115">
        <f>IFERROR(IF(CX459="",0,(SUMIF($G$3:CW$3,"金额-入",$G459:CW459)-SUMIF($G$3:CW$3,"金额-出",$G459:CW459))/(SUMIF($G$3:CW$3,"数量-入",$G459:CW459)-SUMIF($G$3:CW$3,"数量-出",$G459:CW459))),0)</f>
        <v>0</v>
      </c>
      <c r="CZ459" s="115">
        <f t="shared" si="286"/>
        <v>0</v>
      </c>
      <c r="DA459" s="125"/>
      <c r="DB459" s="126"/>
      <c r="DC459" s="123"/>
      <c r="DD459" s="112"/>
      <c r="DE459" s="119">
        <f t="shared" si="287"/>
        <v>0</v>
      </c>
      <c r="DF459" s="124"/>
      <c r="DG459" s="115">
        <f>IFERROR(IF(DF459="",0,(SUMIF($G$3:DE$3,"金额-入",$G459:DE459)-SUMIF($G$3:DE$3,"金额-出",$G459:DE459))/(SUMIF($G$3:DE$3,"数量-入",$G459:DE459)-SUMIF($G$3:DE$3,"数量-出",$G459:DE459))),0)</f>
        <v>0</v>
      </c>
      <c r="DH459" s="115">
        <f t="shared" si="288"/>
        <v>0</v>
      </c>
      <c r="DI459" s="125"/>
      <c r="DJ459" s="126"/>
      <c r="DK459" s="109">
        <f t="array" ref="DK459">MIN(IF(($G$3:$DJ$3="单价")*(G459:DJ459&lt;&gt;0),G459:DJ459))</f>
        <v>0</v>
      </c>
      <c r="DL459" s="97">
        <f t="array" ref="DL459">MAX(IF($G$3:$DJ$3="单价",G459:DJ459))</f>
        <v>0</v>
      </c>
      <c r="DM459" s="115">
        <f t="shared" si="289"/>
        <v>0</v>
      </c>
      <c r="DN459" s="127"/>
      <c r="DO459" s="2"/>
      <c r="DP459" s="11">
        <f t="shared" si="290"/>
        <v>0</v>
      </c>
      <c r="DQ459" s="11">
        <f t="shared" si="291"/>
        <v>0</v>
      </c>
      <c r="DR459" s="11"/>
      <c r="DS459" s="11"/>
      <c r="DT459" s="11"/>
      <c r="DU459" s="2"/>
      <c r="DV459" s="2"/>
      <c r="DW459" s="2"/>
      <c r="DX459" s="2"/>
      <c r="DY459" s="2"/>
    </row>
    <row r="460" spans="1:129" ht="18" hidden="1" customHeight="1" outlineLevel="1" x14ac:dyDescent="0.15">
      <c r="A460" s="2"/>
      <c r="B460" s="53">
        <f t="shared" si="254"/>
        <v>456</v>
      </c>
      <c r="C460" s="5"/>
      <c r="D460" s="6"/>
      <c r="E460" s="7"/>
      <c r="F460" s="8"/>
      <c r="G460" s="111"/>
      <c r="H460" s="112"/>
      <c r="I460" s="113">
        <f t="shared" si="257"/>
        <v>0</v>
      </c>
      <c r="J460" s="114">
        <f t="shared" si="258"/>
        <v>0</v>
      </c>
      <c r="K460" s="115">
        <f t="shared" si="255"/>
        <v>0</v>
      </c>
      <c r="L460" s="113">
        <f t="shared" si="259"/>
        <v>0</v>
      </c>
      <c r="M460" s="114">
        <f t="shared" si="260"/>
        <v>0</v>
      </c>
      <c r="N460" s="115">
        <f t="shared" si="256"/>
        <v>0</v>
      </c>
      <c r="O460" s="113">
        <f t="shared" si="261"/>
        <v>0</v>
      </c>
      <c r="P460" s="116">
        <f t="shared" si="262"/>
        <v>0</v>
      </c>
      <c r="Q460" s="117">
        <f t="shared" si="263"/>
        <v>0</v>
      </c>
      <c r="R460" s="118">
        <f t="shared" si="264"/>
        <v>0</v>
      </c>
      <c r="S460" s="111"/>
      <c r="T460" s="112"/>
      <c r="U460" s="119">
        <f t="shared" si="265"/>
        <v>0</v>
      </c>
      <c r="V460" s="120"/>
      <c r="W460" s="115">
        <f>IFERROR(IF(V460="",0,(SUMIF($G$3:U$3,"金额-入",$G460:U460)-SUMIF($G$3:U$3,"金额-出",$G460:U460))/(SUMIF($G$3:U$3,"数量-入",$G460:U460)-SUMIF($G$3:U$3,"数量-出",$G460:U460))),0)</f>
        <v>0</v>
      </c>
      <c r="X460" s="115">
        <f t="shared" si="266"/>
        <v>0</v>
      </c>
      <c r="Y460" s="121"/>
      <c r="Z460" s="122"/>
      <c r="AA460" s="111"/>
      <c r="AB460" s="112"/>
      <c r="AC460" s="119">
        <f t="shared" si="267"/>
        <v>0</v>
      </c>
      <c r="AD460" s="120"/>
      <c r="AE460" s="115">
        <f>IFERROR(IF(AD460="",0,(SUMIF($G$3:AC$3,"金额-入",$G460:AC460)-SUMIF($G$3:AC$3,"金额-出",$G460:AC460))/(SUMIF($G$3:AC$3,"数量-入",$G460:AC460)-SUMIF($G$3:AC$3,"数量-出",$G460:AC460))),0)</f>
        <v>0</v>
      </c>
      <c r="AF460" s="115">
        <f t="shared" si="268"/>
        <v>0</v>
      </c>
      <c r="AG460" s="121"/>
      <c r="AH460" s="122"/>
      <c r="AI460" s="123"/>
      <c r="AJ460" s="112"/>
      <c r="AK460" s="119">
        <f t="shared" si="269"/>
        <v>0</v>
      </c>
      <c r="AL460" s="124"/>
      <c r="AM460" s="115">
        <f>IFERROR(IF(AL460="",0,(SUMIF($G$3:AK$3,"金额-入",$G460:AK460)-SUMIF($G$3:AK$3,"金额-出",$G460:AK460))/(SUMIF($G$3:AK$3,"数量-入",$G460:AK460)-SUMIF($G$3:AK$3,"数量-出",$G460:AK460))),0)</f>
        <v>0</v>
      </c>
      <c r="AN460" s="115">
        <f t="shared" si="270"/>
        <v>0</v>
      </c>
      <c r="AO460" s="125"/>
      <c r="AP460" s="126"/>
      <c r="AQ460" s="123"/>
      <c r="AR460" s="112"/>
      <c r="AS460" s="119">
        <f t="shared" si="271"/>
        <v>0</v>
      </c>
      <c r="AT460" s="124"/>
      <c r="AU460" s="115">
        <f>IFERROR(IF(AT460="",0,(SUMIF($G$3:AS$3,"金额-入",$G460:AS460)-SUMIF($G$3:AS$3,"金额-出",$G460:AS460))/(SUMIF($G$3:AS$3,"数量-入",$G460:AS460)-SUMIF($G$3:AS$3,"数量-出",$G460:AS460))),0)</f>
        <v>0</v>
      </c>
      <c r="AV460" s="115">
        <f t="shared" si="272"/>
        <v>0</v>
      </c>
      <c r="AW460" s="125"/>
      <c r="AX460" s="126"/>
      <c r="AY460" s="123"/>
      <c r="AZ460" s="112"/>
      <c r="BA460" s="119">
        <f t="shared" si="273"/>
        <v>0</v>
      </c>
      <c r="BB460" s="124"/>
      <c r="BC460" s="115">
        <f>IFERROR(IF(BB460="",0,(SUMIF($G$3:BA$3,"金额-入",$G460:BA460)-SUMIF($G$3:BA$3,"金额-出",$G460:BA460))/(SUMIF($G$3:BA$3,"数量-入",$G460:BA460)-SUMIF($G$3:BA$3,"数量-出",$G460:BA460))),0)</f>
        <v>0</v>
      </c>
      <c r="BD460" s="115">
        <f t="shared" si="274"/>
        <v>0</v>
      </c>
      <c r="BE460" s="125"/>
      <c r="BF460" s="126"/>
      <c r="BG460" s="123"/>
      <c r="BH460" s="112"/>
      <c r="BI460" s="119">
        <f t="shared" si="275"/>
        <v>0</v>
      </c>
      <c r="BJ460" s="124"/>
      <c r="BK460" s="115">
        <f>IFERROR(IF(BJ460="",0,(SUMIF($G$3:BI$3,"金额-入",$G460:BI460)-SUMIF($G$3:BI$3,"金额-出",$G460:BI460))/(SUMIF($G$3:BI$3,"数量-入",$G460:BI460)-SUMIF($G$3:BI$3,"数量-出",$G460:BI460))),0)</f>
        <v>0</v>
      </c>
      <c r="BL460" s="115">
        <f t="shared" si="276"/>
        <v>0</v>
      </c>
      <c r="BM460" s="125"/>
      <c r="BN460" s="126"/>
      <c r="BO460" s="123"/>
      <c r="BP460" s="112"/>
      <c r="BQ460" s="119">
        <f t="shared" si="277"/>
        <v>0</v>
      </c>
      <c r="BR460" s="124"/>
      <c r="BS460" s="115">
        <f>IFERROR(IF(BR460="",0,(SUMIF($G$3:BQ$3,"金额-入",$G460:BQ460)-SUMIF($G$3:BQ$3,"金额-出",$G460:BQ460))/(SUMIF($G$3:BQ$3,"数量-入",$G460:BQ460)-SUMIF($G$3:BQ$3,"数量-出",$G460:BQ460))),0)</f>
        <v>0</v>
      </c>
      <c r="BT460" s="115">
        <f t="shared" si="278"/>
        <v>0</v>
      </c>
      <c r="BU460" s="125"/>
      <c r="BV460" s="126"/>
      <c r="BW460" s="123"/>
      <c r="BX460" s="112"/>
      <c r="BY460" s="119">
        <f t="shared" si="279"/>
        <v>0</v>
      </c>
      <c r="BZ460" s="124"/>
      <c r="CA460" s="115">
        <f>IFERROR(IF(BZ460="",0,(SUMIF($G$3:BY$3,"金额-入",$G460:BY460)-SUMIF($G$3:BY$3,"金额-出",$G460:BY460))/(SUMIF($G$3:BY$3,"数量-入",$G460:BY460)-SUMIF($G$3:BY$3,"数量-出",$G460:BY460))),0)</f>
        <v>0</v>
      </c>
      <c r="CB460" s="115">
        <f t="shared" si="280"/>
        <v>0</v>
      </c>
      <c r="CC460" s="125"/>
      <c r="CD460" s="126"/>
      <c r="CE460" s="123"/>
      <c r="CF460" s="112"/>
      <c r="CG460" s="119">
        <f t="shared" si="281"/>
        <v>0</v>
      </c>
      <c r="CH460" s="124"/>
      <c r="CI460" s="115">
        <f>IFERROR(IF(CH460="",0,(SUMIF($G$3:CG$3,"金额-入",$G460:CG460)-SUMIF($G$3:CG$3,"金额-出",$G460:CG460))/(SUMIF($G$3:CG$3,"数量-入",$G460:CG460)-SUMIF($G$3:CG$3,"数量-出",$G460:CG460))),0)</f>
        <v>0</v>
      </c>
      <c r="CJ460" s="115">
        <f t="shared" si="282"/>
        <v>0</v>
      </c>
      <c r="CK460" s="125"/>
      <c r="CL460" s="126"/>
      <c r="CM460" s="123"/>
      <c r="CN460" s="112"/>
      <c r="CO460" s="119">
        <f t="shared" si="283"/>
        <v>0</v>
      </c>
      <c r="CP460" s="124"/>
      <c r="CQ460" s="115">
        <f>IFERROR(IF(CP460="",0,(SUMIF($G$3:CO$3,"金额-入",$G460:CO460)-SUMIF($G$3:CO$3,"金额-出",$G460:CO460))/(SUMIF($G$3:CO$3,"数量-入",$G460:CO460)-SUMIF($G$3:CO$3,"数量-出",$G460:CO460))),0)</f>
        <v>0</v>
      </c>
      <c r="CR460" s="115">
        <f t="shared" si="284"/>
        <v>0</v>
      </c>
      <c r="CS460" s="125"/>
      <c r="CT460" s="126"/>
      <c r="CU460" s="123"/>
      <c r="CV460" s="112"/>
      <c r="CW460" s="119">
        <f t="shared" si="285"/>
        <v>0</v>
      </c>
      <c r="CX460" s="124"/>
      <c r="CY460" s="115">
        <f>IFERROR(IF(CX460="",0,(SUMIF($G$3:CW$3,"金额-入",$G460:CW460)-SUMIF($G$3:CW$3,"金额-出",$G460:CW460))/(SUMIF($G$3:CW$3,"数量-入",$G460:CW460)-SUMIF($G$3:CW$3,"数量-出",$G460:CW460))),0)</f>
        <v>0</v>
      </c>
      <c r="CZ460" s="115">
        <f t="shared" si="286"/>
        <v>0</v>
      </c>
      <c r="DA460" s="125"/>
      <c r="DB460" s="126"/>
      <c r="DC460" s="123"/>
      <c r="DD460" s="112"/>
      <c r="DE460" s="119">
        <f t="shared" si="287"/>
        <v>0</v>
      </c>
      <c r="DF460" s="124"/>
      <c r="DG460" s="115">
        <f>IFERROR(IF(DF460="",0,(SUMIF($G$3:DE$3,"金额-入",$G460:DE460)-SUMIF($G$3:DE$3,"金额-出",$G460:DE460))/(SUMIF($G$3:DE$3,"数量-入",$G460:DE460)-SUMIF($G$3:DE$3,"数量-出",$G460:DE460))),0)</f>
        <v>0</v>
      </c>
      <c r="DH460" s="115">
        <f t="shared" si="288"/>
        <v>0</v>
      </c>
      <c r="DI460" s="125"/>
      <c r="DJ460" s="126"/>
      <c r="DK460" s="109">
        <f t="array" ref="DK460">MIN(IF(($G$3:$DJ$3="单价")*(G460:DJ460&lt;&gt;0),G460:DJ460))</f>
        <v>0</v>
      </c>
      <c r="DL460" s="97">
        <f t="array" ref="DL460">MAX(IF($G$3:$DJ$3="单价",G460:DJ460))</f>
        <v>0</v>
      </c>
      <c r="DM460" s="115">
        <f t="shared" si="289"/>
        <v>0</v>
      </c>
      <c r="DN460" s="127"/>
      <c r="DO460" s="2"/>
      <c r="DP460" s="11">
        <f t="shared" si="290"/>
        <v>0</v>
      </c>
      <c r="DQ460" s="11">
        <f t="shared" si="291"/>
        <v>0</v>
      </c>
      <c r="DR460" s="11"/>
      <c r="DS460" s="11"/>
      <c r="DT460" s="11"/>
      <c r="DU460" s="2"/>
      <c r="DV460" s="2"/>
      <c r="DW460" s="2"/>
      <c r="DX460" s="2"/>
      <c r="DY460" s="2"/>
    </row>
    <row r="461" spans="1:129" ht="18" hidden="1" customHeight="1" outlineLevel="1" x14ac:dyDescent="0.15">
      <c r="A461" s="2"/>
      <c r="B461" s="53">
        <f t="shared" si="254"/>
        <v>457</v>
      </c>
      <c r="C461" s="5"/>
      <c r="D461" s="6"/>
      <c r="E461" s="7"/>
      <c r="F461" s="8"/>
      <c r="G461" s="111"/>
      <c r="H461" s="112"/>
      <c r="I461" s="113">
        <f t="shared" si="257"/>
        <v>0</v>
      </c>
      <c r="J461" s="114">
        <f t="shared" si="258"/>
        <v>0</v>
      </c>
      <c r="K461" s="115">
        <f t="shared" si="255"/>
        <v>0</v>
      </c>
      <c r="L461" s="113">
        <f t="shared" si="259"/>
        <v>0</v>
      </c>
      <c r="M461" s="114">
        <f t="shared" si="260"/>
        <v>0</v>
      </c>
      <c r="N461" s="115">
        <f t="shared" si="256"/>
        <v>0</v>
      </c>
      <c r="O461" s="113">
        <f t="shared" si="261"/>
        <v>0</v>
      </c>
      <c r="P461" s="116">
        <f t="shared" si="262"/>
        <v>0</v>
      </c>
      <c r="Q461" s="117">
        <f t="shared" si="263"/>
        <v>0</v>
      </c>
      <c r="R461" s="118">
        <f t="shared" si="264"/>
        <v>0</v>
      </c>
      <c r="S461" s="111"/>
      <c r="T461" s="112"/>
      <c r="U461" s="119">
        <f t="shared" si="265"/>
        <v>0</v>
      </c>
      <c r="V461" s="120"/>
      <c r="W461" s="115">
        <f>IFERROR(IF(V461="",0,(SUMIF($G$3:U$3,"金额-入",$G461:U461)-SUMIF($G$3:U$3,"金额-出",$G461:U461))/(SUMIF($G$3:U$3,"数量-入",$G461:U461)-SUMIF($G$3:U$3,"数量-出",$G461:U461))),0)</f>
        <v>0</v>
      </c>
      <c r="X461" s="115">
        <f t="shared" si="266"/>
        <v>0</v>
      </c>
      <c r="Y461" s="121"/>
      <c r="Z461" s="122"/>
      <c r="AA461" s="111"/>
      <c r="AB461" s="112"/>
      <c r="AC461" s="119">
        <f t="shared" si="267"/>
        <v>0</v>
      </c>
      <c r="AD461" s="120"/>
      <c r="AE461" s="115">
        <f>IFERROR(IF(AD461="",0,(SUMIF($G$3:AC$3,"金额-入",$G461:AC461)-SUMIF($G$3:AC$3,"金额-出",$G461:AC461))/(SUMIF($G$3:AC$3,"数量-入",$G461:AC461)-SUMIF($G$3:AC$3,"数量-出",$G461:AC461))),0)</f>
        <v>0</v>
      </c>
      <c r="AF461" s="115">
        <f t="shared" si="268"/>
        <v>0</v>
      </c>
      <c r="AG461" s="121"/>
      <c r="AH461" s="122"/>
      <c r="AI461" s="123"/>
      <c r="AJ461" s="112"/>
      <c r="AK461" s="119">
        <f t="shared" si="269"/>
        <v>0</v>
      </c>
      <c r="AL461" s="124"/>
      <c r="AM461" s="115">
        <f>IFERROR(IF(AL461="",0,(SUMIF($G$3:AK$3,"金额-入",$G461:AK461)-SUMIF($G$3:AK$3,"金额-出",$G461:AK461))/(SUMIF($G$3:AK$3,"数量-入",$G461:AK461)-SUMIF($G$3:AK$3,"数量-出",$G461:AK461))),0)</f>
        <v>0</v>
      </c>
      <c r="AN461" s="115">
        <f t="shared" si="270"/>
        <v>0</v>
      </c>
      <c r="AO461" s="125"/>
      <c r="AP461" s="126"/>
      <c r="AQ461" s="123"/>
      <c r="AR461" s="112"/>
      <c r="AS461" s="119">
        <f t="shared" si="271"/>
        <v>0</v>
      </c>
      <c r="AT461" s="124"/>
      <c r="AU461" s="115">
        <f>IFERROR(IF(AT461="",0,(SUMIF($G$3:AS$3,"金额-入",$G461:AS461)-SUMIF($G$3:AS$3,"金额-出",$G461:AS461))/(SUMIF($G$3:AS$3,"数量-入",$G461:AS461)-SUMIF($G$3:AS$3,"数量-出",$G461:AS461))),0)</f>
        <v>0</v>
      </c>
      <c r="AV461" s="115">
        <f t="shared" si="272"/>
        <v>0</v>
      </c>
      <c r="AW461" s="125"/>
      <c r="AX461" s="126"/>
      <c r="AY461" s="123"/>
      <c r="AZ461" s="112"/>
      <c r="BA461" s="119">
        <f t="shared" si="273"/>
        <v>0</v>
      </c>
      <c r="BB461" s="124"/>
      <c r="BC461" s="115">
        <f>IFERROR(IF(BB461="",0,(SUMIF($G$3:BA$3,"金额-入",$G461:BA461)-SUMIF($G$3:BA$3,"金额-出",$G461:BA461))/(SUMIF($G$3:BA$3,"数量-入",$G461:BA461)-SUMIF($G$3:BA$3,"数量-出",$G461:BA461))),0)</f>
        <v>0</v>
      </c>
      <c r="BD461" s="115">
        <f t="shared" si="274"/>
        <v>0</v>
      </c>
      <c r="BE461" s="125"/>
      <c r="BF461" s="126"/>
      <c r="BG461" s="123"/>
      <c r="BH461" s="112"/>
      <c r="BI461" s="119">
        <f t="shared" si="275"/>
        <v>0</v>
      </c>
      <c r="BJ461" s="124"/>
      <c r="BK461" s="115">
        <f>IFERROR(IF(BJ461="",0,(SUMIF($G$3:BI$3,"金额-入",$G461:BI461)-SUMIF($G$3:BI$3,"金额-出",$G461:BI461))/(SUMIF($G$3:BI$3,"数量-入",$G461:BI461)-SUMIF($G$3:BI$3,"数量-出",$G461:BI461))),0)</f>
        <v>0</v>
      </c>
      <c r="BL461" s="115">
        <f t="shared" si="276"/>
        <v>0</v>
      </c>
      <c r="BM461" s="125"/>
      <c r="BN461" s="126"/>
      <c r="BO461" s="123"/>
      <c r="BP461" s="112"/>
      <c r="BQ461" s="119">
        <f t="shared" si="277"/>
        <v>0</v>
      </c>
      <c r="BR461" s="124"/>
      <c r="BS461" s="115">
        <f>IFERROR(IF(BR461="",0,(SUMIF($G$3:BQ$3,"金额-入",$G461:BQ461)-SUMIF($G$3:BQ$3,"金额-出",$G461:BQ461))/(SUMIF($G$3:BQ$3,"数量-入",$G461:BQ461)-SUMIF($G$3:BQ$3,"数量-出",$G461:BQ461))),0)</f>
        <v>0</v>
      </c>
      <c r="BT461" s="115">
        <f t="shared" si="278"/>
        <v>0</v>
      </c>
      <c r="BU461" s="125"/>
      <c r="BV461" s="126"/>
      <c r="BW461" s="123"/>
      <c r="BX461" s="112"/>
      <c r="BY461" s="119">
        <f t="shared" si="279"/>
        <v>0</v>
      </c>
      <c r="BZ461" s="124"/>
      <c r="CA461" s="115">
        <f>IFERROR(IF(BZ461="",0,(SUMIF($G$3:BY$3,"金额-入",$G461:BY461)-SUMIF($G$3:BY$3,"金额-出",$G461:BY461))/(SUMIF($G$3:BY$3,"数量-入",$G461:BY461)-SUMIF($G$3:BY$3,"数量-出",$G461:BY461))),0)</f>
        <v>0</v>
      </c>
      <c r="CB461" s="115">
        <f t="shared" si="280"/>
        <v>0</v>
      </c>
      <c r="CC461" s="125"/>
      <c r="CD461" s="126"/>
      <c r="CE461" s="123"/>
      <c r="CF461" s="112"/>
      <c r="CG461" s="119">
        <f t="shared" si="281"/>
        <v>0</v>
      </c>
      <c r="CH461" s="124"/>
      <c r="CI461" s="115">
        <f>IFERROR(IF(CH461="",0,(SUMIF($G$3:CG$3,"金额-入",$G461:CG461)-SUMIF($G$3:CG$3,"金额-出",$G461:CG461))/(SUMIF($G$3:CG$3,"数量-入",$G461:CG461)-SUMIF($G$3:CG$3,"数量-出",$G461:CG461))),0)</f>
        <v>0</v>
      </c>
      <c r="CJ461" s="115">
        <f t="shared" si="282"/>
        <v>0</v>
      </c>
      <c r="CK461" s="125"/>
      <c r="CL461" s="126"/>
      <c r="CM461" s="123"/>
      <c r="CN461" s="112"/>
      <c r="CO461" s="119">
        <f t="shared" si="283"/>
        <v>0</v>
      </c>
      <c r="CP461" s="124"/>
      <c r="CQ461" s="115">
        <f>IFERROR(IF(CP461="",0,(SUMIF($G$3:CO$3,"金额-入",$G461:CO461)-SUMIF($G$3:CO$3,"金额-出",$G461:CO461))/(SUMIF($G$3:CO$3,"数量-入",$G461:CO461)-SUMIF($G$3:CO$3,"数量-出",$G461:CO461))),0)</f>
        <v>0</v>
      </c>
      <c r="CR461" s="115">
        <f t="shared" si="284"/>
        <v>0</v>
      </c>
      <c r="CS461" s="125"/>
      <c r="CT461" s="126"/>
      <c r="CU461" s="123"/>
      <c r="CV461" s="112"/>
      <c r="CW461" s="119">
        <f t="shared" si="285"/>
        <v>0</v>
      </c>
      <c r="CX461" s="124"/>
      <c r="CY461" s="115">
        <f>IFERROR(IF(CX461="",0,(SUMIF($G$3:CW$3,"金额-入",$G461:CW461)-SUMIF($G$3:CW$3,"金额-出",$G461:CW461))/(SUMIF($G$3:CW$3,"数量-入",$G461:CW461)-SUMIF($G$3:CW$3,"数量-出",$G461:CW461))),0)</f>
        <v>0</v>
      </c>
      <c r="CZ461" s="115">
        <f t="shared" si="286"/>
        <v>0</v>
      </c>
      <c r="DA461" s="125"/>
      <c r="DB461" s="126"/>
      <c r="DC461" s="123"/>
      <c r="DD461" s="112"/>
      <c r="DE461" s="119">
        <f t="shared" si="287"/>
        <v>0</v>
      </c>
      <c r="DF461" s="124"/>
      <c r="DG461" s="115">
        <f>IFERROR(IF(DF461="",0,(SUMIF($G$3:DE$3,"金额-入",$G461:DE461)-SUMIF($G$3:DE$3,"金额-出",$G461:DE461))/(SUMIF($G$3:DE$3,"数量-入",$G461:DE461)-SUMIF($G$3:DE$3,"数量-出",$G461:DE461))),0)</f>
        <v>0</v>
      </c>
      <c r="DH461" s="115">
        <f t="shared" si="288"/>
        <v>0</v>
      </c>
      <c r="DI461" s="125"/>
      <c r="DJ461" s="126"/>
      <c r="DK461" s="109">
        <f t="array" ref="DK461">MIN(IF(($G$3:$DJ$3="单价")*(G461:DJ461&lt;&gt;0),G461:DJ461))</f>
        <v>0</v>
      </c>
      <c r="DL461" s="97">
        <f t="array" ref="DL461">MAX(IF($G$3:$DJ$3="单价",G461:DJ461))</f>
        <v>0</v>
      </c>
      <c r="DM461" s="115">
        <f t="shared" si="289"/>
        <v>0</v>
      </c>
      <c r="DN461" s="127"/>
      <c r="DO461" s="2"/>
      <c r="DP461" s="11">
        <f t="shared" si="290"/>
        <v>0</v>
      </c>
      <c r="DQ461" s="11">
        <f t="shared" si="291"/>
        <v>0</v>
      </c>
      <c r="DR461" s="11"/>
      <c r="DS461" s="11"/>
      <c r="DT461" s="11"/>
      <c r="DU461" s="2"/>
      <c r="DV461" s="2"/>
      <c r="DW461" s="2"/>
      <c r="DX461" s="2"/>
      <c r="DY461" s="2"/>
    </row>
    <row r="462" spans="1:129" ht="18" hidden="1" customHeight="1" outlineLevel="1" x14ac:dyDescent="0.15">
      <c r="A462" s="2"/>
      <c r="B462" s="53">
        <f t="shared" ref="B462:B525" si="292">ROW()-4</f>
        <v>458</v>
      </c>
      <c r="C462" s="5"/>
      <c r="D462" s="6"/>
      <c r="E462" s="7"/>
      <c r="F462" s="8"/>
      <c r="G462" s="111"/>
      <c r="H462" s="112"/>
      <c r="I462" s="113">
        <f t="shared" si="257"/>
        <v>0</v>
      </c>
      <c r="J462" s="114">
        <f t="shared" si="258"/>
        <v>0</v>
      </c>
      <c r="K462" s="115">
        <f t="shared" si="255"/>
        <v>0</v>
      </c>
      <c r="L462" s="113">
        <f t="shared" si="259"/>
        <v>0</v>
      </c>
      <c r="M462" s="114">
        <f t="shared" si="260"/>
        <v>0</v>
      </c>
      <c r="N462" s="115">
        <f t="shared" si="256"/>
        <v>0</v>
      </c>
      <c r="O462" s="113">
        <f t="shared" si="261"/>
        <v>0</v>
      </c>
      <c r="P462" s="116">
        <f t="shared" si="262"/>
        <v>0</v>
      </c>
      <c r="Q462" s="117">
        <f t="shared" si="263"/>
        <v>0</v>
      </c>
      <c r="R462" s="118">
        <f t="shared" si="264"/>
        <v>0</v>
      </c>
      <c r="S462" s="111"/>
      <c r="T462" s="112"/>
      <c r="U462" s="119">
        <f t="shared" si="265"/>
        <v>0</v>
      </c>
      <c r="V462" s="120"/>
      <c r="W462" s="115">
        <f>IFERROR(IF(V462="",0,(SUMIF($G$3:U$3,"金额-入",$G462:U462)-SUMIF($G$3:U$3,"金额-出",$G462:U462))/(SUMIF($G$3:U$3,"数量-入",$G462:U462)-SUMIF($G$3:U$3,"数量-出",$G462:U462))),0)</f>
        <v>0</v>
      </c>
      <c r="X462" s="115">
        <f t="shared" si="266"/>
        <v>0</v>
      </c>
      <c r="Y462" s="121"/>
      <c r="Z462" s="122"/>
      <c r="AA462" s="111"/>
      <c r="AB462" s="112"/>
      <c r="AC462" s="119">
        <f t="shared" si="267"/>
        <v>0</v>
      </c>
      <c r="AD462" s="120"/>
      <c r="AE462" s="115">
        <f>IFERROR(IF(AD462="",0,(SUMIF($G$3:AC$3,"金额-入",$G462:AC462)-SUMIF($G$3:AC$3,"金额-出",$G462:AC462))/(SUMIF($G$3:AC$3,"数量-入",$G462:AC462)-SUMIF($G$3:AC$3,"数量-出",$G462:AC462))),0)</f>
        <v>0</v>
      </c>
      <c r="AF462" s="115">
        <f t="shared" si="268"/>
        <v>0</v>
      </c>
      <c r="AG462" s="121"/>
      <c r="AH462" s="122"/>
      <c r="AI462" s="123"/>
      <c r="AJ462" s="112"/>
      <c r="AK462" s="119">
        <f t="shared" si="269"/>
        <v>0</v>
      </c>
      <c r="AL462" s="124"/>
      <c r="AM462" s="115">
        <f>IFERROR(IF(AL462="",0,(SUMIF($G$3:AK$3,"金额-入",$G462:AK462)-SUMIF($G$3:AK$3,"金额-出",$G462:AK462))/(SUMIF($G$3:AK$3,"数量-入",$G462:AK462)-SUMIF($G$3:AK$3,"数量-出",$G462:AK462))),0)</f>
        <v>0</v>
      </c>
      <c r="AN462" s="115">
        <f t="shared" si="270"/>
        <v>0</v>
      </c>
      <c r="AO462" s="125"/>
      <c r="AP462" s="126"/>
      <c r="AQ462" s="123"/>
      <c r="AR462" s="112"/>
      <c r="AS462" s="119">
        <f t="shared" si="271"/>
        <v>0</v>
      </c>
      <c r="AT462" s="124"/>
      <c r="AU462" s="115">
        <f>IFERROR(IF(AT462="",0,(SUMIF($G$3:AS$3,"金额-入",$G462:AS462)-SUMIF($G$3:AS$3,"金额-出",$G462:AS462))/(SUMIF($G$3:AS$3,"数量-入",$G462:AS462)-SUMIF($G$3:AS$3,"数量-出",$G462:AS462))),0)</f>
        <v>0</v>
      </c>
      <c r="AV462" s="115">
        <f t="shared" si="272"/>
        <v>0</v>
      </c>
      <c r="AW462" s="125"/>
      <c r="AX462" s="126"/>
      <c r="AY462" s="123"/>
      <c r="AZ462" s="112"/>
      <c r="BA462" s="119">
        <f t="shared" si="273"/>
        <v>0</v>
      </c>
      <c r="BB462" s="124"/>
      <c r="BC462" s="115">
        <f>IFERROR(IF(BB462="",0,(SUMIF($G$3:BA$3,"金额-入",$G462:BA462)-SUMIF($G$3:BA$3,"金额-出",$G462:BA462))/(SUMIF($G$3:BA$3,"数量-入",$G462:BA462)-SUMIF($G$3:BA$3,"数量-出",$G462:BA462))),0)</f>
        <v>0</v>
      </c>
      <c r="BD462" s="115">
        <f t="shared" si="274"/>
        <v>0</v>
      </c>
      <c r="BE462" s="125"/>
      <c r="BF462" s="126"/>
      <c r="BG462" s="123"/>
      <c r="BH462" s="112"/>
      <c r="BI462" s="119">
        <f t="shared" si="275"/>
        <v>0</v>
      </c>
      <c r="BJ462" s="124"/>
      <c r="BK462" s="115">
        <f>IFERROR(IF(BJ462="",0,(SUMIF($G$3:BI$3,"金额-入",$G462:BI462)-SUMIF($G$3:BI$3,"金额-出",$G462:BI462))/(SUMIF($G$3:BI$3,"数量-入",$G462:BI462)-SUMIF($G$3:BI$3,"数量-出",$G462:BI462))),0)</f>
        <v>0</v>
      </c>
      <c r="BL462" s="115">
        <f t="shared" si="276"/>
        <v>0</v>
      </c>
      <c r="BM462" s="125"/>
      <c r="BN462" s="126"/>
      <c r="BO462" s="123"/>
      <c r="BP462" s="112"/>
      <c r="BQ462" s="119">
        <f t="shared" si="277"/>
        <v>0</v>
      </c>
      <c r="BR462" s="124"/>
      <c r="BS462" s="115">
        <f>IFERROR(IF(BR462="",0,(SUMIF($G$3:BQ$3,"金额-入",$G462:BQ462)-SUMIF($G$3:BQ$3,"金额-出",$G462:BQ462))/(SUMIF($G$3:BQ$3,"数量-入",$G462:BQ462)-SUMIF($G$3:BQ$3,"数量-出",$G462:BQ462))),0)</f>
        <v>0</v>
      </c>
      <c r="BT462" s="115">
        <f t="shared" si="278"/>
        <v>0</v>
      </c>
      <c r="BU462" s="125"/>
      <c r="BV462" s="126"/>
      <c r="BW462" s="123"/>
      <c r="BX462" s="112"/>
      <c r="BY462" s="119">
        <f t="shared" si="279"/>
        <v>0</v>
      </c>
      <c r="BZ462" s="124"/>
      <c r="CA462" s="115">
        <f>IFERROR(IF(BZ462="",0,(SUMIF($G$3:BY$3,"金额-入",$G462:BY462)-SUMIF($G$3:BY$3,"金额-出",$G462:BY462))/(SUMIF($G$3:BY$3,"数量-入",$G462:BY462)-SUMIF($G$3:BY$3,"数量-出",$G462:BY462))),0)</f>
        <v>0</v>
      </c>
      <c r="CB462" s="115">
        <f t="shared" si="280"/>
        <v>0</v>
      </c>
      <c r="CC462" s="125"/>
      <c r="CD462" s="126"/>
      <c r="CE462" s="123"/>
      <c r="CF462" s="112"/>
      <c r="CG462" s="119">
        <f t="shared" si="281"/>
        <v>0</v>
      </c>
      <c r="CH462" s="124"/>
      <c r="CI462" s="115">
        <f>IFERROR(IF(CH462="",0,(SUMIF($G$3:CG$3,"金额-入",$G462:CG462)-SUMIF($G$3:CG$3,"金额-出",$G462:CG462))/(SUMIF($G$3:CG$3,"数量-入",$G462:CG462)-SUMIF($G$3:CG$3,"数量-出",$G462:CG462))),0)</f>
        <v>0</v>
      </c>
      <c r="CJ462" s="115">
        <f t="shared" si="282"/>
        <v>0</v>
      </c>
      <c r="CK462" s="125"/>
      <c r="CL462" s="126"/>
      <c r="CM462" s="123"/>
      <c r="CN462" s="112"/>
      <c r="CO462" s="119">
        <f t="shared" si="283"/>
        <v>0</v>
      </c>
      <c r="CP462" s="124"/>
      <c r="CQ462" s="115">
        <f>IFERROR(IF(CP462="",0,(SUMIF($G$3:CO$3,"金额-入",$G462:CO462)-SUMIF($G$3:CO$3,"金额-出",$G462:CO462))/(SUMIF($G$3:CO$3,"数量-入",$G462:CO462)-SUMIF($G$3:CO$3,"数量-出",$G462:CO462))),0)</f>
        <v>0</v>
      </c>
      <c r="CR462" s="115">
        <f t="shared" si="284"/>
        <v>0</v>
      </c>
      <c r="CS462" s="125"/>
      <c r="CT462" s="126"/>
      <c r="CU462" s="123"/>
      <c r="CV462" s="112"/>
      <c r="CW462" s="119">
        <f t="shared" si="285"/>
        <v>0</v>
      </c>
      <c r="CX462" s="124"/>
      <c r="CY462" s="115">
        <f>IFERROR(IF(CX462="",0,(SUMIF($G$3:CW$3,"金额-入",$G462:CW462)-SUMIF($G$3:CW$3,"金额-出",$G462:CW462))/(SUMIF($G$3:CW$3,"数量-入",$G462:CW462)-SUMIF($G$3:CW$3,"数量-出",$G462:CW462))),0)</f>
        <v>0</v>
      </c>
      <c r="CZ462" s="115">
        <f t="shared" si="286"/>
        <v>0</v>
      </c>
      <c r="DA462" s="125"/>
      <c r="DB462" s="126"/>
      <c r="DC462" s="123"/>
      <c r="DD462" s="112"/>
      <c r="DE462" s="119">
        <f t="shared" si="287"/>
        <v>0</v>
      </c>
      <c r="DF462" s="124"/>
      <c r="DG462" s="115">
        <f>IFERROR(IF(DF462="",0,(SUMIF($G$3:DE$3,"金额-入",$G462:DE462)-SUMIF($G$3:DE$3,"金额-出",$G462:DE462))/(SUMIF($G$3:DE$3,"数量-入",$G462:DE462)-SUMIF($G$3:DE$3,"数量-出",$G462:DE462))),0)</f>
        <v>0</v>
      </c>
      <c r="DH462" s="115">
        <f t="shared" si="288"/>
        <v>0</v>
      </c>
      <c r="DI462" s="125"/>
      <c r="DJ462" s="126"/>
      <c r="DK462" s="109">
        <f t="array" ref="DK462">MIN(IF(($G$3:$DJ$3="单价")*(G462:DJ462&lt;&gt;0),G462:DJ462))</f>
        <v>0</v>
      </c>
      <c r="DL462" s="97">
        <f t="array" ref="DL462">MAX(IF($G$3:$DJ$3="单价",G462:DJ462))</f>
        <v>0</v>
      </c>
      <c r="DM462" s="115">
        <f t="shared" si="289"/>
        <v>0</v>
      </c>
      <c r="DN462" s="127"/>
      <c r="DO462" s="2"/>
      <c r="DP462" s="11">
        <f t="shared" si="290"/>
        <v>0</v>
      </c>
      <c r="DQ462" s="11">
        <f t="shared" si="291"/>
        <v>0</v>
      </c>
      <c r="DR462" s="11"/>
      <c r="DS462" s="11"/>
      <c r="DT462" s="11"/>
      <c r="DU462" s="2"/>
      <c r="DV462" s="2"/>
      <c r="DW462" s="2"/>
      <c r="DX462" s="2"/>
      <c r="DY462" s="2"/>
    </row>
    <row r="463" spans="1:129" ht="18" hidden="1" customHeight="1" outlineLevel="1" x14ac:dyDescent="0.15">
      <c r="A463" s="2"/>
      <c r="B463" s="53">
        <f t="shared" si="292"/>
        <v>459</v>
      </c>
      <c r="C463" s="5"/>
      <c r="D463" s="6"/>
      <c r="E463" s="7"/>
      <c r="F463" s="8"/>
      <c r="G463" s="111"/>
      <c r="H463" s="112"/>
      <c r="I463" s="113">
        <f t="shared" si="257"/>
        <v>0</v>
      </c>
      <c r="J463" s="114">
        <f t="shared" si="258"/>
        <v>0</v>
      </c>
      <c r="K463" s="115">
        <f t="shared" si="255"/>
        <v>0</v>
      </c>
      <c r="L463" s="113">
        <f t="shared" si="259"/>
        <v>0</v>
      </c>
      <c r="M463" s="114">
        <f t="shared" si="260"/>
        <v>0</v>
      </c>
      <c r="N463" s="115">
        <f t="shared" si="256"/>
        <v>0</v>
      </c>
      <c r="O463" s="113">
        <f t="shared" si="261"/>
        <v>0</v>
      </c>
      <c r="P463" s="116">
        <f t="shared" si="262"/>
        <v>0</v>
      </c>
      <c r="Q463" s="117">
        <f t="shared" si="263"/>
        <v>0</v>
      </c>
      <c r="R463" s="118">
        <f t="shared" si="264"/>
        <v>0</v>
      </c>
      <c r="S463" s="111"/>
      <c r="T463" s="112"/>
      <c r="U463" s="119">
        <f t="shared" si="265"/>
        <v>0</v>
      </c>
      <c r="V463" s="120"/>
      <c r="W463" s="115">
        <f>IFERROR(IF(V463="",0,(SUMIF($G$3:U$3,"金额-入",$G463:U463)-SUMIF($G$3:U$3,"金额-出",$G463:U463))/(SUMIF($G$3:U$3,"数量-入",$G463:U463)-SUMIF($G$3:U$3,"数量-出",$G463:U463))),0)</f>
        <v>0</v>
      </c>
      <c r="X463" s="115">
        <f t="shared" si="266"/>
        <v>0</v>
      </c>
      <c r="Y463" s="121"/>
      <c r="Z463" s="122"/>
      <c r="AA463" s="111"/>
      <c r="AB463" s="112"/>
      <c r="AC463" s="119">
        <f t="shared" si="267"/>
        <v>0</v>
      </c>
      <c r="AD463" s="120"/>
      <c r="AE463" s="115">
        <f>IFERROR(IF(AD463="",0,(SUMIF($G$3:AC$3,"金额-入",$G463:AC463)-SUMIF($G$3:AC$3,"金额-出",$G463:AC463))/(SUMIF($G$3:AC$3,"数量-入",$G463:AC463)-SUMIF($G$3:AC$3,"数量-出",$G463:AC463))),0)</f>
        <v>0</v>
      </c>
      <c r="AF463" s="115">
        <f t="shared" si="268"/>
        <v>0</v>
      </c>
      <c r="AG463" s="121"/>
      <c r="AH463" s="122"/>
      <c r="AI463" s="123"/>
      <c r="AJ463" s="112"/>
      <c r="AK463" s="119">
        <f t="shared" si="269"/>
        <v>0</v>
      </c>
      <c r="AL463" s="124"/>
      <c r="AM463" s="115">
        <f>IFERROR(IF(AL463="",0,(SUMIF($G$3:AK$3,"金额-入",$G463:AK463)-SUMIF($G$3:AK$3,"金额-出",$G463:AK463))/(SUMIF($G$3:AK$3,"数量-入",$G463:AK463)-SUMIF($G$3:AK$3,"数量-出",$G463:AK463))),0)</f>
        <v>0</v>
      </c>
      <c r="AN463" s="115">
        <f t="shared" si="270"/>
        <v>0</v>
      </c>
      <c r="AO463" s="125"/>
      <c r="AP463" s="126"/>
      <c r="AQ463" s="123"/>
      <c r="AR463" s="112"/>
      <c r="AS463" s="119">
        <f t="shared" si="271"/>
        <v>0</v>
      </c>
      <c r="AT463" s="124"/>
      <c r="AU463" s="115">
        <f>IFERROR(IF(AT463="",0,(SUMIF($G$3:AS$3,"金额-入",$G463:AS463)-SUMIF($G$3:AS$3,"金额-出",$G463:AS463))/(SUMIF($G$3:AS$3,"数量-入",$G463:AS463)-SUMIF($G$3:AS$3,"数量-出",$G463:AS463))),0)</f>
        <v>0</v>
      </c>
      <c r="AV463" s="115">
        <f t="shared" si="272"/>
        <v>0</v>
      </c>
      <c r="AW463" s="125"/>
      <c r="AX463" s="126"/>
      <c r="AY463" s="123"/>
      <c r="AZ463" s="112"/>
      <c r="BA463" s="119">
        <f t="shared" si="273"/>
        <v>0</v>
      </c>
      <c r="BB463" s="124"/>
      <c r="BC463" s="115">
        <f>IFERROR(IF(BB463="",0,(SUMIF($G$3:BA$3,"金额-入",$G463:BA463)-SUMIF($G$3:BA$3,"金额-出",$G463:BA463))/(SUMIF($G$3:BA$3,"数量-入",$G463:BA463)-SUMIF($G$3:BA$3,"数量-出",$G463:BA463))),0)</f>
        <v>0</v>
      </c>
      <c r="BD463" s="115">
        <f t="shared" si="274"/>
        <v>0</v>
      </c>
      <c r="BE463" s="125"/>
      <c r="BF463" s="126"/>
      <c r="BG463" s="123"/>
      <c r="BH463" s="112"/>
      <c r="BI463" s="119">
        <f t="shared" si="275"/>
        <v>0</v>
      </c>
      <c r="BJ463" s="124"/>
      <c r="BK463" s="115">
        <f>IFERROR(IF(BJ463="",0,(SUMIF($G$3:BI$3,"金额-入",$G463:BI463)-SUMIF($G$3:BI$3,"金额-出",$G463:BI463))/(SUMIF($G$3:BI$3,"数量-入",$G463:BI463)-SUMIF($G$3:BI$3,"数量-出",$G463:BI463))),0)</f>
        <v>0</v>
      </c>
      <c r="BL463" s="115">
        <f t="shared" si="276"/>
        <v>0</v>
      </c>
      <c r="BM463" s="125"/>
      <c r="BN463" s="126"/>
      <c r="BO463" s="123"/>
      <c r="BP463" s="112"/>
      <c r="BQ463" s="119">
        <f t="shared" si="277"/>
        <v>0</v>
      </c>
      <c r="BR463" s="124"/>
      <c r="BS463" s="115">
        <f>IFERROR(IF(BR463="",0,(SUMIF($G$3:BQ$3,"金额-入",$G463:BQ463)-SUMIF($G$3:BQ$3,"金额-出",$G463:BQ463))/(SUMIF($G$3:BQ$3,"数量-入",$G463:BQ463)-SUMIF($G$3:BQ$3,"数量-出",$G463:BQ463))),0)</f>
        <v>0</v>
      </c>
      <c r="BT463" s="115">
        <f t="shared" si="278"/>
        <v>0</v>
      </c>
      <c r="BU463" s="125"/>
      <c r="BV463" s="126"/>
      <c r="BW463" s="123"/>
      <c r="BX463" s="112"/>
      <c r="BY463" s="119">
        <f t="shared" si="279"/>
        <v>0</v>
      </c>
      <c r="BZ463" s="124"/>
      <c r="CA463" s="115">
        <f>IFERROR(IF(BZ463="",0,(SUMIF($G$3:BY$3,"金额-入",$G463:BY463)-SUMIF($G$3:BY$3,"金额-出",$G463:BY463))/(SUMIF($G$3:BY$3,"数量-入",$G463:BY463)-SUMIF($G$3:BY$3,"数量-出",$G463:BY463))),0)</f>
        <v>0</v>
      </c>
      <c r="CB463" s="115">
        <f t="shared" si="280"/>
        <v>0</v>
      </c>
      <c r="CC463" s="125"/>
      <c r="CD463" s="126"/>
      <c r="CE463" s="123"/>
      <c r="CF463" s="112"/>
      <c r="CG463" s="119">
        <f t="shared" si="281"/>
        <v>0</v>
      </c>
      <c r="CH463" s="124"/>
      <c r="CI463" s="115">
        <f>IFERROR(IF(CH463="",0,(SUMIF($G$3:CG$3,"金额-入",$G463:CG463)-SUMIF($G$3:CG$3,"金额-出",$G463:CG463))/(SUMIF($G$3:CG$3,"数量-入",$G463:CG463)-SUMIF($G$3:CG$3,"数量-出",$G463:CG463))),0)</f>
        <v>0</v>
      </c>
      <c r="CJ463" s="115">
        <f t="shared" si="282"/>
        <v>0</v>
      </c>
      <c r="CK463" s="125"/>
      <c r="CL463" s="126"/>
      <c r="CM463" s="123"/>
      <c r="CN463" s="112"/>
      <c r="CO463" s="119">
        <f t="shared" si="283"/>
        <v>0</v>
      </c>
      <c r="CP463" s="124"/>
      <c r="CQ463" s="115">
        <f>IFERROR(IF(CP463="",0,(SUMIF($G$3:CO$3,"金额-入",$G463:CO463)-SUMIF($G$3:CO$3,"金额-出",$G463:CO463))/(SUMIF($G$3:CO$3,"数量-入",$G463:CO463)-SUMIF($G$3:CO$3,"数量-出",$G463:CO463))),0)</f>
        <v>0</v>
      </c>
      <c r="CR463" s="115">
        <f t="shared" si="284"/>
        <v>0</v>
      </c>
      <c r="CS463" s="125"/>
      <c r="CT463" s="126"/>
      <c r="CU463" s="123"/>
      <c r="CV463" s="112"/>
      <c r="CW463" s="119">
        <f t="shared" si="285"/>
        <v>0</v>
      </c>
      <c r="CX463" s="124"/>
      <c r="CY463" s="115">
        <f>IFERROR(IF(CX463="",0,(SUMIF($G$3:CW$3,"金额-入",$G463:CW463)-SUMIF($G$3:CW$3,"金额-出",$G463:CW463))/(SUMIF($G$3:CW$3,"数量-入",$G463:CW463)-SUMIF($G$3:CW$3,"数量-出",$G463:CW463))),0)</f>
        <v>0</v>
      </c>
      <c r="CZ463" s="115">
        <f t="shared" si="286"/>
        <v>0</v>
      </c>
      <c r="DA463" s="125"/>
      <c r="DB463" s="126"/>
      <c r="DC463" s="123"/>
      <c r="DD463" s="112"/>
      <c r="DE463" s="119">
        <f t="shared" si="287"/>
        <v>0</v>
      </c>
      <c r="DF463" s="124"/>
      <c r="DG463" s="115">
        <f>IFERROR(IF(DF463="",0,(SUMIF($G$3:DE$3,"金额-入",$G463:DE463)-SUMIF($G$3:DE$3,"金额-出",$G463:DE463))/(SUMIF($G$3:DE$3,"数量-入",$G463:DE463)-SUMIF($G$3:DE$3,"数量-出",$G463:DE463))),0)</f>
        <v>0</v>
      </c>
      <c r="DH463" s="115">
        <f t="shared" si="288"/>
        <v>0</v>
      </c>
      <c r="DI463" s="125"/>
      <c r="DJ463" s="126"/>
      <c r="DK463" s="109">
        <f t="array" ref="DK463">MIN(IF(($G$3:$DJ$3="单价")*(G463:DJ463&lt;&gt;0),G463:DJ463))</f>
        <v>0</v>
      </c>
      <c r="DL463" s="97">
        <f t="array" ref="DL463">MAX(IF($G$3:$DJ$3="单价",G463:DJ463))</f>
        <v>0</v>
      </c>
      <c r="DM463" s="115">
        <f t="shared" si="289"/>
        <v>0</v>
      </c>
      <c r="DN463" s="127"/>
      <c r="DO463" s="2"/>
      <c r="DP463" s="11">
        <f t="shared" si="290"/>
        <v>0</v>
      </c>
      <c r="DQ463" s="11">
        <f t="shared" si="291"/>
        <v>0</v>
      </c>
      <c r="DR463" s="11"/>
      <c r="DS463" s="11"/>
      <c r="DT463" s="11"/>
      <c r="DU463" s="2"/>
      <c r="DV463" s="2"/>
      <c r="DW463" s="2"/>
      <c r="DX463" s="2"/>
      <c r="DY463" s="2"/>
    </row>
    <row r="464" spans="1:129" ht="18" hidden="1" customHeight="1" outlineLevel="1" x14ac:dyDescent="0.15">
      <c r="A464" s="2"/>
      <c r="B464" s="53">
        <f t="shared" si="292"/>
        <v>460</v>
      </c>
      <c r="C464" s="5"/>
      <c r="D464" s="6"/>
      <c r="E464" s="7"/>
      <c r="F464" s="8"/>
      <c r="G464" s="111"/>
      <c r="H464" s="112"/>
      <c r="I464" s="113">
        <f t="shared" si="257"/>
        <v>0</v>
      </c>
      <c r="J464" s="114">
        <f t="shared" si="258"/>
        <v>0</v>
      </c>
      <c r="K464" s="115">
        <f t="shared" si="255"/>
        <v>0</v>
      </c>
      <c r="L464" s="113">
        <f t="shared" si="259"/>
        <v>0</v>
      </c>
      <c r="M464" s="114">
        <f t="shared" si="260"/>
        <v>0</v>
      </c>
      <c r="N464" s="115">
        <f t="shared" si="256"/>
        <v>0</v>
      </c>
      <c r="O464" s="113">
        <f t="shared" si="261"/>
        <v>0</v>
      </c>
      <c r="P464" s="116">
        <f t="shared" si="262"/>
        <v>0</v>
      </c>
      <c r="Q464" s="117">
        <f t="shared" si="263"/>
        <v>0</v>
      </c>
      <c r="R464" s="118">
        <f t="shared" si="264"/>
        <v>0</v>
      </c>
      <c r="S464" s="111"/>
      <c r="T464" s="112"/>
      <c r="U464" s="119">
        <f t="shared" si="265"/>
        <v>0</v>
      </c>
      <c r="V464" s="120"/>
      <c r="W464" s="115">
        <f>IFERROR(IF(V464="",0,(SUMIF($G$3:U$3,"金额-入",$G464:U464)-SUMIF($G$3:U$3,"金额-出",$G464:U464))/(SUMIF($G$3:U$3,"数量-入",$G464:U464)-SUMIF($G$3:U$3,"数量-出",$G464:U464))),0)</f>
        <v>0</v>
      </c>
      <c r="X464" s="115">
        <f t="shared" si="266"/>
        <v>0</v>
      </c>
      <c r="Y464" s="121"/>
      <c r="Z464" s="122"/>
      <c r="AA464" s="111"/>
      <c r="AB464" s="112"/>
      <c r="AC464" s="119">
        <f t="shared" si="267"/>
        <v>0</v>
      </c>
      <c r="AD464" s="120"/>
      <c r="AE464" s="115">
        <f>IFERROR(IF(AD464="",0,(SUMIF($G$3:AC$3,"金额-入",$G464:AC464)-SUMIF($G$3:AC$3,"金额-出",$G464:AC464))/(SUMIF($G$3:AC$3,"数量-入",$G464:AC464)-SUMIF($G$3:AC$3,"数量-出",$G464:AC464))),0)</f>
        <v>0</v>
      </c>
      <c r="AF464" s="115">
        <f t="shared" si="268"/>
        <v>0</v>
      </c>
      <c r="AG464" s="121"/>
      <c r="AH464" s="122"/>
      <c r="AI464" s="123"/>
      <c r="AJ464" s="112"/>
      <c r="AK464" s="119">
        <f t="shared" si="269"/>
        <v>0</v>
      </c>
      <c r="AL464" s="124"/>
      <c r="AM464" s="115">
        <f>IFERROR(IF(AL464="",0,(SUMIF($G$3:AK$3,"金额-入",$G464:AK464)-SUMIF($G$3:AK$3,"金额-出",$G464:AK464))/(SUMIF($G$3:AK$3,"数量-入",$G464:AK464)-SUMIF($G$3:AK$3,"数量-出",$G464:AK464))),0)</f>
        <v>0</v>
      </c>
      <c r="AN464" s="115">
        <f t="shared" si="270"/>
        <v>0</v>
      </c>
      <c r="AO464" s="125"/>
      <c r="AP464" s="126"/>
      <c r="AQ464" s="123"/>
      <c r="AR464" s="112"/>
      <c r="AS464" s="119">
        <f t="shared" si="271"/>
        <v>0</v>
      </c>
      <c r="AT464" s="124"/>
      <c r="AU464" s="115">
        <f>IFERROR(IF(AT464="",0,(SUMIF($G$3:AS$3,"金额-入",$G464:AS464)-SUMIF($G$3:AS$3,"金额-出",$G464:AS464))/(SUMIF($G$3:AS$3,"数量-入",$G464:AS464)-SUMIF($G$3:AS$3,"数量-出",$G464:AS464))),0)</f>
        <v>0</v>
      </c>
      <c r="AV464" s="115">
        <f t="shared" si="272"/>
        <v>0</v>
      </c>
      <c r="AW464" s="125"/>
      <c r="AX464" s="126"/>
      <c r="AY464" s="123"/>
      <c r="AZ464" s="112"/>
      <c r="BA464" s="119">
        <f t="shared" si="273"/>
        <v>0</v>
      </c>
      <c r="BB464" s="124"/>
      <c r="BC464" s="115">
        <f>IFERROR(IF(BB464="",0,(SUMIF($G$3:BA$3,"金额-入",$G464:BA464)-SUMIF($G$3:BA$3,"金额-出",$G464:BA464))/(SUMIF($G$3:BA$3,"数量-入",$G464:BA464)-SUMIF($G$3:BA$3,"数量-出",$G464:BA464))),0)</f>
        <v>0</v>
      </c>
      <c r="BD464" s="115">
        <f t="shared" si="274"/>
        <v>0</v>
      </c>
      <c r="BE464" s="125"/>
      <c r="BF464" s="126"/>
      <c r="BG464" s="123"/>
      <c r="BH464" s="112"/>
      <c r="BI464" s="119">
        <f t="shared" si="275"/>
        <v>0</v>
      </c>
      <c r="BJ464" s="124"/>
      <c r="BK464" s="115">
        <f>IFERROR(IF(BJ464="",0,(SUMIF($G$3:BI$3,"金额-入",$G464:BI464)-SUMIF($G$3:BI$3,"金额-出",$G464:BI464))/(SUMIF($G$3:BI$3,"数量-入",$G464:BI464)-SUMIF($G$3:BI$3,"数量-出",$G464:BI464))),0)</f>
        <v>0</v>
      </c>
      <c r="BL464" s="115">
        <f t="shared" si="276"/>
        <v>0</v>
      </c>
      <c r="BM464" s="125"/>
      <c r="BN464" s="126"/>
      <c r="BO464" s="123"/>
      <c r="BP464" s="112"/>
      <c r="BQ464" s="119">
        <f t="shared" si="277"/>
        <v>0</v>
      </c>
      <c r="BR464" s="124"/>
      <c r="BS464" s="115">
        <f>IFERROR(IF(BR464="",0,(SUMIF($G$3:BQ$3,"金额-入",$G464:BQ464)-SUMIF($G$3:BQ$3,"金额-出",$G464:BQ464))/(SUMIF($G$3:BQ$3,"数量-入",$G464:BQ464)-SUMIF($G$3:BQ$3,"数量-出",$G464:BQ464))),0)</f>
        <v>0</v>
      </c>
      <c r="BT464" s="115">
        <f t="shared" si="278"/>
        <v>0</v>
      </c>
      <c r="BU464" s="125"/>
      <c r="BV464" s="126"/>
      <c r="BW464" s="123"/>
      <c r="BX464" s="112"/>
      <c r="BY464" s="119">
        <f t="shared" si="279"/>
        <v>0</v>
      </c>
      <c r="BZ464" s="124"/>
      <c r="CA464" s="115">
        <f>IFERROR(IF(BZ464="",0,(SUMIF($G$3:BY$3,"金额-入",$G464:BY464)-SUMIF($G$3:BY$3,"金额-出",$G464:BY464))/(SUMIF($G$3:BY$3,"数量-入",$G464:BY464)-SUMIF($G$3:BY$3,"数量-出",$G464:BY464))),0)</f>
        <v>0</v>
      </c>
      <c r="CB464" s="115">
        <f t="shared" si="280"/>
        <v>0</v>
      </c>
      <c r="CC464" s="125"/>
      <c r="CD464" s="126"/>
      <c r="CE464" s="123"/>
      <c r="CF464" s="112"/>
      <c r="CG464" s="119">
        <f t="shared" si="281"/>
        <v>0</v>
      </c>
      <c r="CH464" s="124"/>
      <c r="CI464" s="115">
        <f>IFERROR(IF(CH464="",0,(SUMIF($G$3:CG$3,"金额-入",$G464:CG464)-SUMIF($G$3:CG$3,"金额-出",$G464:CG464))/(SUMIF($G$3:CG$3,"数量-入",$G464:CG464)-SUMIF($G$3:CG$3,"数量-出",$G464:CG464))),0)</f>
        <v>0</v>
      </c>
      <c r="CJ464" s="115">
        <f t="shared" si="282"/>
        <v>0</v>
      </c>
      <c r="CK464" s="125"/>
      <c r="CL464" s="126"/>
      <c r="CM464" s="123"/>
      <c r="CN464" s="112"/>
      <c r="CO464" s="119">
        <f t="shared" si="283"/>
        <v>0</v>
      </c>
      <c r="CP464" s="124"/>
      <c r="CQ464" s="115">
        <f>IFERROR(IF(CP464="",0,(SUMIF($G$3:CO$3,"金额-入",$G464:CO464)-SUMIF($G$3:CO$3,"金额-出",$G464:CO464))/(SUMIF($G$3:CO$3,"数量-入",$G464:CO464)-SUMIF($G$3:CO$3,"数量-出",$G464:CO464))),0)</f>
        <v>0</v>
      </c>
      <c r="CR464" s="115">
        <f t="shared" si="284"/>
        <v>0</v>
      </c>
      <c r="CS464" s="125"/>
      <c r="CT464" s="126"/>
      <c r="CU464" s="123"/>
      <c r="CV464" s="112"/>
      <c r="CW464" s="119">
        <f t="shared" si="285"/>
        <v>0</v>
      </c>
      <c r="CX464" s="124"/>
      <c r="CY464" s="115">
        <f>IFERROR(IF(CX464="",0,(SUMIF($G$3:CW$3,"金额-入",$G464:CW464)-SUMIF($G$3:CW$3,"金额-出",$G464:CW464))/(SUMIF($G$3:CW$3,"数量-入",$G464:CW464)-SUMIF($G$3:CW$3,"数量-出",$G464:CW464))),0)</f>
        <v>0</v>
      </c>
      <c r="CZ464" s="115">
        <f t="shared" si="286"/>
        <v>0</v>
      </c>
      <c r="DA464" s="125"/>
      <c r="DB464" s="126"/>
      <c r="DC464" s="123"/>
      <c r="DD464" s="112"/>
      <c r="DE464" s="119">
        <f t="shared" si="287"/>
        <v>0</v>
      </c>
      <c r="DF464" s="124"/>
      <c r="DG464" s="115">
        <f>IFERROR(IF(DF464="",0,(SUMIF($G$3:DE$3,"金额-入",$G464:DE464)-SUMIF($G$3:DE$3,"金额-出",$G464:DE464))/(SUMIF($G$3:DE$3,"数量-入",$G464:DE464)-SUMIF($G$3:DE$3,"数量-出",$G464:DE464))),0)</f>
        <v>0</v>
      </c>
      <c r="DH464" s="115">
        <f t="shared" si="288"/>
        <v>0</v>
      </c>
      <c r="DI464" s="125"/>
      <c r="DJ464" s="126"/>
      <c r="DK464" s="109">
        <f t="array" ref="DK464">MIN(IF(($G$3:$DJ$3="单价")*(G464:DJ464&lt;&gt;0),G464:DJ464))</f>
        <v>0</v>
      </c>
      <c r="DL464" s="97">
        <f t="array" ref="DL464">MAX(IF($G$3:$DJ$3="单价",G464:DJ464))</f>
        <v>0</v>
      </c>
      <c r="DM464" s="115">
        <f t="shared" si="289"/>
        <v>0</v>
      </c>
      <c r="DN464" s="127"/>
      <c r="DO464" s="2"/>
      <c r="DP464" s="11">
        <f t="shared" si="290"/>
        <v>0</v>
      </c>
      <c r="DQ464" s="11">
        <f t="shared" si="291"/>
        <v>0</v>
      </c>
      <c r="DR464" s="11"/>
      <c r="DS464" s="11"/>
      <c r="DT464" s="11"/>
      <c r="DU464" s="2"/>
      <c r="DV464" s="2"/>
      <c r="DW464" s="2"/>
      <c r="DX464" s="2"/>
      <c r="DY464" s="2"/>
    </row>
    <row r="465" spans="1:129" ht="18" hidden="1" customHeight="1" outlineLevel="1" x14ac:dyDescent="0.15">
      <c r="A465" s="2"/>
      <c r="B465" s="53">
        <f t="shared" si="292"/>
        <v>461</v>
      </c>
      <c r="C465" s="5"/>
      <c r="D465" s="6"/>
      <c r="E465" s="7"/>
      <c r="F465" s="8"/>
      <c r="G465" s="111"/>
      <c r="H465" s="112"/>
      <c r="I465" s="113">
        <f t="shared" si="257"/>
        <v>0</v>
      </c>
      <c r="J465" s="114">
        <f t="shared" si="258"/>
        <v>0</v>
      </c>
      <c r="K465" s="115">
        <f t="shared" si="255"/>
        <v>0</v>
      </c>
      <c r="L465" s="113">
        <f t="shared" si="259"/>
        <v>0</v>
      </c>
      <c r="M465" s="114">
        <f t="shared" si="260"/>
        <v>0</v>
      </c>
      <c r="N465" s="115">
        <f t="shared" si="256"/>
        <v>0</v>
      </c>
      <c r="O465" s="113">
        <f t="shared" si="261"/>
        <v>0</v>
      </c>
      <c r="P465" s="116">
        <f t="shared" si="262"/>
        <v>0</v>
      </c>
      <c r="Q465" s="117">
        <f t="shared" si="263"/>
        <v>0</v>
      </c>
      <c r="R465" s="118">
        <f t="shared" si="264"/>
        <v>0</v>
      </c>
      <c r="S465" s="111"/>
      <c r="T465" s="112"/>
      <c r="U465" s="119">
        <f t="shared" si="265"/>
        <v>0</v>
      </c>
      <c r="V465" s="120"/>
      <c r="W465" s="115">
        <f>IFERROR(IF(V465="",0,(SUMIF($G$3:U$3,"金额-入",$G465:U465)-SUMIF($G$3:U$3,"金额-出",$G465:U465))/(SUMIF($G$3:U$3,"数量-入",$G465:U465)-SUMIF($G$3:U$3,"数量-出",$G465:U465))),0)</f>
        <v>0</v>
      </c>
      <c r="X465" s="115">
        <f t="shared" si="266"/>
        <v>0</v>
      </c>
      <c r="Y465" s="121"/>
      <c r="Z465" s="122"/>
      <c r="AA465" s="111"/>
      <c r="AB465" s="112"/>
      <c r="AC465" s="119">
        <f t="shared" si="267"/>
        <v>0</v>
      </c>
      <c r="AD465" s="120"/>
      <c r="AE465" s="115">
        <f>IFERROR(IF(AD465="",0,(SUMIF($G$3:AC$3,"金额-入",$G465:AC465)-SUMIF($G$3:AC$3,"金额-出",$G465:AC465))/(SUMIF($G$3:AC$3,"数量-入",$G465:AC465)-SUMIF($G$3:AC$3,"数量-出",$G465:AC465))),0)</f>
        <v>0</v>
      </c>
      <c r="AF465" s="115">
        <f t="shared" si="268"/>
        <v>0</v>
      </c>
      <c r="AG465" s="121"/>
      <c r="AH465" s="122"/>
      <c r="AI465" s="123"/>
      <c r="AJ465" s="112"/>
      <c r="AK465" s="119">
        <f t="shared" si="269"/>
        <v>0</v>
      </c>
      <c r="AL465" s="124"/>
      <c r="AM465" s="115">
        <f>IFERROR(IF(AL465="",0,(SUMIF($G$3:AK$3,"金额-入",$G465:AK465)-SUMIF($G$3:AK$3,"金额-出",$G465:AK465))/(SUMIF($G$3:AK$3,"数量-入",$G465:AK465)-SUMIF($G$3:AK$3,"数量-出",$G465:AK465))),0)</f>
        <v>0</v>
      </c>
      <c r="AN465" s="115">
        <f t="shared" si="270"/>
        <v>0</v>
      </c>
      <c r="AO465" s="125"/>
      <c r="AP465" s="126"/>
      <c r="AQ465" s="123"/>
      <c r="AR465" s="112"/>
      <c r="AS465" s="119">
        <f t="shared" si="271"/>
        <v>0</v>
      </c>
      <c r="AT465" s="124"/>
      <c r="AU465" s="115">
        <f>IFERROR(IF(AT465="",0,(SUMIF($G$3:AS$3,"金额-入",$G465:AS465)-SUMIF($G$3:AS$3,"金额-出",$G465:AS465))/(SUMIF($G$3:AS$3,"数量-入",$G465:AS465)-SUMIF($G$3:AS$3,"数量-出",$G465:AS465))),0)</f>
        <v>0</v>
      </c>
      <c r="AV465" s="115">
        <f t="shared" si="272"/>
        <v>0</v>
      </c>
      <c r="AW465" s="125"/>
      <c r="AX465" s="126"/>
      <c r="AY465" s="123"/>
      <c r="AZ465" s="112"/>
      <c r="BA465" s="119">
        <f t="shared" si="273"/>
        <v>0</v>
      </c>
      <c r="BB465" s="124"/>
      <c r="BC465" s="115">
        <f>IFERROR(IF(BB465="",0,(SUMIF($G$3:BA$3,"金额-入",$G465:BA465)-SUMIF($G$3:BA$3,"金额-出",$G465:BA465))/(SUMIF($G$3:BA$3,"数量-入",$G465:BA465)-SUMIF($G$3:BA$3,"数量-出",$G465:BA465))),0)</f>
        <v>0</v>
      </c>
      <c r="BD465" s="115">
        <f t="shared" si="274"/>
        <v>0</v>
      </c>
      <c r="BE465" s="125"/>
      <c r="BF465" s="126"/>
      <c r="BG465" s="123"/>
      <c r="BH465" s="112"/>
      <c r="BI465" s="119">
        <f t="shared" si="275"/>
        <v>0</v>
      </c>
      <c r="BJ465" s="124"/>
      <c r="BK465" s="115">
        <f>IFERROR(IF(BJ465="",0,(SUMIF($G$3:BI$3,"金额-入",$G465:BI465)-SUMIF($G$3:BI$3,"金额-出",$G465:BI465))/(SUMIF($G$3:BI$3,"数量-入",$G465:BI465)-SUMIF($G$3:BI$3,"数量-出",$G465:BI465))),0)</f>
        <v>0</v>
      </c>
      <c r="BL465" s="115">
        <f t="shared" si="276"/>
        <v>0</v>
      </c>
      <c r="BM465" s="125"/>
      <c r="BN465" s="126"/>
      <c r="BO465" s="123"/>
      <c r="BP465" s="112"/>
      <c r="BQ465" s="119">
        <f t="shared" si="277"/>
        <v>0</v>
      </c>
      <c r="BR465" s="124"/>
      <c r="BS465" s="115">
        <f>IFERROR(IF(BR465="",0,(SUMIF($G$3:BQ$3,"金额-入",$G465:BQ465)-SUMIF($G$3:BQ$3,"金额-出",$G465:BQ465))/(SUMIF($G$3:BQ$3,"数量-入",$G465:BQ465)-SUMIF($G$3:BQ$3,"数量-出",$G465:BQ465))),0)</f>
        <v>0</v>
      </c>
      <c r="BT465" s="115">
        <f t="shared" si="278"/>
        <v>0</v>
      </c>
      <c r="BU465" s="125"/>
      <c r="BV465" s="126"/>
      <c r="BW465" s="123"/>
      <c r="BX465" s="112"/>
      <c r="BY465" s="119">
        <f t="shared" si="279"/>
        <v>0</v>
      </c>
      <c r="BZ465" s="124"/>
      <c r="CA465" s="115">
        <f>IFERROR(IF(BZ465="",0,(SUMIF($G$3:BY$3,"金额-入",$G465:BY465)-SUMIF($G$3:BY$3,"金额-出",$G465:BY465))/(SUMIF($G$3:BY$3,"数量-入",$G465:BY465)-SUMIF($G$3:BY$3,"数量-出",$G465:BY465))),0)</f>
        <v>0</v>
      </c>
      <c r="CB465" s="115">
        <f t="shared" si="280"/>
        <v>0</v>
      </c>
      <c r="CC465" s="125"/>
      <c r="CD465" s="126"/>
      <c r="CE465" s="123"/>
      <c r="CF465" s="112"/>
      <c r="CG465" s="119">
        <f t="shared" si="281"/>
        <v>0</v>
      </c>
      <c r="CH465" s="124"/>
      <c r="CI465" s="115">
        <f>IFERROR(IF(CH465="",0,(SUMIF($G$3:CG$3,"金额-入",$G465:CG465)-SUMIF($G$3:CG$3,"金额-出",$G465:CG465))/(SUMIF($G$3:CG$3,"数量-入",$G465:CG465)-SUMIF($G$3:CG$3,"数量-出",$G465:CG465))),0)</f>
        <v>0</v>
      </c>
      <c r="CJ465" s="115">
        <f t="shared" si="282"/>
        <v>0</v>
      </c>
      <c r="CK465" s="125"/>
      <c r="CL465" s="126"/>
      <c r="CM465" s="123"/>
      <c r="CN465" s="112"/>
      <c r="CO465" s="119">
        <f t="shared" si="283"/>
        <v>0</v>
      </c>
      <c r="CP465" s="124"/>
      <c r="CQ465" s="115">
        <f>IFERROR(IF(CP465="",0,(SUMIF($G$3:CO$3,"金额-入",$G465:CO465)-SUMIF($G$3:CO$3,"金额-出",$G465:CO465))/(SUMIF($G$3:CO$3,"数量-入",$G465:CO465)-SUMIF($G$3:CO$3,"数量-出",$G465:CO465))),0)</f>
        <v>0</v>
      </c>
      <c r="CR465" s="115">
        <f t="shared" si="284"/>
        <v>0</v>
      </c>
      <c r="CS465" s="125"/>
      <c r="CT465" s="126"/>
      <c r="CU465" s="123"/>
      <c r="CV465" s="112"/>
      <c r="CW465" s="119">
        <f t="shared" si="285"/>
        <v>0</v>
      </c>
      <c r="CX465" s="124"/>
      <c r="CY465" s="115">
        <f>IFERROR(IF(CX465="",0,(SUMIF($G$3:CW$3,"金额-入",$G465:CW465)-SUMIF($G$3:CW$3,"金额-出",$G465:CW465))/(SUMIF($G$3:CW$3,"数量-入",$G465:CW465)-SUMIF($G$3:CW$3,"数量-出",$G465:CW465))),0)</f>
        <v>0</v>
      </c>
      <c r="CZ465" s="115">
        <f t="shared" si="286"/>
        <v>0</v>
      </c>
      <c r="DA465" s="125"/>
      <c r="DB465" s="126"/>
      <c r="DC465" s="123"/>
      <c r="DD465" s="112"/>
      <c r="DE465" s="119">
        <f t="shared" si="287"/>
        <v>0</v>
      </c>
      <c r="DF465" s="124"/>
      <c r="DG465" s="115">
        <f>IFERROR(IF(DF465="",0,(SUMIF($G$3:DE$3,"金额-入",$G465:DE465)-SUMIF($G$3:DE$3,"金额-出",$G465:DE465))/(SUMIF($G$3:DE$3,"数量-入",$G465:DE465)-SUMIF($G$3:DE$3,"数量-出",$G465:DE465))),0)</f>
        <v>0</v>
      </c>
      <c r="DH465" s="115">
        <f t="shared" si="288"/>
        <v>0</v>
      </c>
      <c r="DI465" s="125"/>
      <c r="DJ465" s="126"/>
      <c r="DK465" s="109">
        <f t="array" ref="DK465">MIN(IF(($G$3:$DJ$3="单价")*(G465:DJ465&lt;&gt;0),G465:DJ465))</f>
        <v>0</v>
      </c>
      <c r="DL465" s="97">
        <f t="array" ref="DL465">MAX(IF($G$3:$DJ$3="单价",G465:DJ465))</f>
        <v>0</v>
      </c>
      <c r="DM465" s="115">
        <f t="shared" si="289"/>
        <v>0</v>
      </c>
      <c r="DN465" s="127"/>
      <c r="DO465" s="2"/>
      <c r="DP465" s="11">
        <f t="shared" si="290"/>
        <v>0</v>
      </c>
      <c r="DQ465" s="11">
        <f t="shared" si="291"/>
        <v>0</v>
      </c>
      <c r="DR465" s="11"/>
      <c r="DS465" s="11"/>
      <c r="DT465" s="11"/>
      <c r="DU465" s="2"/>
      <c r="DV465" s="2"/>
      <c r="DW465" s="2"/>
      <c r="DX465" s="2"/>
      <c r="DY465" s="2"/>
    </row>
    <row r="466" spans="1:129" ht="18" hidden="1" customHeight="1" outlineLevel="1" x14ac:dyDescent="0.15">
      <c r="A466" s="2"/>
      <c r="B466" s="53">
        <f t="shared" si="292"/>
        <v>462</v>
      </c>
      <c r="C466" s="5"/>
      <c r="D466" s="6"/>
      <c r="E466" s="7"/>
      <c r="F466" s="8"/>
      <c r="G466" s="111"/>
      <c r="H466" s="112"/>
      <c r="I466" s="113">
        <f t="shared" si="257"/>
        <v>0</v>
      </c>
      <c r="J466" s="114">
        <f t="shared" si="258"/>
        <v>0</v>
      </c>
      <c r="K466" s="115">
        <f t="shared" ref="K466:K529" si="293">IFERROR(L466/J466,0)</f>
        <v>0</v>
      </c>
      <c r="L466" s="113">
        <f t="shared" si="259"/>
        <v>0</v>
      </c>
      <c r="M466" s="114">
        <f t="shared" si="260"/>
        <v>0</v>
      </c>
      <c r="N466" s="115">
        <f t="shared" ref="N466:N529" si="294">IFERROR(O466/M466,0)</f>
        <v>0</v>
      </c>
      <c r="O466" s="113">
        <f t="shared" si="261"/>
        <v>0</v>
      </c>
      <c r="P466" s="116">
        <f t="shared" si="262"/>
        <v>0</v>
      </c>
      <c r="Q466" s="117">
        <f t="shared" si="263"/>
        <v>0</v>
      </c>
      <c r="R466" s="118">
        <f t="shared" si="264"/>
        <v>0</v>
      </c>
      <c r="S466" s="111"/>
      <c r="T466" s="112"/>
      <c r="U466" s="119">
        <f t="shared" si="265"/>
        <v>0</v>
      </c>
      <c r="V466" s="120"/>
      <c r="W466" s="115">
        <f>IFERROR(IF(V466="",0,(SUMIF($G$3:U$3,"金额-入",$G466:U466)-SUMIF($G$3:U$3,"金额-出",$G466:U466))/(SUMIF($G$3:U$3,"数量-入",$G466:U466)-SUMIF($G$3:U$3,"数量-出",$G466:U466))),0)</f>
        <v>0</v>
      </c>
      <c r="X466" s="115">
        <f t="shared" si="266"/>
        <v>0</v>
      </c>
      <c r="Y466" s="121"/>
      <c r="Z466" s="122"/>
      <c r="AA466" s="111"/>
      <c r="AB466" s="112"/>
      <c r="AC466" s="119">
        <f t="shared" si="267"/>
        <v>0</v>
      </c>
      <c r="AD466" s="120"/>
      <c r="AE466" s="115">
        <f>IFERROR(IF(AD466="",0,(SUMIF($G$3:AC$3,"金额-入",$G466:AC466)-SUMIF($G$3:AC$3,"金额-出",$G466:AC466))/(SUMIF($G$3:AC$3,"数量-入",$G466:AC466)-SUMIF($G$3:AC$3,"数量-出",$G466:AC466))),0)</f>
        <v>0</v>
      </c>
      <c r="AF466" s="115">
        <f t="shared" si="268"/>
        <v>0</v>
      </c>
      <c r="AG466" s="121"/>
      <c r="AH466" s="122"/>
      <c r="AI466" s="123"/>
      <c r="AJ466" s="112"/>
      <c r="AK466" s="119">
        <f t="shared" si="269"/>
        <v>0</v>
      </c>
      <c r="AL466" s="124"/>
      <c r="AM466" s="115">
        <f>IFERROR(IF(AL466="",0,(SUMIF($G$3:AK$3,"金额-入",$G466:AK466)-SUMIF($G$3:AK$3,"金额-出",$G466:AK466))/(SUMIF($G$3:AK$3,"数量-入",$G466:AK466)-SUMIF($G$3:AK$3,"数量-出",$G466:AK466))),0)</f>
        <v>0</v>
      </c>
      <c r="AN466" s="115">
        <f t="shared" si="270"/>
        <v>0</v>
      </c>
      <c r="AO466" s="125"/>
      <c r="AP466" s="126"/>
      <c r="AQ466" s="123"/>
      <c r="AR466" s="112"/>
      <c r="AS466" s="119">
        <f t="shared" si="271"/>
        <v>0</v>
      </c>
      <c r="AT466" s="124"/>
      <c r="AU466" s="115">
        <f>IFERROR(IF(AT466="",0,(SUMIF($G$3:AS$3,"金额-入",$G466:AS466)-SUMIF($G$3:AS$3,"金额-出",$G466:AS466))/(SUMIF($G$3:AS$3,"数量-入",$G466:AS466)-SUMIF($G$3:AS$3,"数量-出",$G466:AS466))),0)</f>
        <v>0</v>
      </c>
      <c r="AV466" s="115">
        <f t="shared" si="272"/>
        <v>0</v>
      </c>
      <c r="AW466" s="125"/>
      <c r="AX466" s="126"/>
      <c r="AY466" s="123"/>
      <c r="AZ466" s="112"/>
      <c r="BA466" s="119">
        <f t="shared" si="273"/>
        <v>0</v>
      </c>
      <c r="BB466" s="124"/>
      <c r="BC466" s="115">
        <f>IFERROR(IF(BB466="",0,(SUMIF($G$3:BA$3,"金额-入",$G466:BA466)-SUMIF($G$3:BA$3,"金额-出",$G466:BA466))/(SUMIF($G$3:BA$3,"数量-入",$G466:BA466)-SUMIF($G$3:BA$3,"数量-出",$G466:BA466))),0)</f>
        <v>0</v>
      </c>
      <c r="BD466" s="115">
        <f t="shared" si="274"/>
        <v>0</v>
      </c>
      <c r="BE466" s="125"/>
      <c r="BF466" s="126"/>
      <c r="BG466" s="123"/>
      <c r="BH466" s="112"/>
      <c r="BI466" s="119">
        <f t="shared" si="275"/>
        <v>0</v>
      </c>
      <c r="BJ466" s="124"/>
      <c r="BK466" s="115">
        <f>IFERROR(IF(BJ466="",0,(SUMIF($G$3:BI$3,"金额-入",$G466:BI466)-SUMIF($G$3:BI$3,"金额-出",$G466:BI466))/(SUMIF($G$3:BI$3,"数量-入",$G466:BI466)-SUMIF($G$3:BI$3,"数量-出",$G466:BI466))),0)</f>
        <v>0</v>
      </c>
      <c r="BL466" s="115">
        <f t="shared" si="276"/>
        <v>0</v>
      </c>
      <c r="BM466" s="125"/>
      <c r="BN466" s="126"/>
      <c r="BO466" s="123"/>
      <c r="BP466" s="112"/>
      <c r="BQ466" s="119">
        <f t="shared" si="277"/>
        <v>0</v>
      </c>
      <c r="BR466" s="124"/>
      <c r="BS466" s="115">
        <f>IFERROR(IF(BR466="",0,(SUMIF($G$3:BQ$3,"金额-入",$G466:BQ466)-SUMIF($G$3:BQ$3,"金额-出",$G466:BQ466))/(SUMIF($G$3:BQ$3,"数量-入",$G466:BQ466)-SUMIF($G$3:BQ$3,"数量-出",$G466:BQ466))),0)</f>
        <v>0</v>
      </c>
      <c r="BT466" s="115">
        <f t="shared" si="278"/>
        <v>0</v>
      </c>
      <c r="BU466" s="125"/>
      <c r="BV466" s="126"/>
      <c r="BW466" s="123"/>
      <c r="BX466" s="112"/>
      <c r="BY466" s="119">
        <f t="shared" si="279"/>
        <v>0</v>
      </c>
      <c r="BZ466" s="124"/>
      <c r="CA466" s="115">
        <f>IFERROR(IF(BZ466="",0,(SUMIF($G$3:BY$3,"金额-入",$G466:BY466)-SUMIF($G$3:BY$3,"金额-出",$G466:BY466))/(SUMIF($G$3:BY$3,"数量-入",$G466:BY466)-SUMIF($G$3:BY$3,"数量-出",$G466:BY466))),0)</f>
        <v>0</v>
      </c>
      <c r="CB466" s="115">
        <f t="shared" si="280"/>
        <v>0</v>
      </c>
      <c r="CC466" s="125"/>
      <c r="CD466" s="126"/>
      <c r="CE466" s="123"/>
      <c r="CF466" s="112"/>
      <c r="CG466" s="119">
        <f t="shared" si="281"/>
        <v>0</v>
      </c>
      <c r="CH466" s="124"/>
      <c r="CI466" s="115">
        <f>IFERROR(IF(CH466="",0,(SUMIF($G$3:CG$3,"金额-入",$G466:CG466)-SUMIF($G$3:CG$3,"金额-出",$G466:CG466))/(SUMIF($G$3:CG$3,"数量-入",$G466:CG466)-SUMIF($G$3:CG$3,"数量-出",$G466:CG466))),0)</f>
        <v>0</v>
      </c>
      <c r="CJ466" s="115">
        <f t="shared" si="282"/>
        <v>0</v>
      </c>
      <c r="CK466" s="125"/>
      <c r="CL466" s="126"/>
      <c r="CM466" s="123"/>
      <c r="CN466" s="112"/>
      <c r="CO466" s="119">
        <f t="shared" si="283"/>
        <v>0</v>
      </c>
      <c r="CP466" s="124"/>
      <c r="CQ466" s="115">
        <f>IFERROR(IF(CP466="",0,(SUMIF($G$3:CO$3,"金额-入",$G466:CO466)-SUMIF($G$3:CO$3,"金额-出",$G466:CO466))/(SUMIF($G$3:CO$3,"数量-入",$G466:CO466)-SUMIF($G$3:CO$3,"数量-出",$G466:CO466))),0)</f>
        <v>0</v>
      </c>
      <c r="CR466" s="115">
        <f t="shared" si="284"/>
        <v>0</v>
      </c>
      <c r="CS466" s="125"/>
      <c r="CT466" s="126"/>
      <c r="CU466" s="123"/>
      <c r="CV466" s="112"/>
      <c r="CW466" s="119">
        <f t="shared" si="285"/>
        <v>0</v>
      </c>
      <c r="CX466" s="124"/>
      <c r="CY466" s="115">
        <f>IFERROR(IF(CX466="",0,(SUMIF($G$3:CW$3,"金额-入",$G466:CW466)-SUMIF($G$3:CW$3,"金额-出",$G466:CW466))/(SUMIF($G$3:CW$3,"数量-入",$G466:CW466)-SUMIF($G$3:CW$3,"数量-出",$G466:CW466))),0)</f>
        <v>0</v>
      </c>
      <c r="CZ466" s="115">
        <f t="shared" si="286"/>
        <v>0</v>
      </c>
      <c r="DA466" s="125"/>
      <c r="DB466" s="126"/>
      <c r="DC466" s="123"/>
      <c r="DD466" s="112"/>
      <c r="DE466" s="119">
        <f t="shared" si="287"/>
        <v>0</v>
      </c>
      <c r="DF466" s="124"/>
      <c r="DG466" s="115">
        <f>IFERROR(IF(DF466="",0,(SUMIF($G$3:DE$3,"金额-入",$G466:DE466)-SUMIF($G$3:DE$3,"金额-出",$G466:DE466))/(SUMIF($G$3:DE$3,"数量-入",$G466:DE466)-SUMIF($G$3:DE$3,"数量-出",$G466:DE466))),0)</f>
        <v>0</v>
      </c>
      <c r="DH466" s="115">
        <f t="shared" si="288"/>
        <v>0</v>
      </c>
      <c r="DI466" s="125"/>
      <c r="DJ466" s="126"/>
      <c r="DK466" s="109">
        <f t="array" ref="DK466">MIN(IF(($G$3:$DJ$3="单价")*(G466:DJ466&lt;&gt;0),G466:DJ466))</f>
        <v>0</v>
      </c>
      <c r="DL466" s="97">
        <f t="array" ref="DL466">MAX(IF($G$3:$DJ$3="单价",G466:DJ466))</f>
        <v>0</v>
      </c>
      <c r="DM466" s="115">
        <f t="shared" si="289"/>
        <v>0</v>
      </c>
      <c r="DN466" s="127"/>
      <c r="DO466" s="2"/>
      <c r="DP466" s="11">
        <f t="shared" si="290"/>
        <v>0</v>
      </c>
      <c r="DQ466" s="11">
        <f t="shared" si="291"/>
        <v>0</v>
      </c>
      <c r="DR466" s="11"/>
      <c r="DS466" s="11"/>
      <c r="DT466" s="11"/>
      <c r="DU466" s="2"/>
      <c r="DV466" s="2"/>
      <c r="DW466" s="2"/>
      <c r="DX466" s="2"/>
      <c r="DY466" s="2"/>
    </row>
    <row r="467" spans="1:129" ht="18" hidden="1" customHeight="1" outlineLevel="1" x14ac:dyDescent="0.15">
      <c r="A467" s="2"/>
      <c r="B467" s="53">
        <f t="shared" si="292"/>
        <v>463</v>
      </c>
      <c r="C467" s="5"/>
      <c r="D467" s="6"/>
      <c r="E467" s="7"/>
      <c r="F467" s="8"/>
      <c r="G467" s="111"/>
      <c r="H467" s="112"/>
      <c r="I467" s="113">
        <f t="shared" ref="I467:I530" si="295">G467*H467</f>
        <v>0</v>
      </c>
      <c r="J467" s="114">
        <f t="shared" ref="J467:J530" si="296">+SUMIF($S$3:$DJ$3,"数量-入",S467:DJ467)</f>
        <v>0</v>
      </c>
      <c r="K467" s="115">
        <f t="shared" si="293"/>
        <v>0</v>
      </c>
      <c r="L467" s="113">
        <f t="shared" ref="L467:L530" si="297">+SUMIF($S$3:$DJ$3,"金额-入",S467:DJ467)</f>
        <v>0</v>
      </c>
      <c r="M467" s="114">
        <f t="shared" ref="M467:M530" si="298">SUMIF($S$3:$DJ$3,"数量-出",S467:DJ467)</f>
        <v>0</v>
      </c>
      <c r="N467" s="115">
        <f t="shared" si="294"/>
        <v>0</v>
      </c>
      <c r="O467" s="113">
        <f t="shared" ref="O467:O530" si="299">+SUMIF($S$3:$DJ$3,"金额-出",S467:DJ467)</f>
        <v>0</v>
      </c>
      <c r="P467" s="116">
        <f t="shared" ref="P467:P530" si="300">G467+J467-M467</f>
        <v>0</v>
      </c>
      <c r="Q467" s="117">
        <f t="shared" ref="Q467:Q530" si="301">IFERROR(R467/P467,0)</f>
        <v>0</v>
      </c>
      <c r="R467" s="118">
        <f t="shared" ref="R467:R530" si="302">I467+L467-O467</f>
        <v>0</v>
      </c>
      <c r="S467" s="111"/>
      <c r="T467" s="112"/>
      <c r="U467" s="119">
        <f t="shared" ref="U467:U530" si="303">S467*T467</f>
        <v>0</v>
      </c>
      <c r="V467" s="120"/>
      <c r="W467" s="115">
        <f>IFERROR(IF(V467="",0,(SUMIF($G$3:U$3,"金额-入",$G467:U467)-SUMIF($G$3:U$3,"金额-出",$G467:U467))/(SUMIF($G$3:U$3,"数量-入",$G467:U467)-SUMIF($G$3:U$3,"数量-出",$G467:U467))),0)</f>
        <v>0</v>
      </c>
      <c r="X467" s="115">
        <f t="shared" ref="X467:X530" si="304">V467*W467</f>
        <v>0</v>
      </c>
      <c r="Y467" s="121"/>
      <c r="Z467" s="122"/>
      <c r="AA467" s="111"/>
      <c r="AB467" s="112"/>
      <c r="AC467" s="119">
        <f t="shared" ref="AC467:AC530" si="305">AA467*AB467</f>
        <v>0</v>
      </c>
      <c r="AD467" s="120"/>
      <c r="AE467" s="115">
        <f>IFERROR(IF(AD467="",0,(SUMIF($G$3:AC$3,"金额-入",$G467:AC467)-SUMIF($G$3:AC$3,"金额-出",$G467:AC467))/(SUMIF($G$3:AC$3,"数量-入",$G467:AC467)-SUMIF($G$3:AC$3,"数量-出",$G467:AC467))),0)</f>
        <v>0</v>
      </c>
      <c r="AF467" s="115">
        <f t="shared" ref="AF467:AF530" si="306">AD467*AE467</f>
        <v>0</v>
      </c>
      <c r="AG467" s="121"/>
      <c r="AH467" s="122"/>
      <c r="AI467" s="123"/>
      <c r="AJ467" s="112"/>
      <c r="AK467" s="119">
        <f t="shared" ref="AK467:AK530" si="307">AI467*AJ467</f>
        <v>0</v>
      </c>
      <c r="AL467" s="124"/>
      <c r="AM467" s="115">
        <f>IFERROR(IF(AL467="",0,(SUMIF($G$3:AK$3,"金额-入",$G467:AK467)-SUMIF($G$3:AK$3,"金额-出",$G467:AK467))/(SUMIF($G$3:AK$3,"数量-入",$G467:AK467)-SUMIF($G$3:AK$3,"数量-出",$G467:AK467))),0)</f>
        <v>0</v>
      </c>
      <c r="AN467" s="115">
        <f t="shared" ref="AN467:AN530" si="308">AL467*AM467</f>
        <v>0</v>
      </c>
      <c r="AO467" s="125"/>
      <c r="AP467" s="126"/>
      <c r="AQ467" s="123"/>
      <c r="AR467" s="112"/>
      <c r="AS467" s="119">
        <f t="shared" ref="AS467:AS530" si="309">AQ467*AR467</f>
        <v>0</v>
      </c>
      <c r="AT467" s="124"/>
      <c r="AU467" s="115">
        <f>IFERROR(IF(AT467="",0,(SUMIF($G$3:AS$3,"金额-入",$G467:AS467)-SUMIF($G$3:AS$3,"金额-出",$G467:AS467))/(SUMIF($G$3:AS$3,"数量-入",$G467:AS467)-SUMIF($G$3:AS$3,"数量-出",$G467:AS467))),0)</f>
        <v>0</v>
      </c>
      <c r="AV467" s="115">
        <f t="shared" ref="AV467:AV530" si="310">AT467*AU467</f>
        <v>0</v>
      </c>
      <c r="AW467" s="125"/>
      <c r="AX467" s="126"/>
      <c r="AY467" s="123"/>
      <c r="AZ467" s="112"/>
      <c r="BA467" s="119">
        <f t="shared" ref="BA467:BA530" si="311">AY467*AZ467</f>
        <v>0</v>
      </c>
      <c r="BB467" s="124"/>
      <c r="BC467" s="115">
        <f>IFERROR(IF(BB467="",0,(SUMIF($G$3:BA$3,"金额-入",$G467:BA467)-SUMIF($G$3:BA$3,"金额-出",$G467:BA467))/(SUMIF($G$3:BA$3,"数量-入",$G467:BA467)-SUMIF($G$3:BA$3,"数量-出",$G467:BA467))),0)</f>
        <v>0</v>
      </c>
      <c r="BD467" s="115">
        <f t="shared" ref="BD467:BD530" si="312">BB467*BC467</f>
        <v>0</v>
      </c>
      <c r="BE467" s="125"/>
      <c r="BF467" s="126"/>
      <c r="BG467" s="123"/>
      <c r="BH467" s="112"/>
      <c r="BI467" s="119">
        <f t="shared" ref="BI467:BI530" si="313">BG467*BH467</f>
        <v>0</v>
      </c>
      <c r="BJ467" s="124"/>
      <c r="BK467" s="115">
        <f>IFERROR(IF(BJ467="",0,(SUMIF($G$3:BI$3,"金额-入",$G467:BI467)-SUMIF($G$3:BI$3,"金额-出",$G467:BI467))/(SUMIF($G$3:BI$3,"数量-入",$G467:BI467)-SUMIF($G$3:BI$3,"数量-出",$G467:BI467))),0)</f>
        <v>0</v>
      </c>
      <c r="BL467" s="115">
        <f t="shared" ref="BL467:BL530" si="314">BJ467*BK467</f>
        <v>0</v>
      </c>
      <c r="BM467" s="125"/>
      <c r="BN467" s="126"/>
      <c r="BO467" s="123"/>
      <c r="BP467" s="112"/>
      <c r="BQ467" s="119">
        <f t="shared" ref="BQ467:BQ530" si="315">BO467*BP467</f>
        <v>0</v>
      </c>
      <c r="BR467" s="124"/>
      <c r="BS467" s="115">
        <f>IFERROR(IF(BR467="",0,(SUMIF($G$3:BQ$3,"金额-入",$G467:BQ467)-SUMIF($G$3:BQ$3,"金额-出",$G467:BQ467))/(SUMIF($G$3:BQ$3,"数量-入",$G467:BQ467)-SUMIF($G$3:BQ$3,"数量-出",$G467:BQ467))),0)</f>
        <v>0</v>
      </c>
      <c r="BT467" s="115">
        <f t="shared" ref="BT467:BT530" si="316">BR467*BS467</f>
        <v>0</v>
      </c>
      <c r="BU467" s="125"/>
      <c r="BV467" s="126"/>
      <c r="BW467" s="123"/>
      <c r="BX467" s="112"/>
      <c r="BY467" s="119">
        <f t="shared" ref="BY467:BY530" si="317">BW467*BX467</f>
        <v>0</v>
      </c>
      <c r="BZ467" s="124"/>
      <c r="CA467" s="115">
        <f>IFERROR(IF(BZ467="",0,(SUMIF($G$3:BY$3,"金额-入",$G467:BY467)-SUMIF($G$3:BY$3,"金额-出",$G467:BY467))/(SUMIF($G$3:BY$3,"数量-入",$G467:BY467)-SUMIF($G$3:BY$3,"数量-出",$G467:BY467))),0)</f>
        <v>0</v>
      </c>
      <c r="CB467" s="115">
        <f t="shared" ref="CB467:CB530" si="318">BZ467*CA467</f>
        <v>0</v>
      </c>
      <c r="CC467" s="125"/>
      <c r="CD467" s="126"/>
      <c r="CE467" s="123"/>
      <c r="CF467" s="112"/>
      <c r="CG467" s="119">
        <f t="shared" ref="CG467:CG530" si="319">CE467*CF467</f>
        <v>0</v>
      </c>
      <c r="CH467" s="124"/>
      <c r="CI467" s="115">
        <f>IFERROR(IF(CH467="",0,(SUMIF($G$3:CG$3,"金额-入",$G467:CG467)-SUMIF($G$3:CG$3,"金额-出",$G467:CG467))/(SUMIF($G$3:CG$3,"数量-入",$G467:CG467)-SUMIF($G$3:CG$3,"数量-出",$G467:CG467))),0)</f>
        <v>0</v>
      </c>
      <c r="CJ467" s="115">
        <f t="shared" ref="CJ467:CJ530" si="320">CH467*CI467</f>
        <v>0</v>
      </c>
      <c r="CK467" s="125"/>
      <c r="CL467" s="126"/>
      <c r="CM467" s="123"/>
      <c r="CN467" s="112"/>
      <c r="CO467" s="119">
        <f t="shared" ref="CO467:CO530" si="321">CM467*CN467</f>
        <v>0</v>
      </c>
      <c r="CP467" s="124"/>
      <c r="CQ467" s="115">
        <f>IFERROR(IF(CP467="",0,(SUMIF($G$3:CO$3,"金额-入",$G467:CO467)-SUMIF($G$3:CO$3,"金额-出",$G467:CO467))/(SUMIF($G$3:CO$3,"数量-入",$G467:CO467)-SUMIF($G$3:CO$3,"数量-出",$G467:CO467))),0)</f>
        <v>0</v>
      </c>
      <c r="CR467" s="115">
        <f t="shared" ref="CR467:CR530" si="322">CP467*CQ467</f>
        <v>0</v>
      </c>
      <c r="CS467" s="125"/>
      <c r="CT467" s="126"/>
      <c r="CU467" s="123"/>
      <c r="CV467" s="112"/>
      <c r="CW467" s="119">
        <f t="shared" ref="CW467:CW530" si="323">CU467*CV467</f>
        <v>0</v>
      </c>
      <c r="CX467" s="124"/>
      <c r="CY467" s="115">
        <f>IFERROR(IF(CX467="",0,(SUMIF($G$3:CW$3,"金额-入",$G467:CW467)-SUMIF($G$3:CW$3,"金额-出",$G467:CW467))/(SUMIF($G$3:CW$3,"数量-入",$G467:CW467)-SUMIF($G$3:CW$3,"数量-出",$G467:CW467))),0)</f>
        <v>0</v>
      </c>
      <c r="CZ467" s="115">
        <f t="shared" ref="CZ467:CZ530" si="324">CX467*CY467</f>
        <v>0</v>
      </c>
      <c r="DA467" s="125"/>
      <c r="DB467" s="126"/>
      <c r="DC467" s="123"/>
      <c r="DD467" s="112"/>
      <c r="DE467" s="119">
        <f t="shared" ref="DE467:DE530" si="325">DC467*DD467</f>
        <v>0</v>
      </c>
      <c r="DF467" s="124"/>
      <c r="DG467" s="115">
        <f>IFERROR(IF(DF467="",0,(SUMIF($G$3:DE$3,"金额-入",$G467:DE467)-SUMIF($G$3:DE$3,"金额-出",$G467:DE467))/(SUMIF($G$3:DE$3,"数量-入",$G467:DE467)-SUMIF($G$3:DE$3,"数量-出",$G467:DE467))),0)</f>
        <v>0</v>
      </c>
      <c r="DH467" s="115">
        <f t="shared" ref="DH467:DH530" si="326">DF467*DG467</f>
        <v>0</v>
      </c>
      <c r="DI467" s="125"/>
      <c r="DJ467" s="126"/>
      <c r="DK467" s="109">
        <f t="array" ref="DK467">MIN(IF(($G$3:$DJ$3="单价")*(G467:DJ467&lt;&gt;0),G467:DJ467))</f>
        <v>0</v>
      </c>
      <c r="DL467" s="97">
        <f t="array" ref="DL467">MAX(IF($G$3:$DJ$3="单价",G467:DJ467))</f>
        <v>0</v>
      </c>
      <c r="DM467" s="115">
        <f t="shared" ref="DM467:DM530" si="327">IFERROR(SUMIF($G$3:$DJ$3,"金额-入",G467:DJ467)/SUMIF($G$3:$DJ$3,"数量-入",G467:DJ467),0)</f>
        <v>0</v>
      </c>
      <c r="DN467" s="127"/>
      <c r="DO467" s="2"/>
      <c r="DP467" s="11">
        <f t="shared" ref="DP467:DP530" si="328">ROUND(SUMIF($G$3:$DN$3,"数量-入",G467:DN467)-SUMIF($G$3:$DN$3,"数量-出",G467:DN467)-P467,0)</f>
        <v>0</v>
      </c>
      <c r="DQ467" s="11">
        <f t="shared" ref="DQ467:DQ530" si="329">ROUND(SUMIF($G$3:$DN$3,"金额-入",G467:DN467)-SUMIF($G$3:$DN$3,"金额-出",G467:DN467)-R467,0)</f>
        <v>0</v>
      </c>
      <c r="DR467" s="11"/>
      <c r="DS467" s="11"/>
      <c r="DT467" s="11"/>
      <c r="DU467" s="2"/>
      <c r="DV467" s="2"/>
      <c r="DW467" s="2"/>
      <c r="DX467" s="2"/>
      <c r="DY467" s="2"/>
    </row>
    <row r="468" spans="1:129" ht="18" hidden="1" customHeight="1" outlineLevel="1" x14ac:dyDescent="0.15">
      <c r="A468" s="2"/>
      <c r="B468" s="53">
        <f t="shared" si="292"/>
        <v>464</v>
      </c>
      <c r="C468" s="5"/>
      <c r="D468" s="6"/>
      <c r="E468" s="7"/>
      <c r="F468" s="8"/>
      <c r="G468" s="111"/>
      <c r="H468" s="112"/>
      <c r="I468" s="113">
        <f t="shared" si="295"/>
        <v>0</v>
      </c>
      <c r="J468" s="114">
        <f t="shared" si="296"/>
        <v>0</v>
      </c>
      <c r="K468" s="115">
        <f t="shared" si="293"/>
        <v>0</v>
      </c>
      <c r="L468" s="113">
        <f t="shared" si="297"/>
        <v>0</v>
      </c>
      <c r="M468" s="114">
        <f t="shared" si="298"/>
        <v>0</v>
      </c>
      <c r="N468" s="115">
        <f t="shared" si="294"/>
        <v>0</v>
      </c>
      <c r="O468" s="113">
        <f t="shared" si="299"/>
        <v>0</v>
      </c>
      <c r="P468" s="116">
        <f t="shared" si="300"/>
        <v>0</v>
      </c>
      <c r="Q468" s="117">
        <f t="shared" si="301"/>
        <v>0</v>
      </c>
      <c r="R468" s="118">
        <f t="shared" si="302"/>
        <v>0</v>
      </c>
      <c r="S468" s="111"/>
      <c r="T468" s="112"/>
      <c r="U468" s="119">
        <f t="shared" si="303"/>
        <v>0</v>
      </c>
      <c r="V468" s="120"/>
      <c r="W468" s="115">
        <f>IFERROR(IF(V468="",0,(SUMIF($G$3:U$3,"金额-入",$G468:U468)-SUMIF($G$3:U$3,"金额-出",$G468:U468))/(SUMIF($G$3:U$3,"数量-入",$G468:U468)-SUMIF($G$3:U$3,"数量-出",$G468:U468))),0)</f>
        <v>0</v>
      </c>
      <c r="X468" s="115">
        <f t="shared" si="304"/>
        <v>0</v>
      </c>
      <c r="Y468" s="121"/>
      <c r="Z468" s="122"/>
      <c r="AA468" s="111"/>
      <c r="AB468" s="112"/>
      <c r="AC468" s="119">
        <f t="shared" si="305"/>
        <v>0</v>
      </c>
      <c r="AD468" s="120"/>
      <c r="AE468" s="115">
        <f>IFERROR(IF(AD468="",0,(SUMIF($G$3:AC$3,"金额-入",$G468:AC468)-SUMIF($G$3:AC$3,"金额-出",$G468:AC468))/(SUMIF($G$3:AC$3,"数量-入",$G468:AC468)-SUMIF($G$3:AC$3,"数量-出",$G468:AC468))),0)</f>
        <v>0</v>
      </c>
      <c r="AF468" s="115">
        <f t="shared" si="306"/>
        <v>0</v>
      </c>
      <c r="AG468" s="121"/>
      <c r="AH468" s="122"/>
      <c r="AI468" s="123"/>
      <c r="AJ468" s="112"/>
      <c r="AK468" s="119">
        <f t="shared" si="307"/>
        <v>0</v>
      </c>
      <c r="AL468" s="124"/>
      <c r="AM468" s="115">
        <f>IFERROR(IF(AL468="",0,(SUMIF($G$3:AK$3,"金额-入",$G468:AK468)-SUMIF($G$3:AK$3,"金额-出",$G468:AK468))/(SUMIF($G$3:AK$3,"数量-入",$G468:AK468)-SUMIF($G$3:AK$3,"数量-出",$G468:AK468))),0)</f>
        <v>0</v>
      </c>
      <c r="AN468" s="115">
        <f t="shared" si="308"/>
        <v>0</v>
      </c>
      <c r="AO468" s="125"/>
      <c r="AP468" s="126"/>
      <c r="AQ468" s="123"/>
      <c r="AR468" s="112"/>
      <c r="AS468" s="119">
        <f t="shared" si="309"/>
        <v>0</v>
      </c>
      <c r="AT468" s="124"/>
      <c r="AU468" s="115">
        <f>IFERROR(IF(AT468="",0,(SUMIF($G$3:AS$3,"金额-入",$G468:AS468)-SUMIF($G$3:AS$3,"金额-出",$G468:AS468))/(SUMIF($G$3:AS$3,"数量-入",$G468:AS468)-SUMIF($G$3:AS$3,"数量-出",$G468:AS468))),0)</f>
        <v>0</v>
      </c>
      <c r="AV468" s="115">
        <f t="shared" si="310"/>
        <v>0</v>
      </c>
      <c r="AW468" s="125"/>
      <c r="AX468" s="126"/>
      <c r="AY468" s="123"/>
      <c r="AZ468" s="112"/>
      <c r="BA468" s="119">
        <f t="shared" si="311"/>
        <v>0</v>
      </c>
      <c r="BB468" s="124"/>
      <c r="BC468" s="115">
        <f>IFERROR(IF(BB468="",0,(SUMIF($G$3:BA$3,"金额-入",$G468:BA468)-SUMIF($G$3:BA$3,"金额-出",$G468:BA468))/(SUMIF($G$3:BA$3,"数量-入",$G468:BA468)-SUMIF($G$3:BA$3,"数量-出",$G468:BA468))),0)</f>
        <v>0</v>
      </c>
      <c r="BD468" s="115">
        <f t="shared" si="312"/>
        <v>0</v>
      </c>
      <c r="BE468" s="125"/>
      <c r="BF468" s="126"/>
      <c r="BG468" s="123"/>
      <c r="BH468" s="112"/>
      <c r="BI468" s="119">
        <f t="shared" si="313"/>
        <v>0</v>
      </c>
      <c r="BJ468" s="124"/>
      <c r="BK468" s="115">
        <f>IFERROR(IF(BJ468="",0,(SUMIF($G$3:BI$3,"金额-入",$G468:BI468)-SUMIF($G$3:BI$3,"金额-出",$G468:BI468))/(SUMIF($G$3:BI$3,"数量-入",$G468:BI468)-SUMIF($G$3:BI$3,"数量-出",$G468:BI468))),0)</f>
        <v>0</v>
      </c>
      <c r="BL468" s="115">
        <f t="shared" si="314"/>
        <v>0</v>
      </c>
      <c r="BM468" s="125"/>
      <c r="BN468" s="126"/>
      <c r="BO468" s="123"/>
      <c r="BP468" s="112"/>
      <c r="BQ468" s="119">
        <f t="shared" si="315"/>
        <v>0</v>
      </c>
      <c r="BR468" s="124"/>
      <c r="BS468" s="115">
        <f>IFERROR(IF(BR468="",0,(SUMIF($G$3:BQ$3,"金额-入",$G468:BQ468)-SUMIF($G$3:BQ$3,"金额-出",$G468:BQ468))/(SUMIF($G$3:BQ$3,"数量-入",$G468:BQ468)-SUMIF($G$3:BQ$3,"数量-出",$G468:BQ468))),0)</f>
        <v>0</v>
      </c>
      <c r="BT468" s="115">
        <f t="shared" si="316"/>
        <v>0</v>
      </c>
      <c r="BU468" s="125"/>
      <c r="BV468" s="126"/>
      <c r="BW468" s="123"/>
      <c r="BX468" s="112"/>
      <c r="BY468" s="119">
        <f t="shared" si="317"/>
        <v>0</v>
      </c>
      <c r="BZ468" s="124"/>
      <c r="CA468" s="115">
        <f>IFERROR(IF(BZ468="",0,(SUMIF($G$3:BY$3,"金额-入",$G468:BY468)-SUMIF($G$3:BY$3,"金额-出",$G468:BY468))/(SUMIF($G$3:BY$3,"数量-入",$G468:BY468)-SUMIF($G$3:BY$3,"数量-出",$G468:BY468))),0)</f>
        <v>0</v>
      </c>
      <c r="CB468" s="115">
        <f t="shared" si="318"/>
        <v>0</v>
      </c>
      <c r="CC468" s="125"/>
      <c r="CD468" s="126"/>
      <c r="CE468" s="123"/>
      <c r="CF468" s="112"/>
      <c r="CG468" s="119">
        <f t="shared" si="319"/>
        <v>0</v>
      </c>
      <c r="CH468" s="124"/>
      <c r="CI468" s="115">
        <f>IFERROR(IF(CH468="",0,(SUMIF($G$3:CG$3,"金额-入",$G468:CG468)-SUMIF($G$3:CG$3,"金额-出",$G468:CG468))/(SUMIF($G$3:CG$3,"数量-入",$G468:CG468)-SUMIF($G$3:CG$3,"数量-出",$G468:CG468))),0)</f>
        <v>0</v>
      </c>
      <c r="CJ468" s="115">
        <f t="shared" si="320"/>
        <v>0</v>
      </c>
      <c r="CK468" s="125"/>
      <c r="CL468" s="126"/>
      <c r="CM468" s="123"/>
      <c r="CN468" s="112"/>
      <c r="CO468" s="119">
        <f t="shared" si="321"/>
        <v>0</v>
      </c>
      <c r="CP468" s="124"/>
      <c r="CQ468" s="115">
        <f>IFERROR(IF(CP468="",0,(SUMIF($G$3:CO$3,"金额-入",$G468:CO468)-SUMIF($G$3:CO$3,"金额-出",$G468:CO468))/(SUMIF($G$3:CO$3,"数量-入",$G468:CO468)-SUMIF($G$3:CO$3,"数量-出",$G468:CO468))),0)</f>
        <v>0</v>
      </c>
      <c r="CR468" s="115">
        <f t="shared" si="322"/>
        <v>0</v>
      </c>
      <c r="CS468" s="125"/>
      <c r="CT468" s="126"/>
      <c r="CU468" s="123"/>
      <c r="CV468" s="112"/>
      <c r="CW468" s="119">
        <f t="shared" si="323"/>
        <v>0</v>
      </c>
      <c r="CX468" s="124"/>
      <c r="CY468" s="115">
        <f>IFERROR(IF(CX468="",0,(SUMIF($G$3:CW$3,"金额-入",$G468:CW468)-SUMIF($G$3:CW$3,"金额-出",$G468:CW468))/(SUMIF($G$3:CW$3,"数量-入",$G468:CW468)-SUMIF($G$3:CW$3,"数量-出",$G468:CW468))),0)</f>
        <v>0</v>
      </c>
      <c r="CZ468" s="115">
        <f t="shared" si="324"/>
        <v>0</v>
      </c>
      <c r="DA468" s="125"/>
      <c r="DB468" s="126"/>
      <c r="DC468" s="123"/>
      <c r="DD468" s="112"/>
      <c r="DE468" s="119">
        <f t="shared" si="325"/>
        <v>0</v>
      </c>
      <c r="DF468" s="124"/>
      <c r="DG468" s="115">
        <f>IFERROR(IF(DF468="",0,(SUMIF($G$3:DE$3,"金额-入",$G468:DE468)-SUMIF($G$3:DE$3,"金额-出",$G468:DE468))/(SUMIF($G$3:DE$3,"数量-入",$G468:DE468)-SUMIF($G$3:DE$3,"数量-出",$G468:DE468))),0)</f>
        <v>0</v>
      </c>
      <c r="DH468" s="115">
        <f t="shared" si="326"/>
        <v>0</v>
      </c>
      <c r="DI468" s="125"/>
      <c r="DJ468" s="126"/>
      <c r="DK468" s="109">
        <f t="array" ref="DK468">MIN(IF(($G$3:$DJ$3="单价")*(G468:DJ468&lt;&gt;0),G468:DJ468))</f>
        <v>0</v>
      </c>
      <c r="DL468" s="97">
        <f t="array" ref="DL468">MAX(IF($G$3:$DJ$3="单价",G468:DJ468))</f>
        <v>0</v>
      </c>
      <c r="DM468" s="115">
        <f t="shared" si="327"/>
        <v>0</v>
      </c>
      <c r="DN468" s="127"/>
      <c r="DO468" s="2"/>
      <c r="DP468" s="11">
        <f t="shared" si="328"/>
        <v>0</v>
      </c>
      <c r="DQ468" s="11">
        <f t="shared" si="329"/>
        <v>0</v>
      </c>
      <c r="DR468" s="11"/>
      <c r="DS468" s="11"/>
      <c r="DT468" s="11"/>
      <c r="DU468" s="2"/>
      <c r="DV468" s="2"/>
      <c r="DW468" s="2"/>
      <c r="DX468" s="2"/>
      <c r="DY468" s="2"/>
    </row>
    <row r="469" spans="1:129" ht="18" hidden="1" customHeight="1" outlineLevel="1" x14ac:dyDescent="0.15">
      <c r="A469" s="2"/>
      <c r="B469" s="53">
        <f t="shared" si="292"/>
        <v>465</v>
      </c>
      <c r="C469" s="5"/>
      <c r="D469" s="6"/>
      <c r="E469" s="7"/>
      <c r="F469" s="8"/>
      <c r="G469" s="111"/>
      <c r="H469" s="112"/>
      <c r="I469" s="113">
        <f t="shared" si="295"/>
        <v>0</v>
      </c>
      <c r="J469" s="114">
        <f t="shared" si="296"/>
        <v>0</v>
      </c>
      <c r="K469" s="115">
        <f t="shared" si="293"/>
        <v>0</v>
      </c>
      <c r="L469" s="113">
        <f t="shared" si="297"/>
        <v>0</v>
      </c>
      <c r="M469" s="114">
        <f t="shared" si="298"/>
        <v>0</v>
      </c>
      <c r="N469" s="115">
        <f t="shared" si="294"/>
        <v>0</v>
      </c>
      <c r="O469" s="113">
        <f t="shared" si="299"/>
        <v>0</v>
      </c>
      <c r="P469" s="116">
        <f t="shared" si="300"/>
        <v>0</v>
      </c>
      <c r="Q469" s="117">
        <f t="shared" si="301"/>
        <v>0</v>
      </c>
      <c r="R469" s="118">
        <f t="shared" si="302"/>
        <v>0</v>
      </c>
      <c r="S469" s="111"/>
      <c r="T469" s="112"/>
      <c r="U469" s="119">
        <f t="shared" si="303"/>
        <v>0</v>
      </c>
      <c r="V469" s="120"/>
      <c r="W469" s="115">
        <f>IFERROR(IF(V469="",0,(SUMIF($G$3:U$3,"金额-入",$G469:U469)-SUMIF($G$3:U$3,"金额-出",$G469:U469))/(SUMIF($G$3:U$3,"数量-入",$G469:U469)-SUMIF($G$3:U$3,"数量-出",$G469:U469))),0)</f>
        <v>0</v>
      </c>
      <c r="X469" s="115">
        <f t="shared" si="304"/>
        <v>0</v>
      </c>
      <c r="Y469" s="121"/>
      <c r="Z469" s="122"/>
      <c r="AA469" s="111"/>
      <c r="AB469" s="112"/>
      <c r="AC469" s="119">
        <f t="shared" si="305"/>
        <v>0</v>
      </c>
      <c r="AD469" s="120"/>
      <c r="AE469" s="115">
        <f>IFERROR(IF(AD469="",0,(SUMIF($G$3:AC$3,"金额-入",$G469:AC469)-SUMIF($G$3:AC$3,"金额-出",$G469:AC469))/(SUMIF($G$3:AC$3,"数量-入",$G469:AC469)-SUMIF($G$3:AC$3,"数量-出",$G469:AC469))),0)</f>
        <v>0</v>
      </c>
      <c r="AF469" s="115">
        <f t="shared" si="306"/>
        <v>0</v>
      </c>
      <c r="AG469" s="121"/>
      <c r="AH469" s="122"/>
      <c r="AI469" s="123"/>
      <c r="AJ469" s="112"/>
      <c r="AK469" s="119">
        <f t="shared" si="307"/>
        <v>0</v>
      </c>
      <c r="AL469" s="124"/>
      <c r="AM469" s="115">
        <f>IFERROR(IF(AL469="",0,(SUMIF($G$3:AK$3,"金额-入",$G469:AK469)-SUMIF($G$3:AK$3,"金额-出",$G469:AK469))/(SUMIF($G$3:AK$3,"数量-入",$G469:AK469)-SUMIF($G$3:AK$3,"数量-出",$G469:AK469))),0)</f>
        <v>0</v>
      </c>
      <c r="AN469" s="115">
        <f t="shared" si="308"/>
        <v>0</v>
      </c>
      <c r="AO469" s="125"/>
      <c r="AP469" s="126"/>
      <c r="AQ469" s="123"/>
      <c r="AR469" s="112"/>
      <c r="AS469" s="119">
        <f t="shared" si="309"/>
        <v>0</v>
      </c>
      <c r="AT469" s="124"/>
      <c r="AU469" s="115">
        <f>IFERROR(IF(AT469="",0,(SUMIF($G$3:AS$3,"金额-入",$G469:AS469)-SUMIF($G$3:AS$3,"金额-出",$G469:AS469))/(SUMIF($G$3:AS$3,"数量-入",$G469:AS469)-SUMIF($G$3:AS$3,"数量-出",$G469:AS469))),0)</f>
        <v>0</v>
      </c>
      <c r="AV469" s="115">
        <f t="shared" si="310"/>
        <v>0</v>
      </c>
      <c r="AW469" s="125"/>
      <c r="AX469" s="126"/>
      <c r="AY469" s="123"/>
      <c r="AZ469" s="112"/>
      <c r="BA469" s="119">
        <f t="shared" si="311"/>
        <v>0</v>
      </c>
      <c r="BB469" s="124"/>
      <c r="BC469" s="115">
        <f>IFERROR(IF(BB469="",0,(SUMIF($G$3:BA$3,"金额-入",$G469:BA469)-SUMIF($G$3:BA$3,"金额-出",$G469:BA469))/(SUMIF($G$3:BA$3,"数量-入",$G469:BA469)-SUMIF($G$3:BA$3,"数量-出",$G469:BA469))),0)</f>
        <v>0</v>
      </c>
      <c r="BD469" s="115">
        <f t="shared" si="312"/>
        <v>0</v>
      </c>
      <c r="BE469" s="125"/>
      <c r="BF469" s="126"/>
      <c r="BG469" s="123"/>
      <c r="BH469" s="112"/>
      <c r="BI469" s="119">
        <f t="shared" si="313"/>
        <v>0</v>
      </c>
      <c r="BJ469" s="124"/>
      <c r="BK469" s="115">
        <f>IFERROR(IF(BJ469="",0,(SUMIF($G$3:BI$3,"金额-入",$G469:BI469)-SUMIF($G$3:BI$3,"金额-出",$G469:BI469))/(SUMIF($G$3:BI$3,"数量-入",$G469:BI469)-SUMIF($G$3:BI$3,"数量-出",$G469:BI469))),0)</f>
        <v>0</v>
      </c>
      <c r="BL469" s="115">
        <f t="shared" si="314"/>
        <v>0</v>
      </c>
      <c r="BM469" s="125"/>
      <c r="BN469" s="126"/>
      <c r="BO469" s="123"/>
      <c r="BP469" s="112"/>
      <c r="BQ469" s="119">
        <f t="shared" si="315"/>
        <v>0</v>
      </c>
      <c r="BR469" s="124"/>
      <c r="BS469" s="115">
        <f>IFERROR(IF(BR469="",0,(SUMIF($G$3:BQ$3,"金额-入",$G469:BQ469)-SUMIF($G$3:BQ$3,"金额-出",$G469:BQ469))/(SUMIF($G$3:BQ$3,"数量-入",$G469:BQ469)-SUMIF($G$3:BQ$3,"数量-出",$G469:BQ469))),0)</f>
        <v>0</v>
      </c>
      <c r="BT469" s="115">
        <f t="shared" si="316"/>
        <v>0</v>
      </c>
      <c r="BU469" s="125"/>
      <c r="BV469" s="126"/>
      <c r="BW469" s="123"/>
      <c r="BX469" s="112"/>
      <c r="BY469" s="119">
        <f t="shared" si="317"/>
        <v>0</v>
      </c>
      <c r="BZ469" s="124"/>
      <c r="CA469" s="115">
        <f>IFERROR(IF(BZ469="",0,(SUMIF($G$3:BY$3,"金额-入",$G469:BY469)-SUMIF($G$3:BY$3,"金额-出",$G469:BY469))/(SUMIF($G$3:BY$3,"数量-入",$G469:BY469)-SUMIF($G$3:BY$3,"数量-出",$G469:BY469))),0)</f>
        <v>0</v>
      </c>
      <c r="CB469" s="115">
        <f t="shared" si="318"/>
        <v>0</v>
      </c>
      <c r="CC469" s="125"/>
      <c r="CD469" s="126"/>
      <c r="CE469" s="123"/>
      <c r="CF469" s="112"/>
      <c r="CG469" s="119">
        <f t="shared" si="319"/>
        <v>0</v>
      </c>
      <c r="CH469" s="124"/>
      <c r="CI469" s="115">
        <f>IFERROR(IF(CH469="",0,(SUMIF($G$3:CG$3,"金额-入",$G469:CG469)-SUMIF($G$3:CG$3,"金额-出",$G469:CG469))/(SUMIF($G$3:CG$3,"数量-入",$G469:CG469)-SUMIF($G$3:CG$3,"数量-出",$G469:CG469))),0)</f>
        <v>0</v>
      </c>
      <c r="CJ469" s="115">
        <f t="shared" si="320"/>
        <v>0</v>
      </c>
      <c r="CK469" s="125"/>
      <c r="CL469" s="126"/>
      <c r="CM469" s="123"/>
      <c r="CN469" s="112"/>
      <c r="CO469" s="119">
        <f t="shared" si="321"/>
        <v>0</v>
      </c>
      <c r="CP469" s="124"/>
      <c r="CQ469" s="115">
        <f>IFERROR(IF(CP469="",0,(SUMIF($G$3:CO$3,"金额-入",$G469:CO469)-SUMIF($G$3:CO$3,"金额-出",$G469:CO469))/(SUMIF($G$3:CO$3,"数量-入",$G469:CO469)-SUMIF($G$3:CO$3,"数量-出",$G469:CO469))),0)</f>
        <v>0</v>
      </c>
      <c r="CR469" s="115">
        <f t="shared" si="322"/>
        <v>0</v>
      </c>
      <c r="CS469" s="125"/>
      <c r="CT469" s="126"/>
      <c r="CU469" s="123"/>
      <c r="CV469" s="112"/>
      <c r="CW469" s="119">
        <f t="shared" si="323"/>
        <v>0</v>
      </c>
      <c r="CX469" s="124"/>
      <c r="CY469" s="115">
        <f>IFERROR(IF(CX469="",0,(SUMIF($G$3:CW$3,"金额-入",$G469:CW469)-SUMIF($G$3:CW$3,"金额-出",$G469:CW469))/(SUMIF($G$3:CW$3,"数量-入",$G469:CW469)-SUMIF($G$3:CW$3,"数量-出",$G469:CW469))),0)</f>
        <v>0</v>
      </c>
      <c r="CZ469" s="115">
        <f t="shared" si="324"/>
        <v>0</v>
      </c>
      <c r="DA469" s="125"/>
      <c r="DB469" s="126"/>
      <c r="DC469" s="123"/>
      <c r="DD469" s="112"/>
      <c r="DE469" s="119">
        <f t="shared" si="325"/>
        <v>0</v>
      </c>
      <c r="DF469" s="124"/>
      <c r="DG469" s="115">
        <f>IFERROR(IF(DF469="",0,(SUMIF($G$3:DE$3,"金额-入",$G469:DE469)-SUMIF($G$3:DE$3,"金额-出",$G469:DE469))/(SUMIF($G$3:DE$3,"数量-入",$G469:DE469)-SUMIF($G$3:DE$3,"数量-出",$G469:DE469))),0)</f>
        <v>0</v>
      </c>
      <c r="DH469" s="115">
        <f t="shared" si="326"/>
        <v>0</v>
      </c>
      <c r="DI469" s="125"/>
      <c r="DJ469" s="126"/>
      <c r="DK469" s="109">
        <f t="array" ref="DK469">MIN(IF(($G$3:$DJ$3="单价")*(G469:DJ469&lt;&gt;0),G469:DJ469))</f>
        <v>0</v>
      </c>
      <c r="DL469" s="97">
        <f t="array" ref="DL469">MAX(IF($G$3:$DJ$3="单价",G469:DJ469))</f>
        <v>0</v>
      </c>
      <c r="DM469" s="115">
        <f t="shared" si="327"/>
        <v>0</v>
      </c>
      <c r="DN469" s="127"/>
      <c r="DO469" s="2"/>
      <c r="DP469" s="11">
        <f t="shared" si="328"/>
        <v>0</v>
      </c>
      <c r="DQ469" s="11">
        <f t="shared" si="329"/>
        <v>0</v>
      </c>
      <c r="DR469" s="11"/>
      <c r="DS469" s="11"/>
      <c r="DT469" s="11"/>
      <c r="DU469" s="2"/>
      <c r="DV469" s="2"/>
      <c r="DW469" s="2"/>
      <c r="DX469" s="2"/>
      <c r="DY469" s="2"/>
    </row>
    <row r="470" spans="1:129" ht="18" hidden="1" customHeight="1" outlineLevel="1" x14ac:dyDescent="0.15">
      <c r="A470" s="2"/>
      <c r="B470" s="53">
        <f t="shared" si="292"/>
        <v>466</v>
      </c>
      <c r="C470" s="5"/>
      <c r="D470" s="6"/>
      <c r="E470" s="7"/>
      <c r="F470" s="8"/>
      <c r="G470" s="111"/>
      <c r="H470" s="112"/>
      <c r="I470" s="113">
        <f t="shared" si="295"/>
        <v>0</v>
      </c>
      <c r="J470" s="114">
        <f t="shared" si="296"/>
        <v>0</v>
      </c>
      <c r="K470" s="115">
        <f t="shared" si="293"/>
        <v>0</v>
      </c>
      <c r="L470" s="113">
        <f t="shared" si="297"/>
        <v>0</v>
      </c>
      <c r="M470" s="114">
        <f t="shared" si="298"/>
        <v>0</v>
      </c>
      <c r="N470" s="115">
        <f t="shared" si="294"/>
        <v>0</v>
      </c>
      <c r="O470" s="113">
        <f t="shared" si="299"/>
        <v>0</v>
      </c>
      <c r="P470" s="116">
        <f t="shared" si="300"/>
        <v>0</v>
      </c>
      <c r="Q470" s="117">
        <f t="shared" si="301"/>
        <v>0</v>
      </c>
      <c r="R470" s="118">
        <f t="shared" si="302"/>
        <v>0</v>
      </c>
      <c r="S470" s="111"/>
      <c r="T470" s="112"/>
      <c r="U470" s="119">
        <f t="shared" si="303"/>
        <v>0</v>
      </c>
      <c r="V470" s="120"/>
      <c r="W470" s="115">
        <f>IFERROR(IF(V470="",0,(SUMIF($G$3:U$3,"金额-入",$G470:U470)-SUMIF($G$3:U$3,"金额-出",$G470:U470))/(SUMIF($G$3:U$3,"数量-入",$G470:U470)-SUMIF($G$3:U$3,"数量-出",$G470:U470))),0)</f>
        <v>0</v>
      </c>
      <c r="X470" s="115">
        <f t="shared" si="304"/>
        <v>0</v>
      </c>
      <c r="Y470" s="121"/>
      <c r="Z470" s="122"/>
      <c r="AA470" s="111"/>
      <c r="AB470" s="112"/>
      <c r="AC470" s="119">
        <f t="shared" si="305"/>
        <v>0</v>
      </c>
      <c r="AD470" s="120"/>
      <c r="AE470" s="115">
        <f>IFERROR(IF(AD470="",0,(SUMIF($G$3:AC$3,"金额-入",$G470:AC470)-SUMIF($G$3:AC$3,"金额-出",$G470:AC470))/(SUMIF($G$3:AC$3,"数量-入",$G470:AC470)-SUMIF($G$3:AC$3,"数量-出",$G470:AC470))),0)</f>
        <v>0</v>
      </c>
      <c r="AF470" s="115">
        <f t="shared" si="306"/>
        <v>0</v>
      </c>
      <c r="AG470" s="121"/>
      <c r="AH470" s="122"/>
      <c r="AI470" s="123"/>
      <c r="AJ470" s="112"/>
      <c r="AK470" s="119">
        <f t="shared" si="307"/>
        <v>0</v>
      </c>
      <c r="AL470" s="124"/>
      <c r="AM470" s="115">
        <f>IFERROR(IF(AL470="",0,(SUMIF($G$3:AK$3,"金额-入",$G470:AK470)-SUMIF($G$3:AK$3,"金额-出",$G470:AK470))/(SUMIF($G$3:AK$3,"数量-入",$G470:AK470)-SUMIF($G$3:AK$3,"数量-出",$G470:AK470))),0)</f>
        <v>0</v>
      </c>
      <c r="AN470" s="115">
        <f t="shared" si="308"/>
        <v>0</v>
      </c>
      <c r="AO470" s="125"/>
      <c r="AP470" s="126"/>
      <c r="AQ470" s="123"/>
      <c r="AR470" s="112"/>
      <c r="AS470" s="119">
        <f t="shared" si="309"/>
        <v>0</v>
      </c>
      <c r="AT470" s="124"/>
      <c r="AU470" s="115">
        <f>IFERROR(IF(AT470="",0,(SUMIF($G$3:AS$3,"金额-入",$G470:AS470)-SUMIF($G$3:AS$3,"金额-出",$G470:AS470))/(SUMIF($G$3:AS$3,"数量-入",$G470:AS470)-SUMIF($G$3:AS$3,"数量-出",$G470:AS470))),0)</f>
        <v>0</v>
      </c>
      <c r="AV470" s="115">
        <f t="shared" si="310"/>
        <v>0</v>
      </c>
      <c r="AW470" s="125"/>
      <c r="AX470" s="126"/>
      <c r="AY470" s="123"/>
      <c r="AZ470" s="112"/>
      <c r="BA470" s="119">
        <f t="shared" si="311"/>
        <v>0</v>
      </c>
      <c r="BB470" s="124"/>
      <c r="BC470" s="115">
        <f>IFERROR(IF(BB470="",0,(SUMIF($G$3:BA$3,"金额-入",$G470:BA470)-SUMIF($G$3:BA$3,"金额-出",$G470:BA470))/(SUMIF($G$3:BA$3,"数量-入",$G470:BA470)-SUMIF($G$3:BA$3,"数量-出",$G470:BA470))),0)</f>
        <v>0</v>
      </c>
      <c r="BD470" s="115">
        <f t="shared" si="312"/>
        <v>0</v>
      </c>
      <c r="BE470" s="125"/>
      <c r="BF470" s="126"/>
      <c r="BG470" s="123"/>
      <c r="BH470" s="112"/>
      <c r="BI470" s="119">
        <f t="shared" si="313"/>
        <v>0</v>
      </c>
      <c r="BJ470" s="124"/>
      <c r="BK470" s="115">
        <f>IFERROR(IF(BJ470="",0,(SUMIF($G$3:BI$3,"金额-入",$G470:BI470)-SUMIF($G$3:BI$3,"金额-出",$G470:BI470))/(SUMIF($G$3:BI$3,"数量-入",$G470:BI470)-SUMIF($G$3:BI$3,"数量-出",$G470:BI470))),0)</f>
        <v>0</v>
      </c>
      <c r="BL470" s="115">
        <f t="shared" si="314"/>
        <v>0</v>
      </c>
      <c r="BM470" s="125"/>
      <c r="BN470" s="126"/>
      <c r="BO470" s="123"/>
      <c r="BP470" s="112"/>
      <c r="BQ470" s="119">
        <f t="shared" si="315"/>
        <v>0</v>
      </c>
      <c r="BR470" s="124"/>
      <c r="BS470" s="115">
        <f>IFERROR(IF(BR470="",0,(SUMIF($G$3:BQ$3,"金额-入",$G470:BQ470)-SUMIF($G$3:BQ$3,"金额-出",$G470:BQ470))/(SUMIF($G$3:BQ$3,"数量-入",$G470:BQ470)-SUMIF($G$3:BQ$3,"数量-出",$G470:BQ470))),0)</f>
        <v>0</v>
      </c>
      <c r="BT470" s="115">
        <f t="shared" si="316"/>
        <v>0</v>
      </c>
      <c r="BU470" s="125"/>
      <c r="BV470" s="126"/>
      <c r="BW470" s="123"/>
      <c r="BX470" s="112"/>
      <c r="BY470" s="119">
        <f t="shared" si="317"/>
        <v>0</v>
      </c>
      <c r="BZ470" s="124"/>
      <c r="CA470" s="115">
        <f>IFERROR(IF(BZ470="",0,(SUMIF($G$3:BY$3,"金额-入",$G470:BY470)-SUMIF($G$3:BY$3,"金额-出",$G470:BY470))/(SUMIF($G$3:BY$3,"数量-入",$G470:BY470)-SUMIF($G$3:BY$3,"数量-出",$G470:BY470))),0)</f>
        <v>0</v>
      </c>
      <c r="CB470" s="115">
        <f t="shared" si="318"/>
        <v>0</v>
      </c>
      <c r="CC470" s="125"/>
      <c r="CD470" s="126"/>
      <c r="CE470" s="123"/>
      <c r="CF470" s="112"/>
      <c r="CG470" s="119">
        <f t="shared" si="319"/>
        <v>0</v>
      </c>
      <c r="CH470" s="124"/>
      <c r="CI470" s="115">
        <f>IFERROR(IF(CH470="",0,(SUMIF($G$3:CG$3,"金额-入",$G470:CG470)-SUMIF($G$3:CG$3,"金额-出",$G470:CG470))/(SUMIF($G$3:CG$3,"数量-入",$G470:CG470)-SUMIF($G$3:CG$3,"数量-出",$G470:CG470))),0)</f>
        <v>0</v>
      </c>
      <c r="CJ470" s="115">
        <f t="shared" si="320"/>
        <v>0</v>
      </c>
      <c r="CK470" s="125"/>
      <c r="CL470" s="126"/>
      <c r="CM470" s="123"/>
      <c r="CN470" s="112"/>
      <c r="CO470" s="119">
        <f t="shared" si="321"/>
        <v>0</v>
      </c>
      <c r="CP470" s="124"/>
      <c r="CQ470" s="115">
        <f>IFERROR(IF(CP470="",0,(SUMIF($G$3:CO$3,"金额-入",$G470:CO470)-SUMIF($G$3:CO$3,"金额-出",$G470:CO470))/(SUMIF($G$3:CO$3,"数量-入",$G470:CO470)-SUMIF($G$3:CO$3,"数量-出",$G470:CO470))),0)</f>
        <v>0</v>
      </c>
      <c r="CR470" s="115">
        <f t="shared" si="322"/>
        <v>0</v>
      </c>
      <c r="CS470" s="125"/>
      <c r="CT470" s="126"/>
      <c r="CU470" s="123"/>
      <c r="CV470" s="112"/>
      <c r="CW470" s="119">
        <f t="shared" si="323"/>
        <v>0</v>
      </c>
      <c r="CX470" s="124"/>
      <c r="CY470" s="115">
        <f>IFERROR(IF(CX470="",0,(SUMIF($G$3:CW$3,"金额-入",$G470:CW470)-SUMIF($G$3:CW$3,"金额-出",$G470:CW470))/(SUMIF($G$3:CW$3,"数量-入",$G470:CW470)-SUMIF($G$3:CW$3,"数量-出",$G470:CW470))),0)</f>
        <v>0</v>
      </c>
      <c r="CZ470" s="115">
        <f t="shared" si="324"/>
        <v>0</v>
      </c>
      <c r="DA470" s="125"/>
      <c r="DB470" s="126"/>
      <c r="DC470" s="123"/>
      <c r="DD470" s="112"/>
      <c r="DE470" s="119">
        <f t="shared" si="325"/>
        <v>0</v>
      </c>
      <c r="DF470" s="124"/>
      <c r="DG470" s="115">
        <f>IFERROR(IF(DF470="",0,(SUMIF($G$3:DE$3,"金额-入",$G470:DE470)-SUMIF($G$3:DE$3,"金额-出",$G470:DE470))/(SUMIF($G$3:DE$3,"数量-入",$G470:DE470)-SUMIF($G$3:DE$3,"数量-出",$G470:DE470))),0)</f>
        <v>0</v>
      </c>
      <c r="DH470" s="115">
        <f t="shared" si="326"/>
        <v>0</v>
      </c>
      <c r="DI470" s="125"/>
      <c r="DJ470" s="126"/>
      <c r="DK470" s="109">
        <f t="array" ref="DK470">MIN(IF(($G$3:$DJ$3="单价")*(G470:DJ470&lt;&gt;0),G470:DJ470))</f>
        <v>0</v>
      </c>
      <c r="DL470" s="97">
        <f t="array" ref="DL470">MAX(IF($G$3:$DJ$3="单价",G470:DJ470))</f>
        <v>0</v>
      </c>
      <c r="DM470" s="115">
        <f t="shared" si="327"/>
        <v>0</v>
      </c>
      <c r="DN470" s="127"/>
      <c r="DO470" s="2"/>
      <c r="DP470" s="11">
        <f t="shared" si="328"/>
        <v>0</v>
      </c>
      <c r="DQ470" s="11">
        <f t="shared" si="329"/>
        <v>0</v>
      </c>
      <c r="DR470" s="11"/>
      <c r="DS470" s="11"/>
      <c r="DT470" s="11"/>
      <c r="DU470" s="2"/>
      <c r="DV470" s="2"/>
      <c r="DW470" s="2"/>
      <c r="DX470" s="2"/>
      <c r="DY470" s="2"/>
    </row>
    <row r="471" spans="1:129" ht="18" hidden="1" customHeight="1" outlineLevel="1" x14ac:dyDescent="0.15">
      <c r="A471" s="2"/>
      <c r="B471" s="53">
        <f t="shared" si="292"/>
        <v>467</v>
      </c>
      <c r="C471" s="5"/>
      <c r="D471" s="6"/>
      <c r="E471" s="7"/>
      <c r="F471" s="8"/>
      <c r="G471" s="111"/>
      <c r="H471" s="112"/>
      <c r="I471" s="113">
        <f t="shared" si="295"/>
        <v>0</v>
      </c>
      <c r="J471" s="114">
        <f t="shared" si="296"/>
        <v>0</v>
      </c>
      <c r="K471" s="115">
        <f t="shared" si="293"/>
        <v>0</v>
      </c>
      <c r="L471" s="113">
        <f t="shared" si="297"/>
        <v>0</v>
      </c>
      <c r="M471" s="114">
        <f t="shared" si="298"/>
        <v>0</v>
      </c>
      <c r="N471" s="115">
        <f t="shared" si="294"/>
        <v>0</v>
      </c>
      <c r="O471" s="113">
        <f t="shared" si="299"/>
        <v>0</v>
      </c>
      <c r="P471" s="116">
        <f t="shared" si="300"/>
        <v>0</v>
      </c>
      <c r="Q471" s="117">
        <f t="shared" si="301"/>
        <v>0</v>
      </c>
      <c r="R471" s="118">
        <f t="shared" si="302"/>
        <v>0</v>
      </c>
      <c r="S471" s="111"/>
      <c r="T471" s="112"/>
      <c r="U471" s="119">
        <f t="shared" si="303"/>
        <v>0</v>
      </c>
      <c r="V471" s="120"/>
      <c r="W471" s="115">
        <f>IFERROR(IF(V471="",0,(SUMIF($G$3:U$3,"金额-入",$G471:U471)-SUMIF($G$3:U$3,"金额-出",$G471:U471))/(SUMIF($G$3:U$3,"数量-入",$G471:U471)-SUMIF($G$3:U$3,"数量-出",$G471:U471))),0)</f>
        <v>0</v>
      </c>
      <c r="X471" s="115">
        <f t="shared" si="304"/>
        <v>0</v>
      </c>
      <c r="Y471" s="121"/>
      <c r="Z471" s="122"/>
      <c r="AA471" s="111"/>
      <c r="AB471" s="112"/>
      <c r="AC471" s="119">
        <f t="shared" si="305"/>
        <v>0</v>
      </c>
      <c r="AD471" s="120"/>
      <c r="AE471" s="115">
        <f>IFERROR(IF(AD471="",0,(SUMIF($G$3:AC$3,"金额-入",$G471:AC471)-SUMIF($G$3:AC$3,"金额-出",$G471:AC471))/(SUMIF($G$3:AC$3,"数量-入",$G471:AC471)-SUMIF($G$3:AC$3,"数量-出",$G471:AC471))),0)</f>
        <v>0</v>
      </c>
      <c r="AF471" s="115">
        <f t="shared" si="306"/>
        <v>0</v>
      </c>
      <c r="AG471" s="121"/>
      <c r="AH471" s="122"/>
      <c r="AI471" s="123"/>
      <c r="AJ471" s="112"/>
      <c r="AK471" s="119">
        <f t="shared" si="307"/>
        <v>0</v>
      </c>
      <c r="AL471" s="124"/>
      <c r="AM471" s="115">
        <f>IFERROR(IF(AL471="",0,(SUMIF($G$3:AK$3,"金额-入",$G471:AK471)-SUMIF($G$3:AK$3,"金额-出",$G471:AK471))/(SUMIF($G$3:AK$3,"数量-入",$G471:AK471)-SUMIF($G$3:AK$3,"数量-出",$G471:AK471))),0)</f>
        <v>0</v>
      </c>
      <c r="AN471" s="115">
        <f t="shared" si="308"/>
        <v>0</v>
      </c>
      <c r="AO471" s="125"/>
      <c r="AP471" s="126"/>
      <c r="AQ471" s="123"/>
      <c r="AR471" s="112"/>
      <c r="AS471" s="119">
        <f t="shared" si="309"/>
        <v>0</v>
      </c>
      <c r="AT471" s="124"/>
      <c r="AU471" s="115">
        <f>IFERROR(IF(AT471="",0,(SUMIF($G$3:AS$3,"金额-入",$G471:AS471)-SUMIF($G$3:AS$3,"金额-出",$G471:AS471))/(SUMIF($G$3:AS$3,"数量-入",$G471:AS471)-SUMIF($G$3:AS$3,"数量-出",$G471:AS471))),0)</f>
        <v>0</v>
      </c>
      <c r="AV471" s="115">
        <f t="shared" si="310"/>
        <v>0</v>
      </c>
      <c r="AW471" s="125"/>
      <c r="AX471" s="126"/>
      <c r="AY471" s="123"/>
      <c r="AZ471" s="112"/>
      <c r="BA471" s="119">
        <f t="shared" si="311"/>
        <v>0</v>
      </c>
      <c r="BB471" s="124"/>
      <c r="BC471" s="115">
        <f>IFERROR(IF(BB471="",0,(SUMIF($G$3:BA$3,"金额-入",$G471:BA471)-SUMIF($G$3:BA$3,"金额-出",$G471:BA471))/(SUMIF($G$3:BA$3,"数量-入",$G471:BA471)-SUMIF($G$3:BA$3,"数量-出",$G471:BA471))),0)</f>
        <v>0</v>
      </c>
      <c r="BD471" s="115">
        <f t="shared" si="312"/>
        <v>0</v>
      </c>
      <c r="BE471" s="125"/>
      <c r="BF471" s="126"/>
      <c r="BG471" s="123"/>
      <c r="BH471" s="112"/>
      <c r="BI471" s="119">
        <f t="shared" si="313"/>
        <v>0</v>
      </c>
      <c r="BJ471" s="124"/>
      <c r="BK471" s="115">
        <f>IFERROR(IF(BJ471="",0,(SUMIF($G$3:BI$3,"金额-入",$G471:BI471)-SUMIF($G$3:BI$3,"金额-出",$G471:BI471))/(SUMIF($G$3:BI$3,"数量-入",$G471:BI471)-SUMIF($G$3:BI$3,"数量-出",$G471:BI471))),0)</f>
        <v>0</v>
      </c>
      <c r="BL471" s="115">
        <f t="shared" si="314"/>
        <v>0</v>
      </c>
      <c r="BM471" s="125"/>
      <c r="BN471" s="126"/>
      <c r="BO471" s="123"/>
      <c r="BP471" s="112"/>
      <c r="BQ471" s="119">
        <f t="shared" si="315"/>
        <v>0</v>
      </c>
      <c r="BR471" s="124"/>
      <c r="BS471" s="115">
        <f>IFERROR(IF(BR471="",0,(SUMIF($G$3:BQ$3,"金额-入",$G471:BQ471)-SUMIF($G$3:BQ$3,"金额-出",$G471:BQ471))/(SUMIF($G$3:BQ$3,"数量-入",$G471:BQ471)-SUMIF($G$3:BQ$3,"数量-出",$G471:BQ471))),0)</f>
        <v>0</v>
      </c>
      <c r="BT471" s="115">
        <f t="shared" si="316"/>
        <v>0</v>
      </c>
      <c r="BU471" s="125"/>
      <c r="BV471" s="126"/>
      <c r="BW471" s="123"/>
      <c r="BX471" s="112"/>
      <c r="BY471" s="119">
        <f t="shared" si="317"/>
        <v>0</v>
      </c>
      <c r="BZ471" s="124"/>
      <c r="CA471" s="115">
        <f>IFERROR(IF(BZ471="",0,(SUMIF($G$3:BY$3,"金额-入",$G471:BY471)-SUMIF($G$3:BY$3,"金额-出",$G471:BY471))/(SUMIF($G$3:BY$3,"数量-入",$G471:BY471)-SUMIF($G$3:BY$3,"数量-出",$G471:BY471))),0)</f>
        <v>0</v>
      </c>
      <c r="CB471" s="115">
        <f t="shared" si="318"/>
        <v>0</v>
      </c>
      <c r="CC471" s="125"/>
      <c r="CD471" s="126"/>
      <c r="CE471" s="123"/>
      <c r="CF471" s="112"/>
      <c r="CG471" s="119">
        <f t="shared" si="319"/>
        <v>0</v>
      </c>
      <c r="CH471" s="124"/>
      <c r="CI471" s="115">
        <f>IFERROR(IF(CH471="",0,(SUMIF($G$3:CG$3,"金额-入",$G471:CG471)-SUMIF($G$3:CG$3,"金额-出",$G471:CG471))/(SUMIF($G$3:CG$3,"数量-入",$G471:CG471)-SUMIF($G$3:CG$3,"数量-出",$G471:CG471))),0)</f>
        <v>0</v>
      </c>
      <c r="CJ471" s="115">
        <f t="shared" si="320"/>
        <v>0</v>
      </c>
      <c r="CK471" s="125"/>
      <c r="CL471" s="126"/>
      <c r="CM471" s="123"/>
      <c r="CN471" s="112"/>
      <c r="CO471" s="119">
        <f t="shared" si="321"/>
        <v>0</v>
      </c>
      <c r="CP471" s="124"/>
      <c r="CQ471" s="115">
        <f>IFERROR(IF(CP471="",0,(SUMIF($G$3:CO$3,"金额-入",$G471:CO471)-SUMIF($G$3:CO$3,"金额-出",$G471:CO471))/(SUMIF($G$3:CO$3,"数量-入",$G471:CO471)-SUMIF($G$3:CO$3,"数量-出",$G471:CO471))),0)</f>
        <v>0</v>
      </c>
      <c r="CR471" s="115">
        <f t="shared" si="322"/>
        <v>0</v>
      </c>
      <c r="CS471" s="125"/>
      <c r="CT471" s="126"/>
      <c r="CU471" s="123"/>
      <c r="CV471" s="112"/>
      <c r="CW471" s="119">
        <f t="shared" si="323"/>
        <v>0</v>
      </c>
      <c r="CX471" s="124"/>
      <c r="CY471" s="115">
        <f>IFERROR(IF(CX471="",0,(SUMIF($G$3:CW$3,"金额-入",$G471:CW471)-SUMIF($G$3:CW$3,"金额-出",$G471:CW471))/(SUMIF($G$3:CW$3,"数量-入",$G471:CW471)-SUMIF($G$3:CW$3,"数量-出",$G471:CW471))),0)</f>
        <v>0</v>
      </c>
      <c r="CZ471" s="115">
        <f t="shared" si="324"/>
        <v>0</v>
      </c>
      <c r="DA471" s="125"/>
      <c r="DB471" s="126"/>
      <c r="DC471" s="123"/>
      <c r="DD471" s="112"/>
      <c r="DE471" s="119">
        <f t="shared" si="325"/>
        <v>0</v>
      </c>
      <c r="DF471" s="124"/>
      <c r="DG471" s="115">
        <f>IFERROR(IF(DF471="",0,(SUMIF($G$3:DE$3,"金额-入",$G471:DE471)-SUMIF($G$3:DE$3,"金额-出",$G471:DE471))/(SUMIF($G$3:DE$3,"数量-入",$G471:DE471)-SUMIF($G$3:DE$3,"数量-出",$G471:DE471))),0)</f>
        <v>0</v>
      </c>
      <c r="DH471" s="115">
        <f t="shared" si="326"/>
        <v>0</v>
      </c>
      <c r="DI471" s="125"/>
      <c r="DJ471" s="126"/>
      <c r="DK471" s="109">
        <f t="array" ref="DK471">MIN(IF(($G$3:$DJ$3="单价")*(G471:DJ471&lt;&gt;0),G471:DJ471))</f>
        <v>0</v>
      </c>
      <c r="DL471" s="97">
        <f t="array" ref="DL471">MAX(IF($G$3:$DJ$3="单价",G471:DJ471))</f>
        <v>0</v>
      </c>
      <c r="DM471" s="115">
        <f t="shared" si="327"/>
        <v>0</v>
      </c>
      <c r="DN471" s="127"/>
      <c r="DO471" s="2"/>
      <c r="DP471" s="11">
        <f t="shared" si="328"/>
        <v>0</v>
      </c>
      <c r="DQ471" s="11">
        <f t="shared" si="329"/>
        <v>0</v>
      </c>
      <c r="DR471" s="11"/>
      <c r="DS471" s="11"/>
      <c r="DT471" s="11"/>
      <c r="DU471" s="2"/>
      <c r="DV471" s="2"/>
      <c r="DW471" s="2"/>
      <c r="DX471" s="2"/>
      <c r="DY471" s="2"/>
    </row>
    <row r="472" spans="1:129" ht="18" hidden="1" customHeight="1" outlineLevel="1" x14ac:dyDescent="0.15">
      <c r="A472" s="2"/>
      <c r="B472" s="53">
        <f t="shared" si="292"/>
        <v>468</v>
      </c>
      <c r="C472" s="5"/>
      <c r="D472" s="6"/>
      <c r="E472" s="7"/>
      <c r="F472" s="8"/>
      <c r="G472" s="111"/>
      <c r="H472" s="112"/>
      <c r="I472" s="113">
        <f t="shared" si="295"/>
        <v>0</v>
      </c>
      <c r="J472" s="114">
        <f t="shared" si="296"/>
        <v>0</v>
      </c>
      <c r="K472" s="115">
        <f t="shared" si="293"/>
        <v>0</v>
      </c>
      <c r="L472" s="113">
        <f t="shared" si="297"/>
        <v>0</v>
      </c>
      <c r="M472" s="114">
        <f t="shared" si="298"/>
        <v>0</v>
      </c>
      <c r="N472" s="115">
        <f t="shared" si="294"/>
        <v>0</v>
      </c>
      <c r="O472" s="113">
        <f t="shared" si="299"/>
        <v>0</v>
      </c>
      <c r="P472" s="116">
        <f t="shared" si="300"/>
        <v>0</v>
      </c>
      <c r="Q472" s="117">
        <f t="shared" si="301"/>
        <v>0</v>
      </c>
      <c r="R472" s="118">
        <f t="shared" si="302"/>
        <v>0</v>
      </c>
      <c r="S472" s="111"/>
      <c r="T472" s="112"/>
      <c r="U472" s="119">
        <f t="shared" si="303"/>
        <v>0</v>
      </c>
      <c r="V472" s="120"/>
      <c r="W472" s="115">
        <f>IFERROR(IF(V472="",0,(SUMIF($G$3:U$3,"金额-入",$G472:U472)-SUMIF($G$3:U$3,"金额-出",$G472:U472))/(SUMIF($G$3:U$3,"数量-入",$G472:U472)-SUMIF($G$3:U$3,"数量-出",$G472:U472))),0)</f>
        <v>0</v>
      </c>
      <c r="X472" s="115">
        <f t="shared" si="304"/>
        <v>0</v>
      </c>
      <c r="Y472" s="121"/>
      <c r="Z472" s="122"/>
      <c r="AA472" s="111"/>
      <c r="AB472" s="112"/>
      <c r="AC472" s="119">
        <f t="shared" si="305"/>
        <v>0</v>
      </c>
      <c r="AD472" s="120"/>
      <c r="AE472" s="115">
        <f>IFERROR(IF(AD472="",0,(SUMIF($G$3:AC$3,"金额-入",$G472:AC472)-SUMIF($G$3:AC$3,"金额-出",$G472:AC472))/(SUMIF($G$3:AC$3,"数量-入",$G472:AC472)-SUMIF($G$3:AC$3,"数量-出",$G472:AC472))),0)</f>
        <v>0</v>
      </c>
      <c r="AF472" s="115">
        <f t="shared" si="306"/>
        <v>0</v>
      </c>
      <c r="AG472" s="121"/>
      <c r="AH472" s="122"/>
      <c r="AI472" s="123"/>
      <c r="AJ472" s="112"/>
      <c r="AK472" s="119">
        <f t="shared" si="307"/>
        <v>0</v>
      </c>
      <c r="AL472" s="124"/>
      <c r="AM472" s="115">
        <f>IFERROR(IF(AL472="",0,(SUMIF($G$3:AK$3,"金额-入",$G472:AK472)-SUMIF($G$3:AK$3,"金额-出",$G472:AK472))/(SUMIF($G$3:AK$3,"数量-入",$G472:AK472)-SUMIF($G$3:AK$3,"数量-出",$G472:AK472))),0)</f>
        <v>0</v>
      </c>
      <c r="AN472" s="115">
        <f t="shared" si="308"/>
        <v>0</v>
      </c>
      <c r="AO472" s="125"/>
      <c r="AP472" s="126"/>
      <c r="AQ472" s="123"/>
      <c r="AR472" s="112"/>
      <c r="AS472" s="119">
        <f t="shared" si="309"/>
        <v>0</v>
      </c>
      <c r="AT472" s="124"/>
      <c r="AU472" s="115">
        <f>IFERROR(IF(AT472="",0,(SUMIF($G$3:AS$3,"金额-入",$G472:AS472)-SUMIF($G$3:AS$3,"金额-出",$G472:AS472))/(SUMIF($G$3:AS$3,"数量-入",$G472:AS472)-SUMIF($G$3:AS$3,"数量-出",$G472:AS472))),0)</f>
        <v>0</v>
      </c>
      <c r="AV472" s="115">
        <f t="shared" si="310"/>
        <v>0</v>
      </c>
      <c r="AW472" s="125"/>
      <c r="AX472" s="126"/>
      <c r="AY472" s="123"/>
      <c r="AZ472" s="112"/>
      <c r="BA472" s="119">
        <f t="shared" si="311"/>
        <v>0</v>
      </c>
      <c r="BB472" s="124"/>
      <c r="BC472" s="115">
        <f>IFERROR(IF(BB472="",0,(SUMIF($G$3:BA$3,"金额-入",$G472:BA472)-SUMIF($G$3:BA$3,"金额-出",$G472:BA472))/(SUMIF($G$3:BA$3,"数量-入",$G472:BA472)-SUMIF($G$3:BA$3,"数量-出",$G472:BA472))),0)</f>
        <v>0</v>
      </c>
      <c r="BD472" s="115">
        <f t="shared" si="312"/>
        <v>0</v>
      </c>
      <c r="BE472" s="125"/>
      <c r="BF472" s="126"/>
      <c r="BG472" s="123"/>
      <c r="BH472" s="112"/>
      <c r="BI472" s="119">
        <f t="shared" si="313"/>
        <v>0</v>
      </c>
      <c r="BJ472" s="124"/>
      <c r="BK472" s="115">
        <f>IFERROR(IF(BJ472="",0,(SUMIF($G$3:BI$3,"金额-入",$G472:BI472)-SUMIF($G$3:BI$3,"金额-出",$G472:BI472))/(SUMIF($G$3:BI$3,"数量-入",$G472:BI472)-SUMIF($G$3:BI$3,"数量-出",$G472:BI472))),0)</f>
        <v>0</v>
      </c>
      <c r="BL472" s="115">
        <f t="shared" si="314"/>
        <v>0</v>
      </c>
      <c r="BM472" s="125"/>
      <c r="BN472" s="126"/>
      <c r="BO472" s="123"/>
      <c r="BP472" s="112"/>
      <c r="BQ472" s="119">
        <f t="shared" si="315"/>
        <v>0</v>
      </c>
      <c r="BR472" s="124"/>
      <c r="BS472" s="115">
        <f>IFERROR(IF(BR472="",0,(SUMIF($G$3:BQ$3,"金额-入",$G472:BQ472)-SUMIF($G$3:BQ$3,"金额-出",$G472:BQ472))/(SUMIF($G$3:BQ$3,"数量-入",$G472:BQ472)-SUMIF($G$3:BQ$3,"数量-出",$G472:BQ472))),0)</f>
        <v>0</v>
      </c>
      <c r="BT472" s="115">
        <f t="shared" si="316"/>
        <v>0</v>
      </c>
      <c r="BU472" s="125"/>
      <c r="BV472" s="126"/>
      <c r="BW472" s="123"/>
      <c r="BX472" s="112"/>
      <c r="BY472" s="119">
        <f t="shared" si="317"/>
        <v>0</v>
      </c>
      <c r="BZ472" s="124"/>
      <c r="CA472" s="115">
        <f>IFERROR(IF(BZ472="",0,(SUMIF($G$3:BY$3,"金额-入",$G472:BY472)-SUMIF($G$3:BY$3,"金额-出",$G472:BY472))/(SUMIF($G$3:BY$3,"数量-入",$G472:BY472)-SUMIF($G$3:BY$3,"数量-出",$G472:BY472))),0)</f>
        <v>0</v>
      </c>
      <c r="CB472" s="115">
        <f t="shared" si="318"/>
        <v>0</v>
      </c>
      <c r="CC472" s="125"/>
      <c r="CD472" s="126"/>
      <c r="CE472" s="123"/>
      <c r="CF472" s="112"/>
      <c r="CG472" s="119">
        <f t="shared" si="319"/>
        <v>0</v>
      </c>
      <c r="CH472" s="124"/>
      <c r="CI472" s="115">
        <f>IFERROR(IF(CH472="",0,(SUMIF($G$3:CG$3,"金额-入",$G472:CG472)-SUMIF($G$3:CG$3,"金额-出",$G472:CG472))/(SUMIF($G$3:CG$3,"数量-入",$G472:CG472)-SUMIF($G$3:CG$3,"数量-出",$G472:CG472))),0)</f>
        <v>0</v>
      </c>
      <c r="CJ472" s="115">
        <f t="shared" si="320"/>
        <v>0</v>
      </c>
      <c r="CK472" s="125"/>
      <c r="CL472" s="126"/>
      <c r="CM472" s="123"/>
      <c r="CN472" s="112"/>
      <c r="CO472" s="119">
        <f t="shared" si="321"/>
        <v>0</v>
      </c>
      <c r="CP472" s="124"/>
      <c r="CQ472" s="115">
        <f>IFERROR(IF(CP472="",0,(SUMIF($G$3:CO$3,"金额-入",$G472:CO472)-SUMIF($G$3:CO$3,"金额-出",$G472:CO472))/(SUMIF($G$3:CO$3,"数量-入",$G472:CO472)-SUMIF($G$3:CO$3,"数量-出",$G472:CO472))),0)</f>
        <v>0</v>
      </c>
      <c r="CR472" s="115">
        <f t="shared" si="322"/>
        <v>0</v>
      </c>
      <c r="CS472" s="125"/>
      <c r="CT472" s="126"/>
      <c r="CU472" s="123"/>
      <c r="CV472" s="112"/>
      <c r="CW472" s="119">
        <f t="shared" si="323"/>
        <v>0</v>
      </c>
      <c r="CX472" s="124"/>
      <c r="CY472" s="115">
        <f>IFERROR(IF(CX472="",0,(SUMIF($G$3:CW$3,"金额-入",$G472:CW472)-SUMIF($G$3:CW$3,"金额-出",$G472:CW472))/(SUMIF($G$3:CW$3,"数量-入",$G472:CW472)-SUMIF($G$3:CW$3,"数量-出",$G472:CW472))),0)</f>
        <v>0</v>
      </c>
      <c r="CZ472" s="115">
        <f t="shared" si="324"/>
        <v>0</v>
      </c>
      <c r="DA472" s="125"/>
      <c r="DB472" s="126"/>
      <c r="DC472" s="123"/>
      <c r="DD472" s="112"/>
      <c r="DE472" s="119">
        <f t="shared" si="325"/>
        <v>0</v>
      </c>
      <c r="DF472" s="124"/>
      <c r="DG472" s="115">
        <f>IFERROR(IF(DF472="",0,(SUMIF($G$3:DE$3,"金额-入",$G472:DE472)-SUMIF($G$3:DE$3,"金额-出",$G472:DE472))/(SUMIF($G$3:DE$3,"数量-入",$G472:DE472)-SUMIF($G$3:DE$3,"数量-出",$G472:DE472))),0)</f>
        <v>0</v>
      </c>
      <c r="DH472" s="115">
        <f t="shared" si="326"/>
        <v>0</v>
      </c>
      <c r="DI472" s="125"/>
      <c r="DJ472" s="126"/>
      <c r="DK472" s="109">
        <f t="array" ref="DK472">MIN(IF(($G$3:$DJ$3="单价")*(G472:DJ472&lt;&gt;0),G472:DJ472))</f>
        <v>0</v>
      </c>
      <c r="DL472" s="97">
        <f t="array" ref="DL472">MAX(IF($G$3:$DJ$3="单价",G472:DJ472))</f>
        <v>0</v>
      </c>
      <c r="DM472" s="115">
        <f t="shared" si="327"/>
        <v>0</v>
      </c>
      <c r="DN472" s="127"/>
      <c r="DO472" s="2"/>
      <c r="DP472" s="11">
        <f t="shared" si="328"/>
        <v>0</v>
      </c>
      <c r="DQ472" s="11">
        <f t="shared" si="329"/>
        <v>0</v>
      </c>
      <c r="DR472" s="11"/>
      <c r="DS472" s="11"/>
      <c r="DT472" s="11"/>
      <c r="DU472" s="2"/>
      <c r="DV472" s="2"/>
      <c r="DW472" s="2"/>
      <c r="DX472" s="2"/>
      <c r="DY472" s="2"/>
    </row>
    <row r="473" spans="1:129" ht="18" hidden="1" customHeight="1" outlineLevel="1" x14ac:dyDescent="0.15">
      <c r="A473" s="2"/>
      <c r="B473" s="53">
        <f t="shared" si="292"/>
        <v>469</v>
      </c>
      <c r="C473" s="5"/>
      <c r="D473" s="6"/>
      <c r="E473" s="7"/>
      <c r="F473" s="8"/>
      <c r="G473" s="111"/>
      <c r="H473" s="112"/>
      <c r="I473" s="113">
        <f t="shared" si="295"/>
        <v>0</v>
      </c>
      <c r="J473" s="114">
        <f t="shared" si="296"/>
        <v>0</v>
      </c>
      <c r="K473" s="115">
        <f t="shared" si="293"/>
        <v>0</v>
      </c>
      <c r="L473" s="113">
        <f t="shared" si="297"/>
        <v>0</v>
      </c>
      <c r="M473" s="114">
        <f t="shared" si="298"/>
        <v>0</v>
      </c>
      <c r="N473" s="115">
        <f t="shared" si="294"/>
        <v>0</v>
      </c>
      <c r="O473" s="113">
        <f t="shared" si="299"/>
        <v>0</v>
      </c>
      <c r="P473" s="116">
        <f t="shared" si="300"/>
        <v>0</v>
      </c>
      <c r="Q473" s="117">
        <f t="shared" si="301"/>
        <v>0</v>
      </c>
      <c r="R473" s="118">
        <f t="shared" si="302"/>
        <v>0</v>
      </c>
      <c r="S473" s="111"/>
      <c r="T473" s="112"/>
      <c r="U473" s="119">
        <f t="shared" si="303"/>
        <v>0</v>
      </c>
      <c r="V473" s="120"/>
      <c r="W473" s="115">
        <f>IFERROR(IF(V473="",0,(SUMIF($G$3:U$3,"金额-入",$G473:U473)-SUMIF($G$3:U$3,"金额-出",$G473:U473))/(SUMIF($G$3:U$3,"数量-入",$G473:U473)-SUMIF($G$3:U$3,"数量-出",$G473:U473))),0)</f>
        <v>0</v>
      </c>
      <c r="X473" s="115">
        <f t="shared" si="304"/>
        <v>0</v>
      </c>
      <c r="Y473" s="121"/>
      <c r="Z473" s="122"/>
      <c r="AA473" s="111"/>
      <c r="AB473" s="112"/>
      <c r="AC473" s="119">
        <f t="shared" si="305"/>
        <v>0</v>
      </c>
      <c r="AD473" s="120"/>
      <c r="AE473" s="115">
        <f>IFERROR(IF(AD473="",0,(SUMIF($G$3:AC$3,"金额-入",$G473:AC473)-SUMIF($G$3:AC$3,"金额-出",$G473:AC473))/(SUMIF($G$3:AC$3,"数量-入",$G473:AC473)-SUMIF($G$3:AC$3,"数量-出",$G473:AC473))),0)</f>
        <v>0</v>
      </c>
      <c r="AF473" s="115">
        <f t="shared" si="306"/>
        <v>0</v>
      </c>
      <c r="AG473" s="121"/>
      <c r="AH473" s="122"/>
      <c r="AI473" s="123"/>
      <c r="AJ473" s="112"/>
      <c r="AK473" s="119">
        <f t="shared" si="307"/>
        <v>0</v>
      </c>
      <c r="AL473" s="124"/>
      <c r="AM473" s="115">
        <f>IFERROR(IF(AL473="",0,(SUMIF($G$3:AK$3,"金额-入",$G473:AK473)-SUMIF($G$3:AK$3,"金额-出",$G473:AK473))/(SUMIF($G$3:AK$3,"数量-入",$G473:AK473)-SUMIF($G$3:AK$3,"数量-出",$G473:AK473))),0)</f>
        <v>0</v>
      </c>
      <c r="AN473" s="115">
        <f t="shared" si="308"/>
        <v>0</v>
      </c>
      <c r="AO473" s="125"/>
      <c r="AP473" s="126"/>
      <c r="AQ473" s="123"/>
      <c r="AR473" s="112"/>
      <c r="AS473" s="119">
        <f t="shared" si="309"/>
        <v>0</v>
      </c>
      <c r="AT473" s="124"/>
      <c r="AU473" s="115">
        <f>IFERROR(IF(AT473="",0,(SUMIF($G$3:AS$3,"金额-入",$G473:AS473)-SUMIF($G$3:AS$3,"金额-出",$G473:AS473))/(SUMIF($G$3:AS$3,"数量-入",$G473:AS473)-SUMIF($G$3:AS$3,"数量-出",$G473:AS473))),0)</f>
        <v>0</v>
      </c>
      <c r="AV473" s="115">
        <f t="shared" si="310"/>
        <v>0</v>
      </c>
      <c r="AW473" s="125"/>
      <c r="AX473" s="126"/>
      <c r="AY473" s="123"/>
      <c r="AZ473" s="112"/>
      <c r="BA473" s="119">
        <f t="shared" si="311"/>
        <v>0</v>
      </c>
      <c r="BB473" s="124"/>
      <c r="BC473" s="115">
        <f>IFERROR(IF(BB473="",0,(SUMIF($G$3:BA$3,"金额-入",$G473:BA473)-SUMIF($G$3:BA$3,"金额-出",$G473:BA473))/(SUMIF($G$3:BA$3,"数量-入",$G473:BA473)-SUMIF($G$3:BA$3,"数量-出",$G473:BA473))),0)</f>
        <v>0</v>
      </c>
      <c r="BD473" s="115">
        <f t="shared" si="312"/>
        <v>0</v>
      </c>
      <c r="BE473" s="125"/>
      <c r="BF473" s="126"/>
      <c r="BG473" s="123"/>
      <c r="BH473" s="112"/>
      <c r="BI473" s="119">
        <f t="shared" si="313"/>
        <v>0</v>
      </c>
      <c r="BJ473" s="124"/>
      <c r="BK473" s="115">
        <f>IFERROR(IF(BJ473="",0,(SUMIF($G$3:BI$3,"金额-入",$G473:BI473)-SUMIF($G$3:BI$3,"金额-出",$G473:BI473))/(SUMIF($G$3:BI$3,"数量-入",$G473:BI473)-SUMIF($G$3:BI$3,"数量-出",$G473:BI473))),0)</f>
        <v>0</v>
      </c>
      <c r="BL473" s="115">
        <f t="shared" si="314"/>
        <v>0</v>
      </c>
      <c r="BM473" s="125"/>
      <c r="BN473" s="126"/>
      <c r="BO473" s="123"/>
      <c r="BP473" s="112"/>
      <c r="BQ473" s="119">
        <f t="shared" si="315"/>
        <v>0</v>
      </c>
      <c r="BR473" s="124"/>
      <c r="BS473" s="115">
        <f>IFERROR(IF(BR473="",0,(SUMIF($G$3:BQ$3,"金额-入",$G473:BQ473)-SUMIF($G$3:BQ$3,"金额-出",$G473:BQ473))/(SUMIF($G$3:BQ$3,"数量-入",$G473:BQ473)-SUMIF($G$3:BQ$3,"数量-出",$G473:BQ473))),0)</f>
        <v>0</v>
      </c>
      <c r="BT473" s="115">
        <f t="shared" si="316"/>
        <v>0</v>
      </c>
      <c r="BU473" s="125"/>
      <c r="BV473" s="126"/>
      <c r="BW473" s="123"/>
      <c r="BX473" s="112"/>
      <c r="BY473" s="119">
        <f t="shared" si="317"/>
        <v>0</v>
      </c>
      <c r="BZ473" s="124"/>
      <c r="CA473" s="115">
        <f>IFERROR(IF(BZ473="",0,(SUMIF($G$3:BY$3,"金额-入",$G473:BY473)-SUMIF($G$3:BY$3,"金额-出",$G473:BY473))/(SUMIF($G$3:BY$3,"数量-入",$G473:BY473)-SUMIF($G$3:BY$3,"数量-出",$G473:BY473))),0)</f>
        <v>0</v>
      </c>
      <c r="CB473" s="115">
        <f t="shared" si="318"/>
        <v>0</v>
      </c>
      <c r="CC473" s="125"/>
      <c r="CD473" s="126"/>
      <c r="CE473" s="123"/>
      <c r="CF473" s="112"/>
      <c r="CG473" s="119">
        <f t="shared" si="319"/>
        <v>0</v>
      </c>
      <c r="CH473" s="124"/>
      <c r="CI473" s="115">
        <f>IFERROR(IF(CH473="",0,(SUMIF($G$3:CG$3,"金额-入",$G473:CG473)-SUMIF($G$3:CG$3,"金额-出",$G473:CG473))/(SUMIF($G$3:CG$3,"数量-入",$G473:CG473)-SUMIF($G$3:CG$3,"数量-出",$G473:CG473))),0)</f>
        <v>0</v>
      </c>
      <c r="CJ473" s="115">
        <f t="shared" si="320"/>
        <v>0</v>
      </c>
      <c r="CK473" s="125"/>
      <c r="CL473" s="126"/>
      <c r="CM473" s="123"/>
      <c r="CN473" s="112"/>
      <c r="CO473" s="119">
        <f t="shared" si="321"/>
        <v>0</v>
      </c>
      <c r="CP473" s="124"/>
      <c r="CQ473" s="115">
        <f>IFERROR(IF(CP473="",0,(SUMIF($G$3:CO$3,"金额-入",$G473:CO473)-SUMIF($G$3:CO$3,"金额-出",$G473:CO473))/(SUMIF($G$3:CO$3,"数量-入",$G473:CO473)-SUMIF($G$3:CO$3,"数量-出",$G473:CO473))),0)</f>
        <v>0</v>
      </c>
      <c r="CR473" s="115">
        <f t="shared" si="322"/>
        <v>0</v>
      </c>
      <c r="CS473" s="125"/>
      <c r="CT473" s="126"/>
      <c r="CU473" s="123"/>
      <c r="CV473" s="112"/>
      <c r="CW473" s="119">
        <f t="shared" si="323"/>
        <v>0</v>
      </c>
      <c r="CX473" s="124"/>
      <c r="CY473" s="115">
        <f>IFERROR(IF(CX473="",0,(SUMIF($G$3:CW$3,"金额-入",$G473:CW473)-SUMIF($G$3:CW$3,"金额-出",$G473:CW473))/(SUMIF($G$3:CW$3,"数量-入",$G473:CW473)-SUMIF($G$3:CW$3,"数量-出",$G473:CW473))),0)</f>
        <v>0</v>
      </c>
      <c r="CZ473" s="115">
        <f t="shared" si="324"/>
        <v>0</v>
      </c>
      <c r="DA473" s="125"/>
      <c r="DB473" s="126"/>
      <c r="DC473" s="123"/>
      <c r="DD473" s="112"/>
      <c r="DE473" s="119">
        <f t="shared" si="325"/>
        <v>0</v>
      </c>
      <c r="DF473" s="124"/>
      <c r="DG473" s="115">
        <f>IFERROR(IF(DF473="",0,(SUMIF($G$3:DE$3,"金额-入",$G473:DE473)-SUMIF($G$3:DE$3,"金额-出",$G473:DE473))/(SUMIF($G$3:DE$3,"数量-入",$G473:DE473)-SUMIF($G$3:DE$3,"数量-出",$G473:DE473))),0)</f>
        <v>0</v>
      </c>
      <c r="DH473" s="115">
        <f t="shared" si="326"/>
        <v>0</v>
      </c>
      <c r="DI473" s="125"/>
      <c r="DJ473" s="126"/>
      <c r="DK473" s="109">
        <f t="array" ref="DK473">MIN(IF(($G$3:$DJ$3="单价")*(G473:DJ473&lt;&gt;0),G473:DJ473))</f>
        <v>0</v>
      </c>
      <c r="DL473" s="97">
        <f t="array" ref="DL473">MAX(IF($G$3:$DJ$3="单价",G473:DJ473))</f>
        <v>0</v>
      </c>
      <c r="DM473" s="115">
        <f t="shared" si="327"/>
        <v>0</v>
      </c>
      <c r="DN473" s="127"/>
      <c r="DO473" s="2"/>
      <c r="DP473" s="11">
        <f t="shared" si="328"/>
        <v>0</v>
      </c>
      <c r="DQ473" s="11">
        <f t="shared" si="329"/>
        <v>0</v>
      </c>
      <c r="DR473" s="11"/>
      <c r="DS473" s="11"/>
      <c r="DT473" s="11"/>
      <c r="DU473" s="2"/>
      <c r="DV473" s="2"/>
      <c r="DW473" s="2"/>
      <c r="DX473" s="2"/>
      <c r="DY473" s="2"/>
    </row>
    <row r="474" spans="1:129" ht="18" hidden="1" customHeight="1" outlineLevel="1" x14ac:dyDescent="0.15">
      <c r="A474" s="2"/>
      <c r="B474" s="53">
        <f t="shared" si="292"/>
        <v>470</v>
      </c>
      <c r="C474" s="5"/>
      <c r="D474" s="6"/>
      <c r="E474" s="7"/>
      <c r="F474" s="8"/>
      <c r="G474" s="111"/>
      <c r="H474" s="112"/>
      <c r="I474" s="113">
        <f t="shared" si="295"/>
        <v>0</v>
      </c>
      <c r="J474" s="114">
        <f t="shared" si="296"/>
        <v>0</v>
      </c>
      <c r="K474" s="115">
        <f t="shared" si="293"/>
        <v>0</v>
      </c>
      <c r="L474" s="113">
        <f t="shared" si="297"/>
        <v>0</v>
      </c>
      <c r="M474" s="114">
        <f t="shared" si="298"/>
        <v>0</v>
      </c>
      <c r="N474" s="115">
        <f t="shared" si="294"/>
        <v>0</v>
      </c>
      <c r="O474" s="113">
        <f t="shared" si="299"/>
        <v>0</v>
      </c>
      <c r="P474" s="116">
        <f t="shared" si="300"/>
        <v>0</v>
      </c>
      <c r="Q474" s="117">
        <f t="shared" si="301"/>
        <v>0</v>
      </c>
      <c r="R474" s="118">
        <f t="shared" si="302"/>
        <v>0</v>
      </c>
      <c r="S474" s="111"/>
      <c r="T474" s="112"/>
      <c r="U474" s="119">
        <f t="shared" si="303"/>
        <v>0</v>
      </c>
      <c r="V474" s="120"/>
      <c r="W474" s="115">
        <f>IFERROR(IF(V474="",0,(SUMIF($G$3:U$3,"金额-入",$G474:U474)-SUMIF($G$3:U$3,"金额-出",$G474:U474))/(SUMIF($G$3:U$3,"数量-入",$G474:U474)-SUMIF($G$3:U$3,"数量-出",$G474:U474))),0)</f>
        <v>0</v>
      </c>
      <c r="X474" s="115">
        <f t="shared" si="304"/>
        <v>0</v>
      </c>
      <c r="Y474" s="121"/>
      <c r="Z474" s="122"/>
      <c r="AA474" s="111"/>
      <c r="AB474" s="112"/>
      <c r="AC474" s="119">
        <f t="shared" si="305"/>
        <v>0</v>
      </c>
      <c r="AD474" s="120"/>
      <c r="AE474" s="115">
        <f>IFERROR(IF(AD474="",0,(SUMIF($G$3:AC$3,"金额-入",$G474:AC474)-SUMIF($G$3:AC$3,"金额-出",$G474:AC474))/(SUMIF($G$3:AC$3,"数量-入",$G474:AC474)-SUMIF($G$3:AC$3,"数量-出",$G474:AC474))),0)</f>
        <v>0</v>
      </c>
      <c r="AF474" s="115">
        <f t="shared" si="306"/>
        <v>0</v>
      </c>
      <c r="AG474" s="121"/>
      <c r="AH474" s="122"/>
      <c r="AI474" s="123"/>
      <c r="AJ474" s="112"/>
      <c r="AK474" s="119">
        <f t="shared" si="307"/>
        <v>0</v>
      </c>
      <c r="AL474" s="124"/>
      <c r="AM474" s="115">
        <f>IFERROR(IF(AL474="",0,(SUMIF($G$3:AK$3,"金额-入",$G474:AK474)-SUMIF($G$3:AK$3,"金额-出",$G474:AK474))/(SUMIF($G$3:AK$3,"数量-入",$G474:AK474)-SUMIF($G$3:AK$3,"数量-出",$G474:AK474))),0)</f>
        <v>0</v>
      </c>
      <c r="AN474" s="115">
        <f t="shared" si="308"/>
        <v>0</v>
      </c>
      <c r="AO474" s="125"/>
      <c r="AP474" s="126"/>
      <c r="AQ474" s="123"/>
      <c r="AR474" s="112"/>
      <c r="AS474" s="119">
        <f t="shared" si="309"/>
        <v>0</v>
      </c>
      <c r="AT474" s="124"/>
      <c r="AU474" s="115">
        <f>IFERROR(IF(AT474="",0,(SUMIF($G$3:AS$3,"金额-入",$G474:AS474)-SUMIF($G$3:AS$3,"金额-出",$G474:AS474))/(SUMIF($G$3:AS$3,"数量-入",$G474:AS474)-SUMIF($G$3:AS$3,"数量-出",$G474:AS474))),0)</f>
        <v>0</v>
      </c>
      <c r="AV474" s="115">
        <f t="shared" si="310"/>
        <v>0</v>
      </c>
      <c r="AW474" s="125"/>
      <c r="AX474" s="126"/>
      <c r="AY474" s="123"/>
      <c r="AZ474" s="112"/>
      <c r="BA474" s="119">
        <f t="shared" si="311"/>
        <v>0</v>
      </c>
      <c r="BB474" s="124"/>
      <c r="BC474" s="115">
        <f>IFERROR(IF(BB474="",0,(SUMIF($G$3:BA$3,"金额-入",$G474:BA474)-SUMIF($G$3:BA$3,"金额-出",$G474:BA474))/(SUMIF($G$3:BA$3,"数量-入",$G474:BA474)-SUMIF($G$3:BA$3,"数量-出",$G474:BA474))),0)</f>
        <v>0</v>
      </c>
      <c r="BD474" s="115">
        <f t="shared" si="312"/>
        <v>0</v>
      </c>
      <c r="BE474" s="125"/>
      <c r="BF474" s="126"/>
      <c r="BG474" s="123"/>
      <c r="BH474" s="112"/>
      <c r="BI474" s="119">
        <f t="shared" si="313"/>
        <v>0</v>
      </c>
      <c r="BJ474" s="124"/>
      <c r="BK474" s="115">
        <f>IFERROR(IF(BJ474="",0,(SUMIF($G$3:BI$3,"金额-入",$G474:BI474)-SUMIF($G$3:BI$3,"金额-出",$G474:BI474))/(SUMIF($G$3:BI$3,"数量-入",$G474:BI474)-SUMIF($G$3:BI$3,"数量-出",$G474:BI474))),0)</f>
        <v>0</v>
      </c>
      <c r="BL474" s="115">
        <f t="shared" si="314"/>
        <v>0</v>
      </c>
      <c r="BM474" s="125"/>
      <c r="BN474" s="126"/>
      <c r="BO474" s="123"/>
      <c r="BP474" s="112"/>
      <c r="BQ474" s="119">
        <f t="shared" si="315"/>
        <v>0</v>
      </c>
      <c r="BR474" s="124"/>
      <c r="BS474" s="115">
        <f>IFERROR(IF(BR474="",0,(SUMIF($G$3:BQ$3,"金额-入",$G474:BQ474)-SUMIF($G$3:BQ$3,"金额-出",$G474:BQ474))/(SUMIF($G$3:BQ$3,"数量-入",$G474:BQ474)-SUMIF($G$3:BQ$3,"数量-出",$G474:BQ474))),0)</f>
        <v>0</v>
      </c>
      <c r="BT474" s="115">
        <f t="shared" si="316"/>
        <v>0</v>
      </c>
      <c r="BU474" s="125"/>
      <c r="BV474" s="126"/>
      <c r="BW474" s="123"/>
      <c r="BX474" s="112"/>
      <c r="BY474" s="119">
        <f t="shared" si="317"/>
        <v>0</v>
      </c>
      <c r="BZ474" s="124"/>
      <c r="CA474" s="115">
        <f>IFERROR(IF(BZ474="",0,(SUMIF($G$3:BY$3,"金额-入",$G474:BY474)-SUMIF($G$3:BY$3,"金额-出",$G474:BY474))/(SUMIF($G$3:BY$3,"数量-入",$G474:BY474)-SUMIF($G$3:BY$3,"数量-出",$G474:BY474))),0)</f>
        <v>0</v>
      </c>
      <c r="CB474" s="115">
        <f t="shared" si="318"/>
        <v>0</v>
      </c>
      <c r="CC474" s="125"/>
      <c r="CD474" s="126"/>
      <c r="CE474" s="123"/>
      <c r="CF474" s="112"/>
      <c r="CG474" s="119">
        <f t="shared" si="319"/>
        <v>0</v>
      </c>
      <c r="CH474" s="124"/>
      <c r="CI474" s="115">
        <f>IFERROR(IF(CH474="",0,(SUMIF($G$3:CG$3,"金额-入",$G474:CG474)-SUMIF($G$3:CG$3,"金额-出",$G474:CG474))/(SUMIF($G$3:CG$3,"数量-入",$G474:CG474)-SUMIF($G$3:CG$3,"数量-出",$G474:CG474))),0)</f>
        <v>0</v>
      </c>
      <c r="CJ474" s="115">
        <f t="shared" si="320"/>
        <v>0</v>
      </c>
      <c r="CK474" s="125"/>
      <c r="CL474" s="126"/>
      <c r="CM474" s="123"/>
      <c r="CN474" s="112"/>
      <c r="CO474" s="119">
        <f t="shared" si="321"/>
        <v>0</v>
      </c>
      <c r="CP474" s="124"/>
      <c r="CQ474" s="115">
        <f>IFERROR(IF(CP474="",0,(SUMIF($G$3:CO$3,"金额-入",$G474:CO474)-SUMIF($G$3:CO$3,"金额-出",$G474:CO474))/(SUMIF($G$3:CO$3,"数量-入",$G474:CO474)-SUMIF($G$3:CO$3,"数量-出",$G474:CO474))),0)</f>
        <v>0</v>
      </c>
      <c r="CR474" s="115">
        <f t="shared" si="322"/>
        <v>0</v>
      </c>
      <c r="CS474" s="125"/>
      <c r="CT474" s="126"/>
      <c r="CU474" s="123"/>
      <c r="CV474" s="112"/>
      <c r="CW474" s="119">
        <f t="shared" si="323"/>
        <v>0</v>
      </c>
      <c r="CX474" s="124"/>
      <c r="CY474" s="115">
        <f>IFERROR(IF(CX474="",0,(SUMIF($G$3:CW$3,"金额-入",$G474:CW474)-SUMIF($G$3:CW$3,"金额-出",$G474:CW474))/(SUMIF($G$3:CW$3,"数量-入",$G474:CW474)-SUMIF($G$3:CW$3,"数量-出",$G474:CW474))),0)</f>
        <v>0</v>
      </c>
      <c r="CZ474" s="115">
        <f t="shared" si="324"/>
        <v>0</v>
      </c>
      <c r="DA474" s="125"/>
      <c r="DB474" s="126"/>
      <c r="DC474" s="123"/>
      <c r="DD474" s="112"/>
      <c r="DE474" s="119">
        <f t="shared" si="325"/>
        <v>0</v>
      </c>
      <c r="DF474" s="124"/>
      <c r="DG474" s="115">
        <f>IFERROR(IF(DF474="",0,(SUMIF($G$3:DE$3,"金额-入",$G474:DE474)-SUMIF($G$3:DE$3,"金额-出",$G474:DE474))/(SUMIF($G$3:DE$3,"数量-入",$G474:DE474)-SUMIF($G$3:DE$3,"数量-出",$G474:DE474))),0)</f>
        <v>0</v>
      </c>
      <c r="DH474" s="115">
        <f t="shared" si="326"/>
        <v>0</v>
      </c>
      <c r="DI474" s="125"/>
      <c r="DJ474" s="126"/>
      <c r="DK474" s="109">
        <f t="array" ref="DK474">MIN(IF(($G$3:$DJ$3="单价")*(G474:DJ474&lt;&gt;0),G474:DJ474))</f>
        <v>0</v>
      </c>
      <c r="DL474" s="97">
        <f t="array" ref="DL474">MAX(IF($G$3:$DJ$3="单价",G474:DJ474))</f>
        <v>0</v>
      </c>
      <c r="DM474" s="115">
        <f t="shared" si="327"/>
        <v>0</v>
      </c>
      <c r="DN474" s="127"/>
      <c r="DO474" s="2"/>
      <c r="DP474" s="11">
        <f t="shared" si="328"/>
        <v>0</v>
      </c>
      <c r="DQ474" s="11">
        <f t="shared" si="329"/>
        <v>0</v>
      </c>
      <c r="DR474" s="11"/>
      <c r="DS474" s="11"/>
      <c r="DT474" s="11"/>
      <c r="DU474" s="2"/>
      <c r="DV474" s="2"/>
      <c r="DW474" s="2"/>
      <c r="DX474" s="2"/>
      <c r="DY474" s="2"/>
    </row>
    <row r="475" spans="1:129" ht="18" hidden="1" customHeight="1" outlineLevel="1" x14ac:dyDescent="0.15">
      <c r="A475" s="2"/>
      <c r="B475" s="53">
        <f t="shared" si="292"/>
        <v>471</v>
      </c>
      <c r="C475" s="5"/>
      <c r="D475" s="6"/>
      <c r="E475" s="7"/>
      <c r="F475" s="8"/>
      <c r="G475" s="111"/>
      <c r="H475" s="112"/>
      <c r="I475" s="113">
        <f t="shared" si="295"/>
        <v>0</v>
      </c>
      <c r="J475" s="114">
        <f t="shared" si="296"/>
        <v>0</v>
      </c>
      <c r="K475" s="115">
        <f t="shared" si="293"/>
        <v>0</v>
      </c>
      <c r="L475" s="113">
        <f t="shared" si="297"/>
        <v>0</v>
      </c>
      <c r="M475" s="114">
        <f t="shared" si="298"/>
        <v>0</v>
      </c>
      <c r="N475" s="115">
        <f t="shared" si="294"/>
        <v>0</v>
      </c>
      <c r="O475" s="113">
        <f t="shared" si="299"/>
        <v>0</v>
      </c>
      <c r="P475" s="116">
        <f t="shared" si="300"/>
        <v>0</v>
      </c>
      <c r="Q475" s="117">
        <f t="shared" si="301"/>
        <v>0</v>
      </c>
      <c r="R475" s="118">
        <f t="shared" si="302"/>
        <v>0</v>
      </c>
      <c r="S475" s="111"/>
      <c r="T475" s="112"/>
      <c r="U475" s="119">
        <f t="shared" si="303"/>
        <v>0</v>
      </c>
      <c r="V475" s="120"/>
      <c r="W475" s="115">
        <f>IFERROR(IF(V475="",0,(SUMIF($G$3:U$3,"金额-入",$G475:U475)-SUMIF($G$3:U$3,"金额-出",$G475:U475))/(SUMIF($G$3:U$3,"数量-入",$G475:U475)-SUMIF($G$3:U$3,"数量-出",$G475:U475))),0)</f>
        <v>0</v>
      </c>
      <c r="X475" s="115">
        <f t="shared" si="304"/>
        <v>0</v>
      </c>
      <c r="Y475" s="121"/>
      <c r="Z475" s="122"/>
      <c r="AA475" s="111"/>
      <c r="AB475" s="112"/>
      <c r="AC475" s="119">
        <f t="shared" si="305"/>
        <v>0</v>
      </c>
      <c r="AD475" s="120"/>
      <c r="AE475" s="115">
        <f>IFERROR(IF(AD475="",0,(SUMIF($G$3:AC$3,"金额-入",$G475:AC475)-SUMIF($G$3:AC$3,"金额-出",$G475:AC475))/(SUMIF($G$3:AC$3,"数量-入",$G475:AC475)-SUMIF($G$3:AC$3,"数量-出",$G475:AC475))),0)</f>
        <v>0</v>
      </c>
      <c r="AF475" s="115">
        <f t="shared" si="306"/>
        <v>0</v>
      </c>
      <c r="AG475" s="121"/>
      <c r="AH475" s="122"/>
      <c r="AI475" s="123"/>
      <c r="AJ475" s="112"/>
      <c r="AK475" s="119">
        <f t="shared" si="307"/>
        <v>0</v>
      </c>
      <c r="AL475" s="124"/>
      <c r="AM475" s="115">
        <f>IFERROR(IF(AL475="",0,(SUMIF($G$3:AK$3,"金额-入",$G475:AK475)-SUMIF($G$3:AK$3,"金额-出",$G475:AK475))/(SUMIF($G$3:AK$3,"数量-入",$G475:AK475)-SUMIF($G$3:AK$3,"数量-出",$G475:AK475))),0)</f>
        <v>0</v>
      </c>
      <c r="AN475" s="115">
        <f t="shared" si="308"/>
        <v>0</v>
      </c>
      <c r="AO475" s="125"/>
      <c r="AP475" s="126"/>
      <c r="AQ475" s="123"/>
      <c r="AR475" s="112"/>
      <c r="AS475" s="119">
        <f t="shared" si="309"/>
        <v>0</v>
      </c>
      <c r="AT475" s="124"/>
      <c r="AU475" s="115">
        <f>IFERROR(IF(AT475="",0,(SUMIF($G$3:AS$3,"金额-入",$G475:AS475)-SUMIF($G$3:AS$3,"金额-出",$G475:AS475))/(SUMIF($G$3:AS$3,"数量-入",$G475:AS475)-SUMIF($G$3:AS$3,"数量-出",$G475:AS475))),0)</f>
        <v>0</v>
      </c>
      <c r="AV475" s="115">
        <f t="shared" si="310"/>
        <v>0</v>
      </c>
      <c r="AW475" s="125"/>
      <c r="AX475" s="126"/>
      <c r="AY475" s="123"/>
      <c r="AZ475" s="112"/>
      <c r="BA475" s="119">
        <f t="shared" si="311"/>
        <v>0</v>
      </c>
      <c r="BB475" s="124"/>
      <c r="BC475" s="115">
        <f>IFERROR(IF(BB475="",0,(SUMIF($G$3:BA$3,"金额-入",$G475:BA475)-SUMIF($G$3:BA$3,"金额-出",$G475:BA475))/(SUMIF($G$3:BA$3,"数量-入",$G475:BA475)-SUMIF($G$3:BA$3,"数量-出",$G475:BA475))),0)</f>
        <v>0</v>
      </c>
      <c r="BD475" s="115">
        <f t="shared" si="312"/>
        <v>0</v>
      </c>
      <c r="BE475" s="125"/>
      <c r="BF475" s="126"/>
      <c r="BG475" s="123"/>
      <c r="BH475" s="112"/>
      <c r="BI475" s="119">
        <f t="shared" si="313"/>
        <v>0</v>
      </c>
      <c r="BJ475" s="124"/>
      <c r="BK475" s="115">
        <f>IFERROR(IF(BJ475="",0,(SUMIF($G$3:BI$3,"金额-入",$G475:BI475)-SUMIF($G$3:BI$3,"金额-出",$G475:BI475))/(SUMIF($G$3:BI$3,"数量-入",$G475:BI475)-SUMIF($G$3:BI$3,"数量-出",$G475:BI475))),0)</f>
        <v>0</v>
      </c>
      <c r="BL475" s="115">
        <f t="shared" si="314"/>
        <v>0</v>
      </c>
      <c r="BM475" s="125"/>
      <c r="BN475" s="126"/>
      <c r="BO475" s="123"/>
      <c r="BP475" s="112"/>
      <c r="BQ475" s="119">
        <f t="shared" si="315"/>
        <v>0</v>
      </c>
      <c r="BR475" s="124"/>
      <c r="BS475" s="115">
        <f>IFERROR(IF(BR475="",0,(SUMIF($G$3:BQ$3,"金额-入",$G475:BQ475)-SUMIF($G$3:BQ$3,"金额-出",$G475:BQ475))/(SUMIF($G$3:BQ$3,"数量-入",$G475:BQ475)-SUMIF($G$3:BQ$3,"数量-出",$G475:BQ475))),0)</f>
        <v>0</v>
      </c>
      <c r="BT475" s="115">
        <f t="shared" si="316"/>
        <v>0</v>
      </c>
      <c r="BU475" s="125"/>
      <c r="BV475" s="126"/>
      <c r="BW475" s="123"/>
      <c r="BX475" s="112"/>
      <c r="BY475" s="119">
        <f t="shared" si="317"/>
        <v>0</v>
      </c>
      <c r="BZ475" s="124"/>
      <c r="CA475" s="115">
        <f>IFERROR(IF(BZ475="",0,(SUMIF($G$3:BY$3,"金额-入",$G475:BY475)-SUMIF($G$3:BY$3,"金额-出",$G475:BY475))/(SUMIF($G$3:BY$3,"数量-入",$G475:BY475)-SUMIF($G$3:BY$3,"数量-出",$G475:BY475))),0)</f>
        <v>0</v>
      </c>
      <c r="CB475" s="115">
        <f t="shared" si="318"/>
        <v>0</v>
      </c>
      <c r="CC475" s="125"/>
      <c r="CD475" s="126"/>
      <c r="CE475" s="123"/>
      <c r="CF475" s="112"/>
      <c r="CG475" s="119">
        <f t="shared" si="319"/>
        <v>0</v>
      </c>
      <c r="CH475" s="124"/>
      <c r="CI475" s="115">
        <f>IFERROR(IF(CH475="",0,(SUMIF($G$3:CG$3,"金额-入",$G475:CG475)-SUMIF($G$3:CG$3,"金额-出",$G475:CG475))/(SUMIF($G$3:CG$3,"数量-入",$G475:CG475)-SUMIF($G$3:CG$3,"数量-出",$G475:CG475))),0)</f>
        <v>0</v>
      </c>
      <c r="CJ475" s="115">
        <f t="shared" si="320"/>
        <v>0</v>
      </c>
      <c r="CK475" s="125"/>
      <c r="CL475" s="126"/>
      <c r="CM475" s="123"/>
      <c r="CN475" s="112"/>
      <c r="CO475" s="119">
        <f t="shared" si="321"/>
        <v>0</v>
      </c>
      <c r="CP475" s="124"/>
      <c r="CQ475" s="115">
        <f>IFERROR(IF(CP475="",0,(SUMIF($G$3:CO$3,"金额-入",$G475:CO475)-SUMIF($G$3:CO$3,"金额-出",$G475:CO475))/(SUMIF($G$3:CO$3,"数量-入",$G475:CO475)-SUMIF($G$3:CO$3,"数量-出",$G475:CO475))),0)</f>
        <v>0</v>
      </c>
      <c r="CR475" s="115">
        <f t="shared" si="322"/>
        <v>0</v>
      </c>
      <c r="CS475" s="125"/>
      <c r="CT475" s="126"/>
      <c r="CU475" s="123"/>
      <c r="CV475" s="112"/>
      <c r="CW475" s="119">
        <f t="shared" si="323"/>
        <v>0</v>
      </c>
      <c r="CX475" s="124"/>
      <c r="CY475" s="115">
        <f>IFERROR(IF(CX475="",0,(SUMIF($G$3:CW$3,"金额-入",$G475:CW475)-SUMIF($G$3:CW$3,"金额-出",$G475:CW475))/(SUMIF($G$3:CW$3,"数量-入",$G475:CW475)-SUMIF($G$3:CW$3,"数量-出",$G475:CW475))),0)</f>
        <v>0</v>
      </c>
      <c r="CZ475" s="115">
        <f t="shared" si="324"/>
        <v>0</v>
      </c>
      <c r="DA475" s="125"/>
      <c r="DB475" s="126"/>
      <c r="DC475" s="123"/>
      <c r="DD475" s="112"/>
      <c r="DE475" s="119">
        <f t="shared" si="325"/>
        <v>0</v>
      </c>
      <c r="DF475" s="124"/>
      <c r="DG475" s="115">
        <f>IFERROR(IF(DF475="",0,(SUMIF($G$3:DE$3,"金额-入",$G475:DE475)-SUMIF($G$3:DE$3,"金额-出",$G475:DE475))/(SUMIF($G$3:DE$3,"数量-入",$G475:DE475)-SUMIF($G$3:DE$3,"数量-出",$G475:DE475))),0)</f>
        <v>0</v>
      </c>
      <c r="DH475" s="115">
        <f t="shared" si="326"/>
        <v>0</v>
      </c>
      <c r="DI475" s="125"/>
      <c r="DJ475" s="126"/>
      <c r="DK475" s="109">
        <f t="array" ref="DK475">MIN(IF(($G$3:$DJ$3="单价")*(G475:DJ475&lt;&gt;0),G475:DJ475))</f>
        <v>0</v>
      </c>
      <c r="DL475" s="97">
        <f t="array" ref="DL475">MAX(IF($G$3:$DJ$3="单价",G475:DJ475))</f>
        <v>0</v>
      </c>
      <c r="DM475" s="115">
        <f t="shared" si="327"/>
        <v>0</v>
      </c>
      <c r="DN475" s="127"/>
      <c r="DO475" s="2"/>
      <c r="DP475" s="11">
        <f t="shared" si="328"/>
        <v>0</v>
      </c>
      <c r="DQ475" s="11">
        <f t="shared" si="329"/>
        <v>0</v>
      </c>
      <c r="DR475" s="11"/>
      <c r="DS475" s="11"/>
      <c r="DT475" s="11"/>
      <c r="DU475" s="2"/>
      <c r="DV475" s="2"/>
      <c r="DW475" s="2"/>
      <c r="DX475" s="2"/>
      <c r="DY475" s="2"/>
    </row>
    <row r="476" spans="1:129" ht="18" hidden="1" customHeight="1" outlineLevel="1" x14ac:dyDescent="0.15">
      <c r="A476" s="2"/>
      <c r="B476" s="53">
        <f t="shared" si="292"/>
        <v>472</v>
      </c>
      <c r="C476" s="5"/>
      <c r="D476" s="6"/>
      <c r="E476" s="7"/>
      <c r="F476" s="8"/>
      <c r="G476" s="111"/>
      <c r="H476" s="112"/>
      <c r="I476" s="113">
        <f t="shared" si="295"/>
        <v>0</v>
      </c>
      <c r="J476" s="114">
        <f t="shared" si="296"/>
        <v>0</v>
      </c>
      <c r="K476" s="115">
        <f t="shared" si="293"/>
        <v>0</v>
      </c>
      <c r="L476" s="113">
        <f t="shared" si="297"/>
        <v>0</v>
      </c>
      <c r="M476" s="114">
        <f t="shared" si="298"/>
        <v>0</v>
      </c>
      <c r="N476" s="115">
        <f t="shared" si="294"/>
        <v>0</v>
      </c>
      <c r="O476" s="113">
        <f t="shared" si="299"/>
        <v>0</v>
      </c>
      <c r="P476" s="116">
        <f t="shared" si="300"/>
        <v>0</v>
      </c>
      <c r="Q476" s="117">
        <f t="shared" si="301"/>
        <v>0</v>
      </c>
      <c r="R476" s="118">
        <f t="shared" si="302"/>
        <v>0</v>
      </c>
      <c r="S476" s="111"/>
      <c r="T476" s="112"/>
      <c r="U476" s="119">
        <f t="shared" si="303"/>
        <v>0</v>
      </c>
      <c r="V476" s="120"/>
      <c r="W476" s="115">
        <f>IFERROR(IF(V476="",0,(SUMIF($G$3:U$3,"金额-入",$G476:U476)-SUMIF($G$3:U$3,"金额-出",$G476:U476))/(SUMIF($G$3:U$3,"数量-入",$G476:U476)-SUMIF($G$3:U$3,"数量-出",$G476:U476))),0)</f>
        <v>0</v>
      </c>
      <c r="X476" s="115">
        <f t="shared" si="304"/>
        <v>0</v>
      </c>
      <c r="Y476" s="121"/>
      <c r="Z476" s="122"/>
      <c r="AA476" s="111"/>
      <c r="AB476" s="112"/>
      <c r="AC476" s="119">
        <f t="shared" si="305"/>
        <v>0</v>
      </c>
      <c r="AD476" s="120"/>
      <c r="AE476" s="115">
        <f>IFERROR(IF(AD476="",0,(SUMIF($G$3:AC$3,"金额-入",$G476:AC476)-SUMIF($G$3:AC$3,"金额-出",$G476:AC476))/(SUMIF($G$3:AC$3,"数量-入",$G476:AC476)-SUMIF($G$3:AC$3,"数量-出",$G476:AC476))),0)</f>
        <v>0</v>
      </c>
      <c r="AF476" s="115">
        <f t="shared" si="306"/>
        <v>0</v>
      </c>
      <c r="AG476" s="121"/>
      <c r="AH476" s="122"/>
      <c r="AI476" s="123"/>
      <c r="AJ476" s="112"/>
      <c r="AK476" s="119">
        <f t="shared" si="307"/>
        <v>0</v>
      </c>
      <c r="AL476" s="124"/>
      <c r="AM476" s="115">
        <f>IFERROR(IF(AL476="",0,(SUMIF($G$3:AK$3,"金额-入",$G476:AK476)-SUMIF($G$3:AK$3,"金额-出",$G476:AK476))/(SUMIF($G$3:AK$3,"数量-入",$G476:AK476)-SUMIF($G$3:AK$3,"数量-出",$G476:AK476))),0)</f>
        <v>0</v>
      </c>
      <c r="AN476" s="115">
        <f t="shared" si="308"/>
        <v>0</v>
      </c>
      <c r="AO476" s="125"/>
      <c r="AP476" s="126"/>
      <c r="AQ476" s="123"/>
      <c r="AR476" s="112"/>
      <c r="AS476" s="119">
        <f t="shared" si="309"/>
        <v>0</v>
      </c>
      <c r="AT476" s="124"/>
      <c r="AU476" s="115">
        <f>IFERROR(IF(AT476="",0,(SUMIF($G$3:AS$3,"金额-入",$G476:AS476)-SUMIF($G$3:AS$3,"金额-出",$G476:AS476))/(SUMIF($G$3:AS$3,"数量-入",$G476:AS476)-SUMIF($G$3:AS$3,"数量-出",$G476:AS476))),0)</f>
        <v>0</v>
      </c>
      <c r="AV476" s="115">
        <f t="shared" si="310"/>
        <v>0</v>
      </c>
      <c r="AW476" s="125"/>
      <c r="AX476" s="126"/>
      <c r="AY476" s="123"/>
      <c r="AZ476" s="112"/>
      <c r="BA476" s="119">
        <f t="shared" si="311"/>
        <v>0</v>
      </c>
      <c r="BB476" s="124"/>
      <c r="BC476" s="115">
        <f>IFERROR(IF(BB476="",0,(SUMIF($G$3:BA$3,"金额-入",$G476:BA476)-SUMIF($G$3:BA$3,"金额-出",$G476:BA476))/(SUMIF($G$3:BA$3,"数量-入",$G476:BA476)-SUMIF($G$3:BA$3,"数量-出",$G476:BA476))),0)</f>
        <v>0</v>
      </c>
      <c r="BD476" s="115">
        <f t="shared" si="312"/>
        <v>0</v>
      </c>
      <c r="BE476" s="125"/>
      <c r="BF476" s="126"/>
      <c r="BG476" s="123"/>
      <c r="BH476" s="112"/>
      <c r="BI476" s="119">
        <f t="shared" si="313"/>
        <v>0</v>
      </c>
      <c r="BJ476" s="124"/>
      <c r="BK476" s="115">
        <f>IFERROR(IF(BJ476="",0,(SUMIF($G$3:BI$3,"金额-入",$G476:BI476)-SUMIF($G$3:BI$3,"金额-出",$G476:BI476))/(SUMIF($G$3:BI$3,"数量-入",$G476:BI476)-SUMIF($G$3:BI$3,"数量-出",$G476:BI476))),0)</f>
        <v>0</v>
      </c>
      <c r="BL476" s="115">
        <f t="shared" si="314"/>
        <v>0</v>
      </c>
      <c r="BM476" s="125"/>
      <c r="BN476" s="126"/>
      <c r="BO476" s="123"/>
      <c r="BP476" s="112"/>
      <c r="BQ476" s="119">
        <f t="shared" si="315"/>
        <v>0</v>
      </c>
      <c r="BR476" s="124"/>
      <c r="BS476" s="115">
        <f>IFERROR(IF(BR476="",0,(SUMIF($G$3:BQ$3,"金额-入",$G476:BQ476)-SUMIF($G$3:BQ$3,"金额-出",$G476:BQ476))/(SUMIF($G$3:BQ$3,"数量-入",$G476:BQ476)-SUMIF($G$3:BQ$3,"数量-出",$G476:BQ476))),0)</f>
        <v>0</v>
      </c>
      <c r="BT476" s="115">
        <f t="shared" si="316"/>
        <v>0</v>
      </c>
      <c r="BU476" s="125"/>
      <c r="BV476" s="126"/>
      <c r="BW476" s="123"/>
      <c r="BX476" s="112"/>
      <c r="BY476" s="119">
        <f t="shared" si="317"/>
        <v>0</v>
      </c>
      <c r="BZ476" s="124"/>
      <c r="CA476" s="115">
        <f>IFERROR(IF(BZ476="",0,(SUMIF($G$3:BY$3,"金额-入",$G476:BY476)-SUMIF($G$3:BY$3,"金额-出",$G476:BY476))/(SUMIF($G$3:BY$3,"数量-入",$G476:BY476)-SUMIF($G$3:BY$3,"数量-出",$G476:BY476))),0)</f>
        <v>0</v>
      </c>
      <c r="CB476" s="115">
        <f t="shared" si="318"/>
        <v>0</v>
      </c>
      <c r="CC476" s="125"/>
      <c r="CD476" s="126"/>
      <c r="CE476" s="123"/>
      <c r="CF476" s="112"/>
      <c r="CG476" s="119">
        <f t="shared" si="319"/>
        <v>0</v>
      </c>
      <c r="CH476" s="124"/>
      <c r="CI476" s="115">
        <f>IFERROR(IF(CH476="",0,(SUMIF($G$3:CG$3,"金额-入",$G476:CG476)-SUMIF($G$3:CG$3,"金额-出",$G476:CG476))/(SUMIF($G$3:CG$3,"数量-入",$G476:CG476)-SUMIF($G$3:CG$3,"数量-出",$G476:CG476))),0)</f>
        <v>0</v>
      </c>
      <c r="CJ476" s="115">
        <f t="shared" si="320"/>
        <v>0</v>
      </c>
      <c r="CK476" s="125"/>
      <c r="CL476" s="126"/>
      <c r="CM476" s="123"/>
      <c r="CN476" s="112"/>
      <c r="CO476" s="119">
        <f t="shared" si="321"/>
        <v>0</v>
      </c>
      <c r="CP476" s="124"/>
      <c r="CQ476" s="115">
        <f>IFERROR(IF(CP476="",0,(SUMIF($G$3:CO$3,"金额-入",$G476:CO476)-SUMIF($G$3:CO$3,"金额-出",$G476:CO476))/(SUMIF($G$3:CO$3,"数量-入",$G476:CO476)-SUMIF($G$3:CO$3,"数量-出",$G476:CO476))),0)</f>
        <v>0</v>
      </c>
      <c r="CR476" s="115">
        <f t="shared" si="322"/>
        <v>0</v>
      </c>
      <c r="CS476" s="125"/>
      <c r="CT476" s="126"/>
      <c r="CU476" s="123"/>
      <c r="CV476" s="112"/>
      <c r="CW476" s="119">
        <f t="shared" si="323"/>
        <v>0</v>
      </c>
      <c r="CX476" s="124"/>
      <c r="CY476" s="115">
        <f>IFERROR(IF(CX476="",0,(SUMIF($G$3:CW$3,"金额-入",$G476:CW476)-SUMIF($G$3:CW$3,"金额-出",$G476:CW476))/(SUMIF($G$3:CW$3,"数量-入",$G476:CW476)-SUMIF($G$3:CW$3,"数量-出",$G476:CW476))),0)</f>
        <v>0</v>
      </c>
      <c r="CZ476" s="115">
        <f t="shared" si="324"/>
        <v>0</v>
      </c>
      <c r="DA476" s="125"/>
      <c r="DB476" s="126"/>
      <c r="DC476" s="123"/>
      <c r="DD476" s="112"/>
      <c r="DE476" s="119">
        <f t="shared" si="325"/>
        <v>0</v>
      </c>
      <c r="DF476" s="124"/>
      <c r="DG476" s="115">
        <f>IFERROR(IF(DF476="",0,(SUMIF($G$3:DE$3,"金额-入",$G476:DE476)-SUMIF($G$3:DE$3,"金额-出",$G476:DE476))/(SUMIF($G$3:DE$3,"数量-入",$G476:DE476)-SUMIF($G$3:DE$3,"数量-出",$G476:DE476))),0)</f>
        <v>0</v>
      </c>
      <c r="DH476" s="115">
        <f t="shared" si="326"/>
        <v>0</v>
      </c>
      <c r="DI476" s="125"/>
      <c r="DJ476" s="126"/>
      <c r="DK476" s="109">
        <f t="array" ref="DK476">MIN(IF(($G$3:$DJ$3="单价")*(G476:DJ476&lt;&gt;0),G476:DJ476))</f>
        <v>0</v>
      </c>
      <c r="DL476" s="97">
        <f t="array" ref="DL476">MAX(IF($G$3:$DJ$3="单价",G476:DJ476))</f>
        <v>0</v>
      </c>
      <c r="DM476" s="115">
        <f t="shared" si="327"/>
        <v>0</v>
      </c>
      <c r="DN476" s="127"/>
      <c r="DO476" s="2"/>
      <c r="DP476" s="11">
        <f t="shared" si="328"/>
        <v>0</v>
      </c>
      <c r="DQ476" s="11">
        <f t="shared" si="329"/>
        <v>0</v>
      </c>
      <c r="DR476" s="11"/>
      <c r="DS476" s="11"/>
      <c r="DT476" s="11"/>
      <c r="DU476" s="2"/>
      <c r="DV476" s="2"/>
      <c r="DW476" s="2"/>
      <c r="DX476" s="2"/>
      <c r="DY476" s="2"/>
    </row>
    <row r="477" spans="1:129" ht="18" hidden="1" customHeight="1" outlineLevel="1" x14ac:dyDescent="0.15">
      <c r="A477" s="2"/>
      <c r="B477" s="53">
        <f t="shared" si="292"/>
        <v>473</v>
      </c>
      <c r="C477" s="5"/>
      <c r="D477" s="6"/>
      <c r="E477" s="7"/>
      <c r="F477" s="8"/>
      <c r="G477" s="111"/>
      <c r="H477" s="112"/>
      <c r="I477" s="113">
        <f t="shared" si="295"/>
        <v>0</v>
      </c>
      <c r="J477" s="114">
        <f t="shared" si="296"/>
        <v>0</v>
      </c>
      <c r="K477" s="115">
        <f t="shared" si="293"/>
        <v>0</v>
      </c>
      <c r="L477" s="113">
        <f t="shared" si="297"/>
        <v>0</v>
      </c>
      <c r="M477" s="114">
        <f t="shared" si="298"/>
        <v>0</v>
      </c>
      <c r="N477" s="115">
        <f t="shared" si="294"/>
        <v>0</v>
      </c>
      <c r="O477" s="113">
        <f t="shared" si="299"/>
        <v>0</v>
      </c>
      <c r="P477" s="116">
        <f t="shared" si="300"/>
        <v>0</v>
      </c>
      <c r="Q477" s="117">
        <f t="shared" si="301"/>
        <v>0</v>
      </c>
      <c r="R477" s="118">
        <f t="shared" si="302"/>
        <v>0</v>
      </c>
      <c r="S477" s="111"/>
      <c r="T477" s="112"/>
      <c r="U477" s="119">
        <f t="shared" si="303"/>
        <v>0</v>
      </c>
      <c r="V477" s="120"/>
      <c r="W477" s="115">
        <f>IFERROR(IF(V477="",0,(SUMIF($G$3:U$3,"金额-入",$G477:U477)-SUMIF($G$3:U$3,"金额-出",$G477:U477))/(SUMIF($G$3:U$3,"数量-入",$G477:U477)-SUMIF($G$3:U$3,"数量-出",$G477:U477))),0)</f>
        <v>0</v>
      </c>
      <c r="X477" s="115">
        <f t="shared" si="304"/>
        <v>0</v>
      </c>
      <c r="Y477" s="121"/>
      <c r="Z477" s="122"/>
      <c r="AA477" s="111"/>
      <c r="AB477" s="112"/>
      <c r="AC477" s="119">
        <f t="shared" si="305"/>
        <v>0</v>
      </c>
      <c r="AD477" s="120"/>
      <c r="AE477" s="115">
        <f>IFERROR(IF(AD477="",0,(SUMIF($G$3:AC$3,"金额-入",$G477:AC477)-SUMIF($G$3:AC$3,"金额-出",$G477:AC477))/(SUMIF($G$3:AC$3,"数量-入",$G477:AC477)-SUMIF($G$3:AC$3,"数量-出",$G477:AC477))),0)</f>
        <v>0</v>
      </c>
      <c r="AF477" s="115">
        <f t="shared" si="306"/>
        <v>0</v>
      </c>
      <c r="AG477" s="121"/>
      <c r="AH477" s="122"/>
      <c r="AI477" s="123"/>
      <c r="AJ477" s="112"/>
      <c r="AK477" s="119">
        <f t="shared" si="307"/>
        <v>0</v>
      </c>
      <c r="AL477" s="124"/>
      <c r="AM477" s="115">
        <f>IFERROR(IF(AL477="",0,(SUMIF($G$3:AK$3,"金额-入",$G477:AK477)-SUMIF($G$3:AK$3,"金额-出",$G477:AK477))/(SUMIF($G$3:AK$3,"数量-入",$G477:AK477)-SUMIF($G$3:AK$3,"数量-出",$G477:AK477))),0)</f>
        <v>0</v>
      </c>
      <c r="AN477" s="115">
        <f t="shared" si="308"/>
        <v>0</v>
      </c>
      <c r="AO477" s="125"/>
      <c r="AP477" s="126"/>
      <c r="AQ477" s="123"/>
      <c r="AR477" s="112"/>
      <c r="AS477" s="119">
        <f t="shared" si="309"/>
        <v>0</v>
      </c>
      <c r="AT477" s="124"/>
      <c r="AU477" s="115">
        <f>IFERROR(IF(AT477="",0,(SUMIF($G$3:AS$3,"金额-入",$G477:AS477)-SUMIF($G$3:AS$3,"金额-出",$G477:AS477))/(SUMIF($G$3:AS$3,"数量-入",$G477:AS477)-SUMIF($G$3:AS$3,"数量-出",$G477:AS477))),0)</f>
        <v>0</v>
      </c>
      <c r="AV477" s="115">
        <f t="shared" si="310"/>
        <v>0</v>
      </c>
      <c r="AW477" s="125"/>
      <c r="AX477" s="126"/>
      <c r="AY477" s="123"/>
      <c r="AZ477" s="112"/>
      <c r="BA477" s="119">
        <f t="shared" si="311"/>
        <v>0</v>
      </c>
      <c r="BB477" s="124"/>
      <c r="BC477" s="115">
        <f>IFERROR(IF(BB477="",0,(SUMIF($G$3:BA$3,"金额-入",$G477:BA477)-SUMIF($G$3:BA$3,"金额-出",$G477:BA477))/(SUMIF($G$3:BA$3,"数量-入",$G477:BA477)-SUMIF($G$3:BA$3,"数量-出",$G477:BA477))),0)</f>
        <v>0</v>
      </c>
      <c r="BD477" s="115">
        <f t="shared" si="312"/>
        <v>0</v>
      </c>
      <c r="BE477" s="125"/>
      <c r="BF477" s="126"/>
      <c r="BG477" s="123"/>
      <c r="BH477" s="112"/>
      <c r="BI477" s="119">
        <f t="shared" si="313"/>
        <v>0</v>
      </c>
      <c r="BJ477" s="124"/>
      <c r="BK477" s="115">
        <f>IFERROR(IF(BJ477="",0,(SUMIF($G$3:BI$3,"金额-入",$G477:BI477)-SUMIF($G$3:BI$3,"金额-出",$G477:BI477))/(SUMIF($G$3:BI$3,"数量-入",$G477:BI477)-SUMIF($G$3:BI$3,"数量-出",$G477:BI477))),0)</f>
        <v>0</v>
      </c>
      <c r="BL477" s="115">
        <f t="shared" si="314"/>
        <v>0</v>
      </c>
      <c r="BM477" s="125"/>
      <c r="BN477" s="126"/>
      <c r="BO477" s="123"/>
      <c r="BP477" s="112"/>
      <c r="BQ477" s="119">
        <f t="shared" si="315"/>
        <v>0</v>
      </c>
      <c r="BR477" s="124"/>
      <c r="BS477" s="115">
        <f>IFERROR(IF(BR477="",0,(SUMIF($G$3:BQ$3,"金额-入",$G477:BQ477)-SUMIF($G$3:BQ$3,"金额-出",$G477:BQ477))/(SUMIF($G$3:BQ$3,"数量-入",$G477:BQ477)-SUMIF($G$3:BQ$3,"数量-出",$G477:BQ477))),0)</f>
        <v>0</v>
      </c>
      <c r="BT477" s="115">
        <f t="shared" si="316"/>
        <v>0</v>
      </c>
      <c r="BU477" s="125"/>
      <c r="BV477" s="126"/>
      <c r="BW477" s="123"/>
      <c r="BX477" s="112"/>
      <c r="BY477" s="119">
        <f t="shared" si="317"/>
        <v>0</v>
      </c>
      <c r="BZ477" s="124"/>
      <c r="CA477" s="115">
        <f>IFERROR(IF(BZ477="",0,(SUMIF($G$3:BY$3,"金额-入",$G477:BY477)-SUMIF($G$3:BY$3,"金额-出",$G477:BY477))/(SUMIF($G$3:BY$3,"数量-入",$G477:BY477)-SUMIF($G$3:BY$3,"数量-出",$G477:BY477))),0)</f>
        <v>0</v>
      </c>
      <c r="CB477" s="115">
        <f t="shared" si="318"/>
        <v>0</v>
      </c>
      <c r="CC477" s="125"/>
      <c r="CD477" s="126"/>
      <c r="CE477" s="123"/>
      <c r="CF477" s="112"/>
      <c r="CG477" s="119">
        <f t="shared" si="319"/>
        <v>0</v>
      </c>
      <c r="CH477" s="124"/>
      <c r="CI477" s="115">
        <f>IFERROR(IF(CH477="",0,(SUMIF($G$3:CG$3,"金额-入",$G477:CG477)-SUMIF($G$3:CG$3,"金额-出",$G477:CG477))/(SUMIF($G$3:CG$3,"数量-入",$G477:CG477)-SUMIF($G$3:CG$3,"数量-出",$G477:CG477))),0)</f>
        <v>0</v>
      </c>
      <c r="CJ477" s="115">
        <f t="shared" si="320"/>
        <v>0</v>
      </c>
      <c r="CK477" s="125"/>
      <c r="CL477" s="126"/>
      <c r="CM477" s="123"/>
      <c r="CN477" s="112"/>
      <c r="CO477" s="119">
        <f t="shared" si="321"/>
        <v>0</v>
      </c>
      <c r="CP477" s="124"/>
      <c r="CQ477" s="115">
        <f>IFERROR(IF(CP477="",0,(SUMIF($G$3:CO$3,"金额-入",$G477:CO477)-SUMIF($G$3:CO$3,"金额-出",$G477:CO477))/(SUMIF($G$3:CO$3,"数量-入",$G477:CO477)-SUMIF($G$3:CO$3,"数量-出",$G477:CO477))),0)</f>
        <v>0</v>
      </c>
      <c r="CR477" s="115">
        <f t="shared" si="322"/>
        <v>0</v>
      </c>
      <c r="CS477" s="125"/>
      <c r="CT477" s="126"/>
      <c r="CU477" s="123"/>
      <c r="CV477" s="112"/>
      <c r="CW477" s="119">
        <f t="shared" si="323"/>
        <v>0</v>
      </c>
      <c r="CX477" s="124"/>
      <c r="CY477" s="115">
        <f>IFERROR(IF(CX477="",0,(SUMIF($G$3:CW$3,"金额-入",$G477:CW477)-SUMIF($G$3:CW$3,"金额-出",$G477:CW477))/(SUMIF($G$3:CW$3,"数量-入",$G477:CW477)-SUMIF($G$3:CW$3,"数量-出",$G477:CW477))),0)</f>
        <v>0</v>
      </c>
      <c r="CZ477" s="115">
        <f t="shared" si="324"/>
        <v>0</v>
      </c>
      <c r="DA477" s="125"/>
      <c r="DB477" s="126"/>
      <c r="DC477" s="123"/>
      <c r="DD477" s="112"/>
      <c r="DE477" s="119">
        <f t="shared" si="325"/>
        <v>0</v>
      </c>
      <c r="DF477" s="124"/>
      <c r="DG477" s="115">
        <f>IFERROR(IF(DF477="",0,(SUMIF($G$3:DE$3,"金额-入",$G477:DE477)-SUMIF($G$3:DE$3,"金额-出",$G477:DE477))/(SUMIF($G$3:DE$3,"数量-入",$G477:DE477)-SUMIF($G$3:DE$3,"数量-出",$G477:DE477))),0)</f>
        <v>0</v>
      </c>
      <c r="DH477" s="115">
        <f t="shared" si="326"/>
        <v>0</v>
      </c>
      <c r="DI477" s="125"/>
      <c r="DJ477" s="126"/>
      <c r="DK477" s="109">
        <f t="array" ref="DK477">MIN(IF(($G$3:$DJ$3="单价")*(G477:DJ477&lt;&gt;0),G477:DJ477))</f>
        <v>0</v>
      </c>
      <c r="DL477" s="97">
        <f t="array" ref="DL477">MAX(IF($G$3:$DJ$3="单价",G477:DJ477))</f>
        <v>0</v>
      </c>
      <c r="DM477" s="115">
        <f t="shared" si="327"/>
        <v>0</v>
      </c>
      <c r="DN477" s="127"/>
      <c r="DO477" s="2"/>
      <c r="DP477" s="11">
        <f t="shared" si="328"/>
        <v>0</v>
      </c>
      <c r="DQ477" s="11">
        <f t="shared" si="329"/>
        <v>0</v>
      </c>
      <c r="DR477" s="11"/>
      <c r="DS477" s="11"/>
      <c r="DT477" s="11"/>
      <c r="DU477" s="2"/>
      <c r="DV477" s="2"/>
      <c r="DW477" s="2"/>
      <c r="DX477" s="2"/>
      <c r="DY477" s="2"/>
    </row>
    <row r="478" spans="1:129" ht="18" hidden="1" customHeight="1" outlineLevel="1" x14ac:dyDescent="0.15">
      <c r="A478" s="2"/>
      <c r="B478" s="53">
        <f t="shared" si="292"/>
        <v>474</v>
      </c>
      <c r="C478" s="5"/>
      <c r="D478" s="6"/>
      <c r="E478" s="7"/>
      <c r="F478" s="8"/>
      <c r="G478" s="111"/>
      <c r="H478" s="112"/>
      <c r="I478" s="113">
        <f t="shared" si="295"/>
        <v>0</v>
      </c>
      <c r="J478" s="114">
        <f t="shared" si="296"/>
        <v>0</v>
      </c>
      <c r="K478" s="115">
        <f t="shared" si="293"/>
        <v>0</v>
      </c>
      <c r="L478" s="113">
        <f t="shared" si="297"/>
        <v>0</v>
      </c>
      <c r="M478" s="114">
        <f t="shared" si="298"/>
        <v>0</v>
      </c>
      <c r="N478" s="115">
        <f t="shared" si="294"/>
        <v>0</v>
      </c>
      <c r="O478" s="113">
        <f t="shared" si="299"/>
        <v>0</v>
      </c>
      <c r="P478" s="116">
        <f t="shared" si="300"/>
        <v>0</v>
      </c>
      <c r="Q478" s="117">
        <f t="shared" si="301"/>
        <v>0</v>
      </c>
      <c r="R478" s="118">
        <f t="shared" si="302"/>
        <v>0</v>
      </c>
      <c r="S478" s="111"/>
      <c r="T478" s="112"/>
      <c r="U478" s="119">
        <f t="shared" si="303"/>
        <v>0</v>
      </c>
      <c r="V478" s="120"/>
      <c r="W478" s="115">
        <f>IFERROR(IF(V478="",0,(SUMIF($G$3:U$3,"金额-入",$G478:U478)-SUMIF($G$3:U$3,"金额-出",$G478:U478))/(SUMIF($G$3:U$3,"数量-入",$G478:U478)-SUMIF($G$3:U$3,"数量-出",$G478:U478))),0)</f>
        <v>0</v>
      </c>
      <c r="X478" s="115">
        <f t="shared" si="304"/>
        <v>0</v>
      </c>
      <c r="Y478" s="121"/>
      <c r="Z478" s="122"/>
      <c r="AA478" s="111"/>
      <c r="AB478" s="112"/>
      <c r="AC478" s="119">
        <f t="shared" si="305"/>
        <v>0</v>
      </c>
      <c r="AD478" s="120"/>
      <c r="AE478" s="115">
        <f>IFERROR(IF(AD478="",0,(SUMIF($G$3:AC$3,"金额-入",$G478:AC478)-SUMIF($G$3:AC$3,"金额-出",$G478:AC478))/(SUMIF($G$3:AC$3,"数量-入",$G478:AC478)-SUMIF($G$3:AC$3,"数量-出",$G478:AC478))),0)</f>
        <v>0</v>
      </c>
      <c r="AF478" s="115">
        <f t="shared" si="306"/>
        <v>0</v>
      </c>
      <c r="AG478" s="121"/>
      <c r="AH478" s="122"/>
      <c r="AI478" s="123"/>
      <c r="AJ478" s="112"/>
      <c r="AK478" s="119">
        <f t="shared" si="307"/>
        <v>0</v>
      </c>
      <c r="AL478" s="124"/>
      <c r="AM478" s="115">
        <f>IFERROR(IF(AL478="",0,(SUMIF($G$3:AK$3,"金额-入",$G478:AK478)-SUMIF($G$3:AK$3,"金额-出",$G478:AK478))/(SUMIF($G$3:AK$3,"数量-入",$G478:AK478)-SUMIF($G$3:AK$3,"数量-出",$G478:AK478))),0)</f>
        <v>0</v>
      </c>
      <c r="AN478" s="115">
        <f t="shared" si="308"/>
        <v>0</v>
      </c>
      <c r="AO478" s="125"/>
      <c r="AP478" s="126"/>
      <c r="AQ478" s="123"/>
      <c r="AR478" s="112"/>
      <c r="AS478" s="119">
        <f t="shared" si="309"/>
        <v>0</v>
      </c>
      <c r="AT478" s="124"/>
      <c r="AU478" s="115">
        <f>IFERROR(IF(AT478="",0,(SUMIF($G$3:AS$3,"金额-入",$G478:AS478)-SUMIF($G$3:AS$3,"金额-出",$G478:AS478))/(SUMIF($G$3:AS$3,"数量-入",$G478:AS478)-SUMIF($G$3:AS$3,"数量-出",$G478:AS478))),0)</f>
        <v>0</v>
      </c>
      <c r="AV478" s="115">
        <f t="shared" si="310"/>
        <v>0</v>
      </c>
      <c r="AW478" s="125"/>
      <c r="AX478" s="126"/>
      <c r="AY478" s="123"/>
      <c r="AZ478" s="112"/>
      <c r="BA478" s="119">
        <f t="shared" si="311"/>
        <v>0</v>
      </c>
      <c r="BB478" s="124"/>
      <c r="BC478" s="115">
        <f>IFERROR(IF(BB478="",0,(SUMIF($G$3:BA$3,"金额-入",$G478:BA478)-SUMIF($G$3:BA$3,"金额-出",$G478:BA478))/(SUMIF($G$3:BA$3,"数量-入",$G478:BA478)-SUMIF($G$3:BA$3,"数量-出",$G478:BA478))),0)</f>
        <v>0</v>
      </c>
      <c r="BD478" s="115">
        <f t="shared" si="312"/>
        <v>0</v>
      </c>
      <c r="BE478" s="125"/>
      <c r="BF478" s="126"/>
      <c r="BG478" s="123"/>
      <c r="BH478" s="112"/>
      <c r="BI478" s="119">
        <f t="shared" si="313"/>
        <v>0</v>
      </c>
      <c r="BJ478" s="124"/>
      <c r="BK478" s="115">
        <f>IFERROR(IF(BJ478="",0,(SUMIF($G$3:BI$3,"金额-入",$G478:BI478)-SUMIF($G$3:BI$3,"金额-出",$G478:BI478))/(SUMIF($G$3:BI$3,"数量-入",$G478:BI478)-SUMIF($G$3:BI$3,"数量-出",$G478:BI478))),0)</f>
        <v>0</v>
      </c>
      <c r="BL478" s="115">
        <f t="shared" si="314"/>
        <v>0</v>
      </c>
      <c r="BM478" s="125"/>
      <c r="BN478" s="126"/>
      <c r="BO478" s="123"/>
      <c r="BP478" s="112"/>
      <c r="BQ478" s="119">
        <f t="shared" si="315"/>
        <v>0</v>
      </c>
      <c r="BR478" s="124"/>
      <c r="BS478" s="115">
        <f>IFERROR(IF(BR478="",0,(SUMIF($G$3:BQ$3,"金额-入",$G478:BQ478)-SUMIF($G$3:BQ$3,"金额-出",$G478:BQ478))/(SUMIF($G$3:BQ$3,"数量-入",$G478:BQ478)-SUMIF($G$3:BQ$3,"数量-出",$G478:BQ478))),0)</f>
        <v>0</v>
      </c>
      <c r="BT478" s="115">
        <f t="shared" si="316"/>
        <v>0</v>
      </c>
      <c r="BU478" s="125"/>
      <c r="BV478" s="126"/>
      <c r="BW478" s="123"/>
      <c r="BX478" s="112"/>
      <c r="BY478" s="119">
        <f t="shared" si="317"/>
        <v>0</v>
      </c>
      <c r="BZ478" s="124"/>
      <c r="CA478" s="115">
        <f>IFERROR(IF(BZ478="",0,(SUMIF($G$3:BY$3,"金额-入",$G478:BY478)-SUMIF($G$3:BY$3,"金额-出",$G478:BY478))/(SUMIF($G$3:BY$3,"数量-入",$G478:BY478)-SUMIF($G$3:BY$3,"数量-出",$G478:BY478))),0)</f>
        <v>0</v>
      </c>
      <c r="CB478" s="115">
        <f t="shared" si="318"/>
        <v>0</v>
      </c>
      <c r="CC478" s="125"/>
      <c r="CD478" s="126"/>
      <c r="CE478" s="123"/>
      <c r="CF478" s="112"/>
      <c r="CG478" s="119">
        <f t="shared" si="319"/>
        <v>0</v>
      </c>
      <c r="CH478" s="124"/>
      <c r="CI478" s="115">
        <f>IFERROR(IF(CH478="",0,(SUMIF($G$3:CG$3,"金额-入",$G478:CG478)-SUMIF($G$3:CG$3,"金额-出",$G478:CG478))/(SUMIF($G$3:CG$3,"数量-入",$G478:CG478)-SUMIF($G$3:CG$3,"数量-出",$G478:CG478))),0)</f>
        <v>0</v>
      </c>
      <c r="CJ478" s="115">
        <f t="shared" si="320"/>
        <v>0</v>
      </c>
      <c r="CK478" s="125"/>
      <c r="CL478" s="126"/>
      <c r="CM478" s="123"/>
      <c r="CN478" s="112"/>
      <c r="CO478" s="119">
        <f t="shared" si="321"/>
        <v>0</v>
      </c>
      <c r="CP478" s="124"/>
      <c r="CQ478" s="115">
        <f>IFERROR(IF(CP478="",0,(SUMIF($G$3:CO$3,"金额-入",$G478:CO478)-SUMIF($G$3:CO$3,"金额-出",$G478:CO478))/(SUMIF($G$3:CO$3,"数量-入",$G478:CO478)-SUMIF($G$3:CO$3,"数量-出",$G478:CO478))),0)</f>
        <v>0</v>
      </c>
      <c r="CR478" s="115">
        <f t="shared" si="322"/>
        <v>0</v>
      </c>
      <c r="CS478" s="125"/>
      <c r="CT478" s="126"/>
      <c r="CU478" s="123"/>
      <c r="CV478" s="112"/>
      <c r="CW478" s="119">
        <f t="shared" si="323"/>
        <v>0</v>
      </c>
      <c r="CX478" s="124"/>
      <c r="CY478" s="115">
        <f>IFERROR(IF(CX478="",0,(SUMIF($G$3:CW$3,"金额-入",$G478:CW478)-SUMIF($G$3:CW$3,"金额-出",$G478:CW478))/(SUMIF($G$3:CW$3,"数量-入",$G478:CW478)-SUMIF($G$3:CW$3,"数量-出",$G478:CW478))),0)</f>
        <v>0</v>
      </c>
      <c r="CZ478" s="115">
        <f t="shared" si="324"/>
        <v>0</v>
      </c>
      <c r="DA478" s="125"/>
      <c r="DB478" s="126"/>
      <c r="DC478" s="123"/>
      <c r="DD478" s="112"/>
      <c r="DE478" s="119">
        <f t="shared" si="325"/>
        <v>0</v>
      </c>
      <c r="DF478" s="124"/>
      <c r="DG478" s="115">
        <f>IFERROR(IF(DF478="",0,(SUMIF($G$3:DE$3,"金额-入",$G478:DE478)-SUMIF($G$3:DE$3,"金额-出",$G478:DE478))/(SUMIF($G$3:DE$3,"数量-入",$G478:DE478)-SUMIF($G$3:DE$3,"数量-出",$G478:DE478))),0)</f>
        <v>0</v>
      </c>
      <c r="DH478" s="115">
        <f t="shared" si="326"/>
        <v>0</v>
      </c>
      <c r="DI478" s="125"/>
      <c r="DJ478" s="126"/>
      <c r="DK478" s="109">
        <f t="array" ref="DK478">MIN(IF(($G$3:$DJ$3="单价")*(G478:DJ478&lt;&gt;0),G478:DJ478))</f>
        <v>0</v>
      </c>
      <c r="DL478" s="97">
        <f t="array" ref="DL478">MAX(IF($G$3:$DJ$3="单价",G478:DJ478))</f>
        <v>0</v>
      </c>
      <c r="DM478" s="115">
        <f t="shared" si="327"/>
        <v>0</v>
      </c>
      <c r="DN478" s="127"/>
      <c r="DO478" s="2"/>
      <c r="DP478" s="11">
        <f t="shared" si="328"/>
        <v>0</v>
      </c>
      <c r="DQ478" s="11">
        <f t="shared" si="329"/>
        <v>0</v>
      </c>
      <c r="DR478" s="11"/>
      <c r="DS478" s="11"/>
      <c r="DT478" s="11"/>
      <c r="DU478" s="2"/>
      <c r="DV478" s="2"/>
      <c r="DW478" s="2"/>
      <c r="DX478" s="2"/>
      <c r="DY478" s="2"/>
    </row>
    <row r="479" spans="1:129" ht="18" hidden="1" customHeight="1" outlineLevel="1" x14ac:dyDescent="0.15">
      <c r="A479" s="2"/>
      <c r="B479" s="53">
        <f t="shared" si="292"/>
        <v>475</v>
      </c>
      <c r="C479" s="5"/>
      <c r="D479" s="6"/>
      <c r="E479" s="7"/>
      <c r="F479" s="8"/>
      <c r="G479" s="111"/>
      <c r="H479" s="112"/>
      <c r="I479" s="113">
        <f t="shared" si="295"/>
        <v>0</v>
      </c>
      <c r="J479" s="114">
        <f t="shared" si="296"/>
        <v>0</v>
      </c>
      <c r="K479" s="115">
        <f t="shared" si="293"/>
        <v>0</v>
      </c>
      <c r="L479" s="113">
        <f t="shared" si="297"/>
        <v>0</v>
      </c>
      <c r="M479" s="114">
        <f t="shared" si="298"/>
        <v>0</v>
      </c>
      <c r="N479" s="115">
        <f t="shared" si="294"/>
        <v>0</v>
      </c>
      <c r="O479" s="113">
        <f t="shared" si="299"/>
        <v>0</v>
      </c>
      <c r="P479" s="116">
        <f t="shared" si="300"/>
        <v>0</v>
      </c>
      <c r="Q479" s="117">
        <f t="shared" si="301"/>
        <v>0</v>
      </c>
      <c r="R479" s="118">
        <f t="shared" si="302"/>
        <v>0</v>
      </c>
      <c r="S479" s="111"/>
      <c r="T479" s="112"/>
      <c r="U479" s="119">
        <f t="shared" si="303"/>
        <v>0</v>
      </c>
      <c r="V479" s="120"/>
      <c r="W479" s="115">
        <f>IFERROR(IF(V479="",0,(SUMIF($G$3:U$3,"金额-入",$G479:U479)-SUMIF($G$3:U$3,"金额-出",$G479:U479))/(SUMIF($G$3:U$3,"数量-入",$G479:U479)-SUMIF($G$3:U$3,"数量-出",$G479:U479))),0)</f>
        <v>0</v>
      </c>
      <c r="X479" s="115">
        <f t="shared" si="304"/>
        <v>0</v>
      </c>
      <c r="Y479" s="121"/>
      <c r="Z479" s="122"/>
      <c r="AA479" s="111"/>
      <c r="AB479" s="112"/>
      <c r="AC479" s="119">
        <f t="shared" si="305"/>
        <v>0</v>
      </c>
      <c r="AD479" s="120"/>
      <c r="AE479" s="115">
        <f>IFERROR(IF(AD479="",0,(SUMIF($G$3:AC$3,"金额-入",$G479:AC479)-SUMIF($G$3:AC$3,"金额-出",$G479:AC479))/(SUMIF($G$3:AC$3,"数量-入",$G479:AC479)-SUMIF($G$3:AC$3,"数量-出",$G479:AC479))),0)</f>
        <v>0</v>
      </c>
      <c r="AF479" s="115">
        <f t="shared" si="306"/>
        <v>0</v>
      </c>
      <c r="AG479" s="121"/>
      <c r="AH479" s="122"/>
      <c r="AI479" s="123"/>
      <c r="AJ479" s="112"/>
      <c r="AK479" s="119">
        <f t="shared" si="307"/>
        <v>0</v>
      </c>
      <c r="AL479" s="124"/>
      <c r="AM479" s="115">
        <f>IFERROR(IF(AL479="",0,(SUMIF($G$3:AK$3,"金额-入",$G479:AK479)-SUMIF($G$3:AK$3,"金额-出",$G479:AK479))/(SUMIF($G$3:AK$3,"数量-入",$G479:AK479)-SUMIF($G$3:AK$3,"数量-出",$G479:AK479))),0)</f>
        <v>0</v>
      </c>
      <c r="AN479" s="115">
        <f t="shared" si="308"/>
        <v>0</v>
      </c>
      <c r="AO479" s="125"/>
      <c r="AP479" s="126"/>
      <c r="AQ479" s="123"/>
      <c r="AR479" s="112"/>
      <c r="AS479" s="119">
        <f t="shared" si="309"/>
        <v>0</v>
      </c>
      <c r="AT479" s="124"/>
      <c r="AU479" s="115">
        <f>IFERROR(IF(AT479="",0,(SUMIF($G$3:AS$3,"金额-入",$G479:AS479)-SUMIF($G$3:AS$3,"金额-出",$G479:AS479))/(SUMIF($G$3:AS$3,"数量-入",$G479:AS479)-SUMIF($G$3:AS$3,"数量-出",$G479:AS479))),0)</f>
        <v>0</v>
      </c>
      <c r="AV479" s="115">
        <f t="shared" si="310"/>
        <v>0</v>
      </c>
      <c r="AW479" s="125"/>
      <c r="AX479" s="126"/>
      <c r="AY479" s="123"/>
      <c r="AZ479" s="112"/>
      <c r="BA479" s="119">
        <f t="shared" si="311"/>
        <v>0</v>
      </c>
      <c r="BB479" s="124"/>
      <c r="BC479" s="115">
        <f>IFERROR(IF(BB479="",0,(SUMIF($G$3:BA$3,"金额-入",$G479:BA479)-SUMIF($G$3:BA$3,"金额-出",$G479:BA479))/(SUMIF($G$3:BA$3,"数量-入",$G479:BA479)-SUMIF($G$3:BA$3,"数量-出",$G479:BA479))),0)</f>
        <v>0</v>
      </c>
      <c r="BD479" s="115">
        <f t="shared" si="312"/>
        <v>0</v>
      </c>
      <c r="BE479" s="125"/>
      <c r="BF479" s="126"/>
      <c r="BG479" s="123"/>
      <c r="BH479" s="112"/>
      <c r="BI479" s="119">
        <f t="shared" si="313"/>
        <v>0</v>
      </c>
      <c r="BJ479" s="124"/>
      <c r="BK479" s="115">
        <f>IFERROR(IF(BJ479="",0,(SUMIF($G$3:BI$3,"金额-入",$G479:BI479)-SUMIF($G$3:BI$3,"金额-出",$G479:BI479))/(SUMIF($G$3:BI$3,"数量-入",$G479:BI479)-SUMIF($G$3:BI$3,"数量-出",$G479:BI479))),0)</f>
        <v>0</v>
      </c>
      <c r="BL479" s="115">
        <f t="shared" si="314"/>
        <v>0</v>
      </c>
      <c r="BM479" s="125"/>
      <c r="BN479" s="126"/>
      <c r="BO479" s="123"/>
      <c r="BP479" s="112"/>
      <c r="BQ479" s="119">
        <f t="shared" si="315"/>
        <v>0</v>
      </c>
      <c r="BR479" s="124"/>
      <c r="BS479" s="115">
        <f>IFERROR(IF(BR479="",0,(SUMIF($G$3:BQ$3,"金额-入",$G479:BQ479)-SUMIF($G$3:BQ$3,"金额-出",$G479:BQ479))/(SUMIF($G$3:BQ$3,"数量-入",$G479:BQ479)-SUMIF($G$3:BQ$3,"数量-出",$G479:BQ479))),0)</f>
        <v>0</v>
      </c>
      <c r="BT479" s="115">
        <f t="shared" si="316"/>
        <v>0</v>
      </c>
      <c r="BU479" s="125"/>
      <c r="BV479" s="126"/>
      <c r="BW479" s="123"/>
      <c r="BX479" s="112"/>
      <c r="BY479" s="119">
        <f t="shared" si="317"/>
        <v>0</v>
      </c>
      <c r="BZ479" s="124"/>
      <c r="CA479" s="115">
        <f>IFERROR(IF(BZ479="",0,(SUMIF($G$3:BY$3,"金额-入",$G479:BY479)-SUMIF($G$3:BY$3,"金额-出",$G479:BY479))/(SUMIF($G$3:BY$3,"数量-入",$G479:BY479)-SUMIF($G$3:BY$3,"数量-出",$G479:BY479))),0)</f>
        <v>0</v>
      </c>
      <c r="CB479" s="115">
        <f t="shared" si="318"/>
        <v>0</v>
      </c>
      <c r="CC479" s="125"/>
      <c r="CD479" s="126"/>
      <c r="CE479" s="123"/>
      <c r="CF479" s="112"/>
      <c r="CG479" s="119">
        <f t="shared" si="319"/>
        <v>0</v>
      </c>
      <c r="CH479" s="124"/>
      <c r="CI479" s="115">
        <f>IFERROR(IF(CH479="",0,(SUMIF($G$3:CG$3,"金额-入",$G479:CG479)-SUMIF($G$3:CG$3,"金额-出",$G479:CG479))/(SUMIF($G$3:CG$3,"数量-入",$G479:CG479)-SUMIF($G$3:CG$3,"数量-出",$G479:CG479))),0)</f>
        <v>0</v>
      </c>
      <c r="CJ479" s="115">
        <f t="shared" si="320"/>
        <v>0</v>
      </c>
      <c r="CK479" s="125"/>
      <c r="CL479" s="126"/>
      <c r="CM479" s="123"/>
      <c r="CN479" s="112"/>
      <c r="CO479" s="119">
        <f t="shared" si="321"/>
        <v>0</v>
      </c>
      <c r="CP479" s="124"/>
      <c r="CQ479" s="115">
        <f>IFERROR(IF(CP479="",0,(SUMIF($G$3:CO$3,"金额-入",$G479:CO479)-SUMIF($G$3:CO$3,"金额-出",$G479:CO479))/(SUMIF($G$3:CO$3,"数量-入",$G479:CO479)-SUMIF($G$3:CO$3,"数量-出",$G479:CO479))),0)</f>
        <v>0</v>
      </c>
      <c r="CR479" s="115">
        <f t="shared" si="322"/>
        <v>0</v>
      </c>
      <c r="CS479" s="125"/>
      <c r="CT479" s="126"/>
      <c r="CU479" s="123"/>
      <c r="CV479" s="112"/>
      <c r="CW479" s="119">
        <f t="shared" si="323"/>
        <v>0</v>
      </c>
      <c r="CX479" s="124"/>
      <c r="CY479" s="115">
        <f>IFERROR(IF(CX479="",0,(SUMIF($G$3:CW$3,"金额-入",$G479:CW479)-SUMIF($G$3:CW$3,"金额-出",$G479:CW479))/(SUMIF($G$3:CW$3,"数量-入",$G479:CW479)-SUMIF($G$3:CW$3,"数量-出",$G479:CW479))),0)</f>
        <v>0</v>
      </c>
      <c r="CZ479" s="115">
        <f t="shared" si="324"/>
        <v>0</v>
      </c>
      <c r="DA479" s="125"/>
      <c r="DB479" s="126"/>
      <c r="DC479" s="123"/>
      <c r="DD479" s="112"/>
      <c r="DE479" s="119">
        <f t="shared" si="325"/>
        <v>0</v>
      </c>
      <c r="DF479" s="124"/>
      <c r="DG479" s="115">
        <f>IFERROR(IF(DF479="",0,(SUMIF($G$3:DE$3,"金额-入",$G479:DE479)-SUMIF($G$3:DE$3,"金额-出",$G479:DE479))/(SUMIF($G$3:DE$3,"数量-入",$G479:DE479)-SUMIF($G$3:DE$3,"数量-出",$G479:DE479))),0)</f>
        <v>0</v>
      </c>
      <c r="DH479" s="115">
        <f t="shared" si="326"/>
        <v>0</v>
      </c>
      <c r="DI479" s="125"/>
      <c r="DJ479" s="126"/>
      <c r="DK479" s="109">
        <f t="array" ref="DK479">MIN(IF(($G$3:$DJ$3="单价")*(G479:DJ479&lt;&gt;0),G479:DJ479))</f>
        <v>0</v>
      </c>
      <c r="DL479" s="97">
        <f t="array" ref="DL479">MAX(IF($G$3:$DJ$3="单价",G479:DJ479))</f>
        <v>0</v>
      </c>
      <c r="DM479" s="115">
        <f t="shared" si="327"/>
        <v>0</v>
      </c>
      <c r="DN479" s="127"/>
      <c r="DO479" s="2"/>
      <c r="DP479" s="11">
        <f t="shared" si="328"/>
        <v>0</v>
      </c>
      <c r="DQ479" s="11">
        <f t="shared" si="329"/>
        <v>0</v>
      </c>
      <c r="DR479" s="11"/>
      <c r="DS479" s="11"/>
      <c r="DT479" s="11"/>
      <c r="DU479" s="2"/>
      <c r="DV479" s="2"/>
      <c r="DW479" s="2"/>
      <c r="DX479" s="2"/>
      <c r="DY479" s="2"/>
    </row>
    <row r="480" spans="1:129" ht="18" hidden="1" customHeight="1" outlineLevel="1" x14ac:dyDescent="0.15">
      <c r="A480" s="2"/>
      <c r="B480" s="53">
        <f t="shared" si="292"/>
        <v>476</v>
      </c>
      <c r="C480" s="5"/>
      <c r="D480" s="6"/>
      <c r="E480" s="7"/>
      <c r="F480" s="8"/>
      <c r="G480" s="111"/>
      <c r="H480" s="112"/>
      <c r="I480" s="113">
        <f t="shared" si="295"/>
        <v>0</v>
      </c>
      <c r="J480" s="114">
        <f t="shared" si="296"/>
        <v>0</v>
      </c>
      <c r="K480" s="115">
        <f t="shared" si="293"/>
        <v>0</v>
      </c>
      <c r="L480" s="113">
        <f t="shared" si="297"/>
        <v>0</v>
      </c>
      <c r="M480" s="114">
        <f t="shared" si="298"/>
        <v>0</v>
      </c>
      <c r="N480" s="115">
        <f t="shared" si="294"/>
        <v>0</v>
      </c>
      <c r="O480" s="113">
        <f t="shared" si="299"/>
        <v>0</v>
      </c>
      <c r="P480" s="116">
        <f t="shared" si="300"/>
        <v>0</v>
      </c>
      <c r="Q480" s="117">
        <f t="shared" si="301"/>
        <v>0</v>
      </c>
      <c r="R480" s="118">
        <f t="shared" si="302"/>
        <v>0</v>
      </c>
      <c r="S480" s="111"/>
      <c r="T480" s="112"/>
      <c r="U480" s="119">
        <f t="shared" si="303"/>
        <v>0</v>
      </c>
      <c r="V480" s="120"/>
      <c r="W480" s="115">
        <f>IFERROR(IF(V480="",0,(SUMIF($G$3:U$3,"金额-入",$G480:U480)-SUMIF($G$3:U$3,"金额-出",$G480:U480))/(SUMIF($G$3:U$3,"数量-入",$G480:U480)-SUMIF($G$3:U$3,"数量-出",$G480:U480))),0)</f>
        <v>0</v>
      </c>
      <c r="X480" s="115">
        <f t="shared" si="304"/>
        <v>0</v>
      </c>
      <c r="Y480" s="121"/>
      <c r="Z480" s="122"/>
      <c r="AA480" s="111"/>
      <c r="AB480" s="112"/>
      <c r="AC480" s="119">
        <f t="shared" si="305"/>
        <v>0</v>
      </c>
      <c r="AD480" s="120"/>
      <c r="AE480" s="115">
        <f>IFERROR(IF(AD480="",0,(SUMIF($G$3:AC$3,"金额-入",$G480:AC480)-SUMIF($G$3:AC$3,"金额-出",$G480:AC480))/(SUMIF($G$3:AC$3,"数量-入",$G480:AC480)-SUMIF($G$3:AC$3,"数量-出",$G480:AC480))),0)</f>
        <v>0</v>
      </c>
      <c r="AF480" s="115">
        <f t="shared" si="306"/>
        <v>0</v>
      </c>
      <c r="AG480" s="121"/>
      <c r="AH480" s="122"/>
      <c r="AI480" s="123"/>
      <c r="AJ480" s="112"/>
      <c r="AK480" s="119">
        <f t="shared" si="307"/>
        <v>0</v>
      </c>
      <c r="AL480" s="124"/>
      <c r="AM480" s="115">
        <f>IFERROR(IF(AL480="",0,(SUMIF($G$3:AK$3,"金额-入",$G480:AK480)-SUMIF($G$3:AK$3,"金额-出",$G480:AK480))/(SUMIF($G$3:AK$3,"数量-入",$G480:AK480)-SUMIF($G$3:AK$3,"数量-出",$G480:AK480))),0)</f>
        <v>0</v>
      </c>
      <c r="AN480" s="115">
        <f t="shared" si="308"/>
        <v>0</v>
      </c>
      <c r="AO480" s="125"/>
      <c r="AP480" s="126"/>
      <c r="AQ480" s="123"/>
      <c r="AR480" s="112"/>
      <c r="AS480" s="119">
        <f t="shared" si="309"/>
        <v>0</v>
      </c>
      <c r="AT480" s="124"/>
      <c r="AU480" s="115">
        <f>IFERROR(IF(AT480="",0,(SUMIF($G$3:AS$3,"金额-入",$G480:AS480)-SUMIF($G$3:AS$3,"金额-出",$G480:AS480))/(SUMIF($G$3:AS$3,"数量-入",$G480:AS480)-SUMIF($G$3:AS$3,"数量-出",$G480:AS480))),0)</f>
        <v>0</v>
      </c>
      <c r="AV480" s="115">
        <f t="shared" si="310"/>
        <v>0</v>
      </c>
      <c r="AW480" s="125"/>
      <c r="AX480" s="126"/>
      <c r="AY480" s="123"/>
      <c r="AZ480" s="112"/>
      <c r="BA480" s="119">
        <f t="shared" si="311"/>
        <v>0</v>
      </c>
      <c r="BB480" s="124"/>
      <c r="BC480" s="115">
        <f>IFERROR(IF(BB480="",0,(SUMIF($G$3:BA$3,"金额-入",$G480:BA480)-SUMIF($G$3:BA$3,"金额-出",$G480:BA480))/(SUMIF($G$3:BA$3,"数量-入",$G480:BA480)-SUMIF($G$3:BA$3,"数量-出",$G480:BA480))),0)</f>
        <v>0</v>
      </c>
      <c r="BD480" s="115">
        <f t="shared" si="312"/>
        <v>0</v>
      </c>
      <c r="BE480" s="125"/>
      <c r="BF480" s="126"/>
      <c r="BG480" s="123"/>
      <c r="BH480" s="112"/>
      <c r="BI480" s="119">
        <f t="shared" si="313"/>
        <v>0</v>
      </c>
      <c r="BJ480" s="124"/>
      <c r="BK480" s="115">
        <f>IFERROR(IF(BJ480="",0,(SUMIF($G$3:BI$3,"金额-入",$G480:BI480)-SUMIF($G$3:BI$3,"金额-出",$G480:BI480))/(SUMIF($G$3:BI$3,"数量-入",$G480:BI480)-SUMIF($G$3:BI$3,"数量-出",$G480:BI480))),0)</f>
        <v>0</v>
      </c>
      <c r="BL480" s="115">
        <f t="shared" si="314"/>
        <v>0</v>
      </c>
      <c r="BM480" s="125"/>
      <c r="BN480" s="126"/>
      <c r="BO480" s="123"/>
      <c r="BP480" s="112"/>
      <c r="BQ480" s="119">
        <f t="shared" si="315"/>
        <v>0</v>
      </c>
      <c r="BR480" s="124"/>
      <c r="BS480" s="115">
        <f>IFERROR(IF(BR480="",0,(SUMIF($G$3:BQ$3,"金额-入",$G480:BQ480)-SUMIF($G$3:BQ$3,"金额-出",$G480:BQ480))/(SUMIF($G$3:BQ$3,"数量-入",$G480:BQ480)-SUMIF($G$3:BQ$3,"数量-出",$G480:BQ480))),0)</f>
        <v>0</v>
      </c>
      <c r="BT480" s="115">
        <f t="shared" si="316"/>
        <v>0</v>
      </c>
      <c r="BU480" s="125"/>
      <c r="BV480" s="126"/>
      <c r="BW480" s="123"/>
      <c r="BX480" s="112"/>
      <c r="BY480" s="119">
        <f t="shared" si="317"/>
        <v>0</v>
      </c>
      <c r="BZ480" s="124"/>
      <c r="CA480" s="115">
        <f>IFERROR(IF(BZ480="",0,(SUMIF($G$3:BY$3,"金额-入",$G480:BY480)-SUMIF($G$3:BY$3,"金额-出",$G480:BY480))/(SUMIF($G$3:BY$3,"数量-入",$G480:BY480)-SUMIF($G$3:BY$3,"数量-出",$G480:BY480))),0)</f>
        <v>0</v>
      </c>
      <c r="CB480" s="115">
        <f t="shared" si="318"/>
        <v>0</v>
      </c>
      <c r="CC480" s="125"/>
      <c r="CD480" s="126"/>
      <c r="CE480" s="123"/>
      <c r="CF480" s="112"/>
      <c r="CG480" s="119">
        <f t="shared" si="319"/>
        <v>0</v>
      </c>
      <c r="CH480" s="124"/>
      <c r="CI480" s="115">
        <f>IFERROR(IF(CH480="",0,(SUMIF($G$3:CG$3,"金额-入",$G480:CG480)-SUMIF($G$3:CG$3,"金额-出",$G480:CG480))/(SUMIF($G$3:CG$3,"数量-入",$G480:CG480)-SUMIF($G$3:CG$3,"数量-出",$G480:CG480))),0)</f>
        <v>0</v>
      </c>
      <c r="CJ480" s="115">
        <f t="shared" si="320"/>
        <v>0</v>
      </c>
      <c r="CK480" s="125"/>
      <c r="CL480" s="126"/>
      <c r="CM480" s="123"/>
      <c r="CN480" s="112"/>
      <c r="CO480" s="119">
        <f t="shared" si="321"/>
        <v>0</v>
      </c>
      <c r="CP480" s="124"/>
      <c r="CQ480" s="115">
        <f>IFERROR(IF(CP480="",0,(SUMIF($G$3:CO$3,"金额-入",$G480:CO480)-SUMIF($G$3:CO$3,"金额-出",$G480:CO480))/(SUMIF($G$3:CO$3,"数量-入",$G480:CO480)-SUMIF($G$3:CO$3,"数量-出",$G480:CO480))),0)</f>
        <v>0</v>
      </c>
      <c r="CR480" s="115">
        <f t="shared" si="322"/>
        <v>0</v>
      </c>
      <c r="CS480" s="125"/>
      <c r="CT480" s="126"/>
      <c r="CU480" s="123"/>
      <c r="CV480" s="112"/>
      <c r="CW480" s="119">
        <f t="shared" si="323"/>
        <v>0</v>
      </c>
      <c r="CX480" s="124"/>
      <c r="CY480" s="115">
        <f>IFERROR(IF(CX480="",0,(SUMIF($G$3:CW$3,"金额-入",$G480:CW480)-SUMIF($G$3:CW$3,"金额-出",$G480:CW480))/(SUMIF($G$3:CW$3,"数量-入",$G480:CW480)-SUMIF($G$3:CW$3,"数量-出",$G480:CW480))),0)</f>
        <v>0</v>
      </c>
      <c r="CZ480" s="115">
        <f t="shared" si="324"/>
        <v>0</v>
      </c>
      <c r="DA480" s="125"/>
      <c r="DB480" s="126"/>
      <c r="DC480" s="123"/>
      <c r="DD480" s="112"/>
      <c r="DE480" s="119">
        <f t="shared" si="325"/>
        <v>0</v>
      </c>
      <c r="DF480" s="124"/>
      <c r="DG480" s="115">
        <f>IFERROR(IF(DF480="",0,(SUMIF($G$3:DE$3,"金额-入",$G480:DE480)-SUMIF($G$3:DE$3,"金额-出",$G480:DE480))/(SUMIF($G$3:DE$3,"数量-入",$G480:DE480)-SUMIF($G$3:DE$3,"数量-出",$G480:DE480))),0)</f>
        <v>0</v>
      </c>
      <c r="DH480" s="115">
        <f t="shared" si="326"/>
        <v>0</v>
      </c>
      <c r="DI480" s="125"/>
      <c r="DJ480" s="126"/>
      <c r="DK480" s="109">
        <f t="array" ref="DK480">MIN(IF(($G$3:$DJ$3="单价")*(G480:DJ480&lt;&gt;0),G480:DJ480))</f>
        <v>0</v>
      </c>
      <c r="DL480" s="97">
        <f t="array" ref="DL480">MAX(IF($G$3:$DJ$3="单价",G480:DJ480))</f>
        <v>0</v>
      </c>
      <c r="DM480" s="115">
        <f t="shared" si="327"/>
        <v>0</v>
      </c>
      <c r="DN480" s="127"/>
      <c r="DO480" s="2"/>
      <c r="DP480" s="11">
        <f t="shared" si="328"/>
        <v>0</v>
      </c>
      <c r="DQ480" s="11">
        <f t="shared" si="329"/>
        <v>0</v>
      </c>
      <c r="DR480" s="11"/>
      <c r="DS480" s="11"/>
      <c r="DT480" s="11"/>
      <c r="DU480" s="2"/>
      <c r="DV480" s="2"/>
      <c r="DW480" s="2"/>
      <c r="DX480" s="2"/>
      <c r="DY480" s="2"/>
    </row>
    <row r="481" spans="1:129" ht="18" hidden="1" customHeight="1" outlineLevel="1" x14ac:dyDescent="0.15">
      <c r="A481" s="2"/>
      <c r="B481" s="53">
        <f t="shared" si="292"/>
        <v>477</v>
      </c>
      <c r="C481" s="5"/>
      <c r="D481" s="6"/>
      <c r="E481" s="7"/>
      <c r="F481" s="8"/>
      <c r="G481" s="111"/>
      <c r="H481" s="112"/>
      <c r="I481" s="113">
        <f t="shared" si="295"/>
        <v>0</v>
      </c>
      <c r="J481" s="114">
        <f t="shared" si="296"/>
        <v>0</v>
      </c>
      <c r="K481" s="115">
        <f t="shared" si="293"/>
        <v>0</v>
      </c>
      <c r="L481" s="113">
        <f t="shared" si="297"/>
        <v>0</v>
      </c>
      <c r="M481" s="114">
        <f t="shared" si="298"/>
        <v>0</v>
      </c>
      <c r="N481" s="115">
        <f t="shared" si="294"/>
        <v>0</v>
      </c>
      <c r="O481" s="113">
        <f t="shared" si="299"/>
        <v>0</v>
      </c>
      <c r="P481" s="116">
        <f t="shared" si="300"/>
        <v>0</v>
      </c>
      <c r="Q481" s="117">
        <f t="shared" si="301"/>
        <v>0</v>
      </c>
      <c r="R481" s="118">
        <f t="shared" si="302"/>
        <v>0</v>
      </c>
      <c r="S481" s="111"/>
      <c r="T481" s="112"/>
      <c r="U481" s="119">
        <f t="shared" si="303"/>
        <v>0</v>
      </c>
      <c r="V481" s="120"/>
      <c r="W481" s="115">
        <f>IFERROR(IF(V481="",0,(SUMIF($G$3:U$3,"金额-入",$G481:U481)-SUMIF($G$3:U$3,"金额-出",$G481:U481))/(SUMIF($G$3:U$3,"数量-入",$G481:U481)-SUMIF($G$3:U$3,"数量-出",$G481:U481))),0)</f>
        <v>0</v>
      </c>
      <c r="X481" s="115">
        <f t="shared" si="304"/>
        <v>0</v>
      </c>
      <c r="Y481" s="121"/>
      <c r="Z481" s="122"/>
      <c r="AA481" s="111"/>
      <c r="AB481" s="112"/>
      <c r="AC481" s="119">
        <f t="shared" si="305"/>
        <v>0</v>
      </c>
      <c r="AD481" s="120"/>
      <c r="AE481" s="115">
        <f>IFERROR(IF(AD481="",0,(SUMIF($G$3:AC$3,"金额-入",$G481:AC481)-SUMIF($G$3:AC$3,"金额-出",$G481:AC481))/(SUMIF($G$3:AC$3,"数量-入",$G481:AC481)-SUMIF($G$3:AC$3,"数量-出",$G481:AC481))),0)</f>
        <v>0</v>
      </c>
      <c r="AF481" s="115">
        <f t="shared" si="306"/>
        <v>0</v>
      </c>
      <c r="AG481" s="121"/>
      <c r="AH481" s="122"/>
      <c r="AI481" s="123"/>
      <c r="AJ481" s="112"/>
      <c r="AK481" s="119">
        <f t="shared" si="307"/>
        <v>0</v>
      </c>
      <c r="AL481" s="124"/>
      <c r="AM481" s="115">
        <f>IFERROR(IF(AL481="",0,(SUMIF($G$3:AK$3,"金额-入",$G481:AK481)-SUMIF($G$3:AK$3,"金额-出",$G481:AK481))/(SUMIF($G$3:AK$3,"数量-入",$G481:AK481)-SUMIF($G$3:AK$3,"数量-出",$G481:AK481))),0)</f>
        <v>0</v>
      </c>
      <c r="AN481" s="115">
        <f t="shared" si="308"/>
        <v>0</v>
      </c>
      <c r="AO481" s="125"/>
      <c r="AP481" s="126"/>
      <c r="AQ481" s="123"/>
      <c r="AR481" s="112"/>
      <c r="AS481" s="119">
        <f t="shared" si="309"/>
        <v>0</v>
      </c>
      <c r="AT481" s="124"/>
      <c r="AU481" s="115">
        <f>IFERROR(IF(AT481="",0,(SUMIF($G$3:AS$3,"金额-入",$G481:AS481)-SUMIF($G$3:AS$3,"金额-出",$G481:AS481))/(SUMIF($G$3:AS$3,"数量-入",$G481:AS481)-SUMIF($G$3:AS$3,"数量-出",$G481:AS481))),0)</f>
        <v>0</v>
      </c>
      <c r="AV481" s="115">
        <f t="shared" si="310"/>
        <v>0</v>
      </c>
      <c r="AW481" s="125"/>
      <c r="AX481" s="126"/>
      <c r="AY481" s="123"/>
      <c r="AZ481" s="112"/>
      <c r="BA481" s="119">
        <f t="shared" si="311"/>
        <v>0</v>
      </c>
      <c r="BB481" s="124"/>
      <c r="BC481" s="115">
        <f>IFERROR(IF(BB481="",0,(SUMIF($G$3:BA$3,"金额-入",$G481:BA481)-SUMIF($G$3:BA$3,"金额-出",$G481:BA481))/(SUMIF($G$3:BA$3,"数量-入",$G481:BA481)-SUMIF($G$3:BA$3,"数量-出",$G481:BA481))),0)</f>
        <v>0</v>
      </c>
      <c r="BD481" s="115">
        <f t="shared" si="312"/>
        <v>0</v>
      </c>
      <c r="BE481" s="125"/>
      <c r="BF481" s="126"/>
      <c r="BG481" s="123"/>
      <c r="BH481" s="112"/>
      <c r="BI481" s="119">
        <f t="shared" si="313"/>
        <v>0</v>
      </c>
      <c r="BJ481" s="124"/>
      <c r="BK481" s="115">
        <f>IFERROR(IF(BJ481="",0,(SUMIF($G$3:BI$3,"金额-入",$G481:BI481)-SUMIF($G$3:BI$3,"金额-出",$G481:BI481))/(SUMIF($G$3:BI$3,"数量-入",$G481:BI481)-SUMIF($G$3:BI$3,"数量-出",$G481:BI481))),0)</f>
        <v>0</v>
      </c>
      <c r="BL481" s="115">
        <f t="shared" si="314"/>
        <v>0</v>
      </c>
      <c r="BM481" s="125"/>
      <c r="BN481" s="126"/>
      <c r="BO481" s="123"/>
      <c r="BP481" s="112"/>
      <c r="BQ481" s="119">
        <f t="shared" si="315"/>
        <v>0</v>
      </c>
      <c r="BR481" s="124"/>
      <c r="BS481" s="115">
        <f>IFERROR(IF(BR481="",0,(SUMIF($G$3:BQ$3,"金额-入",$G481:BQ481)-SUMIF($G$3:BQ$3,"金额-出",$G481:BQ481))/(SUMIF($G$3:BQ$3,"数量-入",$G481:BQ481)-SUMIF($G$3:BQ$3,"数量-出",$G481:BQ481))),0)</f>
        <v>0</v>
      </c>
      <c r="BT481" s="115">
        <f t="shared" si="316"/>
        <v>0</v>
      </c>
      <c r="BU481" s="125"/>
      <c r="BV481" s="126"/>
      <c r="BW481" s="123"/>
      <c r="BX481" s="112"/>
      <c r="BY481" s="119">
        <f t="shared" si="317"/>
        <v>0</v>
      </c>
      <c r="BZ481" s="124"/>
      <c r="CA481" s="115">
        <f>IFERROR(IF(BZ481="",0,(SUMIF($G$3:BY$3,"金额-入",$G481:BY481)-SUMIF($G$3:BY$3,"金额-出",$G481:BY481))/(SUMIF($G$3:BY$3,"数量-入",$G481:BY481)-SUMIF($G$3:BY$3,"数量-出",$G481:BY481))),0)</f>
        <v>0</v>
      </c>
      <c r="CB481" s="115">
        <f t="shared" si="318"/>
        <v>0</v>
      </c>
      <c r="CC481" s="125"/>
      <c r="CD481" s="126"/>
      <c r="CE481" s="123"/>
      <c r="CF481" s="112"/>
      <c r="CG481" s="119">
        <f t="shared" si="319"/>
        <v>0</v>
      </c>
      <c r="CH481" s="124"/>
      <c r="CI481" s="115">
        <f>IFERROR(IF(CH481="",0,(SUMIF($G$3:CG$3,"金额-入",$G481:CG481)-SUMIF($G$3:CG$3,"金额-出",$G481:CG481))/(SUMIF($G$3:CG$3,"数量-入",$G481:CG481)-SUMIF($G$3:CG$3,"数量-出",$G481:CG481))),0)</f>
        <v>0</v>
      </c>
      <c r="CJ481" s="115">
        <f t="shared" si="320"/>
        <v>0</v>
      </c>
      <c r="CK481" s="125"/>
      <c r="CL481" s="126"/>
      <c r="CM481" s="123"/>
      <c r="CN481" s="112"/>
      <c r="CO481" s="119">
        <f t="shared" si="321"/>
        <v>0</v>
      </c>
      <c r="CP481" s="124"/>
      <c r="CQ481" s="115">
        <f>IFERROR(IF(CP481="",0,(SUMIF($G$3:CO$3,"金额-入",$G481:CO481)-SUMIF($G$3:CO$3,"金额-出",$G481:CO481))/(SUMIF($G$3:CO$3,"数量-入",$G481:CO481)-SUMIF($G$3:CO$3,"数量-出",$G481:CO481))),0)</f>
        <v>0</v>
      </c>
      <c r="CR481" s="115">
        <f t="shared" si="322"/>
        <v>0</v>
      </c>
      <c r="CS481" s="125"/>
      <c r="CT481" s="126"/>
      <c r="CU481" s="123"/>
      <c r="CV481" s="112"/>
      <c r="CW481" s="119">
        <f t="shared" si="323"/>
        <v>0</v>
      </c>
      <c r="CX481" s="124"/>
      <c r="CY481" s="115">
        <f>IFERROR(IF(CX481="",0,(SUMIF($G$3:CW$3,"金额-入",$G481:CW481)-SUMIF($G$3:CW$3,"金额-出",$G481:CW481))/(SUMIF($G$3:CW$3,"数量-入",$G481:CW481)-SUMIF($G$3:CW$3,"数量-出",$G481:CW481))),0)</f>
        <v>0</v>
      </c>
      <c r="CZ481" s="115">
        <f t="shared" si="324"/>
        <v>0</v>
      </c>
      <c r="DA481" s="125"/>
      <c r="DB481" s="126"/>
      <c r="DC481" s="123"/>
      <c r="DD481" s="112"/>
      <c r="DE481" s="119">
        <f t="shared" si="325"/>
        <v>0</v>
      </c>
      <c r="DF481" s="124"/>
      <c r="DG481" s="115">
        <f>IFERROR(IF(DF481="",0,(SUMIF($G$3:DE$3,"金额-入",$G481:DE481)-SUMIF($G$3:DE$3,"金额-出",$G481:DE481))/(SUMIF($G$3:DE$3,"数量-入",$G481:DE481)-SUMIF($G$3:DE$3,"数量-出",$G481:DE481))),0)</f>
        <v>0</v>
      </c>
      <c r="DH481" s="115">
        <f t="shared" si="326"/>
        <v>0</v>
      </c>
      <c r="DI481" s="125"/>
      <c r="DJ481" s="126"/>
      <c r="DK481" s="109">
        <f t="array" ref="DK481">MIN(IF(($G$3:$DJ$3="单价")*(G481:DJ481&lt;&gt;0),G481:DJ481))</f>
        <v>0</v>
      </c>
      <c r="DL481" s="97">
        <f t="array" ref="DL481">MAX(IF($G$3:$DJ$3="单价",G481:DJ481))</f>
        <v>0</v>
      </c>
      <c r="DM481" s="115">
        <f t="shared" si="327"/>
        <v>0</v>
      </c>
      <c r="DN481" s="127"/>
      <c r="DO481" s="2"/>
      <c r="DP481" s="11">
        <f t="shared" si="328"/>
        <v>0</v>
      </c>
      <c r="DQ481" s="11">
        <f t="shared" si="329"/>
        <v>0</v>
      </c>
      <c r="DR481" s="11"/>
      <c r="DS481" s="11"/>
      <c r="DT481" s="11"/>
      <c r="DU481" s="2"/>
      <c r="DV481" s="2"/>
      <c r="DW481" s="2"/>
      <c r="DX481" s="2"/>
      <c r="DY481" s="2"/>
    </row>
    <row r="482" spans="1:129" ht="18" hidden="1" customHeight="1" outlineLevel="1" x14ac:dyDescent="0.15">
      <c r="A482" s="2"/>
      <c r="B482" s="53">
        <f t="shared" si="292"/>
        <v>478</v>
      </c>
      <c r="C482" s="5"/>
      <c r="D482" s="6"/>
      <c r="E482" s="7"/>
      <c r="F482" s="8"/>
      <c r="G482" s="111"/>
      <c r="H482" s="112"/>
      <c r="I482" s="113">
        <f t="shared" si="295"/>
        <v>0</v>
      </c>
      <c r="J482" s="114">
        <f t="shared" si="296"/>
        <v>0</v>
      </c>
      <c r="K482" s="115">
        <f t="shared" si="293"/>
        <v>0</v>
      </c>
      <c r="L482" s="113">
        <f t="shared" si="297"/>
        <v>0</v>
      </c>
      <c r="M482" s="114">
        <f t="shared" si="298"/>
        <v>0</v>
      </c>
      <c r="N482" s="115">
        <f t="shared" si="294"/>
        <v>0</v>
      </c>
      <c r="O482" s="113">
        <f t="shared" si="299"/>
        <v>0</v>
      </c>
      <c r="P482" s="116">
        <f t="shared" si="300"/>
        <v>0</v>
      </c>
      <c r="Q482" s="117">
        <f t="shared" si="301"/>
        <v>0</v>
      </c>
      <c r="R482" s="118">
        <f t="shared" si="302"/>
        <v>0</v>
      </c>
      <c r="S482" s="111"/>
      <c r="T482" s="112"/>
      <c r="U482" s="119">
        <f t="shared" si="303"/>
        <v>0</v>
      </c>
      <c r="V482" s="120"/>
      <c r="W482" s="115">
        <f>IFERROR(IF(V482="",0,(SUMIF($G$3:U$3,"金额-入",$G482:U482)-SUMIF($G$3:U$3,"金额-出",$G482:U482))/(SUMIF($G$3:U$3,"数量-入",$G482:U482)-SUMIF($G$3:U$3,"数量-出",$G482:U482))),0)</f>
        <v>0</v>
      </c>
      <c r="X482" s="115">
        <f t="shared" si="304"/>
        <v>0</v>
      </c>
      <c r="Y482" s="121"/>
      <c r="Z482" s="122"/>
      <c r="AA482" s="111"/>
      <c r="AB482" s="112"/>
      <c r="AC482" s="119">
        <f t="shared" si="305"/>
        <v>0</v>
      </c>
      <c r="AD482" s="120"/>
      <c r="AE482" s="115">
        <f>IFERROR(IF(AD482="",0,(SUMIF($G$3:AC$3,"金额-入",$G482:AC482)-SUMIF($G$3:AC$3,"金额-出",$G482:AC482))/(SUMIF($G$3:AC$3,"数量-入",$G482:AC482)-SUMIF($G$3:AC$3,"数量-出",$G482:AC482))),0)</f>
        <v>0</v>
      </c>
      <c r="AF482" s="115">
        <f t="shared" si="306"/>
        <v>0</v>
      </c>
      <c r="AG482" s="121"/>
      <c r="AH482" s="122"/>
      <c r="AI482" s="123"/>
      <c r="AJ482" s="112"/>
      <c r="AK482" s="119">
        <f t="shared" si="307"/>
        <v>0</v>
      </c>
      <c r="AL482" s="124"/>
      <c r="AM482" s="115">
        <f>IFERROR(IF(AL482="",0,(SUMIF($G$3:AK$3,"金额-入",$G482:AK482)-SUMIF($G$3:AK$3,"金额-出",$G482:AK482))/(SUMIF($G$3:AK$3,"数量-入",$G482:AK482)-SUMIF($G$3:AK$3,"数量-出",$G482:AK482))),0)</f>
        <v>0</v>
      </c>
      <c r="AN482" s="115">
        <f t="shared" si="308"/>
        <v>0</v>
      </c>
      <c r="AO482" s="125"/>
      <c r="AP482" s="126"/>
      <c r="AQ482" s="123"/>
      <c r="AR482" s="112"/>
      <c r="AS482" s="119">
        <f t="shared" si="309"/>
        <v>0</v>
      </c>
      <c r="AT482" s="124"/>
      <c r="AU482" s="115">
        <f>IFERROR(IF(AT482="",0,(SUMIF($G$3:AS$3,"金额-入",$G482:AS482)-SUMIF($G$3:AS$3,"金额-出",$G482:AS482))/(SUMIF($G$3:AS$3,"数量-入",$G482:AS482)-SUMIF($G$3:AS$3,"数量-出",$G482:AS482))),0)</f>
        <v>0</v>
      </c>
      <c r="AV482" s="115">
        <f t="shared" si="310"/>
        <v>0</v>
      </c>
      <c r="AW482" s="125"/>
      <c r="AX482" s="126"/>
      <c r="AY482" s="123"/>
      <c r="AZ482" s="112"/>
      <c r="BA482" s="119">
        <f t="shared" si="311"/>
        <v>0</v>
      </c>
      <c r="BB482" s="124"/>
      <c r="BC482" s="115">
        <f>IFERROR(IF(BB482="",0,(SUMIF($G$3:BA$3,"金额-入",$G482:BA482)-SUMIF($G$3:BA$3,"金额-出",$G482:BA482))/(SUMIF($G$3:BA$3,"数量-入",$G482:BA482)-SUMIF($G$3:BA$3,"数量-出",$G482:BA482))),0)</f>
        <v>0</v>
      </c>
      <c r="BD482" s="115">
        <f t="shared" si="312"/>
        <v>0</v>
      </c>
      <c r="BE482" s="125"/>
      <c r="BF482" s="126"/>
      <c r="BG482" s="123"/>
      <c r="BH482" s="112"/>
      <c r="BI482" s="119">
        <f t="shared" si="313"/>
        <v>0</v>
      </c>
      <c r="BJ482" s="124"/>
      <c r="BK482" s="115">
        <f>IFERROR(IF(BJ482="",0,(SUMIF($G$3:BI$3,"金额-入",$G482:BI482)-SUMIF($G$3:BI$3,"金额-出",$G482:BI482))/(SUMIF($G$3:BI$3,"数量-入",$G482:BI482)-SUMIF($G$3:BI$3,"数量-出",$G482:BI482))),0)</f>
        <v>0</v>
      </c>
      <c r="BL482" s="115">
        <f t="shared" si="314"/>
        <v>0</v>
      </c>
      <c r="BM482" s="125"/>
      <c r="BN482" s="126"/>
      <c r="BO482" s="123"/>
      <c r="BP482" s="112"/>
      <c r="BQ482" s="119">
        <f t="shared" si="315"/>
        <v>0</v>
      </c>
      <c r="BR482" s="124"/>
      <c r="BS482" s="115">
        <f>IFERROR(IF(BR482="",0,(SUMIF($G$3:BQ$3,"金额-入",$G482:BQ482)-SUMIF($G$3:BQ$3,"金额-出",$G482:BQ482))/(SUMIF($G$3:BQ$3,"数量-入",$G482:BQ482)-SUMIF($G$3:BQ$3,"数量-出",$G482:BQ482))),0)</f>
        <v>0</v>
      </c>
      <c r="BT482" s="115">
        <f t="shared" si="316"/>
        <v>0</v>
      </c>
      <c r="BU482" s="125"/>
      <c r="BV482" s="126"/>
      <c r="BW482" s="123"/>
      <c r="BX482" s="112"/>
      <c r="BY482" s="119">
        <f t="shared" si="317"/>
        <v>0</v>
      </c>
      <c r="BZ482" s="124"/>
      <c r="CA482" s="115">
        <f>IFERROR(IF(BZ482="",0,(SUMIF($G$3:BY$3,"金额-入",$G482:BY482)-SUMIF($G$3:BY$3,"金额-出",$G482:BY482))/(SUMIF($G$3:BY$3,"数量-入",$G482:BY482)-SUMIF($G$3:BY$3,"数量-出",$G482:BY482))),0)</f>
        <v>0</v>
      </c>
      <c r="CB482" s="115">
        <f t="shared" si="318"/>
        <v>0</v>
      </c>
      <c r="CC482" s="125"/>
      <c r="CD482" s="126"/>
      <c r="CE482" s="123"/>
      <c r="CF482" s="112"/>
      <c r="CG482" s="119">
        <f t="shared" si="319"/>
        <v>0</v>
      </c>
      <c r="CH482" s="124"/>
      <c r="CI482" s="115">
        <f>IFERROR(IF(CH482="",0,(SUMIF($G$3:CG$3,"金额-入",$G482:CG482)-SUMIF($G$3:CG$3,"金额-出",$G482:CG482))/(SUMIF($G$3:CG$3,"数量-入",$G482:CG482)-SUMIF($G$3:CG$3,"数量-出",$G482:CG482))),0)</f>
        <v>0</v>
      </c>
      <c r="CJ482" s="115">
        <f t="shared" si="320"/>
        <v>0</v>
      </c>
      <c r="CK482" s="125"/>
      <c r="CL482" s="126"/>
      <c r="CM482" s="123"/>
      <c r="CN482" s="112"/>
      <c r="CO482" s="119">
        <f t="shared" si="321"/>
        <v>0</v>
      </c>
      <c r="CP482" s="124"/>
      <c r="CQ482" s="115">
        <f>IFERROR(IF(CP482="",0,(SUMIF($G$3:CO$3,"金额-入",$G482:CO482)-SUMIF($G$3:CO$3,"金额-出",$G482:CO482))/(SUMIF($G$3:CO$3,"数量-入",$G482:CO482)-SUMIF($G$3:CO$3,"数量-出",$G482:CO482))),0)</f>
        <v>0</v>
      </c>
      <c r="CR482" s="115">
        <f t="shared" si="322"/>
        <v>0</v>
      </c>
      <c r="CS482" s="125"/>
      <c r="CT482" s="126"/>
      <c r="CU482" s="123"/>
      <c r="CV482" s="112"/>
      <c r="CW482" s="119">
        <f t="shared" si="323"/>
        <v>0</v>
      </c>
      <c r="CX482" s="124"/>
      <c r="CY482" s="115">
        <f>IFERROR(IF(CX482="",0,(SUMIF($G$3:CW$3,"金额-入",$G482:CW482)-SUMIF($G$3:CW$3,"金额-出",$G482:CW482))/(SUMIF($G$3:CW$3,"数量-入",$G482:CW482)-SUMIF($G$3:CW$3,"数量-出",$G482:CW482))),0)</f>
        <v>0</v>
      </c>
      <c r="CZ482" s="115">
        <f t="shared" si="324"/>
        <v>0</v>
      </c>
      <c r="DA482" s="125"/>
      <c r="DB482" s="126"/>
      <c r="DC482" s="123"/>
      <c r="DD482" s="112"/>
      <c r="DE482" s="119">
        <f t="shared" si="325"/>
        <v>0</v>
      </c>
      <c r="DF482" s="124"/>
      <c r="DG482" s="115">
        <f>IFERROR(IF(DF482="",0,(SUMIF($G$3:DE$3,"金额-入",$G482:DE482)-SUMIF($G$3:DE$3,"金额-出",$G482:DE482))/(SUMIF($G$3:DE$3,"数量-入",$G482:DE482)-SUMIF($G$3:DE$3,"数量-出",$G482:DE482))),0)</f>
        <v>0</v>
      </c>
      <c r="DH482" s="115">
        <f t="shared" si="326"/>
        <v>0</v>
      </c>
      <c r="DI482" s="125"/>
      <c r="DJ482" s="126"/>
      <c r="DK482" s="109">
        <f t="array" ref="DK482">MIN(IF(($G$3:$DJ$3="单价")*(G482:DJ482&lt;&gt;0),G482:DJ482))</f>
        <v>0</v>
      </c>
      <c r="DL482" s="97">
        <f t="array" ref="DL482">MAX(IF($G$3:$DJ$3="单价",G482:DJ482))</f>
        <v>0</v>
      </c>
      <c r="DM482" s="115">
        <f t="shared" si="327"/>
        <v>0</v>
      </c>
      <c r="DN482" s="127"/>
      <c r="DO482" s="2"/>
      <c r="DP482" s="11">
        <f t="shared" si="328"/>
        <v>0</v>
      </c>
      <c r="DQ482" s="11">
        <f t="shared" si="329"/>
        <v>0</v>
      </c>
      <c r="DR482" s="11"/>
      <c r="DS482" s="11"/>
      <c r="DT482" s="11"/>
      <c r="DU482" s="2"/>
      <c r="DV482" s="2"/>
      <c r="DW482" s="2"/>
      <c r="DX482" s="2"/>
      <c r="DY482" s="2"/>
    </row>
    <row r="483" spans="1:129" ht="18" hidden="1" customHeight="1" outlineLevel="1" x14ac:dyDescent="0.15">
      <c r="A483" s="2"/>
      <c r="B483" s="53">
        <f t="shared" si="292"/>
        <v>479</v>
      </c>
      <c r="C483" s="5"/>
      <c r="D483" s="6"/>
      <c r="E483" s="7"/>
      <c r="F483" s="8"/>
      <c r="G483" s="111"/>
      <c r="H483" s="112"/>
      <c r="I483" s="113">
        <f t="shared" si="295"/>
        <v>0</v>
      </c>
      <c r="J483" s="114">
        <f t="shared" si="296"/>
        <v>0</v>
      </c>
      <c r="K483" s="115">
        <f t="shared" si="293"/>
        <v>0</v>
      </c>
      <c r="L483" s="113">
        <f t="shared" si="297"/>
        <v>0</v>
      </c>
      <c r="M483" s="114">
        <f t="shared" si="298"/>
        <v>0</v>
      </c>
      <c r="N483" s="115">
        <f t="shared" si="294"/>
        <v>0</v>
      </c>
      <c r="O483" s="113">
        <f t="shared" si="299"/>
        <v>0</v>
      </c>
      <c r="P483" s="116">
        <f t="shared" si="300"/>
        <v>0</v>
      </c>
      <c r="Q483" s="117">
        <f t="shared" si="301"/>
        <v>0</v>
      </c>
      <c r="R483" s="118">
        <f t="shared" si="302"/>
        <v>0</v>
      </c>
      <c r="S483" s="111"/>
      <c r="T483" s="112"/>
      <c r="U483" s="119">
        <f t="shared" si="303"/>
        <v>0</v>
      </c>
      <c r="V483" s="120"/>
      <c r="W483" s="115">
        <f>IFERROR(IF(V483="",0,(SUMIF($G$3:U$3,"金额-入",$G483:U483)-SUMIF($G$3:U$3,"金额-出",$G483:U483))/(SUMIF($G$3:U$3,"数量-入",$G483:U483)-SUMIF($G$3:U$3,"数量-出",$G483:U483))),0)</f>
        <v>0</v>
      </c>
      <c r="X483" s="115">
        <f t="shared" si="304"/>
        <v>0</v>
      </c>
      <c r="Y483" s="121"/>
      <c r="Z483" s="122"/>
      <c r="AA483" s="111"/>
      <c r="AB483" s="112"/>
      <c r="AC483" s="119">
        <f t="shared" si="305"/>
        <v>0</v>
      </c>
      <c r="AD483" s="120"/>
      <c r="AE483" s="115">
        <f>IFERROR(IF(AD483="",0,(SUMIF($G$3:AC$3,"金额-入",$G483:AC483)-SUMIF($G$3:AC$3,"金额-出",$G483:AC483))/(SUMIF($G$3:AC$3,"数量-入",$G483:AC483)-SUMIF($G$3:AC$3,"数量-出",$G483:AC483))),0)</f>
        <v>0</v>
      </c>
      <c r="AF483" s="115">
        <f t="shared" si="306"/>
        <v>0</v>
      </c>
      <c r="AG483" s="121"/>
      <c r="AH483" s="122"/>
      <c r="AI483" s="123"/>
      <c r="AJ483" s="112"/>
      <c r="AK483" s="119">
        <f t="shared" si="307"/>
        <v>0</v>
      </c>
      <c r="AL483" s="124"/>
      <c r="AM483" s="115">
        <f>IFERROR(IF(AL483="",0,(SUMIF($G$3:AK$3,"金额-入",$G483:AK483)-SUMIF($G$3:AK$3,"金额-出",$G483:AK483))/(SUMIF($G$3:AK$3,"数量-入",$G483:AK483)-SUMIF($G$3:AK$3,"数量-出",$G483:AK483))),0)</f>
        <v>0</v>
      </c>
      <c r="AN483" s="115">
        <f t="shared" si="308"/>
        <v>0</v>
      </c>
      <c r="AO483" s="125"/>
      <c r="AP483" s="126"/>
      <c r="AQ483" s="123"/>
      <c r="AR483" s="112"/>
      <c r="AS483" s="119">
        <f t="shared" si="309"/>
        <v>0</v>
      </c>
      <c r="AT483" s="124"/>
      <c r="AU483" s="115">
        <f>IFERROR(IF(AT483="",0,(SUMIF($G$3:AS$3,"金额-入",$G483:AS483)-SUMIF($G$3:AS$3,"金额-出",$G483:AS483))/(SUMIF($G$3:AS$3,"数量-入",$G483:AS483)-SUMIF($G$3:AS$3,"数量-出",$G483:AS483))),0)</f>
        <v>0</v>
      </c>
      <c r="AV483" s="115">
        <f t="shared" si="310"/>
        <v>0</v>
      </c>
      <c r="AW483" s="125"/>
      <c r="AX483" s="126"/>
      <c r="AY483" s="123"/>
      <c r="AZ483" s="112"/>
      <c r="BA483" s="119">
        <f t="shared" si="311"/>
        <v>0</v>
      </c>
      <c r="BB483" s="124"/>
      <c r="BC483" s="115">
        <f>IFERROR(IF(BB483="",0,(SUMIF($G$3:BA$3,"金额-入",$G483:BA483)-SUMIF($G$3:BA$3,"金额-出",$G483:BA483))/(SUMIF($G$3:BA$3,"数量-入",$G483:BA483)-SUMIF($G$3:BA$3,"数量-出",$G483:BA483))),0)</f>
        <v>0</v>
      </c>
      <c r="BD483" s="115">
        <f t="shared" si="312"/>
        <v>0</v>
      </c>
      <c r="BE483" s="125"/>
      <c r="BF483" s="126"/>
      <c r="BG483" s="123"/>
      <c r="BH483" s="112"/>
      <c r="BI483" s="119">
        <f t="shared" si="313"/>
        <v>0</v>
      </c>
      <c r="BJ483" s="124"/>
      <c r="BK483" s="115">
        <f>IFERROR(IF(BJ483="",0,(SUMIF($G$3:BI$3,"金额-入",$G483:BI483)-SUMIF($G$3:BI$3,"金额-出",$G483:BI483))/(SUMIF($G$3:BI$3,"数量-入",$G483:BI483)-SUMIF($G$3:BI$3,"数量-出",$G483:BI483))),0)</f>
        <v>0</v>
      </c>
      <c r="BL483" s="115">
        <f t="shared" si="314"/>
        <v>0</v>
      </c>
      <c r="BM483" s="125"/>
      <c r="BN483" s="126"/>
      <c r="BO483" s="123"/>
      <c r="BP483" s="112"/>
      <c r="BQ483" s="119">
        <f t="shared" si="315"/>
        <v>0</v>
      </c>
      <c r="BR483" s="124"/>
      <c r="BS483" s="115">
        <f>IFERROR(IF(BR483="",0,(SUMIF($G$3:BQ$3,"金额-入",$G483:BQ483)-SUMIF($G$3:BQ$3,"金额-出",$G483:BQ483))/(SUMIF($G$3:BQ$3,"数量-入",$G483:BQ483)-SUMIF($G$3:BQ$3,"数量-出",$G483:BQ483))),0)</f>
        <v>0</v>
      </c>
      <c r="BT483" s="115">
        <f t="shared" si="316"/>
        <v>0</v>
      </c>
      <c r="BU483" s="125"/>
      <c r="BV483" s="126"/>
      <c r="BW483" s="123"/>
      <c r="BX483" s="112"/>
      <c r="BY483" s="119">
        <f t="shared" si="317"/>
        <v>0</v>
      </c>
      <c r="BZ483" s="124"/>
      <c r="CA483" s="115">
        <f>IFERROR(IF(BZ483="",0,(SUMIF($G$3:BY$3,"金额-入",$G483:BY483)-SUMIF($G$3:BY$3,"金额-出",$G483:BY483))/(SUMIF($G$3:BY$3,"数量-入",$G483:BY483)-SUMIF($G$3:BY$3,"数量-出",$G483:BY483))),0)</f>
        <v>0</v>
      </c>
      <c r="CB483" s="115">
        <f t="shared" si="318"/>
        <v>0</v>
      </c>
      <c r="CC483" s="125"/>
      <c r="CD483" s="126"/>
      <c r="CE483" s="123"/>
      <c r="CF483" s="112"/>
      <c r="CG483" s="119">
        <f t="shared" si="319"/>
        <v>0</v>
      </c>
      <c r="CH483" s="124"/>
      <c r="CI483" s="115">
        <f>IFERROR(IF(CH483="",0,(SUMIF($G$3:CG$3,"金额-入",$G483:CG483)-SUMIF($G$3:CG$3,"金额-出",$G483:CG483))/(SUMIF($G$3:CG$3,"数量-入",$G483:CG483)-SUMIF($G$3:CG$3,"数量-出",$G483:CG483))),0)</f>
        <v>0</v>
      </c>
      <c r="CJ483" s="115">
        <f t="shared" si="320"/>
        <v>0</v>
      </c>
      <c r="CK483" s="125"/>
      <c r="CL483" s="126"/>
      <c r="CM483" s="123"/>
      <c r="CN483" s="112"/>
      <c r="CO483" s="119">
        <f t="shared" si="321"/>
        <v>0</v>
      </c>
      <c r="CP483" s="124"/>
      <c r="CQ483" s="115">
        <f>IFERROR(IF(CP483="",0,(SUMIF($G$3:CO$3,"金额-入",$G483:CO483)-SUMIF($G$3:CO$3,"金额-出",$G483:CO483))/(SUMIF($G$3:CO$3,"数量-入",$G483:CO483)-SUMIF($G$3:CO$3,"数量-出",$G483:CO483))),0)</f>
        <v>0</v>
      </c>
      <c r="CR483" s="115">
        <f t="shared" si="322"/>
        <v>0</v>
      </c>
      <c r="CS483" s="125"/>
      <c r="CT483" s="126"/>
      <c r="CU483" s="123"/>
      <c r="CV483" s="112"/>
      <c r="CW483" s="119">
        <f t="shared" si="323"/>
        <v>0</v>
      </c>
      <c r="CX483" s="124"/>
      <c r="CY483" s="115">
        <f>IFERROR(IF(CX483="",0,(SUMIF($G$3:CW$3,"金额-入",$G483:CW483)-SUMIF($G$3:CW$3,"金额-出",$G483:CW483))/(SUMIF($G$3:CW$3,"数量-入",$G483:CW483)-SUMIF($G$3:CW$3,"数量-出",$G483:CW483))),0)</f>
        <v>0</v>
      </c>
      <c r="CZ483" s="115">
        <f t="shared" si="324"/>
        <v>0</v>
      </c>
      <c r="DA483" s="125"/>
      <c r="DB483" s="126"/>
      <c r="DC483" s="123"/>
      <c r="DD483" s="112"/>
      <c r="DE483" s="119">
        <f t="shared" si="325"/>
        <v>0</v>
      </c>
      <c r="DF483" s="124"/>
      <c r="DG483" s="115">
        <f>IFERROR(IF(DF483="",0,(SUMIF($G$3:DE$3,"金额-入",$G483:DE483)-SUMIF($G$3:DE$3,"金额-出",$G483:DE483))/(SUMIF($G$3:DE$3,"数量-入",$G483:DE483)-SUMIF($G$3:DE$3,"数量-出",$G483:DE483))),0)</f>
        <v>0</v>
      </c>
      <c r="DH483" s="115">
        <f t="shared" si="326"/>
        <v>0</v>
      </c>
      <c r="DI483" s="125"/>
      <c r="DJ483" s="126"/>
      <c r="DK483" s="109">
        <f t="array" ref="DK483">MIN(IF(($G$3:$DJ$3="单价")*(G483:DJ483&lt;&gt;0),G483:DJ483))</f>
        <v>0</v>
      </c>
      <c r="DL483" s="97">
        <f t="array" ref="DL483">MAX(IF($G$3:$DJ$3="单价",G483:DJ483))</f>
        <v>0</v>
      </c>
      <c r="DM483" s="115">
        <f t="shared" si="327"/>
        <v>0</v>
      </c>
      <c r="DN483" s="127"/>
      <c r="DO483" s="2"/>
      <c r="DP483" s="11">
        <f t="shared" si="328"/>
        <v>0</v>
      </c>
      <c r="DQ483" s="11">
        <f t="shared" si="329"/>
        <v>0</v>
      </c>
      <c r="DR483" s="11"/>
      <c r="DS483" s="11"/>
      <c r="DT483" s="11"/>
      <c r="DU483" s="2"/>
      <c r="DV483" s="2"/>
      <c r="DW483" s="2"/>
      <c r="DX483" s="2"/>
      <c r="DY483" s="2"/>
    </row>
    <row r="484" spans="1:129" ht="18" hidden="1" customHeight="1" outlineLevel="1" x14ac:dyDescent="0.15">
      <c r="A484" s="2"/>
      <c r="B484" s="53">
        <f t="shared" si="292"/>
        <v>480</v>
      </c>
      <c r="C484" s="5"/>
      <c r="D484" s="6"/>
      <c r="E484" s="7"/>
      <c r="F484" s="8"/>
      <c r="G484" s="111"/>
      <c r="H484" s="112"/>
      <c r="I484" s="113">
        <f t="shared" si="295"/>
        <v>0</v>
      </c>
      <c r="J484" s="114">
        <f t="shared" si="296"/>
        <v>0</v>
      </c>
      <c r="K484" s="115">
        <f t="shared" si="293"/>
        <v>0</v>
      </c>
      <c r="L484" s="113">
        <f t="shared" si="297"/>
        <v>0</v>
      </c>
      <c r="M484" s="114">
        <f t="shared" si="298"/>
        <v>0</v>
      </c>
      <c r="N484" s="115">
        <f t="shared" si="294"/>
        <v>0</v>
      </c>
      <c r="O484" s="113">
        <f t="shared" si="299"/>
        <v>0</v>
      </c>
      <c r="P484" s="116">
        <f t="shared" si="300"/>
        <v>0</v>
      </c>
      <c r="Q484" s="117">
        <f t="shared" si="301"/>
        <v>0</v>
      </c>
      <c r="R484" s="118">
        <f t="shared" si="302"/>
        <v>0</v>
      </c>
      <c r="S484" s="111"/>
      <c r="T484" s="112"/>
      <c r="U484" s="119">
        <f t="shared" si="303"/>
        <v>0</v>
      </c>
      <c r="V484" s="120"/>
      <c r="W484" s="115">
        <f>IFERROR(IF(V484="",0,(SUMIF($G$3:U$3,"金额-入",$G484:U484)-SUMIF($G$3:U$3,"金额-出",$G484:U484))/(SUMIF($G$3:U$3,"数量-入",$G484:U484)-SUMIF($G$3:U$3,"数量-出",$G484:U484))),0)</f>
        <v>0</v>
      </c>
      <c r="X484" s="115">
        <f t="shared" si="304"/>
        <v>0</v>
      </c>
      <c r="Y484" s="121"/>
      <c r="Z484" s="122"/>
      <c r="AA484" s="111"/>
      <c r="AB484" s="112"/>
      <c r="AC484" s="119">
        <f t="shared" si="305"/>
        <v>0</v>
      </c>
      <c r="AD484" s="120"/>
      <c r="AE484" s="115">
        <f>IFERROR(IF(AD484="",0,(SUMIF($G$3:AC$3,"金额-入",$G484:AC484)-SUMIF($G$3:AC$3,"金额-出",$G484:AC484))/(SUMIF($G$3:AC$3,"数量-入",$G484:AC484)-SUMIF($G$3:AC$3,"数量-出",$G484:AC484))),0)</f>
        <v>0</v>
      </c>
      <c r="AF484" s="115">
        <f t="shared" si="306"/>
        <v>0</v>
      </c>
      <c r="AG484" s="121"/>
      <c r="AH484" s="122"/>
      <c r="AI484" s="123"/>
      <c r="AJ484" s="112"/>
      <c r="AK484" s="119">
        <f t="shared" si="307"/>
        <v>0</v>
      </c>
      <c r="AL484" s="124"/>
      <c r="AM484" s="115">
        <f>IFERROR(IF(AL484="",0,(SUMIF($G$3:AK$3,"金额-入",$G484:AK484)-SUMIF($G$3:AK$3,"金额-出",$G484:AK484))/(SUMIF($G$3:AK$3,"数量-入",$G484:AK484)-SUMIF($G$3:AK$3,"数量-出",$G484:AK484))),0)</f>
        <v>0</v>
      </c>
      <c r="AN484" s="115">
        <f t="shared" si="308"/>
        <v>0</v>
      </c>
      <c r="AO484" s="125"/>
      <c r="AP484" s="126"/>
      <c r="AQ484" s="123"/>
      <c r="AR484" s="112"/>
      <c r="AS484" s="119">
        <f t="shared" si="309"/>
        <v>0</v>
      </c>
      <c r="AT484" s="124"/>
      <c r="AU484" s="115">
        <f>IFERROR(IF(AT484="",0,(SUMIF($G$3:AS$3,"金额-入",$G484:AS484)-SUMIF($G$3:AS$3,"金额-出",$G484:AS484))/(SUMIF($G$3:AS$3,"数量-入",$G484:AS484)-SUMIF($G$3:AS$3,"数量-出",$G484:AS484))),0)</f>
        <v>0</v>
      </c>
      <c r="AV484" s="115">
        <f t="shared" si="310"/>
        <v>0</v>
      </c>
      <c r="AW484" s="125"/>
      <c r="AX484" s="126"/>
      <c r="AY484" s="123"/>
      <c r="AZ484" s="112"/>
      <c r="BA484" s="119">
        <f t="shared" si="311"/>
        <v>0</v>
      </c>
      <c r="BB484" s="124"/>
      <c r="BC484" s="115">
        <f>IFERROR(IF(BB484="",0,(SUMIF($G$3:BA$3,"金额-入",$G484:BA484)-SUMIF($G$3:BA$3,"金额-出",$G484:BA484))/(SUMIF($G$3:BA$3,"数量-入",$G484:BA484)-SUMIF($G$3:BA$3,"数量-出",$G484:BA484))),0)</f>
        <v>0</v>
      </c>
      <c r="BD484" s="115">
        <f t="shared" si="312"/>
        <v>0</v>
      </c>
      <c r="BE484" s="125"/>
      <c r="BF484" s="126"/>
      <c r="BG484" s="123"/>
      <c r="BH484" s="112"/>
      <c r="BI484" s="119">
        <f t="shared" si="313"/>
        <v>0</v>
      </c>
      <c r="BJ484" s="124"/>
      <c r="BK484" s="115">
        <f>IFERROR(IF(BJ484="",0,(SUMIF($G$3:BI$3,"金额-入",$G484:BI484)-SUMIF($G$3:BI$3,"金额-出",$G484:BI484))/(SUMIF($G$3:BI$3,"数量-入",$G484:BI484)-SUMIF($G$3:BI$3,"数量-出",$G484:BI484))),0)</f>
        <v>0</v>
      </c>
      <c r="BL484" s="115">
        <f t="shared" si="314"/>
        <v>0</v>
      </c>
      <c r="BM484" s="125"/>
      <c r="BN484" s="126"/>
      <c r="BO484" s="123"/>
      <c r="BP484" s="112"/>
      <c r="BQ484" s="119">
        <f t="shared" si="315"/>
        <v>0</v>
      </c>
      <c r="BR484" s="124"/>
      <c r="BS484" s="115">
        <f>IFERROR(IF(BR484="",0,(SUMIF($G$3:BQ$3,"金额-入",$G484:BQ484)-SUMIF($G$3:BQ$3,"金额-出",$G484:BQ484))/(SUMIF($G$3:BQ$3,"数量-入",$G484:BQ484)-SUMIF($G$3:BQ$3,"数量-出",$G484:BQ484))),0)</f>
        <v>0</v>
      </c>
      <c r="BT484" s="115">
        <f t="shared" si="316"/>
        <v>0</v>
      </c>
      <c r="BU484" s="125"/>
      <c r="BV484" s="126"/>
      <c r="BW484" s="123"/>
      <c r="BX484" s="112"/>
      <c r="BY484" s="119">
        <f t="shared" si="317"/>
        <v>0</v>
      </c>
      <c r="BZ484" s="124"/>
      <c r="CA484" s="115">
        <f>IFERROR(IF(BZ484="",0,(SUMIF($G$3:BY$3,"金额-入",$G484:BY484)-SUMIF($G$3:BY$3,"金额-出",$G484:BY484))/(SUMIF($G$3:BY$3,"数量-入",$G484:BY484)-SUMIF($G$3:BY$3,"数量-出",$G484:BY484))),0)</f>
        <v>0</v>
      </c>
      <c r="CB484" s="115">
        <f t="shared" si="318"/>
        <v>0</v>
      </c>
      <c r="CC484" s="125"/>
      <c r="CD484" s="126"/>
      <c r="CE484" s="123"/>
      <c r="CF484" s="112"/>
      <c r="CG484" s="119">
        <f t="shared" si="319"/>
        <v>0</v>
      </c>
      <c r="CH484" s="124"/>
      <c r="CI484" s="115">
        <f>IFERROR(IF(CH484="",0,(SUMIF($G$3:CG$3,"金额-入",$G484:CG484)-SUMIF($G$3:CG$3,"金额-出",$G484:CG484))/(SUMIF($G$3:CG$3,"数量-入",$G484:CG484)-SUMIF($G$3:CG$3,"数量-出",$G484:CG484))),0)</f>
        <v>0</v>
      </c>
      <c r="CJ484" s="115">
        <f t="shared" si="320"/>
        <v>0</v>
      </c>
      <c r="CK484" s="125"/>
      <c r="CL484" s="126"/>
      <c r="CM484" s="123"/>
      <c r="CN484" s="112"/>
      <c r="CO484" s="119">
        <f t="shared" si="321"/>
        <v>0</v>
      </c>
      <c r="CP484" s="124"/>
      <c r="CQ484" s="115">
        <f>IFERROR(IF(CP484="",0,(SUMIF($G$3:CO$3,"金额-入",$G484:CO484)-SUMIF($G$3:CO$3,"金额-出",$G484:CO484))/(SUMIF($G$3:CO$3,"数量-入",$G484:CO484)-SUMIF($G$3:CO$3,"数量-出",$G484:CO484))),0)</f>
        <v>0</v>
      </c>
      <c r="CR484" s="115">
        <f t="shared" si="322"/>
        <v>0</v>
      </c>
      <c r="CS484" s="125"/>
      <c r="CT484" s="126"/>
      <c r="CU484" s="123"/>
      <c r="CV484" s="112"/>
      <c r="CW484" s="119">
        <f t="shared" si="323"/>
        <v>0</v>
      </c>
      <c r="CX484" s="124"/>
      <c r="CY484" s="115">
        <f>IFERROR(IF(CX484="",0,(SUMIF($G$3:CW$3,"金额-入",$G484:CW484)-SUMIF($G$3:CW$3,"金额-出",$G484:CW484))/(SUMIF($G$3:CW$3,"数量-入",$G484:CW484)-SUMIF($G$3:CW$3,"数量-出",$G484:CW484))),0)</f>
        <v>0</v>
      </c>
      <c r="CZ484" s="115">
        <f t="shared" si="324"/>
        <v>0</v>
      </c>
      <c r="DA484" s="125"/>
      <c r="DB484" s="126"/>
      <c r="DC484" s="123"/>
      <c r="DD484" s="112"/>
      <c r="DE484" s="119">
        <f t="shared" si="325"/>
        <v>0</v>
      </c>
      <c r="DF484" s="124"/>
      <c r="DG484" s="115">
        <f>IFERROR(IF(DF484="",0,(SUMIF($G$3:DE$3,"金额-入",$G484:DE484)-SUMIF($G$3:DE$3,"金额-出",$G484:DE484))/(SUMIF($G$3:DE$3,"数量-入",$G484:DE484)-SUMIF($G$3:DE$3,"数量-出",$G484:DE484))),0)</f>
        <v>0</v>
      </c>
      <c r="DH484" s="115">
        <f t="shared" si="326"/>
        <v>0</v>
      </c>
      <c r="DI484" s="125"/>
      <c r="DJ484" s="126"/>
      <c r="DK484" s="109">
        <f t="array" ref="DK484">MIN(IF(($G$3:$DJ$3="单价")*(G484:DJ484&lt;&gt;0),G484:DJ484))</f>
        <v>0</v>
      </c>
      <c r="DL484" s="97">
        <f t="array" ref="DL484">MAX(IF($G$3:$DJ$3="单价",G484:DJ484))</f>
        <v>0</v>
      </c>
      <c r="DM484" s="115">
        <f t="shared" si="327"/>
        <v>0</v>
      </c>
      <c r="DN484" s="127"/>
      <c r="DO484" s="2"/>
      <c r="DP484" s="11">
        <f t="shared" si="328"/>
        <v>0</v>
      </c>
      <c r="DQ484" s="11">
        <f t="shared" si="329"/>
        <v>0</v>
      </c>
      <c r="DR484" s="11"/>
      <c r="DS484" s="11"/>
      <c r="DT484" s="11"/>
      <c r="DU484" s="2"/>
      <c r="DV484" s="2"/>
      <c r="DW484" s="2"/>
      <c r="DX484" s="2"/>
      <c r="DY484" s="2"/>
    </row>
    <row r="485" spans="1:129" ht="18" hidden="1" customHeight="1" outlineLevel="1" x14ac:dyDescent="0.15">
      <c r="A485" s="2"/>
      <c r="B485" s="53">
        <f t="shared" si="292"/>
        <v>481</v>
      </c>
      <c r="C485" s="5"/>
      <c r="D485" s="6"/>
      <c r="E485" s="7"/>
      <c r="F485" s="8"/>
      <c r="G485" s="111"/>
      <c r="H485" s="112"/>
      <c r="I485" s="113">
        <f t="shared" si="295"/>
        <v>0</v>
      </c>
      <c r="J485" s="114">
        <f t="shared" si="296"/>
        <v>0</v>
      </c>
      <c r="K485" s="115">
        <f t="shared" si="293"/>
        <v>0</v>
      </c>
      <c r="L485" s="113">
        <f t="shared" si="297"/>
        <v>0</v>
      </c>
      <c r="M485" s="114">
        <f t="shared" si="298"/>
        <v>0</v>
      </c>
      <c r="N485" s="115">
        <f t="shared" si="294"/>
        <v>0</v>
      </c>
      <c r="O485" s="113">
        <f t="shared" si="299"/>
        <v>0</v>
      </c>
      <c r="P485" s="116">
        <f t="shared" si="300"/>
        <v>0</v>
      </c>
      <c r="Q485" s="117">
        <f t="shared" si="301"/>
        <v>0</v>
      </c>
      <c r="R485" s="118">
        <f t="shared" si="302"/>
        <v>0</v>
      </c>
      <c r="S485" s="111"/>
      <c r="T485" s="112"/>
      <c r="U485" s="119">
        <f t="shared" si="303"/>
        <v>0</v>
      </c>
      <c r="V485" s="120"/>
      <c r="W485" s="115">
        <f>IFERROR(IF(V485="",0,(SUMIF($G$3:U$3,"金额-入",$G485:U485)-SUMIF($G$3:U$3,"金额-出",$G485:U485))/(SUMIF($G$3:U$3,"数量-入",$G485:U485)-SUMIF($G$3:U$3,"数量-出",$G485:U485))),0)</f>
        <v>0</v>
      </c>
      <c r="X485" s="115">
        <f t="shared" si="304"/>
        <v>0</v>
      </c>
      <c r="Y485" s="121"/>
      <c r="Z485" s="122"/>
      <c r="AA485" s="111"/>
      <c r="AB485" s="112"/>
      <c r="AC485" s="119">
        <f t="shared" si="305"/>
        <v>0</v>
      </c>
      <c r="AD485" s="120"/>
      <c r="AE485" s="115">
        <f>IFERROR(IF(AD485="",0,(SUMIF($G$3:AC$3,"金额-入",$G485:AC485)-SUMIF($G$3:AC$3,"金额-出",$G485:AC485))/(SUMIF($G$3:AC$3,"数量-入",$G485:AC485)-SUMIF($G$3:AC$3,"数量-出",$G485:AC485))),0)</f>
        <v>0</v>
      </c>
      <c r="AF485" s="115">
        <f t="shared" si="306"/>
        <v>0</v>
      </c>
      <c r="AG485" s="121"/>
      <c r="AH485" s="122"/>
      <c r="AI485" s="123"/>
      <c r="AJ485" s="112"/>
      <c r="AK485" s="119">
        <f t="shared" si="307"/>
        <v>0</v>
      </c>
      <c r="AL485" s="124"/>
      <c r="AM485" s="115">
        <f>IFERROR(IF(AL485="",0,(SUMIF($G$3:AK$3,"金额-入",$G485:AK485)-SUMIF($G$3:AK$3,"金额-出",$G485:AK485))/(SUMIF($G$3:AK$3,"数量-入",$G485:AK485)-SUMIF($G$3:AK$3,"数量-出",$G485:AK485))),0)</f>
        <v>0</v>
      </c>
      <c r="AN485" s="115">
        <f t="shared" si="308"/>
        <v>0</v>
      </c>
      <c r="AO485" s="125"/>
      <c r="AP485" s="126"/>
      <c r="AQ485" s="123"/>
      <c r="AR485" s="112"/>
      <c r="AS485" s="119">
        <f t="shared" si="309"/>
        <v>0</v>
      </c>
      <c r="AT485" s="124"/>
      <c r="AU485" s="115">
        <f>IFERROR(IF(AT485="",0,(SUMIF($G$3:AS$3,"金额-入",$G485:AS485)-SUMIF($G$3:AS$3,"金额-出",$G485:AS485))/(SUMIF($G$3:AS$3,"数量-入",$G485:AS485)-SUMIF($G$3:AS$3,"数量-出",$G485:AS485))),0)</f>
        <v>0</v>
      </c>
      <c r="AV485" s="115">
        <f t="shared" si="310"/>
        <v>0</v>
      </c>
      <c r="AW485" s="125"/>
      <c r="AX485" s="126"/>
      <c r="AY485" s="123"/>
      <c r="AZ485" s="112"/>
      <c r="BA485" s="119">
        <f t="shared" si="311"/>
        <v>0</v>
      </c>
      <c r="BB485" s="124"/>
      <c r="BC485" s="115">
        <f>IFERROR(IF(BB485="",0,(SUMIF($G$3:BA$3,"金额-入",$G485:BA485)-SUMIF($G$3:BA$3,"金额-出",$G485:BA485))/(SUMIF($G$3:BA$3,"数量-入",$G485:BA485)-SUMIF($G$3:BA$3,"数量-出",$G485:BA485))),0)</f>
        <v>0</v>
      </c>
      <c r="BD485" s="115">
        <f t="shared" si="312"/>
        <v>0</v>
      </c>
      <c r="BE485" s="125"/>
      <c r="BF485" s="126"/>
      <c r="BG485" s="123"/>
      <c r="BH485" s="112"/>
      <c r="BI485" s="119">
        <f t="shared" si="313"/>
        <v>0</v>
      </c>
      <c r="BJ485" s="124"/>
      <c r="BK485" s="115">
        <f>IFERROR(IF(BJ485="",0,(SUMIF($G$3:BI$3,"金额-入",$G485:BI485)-SUMIF($G$3:BI$3,"金额-出",$G485:BI485))/(SUMIF($G$3:BI$3,"数量-入",$G485:BI485)-SUMIF($G$3:BI$3,"数量-出",$G485:BI485))),0)</f>
        <v>0</v>
      </c>
      <c r="BL485" s="115">
        <f t="shared" si="314"/>
        <v>0</v>
      </c>
      <c r="BM485" s="125"/>
      <c r="BN485" s="126"/>
      <c r="BO485" s="123"/>
      <c r="BP485" s="112"/>
      <c r="BQ485" s="119">
        <f t="shared" si="315"/>
        <v>0</v>
      </c>
      <c r="BR485" s="124"/>
      <c r="BS485" s="115">
        <f>IFERROR(IF(BR485="",0,(SUMIF($G$3:BQ$3,"金额-入",$G485:BQ485)-SUMIF($G$3:BQ$3,"金额-出",$G485:BQ485))/(SUMIF($G$3:BQ$3,"数量-入",$G485:BQ485)-SUMIF($G$3:BQ$3,"数量-出",$G485:BQ485))),0)</f>
        <v>0</v>
      </c>
      <c r="BT485" s="115">
        <f t="shared" si="316"/>
        <v>0</v>
      </c>
      <c r="BU485" s="125"/>
      <c r="BV485" s="126"/>
      <c r="BW485" s="123"/>
      <c r="BX485" s="112"/>
      <c r="BY485" s="119">
        <f t="shared" si="317"/>
        <v>0</v>
      </c>
      <c r="BZ485" s="124"/>
      <c r="CA485" s="115">
        <f>IFERROR(IF(BZ485="",0,(SUMIF($G$3:BY$3,"金额-入",$G485:BY485)-SUMIF($G$3:BY$3,"金额-出",$G485:BY485))/(SUMIF($G$3:BY$3,"数量-入",$G485:BY485)-SUMIF($G$3:BY$3,"数量-出",$G485:BY485))),0)</f>
        <v>0</v>
      </c>
      <c r="CB485" s="115">
        <f t="shared" si="318"/>
        <v>0</v>
      </c>
      <c r="CC485" s="125"/>
      <c r="CD485" s="126"/>
      <c r="CE485" s="123"/>
      <c r="CF485" s="112"/>
      <c r="CG485" s="119">
        <f t="shared" si="319"/>
        <v>0</v>
      </c>
      <c r="CH485" s="124"/>
      <c r="CI485" s="115">
        <f>IFERROR(IF(CH485="",0,(SUMIF($G$3:CG$3,"金额-入",$G485:CG485)-SUMIF($G$3:CG$3,"金额-出",$G485:CG485))/(SUMIF($G$3:CG$3,"数量-入",$G485:CG485)-SUMIF($G$3:CG$3,"数量-出",$G485:CG485))),0)</f>
        <v>0</v>
      </c>
      <c r="CJ485" s="115">
        <f t="shared" si="320"/>
        <v>0</v>
      </c>
      <c r="CK485" s="125"/>
      <c r="CL485" s="126"/>
      <c r="CM485" s="123"/>
      <c r="CN485" s="112"/>
      <c r="CO485" s="119">
        <f t="shared" si="321"/>
        <v>0</v>
      </c>
      <c r="CP485" s="124"/>
      <c r="CQ485" s="115">
        <f>IFERROR(IF(CP485="",0,(SUMIF($G$3:CO$3,"金额-入",$G485:CO485)-SUMIF($G$3:CO$3,"金额-出",$G485:CO485))/(SUMIF($G$3:CO$3,"数量-入",$G485:CO485)-SUMIF($G$3:CO$3,"数量-出",$G485:CO485))),0)</f>
        <v>0</v>
      </c>
      <c r="CR485" s="115">
        <f t="shared" si="322"/>
        <v>0</v>
      </c>
      <c r="CS485" s="125"/>
      <c r="CT485" s="126"/>
      <c r="CU485" s="123"/>
      <c r="CV485" s="112"/>
      <c r="CW485" s="119">
        <f t="shared" si="323"/>
        <v>0</v>
      </c>
      <c r="CX485" s="124"/>
      <c r="CY485" s="115">
        <f>IFERROR(IF(CX485="",0,(SUMIF($G$3:CW$3,"金额-入",$G485:CW485)-SUMIF($G$3:CW$3,"金额-出",$G485:CW485))/(SUMIF($G$3:CW$3,"数量-入",$G485:CW485)-SUMIF($G$3:CW$3,"数量-出",$G485:CW485))),0)</f>
        <v>0</v>
      </c>
      <c r="CZ485" s="115">
        <f t="shared" si="324"/>
        <v>0</v>
      </c>
      <c r="DA485" s="125"/>
      <c r="DB485" s="126"/>
      <c r="DC485" s="123"/>
      <c r="DD485" s="112"/>
      <c r="DE485" s="119">
        <f t="shared" si="325"/>
        <v>0</v>
      </c>
      <c r="DF485" s="124"/>
      <c r="DG485" s="115">
        <f>IFERROR(IF(DF485="",0,(SUMIF($G$3:DE$3,"金额-入",$G485:DE485)-SUMIF($G$3:DE$3,"金额-出",$G485:DE485))/(SUMIF($G$3:DE$3,"数量-入",$G485:DE485)-SUMIF($G$3:DE$3,"数量-出",$G485:DE485))),0)</f>
        <v>0</v>
      </c>
      <c r="DH485" s="115">
        <f t="shared" si="326"/>
        <v>0</v>
      </c>
      <c r="DI485" s="125"/>
      <c r="DJ485" s="126"/>
      <c r="DK485" s="109">
        <f t="array" ref="DK485">MIN(IF(($G$3:$DJ$3="单价")*(G485:DJ485&lt;&gt;0),G485:DJ485))</f>
        <v>0</v>
      </c>
      <c r="DL485" s="97">
        <f t="array" ref="DL485">MAX(IF($G$3:$DJ$3="单价",G485:DJ485))</f>
        <v>0</v>
      </c>
      <c r="DM485" s="115">
        <f t="shared" si="327"/>
        <v>0</v>
      </c>
      <c r="DN485" s="127"/>
      <c r="DO485" s="2"/>
      <c r="DP485" s="11">
        <f t="shared" si="328"/>
        <v>0</v>
      </c>
      <c r="DQ485" s="11">
        <f t="shared" si="329"/>
        <v>0</v>
      </c>
      <c r="DR485" s="11"/>
      <c r="DS485" s="11"/>
      <c r="DT485" s="11"/>
      <c r="DU485" s="2"/>
      <c r="DV485" s="2"/>
      <c r="DW485" s="2"/>
      <c r="DX485" s="2"/>
      <c r="DY485" s="2"/>
    </row>
    <row r="486" spans="1:129" ht="18" hidden="1" customHeight="1" outlineLevel="1" x14ac:dyDescent="0.15">
      <c r="A486" s="2"/>
      <c r="B486" s="53">
        <f t="shared" si="292"/>
        <v>482</v>
      </c>
      <c r="C486" s="5"/>
      <c r="D486" s="6"/>
      <c r="E486" s="7"/>
      <c r="F486" s="8"/>
      <c r="G486" s="111"/>
      <c r="H486" s="112"/>
      <c r="I486" s="113">
        <f t="shared" si="295"/>
        <v>0</v>
      </c>
      <c r="J486" s="114">
        <f t="shared" si="296"/>
        <v>0</v>
      </c>
      <c r="K486" s="115">
        <f t="shared" si="293"/>
        <v>0</v>
      </c>
      <c r="L486" s="113">
        <f t="shared" si="297"/>
        <v>0</v>
      </c>
      <c r="M486" s="114">
        <f t="shared" si="298"/>
        <v>0</v>
      </c>
      <c r="N486" s="115">
        <f t="shared" si="294"/>
        <v>0</v>
      </c>
      <c r="O486" s="113">
        <f t="shared" si="299"/>
        <v>0</v>
      </c>
      <c r="P486" s="116">
        <f t="shared" si="300"/>
        <v>0</v>
      </c>
      <c r="Q486" s="117">
        <f t="shared" si="301"/>
        <v>0</v>
      </c>
      <c r="R486" s="118">
        <f t="shared" si="302"/>
        <v>0</v>
      </c>
      <c r="S486" s="111"/>
      <c r="T486" s="112"/>
      <c r="U486" s="119">
        <f t="shared" si="303"/>
        <v>0</v>
      </c>
      <c r="V486" s="120"/>
      <c r="W486" s="115">
        <f>IFERROR(IF(V486="",0,(SUMIF($G$3:U$3,"金额-入",$G486:U486)-SUMIF($G$3:U$3,"金额-出",$G486:U486))/(SUMIF($G$3:U$3,"数量-入",$G486:U486)-SUMIF($G$3:U$3,"数量-出",$G486:U486))),0)</f>
        <v>0</v>
      </c>
      <c r="X486" s="115">
        <f t="shared" si="304"/>
        <v>0</v>
      </c>
      <c r="Y486" s="121"/>
      <c r="Z486" s="122"/>
      <c r="AA486" s="111"/>
      <c r="AB486" s="112"/>
      <c r="AC486" s="119">
        <f t="shared" si="305"/>
        <v>0</v>
      </c>
      <c r="AD486" s="120"/>
      <c r="AE486" s="115">
        <f>IFERROR(IF(AD486="",0,(SUMIF($G$3:AC$3,"金额-入",$G486:AC486)-SUMIF($G$3:AC$3,"金额-出",$G486:AC486))/(SUMIF($G$3:AC$3,"数量-入",$G486:AC486)-SUMIF($G$3:AC$3,"数量-出",$G486:AC486))),0)</f>
        <v>0</v>
      </c>
      <c r="AF486" s="115">
        <f t="shared" si="306"/>
        <v>0</v>
      </c>
      <c r="AG486" s="121"/>
      <c r="AH486" s="122"/>
      <c r="AI486" s="123"/>
      <c r="AJ486" s="112"/>
      <c r="AK486" s="119">
        <f t="shared" si="307"/>
        <v>0</v>
      </c>
      <c r="AL486" s="124"/>
      <c r="AM486" s="115">
        <f>IFERROR(IF(AL486="",0,(SUMIF($G$3:AK$3,"金额-入",$G486:AK486)-SUMIF($G$3:AK$3,"金额-出",$G486:AK486))/(SUMIF($G$3:AK$3,"数量-入",$G486:AK486)-SUMIF($G$3:AK$3,"数量-出",$G486:AK486))),0)</f>
        <v>0</v>
      </c>
      <c r="AN486" s="115">
        <f t="shared" si="308"/>
        <v>0</v>
      </c>
      <c r="AO486" s="125"/>
      <c r="AP486" s="126"/>
      <c r="AQ486" s="123"/>
      <c r="AR486" s="112"/>
      <c r="AS486" s="119">
        <f t="shared" si="309"/>
        <v>0</v>
      </c>
      <c r="AT486" s="124"/>
      <c r="AU486" s="115">
        <f>IFERROR(IF(AT486="",0,(SUMIF($G$3:AS$3,"金额-入",$G486:AS486)-SUMIF($G$3:AS$3,"金额-出",$G486:AS486))/(SUMIF($G$3:AS$3,"数量-入",$G486:AS486)-SUMIF($G$3:AS$3,"数量-出",$G486:AS486))),0)</f>
        <v>0</v>
      </c>
      <c r="AV486" s="115">
        <f t="shared" si="310"/>
        <v>0</v>
      </c>
      <c r="AW486" s="125"/>
      <c r="AX486" s="126"/>
      <c r="AY486" s="123"/>
      <c r="AZ486" s="112"/>
      <c r="BA486" s="119">
        <f t="shared" si="311"/>
        <v>0</v>
      </c>
      <c r="BB486" s="124"/>
      <c r="BC486" s="115">
        <f>IFERROR(IF(BB486="",0,(SUMIF($G$3:BA$3,"金额-入",$G486:BA486)-SUMIF($G$3:BA$3,"金额-出",$G486:BA486))/(SUMIF($G$3:BA$3,"数量-入",$G486:BA486)-SUMIF($G$3:BA$3,"数量-出",$G486:BA486))),0)</f>
        <v>0</v>
      </c>
      <c r="BD486" s="115">
        <f t="shared" si="312"/>
        <v>0</v>
      </c>
      <c r="BE486" s="125"/>
      <c r="BF486" s="126"/>
      <c r="BG486" s="123"/>
      <c r="BH486" s="112"/>
      <c r="BI486" s="119">
        <f t="shared" si="313"/>
        <v>0</v>
      </c>
      <c r="BJ486" s="124"/>
      <c r="BK486" s="115">
        <f>IFERROR(IF(BJ486="",0,(SUMIF($G$3:BI$3,"金额-入",$G486:BI486)-SUMIF($G$3:BI$3,"金额-出",$G486:BI486))/(SUMIF($G$3:BI$3,"数量-入",$G486:BI486)-SUMIF($G$3:BI$3,"数量-出",$G486:BI486))),0)</f>
        <v>0</v>
      </c>
      <c r="BL486" s="115">
        <f t="shared" si="314"/>
        <v>0</v>
      </c>
      <c r="BM486" s="125"/>
      <c r="BN486" s="126"/>
      <c r="BO486" s="123"/>
      <c r="BP486" s="112"/>
      <c r="BQ486" s="119">
        <f t="shared" si="315"/>
        <v>0</v>
      </c>
      <c r="BR486" s="124"/>
      <c r="BS486" s="115">
        <f>IFERROR(IF(BR486="",0,(SUMIF($G$3:BQ$3,"金额-入",$G486:BQ486)-SUMIF($G$3:BQ$3,"金额-出",$G486:BQ486))/(SUMIF($G$3:BQ$3,"数量-入",$G486:BQ486)-SUMIF($G$3:BQ$3,"数量-出",$G486:BQ486))),0)</f>
        <v>0</v>
      </c>
      <c r="BT486" s="115">
        <f t="shared" si="316"/>
        <v>0</v>
      </c>
      <c r="BU486" s="125"/>
      <c r="BV486" s="126"/>
      <c r="BW486" s="123"/>
      <c r="BX486" s="112"/>
      <c r="BY486" s="119">
        <f t="shared" si="317"/>
        <v>0</v>
      </c>
      <c r="BZ486" s="124"/>
      <c r="CA486" s="115">
        <f>IFERROR(IF(BZ486="",0,(SUMIF($G$3:BY$3,"金额-入",$G486:BY486)-SUMIF($G$3:BY$3,"金额-出",$G486:BY486))/(SUMIF($G$3:BY$3,"数量-入",$G486:BY486)-SUMIF($G$3:BY$3,"数量-出",$G486:BY486))),0)</f>
        <v>0</v>
      </c>
      <c r="CB486" s="115">
        <f t="shared" si="318"/>
        <v>0</v>
      </c>
      <c r="CC486" s="125"/>
      <c r="CD486" s="126"/>
      <c r="CE486" s="123"/>
      <c r="CF486" s="112"/>
      <c r="CG486" s="119">
        <f t="shared" si="319"/>
        <v>0</v>
      </c>
      <c r="CH486" s="124"/>
      <c r="CI486" s="115">
        <f>IFERROR(IF(CH486="",0,(SUMIF($G$3:CG$3,"金额-入",$G486:CG486)-SUMIF($G$3:CG$3,"金额-出",$G486:CG486))/(SUMIF($G$3:CG$3,"数量-入",$G486:CG486)-SUMIF($G$3:CG$3,"数量-出",$G486:CG486))),0)</f>
        <v>0</v>
      </c>
      <c r="CJ486" s="115">
        <f t="shared" si="320"/>
        <v>0</v>
      </c>
      <c r="CK486" s="125"/>
      <c r="CL486" s="126"/>
      <c r="CM486" s="123"/>
      <c r="CN486" s="112"/>
      <c r="CO486" s="119">
        <f t="shared" si="321"/>
        <v>0</v>
      </c>
      <c r="CP486" s="124"/>
      <c r="CQ486" s="115">
        <f>IFERROR(IF(CP486="",0,(SUMIF($G$3:CO$3,"金额-入",$G486:CO486)-SUMIF($G$3:CO$3,"金额-出",$G486:CO486))/(SUMIF($G$3:CO$3,"数量-入",$G486:CO486)-SUMIF($G$3:CO$3,"数量-出",$G486:CO486))),0)</f>
        <v>0</v>
      </c>
      <c r="CR486" s="115">
        <f t="shared" si="322"/>
        <v>0</v>
      </c>
      <c r="CS486" s="125"/>
      <c r="CT486" s="126"/>
      <c r="CU486" s="123"/>
      <c r="CV486" s="112"/>
      <c r="CW486" s="119">
        <f t="shared" si="323"/>
        <v>0</v>
      </c>
      <c r="CX486" s="124"/>
      <c r="CY486" s="115">
        <f>IFERROR(IF(CX486="",0,(SUMIF($G$3:CW$3,"金额-入",$G486:CW486)-SUMIF($G$3:CW$3,"金额-出",$G486:CW486))/(SUMIF($G$3:CW$3,"数量-入",$G486:CW486)-SUMIF($G$3:CW$3,"数量-出",$G486:CW486))),0)</f>
        <v>0</v>
      </c>
      <c r="CZ486" s="115">
        <f t="shared" si="324"/>
        <v>0</v>
      </c>
      <c r="DA486" s="125"/>
      <c r="DB486" s="126"/>
      <c r="DC486" s="123"/>
      <c r="DD486" s="112"/>
      <c r="DE486" s="119">
        <f t="shared" si="325"/>
        <v>0</v>
      </c>
      <c r="DF486" s="124"/>
      <c r="DG486" s="115">
        <f>IFERROR(IF(DF486="",0,(SUMIF($G$3:DE$3,"金额-入",$G486:DE486)-SUMIF($G$3:DE$3,"金额-出",$G486:DE486))/(SUMIF($G$3:DE$3,"数量-入",$G486:DE486)-SUMIF($G$3:DE$3,"数量-出",$G486:DE486))),0)</f>
        <v>0</v>
      </c>
      <c r="DH486" s="115">
        <f t="shared" si="326"/>
        <v>0</v>
      </c>
      <c r="DI486" s="125"/>
      <c r="DJ486" s="126"/>
      <c r="DK486" s="109">
        <f t="array" ref="DK486">MIN(IF(($G$3:$DJ$3="单价")*(G486:DJ486&lt;&gt;0),G486:DJ486))</f>
        <v>0</v>
      </c>
      <c r="DL486" s="97">
        <f t="array" ref="DL486">MAX(IF($G$3:$DJ$3="单价",G486:DJ486))</f>
        <v>0</v>
      </c>
      <c r="DM486" s="115">
        <f t="shared" si="327"/>
        <v>0</v>
      </c>
      <c r="DN486" s="127"/>
      <c r="DO486" s="2"/>
      <c r="DP486" s="11">
        <f t="shared" si="328"/>
        <v>0</v>
      </c>
      <c r="DQ486" s="11">
        <f t="shared" si="329"/>
        <v>0</v>
      </c>
      <c r="DR486" s="11"/>
      <c r="DS486" s="11"/>
      <c r="DT486" s="11"/>
      <c r="DU486" s="2"/>
      <c r="DV486" s="2"/>
      <c r="DW486" s="2"/>
      <c r="DX486" s="2"/>
      <c r="DY486" s="2"/>
    </row>
    <row r="487" spans="1:129" ht="18" hidden="1" customHeight="1" outlineLevel="1" x14ac:dyDescent="0.15">
      <c r="A487" s="2"/>
      <c r="B487" s="53">
        <f t="shared" si="292"/>
        <v>483</v>
      </c>
      <c r="C487" s="5"/>
      <c r="D487" s="6"/>
      <c r="E487" s="7"/>
      <c r="F487" s="8"/>
      <c r="G487" s="111"/>
      <c r="H487" s="112"/>
      <c r="I487" s="113">
        <f t="shared" si="295"/>
        <v>0</v>
      </c>
      <c r="J487" s="114">
        <f t="shared" si="296"/>
        <v>0</v>
      </c>
      <c r="K487" s="115">
        <f t="shared" si="293"/>
        <v>0</v>
      </c>
      <c r="L487" s="113">
        <f t="shared" si="297"/>
        <v>0</v>
      </c>
      <c r="M487" s="114">
        <f t="shared" si="298"/>
        <v>0</v>
      </c>
      <c r="N487" s="115">
        <f t="shared" si="294"/>
        <v>0</v>
      </c>
      <c r="O487" s="113">
        <f t="shared" si="299"/>
        <v>0</v>
      </c>
      <c r="P487" s="116">
        <f t="shared" si="300"/>
        <v>0</v>
      </c>
      <c r="Q487" s="117">
        <f t="shared" si="301"/>
        <v>0</v>
      </c>
      <c r="R487" s="118">
        <f t="shared" si="302"/>
        <v>0</v>
      </c>
      <c r="S487" s="111"/>
      <c r="T487" s="112"/>
      <c r="U487" s="119">
        <f t="shared" si="303"/>
        <v>0</v>
      </c>
      <c r="V487" s="120"/>
      <c r="W487" s="115">
        <f>IFERROR(IF(V487="",0,(SUMIF($G$3:U$3,"金额-入",$G487:U487)-SUMIF($G$3:U$3,"金额-出",$G487:U487))/(SUMIF($G$3:U$3,"数量-入",$G487:U487)-SUMIF($G$3:U$3,"数量-出",$G487:U487))),0)</f>
        <v>0</v>
      </c>
      <c r="X487" s="115">
        <f t="shared" si="304"/>
        <v>0</v>
      </c>
      <c r="Y487" s="121"/>
      <c r="Z487" s="122"/>
      <c r="AA487" s="111"/>
      <c r="AB487" s="112"/>
      <c r="AC487" s="119">
        <f t="shared" si="305"/>
        <v>0</v>
      </c>
      <c r="AD487" s="120"/>
      <c r="AE487" s="115">
        <f>IFERROR(IF(AD487="",0,(SUMIF($G$3:AC$3,"金额-入",$G487:AC487)-SUMIF($G$3:AC$3,"金额-出",$G487:AC487))/(SUMIF($G$3:AC$3,"数量-入",$G487:AC487)-SUMIF($G$3:AC$3,"数量-出",$G487:AC487))),0)</f>
        <v>0</v>
      </c>
      <c r="AF487" s="115">
        <f t="shared" si="306"/>
        <v>0</v>
      </c>
      <c r="AG487" s="121"/>
      <c r="AH487" s="122"/>
      <c r="AI487" s="123"/>
      <c r="AJ487" s="112"/>
      <c r="AK487" s="119">
        <f t="shared" si="307"/>
        <v>0</v>
      </c>
      <c r="AL487" s="124"/>
      <c r="AM487" s="115">
        <f>IFERROR(IF(AL487="",0,(SUMIF($G$3:AK$3,"金额-入",$G487:AK487)-SUMIF($G$3:AK$3,"金额-出",$G487:AK487))/(SUMIF($G$3:AK$3,"数量-入",$G487:AK487)-SUMIF($G$3:AK$3,"数量-出",$G487:AK487))),0)</f>
        <v>0</v>
      </c>
      <c r="AN487" s="115">
        <f t="shared" si="308"/>
        <v>0</v>
      </c>
      <c r="AO487" s="125"/>
      <c r="AP487" s="126"/>
      <c r="AQ487" s="123"/>
      <c r="AR487" s="112"/>
      <c r="AS487" s="119">
        <f t="shared" si="309"/>
        <v>0</v>
      </c>
      <c r="AT487" s="124"/>
      <c r="AU487" s="115">
        <f>IFERROR(IF(AT487="",0,(SUMIF($G$3:AS$3,"金额-入",$G487:AS487)-SUMIF($G$3:AS$3,"金额-出",$G487:AS487))/(SUMIF($G$3:AS$3,"数量-入",$G487:AS487)-SUMIF($G$3:AS$3,"数量-出",$G487:AS487))),0)</f>
        <v>0</v>
      </c>
      <c r="AV487" s="115">
        <f t="shared" si="310"/>
        <v>0</v>
      </c>
      <c r="AW487" s="125"/>
      <c r="AX487" s="126"/>
      <c r="AY487" s="123"/>
      <c r="AZ487" s="112"/>
      <c r="BA487" s="119">
        <f t="shared" si="311"/>
        <v>0</v>
      </c>
      <c r="BB487" s="124"/>
      <c r="BC487" s="115">
        <f>IFERROR(IF(BB487="",0,(SUMIF($G$3:BA$3,"金额-入",$G487:BA487)-SUMIF($G$3:BA$3,"金额-出",$G487:BA487))/(SUMIF($G$3:BA$3,"数量-入",$G487:BA487)-SUMIF($G$3:BA$3,"数量-出",$G487:BA487))),0)</f>
        <v>0</v>
      </c>
      <c r="BD487" s="115">
        <f t="shared" si="312"/>
        <v>0</v>
      </c>
      <c r="BE487" s="125"/>
      <c r="BF487" s="126"/>
      <c r="BG487" s="123"/>
      <c r="BH487" s="112"/>
      <c r="BI487" s="119">
        <f t="shared" si="313"/>
        <v>0</v>
      </c>
      <c r="BJ487" s="124"/>
      <c r="BK487" s="115">
        <f>IFERROR(IF(BJ487="",0,(SUMIF($G$3:BI$3,"金额-入",$G487:BI487)-SUMIF($G$3:BI$3,"金额-出",$G487:BI487))/(SUMIF($G$3:BI$3,"数量-入",$G487:BI487)-SUMIF($G$3:BI$3,"数量-出",$G487:BI487))),0)</f>
        <v>0</v>
      </c>
      <c r="BL487" s="115">
        <f t="shared" si="314"/>
        <v>0</v>
      </c>
      <c r="BM487" s="125"/>
      <c r="BN487" s="126"/>
      <c r="BO487" s="123"/>
      <c r="BP487" s="112"/>
      <c r="BQ487" s="119">
        <f t="shared" si="315"/>
        <v>0</v>
      </c>
      <c r="BR487" s="124"/>
      <c r="BS487" s="115">
        <f>IFERROR(IF(BR487="",0,(SUMIF($G$3:BQ$3,"金额-入",$G487:BQ487)-SUMIF($G$3:BQ$3,"金额-出",$G487:BQ487))/(SUMIF($G$3:BQ$3,"数量-入",$G487:BQ487)-SUMIF($G$3:BQ$3,"数量-出",$G487:BQ487))),0)</f>
        <v>0</v>
      </c>
      <c r="BT487" s="115">
        <f t="shared" si="316"/>
        <v>0</v>
      </c>
      <c r="BU487" s="125"/>
      <c r="BV487" s="126"/>
      <c r="BW487" s="123"/>
      <c r="BX487" s="112"/>
      <c r="BY487" s="119">
        <f t="shared" si="317"/>
        <v>0</v>
      </c>
      <c r="BZ487" s="124"/>
      <c r="CA487" s="115">
        <f>IFERROR(IF(BZ487="",0,(SUMIF($G$3:BY$3,"金额-入",$G487:BY487)-SUMIF($G$3:BY$3,"金额-出",$G487:BY487))/(SUMIF($G$3:BY$3,"数量-入",$G487:BY487)-SUMIF($G$3:BY$3,"数量-出",$G487:BY487))),0)</f>
        <v>0</v>
      </c>
      <c r="CB487" s="115">
        <f t="shared" si="318"/>
        <v>0</v>
      </c>
      <c r="CC487" s="125"/>
      <c r="CD487" s="126"/>
      <c r="CE487" s="123"/>
      <c r="CF487" s="112"/>
      <c r="CG487" s="119">
        <f t="shared" si="319"/>
        <v>0</v>
      </c>
      <c r="CH487" s="124"/>
      <c r="CI487" s="115">
        <f>IFERROR(IF(CH487="",0,(SUMIF($G$3:CG$3,"金额-入",$G487:CG487)-SUMIF($G$3:CG$3,"金额-出",$G487:CG487))/(SUMIF($G$3:CG$3,"数量-入",$G487:CG487)-SUMIF($G$3:CG$3,"数量-出",$G487:CG487))),0)</f>
        <v>0</v>
      </c>
      <c r="CJ487" s="115">
        <f t="shared" si="320"/>
        <v>0</v>
      </c>
      <c r="CK487" s="125"/>
      <c r="CL487" s="126"/>
      <c r="CM487" s="123"/>
      <c r="CN487" s="112"/>
      <c r="CO487" s="119">
        <f t="shared" si="321"/>
        <v>0</v>
      </c>
      <c r="CP487" s="124"/>
      <c r="CQ487" s="115">
        <f>IFERROR(IF(CP487="",0,(SUMIF($G$3:CO$3,"金额-入",$G487:CO487)-SUMIF($G$3:CO$3,"金额-出",$G487:CO487))/(SUMIF($G$3:CO$3,"数量-入",$G487:CO487)-SUMIF($G$3:CO$3,"数量-出",$G487:CO487))),0)</f>
        <v>0</v>
      </c>
      <c r="CR487" s="115">
        <f t="shared" si="322"/>
        <v>0</v>
      </c>
      <c r="CS487" s="125"/>
      <c r="CT487" s="126"/>
      <c r="CU487" s="123"/>
      <c r="CV487" s="112"/>
      <c r="CW487" s="119">
        <f t="shared" si="323"/>
        <v>0</v>
      </c>
      <c r="CX487" s="124"/>
      <c r="CY487" s="115">
        <f>IFERROR(IF(CX487="",0,(SUMIF($G$3:CW$3,"金额-入",$G487:CW487)-SUMIF($G$3:CW$3,"金额-出",$G487:CW487))/(SUMIF($G$3:CW$3,"数量-入",$G487:CW487)-SUMIF($G$3:CW$3,"数量-出",$G487:CW487))),0)</f>
        <v>0</v>
      </c>
      <c r="CZ487" s="115">
        <f t="shared" si="324"/>
        <v>0</v>
      </c>
      <c r="DA487" s="125"/>
      <c r="DB487" s="126"/>
      <c r="DC487" s="123"/>
      <c r="DD487" s="112"/>
      <c r="DE487" s="119">
        <f t="shared" si="325"/>
        <v>0</v>
      </c>
      <c r="DF487" s="124"/>
      <c r="DG487" s="115">
        <f>IFERROR(IF(DF487="",0,(SUMIF($G$3:DE$3,"金额-入",$G487:DE487)-SUMIF($G$3:DE$3,"金额-出",$G487:DE487))/(SUMIF($G$3:DE$3,"数量-入",$G487:DE487)-SUMIF($G$3:DE$3,"数量-出",$G487:DE487))),0)</f>
        <v>0</v>
      </c>
      <c r="DH487" s="115">
        <f t="shared" si="326"/>
        <v>0</v>
      </c>
      <c r="DI487" s="125"/>
      <c r="DJ487" s="126"/>
      <c r="DK487" s="109">
        <f t="array" ref="DK487">MIN(IF(($G$3:$DJ$3="单价")*(G487:DJ487&lt;&gt;0),G487:DJ487))</f>
        <v>0</v>
      </c>
      <c r="DL487" s="97">
        <f t="array" ref="DL487">MAX(IF($G$3:$DJ$3="单价",G487:DJ487))</f>
        <v>0</v>
      </c>
      <c r="DM487" s="115">
        <f t="shared" si="327"/>
        <v>0</v>
      </c>
      <c r="DN487" s="127"/>
      <c r="DO487" s="2"/>
      <c r="DP487" s="11">
        <f t="shared" si="328"/>
        <v>0</v>
      </c>
      <c r="DQ487" s="11">
        <f t="shared" si="329"/>
        <v>0</v>
      </c>
      <c r="DR487" s="11"/>
      <c r="DS487" s="11"/>
      <c r="DT487" s="11"/>
      <c r="DU487" s="2"/>
      <c r="DV487" s="2"/>
      <c r="DW487" s="2"/>
      <c r="DX487" s="2"/>
      <c r="DY487" s="2"/>
    </row>
    <row r="488" spans="1:129" ht="18" hidden="1" customHeight="1" outlineLevel="1" x14ac:dyDescent="0.15">
      <c r="A488" s="2"/>
      <c r="B488" s="53">
        <f t="shared" si="292"/>
        <v>484</v>
      </c>
      <c r="C488" s="5"/>
      <c r="D488" s="6"/>
      <c r="E488" s="7"/>
      <c r="F488" s="8"/>
      <c r="G488" s="111"/>
      <c r="H488" s="112"/>
      <c r="I488" s="113">
        <f t="shared" si="295"/>
        <v>0</v>
      </c>
      <c r="J488" s="114">
        <f t="shared" si="296"/>
        <v>0</v>
      </c>
      <c r="K488" s="115">
        <f t="shared" si="293"/>
        <v>0</v>
      </c>
      <c r="L488" s="113">
        <f t="shared" si="297"/>
        <v>0</v>
      </c>
      <c r="M488" s="114">
        <f t="shared" si="298"/>
        <v>0</v>
      </c>
      <c r="N488" s="115">
        <f t="shared" si="294"/>
        <v>0</v>
      </c>
      <c r="O488" s="113">
        <f t="shared" si="299"/>
        <v>0</v>
      </c>
      <c r="P488" s="116">
        <f t="shared" si="300"/>
        <v>0</v>
      </c>
      <c r="Q488" s="117">
        <f t="shared" si="301"/>
        <v>0</v>
      </c>
      <c r="R488" s="118">
        <f t="shared" si="302"/>
        <v>0</v>
      </c>
      <c r="S488" s="111"/>
      <c r="T488" s="112"/>
      <c r="U488" s="119">
        <f t="shared" si="303"/>
        <v>0</v>
      </c>
      <c r="V488" s="120"/>
      <c r="W488" s="115">
        <f>IFERROR(IF(V488="",0,(SUMIF($G$3:U$3,"金额-入",$G488:U488)-SUMIF($G$3:U$3,"金额-出",$G488:U488))/(SUMIF($G$3:U$3,"数量-入",$G488:U488)-SUMIF($G$3:U$3,"数量-出",$G488:U488))),0)</f>
        <v>0</v>
      </c>
      <c r="X488" s="115">
        <f t="shared" si="304"/>
        <v>0</v>
      </c>
      <c r="Y488" s="121"/>
      <c r="Z488" s="122"/>
      <c r="AA488" s="111"/>
      <c r="AB488" s="112"/>
      <c r="AC488" s="119">
        <f t="shared" si="305"/>
        <v>0</v>
      </c>
      <c r="AD488" s="120"/>
      <c r="AE488" s="115">
        <f>IFERROR(IF(AD488="",0,(SUMIF($G$3:AC$3,"金额-入",$G488:AC488)-SUMIF($G$3:AC$3,"金额-出",$G488:AC488))/(SUMIF($G$3:AC$3,"数量-入",$G488:AC488)-SUMIF($G$3:AC$3,"数量-出",$G488:AC488))),0)</f>
        <v>0</v>
      </c>
      <c r="AF488" s="115">
        <f t="shared" si="306"/>
        <v>0</v>
      </c>
      <c r="AG488" s="121"/>
      <c r="AH488" s="122"/>
      <c r="AI488" s="123"/>
      <c r="AJ488" s="112"/>
      <c r="AK488" s="119">
        <f t="shared" si="307"/>
        <v>0</v>
      </c>
      <c r="AL488" s="124"/>
      <c r="AM488" s="115">
        <f>IFERROR(IF(AL488="",0,(SUMIF($G$3:AK$3,"金额-入",$G488:AK488)-SUMIF($G$3:AK$3,"金额-出",$G488:AK488))/(SUMIF($G$3:AK$3,"数量-入",$G488:AK488)-SUMIF($G$3:AK$3,"数量-出",$G488:AK488))),0)</f>
        <v>0</v>
      </c>
      <c r="AN488" s="115">
        <f t="shared" si="308"/>
        <v>0</v>
      </c>
      <c r="AO488" s="125"/>
      <c r="AP488" s="126"/>
      <c r="AQ488" s="123"/>
      <c r="AR488" s="112"/>
      <c r="AS488" s="119">
        <f t="shared" si="309"/>
        <v>0</v>
      </c>
      <c r="AT488" s="124"/>
      <c r="AU488" s="115">
        <f>IFERROR(IF(AT488="",0,(SUMIF($G$3:AS$3,"金额-入",$G488:AS488)-SUMIF($G$3:AS$3,"金额-出",$G488:AS488))/(SUMIF($G$3:AS$3,"数量-入",$G488:AS488)-SUMIF($G$3:AS$3,"数量-出",$G488:AS488))),0)</f>
        <v>0</v>
      </c>
      <c r="AV488" s="115">
        <f t="shared" si="310"/>
        <v>0</v>
      </c>
      <c r="AW488" s="125"/>
      <c r="AX488" s="126"/>
      <c r="AY488" s="123"/>
      <c r="AZ488" s="112"/>
      <c r="BA488" s="119">
        <f t="shared" si="311"/>
        <v>0</v>
      </c>
      <c r="BB488" s="124"/>
      <c r="BC488" s="115">
        <f>IFERROR(IF(BB488="",0,(SUMIF($G$3:BA$3,"金额-入",$G488:BA488)-SUMIF($G$3:BA$3,"金额-出",$G488:BA488))/(SUMIF($G$3:BA$3,"数量-入",$G488:BA488)-SUMIF($G$3:BA$3,"数量-出",$G488:BA488))),0)</f>
        <v>0</v>
      </c>
      <c r="BD488" s="115">
        <f t="shared" si="312"/>
        <v>0</v>
      </c>
      <c r="BE488" s="125"/>
      <c r="BF488" s="126"/>
      <c r="BG488" s="123"/>
      <c r="BH488" s="112"/>
      <c r="BI488" s="119">
        <f t="shared" si="313"/>
        <v>0</v>
      </c>
      <c r="BJ488" s="124"/>
      <c r="BK488" s="115">
        <f>IFERROR(IF(BJ488="",0,(SUMIF($G$3:BI$3,"金额-入",$G488:BI488)-SUMIF($G$3:BI$3,"金额-出",$G488:BI488))/(SUMIF($G$3:BI$3,"数量-入",$G488:BI488)-SUMIF($G$3:BI$3,"数量-出",$G488:BI488))),0)</f>
        <v>0</v>
      </c>
      <c r="BL488" s="115">
        <f t="shared" si="314"/>
        <v>0</v>
      </c>
      <c r="BM488" s="125"/>
      <c r="BN488" s="126"/>
      <c r="BO488" s="123"/>
      <c r="BP488" s="112"/>
      <c r="BQ488" s="119">
        <f t="shared" si="315"/>
        <v>0</v>
      </c>
      <c r="BR488" s="124"/>
      <c r="BS488" s="115">
        <f>IFERROR(IF(BR488="",0,(SUMIF($G$3:BQ$3,"金额-入",$G488:BQ488)-SUMIF($G$3:BQ$3,"金额-出",$G488:BQ488))/(SUMIF($G$3:BQ$3,"数量-入",$G488:BQ488)-SUMIF($G$3:BQ$3,"数量-出",$G488:BQ488))),0)</f>
        <v>0</v>
      </c>
      <c r="BT488" s="115">
        <f t="shared" si="316"/>
        <v>0</v>
      </c>
      <c r="BU488" s="125"/>
      <c r="BV488" s="126"/>
      <c r="BW488" s="123"/>
      <c r="BX488" s="112"/>
      <c r="BY488" s="119">
        <f t="shared" si="317"/>
        <v>0</v>
      </c>
      <c r="BZ488" s="124"/>
      <c r="CA488" s="115">
        <f>IFERROR(IF(BZ488="",0,(SUMIF($G$3:BY$3,"金额-入",$G488:BY488)-SUMIF($G$3:BY$3,"金额-出",$G488:BY488))/(SUMIF($G$3:BY$3,"数量-入",$G488:BY488)-SUMIF($G$3:BY$3,"数量-出",$G488:BY488))),0)</f>
        <v>0</v>
      </c>
      <c r="CB488" s="115">
        <f t="shared" si="318"/>
        <v>0</v>
      </c>
      <c r="CC488" s="125"/>
      <c r="CD488" s="126"/>
      <c r="CE488" s="123"/>
      <c r="CF488" s="112"/>
      <c r="CG488" s="119">
        <f t="shared" si="319"/>
        <v>0</v>
      </c>
      <c r="CH488" s="124"/>
      <c r="CI488" s="115">
        <f>IFERROR(IF(CH488="",0,(SUMIF($G$3:CG$3,"金额-入",$G488:CG488)-SUMIF($G$3:CG$3,"金额-出",$G488:CG488))/(SUMIF($G$3:CG$3,"数量-入",$G488:CG488)-SUMIF($G$3:CG$3,"数量-出",$G488:CG488))),0)</f>
        <v>0</v>
      </c>
      <c r="CJ488" s="115">
        <f t="shared" si="320"/>
        <v>0</v>
      </c>
      <c r="CK488" s="125"/>
      <c r="CL488" s="126"/>
      <c r="CM488" s="123"/>
      <c r="CN488" s="112"/>
      <c r="CO488" s="119">
        <f t="shared" si="321"/>
        <v>0</v>
      </c>
      <c r="CP488" s="124"/>
      <c r="CQ488" s="115">
        <f>IFERROR(IF(CP488="",0,(SUMIF($G$3:CO$3,"金额-入",$G488:CO488)-SUMIF($G$3:CO$3,"金额-出",$G488:CO488))/(SUMIF($G$3:CO$3,"数量-入",$G488:CO488)-SUMIF($G$3:CO$3,"数量-出",$G488:CO488))),0)</f>
        <v>0</v>
      </c>
      <c r="CR488" s="115">
        <f t="shared" si="322"/>
        <v>0</v>
      </c>
      <c r="CS488" s="125"/>
      <c r="CT488" s="126"/>
      <c r="CU488" s="123"/>
      <c r="CV488" s="112"/>
      <c r="CW488" s="119">
        <f t="shared" si="323"/>
        <v>0</v>
      </c>
      <c r="CX488" s="124"/>
      <c r="CY488" s="115">
        <f>IFERROR(IF(CX488="",0,(SUMIF($G$3:CW$3,"金额-入",$G488:CW488)-SUMIF($G$3:CW$3,"金额-出",$G488:CW488))/(SUMIF($G$3:CW$3,"数量-入",$G488:CW488)-SUMIF($G$3:CW$3,"数量-出",$G488:CW488))),0)</f>
        <v>0</v>
      </c>
      <c r="CZ488" s="115">
        <f t="shared" si="324"/>
        <v>0</v>
      </c>
      <c r="DA488" s="125"/>
      <c r="DB488" s="126"/>
      <c r="DC488" s="123"/>
      <c r="DD488" s="112"/>
      <c r="DE488" s="119">
        <f t="shared" si="325"/>
        <v>0</v>
      </c>
      <c r="DF488" s="124"/>
      <c r="DG488" s="115">
        <f>IFERROR(IF(DF488="",0,(SUMIF($G$3:DE$3,"金额-入",$G488:DE488)-SUMIF($G$3:DE$3,"金额-出",$G488:DE488))/(SUMIF($G$3:DE$3,"数量-入",$G488:DE488)-SUMIF($G$3:DE$3,"数量-出",$G488:DE488))),0)</f>
        <v>0</v>
      </c>
      <c r="DH488" s="115">
        <f t="shared" si="326"/>
        <v>0</v>
      </c>
      <c r="DI488" s="125"/>
      <c r="DJ488" s="126"/>
      <c r="DK488" s="109">
        <f t="array" ref="DK488">MIN(IF(($G$3:$DJ$3="单价")*(G488:DJ488&lt;&gt;0),G488:DJ488))</f>
        <v>0</v>
      </c>
      <c r="DL488" s="97">
        <f t="array" ref="DL488">MAX(IF($G$3:$DJ$3="单价",G488:DJ488))</f>
        <v>0</v>
      </c>
      <c r="DM488" s="115">
        <f t="shared" si="327"/>
        <v>0</v>
      </c>
      <c r="DN488" s="127"/>
      <c r="DO488" s="2"/>
      <c r="DP488" s="11">
        <f t="shared" si="328"/>
        <v>0</v>
      </c>
      <c r="DQ488" s="11">
        <f t="shared" si="329"/>
        <v>0</v>
      </c>
      <c r="DR488" s="11"/>
      <c r="DS488" s="11"/>
      <c r="DT488" s="11"/>
      <c r="DU488" s="2"/>
      <c r="DV488" s="2"/>
      <c r="DW488" s="2"/>
      <c r="DX488" s="2"/>
      <c r="DY488" s="2"/>
    </row>
    <row r="489" spans="1:129" ht="18" hidden="1" customHeight="1" outlineLevel="1" x14ac:dyDescent="0.15">
      <c r="A489" s="2"/>
      <c r="B489" s="53">
        <f t="shared" si="292"/>
        <v>485</v>
      </c>
      <c r="C489" s="5"/>
      <c r="D489" s="6"/>
      <c r="E489" s="7"/>
      <c r="F489" s="8"/>
      <c r="G489" s="111"/>
      <c r="H489" s="112"/>
      <c r="I489" s="113">
        <f t="shared" si="295"/>
        <v>0</v>
      </c>
      <c r="J489" s="114">
        <f t="shared" si="296"/>
        <v>0</v>
      </c>
      <c r="K489" s="115">
        <f t="shared" si="293"/>
        <v>0</v>
      </c>
      <c r="L489" s="113">
        <f t="shared" si="297"/>
        <v>0</v>
      </c>
      <c r="M489" s="114">
        <f t="shared" si="298"/>
        <v>0</v>
      </c>
      <c r="N489" s="115">
        <f t="shared" si="294"/>
        <v>0</v>
      </c>
      <c r="O489" s="113">
        <f t="shared" si="299"/>
        <v>0</v>
      </c>
      <c r="P489" s="116">
        <f t="shared" si="300"/>
        <v>0</v>
      </c>
      <c r="Q489" s="117">
        <f t="shared" si="301"/>
        <v>0</v>
      </c>
      <c r="R489" s="118">
        <f t="shared" si="302"/>
        <v>0</v>
      </c>
      <c r="S489" s="111"/>
      <c r="T489" s="112"/>
      <c r="U489" s="119">
        <f t="shared" si="303"/>
        <v>0</v>
      </c>
      <c r="V489" s="120"/>
      <c r="W489" s="115">
        <f>IFERROR(IF(V489="",0,(SUMIF($G$3:U$3,"金额-入",$G489:U489)-SUMIF($G$3:U$3,"金额-出",$G489:U489))/(SUMIF($G$3:U$3,"数量-入",$G489:U489)-SUMIF($G$3:U$3,"数量-出",$G489:U489))),0)</f>
        <v>0</v>
      </c>
      <c r="X489" s="115">
        <f t="shared" si="304"/>
        <v>0</v>
      </c>
      <c r="Y489" s="121"/>
      <c r="Z489" s="122"/>
      <c r="AA489" s="111"/>
      <c r="AB489" s="112"/>
      <c r="AC489" s="119">
        <f t="shared" si="305"/>
        <v>0</v>
      </c>
      <c r="AD489" s="120"/>
      <c r="AE489" s="115">
        <f>IFERROR(IF(AD489="",0,(SUMIF($G$3:AC$3,"金额-入",$G489:AC489)-SUMIF($G$3:AC$3,"金额-出",$G489:AC489))/(SUMIF($G$3:AC$3,"数量-入",$G489:AC489)-SUMIF($G$3:AC$3,"数量-出",$G489:AC489))),0)</f>
        <v>0</v>
      </c>
      <c r="AF489" s="115">
        <f t="shared" si="306"/>
        <v>0</v>
      </c>
      <c r="AG489" s="121"/>
      <c r="AH489" s="122"/>
      <c r="AI489" s="123"/>
      <c r="AJ489" s="112"/>
      <c r="AK489" s="119">
        <f t="shared" si="307"/>
        <v>0</v>
      </c>
      <c r="AL489" s="124"/>
      <c r="AM489" s="115">
        <f>IFERROR(IF(AL489="",0,(SUMIF($G$3:AK$3,"金额-入",$G489:AK489)-SUMIF($G$3:AK$3,"金额-出",$G489:AK489))/(SUMIF($G$3:AK$3,"数量-入",$G489:AK489)-SUMIF($G$3:AK$3,"数量-出",$G489:AK489))),0)</f>
        <v>0</v>
      </c>
      <c r="AN489" s="115">
        <f t="shared" si="308"/>
        <v>0</v>
      </c>
      <c r="AO489" s="125"/>
      <c r="AP489" s="126"/>
      <c r="AQ489" s="123"/>
      <c r="AR489" s="112"/>
      <c r="AS489" s="119">
        <f t="shared" si="309"/>
        <v>0</v>
      </c>
      <c r="AT489" s="124"/>
      <c r="AU489" s="115">
        <f>IFERROR(IF(AT489="",0,(SUMIF($G$3:AS$3,"金额-入",$G489:AS489)-SUMIF($G$3:AS$3,"金额-出",$G489:AS489))/(SUMIF($G$3:AS$3,"数量-入",$G489:AS489)-SUMIF($G$3:AS$3,"数量-出",$G489:AS489))),0)</f>
        <v>0</v>
      </c>
      <c r="AV489" s="115">
        <f t="shared" si="310"/>
        <v>0</v>
      </c>
      <c r="AW489" s="125"/>
      <c r="AX489" s="126"/>
      <c r="AY489" s="123"/>
      <c r="AZ489" s="112"/>
      <c r="BA489" s="119">
        <f t="shared" si="311"/>
        <v>0</v>
      </c>
      <c r="BB489" s="124"/>
      <c r="BC489" s="115">
        <f>IFERROR(IF(BB489="",0,(SUMIF($G$3:BA$3,"金额-入",$G489:BA489)-SUMIF($G$3:BA$3,"金额-出",$G489:BA489))/(SUMIF($G$3:BA$3,"数量-入",$G489:BA489)-SUMIF($G$3:BA$3,"数量-出",$G489:BA489))),0)</f>
        <v>0</v>
      </c>
      <c r="BD489" s="115">
        <f t="shared" si="312"/>
        <v>0</v>
      </c>
      <c r="BE489" s="125"/>
      <c r="BF489" s="126"/>
      <c r="BG489" s="123"/>
      <c r="BH489" s="112"/>
      <c r="BI489" s="119">
        <f t="shared" si="313"/>
        <v>0</v>
      </c>
      <c r="BJ489" s="124"/>
      <c r="BK489" s="115">
        <f>IFERROR(IF(BJ489="",0,(SUMIF($G$3:BI$3,"金额-入",$G489:BI489)-SUMIF($G$3:BI$3,"金额-出",$G489:BI489))/(SUMIF($G$3:BI$3,"数量-入",$G489:BI489)-SUMIF($G$3:BI$3,"数量-出",$G489:BI489))),0)</f>
        <v>0</v>
      </c>
      <c r="BL489" s="115">
        <f t="shared" si="314"/>
        <v>0</v>
      </c>
      <c r="BM489" s="125"/>
      <c r="BN489" s="126"/>
      <c r="BO489" s="123"/>
      <c r="BP489" s="112"/>
      <c r="BQ489" s="119">
        <f t="shared" si="315"/>
        <v>0</v>
      </c>
      <c r="BR489" s="124"/>
      <c r="BS489" s="115">
        <f>IFERROR(IF(BR489="",0,(SUMIF($G$3:BQ$3,"金额-入",$G489:BQ489)-SUMIF($G$3:BQ$3,"金额-出",$G489:BQ489))/(SUMIF($G$3:BQ$3,"数量-入",$G489:BQ489)-SUMIF($G$3:BQ$3,"数量-出",$G489:BQ489))),0)</f>
        <v>0</v>
      </c>
      <c r="BT489" s="115">
        <f t="shared" si="316"/>
        <v>0</v>
      </c>
      <c r="BU489" s="125"/>
      <c r="BV489" s="126"/>
      <c r="BW489" s="123"/>
      <c r="BX489" s="112"/>
      <c r="BY489" s="119">
        <f t="shared" si="317"/>
        <v>0</v>
      </c>
      <c r="BZ489" s="124"/>
      <c r="CA489" s="115">
        <f>IFERROR(IF(BZ489="",0,(SUMIF($G$3:BY$3,"金额-入",$G489:BY489)-SUMIF($G$3:BY$3,"金额-出",$G489:BY489))/(SUMIF($G$3:BY$3,"数量-入",$G489:BY489)-SUMIF($G$3:BY$3,"数量-出",$G489:BY489))),0)</f>
        <v>0</v>
      </c>
      <c r="CB489" s="115">
        <f t="shared" si="318"/>
        <v>0</v>
      </c>
      <c r="CC489" s="125"/>
      <c r="CD489" s="126"/>
      <c r="CE489" s="123"/>
      <c r="CF489" s="112"/>
      <c r="CG489" s="119">
        <f t="shared" si="319"/>
        <v>0</v>
      </c>
      <c r="CH489" s="124"/>
      <c r="CI489" s="115">
        <f>IFERROR(IF(CH489="",0,(SUMIF($G$3:CG$3,"金额-入",$G489:CG489)-SUMIF($G$3:CG$3,"金额-出",$G489:CG489))/(SUMIF($G$3:CG$3,"数量-入",$G489:CG489)-SUMIF($G$3:CG$3,"数量-出",$G489:CG489))),0)</f>
        <v>0</v>
      </c>
      <c r="CJ489" s="115">
        <f t="shared" si="320"/>
        <v>0</v>
      </c>
      <c r="CK489" s="125"/>
      <c r="CL489" s="126"/>
      <c r="CM489" s="123"/>
      <c r="CN489" s="112"/>
      <c r="CO489" s="119">
        <f t="shared" si="321"/>
        <v>0</v>
      </c>
      <c r="CP489" s="124"/>
      <c r="CQ489" s="115">
        <f>IFERROR(IF(CP489="",0,(SUMIF($G$3:CO$3,"金额-入",$G489:CO489)-SUMIF($G$3:CO$3,"金额-出",$G489:CO489))/(SUMIF($G$3:CO$3,"数量-入",$G489:CO489)-SUMIF($G$3:CO$3,"数量-出",$G489:CO489))),0)</f>
        <v>0</v>
      </c>
      <c r="CR489" s="115">
        <f t="shared" si="322"/>
        <v>0</v>
      </c>
      <c r="CS489" s="125"/>
      <c r="CT489" s="126"/>
      <c r="CU489" s="123"/>
      <c r="CV489" s="112"/>
      <c r="CW489" s="119">
        <f t="shared" si="323"/>
        <v>0</v>
      </c>
      <c r="CX489" s="124"/>
      <c r="CY489" s="115">
        <f>IFERROR(IF(CX489="",0,(SUMIF($G$3:CW$3,"金额-入",$G489:CW489)-SUMIF($G$3:CW$3,"金额-出",$G489:CW489))/(SUMIF($G$3:CW$3,"数量-入",$G489:CW489)-SUMIF($G$3:CW$3,"数量-出",$G489:CW489))),0)</f>
        <v>0</v>
      </c>
      <c r="CZ489" s="115">
        <f t="shared" si="324"/>
        <v>0</v>
      </c>
      <c r="DA489" s="125"/>
      <c r="DB489" s="126"/>
      <c r="DC489" s="123"/>
      <c r="DD489" s="112"/>
      <c r="DE489" s="119">
        <f t="shared" si="325"/>
        <v>0</v>
      </c>
      <c r="DF489" s="124"/>
      <c r="DG489" s="115">
        <f>IFERROR(IF(DF489="",0,(SUMIF($G$3:DE$3,"金额-入",$G489:DE489)-SUMIF($G$3:DE$3,"金额-出",$G489:DE489))/(SUMIF($G$3:DE$3,"数量-入",$G489:DE489)-SUMIF($G$3:DE$3,"数量-出",$G489:DE489))),0)</f>
        <v>0</v>
      </c>
      <c r="DH489" s="115">
        <f t="shared" si="326"/>
        <v>0</v>
      </c>
      <c r="DI489" s="125"/>
      <c r="DJ489" s="126"/>
      <c r="DK489" s="109">
        <f t="array" ref="DK489">MIN(IF(($G$3:$DJ$3="单价")*(G489:DJ489&lt;&gt;0),G489:DJ489))</f>
        <v>0</v>
      </c>
      <c r="DL489" s="97">
        <f t="array" ref="DL489">MAX(IF($G$3:$DJ$3="单价",G489:DJ489))</f>
        <v>0</v>
      </c>
      <c r="DM489" s="115">
        <f t="shared" si="327"/>
        <v>0</v>
      </c>
      <c r="DN489" s="127"/>
      <c r="DO489" s="2"/>
      <c r="DP489" s="11">
        <f t="shared" si="328"/>
        <v>0</v>
      </c>
      <c r="DQ489" s="11">
        <f t="shared" si="329"/>
        <v>0</v>
      </c>
      <c r="DR489" s="11"/>
      <c r="DS489" s="11"/>
      <c r="DT489" s="11"/>
      <c r="DU489" s="2"/>
      <c r="DV489" s="2"/>
      <c r="DW489" s="2"/>
      <c r="DX489" s="2"/>
      <c r="DY489" s="2"/>
    </row>
    <row r="490" spans="1:129" ht="18" hidden="1" customHeight="1" outlineLevel="1" x14ac:dyDescent="0.15">
      <c r="A490" s="2"/>
      <c r="B490" s="53">
        <f t="shared" si="292"/>
        <v>486</v>
      </c>
      <c r="C490" s="5"/>
      <c r="D490" s="6"/>
      <c r="E490" s="7"/>
      <c r="F490" s="8"/>
      <c r="G490" s="111"/>
      <c r="H490" s="112"/>
      <c r="I490" s="113">
        <f t="shared" si="295"/>
        <v>0</v>
      </c>
      <c r="J490" s="114">
        <f t="shared" si="296"/>
        <v>0</v>
      </c>
      <c r="K490" s="115">
        <f t="shared" si="293"/>
        <v>0</v>
      </c>
      <c r="L490" s="113">
        <f t="shared" si="297"/>
        <v>0</v>
      </c>
      <c r="M490" s="114">
        <f t="shared" si="298"/>
        <v>0</v>
      </c>
      <c r="N490" s="115">
        <f t="shared" si="294"/>
        <v>0</v>
      </c>
      <c r="O490" s="113">
        <f t="shared" si="299"/>
        <v>0</v>
      </c>
      <c r="P490" s="116">
        <f t="shared" si="300"/>
        <v>0</v>
      </c>
      <c r="Q490" s="117">
        <f t="shared" si="301"/>
        <v>0</v>
      </c>
      <c r="R490" s="118">
        <f t="shared" si="302"/>
        <v>0</v>
      </c>
      <c r="S490" s="111"/>
      <c r="T490" s="112"/>
      <c r="U490" s="119">
        <f t="shared" si="303"/>
        <v>0</v>
      </c>
      <c r="V490" s="120"/>
      <c r="W490" s="115">
        <f>IFERROR(IF(V490="",0,(SUMIF($G$3:U$3,"金额-入",$G490:U490)-SUMIF($G$3:U$3,"金额-出",$G490:U490))/(SUMIF($G$3:U$3,"数量-入",$G490:U490)-SUMIF($G$3:U$3,"数量-出",$G490:U490))),0)</f>
        <v>0</v>
      </c>
      <c r="X490" s="115">
        <f t="shared" si="304"/>
        <v>0</v>
      </c>
      <c r="Y490" s="121"/>
      <c r="Z490" s="122"/>
      <c r="AA490" s="111"/>
      <c r="AB490" s="112"/>
      <c r="AC490" s="119">
        <f t="shared" si="305"/>
        <v>0</v>
      </c>
      <c r="AD490" s="120"/>
      <c r="AE490" s="115">
        <f>IFERROR(IF(AD490="",0,(SUMIF($G$3:AC$3,"金额-入",$G490:AC490)-SUMIF($G$3:AC$3,"金额-出",$G490:AC490))/(SUMIF($G$3:AC$3,"数量-入",$G490:AC490)-SUMIF($G$3:AC$3,"数量-出",$G490:AC490))),0)</f>
        <v>0</v>
      </c>
      <c r="AF490" s="115">
        <f t="shared" si="306"/>
        <v>0</v>
      </c>
      <c r="AG490" s="121"/>
      <c r="AH490" s="122"/>
      <c r="AI490" s="123"/>
      <c r="AJ490" s="112"/>
      <c r="AK490" s="119">
        <f t="shared" si="307"/>
        <v>0</v>
      </c>
      <c r="AL490" s="124"/>
      <c r="AM490" s="115">
        <f>IFERROR(IF(AL490="",0,(SUMIF($G$3:AK$3,"金额-入",$G490:AK490)-SUMIF($G$3:AK$3,"金额-出",$G490:AK490))/(SUMIF($G$3:AK$3,"数量-入",$G490:AK490)-SUMIF($G$3:AK$3,"数量-出",$G490:AK490))),0)</f>
        <v>0</v>
      </c>
      <c r="AN490" s="115">
        <f t="shared" si="308"/>
        <v>0</v>
      </c>
      <c r="AO490" s="125"/>
      <c r="AP490" s="126"/>
      <c r="AQ490" s="123"/>
      <c r="AR490" s="112"/>
      <c r="AS490" s="119">
        <f t="shared" si="309"/>
        <v>0</v>
      </c>
      <c r="AT490" s="124"/>
      <c r="AU490" s="115">
        <f>IFERROR(IF(AT490="",0,(SUMIF($G$3:AS$3,"金额-入",$G490:AS490)-SUMIF($G$3:AS$3,"金额-出",$G490:AS490))/(SUMIF($G$3:AS$3,"数量-入",$G490:AS490)-SUMIF($G$3:AS$3,"数量-出",$G490:AS490))),0)</f>
        <v>0</v>
      </c>
      <c r="AV490" s="115">
        <f t="shared" si="310"/>
        <v>0</v>
      </c>
      <c r="AW490" s="125"/>
      <c r="AX490" s="126"/>
      <c r="AY490" s="123"/>
      <c r="AZ490" s="112"/>
      <c r="BA490" s="119">
        <f t="shared" si="311"/>
        <v>0</v>
      </c>
      <c r="BB490" s="124"/>
      <c r="BC490" s="115">
        <f>IFERROR(IF(BB490="",0,(SUMIF($G$3:BA$3,"金额-入",$G490:BA490)-SUMIF($G$3:BA$3,"金额-出",$G490:BA490))/(SUMIF($G$3:BA$3,"数量-入",$G490:BA490)-SUMIF($G$3:BA$3,"数量-出",$G490:BA490))),0)</f>
        <v>0</v>
      </c>
      <c r="BD490" s="115">
        <f t="shared" si="312"/>
        <v>0</v>
      </c>
      <c r="BE490" s="125"/>
      <c r="BF490" s="126"/>
      <c r="BG490" s="123"/>
      <c r="BH490" s="112"/>
      <c r="BI490" s="119">
        <f t="shared" si="313"/>
        <v>0</v>
      </c>
      <c r="BJ490" s="124"/>
      <c r="BK490" s="115">
        <f>IFERROR(IF(BJ490="",0,(SUMIF($G$3:BI$3,"金额-入",$G490:BI490)-SUMIF($G$3:BI$3,"金额-出",$G490:BI490))/(SUMIF($G$3:BI$3,"数量-入",$G490:BI490)-SUMIF($G$3:BI$3,"数量-出",$G490:BI490))),0)</f>
        <v>0</v>
      </c>
      <c r="BL490" s="115">
        <f t="shared" si="314"/>
        <v>0</v>
      </c>
      <c r="BM490" s="125"/>
      <c r="BN490" s="126"/>
      <c r="BO490" s="123"/>
      <c r="BP490" s="112"/>
      <c r="BQ490" s="119">
        <f t="shared" si="315"/>
        <v>0</v>
      </c>
      <c r="BR490" s="124"/>
      <c r="BS490" s="115">
        <f>IFERROR(IF(BR490="",0,(SUMIF($G$3:BQ$3,"金额-入",$G490:BQ490)-SUMIF($G$3:BQ$3,"金额-出",$G490:BQ490))/(SUMIF($G$3:BQ$3,"数量-入",$G490:BQ490)-SUMIF($G$3:BQ$3,"数量-出",$G490:BQ490))),0)</f>
        <v>0</v>
      </c>
      <c r="BT490" s="115">
        <f t="shared" si="316"/>
        <v>0</v>
      </c>
      <c r="BU490" s="125"/>
      <c r="BV490" s="126"/>
      <c r="BW490" s="123"/>
      <c r="BX490" s="112"/>
      <c r="BY490" s="119">
        <f t="shared" si="317"/>
        <v>0</v>
      </c>
      <c r="BZ490" s="124"/>
      <c r="CA490" s="115">
        <f>IFERROR(IF(BZ490="",0,(SUMIF($G$3:BY$3,"金额-入",$G490:BY490)-SUMIF($G$3:BY$3,"金额-出",$G490:BY490))/(SUMIF($G$3:BY$3,"数量-入",$G490:BY490)-SUMIF($G$3:BY$3,"数量-出",$G490:BY490))),0)</f>
        <v>0</v>
      </c>
      <c r="CB490" s="115">
        <f t="shared" si="318"/>
        <v>0</v>
      </c>
      <c r="CC490" s="125"/>
      <c r="CD490" s="126"/>
      <c r="CE490" s="123"/>
      <c r="CF490" s="112"/>
      <c r="CG490" s="119">
        <f t="shared" si="319"/>
        <v>0</v>
      </c>
      <c r="CH490" s="124"/>
      <c r="CI490" s="115">
        <f>IFERROR(IF(CH490="",0,(SUMIF($G$3:CG$3,"金额-入",$G490:CG490)-SUMIF($G$3:CG$3,"金额-出",$G490:CG490))/(SUMIF($G$3:CG$3,"数量-入",$G490:CG490)-SUMIF($G$3:CG$3,"数量-出",$G490:CG490))),0)</f>
        <v>0</v>
      </c>
      <c r="CJ490" s="115">
        <f t="shared" si="320"/>
        <v>0</v>
      </c>
      <c r="CK490" s="125"/>
      <c r="CL490" s="126"/>
      <c r="CM490" s="123"/>
      <c r="CN490" s="112"/>
      <c r="CO490" s="119">
        <f t="shared" si="321"/>
        <v>0</v>
      </c>
      <c r="CP490" s="124"/>
      <c r="CQ490" s="115">
        <f>IFERROR(IF(CP490="",0,(SUMIF($G$3:CO$3,"金额-入",$G490:CO490)-SUMIF($G$3:CO$3,"金额-出",$G490:CO490))/(SUMIF($G$3:CO$3,"数量-入",$G490:CO490)-SUMIF($G$3:CO$3,"数量-出",$G490:CO490))),0)</f>
        <v>0</v>
      </c>
      <c r="CR490" s="115">
        <f t="shared" si="322"/>
        <v>0</v>
      </c>
      <c r="CS490" s="125"/>
      <c r="CT490" s="126"/>
      <c r="CU490" s="123"/>
      <c r="CV490" s="112"/>
      <c r="CW490" s="119">
        <f t="shared" si="323"/>
        <v>0</v>
      </c>
      <c r="CX490" s="124"/>
      <c r="CY490" s="115">
        <f>IFERROR(IF(CX490="",0,(SUMIF($G$3:CW$3,"金额-入",$G490:CW490)-SUMIF($G$3:CW$3,"金额-出",$G490:CW490))/(SUMIF($G$3:CW$3,"数量-入",$G490:CW490)-SUMIF($G$3:CW$3,"数量-出",$G490:CW490))),0)</f>
        <v>0</v>
      </c>
      <c r="CZ490" s="115">
        <f t="shared" si="324"/>
        <v>0</v>
      </c>
      <c r="DA490" s="125"/>
      <c r="DB490" s="126"/>
      <c r="DC490" s="123"/>
      <c r="DD490" s="112"/>
      <c r="DE490" s="119">
        <f t="shared" si="325"/>
        <v>0</v>
      </c>
      <c r="DF490" s="124"/>
      <c r="DG490" s="115">
        <f>IFERROR(IF(DF490="",0,(SUMIF($G$3:DE$3,"金额-入",$G490:DE490)-SUMIF($G$3:DE$3,"金额-出",$G490:DE490))/(SUMIF($G$3:DE$3,"数量-入",$G490:DE490)-SUMIF($G$3:DE$3,"数量-出",$G490:DE490))),0)</f>
        <v>0</v>
      </c>
      <c r="DH490" s="115">
        <f t="shared" si="326"/>
        <v>0</v>
      </c>
      <c r="DI490" s="125"/>
      <c r="DJ490" s="126"/>
      <c r="DK490" s="109">
        <f t="array" ref="DK490">MIN(IF(($G$3:$DJ$3="单价")*(G490:DJ490&lt;&gt;0),G490:DJ490))</f>
        <v>0</v>
      </c>
      <c r="DL490" s="97">
        <f t="array" ref="DL490">MAX(IF($G$3:$DJ$3="单价",G490:DJ490))</f>
        <v>0</v>
      </c>
      <c r="DM490" s="115">
        <f t="shared" si="327"/>
        <v>0</v>
      </c>
      <c r="DN490" s="127"/>
      <c r="DO490" s="2"/>
      <c r="DP490" s="11">
        <f t="shared" si="328"/>
        <v>0</v>
      </c>
      <c r="DQ490" s="11">
        <f t="shared" si="329"/>
        <v>0</v>
      </c>
      <c r="DR490" s="11"/>
      <c r="DS490" s="11"/>
      <c r="DT490" s="11"/>
      <c r="DU490" s="2"/>
      <c r="DV490" s="2"/>
      <c r="DW490" s="2"/>
      <c r="DX490" s="2"/>
      <c r="DY490" s="2"/>
    </row>
    <row r="491" spans="1:129" ht="18" hidden="1" customHeight="1" outlineLevel="1" x14ac:dyDescent="0.15">
      <c r="A491" s="2"/>
      <c r="B491" s="53">
        <f t="shared" si="292"/>
        <v>487</v>
      </c>
      <c r="C491" s="5"/>
      <c r="D491" s="6"/>
      <c r="E491" s="7"/>
      <c r="F491" s="8"/>
      <c r="G491" s="111"/>
      <c r="H491" s="112"/>
      <c r="I491" s="113">
        <f t="shared" si="295"/>
        <v>0</v>
      </c>
      <c r="J491" s="114">
        <f t="shared" si="296"/>
        <v>0</v>
      </c>
      <c r="K491" s="115">
        <f t="shared" si="293"/>
        <v>0</v>
      </c>
      <c r="L491" s="113">
        <f t="shared" si="297"/>
        <v>0</v>
      </c>
      <c r="M491" s="114">
        <f t="shared" si="298"/>
        <v>0</v>
      </c>
      <c r="N491" s="115">
        <f t="shared" si="294"/>
        <v>0</v>
      </c>
      <c r="O491" s="113">
        <f t="shared" si="299"/>
        <v>0</v>
      </c>
      <c r="P491" s="116">
        <f t="shared" si="300"/>
        <v>0</v>
      </c>
      <c r="Q491" s="117">
        <f t="shared" si="301"/>
        <v>0</v>
      </c>
      <c r="R491" s="118">
        <f t="shared" si="302"/>
        <v>0</v>
      </c>
      <c r="S491" s="111"/>
      <c r="T491" s="112"/>
      <c r="U491" s="119">
        <f t="shared" si="303"/>
        <v>0</v>
      </c>
      <c r="V491" s="120"/>
      <c r="W491" s="115">
        <f>IFERROR(IF(V491="",0,(SUMIF($G$3:U$3,"金额-入",$G491:U491)-SUMIF($G$3:U$3,"金额-出",$G491:U491))/(SUMIF($G$3:U$3,"数量-入",$G491:U491)-SUMIF($G$3:U$3,"数量-出",$G491:U491))),0)</f>
        <v>0</v>
      </c>
      <c r="X491" s="115">
        <f t="shared" si="304"/>
        <v>0</v>
      </c>
      <c r="Y491" s="121"/>
      <c r="Z491" s="122"/>
      <c r="AA491" s="111"/>
      <c r="AB491" s="112"/>
      <c r="AC491" s="119">
        <f t="shared" si="305"/>
        <v>0</v>
      </c>
      <c r="AD491" s="120"/>
      <c r="AE491" s="115">
        <f>IFERROR(IF(AD491="",0,(SUMIF($G$3:AC$3,"金额-入",$G491:AC491)-SUMIF($G$3:AC$3,"金额-出",$G491:AC491))/(SUMIF($G$3:AC$3,"数量-入",$G491:AC491)-SUMIF($G$3:AC$3,"数量-出",$G491:AC491))),0)</f>
        <v>0</v>
      </c>
      <c r="AF491" s="115">
        <f t="shared" si="306"/>
        <v>0</v>
      </c>
      <c r="AG491" s="121"/>
      <c r="AH491" s="122"/>
      <c r="AI491" s="123"/>
      <c r="AJ491" s="112"/>
      <c r="AK491" s="119">
        <f t="shared" si="307"/>
        <v>0</v>
      </c>
      <c r="AL491" s="124"/>
      <c r="AM491" s="115">
        <f>IFERROR(IF(AL491="",0,(SUMIF($G$3:AK$3,"金额-入",$G491:AK491)-SUMIF($G$3:AK$3,"金额-出",$G491:AK491))/(SUMIF($G$3:AK$3,"数量-入",$G491:AK491)-SUMIF($G$3:AK$3,"数量-出",$G491:AK491))),0)</f>
        <v>0</v>
      </c>
      <c r="AN491" s="115">
        <f t="shared" si="308"/>
        <v>0</v>
      </c>
      <c r="AO491" s="125"/>
      <c r="AP491" s="126"/>
      <c r="AQ491" s="123"/>
      <c r="AR491" s="112"/>
      <c r="AS491" s="119">
        <f t="shared" si="309"/>
        <v>0</v>
      </c>
      <c r="AT491" s="124"/>
      <c r="AU491" s="115">
        <f>IFERROR(IF(AT491="",0,(SUMIF($G$3:AS$3,"金额-入",$G491:AS491)-SUMIF($G$3:AS$3,"金额-出",$G491:AS491))/(SUMIF($G$3:AS$3,"数量-入",$G491:AS491)-SUMIF($G$3:AS$3,"数量-出",$G491:AS491))),0)</f>
        <v>0</v>
      </c>
      <c r="AV491" s="115">
        <f t="shared" si="310"/>
        <v>0</v>
      </c>
      <c r="AW491" s="125"/>
      <c r="AX491" s="126"/>
      <c r="AY491" s="123"/>
      <c r="AZ491" s="112"/>
      <c r="BA491" s="119">
        <f t="shared" si="311"/>
        <v>0</v>
      </c>
      <c r="BB491" s="124"/>
      <c r="BC491" s="115">
        <f>IFERROR(IF(BB491="",0,(SUMIF($G$3:BA$3,"金额-入",$G491:BA491)-SUMIF($G$3:BA$3,"金额-出",$G491:BA491))/(SUMIF($G$3:BA$3,"数量-入",$G491:BA491)-SUMIF($G$3:BA$3,"数量-出",$G491:BA491))),0)</f>
        <v>0</v>
      </c>
      <c r="BD491" s="115">
        <f t="shared" si="312"/>
        <v>0</v>
      </c>
      <c r="BE491" s="125"/>
      <c r="BF491" s="126"/>
      <c r="BG491" s="123"/>
      <c r="BH491" s="112"/>
      <c r="BI491" s="119">
        <f t="shared" si="313"/>
        <v>0</v>
      </c>
      <c r="BJ491" s="124"/>
      <c r="BK491" s="115">
        <f>IFERROR(IF(BJ491="",0,(SUMIF($G$3:BI$3,"金额-入",$G491:BI491)-SUMIF($G$3:BI$3,"金额-出",$G491:BI491))/(SUMIF($G$3:BI$3,"数量-入",$G491:BI491)-SUMIF($G$3:BI$3,"数量-出",$G491:BI491))),0)</f>
        <v>0</v>
      </c>
      <c r="BL491" s="115">
        <f t="shared" si="314"/>
        <v>0</v>
      </c>
      <c r="BM491" s="125"/>
      <c r="BN491" s="126"/>
      <c r="BO491" s="123"/>
      <c r="BP491" s="112"/>
      <c r="BQ491" s="119">
        <f t="shared" si="315"/>
        <v>0</v>
      </c>
      <c r="BR491" s="124"/>
      <c r="BS491" s="115">
        <f>IFERROR(IF(BR491="",0,(SUMIF($G$3:BQ$3,"金额-入",$G491:BQ491)-SUMIF($G$3:BQ$3,"金额-出",$G491:BQ491))/(SUMIF($G$3:BQ$3,"数量-入",$G491:BQ491)-SUMIF($G$3:BQ$3,"数量-出",$G491:BQ491))),0)</f>
        <v>0</v>
      </c>
      <c r="BT491" s="115">
        <f t="shared" si="316"/>
        <v>0</v>
      </c>
      <c r="BU491" s="125"/>
      <c r="BV491" s="126"/>
      <c r="BW491" s="123"/>
      <c r="BX491" s="112"/>
      <c r="BY491" s="119">
        <f t="shared" si="317"/>
        <v>0</v>
      </c>
      <c r="BZ491" s="124"/>
      <c r="CA491" s="115">
        <f>IFERROR(IF(BZ491="",0,(SUMIF($G$3:BY$3,"金额-入",$G491:BY491)-SUMIF($G$3:BY$3,"金额-出",$G491:BY491))/(SUMIF($G$3:BY$3,"数量-入",$G491:BY491)-SUMIF($G$3:BY$3,"数量-出",$G491:BY491))),0)</f>
        <v>0</v>
      </c>
      <c r="CB491" s="115">
        <f t="shared" si="318"/>
        <v>0</v>
      </c>
      <c r="CC491" s="125"/>
      <c r="CD491" s="126"/>
      <c r="CE491" s="123"/>
      <c r="CF491" s="112"/>
      <c r="CG491" s="119">
        <f t="shared" si="319"/>
        <v>0</v>
      </c>
      <c r="CH491" s="124"/>
      <c r="CI491" s="115">
        <f>IFERROR(IF(CH491="",0,(SUMIF($G$3:CG$3,"金额-入",$G491:CG491)-SUMIF($G$3:CG$3,"金额-出",$G491:CG491))/(SUMIF($G$3:CG$3,"数量-入",$G491:CG491)-SUMIF($G$3:CG$3,"数量-出",$G491:CG491))),0)</f>
        <v>0</v>
      </c>
      <c r="CJ491" s="115">
        <f t="shared" si="320"/>
        <v>0</v>
      </c>
      <c r="CK491" s="125"/>
      <c r="CL491" s="126"/>
      <c r="CM491" s="123"/>
      <c r="CN491" s="112"/>
      <c r="CO491" s="119">
        <f t="shared" si="321"/>
        <v>0</v>
      </c>
      <c r="CP491" s="124"/>
      <c r="CQ491" s="115">
        <f>IFERROR(IF(CP491="",0,(SUMIF($G$3:CO$3,"金额-入",$G491:CO491)-SUMIF($G$3:CO$3,"金额-出",$G491:CO491))/(SUMIF($G$3:CO$3,"数量-入",$G491:CO491)-SUMIF($G$3:CO$3,"数量-出",$G491:CO491))),0)</f>
        <v>0</v>
      </c>
      <c r="CR491" s="115">
        <f t="shared" si="322"/>
        <v>0</v>
      </c>
      <c r="CS491" s="125"/>
      <c r="CT491" s="126"/>
      <c r="CU491" s="123"/>
      <c r="CV491" s="112"/>
      <c r="CW491" s="119">
        <f t="shared" si="323"/>
        <v>0</v>
      </c>
      <c r="CX491" s="124"/>
      <c r="CY491" s="115">
        <f>IFERROR(IF(CX491="",0,(SUMIF($G$3:CW$3,"金额-入",$G491:CW491)-SUMIF($G$3:CW$3,"金额-出",$G491:CW491))/(SUMIF($G$3:CW$3,"数量-入",$G491:CW491)-SUMIF($G$3:CW$3,"数量-出",$G491:CW491))),0)</f>
        <v>0</v>
      </c>
      <c r="CZ491" s="115">
        <f t="shared" si="324"/>
        <v>0</v>
      </c>
      <c r="DA491" s="125"/>
      <c r="DB491" s="126"/>
      <c r="DC491" s="123"/>
      <c r="DD491" s="112"/>
      <c r="DE491" s="119">
        <f t="shared" si="325"/>
        <v>0</v>
      </c>
      <c r="DF491" s="124"/>
      <c r="DG491" s="115">
        <f>IFERROR(IF(DF491="",0,(SUMIF($G$3:DE$3,"金额-入",$G491:DE491)-SUMIF($G$3:DE$3,"金额-出",$G491:DE491))/(SUMIF($G$3:DE$3,"数量-入",$G491:DE491)-SUMIF($G$3:DE$3,"数量-出",$G491:DE491))),0)</f>
        <v>0</v>
      </c>
      <c r="DH491" s="115">
        <f t="shared" si="326"/>
        <v>0</v>
      </c>
      <c r="DI491" s="125"/>
      <c r="DJ491" s="126"/>
      <c r="DK491" s="109">
        <f t="array" ref="DK491">MIN(IF(($G$3:$DJ$3="单价")*(G491:DJ491&lt;&gt;0),G491:DJ491))</f>
        <v>0</v>
      </c>
      <c r="DL491" s="97">
        <f t="array" ref="DL491">MAX(IF($G$3:$DJ$3="单价",G491:DJ491))</f>
        <v>0</v>
      </c>
      <c r="DM491" s="115">
        <f t="shared" si="327"/>
        <v>0</v>
      </c>
      <c r="DN491" s="127"/>
      <c r="DO491" s="2"/>
      <c r="DP491" s="11">
        <f t="shared" si="328"/>
        <v>0</v>
      </c>
      <c r="DQ491" s="11">
        <f t="shared" si="329"/>
        <v>0</v>
      </c>
      <c r="DR491" s="11"/>
      <c r="DS491" s="11"/>
      <c r="DT491" s="11"/>
      <c r="DU491" s="2"/>
      <c r="DV491" s="2"/>
      <c r="DW491" s="2"/>
      <c r="DX491" s="2"/>
      <c r="DY491" s="2"/>
    </row>
    <row r="492" spans="1:129" ht="18" hidden="1" customHeight="1" outlineLevel="1" x14ac:dyDescent="0.15">
      <c r="A492" s="2"/>
      <c r="B492" s="53">
        <f t="shared" si="292"/>
        <v>488</v>
      </c>
      <c r="C492" s="5"/>
      <c r="D492" s="6"/>
      <c r="E492" s="7"/>
      <c r="F492" s="8"/>
      <c r="G492" s="111"/>
      <c r="H492" s="112"/>
      <c r="I492" s="113">
        <f t="shared" si="295"/>
        <v>0</v>
      </c>
      <c r="J492" s="114">
        <f t="shared" si="296"/>
        <v>0</v>
      </c>
      <c r="K492" s="115">
        <f t="shared" si="293"/>
        <v>0</v>
      </c>
      <c r="L492" s="113">
        <f t="shared" si="297"/>
        <v>0</v>
      </c>
      <c r="M492" s="114">
        <f t="shared" si="298"/>
        <v>0</v>
      </c>
      <c r="N492" s="115">
        <f t="shared" si="294"/>
        <v>0</v>
      </c>
      <c r="O492" s="113">
        <f t="shared" si="299"/>
        <v>0</v>
      </c>
      <c r="P492" s="116">
        <f t="shared" si="300"/>
        <v>0</v>
      </c>
      <c r="Q492" s="117">
        <f t="shared" si="301"/>
        <v>0</v>
      </c>
      <c r="R492" s="118">
        <f t="shared" si="302"/>
        <v>0</v>
      </c>
      <c r="S492" s="111"/>
      <c r="T492" s="112"/>
      <c r="U492" s="119">
        <f t="shared" si="303"/>
        <v>0</v>
      </c>
      <c r="V492" s="120"/>
      <c r="W492" s="115">
        <f>IFERROR(IF(V492="",0,(SUMIF($G$3:U$3,"金额-入",$G492:U492)-SUMIF($G$3:U$3,"金额-出",$G492:U492))/(SUMIF($G$3:U$3,"数量-入",$G492:U492)-SUMIF($G$3:U$3,"数量-出",$G492:U492))),0)</f>
        <v>0</v>
      </c>
      <c r="X492" s="115">
        <f t="shared" si="304"/>
        <v>0</v>
      </c>
      <c r="Y492" s="121"/>
      <c r="Z492" s="122"/>
      <c r="AA492" s="111"/>
      <c r="AB492" s="112"/>
      <c r="AC492" s="119">
        <f t="shared" si="305"/>
        <v>0</v>
      </c>
      <c r="AD492" s="120"/>
      <c r="AE492" s="115">
        <f>IFERROR(IF(AD492="",0,(SUMIF($G$3:AC$3,"金额-入",$G492:AC492)-SUMIF($G$3:AC$3,"金额-出",$G492:AC492))/(SUMIF($G$3:AC$3,"数量-入",$G492:AC492)-SUMIF($G$3:AC$3,"数量-出",$G492:AC492))),0)</f>
        <v>0</v>
      </c>
      <c r="AF492" s="115">
        <f t="shared" si="306"/>
        <v>0</v>
      </c>
      <c r="AG492" s="121"/>
      <c r="AH492" s="122"/>
      <c r="AI492" s="123"/>
      <c r="AJ492" s="112"/>
      <c r="AK492" s="119">
        <f t="shared" si="307"/>
        <v>0</v>
      </c>
      <c r="AL492" s="124"/>
      <c r="AM492" s="115">
        <f>IFERROR(IF(AL492="",0,(SUMIF($G$3:AK$3,"金额-入",$G492:AK492)-SUMIF($G$3:AK$3,"金额-出",$G492:AK492))/(SUMIF($G$3:AK$3,"数量-入",$G492:AK492)-SUMIF($G$3:AK$3,"数量-出",$G492:AK492))),0)</f>
        <v>0</v>
      </c>
      <c r="AN492" s="115">
        <f t="shared" si="308"/>
        <v>0</v>
      </c>
      <c r="AO492" s="125"/>
      <c r="AP492" s="126"/>
      <c r="AQ492" s="123"/>
      <c r="AR492" s="112"/>
      <c r="AS492" s="119">
        <f t="shared" si="309"/>
        <v>0</v>
      </c>
      <c r="AT492" s="124"/>
      <c r="AU492" s="115">
        <f>IFERROR(IF(AT492="",0,(SUMIF($G$3:AS$3,"金额-入",$G492:AS492)-SUMIF($G$3:AS$3,"金额-出",$G492:AS492))/(SUMIF($G$3:AS$3,"数量-入",$G492:AS492)-SUMIF($G$3:AS$3,"数量-出",$G492:AS492))),0)</f>
        <v>0</v>
      </c>
      <c r="AV492" s="115">
        <f t="shared" si="310"/>
        <v>0</v>
      </c>
      <c r="AW492" s="125"/>
      <c r="AX492" s="126"/>
      <c r="AY492" s="123"/>
      <c r="AZ492" s="112"/>
      <c r="BA492" s="119">
        <f t="shared" si="311"/>
        <v>0</v>
      </c>
      <c r="BB492" s="124"/>
      <c r="BC492" s="115">
        <f>IFERROR(IF(BB492="",0,(SUMIF($G$3:BA$3,"金额-入",$G492:BA492)-SUMIF($G$3:BA$3,"金额-出",$G492:BA492))/(SUMIF($G$3:BA$3,"数量-入",$G492:BA492)-SUMIF($G$3:BA$3,"数量-出",$G492:BA492))),0)</f>
        <v>0</v>
      </c>
      <c r="BD492" s="115">
        <f t="shared" si="312"/>
        <v>0</v>
      </c>
      <c r="BE492" s="125"/>
      <c r="BF492" s="126"/>
      <c r="BG492" s="123"/>
      <c r="BH492" s="112"/>
      <c r="BI492" s="119">
        <f t="shared" si="313"/>
        <v>0</v>
      </c>
      <c r="BJ492" s="124"/>
      <c r="BK492" s="115">
        <f>IFERROR(IF(BJ492="",0,(SUMIF($G$3:BI$3,"金额-入",$G492:BI492)-SUMIF($G$3:BI$3,"金额-出",$G492:BI492))/(SUMIF($G$3:BI$3,"数量-入",$G492:BI492)-SUMIF($G$3:BI$3,"数量-出",$G492:BI492))),0)</f>
        <v>0</v>
      </c>
      <c r="BL492" s="115">
        <f t="shared" si="314"/>
        <v>0</v>
      </c>
      <c r="BM492" s="125"/>
      <c r="BN492" s="126"/>
      <c r="BO492" s="123"/>
      <c r="BP492" s="112"/>
      <c r="BQ492" s="119">
        <f t="shared" si="315"/>
        <v>0</v>
      </c>
      <c r="BR492" s="124"/>
      <c r="BS492" s="115">
        <f>IFERROR(IF(BR492="",0,(SUMIF($G$3:BQ$3,"金额-入",$G492:BQ492)-SUMIF($G$3:BQ$3,"金额-出",$G492:BQ492))/(SUMIF($G$3:BQ$3,"数量-入",$G492:BQ492)-SUMIF($G$3:BQ$3,"数量-出",$G492:BQ492))),0)</f>
        <v>0</v>
      </c>
      <c r="BT492" s="115">
        <f t="shared" si="316"/>
        <v>0</v>
      </c>
      <c r="BU492" s="125"/>
      <c r="BV492" s="126"/>
      <c r="BW492" s="123"/>
      <c r="BX492" s="112"/>
      <c r="BY492" s="119">
        <f t="shared" si="317"/>
        <v>0</v>
      </c>
      <c r="BZ492" s="124"/>
      <c r="CA492" s="115">
        <f>IFERROR(IF(BZ492="",0,(SUMIF($G$3:BY$3,"金额-入",$G492:BY492)-SUMIF($G$3:BY$3,"金额-出",$G492:BY492))/(SUMIF($G$3:BY$3,"数量-入",$G492:BY492)-SUMIF($G$3:BY$3,"数量-出",$G492:BY492))),0)</f>
        <v>0</v>
      </c>
      <c r="CB492" s="115">
        <f t="shared" si="318"/>
        <v>0</v>
      </c>
      <c r="CC492" s="125"/>
      <c r="CD492" s="126"/>
      <c r="CE492" s="123"/>
      <c r="CF492" s="112"/>
      <c r="CG492" s="119">
        <f t="shared" si="319"/>
        <v>0</v>
      </c>
      <c r="CH492" s="124"/>
      <c r="CI492" s="115">
        <f>IFERROR(IF(CH492="",0,(SUMIF($G$3:CG$3,"金额-入",$G492:CG492)-SUMIF($G$3:CG$3,"金额-出",$G492:CG492))/(SUMIF($G$3:CG$3,"数量-入",$G492:CG492)-SUMIF($G$3:CG$3,"数量-出",$G492:CG492))),0)</f>
        <v>0</v>
      </c>
      <c r="CJ492" s="115">
        <f t="shared" si="320"/>
        <v>0</v>
      </c>
      <c r="CK492" s="125"/>
      <c r="CL492" s="126"/>
      <c r="CM492" s="123"/>
      <c r="CN492" s="112"/>
      <c r="CO492" s="119">
        <f t="shared" si="321"/>
        <v>0</v>
      </c>
      <c r="CP492" s="124"/>
      <c r="CQ492" s="115">
        <f>IFERROR(IF(CP492="",0,(SUMIF($G$3:CO$3,"金额-入",$G492:CO492)-SUMIF($G$3:CO$3,"金额-出",$G492:CO492))/(SUMIF($G$3:CO$3,"数量-入",$G492:CO492)-SUMIF($G$3:CO$3,"数量-出",$G492:CO492))),0)</f>
        <v>0</v>
      </c>
      <c r="CR492" s="115">
        <f t="shared" si="322"/>
        <v>0</v>
      </c>
      <c r="CS492" s="125"/>
      <c r="CT492" s="126"/>
      <c r="CU492" s="123"/>
      <c r="CV492" s="112"/>
      <c r="CW492" s="119">
        <f t="shared" si="323"/>
        <v>0</v>
      </c>
      <c r="CX492" s="124"/>
      <c r="CY492" s="115">
        <f>IFERROR(IF(CX492="",0,(SUMIF($G$3:CW$3,"金额-入",$G492:CW492)-SUMIF($G$3:CW$3,"金额-出",$G492:CW492))/(SUMIF($G$3:CW$3,"数量-入",$G492:CW492)-SUMIF($G$3:CW$3,"数量-出",$G492:CW492))),0)</f>
        <v>0</v>
      </c>
      <c r="CZ492" s="115">
        <f t="shared" si="324"/>
        <v>0</v>
      </c>
      <c r="DA492" s="125"/>
      <c r="DB492" s="126"/>
      <c r="DC492" s="123"/>
      <c r="DD492" s="112"/>
      <c r="DE492" s="119">
        <f t="shared" si="325"/>
        <v>0</v>
      </c>
      <c r="DF492" s="124"/>
      <c r="DG492" s="115">
        <f>IFERROR(IF(DF492="",0,(SUMIF($G$3:DE$3,"金额-入",$G492:DE492)-SUMIF($G$3:DE$3,"金额-出",$G492:DE492))/(SUMIF($G$3:DE$3,"数量-入",$G492:DE492)-SUMIF($G$3:DE$3,"数量-出",$G492:DE492))),0)</f>
        <v>0</v>
      </c>
      <c r="DH492" s="115">
        <f t="shared" si="326"/>
        <v>0</v>
      </c>
      <c r="DI492" s="125"/>
      <c r="DJ492" s="126"/>
      <c r="DK492" s="109">
        <f t="array" ref="DK492">MIN(IF(($G$3:$DJ$3="单价")*(G492:DJ492&lt;&gt;0),G492:DJ492))</f>
        <v>0</v>
      </c>
      <c r="DL492" s="97">
        <f t="array" ref="DL492">MAX(IF($G$3:$DJ$3="单价",G492:DJ492))</f>
        <v>0</v>
      </c>
      <c r="DM492" s="115">
        <f t="shared" si="327"/>
        <v>0</v>
      </c>
      <c r="DN492" s="127"/>
      <c r="DO492" s="2"/>
      <c r="DP492" s="11">
        <f t="shared" si="328"/>
        <v>0</v>
      </c>
      <c r="DQ492" s="11">
        <f t="shared" si="329"/>
        <v>0</v>
      </c>
      <c r="DR492" s="11"/>
      <c r="DS492" s="11"/>
      <c r="DT492" s="11"/>
      <c r="DU492" s="2"/>
      <c r="DV492" s="2"/>
      <c r="DW492" s="2"/>
      <c r="DX492" s="2"/>
      <c r="DY492" s="2"/>
    </row>
    <row r="493" spans="1:129" ht="18" hidden="1" customHeight="1" outlineLevel="1" x14ac:dyDescent="0.15">
      <c r="A493" s="2"/>
      <c r="B493" s="53">
        <f t="shared" si="292"/>
        <v>489</v>
      </c>
      <c r="C493" s="5"/>
      <c r="D493" s="6"/>
      <c r="E493" s="7"/>
      <c r="F493" s="8"/>
      <c r="G493" s="111"/>
      <c r="H493" s="112"/>
      <c r="I493" s="113">
        <f t="shared" si="295"/>
        <v>0</v>
      </c>
      <c r="J493" s="114">
        <f t="shared" si="296"/>
        <v>0</v>
      </c>
      <c r="K493" s="115">
        <f t="shared" si="293"/>
        <v>0</v>
      </c>
      <c r="L493" s="113">
        <f t="shared" si="297"/>
        <v>0</v>
      </c>
      <c r="M493" s="114">
        <f t="shared" si="298"/>
        <v>0</v>
      </c>
      <c r="N493" s="115">
        <f t="shared" si="294"/>
        <v>0</v>
      </c>
      <c r="O493" s="113">
        <f t="shared" si="299"/>
        <v>0</v>
      </c>
      <c r="P493" s="116">
        <f t="shared" si="300"/>
        <v>0</v>
      </c>
      <c r="Q493" s="117">
        <f t="shared" si="301"/>
        <v>0</v>
      </c>
      <c r="R493" s="118">
        <f t="shared" si="302"/>
        <v>0</v>
      </c>
      <c r="S493" s="111"/>
      <c r="T493" s="112"/>
      <c r="U493" s="119">
        <f t="shared" si="303"/>
        <v>0</v>
      </c>
      <c r="V493" s="120"/>
      <c r="W493" s="115">
        <f>IFERROR(IF(V493="",0,(SUMIF($G$3:U$3,"金额-入",$G493:U493)-SUMIF($G$3:U$3,"金额-出",$G493:U493))/(SUMIF($G$3:U$3,"数量-入",$G493:U493)-SUMIF($G$3:U$3,"数量-出",$G493:U493))),0)</f>
        <v>0</v>
      </c>
      <c r="X493" s="115">
        <f t="shared" si="304"/>
        <v>0</v>
      </c>
      <c r="Y493" s="121"/>
      <c r="Z493" s="122"/>
      <c r="AA493" s="111"/>
      <c r="AB493" s="112"/>
      <c r="AC493" s="119">
        <f t="shared" si="305"/>
        <v>0</v>
      </c>
      <c r="AD493" s="120"/>
      <c r="AE493" s="115">
        <f>IFERROR(IF(AD493="",0,(SUMIF($G$3:AC$3,"金额-入",$G493:AC493)-SUMIF($G$3:AC$3,"金额-出",$G493:AC493))/(SUMIF($G$3:AC$3,"数量-入",$G493:AC493)-SUMIF($G$3:AC$3,"数量-出",$G493:AC493))),0)</f>
        <v>0</v>
      </c>
      <c r="AF493" s="115">
        <f t="shared" si="306"/>
        <v>0</v>
      </c>
      <c r="AG493" s="121"/>
      <c r="AH493" s="122"/>
      <c r="AI493" s="123"/>
      <c r="AJ493" s="112"/>
      <c r="AK493" s="119">
        <f t="shared" si="307"/>
        <v>0</v>
      </c>
      <c r="AL493" s="124"/>
      <c r="AM493" s="115">
        <f>IFERROR(IF(AL493="",0,(SUMIF($G$3:AK$3,"金额-入",$G493:AK493)-SUMIF($G$3:AK$3,"金额-出",$G493:AK493))/(SUMIF($G$3:AK$3,"数量-入",$G493:AK493)-SUMIF($G$3:AK$3,"数量-出",$G493:AK493))),0)</f>
        <v>0</v>
      </c>
      <c r="AN493" s="115">
        <f t="shared" si="308"/>
        <v>0</v>
      </c>
      <c r="AO493" s="125"/>
      <c r="AP493" s="126"/>
      <c r="AQ493" s="123"/>
      <c r="AR493" s="112"/>
      <c r="AS493" s="119">
        <f t="shared" si="309"/>
        <v>0</v>
      </c>
      <c r="AT493" s="124"/>
      <c r="AU493" s="115">
        <f>IFERROR(IF(AT493="",0,(SUMIF($G$3:AS$3,"金额-入",$G493:AS493)-SUMIF($G$3:AS$3,"金额-出",$G493:AS493))/(SUMIF($G$3:AS$3,"数量-入",$G493:AS493)-SUMIF($G$3:AS$3,"数量-出",$G493:AS493))),0)</f>
        <v>0</v>
      </c>
      <c r="AV493" s="115">
        <f t="shared" si="310"/>
        <v>0</v>
      </c>
      <c r="AW493" s="125"/>
      <c r="AX493" s="126"/>
      <c r="AY493" s="123"/>
      <c r="AZ493" s="112"/>
      <c r="BA493" s="119">
        <f t="shared" si="311"/>
        <v>0</v>
      </c>
      <c r="BB493" s="124"/>
      <c r="BC493" s="115">
        <f>IFERROR(IF(BB493="",0,(SUMIF($G$3:BA$3,"金额-入",$G493:BA493)-SUMIF($G$3:BA$3,"金额-出",$G493:BA493))/(SUMIF($G$3:BA$3,"数量-入",$G493:BA493)-SUMIF($G$3:BA$3,"数量-出",$G493:BA493))),0)</f>
        <v>0</v>
      </c>
      <c r="BD493" s="115">
        <f t="shared" si="312"/>
        <v>0</v>
      </c>
      <c r="BE493" s="125"/>
      <c r="BF493" s="126"/>
      <c r="BG493" s="123"/>
      <c r="BH493" s="112"/>
      <c r="BI493" s="119">
        <f t="shared" si="313"/>
        <v>0</v>
      </c>
      <c r="BJ493" s="124"/>
      <c r="BK493" s="115">
        <f>IFERROR(IF(BJ493="",0,(SUMIF($G$3:BI$3,"金额-入",$G493:BI493)-SUMIF($G$3:BI$3,"金额-出",$G493:BI493))/(SUMIF($G$3:BI$3,"数量-入",$G493:BI493)-SUMIF($G$3:BI$3,"数量-出",$G493:BI493))),0)</f>
        <v>0</v>
      </c>
      <c r="BL493" s="115">
        <f t="shared" si="314"/>
        <v>0</v>
      </c>
      <c r="BM493" s="125"/>
      <c r="BN493" s="126"/>
      <c r="BO493" s="123"/>
      <c r="BP493" s="112"/>
      <c r="BQ493" s="119">
        <f t="shared" si="315"/>
        <v>0</v>
      </c>
      <c r="BR493" s="124"/>
      <c r="BS493" s="115">
        <f>IFERROR(IF(BR493="",0,(SUMIF($G$3:BQ$3,"金额-入",$G493:BQ493)-SUMIF($G$3:BQ$3,"金额-出",$G493:BQ493))/(SUMIF($G$3:BQ$3,"数量-入",$G493:BQ493)-SUMIF($G$3:BQ$3,"数量-出",$G493:BQ493))),0)</f>
        <v>0</v>
      </c>
      <c r="BT493" s="115">
        <f t="shared" si="316"/>
        <v>0</v>
      </c>
      <c r="BU493" s="125"/>
      <c r="BV493" s="126"/>
      <c r="BW493" s="123"/>
      <c r="BX493" s="112"/>
      <c r="BY493" s="119">
        <f t="shared" si="317"/>
        <v>0</v>
      </c>
      <c r="BZ493" s="124"/>
      <c r="CA493" s="115">
        <f>IFERROR(IF(BZ493="",0,(SUMIF($G$3:BY$3,"金额-入",$G493:BY493)-SUMIF($G$3:BY$3,"金额-出",$G493:BY493))/(SUMIF($G$3:BY$3,"数量-入",$G493:BY493)-SUMIF($G$3:BY$3,"数量-出",$G493:BY493))),0)</f>
        <v>0</v>
      </c>
      <c r="CB493" s="115">
        <f t="shared" si="318"/>
        <v>0</v>
      </c>
      <c r="CC493" s="125"/>
      <c r="CD493" s="126"/>
      <c r="CE493" s="123"/>
      <c r="CF493" s="112"/>
      <c r="CG493" s="119">
        <f t="shared" si="319"/>
        <v>0</v>
      </c>
      <c r="CH493" s="124"/>
      <c r="CI493" s="115">
        <f>IFERROR(IF(CH493="",0,(SUMIF($G$3:CG$3,"金额-入",$G493:CG493)-SUMIF($G$3:CG$3,"金额-出",$G493:CG493))/(SUMIF($G$3:CG$3,"数量-入",$G493:CG493)-SUMIF($G$3:CG$3,"数量-出",$G493:CG493))),0)</f>
        <v>0</v>
      </c>
      <c r="CJ493" s="115">
        <f t="shared" si="320"/>
        <v>0</v>
      </c>
      <c r="CK493" s="125"/>
      <c r="CL493" s="126"/>
      <c r="CM493" s="123"/>
      <c r="CN493" s="112"/>
      <c r="CO493" s="119">
        <f t="shared" si="321"/>
        <v>0</v>
      </c>
      <c r="CP493" s="124"/>
      <c r="CQ493" s="115">
        <f>IFERROR(IF(CP493="",0,(SUMIF($G$3:CO$3,"金额-入",$G493:CO493)-SUMIF($G$3:CO$3,"金额-出",$G493:CO493))/(SUMIF($G$3:CO$3,"数量-入",$G493:CO493)-SUMIF($G$3:CO$3,"数量-出",$G493:CO493))),0)</f>
        <v>0</v>
      </c>
      <c r="CR493" s="115">
        <f t="shared" si="322"/>
        <v>0</v>
      </c>
      <c r="CS493" s="125"/>
      <c r="CT493" s="126"/>
      <c r="CU493" s="123"/>
      <c r="CV493" s="112"/>
      <c r="CW493" s="119">
        <f t="shared" si="323"/>
        <v>0</v>
      </c>
      <c r="CX493" s="124"/>
      <c r="CY493" s="115">
        <f>IFERROR(IF(CX493="",0,(SUMIF($G$3:CW$3,"金额-入",$G493:CW493)-SUMIF($G$3:CW$3,"金额-出",$G493:CW493))/(SUMIF($G$3:CW$3,"数量-入",$G493:CW493)-SUMIF($G$3:CW$3,"数量-出",$G493:CW493))),0)</f>
        <v>0</v>
      </c>
      <c r="CZ493" s="115">
        <f t="shared" si="324"/>
        <v>0</v>
      </c>
      <c r="DA493" s="125"/>
      <c r="DB493" s="126"/>
      <c r="DC493" s="123"/>
      <c r="DD493" s="112"/>
      <c r="DE493" s="119">
        <f t="shared" si="325"/>
        <v>0</v>
      </c>
      <c r="DF493" s="124"/>
      <c r="DG493" s="115">
        <f>IFERROR(IF(DF493="",0,(SUMIF($G$3:DE$3,"金额-入",$G493:DE493)-SUMIF($G$3:DE$3,"金额-出",$G493:DE493))/(SUMIF($G$3:DE$3,"数量-入",$G493:DE493)-SUMIF($G$3:DE$3,"数量-出",$G493:DE493))),0)</f>
        <v>0</v>
      </c>
      <c r="DH493" s="115">
        <f t="shared" si="326"/>
        <v>0</v>
      </c>
      <c r="DI493" s="125"/>
      <c r="DJ493" s="126"/>
      <c r="DK493" s="109">
        <f t="array" ref="DK493">MIN(IF(($G$3:$DJ$3="单价")*(G493:DJ493&lt;&gt;0),G493:DJ493))</f>
        <v>0</v>
      </c>
      <c r="DL493" s="97">
        <f t="array" ref="DL493">MAX(IF($G$3:$DJ$3="单价",G493:DJ493))</f>
        <v>0</v>
      </c>
      <c r="DM493" s="115">
        <f t="shared" si="327"/>
        <v>0</v>
      </c>
      <c r="DN493" s="127"/>
      <c r="DO493" s="2"/>
      <c r="DP493" s="11">
        <f t="shared" si="328"/>
        <v>0</v>
      </c>
      <c r="DQ493" s="11">
        <f t="shared" si="329"/>
        <v>0</v>
      </c>
      <c r="DR493" s="11"/>
      <c r="DS493" s="11"/>
      <c r="DT493" s="11"/>
      <c r="DU493" s="2"/>
      <c r="DV493" s="2"/>
      <c r="DW493" s="2"/>
      <c r="DX493" s="2"/>
      <c r="DY493" s="2"/>
    </row>
    <row r="494" spans="1:129" ht="18" hidden="1" customHeight="1" outlineLevel="1" x14ac:dyDescent="0.15">
      <c r="A494" s="2"/>
      <c r="B494" s="53">
        <f t="shared" si="292"/>
        <v>490</v>
      </c>
      <c r="C494" s="5"/>
      <c r="D494" s="6"/>
      <c r="E494" s="7"/>
      <c r="F494" s="8"/>
      <c r="G494" s="111"/>
      <c r="H494" s="112"/>
      <c r="I494" s="113">
        <f t="shared" si="295"/>
        <v>0</v>
      </c>
      <c r="J494" s="114">
        <f t="shared" si="296"/>
        <v>0</v>
      </c>
      <c r="K494" s="115">
        <f t="shared" si="293"/>
        <v>0</v>
      </c>
      <c r="L494" s="113">
        <f t="shared" si="297"/>
        <v>0</v>
      </c>
      <c r="M494" s="114">
        <f t="shared" si="298"/>
        <v>0</v>
      </c>
      <c r="N494" s="115">
        <f t="shared" si="294"/>
        <v>0</v>
      </c>
      <c r="O494" s="113">
        <f t="shared" si="299"/>
        <v>0</v>
      </c>
      <c r="P494" s="116">
        <f t="shared" si="300"/>
        <v>0</v>
      </c>
      <c r="Q494" s="117">
        <f t="shared" si="301"/>
        <v>0</v>
      </c>
      <c r="R494" s="118">
        <f t="shared" si="302"/>
        <v>0</v>
      </c>
      <c r="S494" s="111"/>
      <c r="T494" s="112"/>
      <c r="U494" s="119">
        <f t="shared" si="303"/>
        <v>0</v>
      </c>
      <c r="V494" s="120"/>
      <c r="W494" s="115">
        <f>IFERROR(IF(V494="",0,(SUMIF($G$3:U$3,"金额-入",$G494:U494)-SUMIF($G$3:U$3,"金额-出",$G494:U494))/(SUMIF($G$3:U$3,"数量-入",$G494:U494)-SUMIF($G$3:U$3,"数量-出",$G494:U494))),0)</f>
        <v>0</v>
      </c>
      <c r="X494" s="115">
        <f t="shared" si="304"/>
        <v>0</v>
      </c>
      <c r="Y494" s="121"/>
      <c r="Z494" s="122"/>
      <c r="AA494" s="111"/>
      <c r="AB494" s="112"/>
      <c r="AC494" s="119">
        <f t="shared" si="305"/>
        <v>0</v>
      </c>
      <c r="AD494" s="120"/>
      <c r="AE494" s="115">
        <f>IFERROR(IF(AD494="",0,(SUMIF($G$3:AC$3,"金额-入",$G494:AC494)-SUMIF($G$3:AC$3,"金额-出",$G494:AC494))/(SUMIF($G$3:AC$3,"数量-入",$G494:AC494)-SUMIF($G$3:AC$3,"数量-出",$G494:AC494))),0)</f>
        <v>0</v>
      </c>
      <c r="AF494" s="115">
        <f t="shared" si="306"/>
        <v>0</v>
      </c>
      <c r="AG494" s="121"/>
      <c r="AH494" s="122"/>
      <c r="AI494" s="123"/>
      <c r="AJ494" s="112"/>
      <c r="AK494" s="119">
        <f t="shared" si="307"/>
        <v>0</v>
      </c>
      <c r="AL494" s="124"/>
      <c r="AM494" s="115">
        <f>IFERROR(IF(AL494="",0,(SUMIF($G$3:AK$3,"金额-入",$G494:AK494)-SUMIF($G$3:AK$3,"金额-出",$G494:AK494))/(SUMIF($G$3:AK$3,"数量-入",$G494:AK494)-SUMIF($G$3:AK$3,"数量-出",$G494:AK494))),0)</f>
        <v>0</v>
      </c>
      <c r="AN494" s="115">
        <f t="shared" si="308"/>
        <v>0</v>
      </c>
      <c r="AO494" s="125"/>
      <c r="AP494" s="126"/>
      <c r="AQ494" s="123"/>
      <c r="AR494" s="112"/>
      <c r="AS494" s="119">
        <f t="shared" si="309"/>
        <v>0</v>
      </c>
      <c r="AT494" s="124"/>
      <c r="AU494" s="115">
        <f>IFERROR(IF(AT494="",0,(SUMIF($G$3:AS$3,"金额-入",$G494:AS494)-SUMIF($G$3:AS$3,"金额-出",$G494:AS494))/(SUMIF($G$3:AS$3,"数量-入",$G494:AS494)-SUMIF($G$3:AS$3,"数量-出",$G494:AS494))),0)</f>
        <v>0</v>
      </c>
      <c r="AV494" s="115">
        <f t="shared" si="310"/>
        <v>0</v>
      </c>
      <c r="AW494" s="125"/>
      <c r="AX494" s="126"/>
      <c r="AY494" s="123"/>
      <c r="AZ494" s="112"/>
      <c r="BA494" s="119">
        <f t="shared" si="311"/>
        <v>0</v>
      </c>
      <c r="BB494" s="124"/>
      <c r="BC494" s="115">
        <f>IFERROR(IF(BB494="",0,(SUMIF($G$3:BA$3,"金额-入",$G494:BA494)-SUMIF($G$3:BA$3,"金额-出",$G494:BA494))/(SUMIF($G$3:BA$3,"数量-入",$G494:BA494)-SUMIF($G$3:BA$3,"数量-出",$G494:BA494))),0)</f>
        <v>0</v>
      </c>
      <c r="BD494" s="115">
        <f t="shared" si="312"/>
        <v>0</v>
      </c>
      <c r="BE494" s="125"/>
      <c r="BF494" s="126"/>
      <c r="BG494" s="123"/>
      <c r="BH494" s="112"/>
      <c r="BI494" s="119">
        <f t="shared" si="313"/>
        <v>0</v>
      </c>
      <c r="BJ494" s="124"/>
      <c r="BK494" s="115">
        <f>IFERROR(IF(BJ494="",0,(SUMIF($G$3:BI$3,"金额-入",$G494:BI494)-SUMIF($G$3:BI$3,"金额-出",$G494:BI494))/(SUMIF($G$3:BI$3,"数量-入",$G494:BI494)-SUMIF($G$3:BI$3,"数量-出",$G494:BI494))),0)</f>
        <v>0</v>
      </c>
      <c r="BL494" s="115">
        <f t="shared" si="314"/>
        <v>0</v>
      </c>
      <c r="BM494" s="125"/>
      <c r="BN494" s="126"/>
      <c r="BO494" s="123"/>
      <c r="BP494" s="112"/>
      <c r="BQ494" s="119">
        <f t="shared" si="315"/>
        <v>0</v>
      </c>
      <c r="BR494" s="124"/>
      <c r="BS494" s="115">
        <f>IFERROR(IF(BR494="",0,(SUMIF($G$3:BQ$3,"金额-入",$G494:BQ494)-SUMIF($G$3:BQ$3,"金额-出",$G494:BQ494))/(SUMIF($G$3:BQ$3,"数量-入",$G494:BQ494)-SUMIF($G$3:BQ$3,"数量-出",$G494:BQ494))),0)</f>
        <v>0</v>
      </c>
      <c r="BT494" s="115">
        <f t="shared" si="316"/>
        <v>0</v>
      </c>
      <c r="BU494" s="125"/>
      <c r="BV494" s="126"/>
      <c r="BW494" s="123"/>
      <c r="BX494" s="112"/>
      <c r="BY494" s="119">
        <f t="shared" si="317"/>
        <v>0</v>
      </c>
      <c r="BZ494" s="124"/>
      <c r="CA494" s="115">
        <f>IFERROR(IF(BZ494="",0,(SUMIF($G$3:BY$3,"金额-入",$G494:BY494)-SUMIF($G$3:BY$3,"金额-出",$G494:BY494))/(SUMIF($G$3:BY$3,"数量-入",$G494:BY494)-SUMIF($G$3:BY$3,"数量-出",$G494:BY494))),0)</f>
        <v>0</v>
      </c>
      <c r="CB494" s="115">
        <f t="shared" si="318"/>
        <v>0</v>
      </c>
      <c r="CC494" s="125"/>
      <c r="CD494" s="126"/>
      <c r="CE494" s="123"/>
      <c r="CF494" s="112"/>
      <c r="CG494" s="119">
        <f t="shared" si="319"/>
        <v>0</v>
      </c>
      <c r="CH494" s="124"/>
      <c r="CI494" s="115">
        <f>IFERROR(IF(CH494="",0,(SUMIF($G$3:CG$3,"金额-入",$G494:CG494)-SUMIF($G$3:CG$3,"金额-出",$G494:CG494))/(SUMIF($G$3:CG$3,"数量-入",$G494:CG494)-SUMIF($G$3:CG$3,"数量-出",$G494:CG494))),0)</f>
        <v>0</v>
      </c>
      <c r="CJ494" s="115">
        <f t="shared" si="320"/>
        <v>0</v>
      </c>
      <c r="CK494" s="125"/>
      <c r="CL494" s="126"/>
      <c r="CM494" s="123"/>
      <c r="CN494" s="112"/>
      <c r="CO494" s="119">
        <f t="shared" si="321"/>
        <v>0</v>
      </c>
      <c r="CP494" s="124"/>
      <c r="CQ494" s="115">
        <f>IFERROR(IF(CP494="",0,(SUMIF($G$3:CO$3,"金额-入",$G494:CO494)-SUMIF($G$3:CO$3,"金额-出",$G494:CO494))/(SUMIF($G$3:CO$3,"数量-入",$G494:CO494)-SUMIF($G$3:CO$3,"数量-出",$G494:CO494))),0)</f>
        <v>0</v>
      </c>
      <c r="CR494" s="115">
        <f t="shared" si="322"/>
        <v>0</v>
      </c>
      <c r="CS494" s="125"/>
      <c r="CT494" s="126"/>
      <c r="CU494" s="123"/>
      <c r="CV494" s="112"/>
      <c r="CW494" s="119">
        <f t="shared" si="323"/>
        <v>0</v>
      </c>
      <c r="CX494" s="124"/>
      <c r="CY494" s="115">
        <f>IFERROR(IF(CX494="",0,(SUMIF($G$3:CW$3,"金额-入",$G494:CW494)-SUMIF($G$3:CW$3,"金额-出",$G494:CW494))/(SUMIF($G$3:CW$3,"数量-入",$G494:CW494)-SUMIF($G$3:CW$3,"数量-出",$G494:CW494))),0)</f>
        <v>0</v>
      </c>
      <c r="CZ494" s="115">
        <f t="shared" si="324"/>
        <v>0</v>
      </c>
      <c r="DA494" s="125"/>
      <c r="DB494" s="126"/>
      <c r="DC494" s="123"/>
      <c r="DD494" s="112"/>
      <c r="DE494" s="119">
        <f t="shared" si="325"/>
        <v>0</v>
      </c>
      <c r="DF494" s="124"/>
      <c r="DG494" s="115">
        <f>IFERROR(IF(DF494="",0,(SUMIF($G$3:DE$3,"金额-入",$G494:DE494)-SUMIF($G$3:DE$3,"金额-出",$G494:DE494))/(SUMIF($G$3:DE$3,"数量-入",$G494:DE494)-SUMIF($G$3:DE$3,"数量-出",$G494:DE494))),0)</f>
        <v>0</v>
      </c>
      <c r="DH494" s="115">
        <f t="shared" si="326"/>
        <v>0</v>
      </c>
      <c r="DI494" s="125"/>
      <c r="DJ494" s="126"/>
      <c r="DK494" s="109">
        <f t="array" ref="DK494">MIN(IF(($G$3:$DJ$3="单价")*(G494:DJ494&lt;&gt;0),G494:DJ494))</f>
        <v>0</v>
      </c>
      <c r="DL494" s="97">
        <f t="array" ref="DL494">MAX(IF($G$3:$DJ$3="单价",G494:DJ494))</f>
        <v>0</v>
      </c>
      <c r="DM494" s="115">
        <f t="shared" si="327"/>
        <v>0</v>
      </c>
      <c r="DN494" s="127"/>
      <c r="DO494" s="2"/>
      <c r="DP494" s="11">
        <f t="shared" si="328"/>
        <v>0</v>
      </c>
      <c r="DQ494" s="11">
        <f t="shared" si="329"/>
        <v>0</v>
      </c>
      <c r="DR494" s="11"/>
      <c r="DS494" s="11"/>
      <c r="DT494" s="11"/>
      <c r="DU494" s="2"/>
      <c r="DV494" s="2"/>
      <c r="DW494" s="2"/>
      <c r="DX494" s="2"/>
      <c r="DY494" s="2"/>
    </row>
    <row r="495" spans="1:129" ht="18" hidden="1" customHeight="1" outlineLevel="1" x14ac:dyDescent="0.15">
      <c r="A495" s="2"/>
      <c r="B495" s="53">
        <f t="shared" si="292"/>
        <v>491</v>
      </c>
      <c r="C495" s="5"/>
      <c r="D495" s="6"/>
      <c r="E495" s="7"/>
      <c r="F495" s="8"/>
      <c r="G495" s="111"/>
      <c r="H495" s="112"/>
      <c r="I495" s="113">
        <f t="shared" si="295"/>
        <v>0</v>
      </c>
      <c r="J495" s="114">
        <f t="shared" si="296"/>
        <v>0</v>
      </c>
      <c r="K495" s="115">
        <f t="shared" si="293"/>
        <v>0</v>
      </c>
      <c r="L495" s="113">
        <f t="shared" si="297"/>
        <v>0</v>
      </c>
      <c r="M495" s="114">
        <f t="shared" si="298"/>
        <v>0</v>
      </c>
      <c r="N495" s="115">
        <f t="shared" si="294"/>
        <v>0</v>
      </c>
      <c r="O495" s="113">
        <f t="shared" si="299"/>
        <v>0</v>
      </c>
      <c r="P495" s="116">
        <f t="shared" si="300"/>
        <v>0</v>
      </c>
      <c r="Q495" s="117">
        <f t="shared" si="301"/>
        <v>0</v>
      </c>
      <c r="R495" s="118">
        <f t="shared" si="302"/>
        <v>0</v>
      </c>
      <c r="S495" s="111"/>
      <c r="T495" s="112"/>
      <c r="U495" s="119">
        <f t="shared" si="303"/>
        <v>0</v>
      </c>
      <c r="V495" s="120"/>
      <c r="W495" s="115">
        <f>IFERROR(IF(V495="",0,(SUMIF($G$3:U$3,"金额-入",$G495:U495)-SUMIF($G$3:U$3,"金额-出",$G495:U495))/(SUMIF($G$3:U$3,"数量-入",$G495:U495)-SUMIF($G$3:U$3,"数量-出",$G495:U495))),0)</f>
        <v>0</v>
      </c>
      <c r="X495" s="115">
        <f t="shared" si="304"/>
        <v>0</v>
      </c>
      <c r="Y495" s="121"/>
      <c r="Z495" s="122"/>
      <c r="AA495" s="111"/>
      <c r="AB495" s="112"/>
      <c r="AC495" s="119">
        <f t="shared" si="305"/>
        <v>0</v>
      </c>
      <c r="AD495" s="120"/>
      <c r="AE495" s="115">
        <f>IFERROR(IF(AD495="",0,(SUMIF($G$3:AC$3,"金额-入",$G495:AC495)-SUMIF($G$3:AC$3,"金额-出",$G495:AC495))/(SUMIF($G$3:AC$3,"数量-入",$G495:AC495)-SUMIF($G$3:AC$3,"数量-出",$G495:AC495))),0)</f>
        <v>0</v>
      </c>
      <c r="AF495" s="115">
        <f t="shared" si="306"/>
        <v>0</v>
      </c>
      <c r="AG495" s="121"/>
      <c r="AH495" s="122"/>
      <c r="AI495" s="123"/>
      <c r="AJ495" s="112"/>
      <c r="AK495" s="119">
        <f t="shared" si="307"/>
        <v>0</v>
      </c>
      <c r="AL495" s="124"/>
      <c r="AM495" s="115">
        <f>IFERROR(IF(AL495="",0,(SUMIF($G$3:AK$3,"金额-入",$G495:AK495)-SUMIF($G$3:AK$3,"金额-出",$G495:AK495))/(SUMIF($G$3:AK$3,"数量-入",$G495:AK495)-SUMIF($G$3:AK$3,"数量-出",$G495:AK495))),0)</f>
        <v>0</v>
      </c>
      <c r="AN495" s="115">
        <f t="shared" si="308"/>
        <v>0</v>
      </c>
      <c r="AO495" s="125"/>
      <c r="AP495" s="126"/>
      <c r="AQ495" s="123"/>
      <c r="AR495" s="112"/>
      <c r="AS495" s="119">
        <f t="shared" si="309"/>
        <v>0</v>
      </c>
      <c r="AT495" s="124"/>
      <c r="AU495" s="115">
        <f>IFERROR(IF(AT495="",0,(SUMIF($G$3:AS$3,"金额-入",$G495:AS495)-SUMIF($G$3:AS$3,"金额-出",$G495:AS495))/(SUMIF($G$3:AS$3,"数量-入",$G495:AS495)-SUMIF($G$3:AS$3,"数量-出",$G495:AS495))),0)</f>
        <v>0</v>
      </c>
      <c r="AV495" s="115">
        <f t="shared" si="310"/>
        <v>0</v>
      </c>
      <c r="AW495" s="125"/>
      <c r="AX495" s="126"/>
      <c r="AY495" s="123"/>
      <c r="AZ495" s="112"/>
      <c r="BA495" s="119">
        <f t="shared" si="311"/>
        <v>0</v>
      </c>
      <c r="BB495" s="124"/>
      <c r="BC495" s="115">
        <f>IFERROR(IF(BB495="",0,(SUMIF($G$3:BA$3,"金额-入",$G495:BA495)-SUMIF($G$3:BA$3,"金额-出",$G495:BA495))/(SUMIF($G$3:BA$3,"数量-入",$G495:BA495)-SUMIF($G$3:BA$3,"数量-出",$G495:BA495))),0)</f>
        <v>0</v>
      </c>
      <c r="BD495" s="115">
        <f t="shared" si="312"/>
        <v>0</v>
      </c>
      <c r="BE495" s="125"/>
      <c r="BF495" s="126"/>
      <c r="BG495" s="123"/>
      <c r="BH495" s="112"/>
      <c r="BI495" s="119">
        <f t="shared" si="313"/>
        <v>0</v>
      </c>
      <c r="BJ495" s="124"/>
      <c r="BK495" s="115">
        <f>IFERROR(IF(BJ495="",0,(SUMIF($G$3:BI$3,"金额-入",$G495:BI495)-SUMIF($G$3:BI$3,"金额-出",$G495:BI495))/(SUMIF($G$3:BI$3,"数量-入",$G495:BI495)-SUMIF($G$3:BI$3,"数量-出",$G495:BI495))),0)</f>
        <v>0</v>
      </c>
      <c r="BL495" s="115">
        <f t="shared" si="314"/>
        <v>0</v>
      </c>
      <c r="BM495" s="125"/>
      <c r="BN495" s="126"/>
      <c r="BO495" s="123"/>
      <c r="BP495" s="112"/>
      <c r="BQ495" s="119">
        <f t="shared" si="315"/>
        <v>0</v>
      </c>
      <c r="BR495" s="124"/>
      <c r="BS495" s="115">
        <f>IFERROR(IF(BR495="",0,(SUMIF($G$3:BQ$3,"金额-入",$G495:BQ495)-SUMIF($G$3:BQ$3,"金额-出",$G495:BQ495))/(SUMIF($G$3:BQ$3,"数量-入",$G495:BQ495)-SUMIF($G$3:BQ$3,"数量-出",$G495:BQ495))),0)</f>
        <v>0</v>
      </c>
      <c r="BT495" s="115">
        <f t="shared" si="316"/>
        <v>0</v>
      </c>
      <c r="BU495" s="125"/>
      <c r="BV495" s="126"/>
      <c r="BW495" s="123"/>
      <c r="BX495" s="112"/>
      <c r="BY495" s="119">
        <f t="shared" si="317"/>
        <v>0</v>
      </c>
      <c r="BZ495" s="124"/>
      <c r="CA495" s="115">
        <f>IFERROR(IF(BZ495="",0,(SUMIF($G$3:BY$3,"金额-入",$G495:BY495)-SUMIF($G$3:BY$3,"金额-出",$G495:BY495))/(SUMIF($G$3:BY$3,"数量-入",$G495:BY495)-SUMIF($G$3:BY$3,"数量-出",$G495:BY495))),0)</f>
        <v>0</v>
      </c>
      <c r="CB495" s="115">
        <f t="shared" si="318"/>
        <v>0</v>
      </c>
      <c r="CC495" s="125"/>
      <c r="CD495" s="126"/>
      <c r="CE495" s="123"/>
      <c r="CF495" s="112"/>
      <c r="CG495" s="119">
        <f t="shared" si="319"/>
        <v>0</v>
      </c>
      <c r="CH495" s="124"/>
      <c r="CI495" s="115">
        <f>IFERROR(IF(CH495="",0,(SUMIF($G$3:CG$3,"金额-入",$G495:CG495)-SUMIF($G$3:CG$3,"金额-出",$G495:CG495))/(SUMIF($G$3:CG$3,"数量-入",$G495:CG495)-SUMIF($G$3:CG$3,"数量-出",$G495:CG495))),0)</f>
        <v>0</v>
      </c>
      <c r="CJ495" s="115">
        <f t="shared" si="320"/>
        <v>0</v>
      </c>
      <c r="CK495" s="125"/>
      <c r="CL495" s="126"/>
      <c r="CM495" s="123"/>
      <c r="CN495" s="112"/>
      <c r="CO495" s="119">
        <f t="shared" si="321"/>
        <v>0</v>
      </c>
      <c r="CP495" s="124"/>
      <c r="CQ495" s="115">
        <f>IFERROR(IF(CP495="",0,(SUMIF($G$3:CO$3,"金额-入",$G495:CO495)-SUMIF($G$3:CO$3,"金额-出",$G495:CO495))/(SUMIF($G$3:CO$3,"数量-入",$G495:CO495)-SUMIF($G$3:CO$3,"数量-出",$G495:CO495))),0)</f>
        <v>0</v>
      </c>
      <c r="CR495" s="115">
        <f t="shared" si="322"/>
        <v>0</v>
      </c>
      <c r="CS495" s="125"/>
      <c r="CT495" s="126"/>
      <c r="CU495" s="123"/>
      <c r="CV495" s="112"/>
      <c r="CW495" s="119">
        <f t="shared" si="323"/>
        <v>0</v>
      </c>
      <c r="CX495" s="124"/>
      <c r="CY495" s="115">
        <f>IFERROR(IF(CX495="",0,(SUMIF($G$3:CW$3,"金额-入",$G495:CW495)-SUMIF($G$3:CW$3,"金额-出",$G495:CW495))/(SUMIF($G$3:CW$3,"数量-入",$G495:CW495)-SUMIF($G$3:CW$3,"数量-出",$G495:CW495))),0)</f>
        <v>0</v>
      </c>
      <c r="CZ495" s="115">
        <f t="shared" si="324"/>
        <v>0</v>
      </c>
      <c r="DA495" s="125"/>
      <c r="DB495" s="126"/>
      <c r="DC495" s="123"/>
      <c r="DD495" s="112"/>
      <c r="DE495" s="119">
        <f t="shared" si="325"/>
        <v>0</v>
      </c>
      <c r="DF495" s="124"/>
      <c r="DG495" s="115">
        <f>IFERROR(IF(DF495="",0,(SUMIF($G$3:DE$3,"金额-入",$G495:DE495)-SUMIF($G$3:DE$3,"金额-出",$G495:DE495))/(SUMIF($G$3:DE$3,"数量-入",$G495:DE495)-SUMIF($G$3:DE$3,"数量-出",$G495:DE495))),0)</f>
        <v>0</v>
      </c>
      <c r="DH495" s="115">
        <f t="shared" si="326"/>
        <v>0</v>
      </c>
      <c r="DI495" s="125"/>
      <c r="DJ495" s="126"/>
      <c r="DK495" s="109">
        <f t="array" ref="DK495">MIN(IF(($G$3:$DJ$3="单价")*(G495:DJ495&lt;&gt;0),G495:DJ495))</f>
        <v>0</v>
      </c>
      <c r="DL495" s="97">
        <f t="array" ref="DL495">MAX(IF($G$3:$DJ$3="单价",G495:DJ495))</f>
        <v>0</v>
      </c>
      <c r="DM495" s="115">
        <f t="shared" si="327"/>
        <v>0</v>
      </c>
      <c r="DN495" s="127"/>
      <c r="DO495" s="2"/>
      <c r="DP495" s="11">
        <f t="shared" si="328"/>
        <v>0</v>
      </c>
      <c r="DQ495" s="11">
        <f t="shared" si="329"/>
        <v>0</v>
      </c>
      <c r="DR495" s="11"/>
      <c r="DS495" s="11"/>
      <c r="DT495" s="11"/>
      <c r="DU495" s="2"/>
      <c r="DV495" s="2"/>
      <c r="DW495" s="2"/>
      <c r="DX495" s="2"/>
      <c r="DY495" s="2"/>
    </row>
    <row r="496" spans="1:129" ht="18" hidden="1" customHeight="1" outlineLevel="1" x14ac:dyDescent="0.15">
      <c r="A496" s="2"/>
      <c r="B496" s="53">
        <f t="shared" si="292"/>
        <v>492</v>
      </c>
      <c r="C496" s="5"/>
      <c r="D496" s="6"/>
      <c r="E496" s="7"/>
      <c r="F496" s="8"/>
      <c r="G496" s="111"/>
      <c r="H496" s="112"/>
      <c r="I496" s="113">
        <f t="shared" si="295"/>
        <v>0</v>
      </c>
      <c r="J496" s="114">
        <f t="shared" si="296"/>
        <v>0</v>
      </c>
      <c r="K496" s="115">
        <f t="shared" si="293"/>
        <v>0</v>
      </c>
      <c r="L496" s="113">
        <f t="shared" si="297"/>
        <v>0</v>
      </c>
      <c r="M496" s="114">
        <f t="shared" si="298"/>
        <v>0</v>
      </c>
      <c r="N496" s="115">
        <f t="shared" si="294"/>
        <v>0</v>
      </c>
      <c r="O496" s="113">
        <f t="shared" si="299"/>
        <v>0</v>
      </c>
      <c r="P496" s="116">
        <f t="shared" si="300"/>
        <v>0</v>
      </c>
      <c r="Q496" s="117">
        <f t="shared" si="301"/>
        <v>0</v>
      </c>
      <c r="R496" s="118">
        <f t="shared" si="302"/>
        <v>0</v>
      </c>
      <c r="S496" s="111"/>
      <c r="T496" s="112"/>
      <c r="U496" s="119">
        <f t="shared" si="303"/>
        <v>0</v>
      </c>
      <c r="V496" s="120"/>
      <c r="W496" s="115">
        <f>IFERROR(IF(V496="",0,(SUMIF($G$3:U$3,"金额-入",$G496:U496)-SUMIF($G$3:U$3,"金额-出",$G496:U496))/(SUMIF($G$3:U$3,"数量-入",$G496:U496)-SUMIF($G$3:U$3,"数量-出",$G496:U496))),0)</f>
        <v>0</v>
      </c>
      <c r="X496" s="115">
        <f t="shared" si="304"/>
        <v>0</v>
      </c>
      <c r="Y496" s="121"/>
      <c r="Z496" s="122"/>
      <c r="AA496" s="111"/>
      <c r="AB496" s="112"/>
      <c r="AC496" s="119">
        <f t="shared" si="305"/>
        <v>0</v>
      </c>
      <c r="AD496" s="120"/>
      <c r="AE496" s="115">
        <f>IFERROR(IF(AD496="",0,(SUMIF($G$3:AC$3,"金额-入",$G496:AC496)-SUMIF($G$3:AC$3,"金额-出",$G496:AC496))/(SUMIF($G$3:AC$3,"数量-入",$G496:AC496)-SUMIF($G$3:AC$3,"数量-出",$G496:AC496))),0)</f>
        <v>0</v>
      </c>
      <c r="AF496" s="115">
        <f t="shared" si="306"/>
        <v>0</v>
      </c>
      <c r="AG496" s="121"/>
      <c r="AH496" s="122"/>
      <c r="AI496" s="123"/>
      <c r="AJ496" s="112"/>
      <c r="AK496" s="119">
        <f t="shared" si="307"/>
        <v>0</v>
      </c>
      <c r="AL496" s="124"/>
      <c r="AM496" s="115">
        <f>IFERROR(IF(AL496="",0,(SUMIF($G$3:AK$3,"金额-入",$G496:AK496)-SUMIF($G$3:AK$3,"金额-出",$G496:AK496))/(SUMIF($G$3:AK$3,"数量-入",$G496:AK496)-SUMIF($G$3:AK$3,"数量-出",$G496:AK496))),0)</f>
        <v>0</v>
      </c>
      <c r="AN496" s="115">
        <f t="shared" si="308"/>
        <v>0</v>
      </c>
      <c r="AO496" s="125"/>
      <c r="AP496" s="126"/>
      <c r="AQ496" s="123"/>
      <c r="AR496" s="112"/>
      <c r="AS496" s="119">
        <f t="shared" si="309"/>
        <v>0</v>
      </c>
      <c r="AT496" s="124"/>
      <c r="AU496" s="115">
        <f>IFERROR(IF(AT496="",0,(SUMIF($G$3:AS$3,"金额-入",$G496:AS496)-SUMIF($G$3:AS$3,"金额-出",$G496:AS496))/(SUMIF($G$3:AS$3,"数量-入",$G496:AS496)-SUMIF($G$3:AS$3,"数量-出",$G496:AS496))),0)</f>
        <v>0</v>
      </c>
      <c r="AV496" s="115">
        <f t="shared" si="310"/>
        <v>0</v>
      </c>
      <c r="AW496" s="125"/>
      <c r="AX496" s="126"/>
      <c r="AY496" s="123"/>
      <c r="AZ496" s="112"/>
      <c r="BA496" s="119">
        <f t="shared" si="311"/>
        <v>0</v>
      </c>
      <c r="BB496" s="124"/>
      <c r="BC496" s="115">
        <f>IFERROR(IF(BB496="",0,(SUMIF($G$3:BA$3,"金额-入",$G496:BA496)-SUMIF($G$3:BA$3,"金额-出",$G496:BA496))/(SUMIF($G$3:BA$3,"数量-入",$G496:BA496)-SUMIF($G$3:BA$3,"数量-出",$G496:BA496))),0)</f>
        <v>0</v>
      </c>
      <c r="BD496" s="115">
        <f t="shared" si="312"/>
        <v>0</v>
      </c>
      <c r="BE496" s="125"/>
      <c r="BF496" s="126"/>
      <c r="BG496" s="123"/>
      <c r="BH496" s="112"/>
      <c r="BI496" s="119">
        <f t="shared" si="313"/>
        <v>0</v>
      </c>
      <c r="BJ496" s="124"/>
      <c r="BK496" s="115">
        <f>IFERROR(IF(BJ496="",0,(SUMIF($G$3:BI$3,"金额-入",$G496:BI496)-SUMIF($G$3:BI$3,"金额-出",$G496:BI496))/(SUMIF($G$3:BI$3,"数量-入",$G496:BI496)-SUMIF($G$3:BI$3,"数量-出",$G496:BI496))),0)</f>
        <v>0</v>
      </c>
      <c r="BL496" s="115">
        <f t="shared" si="314"/>
        <v>0</v>
      </c>
      <c r="BM496" s="125"/>
      <c r="BN496" s="126"/>
      <c r="BO496" s="123"/>
      <c r="BP496" s="112"/>
      <c r="BQ496" s="119">
        <f t="shared" si="315"/>
        <v>0</v>
      </c>
      <c r="BR496" s="124"/>
      <c r="BS496" s="115">
        <f>IFERROR(IF(BR496="",0,(SUMIF($G$3:BQ$3,"金额-入",$G496:BQ496)-SUMIF($G$3:BQ$3,"金额-出",$G496:BQ496))/(SUMIF($G$3:BQ$3,"数量-入",$G496:BQ496)-SUMIF($G$3:BQ$3,"数量-出",$G496:BQ496))),0)</f>
        <v>0</v>
      </c>
      <c r="BT496" s="115">
        <f t="shared" si="316"/>
        <v>0</v>
      </c>
      <c r="BU496" s="125"/>
      <c r="BV496" s="126"/>
      <c r="BW496" s="123"/>
      <c r="BX496" s="112"/>
      <c r="BY496" s="119">
        <f t="shared" si="317"/>
        <v>0</v>
      </c>
      <c r="BZ496" s="124"/>
      <c r="CA496" s="115">
        <f>IFERROR(IF(BZ496="",0,(SUMIF($G$3:BY$3,"金额-入",$G496:BY496)-SUMIF($G$3:BY$3,"金额-出",$G496:BY496))/(SUMIF($G$3:BY$3,"数量-入",$G496:BY496)-SUMIF($G$3:BY$3,"数量-出",$G496:BY496))),0)</f>
        <v>0</v>
      </c>
      <c r="CB496" s="115">
        <f t="shared" si="318"/>
        <v>0</v>
      </c>
      <c r="CC496" s="125"/>
      <c r="CD496" s="126"/>
      <c r="CE496" s="123"/>
      <c r="CF496" s="112"/>
      <c r="CG496" s="119">
        <f t="shared" si="319"/>
        <v>0</v>
      </c>
      <c r="CH496" s="124"/>
      <c r="CI496" s="115">
        <f>IFERROR(IF(CH496="",0,(SUMIF($G$3:CG$3,"金额-入",$G496:CG496)-SUMIF($G$3:CG$3,"金额-出",$G496:CG496))/(SUMIF($G$3:CG$3,"数量-入",$G496:CG496)-SUMIF($G$3:CG$3,"数量-出",$G496:CG496))),0)</f>
        <v>0</v>
      </c>
      <c r="CJ496" s="115">
        <f t="shared" si="320"/>
        <v>0</v>
      </c>
      <c r="CK496" s="125"/>
      <c r="CL496" s="126"/>
      <c r="CM496" s="123"/>
      <c r="CN496" s="112"/>
      <c r="CO496" s="119">
        <f t="shared" si="321"/>
        <v>0</v>
      </c>
      <c r="CP496" s="124"/>
      <c r="CQ496" s="115">
        <f>IFERROR(IF(CP496="",0,(SUMIF($G$3:CO$3,"金额-入",$G496:CO496)-SUMIF($G$3:CO$3,"金额-出",$G496:CO496))/(SUMIF($G$3:CO$3,"数量-入",$G496:CO496)-SUMIF($G$3:CO$3,"数量-出",$G496:CO496))),0)</f>
        <v>0</v>
      </c>
      <c r="CR496" s="115">
        <f t="shared" si="322"/>
        <v>0</v>
      </c>
      <c r="CS496" s="125"/>
      <c r="CT496" s="126"/>
      <c r="CU496" s="123"/>
      <c r="CV496" s="112"/>
      <c r="CW496" s="119">
        <f t="shared" si="323"/>
        <v>0</v>
      </c>
      <c r="CX496" s="124"/>
      <c r="CY496" s="115">
        <f>IFERROR(IF(CX496="",0,(SUMIF($G$3:CW$3,"金额-入",$G496:CW496)-SUMIF($G$3:CW$3,"金额-出",$G496:CW496))/(SUMIF($G$3:CW$3,"数量-入",$G496:CW496)-SUMIF($G$3:CW$3,"数量-出",$G496:CW496))),0)</f>
        <v>0</v>
      </c>
      <c r="CZ496" s="115">
        <f t="shared" si="324"/>
        <v>0</v>
      </c>
      <c r="DA496" s="125"/>
      <c r="DB496" s="126"/>
      <c r="DC496" s="123"/>
      <c r="DD496" s="112"/>
      <c r="DE496" s="119">
        <f t="shared" si="325"/>
        <v>0</v>
      </c>
      <c r="DF496" s="124"/>
      <c r="DG496" s="115">
        <f>IFERROR(IF(DF496="",0,(SUMIF($G$3:DE$3,"金额-入",$G496:DE496)-SUMIF($G$3:DE$3,"金额-出",$G496:DE496))/(SUMIF($G$3:DE$3,"数量-入",$G496:DE496)-SUMIF($G$3:DE$3,"数量-出",$G496:DE496))),0)</f>
        <v>0</v>
      </c>
      <c r="DH496" s="115">
        <f t="shared" si="326"/>
        <v>0</v>
      </c>
      <c r="DI496" s="125"/>
      <c r="DJ496" s="126"/>
      <c r="DK496" s="109">
        <f t="array" ref="DK496">MIN(IF(($G$3:$DJ$3="单价")*(G496:DJ496&lt;&gt;0),G496:DJ496))</f>
        <v>0</v>
      </c>
      <c r="DL496" s="97">
        <f t="array" ref="DL496">MAX(IF($G$3:$DJ$3="单价",G496:DJ496))</f>
        <v>0</v>
      </c>
      <c r="DM496" s="115">
        <f t="shared" si="327"/>
        <v>0</v>
      </c>
      <c r="DN496" s="127"/>
      <c r="DO496" s="2"/>
      <c r="DP496" s="11">
        <f t="shared" si="328"/>
        <v>0</v>
      </c>
      <c r="DQ496" s="11">
        <f t="shared" si="329"/>
        <v>0</v>
      </c>
      <c r="DR496" s="11"/>
      <c r="DS496" s="11"/>
      <c r="DT496" s="11"/>
      <c r="DU496" s="2"/>
      <c r="DV496" s="2"/>
      <c r="DW496" s="2"/>
      <c r="DX496" s="2"/>
      <c r="DY496" s="2"/>
    </row>
    <row r="497" spans="1:129" ht="18" hidden="1" customHeight="1" outlineLevel="1" x14ac:dyDescent="0.15">
      <c r="A497" s="2"/>
      <c r="B497" s="53">
        <f t="shared" si="292"/>
        <v>493</v>
      </c>
      <c r="C497" s="5"/>
      <c r="D497" s="6"/>
      <c r="E497" s="7"/>
      <c r="F497" s="8"/>
      <c r="G497" s="111"/>
      <c r="H497" s="112"/>
      <c r="I497" s="113">
        <f t="shared" si="295"/>
        <v>0</v>
      </c>
      <c r="J497" s="114">
        <f t="shared" si="296"/>
        <v>0</v>
      </c>
      <c r="K497" s="115">
        <f t="shared" si="293"/>
        <v>0</v>
      </c>
      <c r="L497" s="113">
        <f t="shared" si="297"/>
        <v>0</v>
      </c>
      <c r="M497" s="114">
        <f t="shared" si="298"/>
        <v>0</v>
      </c>
      <c r="N497" s="115">
        <f t="shared" si="294"/>
        <v>0</v>
      </c>
      <c r="O497" s="113">
        <f t="shared" si="299"/>
        <v>0</v>
      </c>
      <c r="P497" s="116">
        <f t="shared" si="300"/>
        <v>0</v>
      </c>
      <c r="Q497" s="117">
        <f t="shared" si="301"/>
        <v>0</v>
      </c>
      <c r="R497" s="118">
        <f t="shared" si="302"/>
        <v>0</v>
      </c>
      <c r="S497" s="111"/>
      <c r="T497" s="112"/>
      <c r="U497" s="119">
        <f t="shared" si="303"/>
        <v>0</v>
      </c>
      <c r="V497" s="120"/>
      <c r="W497" s="115">
        <f>IFERROR(IF(V497="",0,(SUMIF($G$3:U$3,"金额-入",$G497:U497)-SUMIF($G$3:U$3,"金额-出",$G497:U497))/(SUMIF($G$3:U$3,"数量-入",$G497:U497)-SUMIF($G$3:U$3,"数量-出",$G497:U497))),0)</f>
        <v>0</v>
      </c>
      <c r="X497" s="115">
        <f t="shared" si="304"/>
        <v>0</v>
      </c>
      <c r="Y497" s="121"/>
      <c r="Z497" s="122"/>
      <c r="AA497" s="111"/>
      <c r="AB497" s="112"/>
      <c r="AC497" s="119">
        <f t="shared" si="305"/>
        <v>0</v>
      </c>
      <c r="AD497" s="120"/>
      <c r="AE497" s="115">
        <f>IFERROR(IF(AD497="",0,(SUMIF($G$3:AC$3,"金额-入",$G497:AC497)-SUMIF($G$3:AC$3,"金额-出",$G497:AC497))/(SUMIF($G$3:AC$3,"数量-入",$G497:AC497)-SUMIF($G$3:AC$3,"数量-出",$G497:AC497))),0)</f>
        <v>0</v>
      </c>
      <c r="AF497" s="115">
        <f t="shared" si="306"/>
        <v>0</v>
      </c>
      <c r="AG497" s="121"/>
      <c r="AH497" s="122"/>
      <c r="AI497" s="123"/>
      <c r="AJ497" s="112"/>
      <c r="AK497" s="119">
        <f t="shared" si="307"/>
        <v>0</v>
      </c>
      <c r="AL497" s="124"/>
      <c r="AM497" s="115">
        <f>IFERROR(IF(AL497="",0,(SUMIF($G$3:AK$3,"金额-入",$G497:AK497)-SUMIF($G$3:AK$3,"金额-出",$G497:AK497))/(SUMIF($G$3:AK$3,"数量-入",$G497:AK497)-SUMIF($G$3:AK$3,"数量-出",$G497:AK497))),0)</f>
        <v>0</v>
      </c>
      <c r="AN497" s="115">
        <f t="shared" si="308"/>
        <v>0</v>
      </c>
      <c r="AO497" s="125"/>
      <c r="AP497" s="126"/>
      <c r="AQ497" s="123"/>
      <c r="AR497" s="112"/>
      <c r="AS497" s="119">
        <f t="shared" si="309"/>
        <v>0</v>
      </c>
      <c r="AT497" s="124"/>
      <c r="AU497" s="115">
        <f>IFERROR(IF(AT497="",0,(SUMIF($G$3:AS$3,"金额-入",$G497:AS497)-SUMIF($G$3:AS$3,"金额-出",$G497:AS497))/(SUMIF($G$3:AS$3,"数量-入",$G497:AS497)-SUMIF($G$3:AS$3,"数量-出",$G497:AS497))),0)</f>
        <v>0</v>
      </c>
      <c r="AV497" s="115">
        <f t="shared" si="310"/>
        <v>0</v>
      </c>
      <c r="AW497" s="125"/>
      <c r="AX497" s="126"/>
      <c r="AY497" s="123"/>
      <c r="AZ497" s="112"/>
      <c r="BA497" s="119">
        <f t="shared" si="311"/>
        <v>0</v>
      </c>
      <c r="BB497" s="124"/>
      <c r="BC497" s="115">
        <f>IFERROR(IF(BB497="",0,(SUMIF($G$3:BA$3,"金额-入",$G497:BA497)-SUMIF($G$3:BA$3,"金额-出",$G497:BA497))/(SUMIF($G$3:BA$3,"数量-入",$G497:BA497)-SUMIF($G$3:BA$3,"数量-出",$G497:BA497))),0)</f>
        <v>0</v>
      </c>
      <c r="BD497" s="115">
        <f t="shared" si="312"/>
        <v>0</v>
      </c>
      <c r="BE497" s="125"/>
      <c r="BF497" s="126"/>
      <c r="BG497" s="123"/>
      <c r="BH497" s="112"/>
      <c r="BI497" s="119">
        <f t="shared" si="313"/>
        <v>0</v>
      </c>
      <c r="BJ497" s="124"/>
      <c r="BK497" s="115">
        <f>IFERROR(IF(BJ497="",0,(SUMIF($G$3:BI$3,"金额-入",$G497:BI497)-SUMIF($G$3:BI$3,"金额-出",$G497:BI497))/(SUMIF($G$3:BI$3,"数量-入",$G497:BI497)-SUMIF($G$3:BI$3,"数量-出",$G497:BI497))),0)</f>
        <v>0</v>
      </c>
      <c r="BL497" s="115">
        <f t="shared" si="314"/>
        <v>0</v>
      </c>
      <c r="BM497" s="125"/>
      <c r="BN497" s="126"/>
      <c r="BO497" s="123"/>
      <c r="BP497" s="112"/>
      <c r="BQ497" s="119">
        <f t="shared" si="315"/>
        <v>0</v>
      </c>
      <c r="BR497" s="124"/>
      <c r="BS497" s="115">
        <f>IFERROR(IF(BR497="",0,(SUMIF($G$3:BQ$3,"金额-入",$G497:BQ497)-SUMIF($G$3:BQ$3,"金额-出",$G497:BQ497))/(SUMIF($G$3:BQ$3,"数量-入",$G497:BQ497)-SUMIF($G$3:BQ$3,"数量-出",$G497:BQ497))),0)</f>
        <v>0</v>
      </c>
      <c r="BT497" s="115">
        <f t="shared" si="316"/>
        <v>0</v>
      </c>
      <c r="BU497" s="125"/>
      <c r="BV497" s="126"/>
      <c r="BW497" s="123"/>
      <c r="BX497" s="112"/>
      <c r="BY497" s="119">
        <f t="shared" si="317"/>
        <v>0</v>
      </c>
      <c r="BZ497" s="124"/>
      <c r="CA497" s="115">
        <f>IFERROR(IF(BZ497="",0,(SUMIF($G$3:BY$3,"金额-入",$G497:BY497)-SUMIF($G$3:BY$3,"金额-出",$G497:BY497))/(SUMIF($G$3:BY$3,"数量-入",$G497:BY497)-SUMIF($G$3:BY$3,"数量-出",$G497:BY497))),0)</f>
        <v>0</v>
      </c>
      <c r="CB497" s="115">
        <f t="shared" si="318"/>
        <v>0</v>
      </c>
      <c r="CC497" s="125"/>
      <c r="CD497" s="126"/>
      <c r="CE497" s="123"/>
      <c r="CF497" s="112"/>
      <c r="CG497" s="119">
        <f t="shared" si="319"/>
        <v>0</v>
      </c>
      <c r="CH497" s="124"/>
      <c r="CI497" s="115">
        <f>IFERROR(IF(CH497="",0,(SUMIF($G$3:CG$3,"金额-入",$G497:CG497)-SUMIF($G$3:CG$3,"金额-出",$G497:CG497))/(SUMIF($G$3:CG$3,"数量-入",$G497:CG497)-SUMIF($G$3:CG$3,"数量-出",$G497:CG497))),0)</f>
        <v>0</v>
      </c>
      <c r="CJ497" s="115">
        <f t="shared" si="320"/>
        <v>0</v>
      </c>
      <c r="CK497" s="125"/>
      <c r="CL497" s="126"/>
      <c r="CM497" s="123"/>
      <c r="CN497" s="112"/>
      <c r="CO497" s="119">
        <f t="shared" si="321"/>
        <v>0</v>
      </c>
      <c r="CP497" s="124"/>
      <c r="CQ497" s="115">
        <f>IFERROR(IF(CP497="",0,(SUMIF($G$3:CO$3,"金额-入",$G497:CO497)-SUMIF($G$3:CO$3,"金额-出",$G497:CO497))/(SUMIF($G$3:CO$3,"数量-入",$G497:CO497)-SUMIF($G$3:CO$3,"数量-出",$G497:CO497))),0)</f>
        <v>0</v>
      </c>
      <c r="CR497" s="115">
        <f t="shared" si="322"/>
        <v>0</v>
      </c>
      <c r="CS497" s="125"/>
      <c r="CT497" s="126"/>
      <c r="CU497" s="123"/>
      <c r="CV497" s="112"/>
      <c r="CW497" s="119">
        <f t="shared" si="323"/>
        <v>0</v>
      </c>
      <c r="CX497" s="124"/>
      <c r="CY497" s="115">
        <f>IFERROR(IF(CX497="",0,(SUMIF($G$3:CW$3,"金额-入",$G497:CW497)-SUMIF($G$3:CW$3,"金额-出",$G497:CW497))/(SUMIF($G$3:CW$3,"数量-入",$G497:CW497)-SUMIF($G$3:CW$3,"数量-出",$G497:CW497))),0)</f>
        <v>0</v>
      </c>
      <c r="CZ497" s="115">
        <f t="shared" si="324"/>
        <v>0</v>
      </c>
      <c r="DA497" s="125"/>
      <c r="DB497" s="126"/>
      <c r="DC497" s="123"/>
      <c r="DD497" s="112"/>
      <c r="DE497" s="119">
        <f t="shared" si="325"/>
        <v>0</v>
      </c>
      <c r="DF497" s="124"/>
      <c r="DG497" s="115">
        <f>IFERROR(IF(DF497="",0,(SUMIF($G$3:DE$3,"金额-入",$G497:DE497)-SUMIF($G$3:DE$3,"金额-出",$G497:DE497))/(SUMIF($G$3:DE$3,"数量-入",$G497:DE497)-SUMIF($G$3:DE$3,"数量-出",$G497:DE497))),0)</f>
        <v>0</v>
      </c>
      <c r="DH497" s="115">
        <f t="shared" si="326"/>
        <v>0</v>
      </c>
      <c r="DI497" s="125"/>
      <c r="DJ497" s="126"/>
      <c r="DK497" s="109">
        <f t="array" ref="DK497">MIN(IF(($G$3:$DJ$3="单价")*(G497:DJ497&lt;&gt;0),G497:DJ497))</f>
        <v>0</v>
      </c>
      <c r="DL497" s="97">
        <f t="array" ref="DL497">MAX(IF($G$3:$DJ$3="单价",G497:DJ497))</f>
        <v>0</v>
      </c>
      <c r="DM497" s="115">
        <f t="shared" si="327"/>
        <v>0</v>
      </c>
      <c r="DN497" s="127"/>
      <c r="DO497" s="2"/>
      <c r="DP497" s="11">
        <f t="shared" si="328"/>
        <v>0</v>
      </c>
      <c r="DQ497" s="11">
        <f t="shared" si="329"/>
        <v>0</v>
      </c>
      <c r="DR497" s="11"/>
      <c r="DS497" s="11"/>
      <c r="DT497" s="11"/>
      <c r="DU497" s="2"/>
      <c r="DV497" s="2"/>
      <c r="DW497" s="2"/>
      <c r="DX497" s="2"/>
      <c r="DY497" s="2"/>
    </row>
    <row r="498" spans="1:129" ht="18" hidden="1" customHeight="1" outlineLevel="1" x14ac:dyDescent="0.15">
      <c r="A498" s="2"/>
      <c r="B498" s="53">
        <f t="shared" si="292"/>
        <v>494</v>
      </c>
      <c r="C498" s="5"/>
      <c r="D498" s="6"/>
      <c r="E498" s="7"/>
      <c r="F498" s="8"/>
      <c r="G498" s="111"/>
      <c r="H498" s="112"/>
      <c r="I498" s="113">
        <f t="shared" si="295"/>
        <v>0</v>
      </c>
      <c r="J498" s="114">
        <f t="shared" si="296"/>
        <v>0</v>
      </c>
      <c r="K498" s="115">
        <f t="shared" si="293"/>
        <v>0</v>
      </c>
      <c r="L498" s="113">
        <f t="shared" si="297"/>
        <v>0</v>
      </c>
      <c r="M498" s="114">
        <f t="shared" si="298"/>
        <v>0</v>
      </c>
      <c r="N498" s="115">
        <f t="shared" si="294"/>
        <v>0</v>
      </c>
      <c r="O498" s="113">
        <f t="shared" si="299"/>
        <v>0</v>
      </c>
      <c r="P498" s="116">
        <f t="shared" si="300"/>
        <v>0</v>
      </c>
      <c r="Q498" s="117">
        <f t="shared" si="301"/>
        <v>0</v>
      </c>
      <c r="R498" s="118">
        <f t="shared" si="302"/>
        <v>0</v>
      </c>
      <c r="S498" s="111"/>
      <c r="T498" s="112"/>
      <c r="U498" s="119">
        <f t="shared" si="303"/>
        <v>0</v>
      </c>
      <c r="V498" s="120"/>
      <c r="W498" s="115">
        <f>IFERROR(IF(V498="",0,(SUMIF($G$3:U$3,"金额-入",$G498:U498)-SUMIF($G$3:U$3,"金额-出",$G498:U498))/(SUMIF($G$3:U$3,"数量-入",$G498:U498)-SUMIF($G$3:U$3,"数量-出",$G498:U498))),0)</f>
        <v>0</v>
      </c>
      <c r="X498" s="115">
        <f t="shared" si="304"/>
        <v>0</v>
      </c>
      <c r="Y498" s="121"/>
      <c r="Z498" s="122"/>
      <c r="AA498" s="111"/>
      <c r="AB498" s="112"/>
      <c r="AC498" s="119">
        <f t="shared" si="305"/>
        <v>0</v>
      </c>
      <c r="AD498" s="120"/>
      <c r="AE498" s="115">
        <f>IFERROR(IF(AD498="",0,(SUMIF($G$3:AC$3,"金额-入",$G498:AC498)-SUMIF($G$3:AC$3,"金额-出",$G498:AC498))/(SUMIF($G$3:AC$3,"数量-入",$G498:AC498)-SUMIF($G$3:AC$3,"数量-出",$G498:AC498))),0)</f>
        <v>0</v>
      </c>
      <c r="AF498" s="115">
        <f t="shared" si="306"/>
        <v>0</v>
      </c>
      <c r="AG498" s="121"/>
      <c r="AH498" s="122"/>
      <c r="AI498" s="123"/>
      <c r="AJ498" s="112"/>
      <c r="AK498" s="119">
        <f t="shared" si="307"/>
        <v>0</v>
      </c>
      <c r="AL498" s="124"/>
      <c r="AM498" s="115">
        <f>IFERROR(IF(AL498="",0,(SUMIF($G$3:AK$3,"金额-入",$G498:AK498)-SUMIF($G$3:AK$3,"金额-出",$G498:AK498))/(SUMIF($G$3:AK$3,"数量-入",$G498:AK498)-SUMIF($G$3:AK$3,"数量-出",$G498:AK498))),0)</f>
        <v>0</v>
      </c>
      <c r="AN498" s="115">
        <f t="shared" si="308"/>
        <v>0</v>
      </c>
      <c r="AO498" s="125"/>
      <c r="AP498" s="126"/>
      <c r="AQ498" s="123"/>
      <c r="AR498" s="112"/>
      <c r="AS498" s="119">
        <f t="shared" si="309"/>
        <v>0</v>
      </c>
      <c r="AT498" s="124"/>
      <c r="AU498" s="115">
        <f>IFERROR(IF(AT498="",0,(SUMIF($G$3:AS$3,"金额-入",$G498:AS498)-SUMIF($G$3:AS$3,"金额-出",$G498:AS498))/(SUMIF($G$3:AS$3,"数量-入",$G498:AS498)-SUMIF($G$3:AS$3,"数量-出",$G498:AS498))),0)</f>
        <v>0</v>
      </c>
      <c r="AV498" s="115">
        <f t="shared" si="310"/>
        <v>0</v>
      </c>
      <c r="AW498" s="125"/>
      <c r="AX498" s="126"/>
      <c r="AY498" s="123"/>
      <c r="AZ498" s="112"/>
      <c r="BA498" s="119">
        <f t="shared" si="311"/>
        <v>0</v>
      </c>
      <c r="BB498" s="124"/>
      <c r="BC498" s="115">
        <f>IFERROR(IF(BB498="",0,(SUMIF($G$3:BA$3,"金额-入",$G498:BA498)-SUMIF($G$3:BA$3,"金额-出",$G498:BA498))/(SUMIF($G$3:BA$3,"数量-入",$G498:BA498)-SUMIF($G$3:BA$3,"数量-出",$G498:BA498))),0)</f>
        <v>0</v>
      </c>
      <c r="BD498" s="115">
        <f t="shared" si="312"/>
        <v>0</v>
      </c>
      <c r="BE498" s="125"/>
      <c r="BF498" s="126"/>
      <c r="BG498" s="123"/>
      <c r="BH498" s="112"/>
      <c r="BI498" s="119">
        <f t="shared" si="313"/>
        <v>0</v>
      </c>
      <c r="BJ498" s="124"/>
      <c r="BK498" s="115">
        <f>IFERROR(IF(BJ498="",0,(SUMIF($G$3:BI$3,"金额-入",$G498:BI498)-SUMIF($G$3:BI$3,"金额-出",$G498:BI498))/(SUMIF($G$3:BI$3,"数量-入",$G498:BI498)-SUMIF($G$3:BI$3,"数量-出",$G498:BI498))),0)</f>
        <v>0</v>
      </c>
      <c r="BL498" s="115">
        <f t="shared" si="314"/>
        <v>0</v>
      </c>
      <c r="BM498" s="125"/>
      <c r="BN498" s="126"/>
      <c r="BO498" s="123"/>
      <c r="BP498" s="112"/>
      <c r="BQ498" s="119">
        <f t="shared" si="315"/>
        <v>0</v>
      </c>
      <c r="BR498" s="124"/>
      <c r="BS498" s="115">
        <f>IFERROR(IF(BR498="",0,(SUMIF($G$3:BQ$3,"金额-入",$G498:BQ498)-SUMIF($G$3:BQ$3,"金额-出",$G498:BQ498))/(SUMIF($G$3:BQ$3,"数量-入",$G498:BQ498)-SUMIF($G$3:BQ$3,"数量-出",$G498:BQ498))),0)</f>
        <v>0</v>
      </c>
      <c r="BT498" s="115">
        <f t="shared" si="316"/>
        <v>0</v>
      </c>
      <c r="BU498" s="125"/>
      <c r="BV498" s="126"/>
      <c r="BW498" s="123"/>
      <c r="BX498" s="112"/>
      <c r="BY498" s="119">
        <f t="shared" si="317"/>
        <v>0</v>
      </c>
      <c r="BZ498" s="124"/>
      <c r="CA498" s="115">
        <f>IFERROR(IF(BZ498="",0,(SUMIF($G$3:BY$3,"金额-入",$G498:BY498)-SUMIF($G$3:BY$3,"金额-出",$G498:BY498))/(SUMIF($G$3:BY$3,"数量-入",$G498:BY498)-SUMIF($G$3:BY$3,"数量-出",$G498:BY498))),0)</f>
        <v>0</v>
      </c>
      <c r="CB498" s="115">
        <f t="shared" si="318"/>
        <v>0</v>
      </c>
      <c r="CC498" s="125"/>
      <c r="CD498" s="126"/>
      <c r="CE498" s="123"/>
      <c r="CF498" s="112"/>
      <c r="CG498" s="119">
        <f t="shared" si="319"/>
        <v>0</v>
      </c>
      <c r="CH498" s="124"/>
      <c r="CI498" s="115">
        <f>IFERROR(IF(CH498="",0,(SUMIF($G$3:CG$3,"金额-入",$G498:CG498)-SUMIF($G$3:CG$3,"金额-出",$G498:CG498))/(SUMIF($G$3:CG$3,"数量-入",$G498:CG498)-SUMIF($G$3:CG$3,"数量-出",$G498:CG498))),0)</f>
        <v>0</v>
      </c>
      <c r="CJ498" s="115">
        <f t="shared" si="320"/>
        <v>0</v>
      </c>
      <c r="CK498" s="125"/>
      <c r="CL498" s="126"/>
      <c r="CM498" s="123"/>
      <c r="CN498" s="112"/>
      <c r="CO498" s="119">
        <f t="shared" si="321"/>
        <v>0</v>
      </c>
      <c r="CP498" s="124"/>
      <c r="CQ498" s="115">
        <f>IFERROR(IF(CP498="",0,(SUMIF($G$3:CO$3,"金额-入",$G498:CO498)-SUMIF($G$3:CO$3,"金额-出",$G498:CO498))/(SUMIF($G$3:CO$3,"数量-入",$G498:CO498)-SUMIF($G$3:CO$3,"数量-出",$G498:CO498))),0)</f>
        <v>0</v>
      </c>
      <c r="CR498" s="115">
        <f t="shared" si="322"/>
        <v>0</v>
      </c>
      <c r="CS498" s="125"/>
      <c r="CT498" s="126"/>
      <c r="CU498" s="123"/>
      <c r="CV498" s="112"/>
      <c r="CW498" s="119">
        <f t="shared" si="323"/>
        <v>0</v>
      </c>
      <c r="CX498" s="124"/>
      <c r="CY498" s="115">
        <f>IFERROR(IF(CX498="",0,(SUMIF($G$3:CW$3,"金额-入",$G498:CW498)-SUMIF($G$3:CW$3,"金额-出",$G498:CW498))/(SUMIF($G$3:CW$3,"数量-入",$G498:CW498)-SUMIF($G$3:CW$3,"数量-出",$G498:CW498))),0)</f>
        <v>0</v>
      </c>
      <c r="CZ498" s="115">
        <f t="shared" si="324"/>
        <v>0</v>
      </c>
      <c r="DA498" s="125"/>
      <c r="DB498" s="126"/>
      <c r="DC498" s="123"/>
      <c r="DD498" s="112"/>
      <c r="DE498" s="119">
        <f t="shared" si="325"/>
        <v>0</v>
      </c>
      <c r="DF498" s="124"/>
      <c r="DG498" s="115">
        <f>IFERROR(IF(DF498="",0,(SUMIF($G$3:DE$3,"金额-入",$G498:DE498)-SUMIF($G$3:DE$3,"金额-出",$G498:DE498))/(SUMIF($G$3:DE$3,"数量-入",$G498:DE498)-SUMIF($G$3:DE$3,"数量-出",$G498:DE498))),0)</f>
        <v>0</v>
      </c>
      <c r="DH498" s="115">
        <f t="shared" si="326"/>
        <v>0</v>
      </c>
      <c r="DI498" s="125"/>
      <c r="DJ498" s="126"/>
      <c r="DK498" s="109">
        <f t="array" ref="DK498">MIN(IF(($G$3:$DJ$3="单价")*(G498:DJ498&lt;&gt;0),G498:DJ498))</f>
        <v>0</v>
      </c>
      <c r="DL498" s="97">
        <f t="array" ref="DL498">MAX(IF($G$3:$DJ$3="单价",G498:DJ498))</f>
        <v>0</v>
      </c>
      <c r="DM498" s="115">
        <f t="shared" si="327"/>
        <v>0</v>
      </c>
      <c r="DN498" s="127"/>
      <c r="DO498" s="2"/>
      <c r="DP498" s="11">
        <f t="shared" si="328"/>
        <v>0</v>
      </c>
      <c r="DQ498" s="11">
        <f t="shared" si="329"/>
        <v>0</v>
      </c>
      <c r="DR498" s="11"/>
      <c r="DS498" s="11"/>
      <c r="DT498" s="11"/>
      <c r="DU498" s="2"/>
      <c r="DV498" s="2"/>
      <c r="DW498" s="2"/>
      <c r="DX498" s="2"/>
      <c r="DY498" s="2"/>
    </row>
    <row r="499" spans="1:129" ht="18" hidden="1" customHeight="1" outlineLevel="1" x14ac:dyDescent="0.15">
      <c r="A499" s="2"/>
      <c r="B499" s="53">
        <f t="shared" si="292"/>
        <v>495</v>
      </c>
      <c r="C499" s="5"/>
      <c r="D499" s="6"/>
      <c r="E499" s="7"/>
      <c r="F499" s="8"/>
      <c r="G499" s="111"/>
      <c r="H499" s="112"/>
      <c r="I499" s="113">
        <f t="shared" si="295"/>
        <v>0</v>
      </c>
      <c r="J499" s="114">
        <f t="shared" si="296"/>
        <v>0</v>
      </c>
      <c r="K499" s="115">
        <f t="shared" si="293"/>
        <v>0</v>
      </c>
      <c r="L499" s="113">
        <f t="shared" si="297"/>
        <v>0</v>
      </c>
      <c r="M499" s="114">
        <f t="shared" si="298"/>
        <v>0</v>
      </c>
      <c r="N499" s="115">
        <f t="shared" si="294"/>
        <v>0</v>
      </c>
      <c r="O499" s="113">
        <f t="shared" si="299"/>
        <v>0</v>
      </c>
      <c r="P499" s="116">
        <f t="shared" si="300"/>
        <v>0</v>
      </c>
      <c r="Q499" s="117">
        <f t="shared" si="301"/>
        <v>0</v>
      </c>
      <c r="R499" s="118">
        <f t="shared" si="302"/>
        <v>0</v>
      </c>
      <c r="S499" s="111"/>
      <c r="T499" s="112"/>
      <c r="U499" s="119">
        <f t="shared" si="303"/>
        <v>0</v>
      </c>
      <c r="V499" s="120"/>
      <c r="W499" s="115">
        <f>IFERROR(IF(V499="",0,(SUMIF($G$3:U$3,"金额-入",$G499:U499)-SUMIF($G$3:U$3,"金额-出",$G499:U499))/(SUMIF($G$3:U$3,"数量-入",$G499:U499)-SUMIF($G$3:U$3,"数量-出",$G499:U499))),0)</f>
        <v>0</v>
      </c>
      <c r="X499" s="115">
        <f t="shared" si="304"/>
        <v>0</v>
      </c>
      <c r="Y499" s="121"/>
      <c r="Z499" s="122"/>
      <c r="AA499" s="111"/>
      <c r="AB499" s="112"/>
      <c r="AC499" s="119">
        <f t="shared" si="305"/>
        <v>0</v>
      </c>
      <c r="AD499" s="120"/>
      <c r="AE499" s="115">
        <f>IFERROR(IF(AD499="",0,(SUMIF($G$3:AC$3,"金额-入",$G499:AC499)-SUMIF($G$3:AC$3,"金额-出",$G499:AC499))/(SUMIF($G$3:AC$3,"数量-入",$G499:AC499)-SUMIF($G$3:AC$3,"数量-出",$G499:AC499))),0)</f>
        <v>0</v>
      </c>
      <c r="AF499" s="115">
        <f t="shared" si="306"/>
        <v>0</v>
      </c>
      <c r="AG499" s="121"/>
      <c r="AH499" s="122"/>
      <c r="AI499" s="123"/>
      <c r="AJ499" s="112"/>
      <c r="AK499" s="119">
        <f t="shared" si="307"/>
        <v>0</v>
      </c>
      <c r="AL499" s="124"/>
      <c r="AM499" s="115">
        <f>IFERROR(IF(AL499="",0,(SUMIF($G$3:AK$3,"金额-入",$G499:AK499)-SUMIF($G$3:AK$3,"金额-出",$G499:AK499))/(SUMIF($G$3:AK$3,"数量-入",$G499:AK499)-SUMIF($G$3:AK$3,"数量-出",$G499:AK499))),0)</f>
        <v>0</v>
      </c>
      <c r="AN499" s="115">
        <f t="shared" si="308"/>
        <v>0</v>
      </c>
      <c r="AO499" s="125"/>
      <c r="AP499" s="126"/>
      <c r="AQ499" s="123"/>
      <c r="AR499" s="112"/>
      <c r="AS499" s="119">
        <f t="shared" si="309"/>
        <v>0</v>
      </c>
      <c r="AT499" s="124"/>
      <c r="AU499" s="115">
        <f>IFERROR(IF(AT499="",0,(SUMIF($G$3:AS$3,"金额-入",$G499:AS499)-SUMIF($G$3:AS$3,"金额-出",$G499:AS499))/(SUMIF($G$3:AS$3,"数量-入",$G499:AS499)-SUMIF($G$3:AS$3,"数量-出",$G499:AS499))),0)</f>
        <v>0</v>
      </c>
      <c r="AV499" s="115">
        <f t="shared" si="310"/>
        <v>0</v>
      </c>
      <c r="AW499" s="125"/>
      <c r="AX499" s="126"/>
      <c r="AY499" s="123"/>
      <c r="AZ499" s="112"/>
      <c r="BA499" s="119">
        <f t="shared" si="311"/>
        <v>0</v>
      </c>
      <c r="BB499" s="124"/>
      <c r="BC499" s="115">
        <f>IFERROR(IF(BB499="",0,(SUMIF($G$3:BA$3,"金额-入",$G499:BA499)-SUMIF($G$3:BA$3,"金额-出",$G499:BA499))/(SUMIF($G$3:BA$3,"数量-入",$G499:BA499)-SUMIF($G$3:BA$3,"数量-出",$G499:BA499))),0)</f>
        <v>0</v>
      </c>
      <c r="BD499" s="115">
        <f t="shared" si="312"/>
        <v>0</v>
      </c>
      <c r="BE499" s="125"/>
      <c r="BF499" s="126"/>
      <c r="BG499" s="123"/>
      <c r="BH499" s="112"/>
      <c r="BI499" s="119">
        <f t="shared" si="313"/>
        <v>0</v>
      </c>
      <c r="BJ499" s="124"/>
      <c r="BK499" s="115">
        <f>IFERROR(IF(BJ499="",0,(SUMIF($G$3:BI$3,"金额-入",$G499:BI499)-SUMIF($G$3:BI$3,"金额-出",$G499:BI499))/(SUMIF($G$3:BI$3,"数量-入",$G499:BI499)-SUMIF($G$3:BI$3,"数量-出",$G499:BI499))),0)</f>
        <v>0</v>
      </c>
      <c r="BL499" s="115">
        <f t="shared" si="314"/>
        <v>0</v>
      </c>
      <c r="BM499" s="125"/>
      <c r="BN499" s="126"/>
      <c r="BO499" s="123"/>
      <c r="BP499" s="112"/>
      <c r="BQ499" s="119">
        <f t="shared" si="315"/>
        <v>0</v>
      </c>
      <c r="BR499" s="124"/>
      <c r="BS499" s="115">
        <f>IFERROR(IF(BR499="",0,(SUMIF($G$3:BQ$3,"金额-入",$G499:BQ499)-SUMIF($G$3:BQ$3,"金额-出",$G499:BQ499))/(SUMIF($G$3:BQ$3,"数量-入",$G499:BQ499)-SUMIF($G$3:BQ$3,"数量-出",$G499:BQ499))),0)</f>
        <v>0</v>
      </c>
      <c r="BT499" s="115">
        <f t="shared" si="316"/>
        <v>0</v>
      </c>
      <c r="BU499" s="125"/>
      <c r="BV499" s="126"/>
      <c r="BW499" s="123"/>
      <c r="BX499" s="112"/>
      <c r="BY499" s="119">
        <f t="shared" si="317"/>
        <v>0</v>
      </c>
      <c r="BZ499" s="124"/>
      <c r="CA499" s="115">
        <f>IFERROR(IF(BZ499="",0,(SUMIF($G$3:BY$3,"金额-入",$G499:BY499)-SUMIF($G$3:BY$3,"金额-出",$G499:BY499))/(SUMIF($G$3:BY$3,"数量-入",$G499:BY499)-SUMIF($G$3:BY$3,"数量-出",$G499:BY499))),0)</f>
        <v>0</v>
      </c>
      <c r="CB499" s="115">
        <f t="shared" si="318"/>
        <v>0</v>
      </c>
      <c r="CC499" s="125"/>
      <c r="CD499" s="126"/>
      <c r="CE499" s="123"/>
      <c r="CF499" s="112"/>
      <c r="CG499" s="119">
        <f t="shared" si="319"/>
        <v>0</v>
      </c>
      <c r="CH499" s="124"/>
      <c r="CI499" s="115">
        <f>IFERROR(IF(CH499="",0,(SUMIF($G$3:CG$3,"金额-入",$G499:CG499)-SUMIF($G$3:CG$3,"金额-出",$G499:CG499))/(SUMIF($G$3:CG$3,"数量-入",$G499:CG499)-SUMIF($G$3:CG$3,"数量-出",$G499:CG499))),0)</f>
        <v>0</v>
      </c>
      <c r="CJ499" s="115">
        <f t="shared" si="320"/>
        <v>0</v>
      </c>
      <c r="CK499" s="125"/>
      <c r="CL499" s="126"/>
      <c r="CM499" s="123"/>
      <c r="CN499" s="112"/>
      <c r="CO499" s="119">
        <f t="shared" si="321"/>
        <v>0</v>
      </c>
      <c r="CP499" s="124"/>
      <c r="CQ499" s="115">
        <f>IFERROR(IF(CP499="",0,(SUMIF($G$3:CO$3,"金额-入",$G499:CO499)-SUMIF($G$3:CO$3,"金额-出",$G499:CO499))/(SUMIF($G$3:CO$3,"数量-入",$G499:CO499)-SUMIF($G$3:CO$3,"数量-出",$G499:CO499))),0)</f>
        <v>0</v>
      </c>
      <c r="CR499" s="115">
        <f t="shared" si="322"/>
        <v>0</v>
      </c>
      <c r="CS499" s="125"/>
      <c r="CT499" s="126"/>
      <c r="CU499" s="123"/>
      <c r="CV499" s="112"/>
      <c r="CW499" s="119">
        <f t="shared" si="323"/>
        <v>0</v>
      </c>
      <c r="CX499" s="124"/>
      <c r="CY499" s="115">
        <f>IFERROR(IF(CX499="",0,(SUMIF($G$3:CW$3,"金额-入",$G499:CW499)-SUMIF($G$3:CW$3,"金额-出",$G499:CW499))/(SUMIF($G$3:CW$3,"数量-入",$G499:CW499)-SUMIF($G$3:CW$3,"数量-出",$G499:CW499))),0)</f>
        <v>0</v>
      </c>
      <c r="CZ499" s="115">
        <f t="shared" si="324"/>
        <v>0</v>
      </c>
      <c r="DA499" s="125"/>
      <c r="DB499" s="126"/>
      <c r="DC499" s="123"/>
      <c r="DD499" s="112"/>
      <c r="DE499" s="119">
        <f t="shared" si="325"/>
        <v>0</v>
      </c>
      <c r="DF499" s="124"/>
      <c r="DG499" s="115">
        <f>IFERROR(IF(DF499="",0,(SUMIF($G$3:DE$3,"金额-入",$G499:DE499)-SUMIF($G$3:DE$3,"金额-出",$G499:DE499))/(SUMIF($G$3:DE$3,"数量-入",$G499:DE499)-SUMIF($G$3:DE$3,"数量-出",$G499:DE499))),0)</f>
        <v>0</v>
      </c>
      <c r="DH499" s="115">
        <f t="shared" si="326"/>
        <v>0</v>
      </c>
      <c r="DI499" s="125"/>
      <c r="DJ499" s="126"/>
      <c r="DK499" s="109">
        <f t="array" ref="DK499">MIN(IF(($G$3:$DJ$3="单价")*(G499:DJ499&lt;&gt;0),G499:DJ499))</f>
        <v>0</v>
      </c>
      <c r="DL499" s="97">
        <f t="array" ref="DL499">MAX(IF($G$3:$DJ$3="单价",G499:DJ499))</f>
        <v>0</v>
      </c>
      <c r="DM499" s="115">
        <f t="shared" si="327"/>
        <v>0</v>
      </c>
      <c r="DN499" s="127"/>
      <c r="DO499" s="2"/>
      <c r="DP499" s="11">
        <f t="shared" si="328"/>
        <v>0</v>
      </c>
      <c r="DQ499" s="11">
        <f t="shared" si="329"/>
        <v>0</v>
      </c>
      <c r="DR499" s="11"/>
      <c r="DS499" s="11"/>
      <c r="DT499" s="11"/>
      <c r="DU499" s="2"/>
      <c r="DV499" s="2"/>
      <c r="DW499" s="2"/>
      <c r="DX499" s="2"/>
      <c r="DY499" s="2"/>
    </row>
    <row r="500" spans="1:129" ht="18" hidden="1" customHeight="1" outlineLevel="1" x14ac:dyDescent="0.15">
      <c r="A500" s="2"/>
      <c r="B500" s="53">
        <f t="shared" si="292"/>
        <v>496</v>
      </c>
      <c r="C500" s="5"/>
      <c r="D500" s="6"/>
      <c r="E500" s="7"/>
      <c r="F500" s="8"/>
      <c r="G500" s="111"/>
      <c r="H500" s="112"/>
      <c r="I500" s="113">
        <f t="shared" si="295"/>
        <v>0</v>
      </c>
      <c r="J500" s="114">
        <f t="shared" si="296"/>
        <v>0</v>
      </c>
      <c r="K500" s="115">
        <f t="shared" si="293"/>
        <v>0</v>
      </c>
      <c r="L500" s="113">
        <f t="shared" si="297"/>
        <v>0</v>
      </c>
      <c r="M500" s="114">
        <f t="shared" si="298"/>
        <v>0</v>
      </c>
      <c r="N500" s="115">
        <f t="shared" si="294"/>
        <v>0</v>
      </c>
      <c r="O500" s="113">
        <f t="shared" si="299"/>
        <v>0</v>
      </c>
      <c r="P500" s="116">
        <f t="shared" si="300"/>
        <v>0</v>
      </c>
      <c r="Q500" s="117">
        <f t="shared" si="301"/>
        <v>0</v>
      </c>
      <c r="R500" s="118">
        <f t="shared" si="302"/>
        <v>0</v>
      </c>
      <c r="S500" s="111"/>
      <c r="T500" s="112"/>
      <c r="U500" s="119">
        <f t="shared" si="303"/>
        <v>0</v>
      </c>
      <c r="V500" s="120"/>
      <c r="W500" s="115">
        <f>IFERROR(IF(V500="",0,(SUMIF($G$3:U$3,"金额-入",$G500:U500)-SUMIF($G$3:U$3,"金额-出",$G500:U500))/(SUMIF($G$3:U$3,"数量-入",$G500:U500)-SUMIF($G$3:U$3,"数量-出",$G500:U500))),0)</f>
        <v>0</v>
      </c>
      <c r="X500" s="115">
        <f t="shared" si="304"/>
        <v>0</v>
      </c>
      <c r="Y500" s="121"/>
      <c r="Z500" s="122"/>
      <c r="AA500" s="111"/>
      <c r="AB500" s="112"/>
      <c r="AC500" s="119">
        <f t="shared" si="305"/>
        <v>0</v>
      </c>
      <c r="AD500" s="120"/>
      <c r="AE500" s="115">
        <f>IFERROR(IF(AD500="",0,(SUMIF($G$3:AC$3,"金额-入",$G500:AC500)-SUMIF($G$3:AC$3,"金额-出",$G500:AC500))/(SUMIF($G$3:AC$3,"数量-入",$G500:AC500)-SUMIF($G$3:AC$3,"数量-出",$G500:AC500))),0)</f>
        <v>0</v>
      </c>
      <c r="AF500" s="115">
        <f t="shared" si="306"/>
        <v>0</v>
      </c>
      <c r="AG500" s="121"/>
      <c r="AH500" s="122"/>
      <c r="AI500" s="123"/>
      <c r="AJ500" s="112"/>
      <c r="AK500" s="119">
        <f t="shared" si="307"/>
        <v>0</v>
      </c>
      <c r="AL500" s="124"/>
      <c r="AM500" s="115">
        <f>IFERROR(IF(AL500="",0,(SUMIF($G$3:AK$3,"金额-入",$G500:AK500)-SUMIF($G$3:AK$3,"金额-出",$G500:AK500))/(SUMIF($G$3:AK$3,"数量-入",$G500:AK500)-SUMIF($G$3:AK$3,"数量-出",$G500:AK500))),0)</f>
        <v>0</v>
      </c>
      <c r="AN500" s="115">
        <f t="shared" si="308"/>
        <v>0</v>
      </c>
      <c r="AO500" s="125"/>
      <c r="AP500" s="126"/>
      <c r="AQ500" s="123"/>
      <c r="AR500" s="112"/>
      <c r="AS500" s="119">
        <f t="shared" si="309"/>
        <v>0</v>
      </c>
      <c r="AT500" s="124"/>
      <c r="AU500" s="115">
        <f>IFERROR(IF(AT500="",0,(SUMIF($G$3:AS$3,"金额-入",$G500:AS500)-SUMIF($G$3:AS$3,"金额-出",$G500:AS500))/(SUMIF($G$3:AS$3,"数量-入",$G500:AS500)-SUMIF($G$3:AS$3,"数量-出",$G500:AS500))),0)</f>
        <v>0</v>
      </c>
      <c r="AV500" s="115">
        <f t="shared" si="310"/>
        <v>0</v>
      </c>
      <c r="AW500" s="125"/>
      <c r="AX500" s="126"/>
      <c r="AY500" s="123"/>
      <c r="AZ500" s="112"/>
      <c r="BA500" s="119">
        <f t="shared" si="311"/>
        <v>0</v>
      </c>
      <c r="BB500" s="124"/>
      <c r="BC500" s="115">
        <f>IFERROR(IF(BB500="",0,(SUMIF($G$3:BA$3,"金额-入",$G500:BA500)-SUMIF($G$3:BA$3,"金额-出",$G500:BA500))/(SUMIF($G$3:BA$3,"数量-入",$G500:BA500)-SUMIF($G$3:BA$3,"数量-出",$G500:BA500))),0)</f>
        <v>0</v>
      </c>
      <c r="BD500" s="115">
        <f t="shared" si="312"/>
        <v>0</v>
      </c>
      <c r="BE500" s="125"/>
      <c r="BF500" s="126"/>
      <c r="BG500" s="123"/>
      <c r="BH500" s="112"/>
      <c r="BI500" s="119">
        <f t="shared" si="313"/>
        <v>0</v>
      </c>
      <c r="BJ500" s="124"/>
      <c r="BK500" s="115">
        <f>IFERROR(IF(BJ500="",0,(SUMIF($G$3:BI$3,"金额-入",$G500:BI500)-SUMIF($G$3:BI$3,"金额-出",$G500:BI500))/(SUMIF($G$3:BI$3,"数量-入",$G500:BI500)-SUMIF($G$3:BI$3,"数量-出",$G500:BI500))),0)</f>
        <v>0</v>
      </c>
      <c r="BL500" s="115">
        <f t="shared" si="314"/>
        <v>0</v>
      </c>
      <c r="BM500" s="125"/>
      <c r="BN500" s="126"/>
      <c r="BO500" s="123"/>
      <c r="BP500" s="112"/>
      <c r="BQ500" s="119">
        <f t="shared" si="315"/>
        <v>0</v>
      </c>
      <c r="BR500" s="124"/>
      <c r="BS500" s="115">
        <f>IFERROR(IF(BR500="",0,(SUMIF($G$3:BQ$3,"金额-入",$G500:BQ500)-SUMIF($G$3:BQ$3,"金额-出",$G500:BQ500))/(SUMIF($G$3:BQ$3,"数量-入",$G500:BQ500)-SUMIF($G$3:BQ$3,"数量-出",$G500:BQ500))),0)</f>
        <v>0</v>
      </c>
      <c r="BT500" s="115">
        <f t="shared" si="316"/>
        <v>0</v>
      </c>
      <c r="BU500" s="125"/>
      <c r="BV500" s="126"/>
      <c r="BW500" s="123"/>
      <c r="BX500" s="112"/>
      <c r="BY500" s="119">
        <f t="shared" si="317"/>
        <v>0</v>
      </c>
      <c r="BZ500" s="124"/>
      <c r="CA500" s="115">
        <f>IFERROR(IF(BZ500="",0,(SUMIF($G$3:BY$3,"金额-入",$G500:BY500)-SUMIF($G$3:BY$3,"金额-出",$G500:BY500))/(SUMIF($G$3:BY$3,"数量-入",$G500:BY500)-SUMIF($G$3:BY$3,"数量-出",$G500:BY500))),0)</f>
        <v>0</v>
      </c>
      <c r="CB500" s="115">
        <f t="shared" si="318"/>
        <v>0</v>
      </c>
      <c r="CC500" s="125"/>
      <c r="CD500" s="126"/>
      <c r="CE500" s="123"/>
      <c r="CF500" s="112"/>
      <c r="CG500" s="119">
        <f t="shared" si="319"/>
        <v>0</v>
      </c>
      <c r="CH500" s="124"/>
      <c r="CI500" s="115">
        <f>IFERROR(IF(CH500="",0,(SUMIF($G$3:CG$3,"金额-入",$G500:CG500)-SUMIF($G$3:CG$3,"金额-出",$G500:CG500))/(SUMIF($G$3:CG$3,"数量-入",$G500:CG500)-SUMIF($G$3:CG$3,"数量-出",$G500:CG500))),0)</f>
        <v>0</v>
      </c>
      <c r="CJ500" s="115">
        <f t="shared" si="320"/>
        <v>0</v>
      </c>
      <c r="CK500" s="125"/>
      <c r="CL500" s="126"/>
      <c r="CM500" s="123"/>
      <c r="CN500" s="112"/>
      <c r="CO500" s="119">
        <f t="shared" si="321"/>
        <v>0</v>
      </c>
      <c r="CP500" s="124"/>
      <c r="CQ500" s="115">
        <f>IFERROR(IF(CP500="",0,(SUMIF($G$3:CO$3,"金额-入",$G500:CO500)-SUMIF($G$3:CO$3,"金额-出",$G500:CO500))/(SUMIF($G$3:CO$3,"数量-入",$G500:CO500)-SUMIF($G$3:CO$3,"数量-出",$G500:CO500))),0)</f>
        <v>0</v>
      </c>
      <c r="CR500" s="115">
        <f t="shared" si="322"/>
        <v>0</v>
      </c>
      <c r="CS500" s="125"/>
      <c r="CT500" s="126"/>
      <c r="CU500" s="123"/>
      <c r="CV500" s="112"/>
      <c r="CW500" s="119">
        <f t="shared" si="323"/>
        <v>0</v>
      </c>
      <c r="CX500" s="124"/>
      <c r="CY500" s="115">
        <f>IFERROR(IF(CX500="",0,(SUMIF($G$3:CW$3,"金额-入",$G500:CW500)-SUMIF($G$3:CW$3,"金额-出",$G500:CW500))/(SUMIF($G$3:CW$3,"数量-入",$G500:CW500)-SUMIF($G$3:CW$3,"数量-出",$G500:CW500))),0)</f>
        <v>0</v>
      </c>
      <c r="CZ500" s="115">
        <f t="shared" si="324"/>
        <v>0</v>
      </c>
      <c r="DA500" s="125"/>
      <c r="DB500" s="126"/>
      <c r="DC500" s="123"/>
      <c r="DD500" s="112"/>
      <c r="DE500" s="119">
        <f t="shared" si="325"/>
        <v>0</v>
      </c>
      <c r="DF500" s="124"/>
      <c r="DG500" s="115">
        <f>IFERROR(IF(DF500="",0,(SUMIF($G$3:DE$3,"金额-入",$G500:DE500)-SUMIF($G$3:DE$3,"金额-出",$G500:DE500))/(SUMIF($G$3:DE$3,"数量-入",$G500:DE500)-SUMIF($G$3:DE$3,"数量-出",$G500:DE500))),0)</f>
        <v>0</v>
      </c>
      <c r="DH500" s="115">
        <f t="shared" si="326"/>
        <v>0</v>
      </c>
      <c r="DI500" s="125"/>
      <c r="DJ500" s="126"/>
      <c r="DK500" s="109">
        <f t="array" ref="DK500">MIN(IF(($G$3:$DJ$3="单价")*(G500:DJ500&lt;&gt;0),G500:DJ500))</f>
        <v>0</v>
      </c>
      <c r="DL500" s="97">
        <f t="array" ref="DL500">MAX(IF($G$3:$DJ$3="单价",G500:DJ500))</f>
        <v>0</v>
      </c>
      <c r="DM500" s="115">
        <f t="shared" si="327"/>
        <v>0</v>
      </c>
      <c r="DN500" s="127"/>
      <c r="DO500" s="2"/>
      <c r="DP500" s="11">
        <f t="shared" si="328"/>
        <v>0</v>
      </c>
      <c r="DQ500" s="11">
        <f t="shared" si="329"/>
        <v>0</v>
      </c>
      <c r="DR500" s="11"/>
      <c r="DS500" s="11"/>
      <c r="DT500" s="11"/>
      <c r="DU500" s="2"/>
      <c r="DV500" s="2"/>
      <c r="DW500" s="2"/>
      <c r="DX500" s="2"/>
      <c r="DY500" s="2"/>
    </row>
    <row r="501" spans="1:129" ht="18" hidden="1" customHeight="1" outlineLevel="1" x14ac:dyDescent="0.15">
      <c r="A501" s="2"/>
      <c r="B501" s="53">
        <f t="shared" si="292"/>
        <v>497</v>
      </c>
      <c r="C501" s="5"/>
      <c r="D501" s="6"/>
      <c r="E501" s="7"/>
      <c r="F501" s="8"/>
      <c r="G501" s="111"/>
      <c r="H501" s="112"/>
      <c r="I501" s="113">
        <f t="shared" si="295"/>
        <v>0</v>
      </c>
      <c r="J501" s="114">
        <f t="shared" si="296"/>
        <v>0</v>
      </c>
      <c r="K501" s="115">
        <f t="shared" si="293"/>
        <v>0</v>
      </c>
      <c r="L501" s="113">
        <f t="shared" si="297"/>
        <v>0</v>
      </c>
      <c r="M501" s="114">
        <f t="shared" si="298"/>
        <v>0</v>
      </c>
      <c r="N501" s="115">
        <f t="shared" si="294"/>
        <v>0</v>
      </c>
      <c r="O501" s="113">
        <f t="shared" si="299"/>
        <v>0</v>
      </c>
      <c r="P501" s="116">
        <f t="shared" si="300"/>
        <v>0</v>
      </c>
      <c r="Q501" s="117">
        <f t="shared" si="301"/>
        <v>0</v>
      </c>
      <c r="R501" s="118">
        <f t="shared" si="302"/>
        <v>0</v>
      </c>
      <c r="S501" s="111"/>
      <c r="T501" s="112"/>
      <c r="U501" s="119">
        <f t="shared" si="303"/>
        <v>0</v>
      </c>
      <c r="V501" s="120"/>
      <c r="W501" s="115">
        <f>IFERROR(IF(V501="",0,(SUMIF($G$3:U$3,"金额-入",$G501:U501)-SUMIF($G$3:U$3,"金额-出",$G501:U501))/(SUMIF($G$3:U$3,"数量-入",$G501:U501)-SUMIF($G$3:U$3,"数量-出",$G501:U501))),0)</f>
        <v>0</v>
      </c>
      <c r="X501" s="115">
        <f t="shared" si="304"/>
        <v>0</v>
      </c>
      <c r="Y501" s="121"/>
      <c r="Z501" s="122"/>
      <c r="AA501" s="111"/>
      <c r="AB501" s="112"/>
      <c r="AC501" s="119">
        <f t="shared" si="305"/>
        <v>0</v>
      </c>
      <c r="AD501" s="120"/>
      <c r="AE501" s="115">
        <f>IFERROR(IF(AD501="",0,(SUMIF($G$3:AC$3,"金额-入",$G501:AC501)-SUMIF($G$3:AC$3,"金额-出",$G501:AC501))/(SUMIF($G$3:AC$3,"数量-入",$G501:AC501)-SUMIF($G$3:AC$3,"数量-出",$G501:AC501))),0)</f>
        <v>0</v>
      </c>
      <c r="AF501" s="115">
        <f t="shared" si="306"/>
        <v>0</v>
      </c>
      <c r="AG501" s="121"/>
      <c r="AH501" s="122"/>
      <c r="AI501" s="123"/>
      <c r="AJ501" s="112"/>
      <c r="AK501" s="119">
        <f t="shared" si="307"/>
        <v>0</v>
      </c>
      <c r="AL501" s="124"/>
      <c r="AM501" s="115">
        <f>IFERROR(IF(AL501="",0,(SUMIF($G$3:AK$3,"金额-入",$G501:AK501)-SUMIF($G$3:AK$3,"金额-出",$G501:AK501))/(SUMIF($G$3:AK$3,"数量-入",$G501:AK501)-SUMIF($G$3:AK$3,"数量-出",$G501:AK501))),0)</f>
        <v>0</v>
      </c>
      <c r="AN501" s="115">
        <f t="shared" si="308"/>
        <v>0</v>
      </c>
      <c r="AO501" s="125"/>
      <c r="AP501" s="126"/>
      <c r="AQ501" s="123"/>
      <c r="AR501" s="112"/>
      <c r="AS501" s="119">
        <f t="shared" si="309"/>
        <v>0</v>
      </c>
      <c r="AT501" s="124"/>
      <c r="AU501" s="115">
        <f>IFERROR(IF(AT501="",0,(SUMIF($G$3:AS$3,"金额-入",$G501:AS501)-SUMIF($G$3:AS$3,"金额-出",$G501:AS501))/(SUMIF($G$3:AS$3,"数量-入",$G501:AS501)-SUMIF($G$3:AS$3,"数量-出",$G501:AS501))),0)</f>
        <v>0</v>
      </c>
      <c r="AV501" s="115">
        <f t="shared" si="310"/>
        <v>0</v>
      </c>
      <c r="AW501" s="125"/>
      <c r="AX501" s="126"/>
      <c r="AY501" s="123"/>
      <c r="AZ501" s="112"/>
      <c r="BA501" s="119">
        <f t="shared" si="311"/>
        <v>0</v>
      </c>
      <c r="BB501" s="124"/>
      <c r="BC501" s="115">
        <f>IFERROR(IF(BB501="",0,(SUMIF($G$3:BA$3,"金额-入",$G501:BA501)-SUMIF($G$3:BA$3,"金额-出",$G501:BA501))/(SUMIF($G$3:BA$3,"数量-入",$G501:BA501)-SUMIF($G$3:BA$3,"数量-出",$G501:BA501))),0)</f>
        <v>0</v>
      </c>
      <c r="BD501" s="115">
        <f t="shared" si="312"/>
        <v>0</v>
      </c>
      <c r="BE501" s="125"/>
      <c r="BF501" s="126"/>
      <c r="BG501" s="123"/>
      <c r="BH501" s="112"/>
      <c r="BI501" s="119">
        <f t="shared" si="313"/>
        <v>0</v>
      </c>
      <c r="BJ501" s="124"/>
      <c r="BK501" s="115">
        <f>IFERROR(IF(BJ501="",0,(SUMIF($G$3:BI$3,"金额-入",$G501:BI501)-SUMIF($G$3:BI$3,"金额-出",$G501:BI501))/(SUMIF($G$3:BI$3,"数量-入",$G501:BI501)-SUMIF($G$3:BI$3,"数量-出",$G501:BI501))),0)</f>
        <v>0</v>
      </c>
      <c r="BL501" s="115">
        <f t="shared" si="314"/>
        <v>0</v>
      </c>
      <c r="BM501" s="125"/>
      <c r="BN501" s="126"/>
      <c r="BO501" s="123"/>
      <c r="BP501" s="112"/>
      <c r="BQ501" s="119">
        <f t="shared" si="315"/>
        <v>0</v>
      </c>
      <c r="BR501" s="124"/>
      <c r="BS501" s="115">
        <f>IFERROR(IF(BR501="",0,(SUMIF($G$3:BQ$3,"金额-入",$G501:BQ501)-SUMIF($G$3:BQ$3,"金额-出",$G501:BQ501))/(SUMIF($G$3:BQ$3,"数量-入",$G501:BQ501)-SUMIF($G$3:BQ$3,"数量-出",$G501:BQ501))),0)</f>
        <v>0</v>
      </c>
      <c r="BT501" s="115">
        <f t="shared" si="316"/>
        <v>0</v>
      </c>
      <c r="BU501" s="125"/>
      <c r="BV501" s="126"/>
      <c r="BW501" s="123"/>
      <c r="BX501" s="112"/>
      <c r="BY501" s="119">
        <f t="shared" si="317"/>
        <v>0</v>
      </c>
      <c r="BZ501" s="124"/>
      <c r="CA501" s="115">
        <f>IFERROR(IF(BZ501="",0,(SUMIF($G$3:BY$3,"金额-入",$G501:BY501)-SUMIF($G$3:BY$3,"金额-出",$G501:BY501))/(SUMIF($G$3:BY$3,"数量-入",$G501:BY501)-SUMIF($G$3:BY$3,"数量-出",$G501:BY501))),0)</f>
        <v>0</v>
      </c>
      <c r="CB501" s="115">
        <f t="shared" si="318"/>
        <v>0</v>
      </c>
      <c r="CC501" s="125"/>
      <c r="CD501" s="126"/>
      <c r="CE501" s="123"/>
      <c r="CF501" s="112"/>
      <c r="CG501" s="119">
        <f t="shared" si="319"/>
        <v>0</v>
      </c>
      <c r="CH501" s="124"/>
      <c r="CI501" s="115">
        <f>IFERROR(IF(CH501="",0,(SUMIF($G$3:CG$3,"金额-入",$G501:CG501)-SUMIF($G$3:CG$3,"金额-出",$G501:CG501))/(SUMIF($G$3:CG$3,"数量-入",$G501:CG501)-SUMIF($G$3:CG$3,"数量-出",$G501:CG501))),0)</f>
        <v>0</v>
      </c>
      <c r="CJ501" s="115">
        <f t="shared" si="320"/>
        <v>0</v>
      </c>
      <c r="CK501" s="125"/>
      <c r="CL501" s="126"/>
      <c r="CM501" s="123"/>
      <c r="CN501" s="112"/>
      <c r="CO501" s="119">
        <f t="shared" si="321"/>
        <v>0</v>
      </c>
      <c r="CP501" s="124"/>
      <c r="CQ501" s="115">
        <f>IFERROR(IF(CP501="",0,(SUMIF($G$3:CO$3,"金额-入",$G501:CO501)-SUMIF($G$3:CO$3,"金额-出",$G501:CO501))/(SUMIF($G$3:CO$3,"数量-入",$G501:CO501)-SUMIF($G$3:CO$3,"数量-出",$G501:CO501))),0)</f>
        <v>0</v>
      </c>
      <c r="CR501" s="115">
        <f t="shared" si="322"/>
        <v>0</v>
      </c>
      <c r="CS501" s="125"/>
      <c r="CT501" s="126"/>
      <c r="CU501" s="123"/>
      <c r="CV501" s="112"/>
      <c r="CW501" s="119">
        <f t="shared" si="323"/>
        <v>0</v>
      </c>
      <c r="CX501" s="124"/>
      <c r="CY501" s="115">
        <f>IFERROR(IF(CX501="",0,(SUMIF($G$3:CW$3,"金额-入",$G501:CW501)-SUMIF($G$3:CW$3,"金额-出",$G501:CW501))/(SUMIF($G$3:CW$3,"数量-入",$G501:CW501)-SUMIF($G$3:CW$3,"数量-出",$G501:CW501))),0)</f>
        <v>0</v>
      </c>
      <c r="CZ501" s="115">
        <f t="shared" si="324"/>
        <v>0</v>
      </c>
      <c r="DA501" s="125"/>
      <c r="DB501" s="126"/>
      <c r="DC501" s="123"/>
      <c r="DD501" s="112"/>
      <c r="DE501" s="119">
        <f t="shared" si="325"/>
        <v>0</v>
      </c>
      <c r="DF501" s="124"/>
      <c r="DG501" s="115">
        <f>IFERROR(IF(DF501="",0,(SUMIF($G$3:DE$3,"金额-入",$G501:DE501)-SUMIF($G$3:DE$3,"金额-出",$G501:DE501))/(SUMIF($G$3:DE$3,"数量-入",$G501:DE501)-SUMIF($G$3:DE$3,"数量-出",$G501:DE501))),0)</f>
        <v>0</v>
      </c>
      <c r="DH501" s="115">
        <f t="shared" si="326"/>
        <v>0</v>
      </c>
      <c r="DI501" s="125"/>
      <c r="DJ501" s="126"/>
      <c r="DK501" s="109">
        <f t="array" ref="DK501">MIN(IF(($G$3:$DJ$3="单价")*(G501:DJ501&lt;&gt;0),G501:DJ501))</f>
        <v>0</v>
      </c>
      <c r="DL501" s="97">
        <f t="array" ref="DL501">MAX(IF($G$3:$DJ$3="单价",G501:DJ501))</f>
        <v>0</v>
      </c>
      <c r="DM501" s="115">
        <f t="shared" si="327"/>
        <v>0</v>
      </c>
      <c r="DN501" s="127"/>
      <c r="DO501" s="2"/>
      <c r="DP501" s="11">
        <f t="shared" si="328"/>
        <v>0</v>
      </c>
      <c r="DQ501" s="11">
        <f t="shared" si="329"/>
        <v>0</v>
      </c>
      <c r="DR501" s="11"/>
      <c r="DS501" s="11"/>
      <c r="DT501" s="11"/>
      <c r="DU501" s="2"/>
      <c r="DV501" s="2"/>
      <c r="DW501" s="2"/>
      <c r="DX501" s="2"/>
      <c r="DY501" s="2"/>
    </row>
    <row r="502" spans="1:129" ht="18" hidden="1" customHeight="1" outlineLevel="1" x14ac:dyDescent="0.15">
      <c r="A502" s="2"/>
      <c r="B502" s="53">
        <f t="shared" si="292"/>
        <v>498</v>
      </c>
      <c r="C502" s="5"/>
      <c r="D502" s="6"/>
      <c r="E502" s="7"/>
      <c r="F502" s="8"/>
      <c r="G502" s="111"/>
      <c r="H502" s="112"/>
      <c r="I502" s="113">
        <f t="shared" si="295"/>
        <v>0</v>
      </c>
      <c r="J502" s="114">
        <f t="shared" si="296"/>
        <v>0</v>
      </c>
      <c r="K502" s="115">
        <f t="shared" si="293"/>
        <v>0</v>
      </c>
      <c r="L502" s="113">
        <f t="shared" si="297"/>
        <v>0</v>
      </c>
      <c r="M502" s="114">
        <f t="shared" si="298"/>
        <v>0</v>
      </c>
      <c r="N502" s="115">
        <f t="shared" si="294"/>
        <v>0</v>
      </c>
      <c r="O502" s="113">
        <f t="shared" si="299"/>
        <v>0</v>
      </c>
      <c r="P502" s="116">
        <f t="shared" si="300"/>
        <v>0</v>
      </c>
      <c r="Q502" s="117">
        <f t="shared" si="301"/>
        <v>0</v>
      </c>
      <c r="R502" s="118">
        <f t="shared" si="302"/>
        <v>0</v>
      </c>
      <c r="S502" s="111"/>
      <c r="T502" s="112"/>
      <c r="U502" s="119">
        <f t="shared" si="303"/>
        <v>0</v>
      </c>
      <c r="V502" s="120"/>
      <c r="W502" s="115">
        <f>IFERROR(IF(V502="",0,(SUMIF($G$3:U$3,"金额-入",$G502:U502)-SUMIF($G$3:U$3,"金额-出",$G502:U502))/(SUMIF($G$3:U$3,"数量-入",$G502:U502)-SUMIF($G$3:U$3,"数量-出",$G502:U502))),0)</f>
        <v>0</v>
      </c>
      <c r="X502" s="115">
        <f t="shared" si="304"/>
        <v>0</v>
      </c>
      <c r="Y502" s="121"/>
      <c r="Z502" s="122"/>
      <c r="AA502" s="111"/>
      <c r="AB502" s="112"/>
      <c r="AC502" s="119">
        <f t="shared" si="305"/>
        <v>0</v>
      </c>
      <c r="AD502" s="120"/>
      <c r="AE502" s="115">
        <f>IFERROR(IF(AD502="",0,(SUMIF($G$3:AC$3,"金额-入",$G502:AC502)-SUMIF($G$3:AC$3,"金额-出",$G502:AC502))/(SUMIF($G$3:AC$3,"数量-入",$G502:AC502)-SUMIF($G$3:AC$3,"数量-出",$G502:AC502))),0)</f>
        <v>0</v>
      </c>
      <c r="AF502" s="115">
        <f t="shared" si="306"/>
        <v>0</v>
      </c>
      <c r="AG502" s="121"/>
      <c r="AH502" s="122"/>
      <c r="AI502" s="123"/>
      <c r="AJ502" s="112"/>
      <c r="AK502" s="119">
        <f t="shared" si="307"/>
        <v>0</v>
      </c>
      <c r="AL502" s="124"/>
      <c r="AM502" s="115">
        <f>IFERROR(IF(AL502="",0,(SUMIF($G$3:AK$3,"金额-入",$G502:AK502)-SUMIF($G$3:AK$3,"金额-出",$G502:AK502))/(SUMIF($G$3:AK$3,"数量-入",$G502:AK502)-SUMIF($G$3:AK$3,"数量-出",$G502:AK502))),0)</f>
        <v>0</v>
      </c>
      <c r="AN502" s="115">
        <f t="shared" si="308"/>
        <v>0</v>
      </c>
      <c r="AO502" s="125"/>
      <c r="AP502" s="126"/>
      <c r="AQ502" s="123"/>
      <c r="AR502" s="112"/>
      <c r="AS502" s="119">
        <f t="shared" si="309"/>
        <v>0</v>
      </c>
      <c r="AT502" s="124"/>
      <c r="AU502" s="115">
        <f>IFERROR(IF(AT502="",0,(SUMIF($G$3:AS$3,"金额-入",$G502:AS502)-SUMIF($G$3:AS$3,"金额-出",$G502:AS502))/(SUMIF($G$3:AS$3,"数量-入",$G502:AS502)-SUMIF($G$3:AS$3,"数量-出",$G502:AS502))),0)</f>
        <v>0</v>
      </c>
      <c r="AV502" s="115">
        <f t="shared" si="310"/>
        <v>0</v>
      </c>
      <c r="AW502" s="125"/>
      <c r="AX502" s="126"/>
      <c r="AY502" s="123"/>
      <c r="AZ502" s="112"/>
      <c r="BA502" s="119">
        <f t="shared" si="311"/>
        <v>0</v>
      </c>
      <c r="BB502" s="124"/>
      <c r="BC502" s="115">
        <f>IFERROR(IF(BB502="",0,(SUMIF($G$3:BA$3,"金额-入",$G502:BA502)-SUMIF($G$3:BA$3,"金额-出",$G502:BA502))/(SUMIF($G$3:BA$3,"数量-入",$G502:BA502)-SUMIF($G$3:BA$3,"数量-出",$G502:BA502))),0)</f>
        <v>0</v>
      </c>
      <c r="BD502" s="115">
        <f t="shared" si="312"/>
        <v>0</v>
      </c>
      <c r="BE502" s="125"/>
      <c r="BF502" s="126"/>
      <c r="BG502" s="123"/>
      <c r="BH502" s="112"/>
      <c r="BI502" s="119">
        <f t="shared" si="313"/>
        <v>0</v>
      </c>
      <c r="BJ502" s="124"/>
      <c r="BK502" s="115">
        <f>IFERROR(IF(BJ502="",0,(SUMIF($G$3:BI$3,"金额-入",$G502:BI502)-SUMIF($G$3:BI$3,"金额-出",$G502:BI502))/(SUMIF($G$3:BI$3,"数量-入",$G502:BI502)-SUMIF($G$3:BI$3,"数量-出",$G502:BI502))),0)</f>
        <v>0</v>
      </c>
      <c r="BL502" s="115">
        <f t="shared" si="314"/>
        <v>0</v>
      </c>
      <c r="BM502" s="125"/>
      <c r="BN502" s="126"/>
      <c r="BO502" s="123"/>
      <c r="BP502" s="112"/>
      <c r="BQ502" s="119">
        <f t="shared" si="315"/>
        <v>0</v>
      </c>
      <c r="BR502" s="124"/>
      <c r="BS502" s="115">
        <f>IFERROR(IF(BR502="",0,(SUMIF($G$3:BQ$3,"金额-入",$G502:BQ502)-SUMIF($G$3:BQ$3,"金额-出",$G502:BQ502))/(SUMIF($G$3:BQ$3,"数量-入",$G502:BQ502)-SUMIF($G$3:BQ$3,"数量-出",$G502:BQ502))),0)</f>
        <v>0</v>
      </c>
      <c r="BT502" s="115">
        <f t="shared" si="316"/>
        <v>0</v>
      </c>
      <c r="BU502" s="125"/>
      <c r="BV502" s="126"/>
      <c r="BW502" s="123"/>
      <c r="BX502" s="112"/>
      <c r="BY502" s="119">
        <f t="shared" si="317"/>
        <v>0</v>
      </c>
      <c r="BZ502" s="124"/>
      <c r="CA502" s="115">
        <f>IFERROR(IF(BZ502="",0,(SUMIF($G$3:BY$3,"金额-入",$G502:BY502)-SUMIF($G$3:BY$3,"金额-出",$G502:BY502))/(SUMIF($G$3:BY$3,"数量-入",$G502:BY502)-SUMIF($G$3:BY$3,"数量-出",$G502:BY502))),0)</f>
        <v>0</v>
      </c>
      <c r="CB502" s="115">
        <f t="shared" si="318"/>
        <v>0</v>
      </c>
      <c r="CC502" s="125"/>
      <c r="CD502" s="126"/>
      <c r="CE502" s="123"/>
      <c r="CF502" s="112"/>
      <c r="CG502" s="119">
        <f t="shared" si="319"/>
        <v>0</v>
      </c>
      <c r="CH502" s="124"/>
      <c r="CI502" s="115">
        <f>IFERROR(IF(CH502="",0,(SUMIF($G$3:CG$3,"金额-入",$G502:CG502)-SUMIF($G$3:CG$3,"金额-出",$G502:CG502))/(SUMIF($G$3:CG$3,"数量-入",$G502:CG502)-SUMIF($G$3:CG$3,"数量-出",$G502:CG502))),0)</f>
        <v>0</v>
      </c>
      <c r="CJ502" s="115">
        <f t="shared" si="320"/>
        <v>0</v>
      </c>
      <c r="CK502" s="125"/>
      <c r="CL502" s="126"/>
      <c r="CM502" s="123"/>
      <c r="CN502" s="112"/>
      <c r="CO502" s="119">
        <f t="shared" si="321"/>
        <v>0</v>
      </c>
      <c r="CP502" s="124"/>
      <c r="CQ502" s="115">
        <f>IFERROR(IF(CP502="",0,(SUMIF($G$3:CO$3,"金额-入",$G502:CO502)-SUMIF($G$3:CO$3,"金额-出",$G502:CO502))/(SUMIF($G$3:CO$3,"数量-入",$G502:CO502)-SUMIF($G$3:CO$3,"数量-出",$G502:CO502))),0)</f>
        <v>0</v>
      </c>
      <c r="CR502" s="115">
        <f t="shared" si="322"/>
        <v>0</v>
      </c>
      <c r="CS502" s="125"/>
      <c r="CT502" s="126"/>
      <c r="CU502" s="123"/>
      <c r="CV502" s="112"/>
      <c r="CW502" s="119">
        <f t="shared" si="323"/>
        <v>0</v>
      </c>
      <c r="CX502" s="124"/>
      <c r="CY502" s="115">
        <f>IFERROR(IF(CX502="",0,(SUMIF($G$3:CW$3,"金额-入",$G502:CW502)-SUMIF($G$3:CW$3,"金额-出",$G502:CW502))/(SUMIF($G$3:CW$3,"数量-入",$G502:CW502)-SUMIF($G$3:CW$3,"数量-出",$G502:CW502))),0)</f>
        <v>0</v>
      </c>
      <c r="CZ502" s="115">
        <f t="shared" si="324"/>
        <v>0</v>
      </c>
      <c r="DA502" s="125"/>
      <c r="DB502" s="126"/>
      <c r="DC502" s="123"/>
      <c r="DD502" s="112"/>
      <c r="DE502" s="119">
        <f t="shared" si="325"/>
        <v>0</v>
      </c>
      <c r="DF502" s="124"/>
      <c r="DG502" s="115">
        <f>IFERROR(IF(DF502="",0,(SUMIF($G$3:DE$3,"金额-入",$G502:DE502)-SUMIF($G$3:DE$3,"金额-出",$G502:DE502))/(SUMIF($G$3:DE$3,"数量-入",$G502:DE502)-SUMIF($G$3:DE$3,"数量-出",$G502:DE502))),0)</f>
        <v>0</v>
      </c>
      <c r="DH502" s="115">
        <f t="shared" si="326"/>
        <v>0</v>
      </c>
      <c r="DI502" s="125"/>
      <c r="DJ502" s="126"/>
      <c r="DK502" s="109">
        <f t="array" ref="DK502">MIN(IF(($G$3:$DJ$3="单价")*(G502:DJ502&lt;&gt;0),G502:DJ502))</f>
        <v>0</v>
      </c>
      <c r="DL502" s="97">
        <f t="array" ref="DL502">MAX(IF($G$3:$DJ$3="单价",G502:DJ502))</f>
        <v>0</v>
      </c>
      <c r="DM502" s="115">
        <f t="shared" si="327"/>
        <v>0</v>
      </c>
      <c r="DN502" s="127"/>
      <c r="DO502" s="2"/>
      <c r="DP502" s="11">
        <f t="shared" si="328"/>
        <v>0</v>
      </c>
      <c r="DQ502" s="11">
        <f t="shared" si="329"/>
        <v>0</v>
      </c>
      <c r="DR502" s="11"/>
      <c r="DS502" s="11"/>
      <c r="DT502" s="11"/>
      <c r="DU502" s="2"/>
      <c r="DV502" s="2"/>
      <c r="DW502" s="2"/>
      <c r="DX502" s="2"/>
      <c r="DY502" s="2"/>
    </row>
    <row r="503" spans="1:129" ht="18" hidden="1" customHeight="1" outlineLevel="1" x14ac:dyDescent="0.15">
      <c r="A503" s="2"/>
      <c r="B503" s="53">
        <f t="shared" si="292"/>
        <v>499</v>
      </c>
      <c r="C503" s="5"/>
      <c r="D503" s="6"/>
      <c r="E503" s="7"/>
      <c r="F503" s="8"/>
      <c r="G503" s="111"/>
      <c r="H503" s="112"/>
      <c r="I503" s="113">
        <f t="shared" si="295"/>
        <v>0</v>
      </c>
      <c r="J503" s="114">
        <f t="shared" si="296"/>
        <v>0</v>
      </c>
      <c r="K503" s="115">
        <f t="shared" si="293"/>
        <v>0</v>
      </c>
      <c r="L503" s="113">
        <f t="shared" si="297"/>
        <v>0</v>
      </c>
      <c r="M503" s="114">
        <f t="shared" si="298"/>
        <v>0</v>
      </c>
      <c r="N503" s="115">
        <f t="shared" si="294"/>
        <v>0</v>
      </c>
      <c r="O503" s="113">
        <f t="shared" si="299"/>
        <v>0</v>
      </c>
      <c r="P503" s="116">
        <f t="shared" si="300"/>
        <v>0</v>
      </c>
      <c r="Q503" s="117">
        <f t="shared" si="301"/>
        <v>0</v>
      </c>
      <c r="R503" s="118">
        <f t="shared" si="302"/>
        <v>0</v>
      </c>
      <c r="S503" s="111"/>
      <c r="T503" s="112"/>
      <c r="U503" s="119">
        <f t="shared" si="303"/>
        <v>0</v>
      </c>
      <c r="V503" s="120"/>
      <c r="W503" s="115">
        <f>IFERROR(IF(V503="",0,(SUMIF($G$3:U$3,"金额-入",$G503:U503)-SUMIF($G$3:U$3,"金额-出",$G503:U503))/(SUMIF($G$3:U$3,"数量-入",$G503:U503)-SUMIF($G$3:U$3,"数量-出",$G503:U503))),0)</f>
        <v>0</v>
      </c>
      <c r="X503" s="115">
        <f t="shared" si="304"/>
        <v>0</v>
      </c>
      <c r="Y503" s="121"/>
      <c r="Z503" s="122"/>
      <c r="AA503" s="111"/>
      <c r="AB503" s="112"/>
      <c r="AC503" s="119">
        <f t="shared" si="305"/>
        <v>0</v>
      </c>
      <c r="AD503" s="120"/>
      <c r="AE503" s="115">
        <f>IFERROR(IF(AD503="",0,(SUMIF($G$3:AC$3,"金额-入",$G503:AC503)-SUMIF($G$3:AC$3,"金额-出",$G503:AC503))/(SUMIF($G$3:AC$3,"数量-入",$G503:AC503)-SUMIF($G$3:AC$3,"数量-出",$G503:AC503))),0)</f>
        <v>0</v>
      </c>
      <c r="AF503" s="115">
        <f t="shared" si="306"/>
        <v>0</v>
      </c>
      <c r="AG503" s="121"/>
      <c r="AH503" s="122"/>
      <c r="AI503" s="123"/>
      <c r="AJ503" s="112"/>
      <c r="AK503" s="119">
        <f t="shared" si="307"/>
        <v>0</v>
      </c>
      <c r="AL503" s="124"/>
      <c r="AM503" s="115">
        <f>IFERROR(IF(AL503="",0,(SUMIF($G$3:AK$3,"金额-入",$G503:AK503)-SUMIF($G$3:AK$3,"金额-出",$G503:AK503))/(SUMIF($G$3:AK$3,"数量-入",$G503:AK503)-SUMIF($G$3:AK$3,"数量-出",$G503:AK503))),0)</f>
        <v>0</v>
      </c>
      <c r="AN503" s="115">
        <f t="shared" si="308"/>
        <v>0</v>
      </c>
      <c r="AO503" s="125"/>
      <c r="AP503" s="126"/>
      <c r="AQ503" s="123"/>
      <c r="AR503" s="112"/>
      <c r="AS503" s="119">
        <f t="shared" si="309"/>
        <v>0</v>
      </c>
      <c r="AT503" s="124"/>
      <c r="AU503" s="115">
        <f>IFERROR(IF(AT503="",0,(SUMIF($G$3:AS$3,"金额-入",$G503:AS503)-SUMIF($G$3:AS$3,"金额-出",$G503:AS503))/(SUMIF($G$3:AS$3,"数量-入",$G503:AS503)-SUMIF($G$3:AS$3,"数量-出",$G503:AS503))),0)</f>
        <v>0</v>
      </c>
      <c r="AV503" s="115">
        <f t="shared" si="310"/>
        <v>0</v>
      </c>
      <c r="AW503" s="125"/>
      <c r="AX503" s="126"/>
      <c r="AY503" s="123"/>
      <c r="AZ503" s="112"/>
      <c r="BA503" s="119">
        <f t="shared" si="311"/>
        <v>0</v>
      </c>
      <c r="BB503" s="124"/>
      <c r="BC503" s="115">
        <f>IFERROR(IF(BB503="",0,(SUMIF($G$3:BA$3,"金额-入",$G503:BA503)-SUMIF($G$3:BA$3,"金额-出",$G503:BA503))/(SUMIF($G$3:BA$3,"数量-入",$G503:BA503)-SUMIF($G$3:BA$3,"数量-出",$G503:BA503))),0)</f>
        <v>0</v>
      </c>
      <c r="BD503" s="115">
        <f t="shared" si="312"/>
        <v>0</v>
      </c>
      <c r="BE503" s="125"/>
      <c r="BF503" s="126"/>
      <c r="BG503" s="123"/>
      <c r="BH503" s="112"/>
      <c r="BI503" s="119">
        <f t="shared" si="313"/>
        <v>0</v>
      </c>
      <c r="BJ503" s="124"/>
      <c r="BK503" s="115">
        <f>IFERROR(IF(BJ503="",0,(SUMIF($G$3:BI$3,"金额-入",$G503:BI503)-SUMIF($G$3:BI$3,"金额-出",$G503:BI503))/(SUMIF($G$3:BI$3,"数量-入",$G503:BI503)-SUMIF($G$3:BI$3,"数量-出",$G503:BI503))),0)</f>
        <v>0</v>
      </c>
      <c r="BL503" s="115">
        <f t="shared" si="314"/>
        <v>0</v>
      </c>
      <c r="BM503" s="125"/>
      <c r="BN503" s="126"/>
      <c r="BO503" s="123"/>
      <c r="BP503" s="112"/>
      <c r="BQ503" s="119">
        <f t="shared" si="315"/>
        <v>0</v>
      </c>
      <c r="BR503" s="124"/>
      <c r="BS503" s="115">
        <f>IFERROR(IF(BR503="",0,(SUMIF($G$3:BQ$3,"金额-入",$G503:BQ503)-SUMIF($G$3:BQ$3,"金额-出",$G503:BQ503))/(SUMIF($G$3:BQ$3,"数量-入",$G503:BQ503)-SUMIF($G$3:BQ$3,"数量-出",$G503:BQ503))),0)</f>
        <v>0</v>
      </c>
      <c r="BT503" s="115">
        <f t="shared" si="316"/>
        <v>0</v>
      </c>
      <c r="BU503" s="125"/>
      <c r="BV503" s="126"/>
      <c r="BW503" s="123"/>
      <c r="BX503" s="112"/>
      <c r="BY503" s="119">
        <f t="shared" si="317"/>
        <v>0</v>
      </c>
      <c r="BZ503" s="124"/>
      <c r="CA503" s="115">
        <f>IFERROR(IF(BZ503="",0,(SUMIF($G$3:BY$3,"金额-入",$G503:BY503)-SUMIF($G$3:BY$3,"金额-出",$G503:BY503))/(SUMIF($G$3:BY$3,"数量-入",$G503:BY503)-SUMIF($G$3:BY$3,"数量-出",$G503:BY503))),0)</f>
        <v>0</v>
      </c>
      <c r="CB503" s="115">
        <f t="shared" si="318"/>
        <v>0</v>
      </c>
      <c r="CC503" s="125"/>
      <c r="CD503" s="126"/>
      <c r="CE503" s="123"/>
      <c r="CF503" s="112"/>
      <c r="CG503" s="119">
        <f t="shared" si="319"/>
        <v>0</v>
      </c>
      <c r="CH503" s="124"/>
      <c r="CI503" s="115">
        <f>IFERROR(IF(CH503="",0,(SUMIF($G$3:CG$3,"金额-入",$G503:CG503)-SUMIF($G$3:CG$3,"金额-出",$G503:CG503))/(SUMIF($G$3:CG$3,"数量-入",$G503:CG503)-SUMIF($G$3:CG$3,"数量-出",$G503:CG503))),0)</f>
        <v>0</v>
      </c>
      <c r="CJ503" s="115">
        <f t="shared" si="320"/>
        <v>0</v>
      </c>
      <c r="CK503" s="125"/>
      <c r="CL503" s="126"/>
      <c r="CM503" s="123"/>
      <c r="CN503" s="112"/>
      <c r="CO503" s="119">
        <f t="shared" si="321"/>
        <v>0</v>
      </c>
      <c r="CP503" s="124"/>
      <c r="CQ503" s="115">
        <f>IFERROR(IF(CP503="",0,(SUMIF($G$3:CO$3,"金额-入",$G503:CO503)-SUMIF($G$3:CO$3,"金额-出",$G503:CO503))/(SUMIF($G$3:CO$3,"数量-入",$G503:CO503)-SUMIF($G$3:CO$3,"数量-出",$G503:CO503))),0)</f>
        <v>0</v>
      </c>
      <c r="CR503" s="115">
        <f t="shared" si="322"/>
        <v>0</v>
      </c>
      <c r="CS503" s="125"/>
      <c r="CT503" s="126"/>
      <c r="CU503" s="123"/>
      <c r="CV503" s="112"/>
      <c r="CW503" s="119">
        <f t="shared" si="323"/>
        <v>0</v>
      </c>
      <c r="CX503" s="124"/>
      <c r="CY503" s="115">
        <f>IFERROR(IF(CX503="",0,(SUMIF($G$3:CW$3,"金额-入",$G503:CW503)-SUMIF($G$3:CW$3,"金额-出",$G503:CW503))/(SUMIF($G$3:CW$3,"数量-入",$G503:CW503)-SUMIF($G$3:CW$3,"数量-出",$G503:CW503))),0)</f>
        <v>0</v>
      </c>
      <c r="CZ503" s="115">
        <f t="shared" si="324"/>
        <v>0</v>
      </c>
      <c r="DA503" s="125"/>
      <c r="DB503" s="126"/>
      <c r="DC503" s="123"/>
      <c r="DD503" s="112"/>
      <c r="DE503" s="119">
        <f t="shared" si="325"/>
        <v>0</v>
      </c>
      <c r="DF503" s="124"/>
      <c r="DG503" s="115">
        <f>IFERROR(IF(DF503="",0,(SUMIF($G$3:DE$3,"金额-入",$G503:DE503)-SUMIF($G$3:DE$3,"金额-出",$G503:DE503))/(SUMIF($G$3:DE$3,"数量-入",$G503:DE503)-SUMIF($G$3:DE$3,"数量-出",$G503:DE503))),0)</f>
        <v>0</v>
      </c>
      <c r="DH503" s="115">
        <f t="shared" si="326"/>
        <v>0</v>
      </c>
      <c r="DI503" s="125"/>
      <c r="DJ503" s="126"/>
      <c r="DK503" s="109">
        <f t="array" ref="DK503">MIN(IF(($G$3:$DJ$3="单价")*(G503:DJ503&lt;&gt;0),G503:DJ503))</f>
        <v>0</v>
      </c>
      <c r="DL503" s="97">
        <f t="array" ref="DL503">MAX(IF($G$3:$DJ$3="单价",G503:DJ503))</f>
        <v>0</v>
      </c>
      <c r="DM503" s="115">
        <f t="shared" si="327"/>
        <v>0</v>
      </c>
      <c r="DN503" s="127"/>
      <c r="DO503" s="2"/>
      <c r="DP503" s="11">
        <f t="shared" si="328"/>
        <v>0</v>
      </c>
      <c r="DQ503" s="11">
        <f t="shared" si="329"/>
        <v>0</v>
      </c>
      <c r="DR503" s="11"/>
      <c r="DS503" s="11"/>
      <c r="DT503" s="11"/>
      <c r="DU503" s="2"/>
      <c r="DV503" s="2"/>
      <c r="DW503" s="2"/>
      <c r="DX503" s="2"/>
      <c r="DY503" s="2"/>
    </row>
    <row r="504" spans="1:129" ht="18" hidden="1" customHeight="1" outlineLevel="1" x14ac:dyDescent="0.15">
      <c r="A504" s="2"/>
      <c r="B504" s="53">
        <f t="shared" si="292"/>
        <v>500</v>
      </c>
      <c r="C504" s="5"/>
      <c r="D504" s="6"/>
      <c r="E504" s="7"/>
      <c r="F504" s="8"/>
      <c r="G504" s="111"/>
      <c r="H504" s="112"/>
      <c r="I504" s="113">
        <f t="shared" si="295"/>
        <v>0</v>
      </c>
      <c r="J504" s="114">
        <f t="shared" si="296"/>
        <v>0</v>
      </c>
      <c r="K504" s="115">
        <f t="shared" si="293"/>
        <v>0</v>
      </c>
      <c r="L504" s="113">
        <f t="shared" si="297"/>
        <v>0</v>
      </c>
      <c r="M504" s="114">
        <f t="shared" si="298"/>
        <v>0</v>
      </c>
      <c r="N504" s="115">
        <f t="shared" si="294"/>
        <v>0</v>
      </c>
      <c r="O504" s="113">
        <f t="shared" si="299"/>
        <v>0</v>
      </c>
      <c r="P504" s="116">
        <f t="shared" si="300"/>
        <v>0</v>
      </c>
      <c r="Q504" s="117">
        <f t="shared" si="301"/>
        <v>0</v>
      </c>
      <c r="R504" s="118">
        <f t="shared" si="302"/>
        <v>0</v>
      </c>
      <c r="S504" s="111"/>
      <c r="T504" s="112"/>
      <c r="U504" s="119">
        <f t="shared" si="303"/>
        <v>0</v>
      </c>
      <c r="V504" s="120"/>
      <c r="W504" s="115">
        <f>IFERROR(IF(V504="",0,(SUMIF($G$3:U$3,"金额-入",$G504:U504)-SUMIF($G$3:U$3,"金额-出",$G504:U504))/(SUMIF($G$3:U$3,"数量-入",$G504:U504)-SUMIF($G$3:U$3,"数量-出",$G504:U504))),0)</f>
        <v>0</v>
      </c>
      <c r="X504" s="115">
        <f t="shared" si="304"/>
        <v>0</v>
      </c>
      <c r="Y504" s="121"/>
      <c r="Z504" s="122"/>
      <c r="AA504" s="111"/>
      <c r="AB504" s="112"/>
      <c r="AC504" s="119">
        <f t="shared" si="305"/>
        <v>0</v>
      </c>
      <c r="AD504" s="120"/>
      <c r="AE504" s="115">
        <f>IFERROR(IF(AD504="",0,(SUMIF($G$3:AC$3,"金额-入",$G504:AC504)-SUMIF($G$3:AC$3,"金额-出",$G504:AC504))/(SUMIF($G$3:AC$3,"数量-入",$G504:AC504)-SUMIF($G$3:AC$3,"数量-出",$G504:AC504))),0)</f>
        <v>0</v>
      </c>
      <c r="AF504" s="115">
        <f t="shared" si="306"/>
        <v>0</v>
      </c>
      <c r="AG504" s="121"/>
      <c r="AH504" s="122"/>
      <c r="AI504" s="123"/>
      <c r="AJ504" s="112"/>
      <c r="AK504" s="119">
        <f t="shared" si="307"/>
        <v>0</v>
      </c>
      <c r="AL504" s="124"/>
      <c r="AM504" s="115">
        <f>IFERROR(IF(AL504="",0,(SUMIF($G$3:AK$3,"金额-入",$G504:AK504)-SUMIF($G$3:AK$3,"金额-出",$G504:AK504))/(SUMIF($G$3:AK$3,"数量-入",$G504:AK504)-SUMIF($G$3:AK$3,"数量-出",$G504:AK504))),0)</f>
        <v>0</v>
      </c>
      <c r="AN504" s="115">
        <f t="shared" si="308"/>
        <v>0</v>
      </c>
      <c r="AO504" s="125"/>
      <c r="AP504" s="126"/>
      <c r="AQ504" s="123"/>
      <c r="AR504" s="112"/>
      <c r="AS504" s="119">
        <f t="shared" si="309"/>
        <v>0</v>
      </c>
      <c r="AT504" s="124"/>
      <c r="AU504" s="115">
        <f>IFERROR(IF(AT504="",0,(SUMIF($G$3:AS$3,"金额-入",$G504:AS504)-SUMIF($G$3:AS$3,"金额-出",$G504:AS504))/(SUMIF($G$3:AS$3,"数量-入",$G504:AS504)-SUMIF($G$3:AS$3,"数量-出",$G504:AS504))),0)</f>
        <v>0</v>
      </c>
      <c r="AV504" s="115">
        <f t="shared" si="310"/>
        <v>0</v>
      </c>
      <c r="AW504" s="125"/>
      <c r="AX504" s="126"/>
      <c r="AY504" s="123"/>
      <c r="AZ504" s="112"/>
      <c r="BA504" s="119">
        <f t="shared" si="311"/>
        <v>0</v>
      </c>
      <c r="BB504" s="124"/>
      <c r="BC504" s="115">
        <f>IFERROR(IF(BB504="",0,(SUMIF($G$3:BA$3,"金额-入",$G504:BA504)-SUMIF($G$3:BA$3,"金额-出",$G504:BA504))/(SUMIF($G$3:BA$3,"数量-入",$G504:BA504)-SUMIF($G$3:BA$3,"数量-出",$G504:BA504))),0)</f>
        <v>0</v>
      </c>
      <c r="BD504" s="115">
        <f t="shared" si="312"/>
        <v>0</v>
      </c>
      <c r="BE504" s="125"/>
      <c r="BF504" s="126"/>
      <c r="BG504" s="123"/>
      <c r="BH504" s="112"/>
      <c r="BI504" s="119">
        <f t="shared" si="313"/>
        <v>0</v>
      </c>
      <c r="BJ504" s="124"/>
      <c r="BK504" s="115">
        <f>IFERROR(IF(BJ504="",0,(SUMIF($G$3:BI$3,"金额-入",$G504:BI504)-SUMIF($G$3:BI$3,"金额-出",$G504:BI504))/(SUMIF($G$3:BI$3,"数量-入",$G504:BI504)-SUMIF($G$3:BI$3,"数量-出",$G504:BI504))),0)</f>
        <v>0</v>
      </c>
      <c r="BL504" s="115">
        <f t="shared" si="314"/>
        <v>0</v>
      </c>
      <c r="BM504" s="125"/>
      <c r="BN504" s="126"/>
      <c r="BO504" s="123"/>
      <c r="BP504" s="112"/>
      <c r="BQ504" s="119">
        <f t="shared" si="315"/>
        <v>0</v>
      </c>
      <c r="BR504" s="124"/>
      <c r="BS504" s="115">
        <f>IFERROR(IF(BR504="",0,(SUMIF($G$3:BQ$3,"金额-入",$G504:BQ504)-SUMIF($G$3:BQ$3,"金额-出",$G504:BQ504))/(SUMIF($G$3:BQ$3,"数量-入",$G504:BQ504)-SUMIF($G$3:BQ$3,"数量-出",$G504:BQ504))),0)</f>
        <v>0</v>
      </c>
      <c r="BT504" s="115">
        <f t="shared" si="316"/>
        <v>0</v>
      </c>
      <c r="BU504" s="125"/>
      <c r="BV504" s="126"/>
      <c r="BW504" s="123"/>
      <c r="BX504" s="112"/>
      <c r="BY504" s="119">
        <f t="shared" si="317"/>
        <v>0</v>
      </c>
      <c r="BZ504" s="124"/>
      <c r="CA504" s="115">
        <f>IFERROR(IF(BZ504="",0,(SUMIF($G$3:BY$3,"金额-入",$G504:BY504)-SUMIF($G$3:BY$3,"金额-出",$G504:BY504))/(SUMIF($G$3:BY$3,"数量-入",$G504:BY504)-SUMIF($G$3:BY$3,"数量-出",$G504:BY504))),0)</f>
        <v>0</v>
      </c>
      <c r="CB504" s="115">
        <f t="shared" si="318"/>
        <v>0</v>
      </c>
      <c r="CC504" s="125"/>
      <c r="CD504" s="126"/>
      <c r="CE504" s="123"/>
      <c r="CF504" s="112"/>
      <c r="CG504" s="119">
        <f t="shared" si="319"/>
        <v>0</v>
      </c>
      <c r="CH504" s="124"/>
      <c r="CI504" s="115">
        <f>IFERROR(IF(CH504="",0,(SUMIF($G$3:CG$3,"金额-入",$G504:CG504)-SUMIF($G$3:CG$3,"金额-出",$G504:CG504))/(SUMIF($G$3:CG$3,"数量-入",$G504:CG504)-SUMIF($G$3:CG$3,"数量-出",$G504:CG504))),0)</f>
        <v>0</v>
      </c>
      <c r="CJ504" s="115">
        <f t="shared" si="320"/>
        <v>0</v>
      </c>
      <c r="CK504" s="125"/>
      <c r="CL504" s="126"/>
      <c r="CM504" s="123"/>
      <c r="CN504" s="112"/>
      <c r="CO504" s="119">
        <f t="shared" si="321"/>
        <v>0</v>
      </c>
      <c r="CP504" s="124"/>
      <c r="CQ504" s="115">
        <f>IFERROR(IF(CP504="",0,(SUMIF($G$3:CO$3,"金额-入",$G504:CO504)-SUMIF($G$3:CO$3,"金额-出",$G504:CO504))/(SUMIF($G$3:CO$3,"数量-入",$G504:CO504)-SUMIF($G$3:CO$3,"数量-出",$G504:CO504))),0)</f>
        <v>0</v>
      </c>
      <c r="CR504" s="115">
        <f t="shared" si="322"/>
        <v>0</v>
      </c>
      <c r="CS504" s="125"/>
      <c r="CT504" s="126"/>
      <c r="CU504" s="123"/>
      <c r="CV504" s="112"/>
      <c r="CW504" s="119">
        <f t="shared" si="323"/>
        <v>0</v>
      </c>
      <c r="CX504" s="124"/>
      <c r="CY504" s="115">
        <f>IFERROR(IF(CX504="",0,(SUMIF($G$3:CW$3,"金额-入",$G504:CW504)-SUMIF($G$3:CW$3,"金额-出",$G504:CW504))/(SUMIF($G$3:CW$3,"数量-入",$G504:CW504)-SUMIF($G$3:CW$3,"数量-出",$G504:CW504))),0)</f>
        <v>0</v>
      </c>
      <c r="CZ504" s="115">
        <f t="shared" si="324"/>
        <v>0</v>
      </c>
      <c r="DA504" s="125"/>
      <c r="DB504" s="126"/>
      <c r="DC504" s="123"/>
      <c r="DD504" s="112"/>
      <c r="DE504" s="119">
        <f t="shared" si="325"/>
        <v>0</v>
      </c>
      <c r="DF504" s="124"/>
      <c r="DG504" s="115">
        <f>IFERROR(IF(DF504="",0,(SUMIF($G$3:DE$3,"金额-入",$G504:DE504)-SUMIF($G$3:DE$3,"金额-出",$G504:DE504))/(SUMIF($G$3:DE$3,"数量-入",$G504:DE504)-SUMIF($G$3:DE$3,"数量-出",$G504:DE504))),0)</f>
        <v>0</v>
      </c>
      <c r="DH504" s="115">
        <f t="shared" si="326"/>
        <v>0</v>
      </c>
      <c r="DI504" s="125"/>
      <c r="DJ504" s="126"/>
      <c r="DK504" s="109">
        <f t="array" ref="DK504">MIN(IF(($G$3:$DJ$3="单价")*(G504:DJ504&lt;&gt;0),G504:DJ504))</f>
        <v>0</v>
      </c>
      <c r="DL504" s="97">
        <f t="array" ref="DL504">MAX(IF($G$3:$DJ$3="单价",G504:DJ504))</f>
        <v>0</v>
      </c>
      <c r="DM504" s="115">
        <f t="shared" si="327"/>
        <v>0</v>
      </c>
      <c r="DN504" s="127"/>
      <c r="DO504" s="2"/>
      <c r="DP504" s="11">
        <f t="shared" si="328"/>
        <v>0</v>
      </c>
      <c r="DQ504" s="11">
        <f t="shared" si="329"/>
        <v>0</v>
      </c>
      <c r="DR504" s="11"/>
      <c r="DS504" s="11"/>
      <c r="DT504" s="11"/>
      <c r="DU504" s="2"/>
      <c r="DV504" s="2"/>
      <c r="DW504" s="2"/>
      <c r="DX504" s="2"/>
      <c r="DY504" s="2"/>
    </row>
    <row r="505" spans="1:129" ht="18" hidden="1" customHeight="1" outlineLevel="1" x14ac:dyDescent="0.15">
      <c r="A505" s="2"/>
      <c r="B505" s="53">
        <f t="shared" si="292"/>
        <v>501</v>
      </c>
      <c r="C505" s="5"/>
      <c r="D505" s="6"/>
      <c r="E505" s="7"/>
      <c r="F505" s="8"/>
      <c r="G505" s="111"/>
      <c r="H505" s="112"/>
      <c r="I505" s="113">
        <f t="shared" si="295"/>
        <v>0</v>
      </c>
      <c r="J505" s="114">
        <f t="shared" si="296"/>
        <v>0</v>
      </c>
      <c r="K505" s="115">
        <f t="shared" si="293"/>
        <v>0</v>
      </c>
      <c r="L505" s="113">
        <f t="shared" si="297"/>
        <v>0</v>
      </c>
      <c r="M505" s="114">
        <f t="shared" si="298"/>
        <v>0</v>
      </c>
      <c r="N505" s="115">
        <f t="shared" si="294"/>
        <v>0</v>
      </c>
      <c r="O505" s="113">
        <f t="shared" si="299"/>
        <v>0</v>
      </c>
      <c r="P505" s="116">
        <f t="shared" si="300"/>
        <v>0</v>
      </c>
      <c r="Q505" s="117">
        <f t="shared" si="301"/>
        <v>0</v>
      </c>
      <c r="R505" s="118">
        <f t="shared" si="302"/>
        <v>0</v>
      </c>
      <c r="S505" s="111"/>
      <c r="T505" s="112"/>
      <c r="U505" s="119">
        <f t="shared" si="303"/>
        <v>0</v>
      </c>
      <c r="V505" s="120"/>
      <c r="W505" s="115">
        <f>IFERROR(IF(V505="",0,(SUMIF($G$3:U$3,"金额-入",$G505:U505)-SUMIF($G$3:U$3,"金额-出",$G505:U505))/(SUMIF($G$3:U$3,"数量-入",$G505:U505)-SUMIF($G$3:U$3,"数量-出",$G505:U505))),0)</f>
        <v>0</v>
      </c>
      <c r="X505" s="115">
        <f t="shared" si="304"/>
        <v>0</v>
      </c>
      <c r="Y505" s="121"/>
      <c r="Z505" s="122"/>
      <c r="AA505" s="111"/>
      <c r="AB505" s="112"/>
      <c r="AC505" s="119">
        <f t="shared" si="305"/>
        <v>0</v>
      </c>
      <c r="AD505" s="120"/>
      <c r="AE505" s="115">
        <f>IFERROR(IF(AD505="",0,(SUMIF($G$3:AC$3,"金额-入",$G505:AC505)-SUMIF($G$3:AC$3,"金额-出",$G505:AC505))/(SUMIF($G$3:AC$3,"数量-入",$G505:AC505)-SUMIF($G$3:AC$3,"数量-出",$G505:AC505))),0)</f>
        <v>0</v>
      </c>
      <c r="AF505" s="115">
        <f t="shared" si="306"/>
        <v>0</v>
      </c>
      <c r="AG505" s="121"/>
      <c r="AH505" s="122"/>
      <c r="AI505" s="123"/>
      <c r="AJ505" s="112"/>
      <c r="AK505" s="119">
        <f t="shared" si="307"/>
        <v>0</v>
      </c>
      <c r="AL505" s="124"/>
      <c r="AM505" s="115">
        <f>IFERROR(IF(AL505="",0,(SUMIF($G$3:AK$3,"金额-入",$G505:AK505)-SUMIF($G$3:AK$3,"金额-出",$G505:AK505))/(SUMIF($G$3:AK$3,"数量-入",$G505:AK505)-SUMIF($G$3:AK$3,"数量-出",$G505:AK505))),0)</f>
        <v>0</v>
      </c>
      <c r="AN505" s="115">
        <f t="shared" si="308"/>
        <v>0</v>
      </c>
      <c r="AO505" s="125"/>
      <c r="AP505" s="126"/>
      <c r="AQ505" s="123"/>
      <c r="AR505" s="112"/>
      <c r="AS505" s="119">
        <f t="shared" si="309"/>
        <v>0</v>
      </c>
      <c r="AT505" s="124"/>
      <c r="AU505" s="115">
        <f>IFERROR(IF(AT505="",0,(SUMIF($G$3:AS$3,"金额-入",$G505:AS505)-SUMIF($G$3:AS$3,"金额-出",$G505:AS505))/(SUMIF($G$3:AS$3,"数量-入",$G505:AS505)-SUMIF($G$3:AS$3,"数量-出",$G505:AS505))),0)</f>
        <v>0</v>
      </c>
      <c r="AV505" s="115">
        <f t="shared" si="310"/>
        <v>0</v>
      </c>
      <c r="AW505" s="125"/>
      <c r="AX505" s="126"/>
      <c r="AY505" s="123"/>
      <c r="AZ505" s="112"/>
      <c r="BA505" s="119">
        <f t="shared" si="311"/>
        <v>0</v>
      </c>
      <c r="BB505" s="124"/>
      <c r="BC505" s="115">
        <f>IFERROR(IF(BB505="",0,(SUMIF($G$3:BA$3,"金额-入",$G505:BA505)-SUMIF($G$3:BA$3,"金额-出",$G505:BA505))/(SUMIF($G$3:BA$3,"数量-入",$G505:BA505)-SUMIF($G$3:BA$3,"数量-出",$G505:BA505))),0)</f>
        <v>0</v>
      </c>
      <c r="BD505" s="115">
        <f t="shared" si="312"/>
        <v>0</v>
      </c>
      <c r="BE505" s="125"/>
      <c r="BF505" s="126"/>
      <c r="BG505" s="123"/>
      <c r="BH505" s="112"/>
      <c r="BI505" s="119">
        <f t="shared" si="313"/>
        <v>0</v>
      </c>
      <c r="BJ505" s="124"/>
      <c r="BK505" s="115">
        <f>IFERROR(IF(BJ505="",0,(SUMIF($G$3:BI$3,"金额-入",$G505:BI505)-SUMIF($G$3:BI$3,"金额-出",$G505:BI505))/(SUMIF($G$3:BI$3,"数量-入",$G505:BI505)-SUMIF($G$3:BI$3,"数量-出",$G505:BI505))),0)</f>
        <v>0</v>
      </c>
      <c r="BL505" s="115">
        <f t="shared" si="314"/>
        <v>0</v>
      </c>
      <c r="BM505" s="125"/>
      <c r="BN505" s="126"/>
      <c r="BO505" s="123"/>
      <c r="BP505" s="112"/>
      <c r="BQ505" s="119">
        <f t="shared" si="315"/>
        <v>0</v>
      </c>
      <c r="BR505" s="124"/>
      <c r="BS505" s="115">
        <f>IFERROR(IF(BR505="",0,(SUMIF($G$3:BQ$3,"金额-入",$G505:BQ505)-SUMIF($G$3:BQ$3,"金额-出",$G505:BQ505))/(SUMIF($G$3:BQ$3,"数量-入",$G505:BQ505)-SUMIF($G$3:BQ$3,"数量-出",$G505:BQ505))),0)</f>
        <v>0</v>
      </c>
      <c r="BT505" s="115">
        <f t="shared" si="316"/>
        <v>0</v>
      </c>
      <c r="BU505" s="125"/>
      <c r="BV505" s="126"/>
      <c r="BW505" s="123"/>
      <c r="BX505" s="112"/>
      <c r="BY505" s="119">
        <f t="shared" si="317"/>
        <v>0</v>
      </c>
      <c r="BZ505" s="124"/>
      <c r="CA505" s="115">
        <f>IFERROR(IF(BZ505="",0,(SUMIF($G$3:BY$3,"金额-入",$G505:BY505)-SUMIF($G$3:BY$3,"金额-出",$G505:BY505))/(SUMIF($G$3:BY$3,"数量-入",$G505:BY505)-SUMIF($G$3:BY$3,"数量-出",$G505:BY505))),0)</f>
        <v>0</v>
      </c>
      <c r="CB505" s="115">
        <f t="shared" si="318"/>
        <v>0</v>
      </c>
      <c r="CC505" s="125"/>
      <c r="CD505" s="126"/>
      <c r="CE505" s="123"/>
      <c r="CF505" s="112"/>
      <c r="CG505" s="119">
        <f t="shared" si="319"/>
        <v>0</v>
      </c>
      <c r="CH505" s="124"/>
      <c r="CI505" s="115">
        <f>IFERROR(IF(CH505="",0,(SUMIF($G$3:CG$3,"金额-入",$G505:CG505)-SUMIF($G$3:CG$3,"金额-出",$G505:CG505))/(SUMIF($G$3:CG$3,"数量-入",$G505:CG505)-SUMIF($G$3:CG$3,"数量-出",$G505:CG505))),0)</f>
        <v>0</v>
      </c>
      <c r="CJ505" s="115">
        <f t="shared" si="320"/>
        <v>0</v>
      </c>
      <c r="CK505" s="125"/>
      <c r="CL505" s="126"/>
      <c r="CM505" s="123"/>
      <c r="CN505" s="112"/>
      <c r="CO505" s="119">
        <f t="shared" si="321"/>
        <v>0</v>
      </c>
      <c r="CP505" s="124"/>
      <c r="CQ505" s="115">
        <f>IFERROR(IF(CP505="",0,(SUMIF($G$3:CO$3,"金额-入",$G505:CO505)-SUMIF($G$3:CO$3,"金额-出",$G505:CO505))/(SUMIF($G$3:CO$3,"数量-入",$G505:CO505)-SUMIF($G$3:CO$3,"数量-出",$G505:CO505))),0)</f>
        <v>0</v>
      </c>
      <c r="CR505" s="115">
        <f t="shared" si="322"/>
        <v>0</v>
      </c>
      <c r="CS505" s="125"/>
      <c r="CT505" s="126"/>
      <c r="CU505" s="123"/>
      <c r="CV505" s="112"/>
      <c r="CW505" s="119">
        <f t="shared" si="323"/>
        <v>0</v>
      </c>
      <c r="CX505" s="124"/>
      <c r="CY505" s="115">
        <f>IFERROR(IF(CX505="",0,(SUMIF($G$3:CW$3,"金额-入",$G505:CW505)-SUMIF($G$3:CW$3,"金额-出",$G505:CW505))/(SUMIF($G$3:CW$3,"数量-入",$G505:CW505)-SUMIF($G$3:CW$3,"数量-出",$G505:CW505))),0)</f>
        <v>0</v>
      </c>
      <c r="CZ505" s="115">
        <f t="shared" si="324"/>
        <v>0</v>
      </c>
      <c r="DA505" s="125"/>
      <c r="DB505" s="126"/>
      <c r="DC505" s="123"/>
      <c r="DD505" s="112"/>
      <c r="DE505" s="119">
        <f t="shared" si="325"/>
        <v>0</v>
      </c>
      <c r="DF505" s="124"/>
      <c r="DG505" s="115">
        <f>IFERROR(IF(DF505="",0,(SUMIF($G$3:DE$3,"金额-入",$G505:DE505)-SUMIF($G$3:DE$3,"金额-出",$G505:DE505))/(SUMIF($G$3:DE$3,"数量-入",$G505:DE505)-SUMIF($G$3:DE$3,"数量-出",$G505:DE505))),0)</f>
        <v>0</v>
      </c>
      <c r="DH505" s="115">
        <f t="shared" si="326"/>
        <v>0</v>
      </c>
      <c r="DI505" s="125"/>
      <c r="DJ505" s="126"/>
      <c r="DK505" s="109">
        <f t="array" ref="DK505">MIN(IF(($G$3:$DJ$3="单价")*(G505:DJ505&lt;&gt;0),G505:DJ505))</f>
        <v>0</v>
      </c>
      <c r="DL505" s="97">
        <f t="array" ref="DL505">MAX(IF($G$3:$DJ$3="单价",G505:DJ505))</f>
        <v>0</v>
      </c>
      <c r="DM505" s="115">
        <f t="shared" si="327"/>
        <v>0</v>
      </c>
      <c r="DN505" s="127"/>
      <c r="DO505" s="2"/>
      <c r="DP505" s="11">
        <f t="shared" si="328"/>
        <v>0</v>
      </c>
      <c r="DQ505" s="11">
        <f t="shared" si="329"/>
        <v>0</v>
      </c>
      <c r="DR505" s="11"/>
      <c r="DS505" s="11"/>
      <c r="DT505" s="11"/>
      <c r="DU505" s="2"/>
      <c r="DV505" s="2"/>
      <c r="DW505" s="2"/>
      <c r="DX505" s="2"/>
      <c r="DY505" s="2"/>
    </row>
    <row r="506" spans="1:129" ht="18" hidden="1" customHeight="1" outlineLevel="1" x14ac:dyDescent="0.15">
      <c r="A506" s="2"/>
      <c r="B506" s="53">
        <f t="shared" si="292"/>
        <v>502</v>
      </c>
      <c r="C506" s="5"/>
      <c r="D506" s="6"/>
      <c r="E506" s="7"/>
      <c r="F506" s="8"/>
      <c r="G506" s="111"/>
      <c r="H506" s="112"/>
      <c r="I506" s="113">
        <f t="shared" si="295"/>
        <v>0</v>
      </c>
      <c r="J506" s="114">
        <f t="shared" si="296"/>
        <v>0</v>
      </c>
      <c r="K506" s="115">
        <f t="shared" si="293"/>
        <v>0</v>
      </c>
      <c r="L506" s="113">
        <f t="shared" si="297"/>
        <v>0</v>
      </c>
      <c r="M506" s="114">
        <f t="shared" si="298"/>
        <v>0</v>
      </c>
      <c r="N506" s="115">
        <f t="shared" si="294"/>
        <v>0</v>
      </c>
      <c r="O506" s="113">
        <f t="shared" si="299"/>
        <v>0</v>
      </c>
      <c r="P506" s="116">
        <f t="shared" si="300"/>
        <v>0</v>
      </c>
      <c r="Q506" s="117">
        <f t="shared" si="301"/>
        <v>0</v>
      </c>
      <c r="R506" s="118">
        <f t="shared" si="302"/>
        <v>0</v>
      </c>
      <c r="S506" s="111"/>
      <c r="T506" s="112"/>
      <c r="U506" s="119">
        <f t="shared" si="303"/>
        <v>0</v>
      </c>
      <c r="V506" s="120"/>
      <c r="W506" s="115">
        <f>IFERROR(IF(V506="",0,(SUMIF($G$3:U$3,"金额-入",$G506:U506)-SUMIF($G$3:U$3,"金额-出",$G506:U506))/(SUMIF($G$3:U$3,"数量-入",$G506:U506)-SUMIF($G$3:U$3,"数量-出",$G506:U506))),0)</f>
        <v>0</v>
      </c>
      <c r="X506" s="115">
        <f t="shared" si="304"/>
        <v>0</v>
      </c>
      <c r="Y506" s="121"/>
      <c r="Z506" s="122"/>
      <c r="AA506" s="111"/>
      <c r="AB506" s="112"/>
      <c r="AC506" s="119">
        <f t="shared" si="305"/>
        <v>0</v>
      </c>
      <c r="AD506" s="120"/>
      <c r="AE506" s="115">
        <f>IFERROR(IF(AD506="",0,(SUMIF($G$3:AC$3,"金额-入",$G506:AC506)-SUMIF($G$3:AC$3,"金额-出",$G506:AC506))/(SUMIF($G$3:AC$3,"数量-入",$G506:AC506)-SUMIF($G$3:AC$3,"数量-出",$G506:AC506))),0)</f>
        <v>0</v>
      </c>
      <c r="AF506" s="115">
        <f t="shared" si="306"/>
        <v>0</v>
      </c>
      <c r="AG506" s="121"/>
      <c r="AH506" s="122"/>
      <c r="AI506" s="123"/>
      <c r="AJ506" s="112"/>
      <c r="AK506" s="119">
        <f t="shared" si="307"/>
        <v>0</v>
      </c>
      <c r="AL506" s="124"/>
      <c r="AM506" s="115">
        <f>IFERROR(IF(AL506="",0,(SUMIF($G$3:AK$3,"金额-入",$G506:AK506)-SUMIF($G$3:AK$3,"金额-出",$G506:AK506))/(SUMIF($G$3:AK$3,"数量-入",$G506:AK506)-SUMIF($G$3:AK$3,"数量-出",$G506:AK506))),0)</f>
        <v>0</v>
      </c>
      <c r="AN506" s="115">
        <f t="shared" si="308"/>
        <v>0</v>
      </c>
      <c r="AO506" s="125"/>
      <c r="AP506" s="126"/>
      <c r="AQ506" s="123"/>
      <c r="AR506" s="112"/>
      <c r="AS506" s="119">
        <f t="shared" si="309"/>
        <v>0</v>
      </c>
      <c r="AT506" s="124"/>
      <c r="AU506" s="115">
        <f>IFERROR(IF(AT506="",0,(SUMIF($G$3:AS$3,"金额-入",$G506:AS506)-SUMIF($G$3:AS$3,"金额-出",$G506:AS506))/(SUMIF($G$3:AS$3,"数量-入",$G506:AS506)-SUMIF($G$3:AS$3,"数量-出",$G506:AS506))),0)</f>
        <v>0</v>
      </c>
      <c r="AV506" s="115">
        <f t="shared" si="310"/>
        <v>0</v>
      </c>
      <c r="AW506" s="125"/>
      <c r="AX506" s="126"/>
      <c r="AY506" s="123"/>
      <c r="AZ506" s="112"/>
      <c r="BA506" s="119">
        <f t="shared" si="311"/>
        <v>0</v>
      </c>
      <c r="BB506" s="124"/>
      <c r="BC506" s="115">
        <f>IFERROR(IF(BB506="",0,(SUMIF($G$3:BA$3,"金额-入",$G506:BA506)-SUMIF($G$3:BA$3,"金额-出",$G506:BA506))/(SUMIF($G$3:BA$3,"数量-入",$G506:BA506)-SUMIF($G$3:BA$3,"数量-出",$G506:BA506))),0)</f>
        <v>0</v>
      </c>
      <c r="BD506" s="115">
        <f t="shared" si="312"/>
        <v>0</v>
      </c>
      <c r="BE506" s="125"/>
      <c r="BF506" s="126"/>
      <c r="BG506" s="123"/>
      <c r="BH506" s="112"/>
      <c r="BI506" s="119">
        <f t="shared" si="313"/>
        <v>0</v>
      </c>
      <c r="BJ506" s="124"/>
      <c r="BK506" s="115">
        <f>IFERROR(IF(BJ506="",0,(SUMIF($G$3:BI$3,"金额-入",$G506:BI506)-SUMIF($G$3:BI$3,"金额-出",$G506:BI506))/(SUMIF($G$3:BI$3,"数量-入",$G506:BI506)-SUMIF($G$3:BI$3,"数量-出",$G506:BI506))),0)</f>
        <v>0</v>
      </c>
      <c r="BL506" s="115">
        <f t="shared" si="314"/>
        <v>0</v>
      </c>
      <c r="BM506" s="125"/>
      <c r="BN506" s="126"/>
      <c r="BO506" s="123"/>
      <c r="BP506" s="112"/>
      <c r="BQ506" s="119">
        <f t="shared" si="315"/>
        <v>0</v>
      </c>
      <c r="BR506" s="124"/>
      <c r="BS506" s="115">
        <f>IFERROR(IF(BR506="",0,(SUMIF($G$3:BQ$3,"金额-入",$G506:BQ506)-SUMIF($G$3:BQ$3,"金额-出",$G506:BQ506))/(SUMIF($G$3:BQ$3,"数量-入",$G506:BQ506)-SUMIF($G$3:BQ$3,"数量-出",$G506:BQ506))),0)</f>
        <v>0</v>
      </c>
      <c r="BT506" s="115">
        <f t="shared" si="316"/>
        <v>0</v>
      </c>
      <c r="BU506" s="125"/>
      <c r="BV506" s="126"/>
      <c r="BW506" s="123"/>
      <c r="BX506" s="112"/>
      <c r="BY506" s="119">
        <f t="shared" si="317"/>
        <v>0</v>
      </c>
      <c r="BZ506" s="124"/>
      <c r="CA506" s="115">
        <f>IFERROR(IF(BZ506="",0,(SUMIF($G$3:BY$3,"金额-入",$G506:BY506)-SUMIF($G$3:BY$3,"金额-出",$G506:BY506))/(SUMIF($G$3:BY$3,"数量-入",$G506:BY506)-SUMIF($G$3:BY$3,"数量-出",$G506:BY506))),0)</f>
        <v>0</v>
      </c>
      <c r="CB506" s="115">
        <f t="shared" si="318"/>
        <v>0</v>
      </c>
      <c r="CC506" s="125"/>
      <c r="CD506" s="126"/>
      <c r="CE506" s="123"/>
      <c r="CF506" s="112"/>
      <c r="CG506" s="119">
        <f t="shared" si="319"/>
        <v>0</v>
      </c>
      <c r="CH506" s="124"/>
      <c r="CI506" s="115">
        <f>IFERROR(IF(CH506="",0,(SUMIF($G$3:CG$3,"金额-入",$G506:CG506)-SUMIF($G$3:CG$3,"金额-出",$G506:CG506))/(SUMIF($G$3:CG$3,"数量-入",$G506:CG506)-SUMIF($G$3:CG$3,"数量-出",$G506:CG506))),0)</f>
        <v>0</v>
      </c>
      <c r="CJ506" s="115">
        <f t="shared" si="320"/>
        <v>0</v>
      </c>
      <c r="CK506" s="125"/>
      <c r="CL506" s="126"/>
      <c r="CM506" s="123"/>
      <c r="CN506" s="112"/>
      <c r="CO506" s="119">
        <f t="shared" si="321"/>
        <v>0</v>
      </c>
      <c r="CP506" s="124"/>
      <c r="CQ506" s="115">
        <f>IFERROR(IF(CP506="",0,(SUMIF($G$3:CO$3,"金额-入",$G506:CO506)-SUMIF($G$3:CO$3,"金额-出",$G506:CO506))/(SUMIF($G$3:CO$3,"数量-入",$G506:CO506)-SUMIF($G$3:CO$3,"数量-出",$G506:CO506))),0)</f>
        <v>0</v>
      </c>
      <c r="CR506" s="115">
        <f t="shared" si="322"/>
        <v>0</v>
      </c>
      <c r="CS506" s="125"/>
      <c r="CT506" s="126"/>
      <c r="CU506" s="123"/>
      <c r="CV506" s="112"/>
      <c r="CW506" s="119">
        <f t="shared" si="323"/>
        <v>0</v>
      </c>
      <c r="CX506" s="124"/>
      <c r="CY506" s="115">
        <f>IFERROR(IF(CX506="",0,(SUMIF($G$3:CW$3,"金额-入",$G506:CW506)-SUMIF($G$3:CW$3,"金额-出",$G506:CW506))/(SUMIF($G$3:CW$3,"数量-入",$G506:CW506)-SUMIF($G$3:CW$3,"数量-出",$G506:CW506))),0)</f>
        <v>0</v>
      </c>
      <c r="CZ506" s="115">
        <f t="shared" si="324"/>
        <v>0</v>
      </c>
      <c r="DA506" s="125"/>
      <c r="DB506" s="126"/>
      <c r="DC506" s="123"/>
      <c r="DD506" s="112"/>
      <c r="DE506" s="119">
        <f t="shared" si="325"/>
        <v>0</v>
      </c>
      <c r="DF506" s="124"/>
      <c r="DG506" s="115">
        <f>IFERROR(IF(DF506="",0,(SUMIF($G$3:DE$3,"金额-入",$G506:DE506)-SUMIF($G$3:DE$3,"金额-出",$G506:DE506))/(SUMIF($G$3:DE$3,"数量-入",$G506:DE506)-SUMIF($G$3:DE$3,"数量-出",$G506:DE506))),0)</f>
        <v>0</v>
      </c>
      <c r="DH506" s="115">
        <f t="shared" si="326"/>
        <v>0</v>
      </c>
      <c r="DI506" s="125"/>
      <c r="DJ506" s="126"/>
      <c r="DK506" s="109">
        <f t="array" ref="DK506">MIN(IF(($G$3:$DJ$3="单价")*(G506:DJ506&lt;&gt;0),G506:DJ506))</f>
        <v>0</v>
      </c>
      <c r="DL506" s="97">
        <f t="array" ref="DL506">MAX(IF($G$3:$DJ$3="单价",G506:DJ506))</f>
        <v>0</v>
      </c>
      <c r="DM506" s="115">
        <f t="shared" si="327"/>
        <v>0</v>
      </c>
      <c r="DN506" s="127"/>
      <c r="DO506" s="2"/>
      <c r="DP506" s="11">
        <f t="shared" si="328"/>
        <v>0</v>
      </c>
      <c r="DQ506" s="11">
        <f t="shared" si="329"/>
        <v>0</v>
      </c>
      <c r="DR506" s="11"/>
      <c r="DS506" s="11"/>
      <c r="DT506" s="11"/>
      <c r="DU506" s="2"/>
      <c r="DV506" s="2"/>
      <c r="DW506" s="2"/>
      <c r="DX506" s="2"/>
      <c r="DY506" s="2"/>
    </row>
    <row r="507" spans="1:129" ht="18" hidden="1" customHeight="1" outlineLevel="1" x14ac:dyDescent="0.15">
      <c r="A507" s="2"/>
      <c r="B507" s="53">
        <f t="shared" si="292"/>
        <v>503</v>
      </c>
      <c r="C507" s="5"/>
      <c r="D507" s="6"/>
      <c r="E507" s="7"/>
      <c r="F507" s="8"/>
      <c r="G507" s="111"/>
      <c r="H507" s="112"/>
      <c r="I507" s="113">
        <f t="shared" si="295"/>
        <v>0</v>
      </c>
      <c r="J507" s="114">
        <f t="shared" si="296"/>
        <v>0</v>
      </c>
      <c r="K507" s="115">
        <f t="shared" si="293"/>
        <v>0</v>
      </c>
      <c r="L507" s="113">
        <f t="shared" si="297"/>
        <v>0</v>
      </c>
      <c r="M507" s="114">
        <f t="shared" si="298"/>
        <v>0</v>
      </c>
      <c r="N507" s="115">
        <f t="shared" si="294"/>
        <v>0</v>
      </c>
      <c r="O507" s="113">
        <f t="shared" si="299"/>
        <v>0</v>
      </c>
      <c r="P507" s="116">
        <f t="shared" si="300"/>
        <v>0</v>
      </c>
      <c r="Q507" s="117">
        <f t="shared" si="301"/>
        <v>0</v>
      </c>
      <c r="R507" s="118">
        <f t="shared" si="302"/>
        <v>0</v>
      </c>
      <c r="S507" s="111"/>
      <c r="T507" s="112"/>
      <c r="U507" s="119">
        <f t="shared" si="303"/>
        <v>0</v>
      </c>
      <c r="V507" s="120"/>
      <c r="W507" s="115">
        <f>IFERROR(IF(V507="",0,(SUMIF($G$3:U$3,"金额-入",$G507:U507)-SUMIF($G$3:U$3,"金额-出",$G507:U507))/(SUMIF($G$3:U$3,"数量-入",$G507:U507)-SUMIF($G$3:U$3,"数量-出",$G507:U507))),0)</f>
        <v>0</v>
      </c>
      <c r="X507" s="115">
        <f t="shared" si="304"/>
        <v>0</v>
      </c>
      <c r="Y507" s="121"/>
      <c r="Z507" s="122"/>
      <c r="AA507" s="111"/>
      <c r="AB507" s="112"/>
      <c r="AC507" s="119">
        <f t="shared" si="305"/>
        <v>0</v>
      </c>
      <c r="AD507" s="120"/>
      <c r="AE507" s="115">
        <f>IFERROR(IF(AD507="",0,(SUMIF($G$3:AC$3,"金额-入",$G507:AC507)-SUMIF($G$3:AC$3,"金额-出",$G507:AC507))/(SUMIF($G$3:AC$3,"数量-入",$G507:AC507)-SUMIF($G$3:AC$3,"数量-出",$G507:AC507))),0)</f>
        <v>0</v>
      </c>
      <c r="AF507" s="115">
        <f t="shared" si="306"/>
        <v>0</v>
      </c>
      <c r="AG507" s="121"/>
      <c r="AH507" s="122"/>
      <c r="AI507" s="123"/>
      <c r="AJ507" s="112"/>
      <c r="AK507" s="119">
        <f t="shared" si="307"/>
        <v>0</v>
      </c>
      <c r="AL507" s="124"/>
      <c r="AM507" s="115">
        <f>IFERROR(IF(AL507="",0,(SUMIF($G$3:AK$3,"金额-入",$G507:AK507)-SUMIF($G$3:AK$3,"金额-出",$G507:AK507))/(SUMIF($G$3:AK$3,"数量-入",$G507:AK507)-SUMIF($G$3:AK$3,"数量-出",$G507:AK507))),0)</f>
        <v>0</v>
      </c>
      <c r="AN507" s="115">
        <f t="shared" si="308"/>
        <v>0</v>
      </c>
      <c r="AO507" s="125"/>
      <c r="AP507" s="126"/>
      <c r="AQ507" s="123"/>
      <c r="AR507" s="112"/>
      <c r="AS507" s="119">
        <f t="shared" si="309"/>
        <v>0</v>
      </c>
      <c r="AT507" s="124"/>
      <c r="AU507" s="115">
        <f>IFERROR(IF(AT507="",0,(SUMIF($G$3:AS$3,"金额-入",$G507:AS507)-SUMIF($G$3:AS$3,"金额-出",$G507:AS507))/(SUMIF($G$3:AS$3,"数量-入",$G507:AS507)-SUMIF($G$3:AS$3,"数量-出",$G507:AS507))),0)</f>
        <v>0</v>
      </c>
      <c r="AV507" s="115">
        <f t="shared" si="310"/>
        <v>0</v>
      </c>
      <c r="AW507" s="125"/>
      <c r="AX507" s="126"/>
      <c r="AY507" s="123"/>
      <c r="AZ507" s="112"/>
      <c r="BA507" s="119">
        <f t="shared" si="311"/>
        <v>0</v>
      </c>
      <c r="BB507" s="124"/>
      <c r="BC507" s="115">
        <f>IFERROR(IF(BB507="",0,(SUMIF($G$3:BA$3,"金额-入",$G507:BA507)-SUMIF($G$3:BA$3,"金额-出",$G507:BA507))/(SUMIF($G$3:BA$3,"数量-入",$G507:BA507)-SUMIF($G$3:BA$3,"数量-出",$G507:BA507))),0)</f>
        <v>0</v>
      </c>
      <c r="BD507" s="115">
        <f t="shared" si="312"/>
        <v>0</v>
      </c>
      <c r="BE507" s="125"/>
      <c r="BF507" s="126"/>
      <c r="BG507" s="123"/>
      <c r="BH507" s="112"/>
      <c r="BI507" s="119">
        <f t="shared" si="313"/>
        <v>0</v>
      </c>
      <c r="BJ507" s="124"/>
      <c r="BK507" s="115">
        <f>IFERROR(IF(BJ507="",0,(SUMIF($G$3:BI$3,"金额-入",$G507:BI507)-SUMIF($G$3:BI$3,"金额-出",$G507:BI507))/(SUMIF($G$3:BI$3,"数量-入",$G507:BI507)-SUMIF($G$3:BI$3,"数量-出",$G507:BI507))),0)</f>
        <v>0</v>
      </c>
      <c r="BL507" s="115">
        <f t="shared" si="314"/>
        <v>0</v>
      </c>
      <c r="BM507" s="125"/>
      <c r="BN507" s="126"/>
      <c r="BO507" s="123"/>
      <c r="BP507" s="112"/>
      <c r="BQ507" s="119">
        <f t="shared" si="315"/>
        <v>0</v>
      </c>
      <c r="BR507" s="124"/>
      <c r="BS507" s="115">
        <f>IFERROR(IF(BR507="",0,(SUMIF($G$3:BQ$3,"金额-入",$G507:BQ507)-SUMIF($G$3:BQ$3,"金额-出",$G507:BQ507))/(SUMIF($G$3:BQ$3,"数量-入",$G507:BQ507)-SUMIF($G$3:BQ$3,"数量-出",$G507:BQ507))),0)</f>
        <v>0</v>
      </c>
      <c r="BT507" s="115">
        <f t="shared" si="316"/>
        <v>0</v>
      </c>
      <c r="BU507" s="125"/>
      <c r="BV507" s="126"/>
      <c r="BW507" s="123"/>
      <c r="BX507" s="112"/>
      <c r="BY507" s="119">
        <f t="shared" si="317"/>
        <v>0</v>
      </c>
      <c r="BZ507" s="124"/>
      <c r="CA507" s="115">
        <f>IFERROR(IF(BZ507="",0,(SUMIF($G$3:BY$3,"金额-入",$G507:BY507)-SUMIF($G$3:BY$3,"金额-出",$G507:BY507))/(SUMIF($G$3:BY$3,"数量-入",$G507:BY507)-SUMIF($G$3:BY$3,"数量-出",$G507:BY507))),0)</f>
        <v>0</v>
      </c>
      <c r="CB507" s="115">
        <f t="shared" si="318"/>
        <v>0</v>
      </c>
      <c r="CC507" s="125"/>
      <c r="CD507" s="126"/>
      <c r="CE507" s="123"/>
      <c r="CF507" s="112"/>
      <c r="CG507" s="119">
        <f t="shared" si="319"/>
        <v>0</v>
      </c>
      <c r="CH507" s="124"/>
      <c r="CI507" s="115">
        <f>IFERROR(IF(CH507="",0,(SUMIF($G$3:CG$3,"金额-入",$G507:CG507)-SUMIF($G$3:CG$3,"金额-出",$G507:CG507))/(SUMIF($G$3:CG$3,"数量-入",$G507:CG507)-SUMIF($G$3:CG$3,"数量-出",$G507:CG507))),0)</f>
        <v>0</v>
      </c>
      <c r="CJ507" s="115">
        <f t="shared" si="320"/>
        <v>0</v>
      </c>
      <c r="CK507" s="125"/>
      <c r="CL507" s="126"/>
      <c r="CM507" s="123"/>
      <c r="CN507" s="112"/>
      <c r="CO507" s="119">
        <f t="shared" si="321"/>
        <v>0</v>
      </c>
      <c r="CP507" s="124"/>
      <c r="CQ507" s="115">
        <f>IFERROR(IF(CP507="",0,(SUMIF($G$3:CO$3,"金额-入",$G507:CO507)-SUMIF($G$3:CO$3,"金额-出",$G507:CO507))/(SUMIF($G$3:CO$3,"数量-入",$G507:CO507)-SUMIF($G$3:CO$3,"数量-出",$G507:CO507))),0)</f>
        <v>0</v>
      </c>
      <c r="CR507" s="115">
        <f t="shared" si="322"/>
        <v>0</v>
      </c>
      <c r="CS507" s="125"/>
      <c r="CT507" s="126"/>
      <c r="CU507" s="123"/>
      <c r="CV507" s="112"/>
      <c r="CW507" s="119">
        <f t="shared" si="323"/>
        <v>0</v>
      </c>
      <c r="CX507" s="124"/>
      <c r="CY507" s="115">
        <f>IFERROR(IF(CX507="",0,(SUMIF($G$3:CW$3,"金额-入",$G507:CW507)-SUMIF($G$3:CW$3,"金额-出",$G507:CW507))/(SUMIF($G$3:CW$3,"数量-入",$G507:CW507)-SUMIF($G$3:CW$3,"数量-出",$G507:CW507))),0)</f>
        <v>0</v>
      </c>
      <c r="CZ507" s="115">
        <f t="shared" si="324"/>
        <v>0</v>
      </c>
      <c r="DA507" s="125"/>
      <c r="DB507" s="126"/>
      <c r="DC507" s="123"/>
      <c r="DD507" s="112"/>
      <c r="DE507" s="119">
        <f t="shared" si="325"/>
        <v>0</v>
      </c>
      <c r="DF507" s="124"/>
      <c r="DG507" s="115">
        <f>IFERROR(IF(DF507="",0,(SUMIF($G$3:DE$3,"金额-入",$G507:DE507)-SUMIF($G$3:DE$3,"金额-出",$G507:DE507))/(SUMIF($G$3:DE$3,"数量-入",$G507:DE507)-SUMIF($G$3:DE$3,"数量-出",$G507:DE507))),0)</f>
        <v>0</v>
      </c>
      <c r="DH507" s="115">
        <f t="shared" si="326"/>
        <v>0</v>
      </c>
      <c r="DI507" s="125"/>
      <c r="DJ507" s="126"/>
      <c r="DK507" s="109">
        <f t="array" ref="DK507">MIN(IF(($G$3:$DJ$3="单价")*(G507:DJ507&lt;&gt;0),G507:DJ507))</f>
        <v>0</v>
      </c>
      <c r="DL507" s="97">
        <f t="array" ref="DL507">MAX(IF($G$3:$DJ$3="单价",G507:DJ507))</f>
        <v>0</v>
      </c>
      <c r="DM507" s="115">
        <f t="shared" si="327"/>
        <v>0</v>
      </c>
      <c r="DN507" s="127"/>
      <c r="DO507" s="2"/>
      <c r="DP507" s="11">
        <f t="shared" si="328"/>
        <v>0</v>
      </c>
      <c r="DQ507" s="11">
        <f t="shared" si="329"/>
        <v>0</v>
      </c>
      <c r="DR507" s="11"/>
      <c r="DS507" s="11"/>
      <c r="DT507" s="11"/>
      <c r="DU507" s="2"/>
      <c r="DV507" s="2"/>
      <c r="DW507" s="2"/>
      <c r="DX507" s="2"/>
      <c r="DY507" s="2"/>
    </row>
    <row r="508" spans="1:129" ht="18" hidden="1" customHeight="1" outlineLevel="1" x14ac:dyDescent="0.15">
      <c r="A508" s="2"/>
      <c r="B508" s="53">
        <f t="shared" si="292"/>
        <v>504</v>
      </c>
      <c r="C508" s="5"/>
      <c r="D508" s="6"/>
      <c r="E508" s="7"/>
      <c r="F508" s="8"/>
      <c r="G508" s="111"/>
      <c r="H508" s="112"/>
      <c r="I508" s="113">
        <f t="shared" si="295"/>
        <v>0</v>
      </c>
      <c r="J508" s="114">
        <f t="shared" si="296"/>
        <v>0</v>
      </c>
      <c r="K508" s="115">
        <f t="shared" si="293"/>
        <v>0</v>
      </c>
      <c r="L508" s="113">
        <f t="shared" si="297"/>
        <v>0</v>
      </c>
      <c r="M508" s="114">
        <f t="shared" si="298"/>
        <v>0</v>
      </c>
      <c r="N508" s="115">
        <f t="shared" si="294"/>
        <v>0</v>
      </c>
      <c r="O508" s="113">
        <f t="shared" si="299"/>
        <v>0</v>
      </c>
      <c r="P508" s="116">
        <f t="shared" si="300"/>
        <v>0</v>
      </c>
      <c r="Q508" s="117">
        <f t="shared" si="301"/>
        <v>0</v>
      </c>
      <c r="R508" s="118">
        <f t="shared" si="302"/>
        <v>0</v>
      </c>
      <c r="S508" s="111"/>
      <c r="T508" s="112"/>
      <c r="U508" s="119">
        <f t="shared" si="303"/>
        <v>0</v>
      </c>
      <c r="V508" s="120"/>
      <c r="W508" s="115">
        <f>IFERROR(IF(V508="",0,(SUMIF($G$3:U$3,"金额-入",$G508:U508)-SUMIF($G$3:U$3,"金额-出",$G508:U508))/(SUMIF($G$3:U$3,"数量-入",$G508:U508)-SUMIF($G$3:U$3,"数量-出",$G508:U508))),0)</f>
        <v>0</v>
      </c>
      <c r="X508" s="115">
        <f t="shared" si="304"/>
        <v>0</v>
      </c>
      <c r="Y508" s="121"/>
      <c r="Z508" s="122"/>
      <c r="AA508" s="111"/>
      <c r="AB508" s="112"/>
      <c r="AC508" s="119">
        <f t="shared" si="305"/>
        <v>0</v>
      </c>
      <c r="AD508" s="120"/>
      <c r="AE508" s="115">
        <f>IFERROR(IF(AD508="",0,(SUMIF($G$3:AC$3,"金额-入",$G508:AC508)-SUMIF($G$3:AC$3,"金额-出",$G508:AC508))/(SUMIF($G$3:AC$3,"数量-入",$G508:AC508)-SUMIF($G$3:AC$3,"数量-出",$G508:AC508))),0)</f>
        <v>0</v>
      </c>
      <c r="AF508" s="115">
        <f t="shared" si="306"/>
        <v>0</v>
      </c>
      <c r="AG508" s="121"/>
      <c r="AH508" s="122"/>
      <c r="AI508" s="123"/>
      <c r="AJ508" s="112"/>
      <c r="AK508" s="119">
        <f t="shared" si="307"/>
        <v>0</v>
      </c>
      <c r="AL508" s="124"/>
      <c r="AM508" s="115">
        <f>IFERROR(IF(AL508="",0,(SUMIF($G$3:AK$3,"金额-入",$G508:AK508)-SUMIF($G$3:AK$3,"金额-出",$G508:AK508))/(SUMIF($G$3:AK$3,"数量-入",$G508:AK508)-SUMIF($G$3:AK$3,"数量-出",$G508:AK508))),0)</f>
        <v>0</v>
      </c>
      <c r="AN508" s="115">
        <f t="shared" si="308"/>
        <v>0</v>
      </c>
      <c r="AO508" s="125"/>
      <c r="AP508" s="126"/>
      <c r="AQ508" s="123"/>
      <c r="AR508" s="112"/>
      <c r="AS508" s="119">
        <f t="shared" si="309"/>
        <v>0</v>
      </c>
      <c r="AT508" s="124"/>
      <c r="AU508" s="115">
        <f>IFERROR(IF(AT508="",0,(SUMIF($G$3:AS$3,"金额-入",$G508:AS508)-SUMIF($G$3:AS$3,"金额-出",$G508:AS508))/(SUMIF($G$3:AS$3,"数量-入",$G508:AS508)-SUMIF($G$3:AS$3,"数量-出",$G508:AS508))),0)</f>
        <v>0</v>
      </c>
      <c r="AV508" s="115">
        <f t="shared" si="310"/>
        <v>0</v>
      </c>
      <c r="AW508" s="125"/>
      <c r="AX508" s="126"/>
      <c r="AY508" s="123"/>
      <c r="AZ508" s="112"/>
      <c r="BA508" s="119">
        <f t="shared" si="311"/>
        <v>0</v>
      </c>
      <c r="BB508" s="124"/>
      <c r="BC508" s="115">
        <f>IFERROR(IF(BB508="",0,(SUMIF($G$3:BA$3,"金额-入",$G508:BA508)-SUMIF($G$3:BA$3,"金额-出",$G508:BA508))/(SUMIF($G$3:BA$3,"数量-入",$G508:BA508)-SUMIF($G$3:BA$3,"数量-出",$G508:BA508))),0)</f>
        <v>0</v>
      </c>
      <c r="BD508" s="115">
        <f t="shared" si="312"/>
        <v>0</v>
      </c>
      <c r="BE508" s="125"/>
      <c r="BF508" s="126"/>
      <c r="BG508" s="123"/>
      <c r="BH508" s="112"/>
      <c r="BI508" s="119">
        <f t="shared" si="313"/>
        <v>0</v>
      </c>
      <c r="BJ508" s="124"/>
      <c r="BK508" s="115">
        <f>IFERROR(IF(BJ508="",0,(SUMIF($G$3:BI$3,"金额-入",$G508:BI508)-SUMIF($G$3:BI$3,"金额-出",$G508:BI508))/(SUMIF($G$3:BI$3,"数量-入",$G508:BI508)-SUMIF($G$3:BI$3,"数量-出",$G508:BI508))),0)</f>
        <v>0</v>
      </c>
      <c r="BL508" s="115">
        <f t="shared" si="314"/>
        <v>0</v>
      </c>
      <c r="BM508" s="125"/>
      <c r="BN508" s="126"/>
      <c r="BO508" s="123"/>
      <c r="BP508" s="112"/>
      <c r="BQ508" s="119">
        <f t="shared" si="315"/>
        <v>0</v>
      </c>
      <c r="BR508" s="124"/>
      <c r="BS508" s="115">
        <f>IFERROR(IF(BR508="",0,(SUMIF($G$3:BQ$3,"金额-入",$G508:BQ508)-SUMIF($G$3:BQ$3,"金额-出",$G508:BQ508))/(SUMIF($G$3:BQ$3,"数量-入",$G508:BQ508)-SUMIF($G$3:BQ$3,"数量-出",$G508:BQ508))),0)</f>
        <v>0</v>
      </c>
      <c r="BT508" s="115">
        <f t="shared" si="316"/>
        <v>0</v>
      </c>
      <c r="BU508" s="125"/>
      <c r="BV508" s="126"/>
      <c r="BW508" s="123"/>
      <c r="BX508" s="112"/>
      <c r="BY508" s="119">
        <f t="shared" si="317"/>
        <v>0</v>
      </c>
      <c r="BZ508" s="124"/>
      <c r="CA508" s="115">
        <f>IFERROR(IF(BZ508="",0,(SUMIF($G$3:BY$3,"金额-入",$G508:BY508)-SUMIF($G$3:BY$3,"金额-出",$G508:BY508))/(SUMIF($G$3:BY$3,"数量-入",$G508:BY508)-SUMIF($G$3:BY$3,"数量-出",$G508:BY508))),0)</f>
        <v>0</v>
      </c>
      <c r="CB508" s="115">
        <f t="shared" si="318"/>
        <v>0</v>
      </c>
      <c r="CC508" s="125"/>
      <c r="CD508" s="126"/>
      <c r="CE508" s="123"/>
      <c r="CF508" s="112"/>
      <c r="CG508" s="119">
        <f t="shared" si="319"/>
        <v>0</v>
      </c>
      <c r="CH508" s="124"/>
      <c r="CI508" s="115">
        <f>IFERROR(IF(CH508="",0,(SUMIF($G$3:CG$3,"金额-入",$G508:CG508)-SUMIF($G$3:CG$3,"金额-出",$G508:CG508))/(SUMIF($G$3:CG$3,"数量-入",$G508:CG508)-SUMIF($G$3:CG$3,"数量-出",$G508:CG508))),0)</f>
        <v>0</v>
      </c>
      <c r="CJ508" s="115">
        <f t="shared" si="320"/>
        <v>0</v>
      </c>
      <c r="CK508" s="125"/>
      <c r="CL508" s="126"/>
      <c r="CM508" s="123"/>
      <c r="CN508" s="112"/>
      <c r="CO508" s="119">
        <f t="shared" si="321"/>
        <v>0</v>
      </c>
      <c r="CP508" s="124"/>
      <c r="CQ508" s="115">
        <f>IFERROR(IF(CP508="",0,(SUMIF($G$3:CO$3,"金额-入",$G508:CO508)-SUMIF($G$3:CO$3,"金额-出",$G508:CO508))/(SUMIF($G$3:CO$3,"数量-入",$G508:CO508)-SUMIF($G$3:CO$3,"数量-出",$G508:CO508))),0)</f>
        <v>0</v>
      </c>
      <c r="CR508" s="115">
        <f t="shared" si="322"/>
        <v>0</v>
      </c>
      <c r="CS508" s="125"/>
      <c r="CT508" s="126"/>
      <c r="CU508" s="123"/>
      <c r="CV508" s="112"/>
      <c r="CW508" s="119">
        <f t="shared" si="323"/>
        <v>0</v>
      </c>
      <c r="CX508" s="124"/>
      <c r="CY508" s="115">
        <f>IFERROR(IF(CX508="",0,(SUMIF($G$3:CW$3,"金额-入",$G508:CW508)-SUMIF($G$3:CW$3,"金额-出",$G508:CW508))/(SUMIF($G$3:CW$3,"数量-入",$G508:CW508)-SUMIF($G$3:CW$3,"数量-出",$G508:CW508))),0)</f>
        <v>0</v>
      </c>
      <c r="CZ508" s="115">
        <f t="shared" si="324"/>
        <v>0</v>
      </c>
      <c r="DA508" s="125"/>
      <c r="DB508" s="126"/>
      <c r="DC508" s="123"/>
      <c r="DD508" s="112"/>
      <c r="DE508" s="119">
        <f t="shared" si="325"/>
        <v>0</v>
      </c>
      <c r="DF508" s="124"/>
      <c r="DG508" s="115">
        <f>IFERROR(IF(DF508="",0,(SUMIF($G$3:DE$3,"金额-入",$G508:DE508)-SUMIF($G$3:DE$3,"金额-出",$G508:DE508))/(SUMIF($G$3:DE$3,"数量-入",$G508:DE508)-SUMIF($G$3:DE$3,"数量-出",$G508:DE508))),0)</f>
        <v>0</v>
      </c>
      <c r="DH508" s="115">
        <f t="shared" si="326"/>
        <v>0</v>
      </c>
      <c r="DI508" s="125"/>
      <c r="DJ508" s="126"/>
      <c r="DK508" s="109">
        <f t="array" ref="DK508">MIN(IF(($G$3:$DJ$3="单价")*(G508:DJ508&lt;&gt;0),G508:DJ508))</f>
        <v>0</v>
      </c>
      <c r="DL508" s="97">
        <f t="array" ref="DL508">MAX(IF($G$3:$DJ$3="单价",G508:DJ508))</f>
        <v>0</v>
      </c>
      <c r="DM508" s="115">
        <f t="shared" si="327"/>
        <v>0</v>
      </c>
      <c r="DN508" s="127"/>
      <c r="DO508" s="2"/>
      <c r="DP508" s="11">
        <f t="shared" si="328"/>
        <v>0</v>
      </c>
      <c r="DQ508" s="11">
        <f t="shared" si="329"/>
        <v>0</v>
      </c>
      <c r="DR508" s="11"/>
      <c r="DS508" s="11"/>
      <c r="DT508" s="11"/>
      <c r="DU508" s="2"/>
      <c r="DV508" s="2"/>
      <c r="DW508" s="2"/>
      <c r="DX508" s="2"/>
      <c r="DY508" s="2"/>
    </row>
    <row r="509" spans="1:129" ht="18" hidden="1" customHeight="1" outlineLevel="1" x14ac:dyDescent="0.15">
      <c r="A509" s="2"/>
      <c r="B509" s="53">
        <f t="shared" si="292"/>
        <v>505</v>
      </c>
      <c r="C509" s="5"/>
      <c r="D509" s="6"/>
      <c r="E509" s="7"/>
      <c r="F509" s="8"/>
      <c r="G509" s="111"/>
      <c r="H509" s="112"/>
      <c r="I509" s="113">
        <f t="shared" si="295"/>
        <v>0</v>
      </c>
      <c r="J509" s="114">
        <f t="shared" si="296"/>
        <v>0</v>
      </c>
      <c r="K509" s="115">
        <f t="shared" si="293"/>
        <v>0</v>
      </c>
      <c r="L509" s="113">
        <f t="shared" si="297"/>
        <v>0</v>
      </c>
      <c r="M509" s="114">
        <f t="shared" si="298"/>
        <v>0</v>
      </c>
      <c r="N509" s="115">
        <f t="shared" si="294"/>
        <v>0</v>
      </c>
      <c r="O509" s="113">
        <f t="shared" si="299"/>
        <v>0</v>
      </c>
      <c r="P509" s="116">
        <f t="shared" si="300"/>
        <v>0</v>
      </c>
      <c r="Q509" s="117">
        <f t="shared" si="301"/>
        <v>0</v>
      </c>
      <c r="R509" s="118">
        <f t="shared" si="302"/>
        <v>0</v>
      </c>
      <c r="S509" s="111"/>
      <c r="T509" s="112"/>
      <c r="U509" s="119">
        <f t="shared" si="303"/>
        <v>0</v>
      </c>
      <c r="V509" s="120"/>
      <c r="W509" s="115">
        <f>IFERROR(IF(V509="",0,(SUMIF($G$3:U$3,"金额-入",$G509:U509)-SUMIF($G$3:U$3,"金额-出",$G509:U509))/(SUMIF($G$3:U$3,"数量-入",$G509:U509)-SUMIF($G$3:U$3,"数量-出",$G509:U509))),0)</f>
        <v>0</v>
      </c>
      <c r="X509" s="115">
        <f t="shared" si="304"/>
        <v>0</v>
      </c>
      <c r="Y509" s="121"/>
      <c r="Z509" s="122"/>
      <c r="AA509" s="111"/>
      <c r="AB509" s="112"/>
      <c r="AC509" s="119">
        <f t="shared" si="305"/>
        <v>0</v>
      </c>
      <c r="AD509" s="120"/>
      <c r="AE509" s="115">
        <f>IFERROR(IF(AD509="",0,(SUMIF($G$3:AC$3,"金额-入",$G509:AC509)-SUMIF($G$3:AC$3,"金额-出",$G509:AC509))/(SUMIF($G$3:AC$3,"数量-入",$G509:AC509)-SUMIF($G$3:AC$3,"数量-出",$G509:AC509))),0)</f>
        <v>0</v>
      </c>
      <c r="AF509" s="115">
        <f t="shared" si="306"/>
        <v>0</v>
      </c>
      <c r="AG509" s="121"/>
      <c r="AH509" s="122"/>
      <c r="AI509" s="123"/>
      <c r="AJ509" s="112"/>
      <c r="AK509" s="119">
        <f t="shared" si="307"/>
        <v>0</v>
      </c>
      <c r="AL509" s="124"/>
      <c r="AM509" s="115">
        <f>IFERROR(IF(AL509="",0,(SUMIF($G$3:AK$3,"金额-入",$G509:AK509)-SUMIF($G$3:AK$3,"金额-出",$G509:AK509))/(SUMIF($G$3:AK$3,"数量-入",$G509:AK509)-SUMIF($G$3:AK$3,"数量-出",$G509:AK509))),0)</f>
        <v>0</v>
      </c>
      <c r="AN509" s="115">
        <f t="shared" si="308"/>
        <v>0</v>
      </c>
      <c r="AO509" s="125"/>
      <c r="AP509" s="126"/>
      <c r="AQ509" s="123"/>
      <c r="AR509" s="112"/>
      <c r="AS509" s="119">
        <f t="shared" si="309"/>
        <v>0</v>
      </c>
      <c r="AT509" s="124"/>
      <c r="AU509" s="115">
        <f>IFERROR(IF(AT509="",0,(SUMIF($G$3:AS$3,"金额-入",$G509:AS509)-SUMIF($G$3:AS$3,"金额-出",$G509:AS509))/(SUMIF($G$3:AS$3,"数量-入",$G509:AS509)-SUMIF($G$3:AS$3,"数量-出",$G509:AS509))),0)</f>
        <v>0</v>
      </c>
      <c r="AV509" s="115">
        <f t="shared" si="310"/>
        <v>0</v>
      </c>
      <c r="AW509" s="125"/>
      <c r="AX509" s="126"/>
      <c r="AY509" s="123"/>
      <c r="AZ509" s="112"/>
      <c r="BA509" s="119">
        <f t="shared" si="311"/>
        <v>0</v>
      </c>
      <c r="BB509" s="124"/>
      <c r="BC509" s="115">
        <f>IFERROR(IF(BB509="",0,(SUMIF($G$3:BA$3,"金额-入",$G509:BA509)-SUMIF($G$3:BA$3,"金额-出",$G509:BA509))/(SUMIF($G$3:BA$3,"数量-入",$G509:BA509)-SUMIF($G$3:BA$3,"数量-出",$G509:BA509))),0)</f>
        <v>0</v>
      </c>
      <c r="BD509" s="115">
        <f t="shared" si="312"/>
        <v>0</v>
      </c>
      <c r="BE509" s="125"/>
      <c r="BF509" s="126"/>
      <c r="BG509" s="123"/>
      <c r="BH509" s="112"/>
      <c r="BI509" s="119">
        <f t="shared" si="313"/>
        <v>0</v>
      </c>
      <c r="BJ509" s="124"/>
      <c r="BK509" s="115">
        <f>IFERROR(IF(BJ509="",0,(SUMIF($G$3:BI$3,"金额-入",$G509:BI509)-SUMIF($G$3:BI$3,"金额-出",$G509:BI509))/(SUMIF($G$3:BI$3,"数量-入",$G509:BI509)-SUMIF($G$3:BI$3,"数量-出",$G509:BI509))),0)</f>
        <v>0</v>
      </c>
      <c r="BL509" s="115">
        <f t="shared" si="314"/>
        <v>0</v>
      </c>
      <c r="BM509" s="125"/>
      <c r="BN509" s="126"/>
      <c r="BO509" s="123"/>
      <c r="BP509" s="112"/>
      <c r="BQ509" s="119">
        <f t="shared" si="315"/>
        <v>0</v>
      </c>
      <c r="BR509" s="124"/>
      <c r="BS509" s="115">
        <f>IFERROR(IF(BR509="",0,(SUMIF($G$3:BQ$3,"金额-入",$G509:BQ509)-SUMIF($G$3:BQ$3,"金额-出",$G509:BQ509))/(SUMIF($G$3:BQ$3,"数量-入",$G509:BQ509)-SUMIF($G$3:BQ$3,"数量-出",$G509:BQ509))),0)</f>
        <v>0</v>
      </c>
      <c r="BT509" s="115">
        <f t="shared" si="316"/>
        <v>0</v>
      </c>
      <c r="BU509" s="125"/>
      <c r="BV509" s="126"/>
      <c r="BW509" s="123"/>
      <c r="BX509" s="112"/>
      <c r="BY509" s="119">
        <f t="shared" si="317"/>
        <v>0</v>
      </c>
      <c r="BZ509" s="124"/>
      <c r="CA509" s="115">
        <f>IFERROR(IF(BZ509="",0,(SUMIF($G$3:BY$3,"金额-入",$G509:BY509)-SUMIF($G$3:BY$3,"金额-出",$G509:BY509))/(SUMIF($G$3:BY$3,"数量-入",$G509:BY509)-SUMIF($G$3:BY$3,"数量-出",$G509:BY509))),0)</f>
        <v>0</v>
      </c>
      <c r="CB509" s="115">
        <f t="shared" si="318"/>
        <v>0</v>
      </c>
      <c r="CC509" s="125"/>
      <c r="CD509" s="126"/>
      <c r="CE509" s="123"/>
      <c r="CF509" s="112"/>
      <c r="CG509" s="119">
        <f t="shared" si="319"/>
        <v>0</v>
      </c>
      <c r="CH509" s="124"/>
      <c r="CI509" s="115">
        <f>IFERROR(IF(CH509="",0,(SUMIF($G$3:CG$3,"金额-入",$G509:CG509)-SUMIF($G$3:CG$3,"金额-出",$G509:CG509))/(SUMIF($G$3:CG$3,"数量-入",$G509:CG509)-SUMIF($G$3:CG$3,"数量-出",$G509:CG509))),0)</f>
        <v>0</v>
      </c>
      <c r="CJ509" s="115">
        <f t="shared" si="320"/>
        <v>0</v>
      </c>
      <c r="CK509" s="125"/>
      <c r="CL509" s="126"/>
      <c r="CM509" s="123"/>
      <c r="CN509" s="112"/>
      <c r="CO509" s="119">
        <f t="shared" si="321"/>
        <v>0</v>
      </c>
      <c r="CP509" s="124"/>
      <c r="CQ509" s="115">
        <f>IFERROR(IF(CP509="",0,(SUMIF($G$3:CO$3,"金额-入",$G509:CO509)-SUMIF($G$3:CO$3,"金额-出",$G509:CO509))/(SUMIF($G$3:CO$3,"数量-入",$G509:CO509)-SUMIF($G$3:CO$3,"数量-出",$G509:CO509))),0)</f>
        <v>0</v>
      </c>
      <c r="CR509" s="115">
        <f t="shared" si="322"/>
        <v>0</v>
      </c>
      <c r="CS509" s="125"/>
      <c r="CT509" s="126"/>
      <c r="CU509" s="123"/>
      <c r="CV509" s="112"/>
      <c r="CW509" s="119">
        <f t="shared" si="323"/>
        <v>0</v>
      </c>
      <c r="CX509" s="124"/>
      <c r="CY509" s="115">
        <f>IFERROR(IF(CX509="",0,(SUMIF($G$3:CW$3,"金额-入",$G509:CW509)-SUMIF($G$3:CW$3,"金额-出",$G509:CW509))/(SUMIF($G$3:CW$3,"数量-入",$G509:CW509)-SUMIF($G$3:CW$3,"数量-出",$G509:CW509))),0)</f>
        <v>0</v>
      </c>
      <c r="CZ509" s="115">
        <f t="shared" si="324"/>
        <v>0</v>
      </c>
      <c r="DA509" s="125"/>
      <c r="DB509" s="126"/>
      <c r="DC509" s="123"/>
      <c r="DD509" s="112"/>
      <c r="DE509" s="119">
        <f t="shared" si="325"/>
        <v>0</v>
      </c>
      <c r="DF509" s="124"/>
      <c r="DG509" s="115">
        <f>IFERROR(IF(DF509="",0,(SUMIF($G$3:DE$3,"金额-入",$G509:DE509)-SUMIF($G$3:DE$3,"金额-出",$G509:DE509))/(SUMIF($G$3:DE$3,"数量-入",$G509:DE509)-SUMIF($G$3:DE$3,"数量-出",$G509:DE509))),0)</f>
        <v>0</v>
      </c>
      <c r="DH509" s="115">
        <f t="shared" si="326"/>
        <v>0</v>
      </c>
      <c r="DI509" s="125"/>
      <c r="DJ509" s="126"/>
      <c r="DK509" s="109">
        <f t="array" ref="DK509">MIN(IF(($G$3:$DJ$3="单价")*(G509:DJ509&lt;&gt;0),G509:DJ509))</f>
        <v>0</v>
      </c>
      <c r="DL509" s="97">
        <f t="array" ref="DL509">MAX(IF($G$3:$DJ$3="单价",G509:DJ509))</f>
        <v>0</v>
      </c>
      <c r="DM509" s="115">
        <f t="shared" si="327"/>
        <v>0</v>
      </c>
      <c r="DN509" s="127"/>
      <c r="DO509" s="2"/>
      <c r="DP509" s="11">
        <f t="shared" si="328"/>
        <v>0</v>
      </c>
      <c r="DQ509" s="11">
        <f t="shared" si="329"/>
        <v>0</v>
      </c>
      <c r="DR509" s="11"/>
      <c r="DS509" s="11"/>
      <c r="DT509" s="11"/>
      <c r="DU509" s="2"/>
      <c r="DV509" s="2"/>
      <c r="DW509" s="2"/>
      <c r="DX509" s="2"/>
      <c r="DY509" s="2"/>
    </row>
    <row r="510" spans="1:129" ht="18" hidden="1" customHeight="1" outlineLevel="1" x14ac:dyDescent="0.15">
      <c r="A510" s="2"/>
      <c r="B510" s="53">
        <f t="shared" si="292"/>
        <v>506</v>
      </c>
      <c r="C510" s="5"/>
      <c r="D510" s="6"/>
      <c r="E510" s="7"/>
      <c r="F510" s="8"/>
      <c r="G510" s="111"/>
      <c r="H510" s="112"/>
      <c r="I510" s="113">
        <f t="shared" si="295"/>
        <v>0</v>
      </c>
      <c r="J510" s="114">
        <f t="shared" si="296"/>
        <v>0</v>
      </c>
      <c r="K510" s="115">
        <f t="shared" si="293"/>
        <v>0</v>
      </c>
      <c r="L510" s="113">
        <f t="shared" si="297"/>
        <v>0</v>
      </c>
      <c r="M510" s="114">
        <f t="shared" si="298"/>
        <v>0</v>
      </c>
      <c r="N510" s="115">
        <f t="shared" si="294"/>
        <v>0</v>
      </c>
      <c r="O510" s="113">
        <f t="shared" si="299"/>
        <v>0</v>
      </c>
      <c r="P510" s="116">
        <f t="shared" si="300"/>
        <v>0</v>
      </c>
      <c r="Q510" s="117">
        <f t="shared" si="301"/>
        <v>0</v>
      </c>
      <c r="R510" s="118">
        <f t="shared" si="302"/>
        <v>0</v>
      </c>
      <c r="S510" s="111"/>
      <c r="T510" s="112"/>
      <c r="U510" s="119">
        <f t="shared" si="303"/>
        <v>0</v>
      </c>
      <c r="V510" s="120"/>
      <c r="W510" s="115">
        <f>IFERROR(IF(V510="",0,(SUMIF($G$3:U$3,"金额-入",$G510:U510)-SUMIF($G$3:U$3,"金额-出",$G510:U510))/(SUMIF($G$3:U$3,"数量-入",$G510:U510)-SUMIF($G$3:U$3,"数量-出",$G510:U510))),0)</f>
        <v>0</v>
      </c>
      <c r="X510" s="115">
        <f t="shared" si="304"/>
        <v>0</v>
      </c>
      <c r="Y510" s="121"/>
      <c r="Z510" s="122"/>
      <c r="AA510" s="111"/>
      <c r="AB510" s="112"/>
      <c r="AC510" s="119">
        <f t="shared" si="305"/>
        <v>0</v>
      </c>
      <c r="AD510" s="120"/>
      <c r="AE510" s="115">
        <f>IFERROR(IF(AD510="",0,(SUMIF($G$3:AC$3,"金额-入",$G510:AC510)-SUMIF($G$3:AC$3,"金额-出",$G510:AC510))/(SUMIF($G$3:AC$3,"数量-入",$G510:AC510)-SUMIF($G$3:AC$3,"数量-出",$G510:AC510))),0)</f>
        <v>0</v>
      </c>
      <c r="AF510" s="115">
        <f t="shared" si="306"/>
        <v>0</v>
      </c>
      <c r="AG510" s="121"/>
      <c r="AH510" s="122"/>
      <c r="AI510" s="123"/>
      <c r="AJ510" s="112"/>
      <c r="AK510" s="119">
        <f t="shared" si="307"/>
        <v>0</v>
      </c>
      <c r="AL510" s="124"/>
      <c r="AM510" s="115">
        <f>IFERROR(IF(AL510="",0,(SUMIF($G$3:AK$3,"金额-入",$G510:AK510)-SUMIF($G$3:AK$3,"金额-出",$G510:AK510))/(SUMIF($G$3:AK$3,"数量-入",$G510:AK510)-SUMIF($G$3:AK$3,"数量-出",$G510:AK510))),0)</f>
        <v>0</v>
      </c>
      <c r="AN510" s="115">
        <f t="shared" si="308"/>
        <v>0</v>
      </c>
      <c r="AO510" s="125"/>
      <c r="AP510" s="126"/>
      <c r="AQ510" s="123"/>
      <c r="AR510" s="112"/>
      <c r="AS510" s="119">
        <f t="shared" si="309"/>
        <v>0</v>
      </c>
      <c r="AT510" s="124"/>
      <c r="AU510" s="115">
        <f>IFERROR(IF(AT510="",0,(SUMIF($G$3:AS$3,"金额-入",$G510:AS510)-SUMIF($G$3:AS$3,"金额-出",$G510:AS510))/(SUMIF($G$3:AS$3,"数量-入",$G510:AS510)-SUMIF($G$3:AS$3,"数量-出",$G510:AS510))),0)</f>
        <v>0</v>
      </c>
      <c r="AV510" s="115">
        <f t="shared" si="310"/>
        <v>0</v>
      </c>
      <c r="AW510" s="125"/>
      <c r="AX510" s="126"/>
      <c r="AY510" s="123"/>
      <c r="AZ510" s="112"/>
      <c r="BA510" s="119">
        <f t="shared" si="311"/>
        <v>0</v>
      </c>
      <c r="BB510" s="124"/>
      <c r="BC510" s="115">
        <f>IFERROR(IF(BB510="",0,(SUMIF($G$3:BA$3,"金额-入",$G510:BA510)-SUMIF($G$3:BA$3,"金额-出",$G510:BA510))/(SUMIF($G$3:BA$3,"数量-入",$G510:BA510)-SUMIF($G$3:BA$3,"数量-出",$G510:BA510))),0)</f>
        <v>0</v>
      </c>
      <c r="BD510" s="115">
        <f t="shared" si="312"/>
        <v>0</v>
      </c>
      <c r="BE510" s="125"/>
      <c r="BF510" s="126"/>
      <c r="BG510" s="123"/>
      <c r="BH510" s="112"/>
      <c r="BI510" s="119">
        <f t="shared" si="313"/>
        <v>0</v>
      </c>
      <c r="BJ510" s="124"/>
      <c r="BK510" s="115">
        <f>IFERROR(IF(BJ510="",0,(SUMIF($G$3:BI$3,"金额-入",$G510:BI510)-SUMIF($G$3:BI$3,"金额-出",$G510:BI510))/(SUMIF($G$3:BI$3,"数量-入",$G510:BI510)-SUMIF($G$3:BI$3,"数量-出",$G510:BI510))),0)</f>
        <v>0</v>
      </c>
      <c r="BL510" s="115">
        <f t="shared" si="314"/>
        <v>0</v>
      </c>
      <c r="BM510" s="125"/>
      <c r="BN510" s="126"/>
      <c r="BO510" s="123"/>
      <c r="BP510" s="112"/>
      <c r="BQ510" s="119">
        <f t="shared" si="315"/>
        <v>0</v>
      </c>
      <c r="BR510" s="124"/>
      <c r="BS510" s="115">
        <f>IFERROR(IF(BR510="",0,(SUMIF($G$3:BQ$3,"金额-入",$G510:BQ510)-SUMIF($G$3:BQ$3,"金额-出",$G510:BQ510))/(SUMIF($G$3:BQ$3,"数量-入",$G510:BQ510)-SUMIF($G$3:BQ$3,"数量-出",$G510:BQ510))),0)</f>
        <v>0</v>
      </c>
      <c r="BT510" s="115">
        <f t="shared" si="316"/>
        <v>0</v>
      </c>
      <c r="BU510" s="125"/>
      <c r="BV510" s="126"/>
      <c r="BW510" s="123"/>
      <c r="BX510" s="112"/>
      <c r="BY510" s="119">
        <f t="shared" si="317"/>
        <v>0</v>
      </c>
      <c r="BZ510" s="124"/>
      <c r="CA510" s="115">
        <f>IFERROR(IF(BZ510="",0,(SUMIF($G$3:BY$3,"金额-入",$G510:BY510)-SUMIF($G$3:BY$3,"金额-出",$G510:BY510))/(SUMIF($G$3:BY$3,"数量-入",$G510:BY510)-SUMIF($G$3:BY$3,"数量-出",$G510:BY510))),0)</f>
        <v>0</v>
      </c>
      <c r="CB510" s="115">
        <f t="shared" si="318"/>
        <v>0</v>
      </c>
      <c r="CC510" s="125"/>
      <c r="CD510" s="126"/>
      <c r="CE510" s="123"/>
      <c r="CF510" s="112"/>
      <c r="CG510" s="119">
        <f t="shared" si="319"/>
        <v>0</v>
      </c>
      <c r="CH510" s="124"/>
      <c r="CI510" s="115">
        <f>IFERROR(IF(CH510="",0,(SUMIF($G$3:CG$3,"金额-入",$G510:CG510)-SUMIF($G$3:CG$3,"金额-出",$G510:CG510))/(SUMIF($G$3:CG$3,"数量-入",$G510:CG510)-SUMIF($G$3:CG$3,"数量-出",$G510:CG510))),0)</f>
        <v>0</v>
      </c>
      <c r="CJ510" s="115">
        <f t="shared" si="320"/>
        <v>0</v>
      </c>
      <c r="CK510" s="125"/>
      <c r="CL510" s="126"/>
      <c r="CM510" s="123"/>
      <c r="CN510" s="112"/>
      <c r="CO510" s="119">
        <f t="shared" si="321"/>
        <v>0</v>
      </c>
      <c r="CP510" s="124"/>
      <c r="CQ510" s="115">
        <f>IFERROR(IF(CP510="",0,(SUMIF($G$3:CO$3,"金额-入",$G510:CO510)-SUMIF($G$3:CO$3,"金额-出",$G510:CO510))/(SUMIF($G$3:CO$3,"数量-入",$G510:CO510)-SUMIF($G$3:CO$3,"数量-出",$G510:CO510))),0)</f>
        <v>0</v>
      </c>
      <c r="CR510" s="115">
        <f t="shared" si="322"/>
        <v>0</v>
      </c>
      <c r="CS510" s="125"/>
      <c r="CT510" s="126"/>
      <c r="CU510" s="123"/>
      <c r="CV510" s="112"/>
      <c r="CW510" s="119">
        <f t="shared" si="323"/>
        <v>0</v>
      </c>
      <c r="CX510" s="124"/>
      <c r="CY510" s="115">
        <f>IFERROR(IF(CX510="",0,(SUMIF($G$3:CW$3,"金额-入",$G510:CW510)-SUMIF($G$3:CW$3,"金额-出",$G510:CW510))/(SUMIF($G$3:CW$3,"数量-入",$G510:CW510)-SUMIF($G$3:CW$3,"数量-出",$G510:CW510))),0)</f>
        <v>0</v>
      </c>
      <c r="CZ510" s="115">
        <f t="shared" si="324"/>
        <v>0</v>
      </c>
      <c r="DA510" s="125"/>
      <c r="DB510" s="126"/>
      <c r="DC510" s="123"/>
      <c r="DD510" s="112"/>
      <c r="DE510" s="119">
        <f t="shared" si="325"/>
        <v>0</v>
      </c>
      <c r="DF510" s="124"/>
      <c r="DG510" s="115">
        <f>IFERROR(IF(DF510="",0,(SUMIF($G$3:DE$3,"金额-入",$G510:DE510)-SUMIF($G$3:DE$3,"金额-出",$G510:DE510))/(SUMIF($G$3:DE$3,"数量-入",$G510:DE510)-SUMIF($G$3:DE$3,"数量-出",$G510:DE510))),0)</f>
        <v>0</v>
      </c>
      <c r="DH510" s="115">
        <f t="shared" si="326"/>
        <v>0</v>
      </c>
      <c r="DI510" s="125"/>
      <c r="DJ510" s="126"/>
      <c r="DK510" s="109">
        <f t="array" ref="DK510">MIN(IF(($G$3:$DJ$3="单价")*(G510:DJ510&lt;&gt;0),G510:DJ510))</f>
        <v>0</v>
      </c>
      <c r="DL510" s="97">
        <f t="array" ref="DL510">MAX(IF($G$3:$DJ$3="单价",G510:DJ510))</f>
        <v>0</v>
      </c>
      <c r="DM510" s="115">
        <f t="shared" si="327"/>
        <v>0</v>
      </c>
      <c r="DN510" s="127"/>
      <c r="DO510" s="2"/>
      <c r="DP510" s="11">
        <f t="shared" si="328"/>
        <v>0</v>
      </c>
      <c r="DQ510" s="11">
        <f t="shared" si="329"/>
        <v>0</v>
      </c>
      <c r="DR510" s="11"/>
      <c r="DS510" s="11"/>
      <c r="DT510" s="11"/>
      <c r="DU510" s="2"/>
      <c r="DV510" s="2"/>
      <c r="DW510" s="2"/>
      <c r="DX510" s="2"/>
      <c r="DY510" s="2"/>
    </row>
    <row r="511" spans="1:129" ht="18" hidden="1" customHeight="1" outlineLevel="1" x14ac:dyDescent="0.15">
      <c r="A511" s="2"/>
      <c r="B511" s="53">
        <f t="shared" si="292"/>
        <v>507</v>
      </c>
      <c r="C511" s="5"/>
      <c r="D511" s="6"/>
      <c r="E511" s="7"/>
      <c r="F511" s="8"/>
      <c r="G511" s="111"/>
      <c r="H511" s="112"/>
      <c r="I511" s="113">
        <f t="shared" si="295"/>
        <v>0</v>
      </c>
      <c r="J511" s="114">
        <f t="shared" si="296"/>
        <v>0</v>
      </c>
      <c r="K511" s="115">
        <f t="shared" si="293"/>
        <v>0</v>
      </c>
      <c r="L511" s="113">
        <f t="shared" si="297"/>
        <v>0</v>
      </c>
      <c r="M511" s="114">
        <f t="shared" si="298"/>
        <v>0</v>
      </c>
      <c r="N511" s="115">
        <f t="shared" si="294"/>
        <v>0</v>
      </c>
      <c r="O511" s="113">
        <f t="shared" si="299"/>
        <v>0</v>
      </c>
      <c r="P511" s="116">
        <f t="shared" si="300"/>
        <v>0</v>
      </c>
      <c r="Q511" s="117">
        <f t="shared" si="301"/>
        <v>0</v>
      </c>
      <c r="R511" s="118">
        <f t="shared" si="302"/>
        <v>0</v>
      </c>
      <c r="S511" s="111"/>
      <c r="T511" s="112"/>
      <c r="U511" s="119">
        <f t="shared" si="303"/>
        <v>0</v>
      </c>
      <c r="V511" s="120"/>
      <c r="W511" s="115">
        <f>IFERROR(IF(V511="",0,(SUMIF($G$3:U$3,"金额-入",$G511:U511)-SUMIF($G$3:U$3,"金额-出",$G511:U511))/(SUMIF($G$3:U$3,"数量-入",$G511:U511)-SUMIF($G$3:U$3,"数量-出",$G511:U511))),0)</f>
        <v>0</v>
      </c>
      <c r="X511" s="115">
        <f t="shared" si="304"/>
        <v>0</v>
      </c>
      <c r="Y511" s="121"/>
      <c r="Z511" s="122"/>
      <c r="AA511" s="111"/>
      <c r="AB511" s="112"/>
      <c r="AC511" s="119">
        <f t="shared" si="305"/>
        <v>0</v>
      </c>
      <c r="AD511" s="120"/>
      <c r="AE511" s="115">
        <f>IFERROR(IF(AD511="",0,(SUMIF($G$3:AC$3,"金额-入",$G511:AC511)-SUMIF($G$3:AC$3,"金额-出",$G511:AC511))/(SUMIF($G$3:AC$3,"数量-入",$G511:AC511)-SUMIF($G$3:AC$3,"数量-出",$G511:AC511))),0)</f>
        <v>0</v>
      </c>
      <c r="AF511" s="115">
        <f t="shared" si="306"/>
        <v>0</v>
      </c>
      <c r="AG511" s="121"/>
      <c r="AH511" s="122"/>
      <c r="AI511" s="123"/>
      <c r="AJ511" s="112"/>
      <c r="AK511" s="119">
        <f t="shared" si="307"/>
        <v>0</v>
      </c>
      <c r="AL511" s="124"/>
      <c r="AM511" s="115">
        <f>IFERROR(IF(AL511="",0,(SUMIF($G$3:AK$3,"金额-入",$G511:AK511)-SUMIF($G$3:AK$3,"金额-出",$G511:AK511))/(SUMIF($G$3:AK$3,"数量-入",$G511:AK511)-SUMIF($G$3:AK$3,"数量-出",$G511:AK511))),0)</f>
        <v>0</v>
      </c>
      <c r="AN511" s="115">
        <f t="shared" si="308"/>
        <v>0</v>
      </c>
      <c r="AO511" s="125"/>
      <c r="AP511" s="126"/>
      <c r="AQ511" s="123"/>
      <c r="AR511" s="112"/>
      <c r="AS511" s="119">
        <f t="shared" si="309"/>
        <v>0</v>
      </c>
      <c r="AT511" s="124"/>
      <c r="AU511" s="115">
        <f>IFERROR(IF(AT511="",0,(SUMIF($G$3:AS$3,"金额-入",$G511:AS511)-SUMIF($G$3:AS$3,"金额-出",$G511:AS511))/(SUMIF($G$3:AS$3,"数量-入",$G511:AS511)-SUMIF($G$3:AS$3,"数量-出",$G511:AS511))),0)</f>
        <v>0</v>
      </c>
      <c r="AV511" s="115">
        <f t="shared" si="310"/>
        <v>0</v>
      </c>
      <c r="AW511" s="125"/>
      <c r="AX511" s="126"/>
      <c r="AY511" s="123"/>
      <c r="AZ511" s="112"/>
      <c r="BA511" s="119">
        <f t="shared" si="311"/>
        <v>0</v>
      </c>
      <c r="BB511" s="124"/>
      <c r="BC511" s="115">
        <f>IFERROR(IF(BB511="",0,(SUMIF($G$3:BA$3,"金额-入",$G511:BA511)-SUMIF($G$3:BA$3,"金额-出",$G511:BA511))/(SUMIF($G$3:BA$3,"数量-入",$G511:BA511)-SUMIF($G$3:BA$3,"数量-出",$G511:BA511))),0)</f>
        <v>0</v>
      </c>
      <c r="BD511" s="115">
        <f t="shared" si="312"/>
        <v>0</v>
      </c>
      <c r="BE511" s="125"/>
      <c r="BF511" s="126"/>
      <c r="BG511" s="123"/>
      <c r="BH511" s="112"/>
      <c r="BI511" s="119">
        <f t="shared" si="313"/>
        <v>0</v>
      </c>
      <c r="BJ511" s="124"/>
      <c r="BK511" s="115">
        <f>IFERROR(IF(BJ511="",0,(SUMIF($G$3:BI$3,"金额-入",$G511:BI511)-SUMIF($G$3:BI$3,"金额-出",$G511:BI511))/(SUMIF($G$3:BI$3,"数量-入",$G511:BI511)-SUMIF($G$3:BI$3,"数量-出",$G511:BI511))),0)</f>
        <v>0</v>
      </c>
      <c r="BL511" s="115">
        <f t="shared" si="314"/>
        <v>0</v>
      </c>
      <c r="BM511" s="125"/>
      <c r="BN511" s="126"/>
      <c r="BO511" s="123"/>
      <c r="BP511" s="112"/>
      <c r="BQ511" s="119">
        <f t="shared" si="315"/>
        <v>0</v>
      </c>
      <c r="BR511" s="124"/>
      <c r="BS511" s="115">
        <f>IFERROR(IF(BR511="",0,(SUMIF($G$3:BQ$3,"金额-入",$G511:BQ511)-SUMIF($G$3:BQ$3,"金额-出",$G511:BQ511))/(SUMIF($G$3:BQ$3,"数量-入",$G511:BQ511)-SUMIF($G$3:BQ$3,"数量-出",$G511:BQ511))),0)</f>
        <v>0</v>
      </c>
      <c r="BT511" s="115">
        <f t="shared" si="316"/>
        <v>0</v>
      </c>
      <c r="BU511" s="125"/>
      <c r="BV511" s="126"/>
      <c r="BW511" s="123"/>
      <c r="BX511" s="112"/>
      <c r="BY511" s="119">
        <f t="shared" si="317"/>
        <v>0</v>
      </c>
      <c r="BZ511" s="124"/>
      <c r="CA511" s="115">
        <f>IFERROR(IF(BZ511="",0,(SUMIF($G$3:BY$3,"金额-入",$G511:BY511)-SUMIF($G$3:BY$3,"金额-出",$G511:BY511))/(SUMIF($G$3:BY$3,"数量-入",$G511:BY511)-SUMIF($G$3:BY$3,"数量-出",$G511:BY511))),0)</f>
        <v>0</v>
      </c>
      <c r="CB511" s="115">
        <f t="shared" si="318"/>
        <v>0</v>
      </c>
      <c r="CC511" s="125"/>
      <c r="CD511" s="126"/>
      <c r="CE511" s="123"/>
      <c r="CF511" s="112"/>
      <c r="CG511" s="119">
        <f t="shared" si="319"/>
        <v>0</v>
      </c>
      <c r="CH511" s="124"/>
      <c r="CI511" s="115">
        <f>IFERROR(IF(CH511="",0,(SUMIF($G$3:CG$3,"金额-入",$G511:CG511)-SUMIF($G$3:CG$3,"金额-出",$G511:CG511))/(SUMIF($G$3:CG$3,"数量-入",$G511:CG511)-SUMIF($G$3:CG$3,"数量-出",$G511:CG511))),0)</f>
        <v>0</v>
      </c>
      <c r="CJ511" s="115">
        <f t="shared" si="320"/>
        <v>0</v>
      </c>
      <c r="CK511" s="125"/>
      <c r="CL511" s="126"/>
      <c r="CM511" s="123"/>
      <c r="CN511" s="112"/>
      <c r="CO511" s="119">
        <f t="shared" si="321"/>
        <v>0</v>
      </c>
      <c r="CP511" s="124"/>
      <c r="CQ511" s="115">
        <f>IFERROR(IF(CP511="",0,(SUMIF($G$3:CO$3,"金额-入",$G511:CO511)-SUMIF($G$3:CO$3,"金额-出",$G511:CO511))/(SUMIF($G$3:CO$3,"数量-入",$G511:CO511)-SUMIF($G$3:CO$3,"数量-出",$G511:CO511))),0)</f>
        <v>0</v>
      </c>
      <c r="CR511" s="115">
        <f t="shared" si="322"/>
        <v>0</v>
      </c>
      <c r="CS511" s="125"/>
      <c r="CT511" s="126"/>
      <c r="CU511" s="123"/>
      <c r="CV511" s="112"/>
      <c r="CW511" s="119">
        <f t="shared" si="323"/>
        <v>0</v>
      </c>
      <c r="CX511" s="124"/>
      <c r="CY511" s="115">
        <f>IFERROR(IF(CX511="",0,(SUMIF($G$3:CW$3,"金额-入",$G511:CW511)-SUMIF($G$3:CW$3,"金额-出",$G511:CW511))/(SUMIF($G$3:CW$3,"数量-入",$G511:CW511)-SUMIF($G$3:CW$3,"数量-出",$G511:CW511))),0)</f>
        <v>0</v>
      </c>
      <c r="CZ511" s="115">
        <f t="shared" si="324"/>
        <v>0</v>
      </c>
      <c r="DA511" s="125"/>
      <c r="DB511" s="126"/>
      <c r="DC511" s="123"/>
      <c r="DD511" s="112"/>
      <c r="DE511" s="119">
        <f t="shared" si="325"/>
        <v>0</v>
      </c>
      <c r="DF511" s="124"/>
      <c r="DG511" s="115">
        <f>IFERROR(IF(DF511="",0,(SUMIF($G$3:DE$3,"金额-入",$G511:DE511)-SUMIF($G$3:DE$3,"金额-出",$G511:DE511))/(SUMIF($G$3:DE$3,"数量-入",$G511:DE511)-SUMIF($G$3:DE$3,"数量-出",$G511:DE511))),0)</f>
        <v>0</v>
      </c>
      <c r="DH511" s="115">
        <f t="shared" si="326"/>
        <v>0</v>
      </c>
      <c r="DI511" s="125"/>
      <c r="DJ511" s="126"/>
      <c r="DK511" s="109">
        <f t="array" ref="DK511">MIN(IF(($G$3:$DJ$3="单价")*(G511:DJ511&lt;&gt;0),G511:DJ511))</f>
        <v>0</v>
      </c>
      <c r="DL511" s="97">
        <f t="array" ref="DL511">MAX(IF($G$3:$DJ$3="单价",G511:DJ511))</f>
        <v>0</v>
      </c>
      <c r="DM511" s="115">
        <f t="shared" si="327"/>
        <v>0</v>
      </c>
      <c r="DN511" s="127"/>
      <c r="DO511" s="2"/>
      <c r="DP511" s="11">
        <f t="shared" si="328"/>
        <v>0</v>
      </c>
      <c r="DQ511" s="11">
        <f t="shared" si="329"/>
        <v>0</v>
      </c>
      <c r="DR511" s="11"/>
      <c r="DS511" s="11"/>
      <c r="DT511" s="11"/>
      <c r="DU511" s="2"/>
      <c r="DV511" s="2"/>
      <c r="DW511" s="2"/>
      <c r="DX511" s="2"/>
      <c r="DY511" s="2"/>
    </row>
    <row r="512" spans="1:129" ht="18" hidden="1" customHeight="1" outlineLevel="1" x14ac:dyDescent="0.15">
      <c r="A512" s="2"/>
      <c r="B512" s="53">
        <f t="shared" si="292"/>
        <v>508</v>
      </c>
      <c r="C512" s="5"/>
      <c r="D512" s="6"/>
      <c r="E512" s="7"/>
      <c r="F512" s="8"/>
      <c r="G512" s="111"/>
      <c r="H512" s="112"/>
      <c r="I512" s="113">
        <f t="shared" si="295"/>
        <v>0</v>
      </c>
      <c r="J512" s="114">
        <f t="shared" si="296"/>
        <v>0</v>
      </c>
      <c r="K512" s="115">
        <f t="shared" si="293"/>
        <v>0</v>
      </c>
      <c r="L512" s="113">
        <f t="shared" si="297"/>
        <v>0</v>
      </c>
      <c r="M512" s="114">
        <f t="shared" si="298"/>
        <v>0</v>
      </c>
      <c r="N512" s="115">
        <f t="shared" si="294"/>
        <v>0</v>
      </c>
      <c r="O512" s="113">
        <f t="shared" si="299"/>
        <v>0</v>
      </c>
      <c r="P512" s="116">
        <f t="shared" si="300"/>
        <v>0</v>
      </c>
      <c r="Q512" s="117">
        <f t="shared" si="301"/>
        <v>0</v>
      </c>
      <c r="R512" s="118">
        <f t="shared" si="302"/>
        <v>0</v>
      </c>
      <c r="S512" s="111"/>
      <c r="T512" s="112"/>
      <c r="U512" s="119">
        <f t="shared" si="303"/>
        <v>0</v>
      </c>
      <c r="V512" s="120"/>
      <c r="W512" s="115">
        <f>IFERROR(IF(V512="",0,(SUMIF($G$3:U$3,"金额-入",$G512:U512)-SUMIF($G$3:U$3,"金额-出",$G512:U512))/(SUMIF($G$3:U$3,"数量-入",$G512:U512)-SUMIF($G$3:U$3,"数量-出",$G512:U512))),0)</f>
        <v>0</v>
      </c>
      <c r="X512" s="115">
        <f t="shared" si="304"/>
        <v>0</v>
      </c>
      <c r="Y512" s="121"/>
      <c r="Z512" s="122"/>
      <c r="AA512" s="111"/>
      <c r="AB512" s="112"/>
      <c r="AC512" s="119">
        <f t="shared" si="305"/>
        <v>0</v>
      </c>
      <c r="AD512" s="120"/>
      <c r="AE512" s="115">
        <f>IFERROR(IF(AD512="",0,(SUMIF($G$3:AC$3,"金额-入",$G512:AC512)-SUMIF($G$3:AC$3,"金额-出",$G512:AC512))/(SUMIF($G$3:AC$3,"数量-入",$G512:AC512)-SUMIF($G$3:AC$3,"数量-出",$G512:AC512))),0)</f>
        <v>0</v>
      </c>
      <c r="AF512" s="115">
        <f t="shared" si="306"/>
        <v>0</v>
      </c>
      <c r="AG512" s="121"/>
      <c r="AH512" s="122"/>
      <c r="AI512" s="123"/>
      <c r="AJ512" s="112"/>
      <c r="AK512" s="119">
        <f t="shared" si="307"/>
        <v>0</v>
      </c>
      <c r="AL512" s="124"/>
      <c r="AM512" s="115">
        <f>IFERROR(IF(AL512="",0,(SUMIF($G$3:AK$3,"金额-入",$G512:AK512)-SUMIF($G$3:AK$3,"金额-出",$G512:AK512))/(SUMIF($G$3:AK$3,"数量-入",$G512:AK512)-SUMIF($G$3:AK$3,"数量-出",$G512:AK512))),0)</f>
        <v>0</v>
      </c>
      <c r="AN512" s="115">
        <f t="shared" si="308"/>
        <v>0</v>
      </c>
      <c r="AO512" s="125"/>
      <c r="AP512" s="126"/>
      <c r="AQ512" s="123"/>
      <c r="AR512" s="112"/>
      <c r="AS512" s="119">
        <f t="shared" si="309"/>
        <v>0</v>
      </c>
      <c r="AT512" s="124"/>
      <c r="AU512" s="115">
        <f>IFERROR(IF(AT512="",0,(SUMIF($G$3:AS$3,"金额-入",$G512:AS512)-SUMIF($G$3:AS$3,"金额-出",$G512:AS512))/(SUMIF($G$3:AS$3,"数量-入",$G512:AS512)-SUMIF($G$3:AS$3,"数量-出",$G512:AS512))),0)</f>
        <v>0</v>
      </c>
      <c r="AV512" s="115">
        <f t="shared" si="310"/>
        <v>0</v>
      </c>
      <c r="AW512" s="125"/>
      <c r="AX512" s="126"/>
      <c r="AY512" s="123"/>
      <c r="AZ512" s="112"/>
      <c r="BA512" s="119">
        <f t="shared" si="311"/>
        <v>0</v>
      </c>
      <c r="BB512" s="124"/>
      <c r="BC512" s="115">
        <f>IFERROR(IF(BB512="",0,(SUMIF($G$3:BA$3,"金额-入",$G512:BA512)-SUMIF($G$3:BA$3,"金额-出",$G512:BA512))/(SUMIF($G$3:BA$3,"数量-入",$G512:BA512)-SUMIF($G$3:BA$3,"数量-出",$G512:BA512))),0)</f>
        <v>0</v>
      </c>
      <c r="BD512" s="115">
        <f t="shared" si="312"/>
        <v>0</v>
      </c>
      <c r="BE512" s="125"/>
      <c r="BF512" s="126"/>
      <c r="BG512" s="123"/>
      <c r="BH512" s="112"/>
      <c r="BI512" s="119">
        <f t="shared" si="313"/>
        <v>0</v>
      </c>
      <c r="BJ512" s="124"/>
      <c r="BK512" s="115">
        <f>IFERROR(IF(BJ512="",0,(SUMIF($G$3:BI$3,"金额-入",$G512:BI512)-SUMIF($G$3:BI$3,"金额-出",$G512:BI512))/(SUMIF($G$3:BI$3,"数量-入",$G512:BI512)-SUMIF($G$3:BI$3,"数量-出",$G512:BI512))),0)</f>
        <v>0</v>
      </c>
      <c r="BL512" s="115">
        <f t="shared" si="314"/>
        <v>0</v>
      </c>
      <c r="BM512" s="125"/>
      <c r="BN512" s="126"/>
      <c r="BO512" s="123"/>
      <c r="BP512" s="112"/>
      <c r="BQ512" s="119">
        <f t="shared" si="315"/>
        <v>0</v>
      </c>
      <c r="BR512" s="124"/>
      <c r="BS512" s="115">
        <f>IFERROR(IF(BR512="",0,(SUMIF($G$3:BQ$3,"金额-入",$G512:BQ512)-SUMIF($G$3:BQ$3,"金额-出",$G512:BQ512))/(SUMIF($G$3:BQ$3,"数量-入",$G512:BQ512)-SUMIF($G$3:BQ$3,"数量-出",$G512:BQ512))),0)</f>
        <v>0</v>
      </c>
      <c r="BT512" s="115">
        <f t="shared" si="316"/>
        <v>0</v>
      </c>
      <c r="BU512" s="125"/>
      <c r="BV512" s="126"/>
      <c r="BW512" s="123"/>
      <c r="BX512" s="112"/>
      <c r="BY512" s="119">
        <f t="shared" si="317"/>
        <v>0</v>
      </c>
      <c r="BZ512" s="124"/>
      <c r="CA512" s="115">
        <f>IFERROR(IF(BZ512="",0,(SUMIF($G$3:BY$3,"金额-入",$G512:BY512)-SUMIF($G$3:BY$3,"金额-出",$G512:BY512))/(SUMIF($G$3:BY$3,"数量-入",$G512:BY512)-SUMIF($G$3:BY$3,"数量-出",$G512:BY512))),0)</f>
        <v>0</v>
      </c>
      <c r="CB512" s="115">
        <f t="shared" si="318"/>
        <v>0</v>
      </c>
      <c r="CC512" s="125"/>
      <c r="CD512" s="126"/>
      <c r="CE512" s="123"/>
      <c r="CF512" s="112"/>
      <c r="CG512" s="119">
        <f t="shared" si="319"/>
        <v>0</v>
      </c>
      <c r="CH512" s="124"/>
      <c r="CI512" s="115">
        <f>IFERROR(IF(CH512="",0,(SUMIF($G$3:CG$3,"金额-入",$G512:CG512)-SUMIF($G$3:CG$3,"金额-出",$G512:CG512))/(SUMIF($G$3:CG$3,"数量-入",$G512:CG512)-SUMIF($G$3:CG$3,"数量-出",$G512:CG512))),0)</f>
        <v>0</v>
      </c>
      <c r="CJ512" s="115">
        <f t="shared" si="320"/>
        <v>0</v>
      </c>
      <c r="CK512" s="125"/>
      <c r="CL512" s="126"/>
      <c r="CM512" s="123"/>
      <c r="CN512" s="112"/>
      <c r="CO512" s="119">
        <f t="shared" si="321"/>
        <v>0</v>
      </c>
      <c r="CP512" s="124"/>
      <c r="CQ512" s="115">
        <f>IFERROR(IF(CP512="",0,(SUMIF($G$3:CO$3,"金额-入",$G512:CO512)-SUMIF($G$3:CO$3,"金额-出",$G512:CO512))/(SUMIF($G$3:CO$3,"数量-入",$G512:CO512)-SUMIF($G$3:CO$3,"数量-出",$G512:CO512))),0)</f>
        <v>0</v>
      </c>
      <c r="CR512" s="115">
        <f t="shared" si="322"/>
        <v>0</v>
      </c>
      <c r="CS512" s="125"/>
      <c r="CT512" s="126"/>
      <c r="CU512" s="123"/>
      <c r="CV512" s="112"/>
      <c r="CW512" s="119">
        <f t="shared" si="323"/>
        <v>0</v>
      </c>
      <c r="CX512" s="124"/>
      <c r="CY512" s="115">
        <f>IFERROR(IF(CX512="",0,(SUMIF($G$3:CW$3,"金额-入",$G512:CW512)-SUMIF($G$3:CW$3,"金额-出",$G512:CW512))/(SUMIF($G$3:CW$3,"数量-入",$G512:CW512)-SUMIF($G$3:CW$3,"数量-出",$G512:CW512))),0)</f>
        <v>0</v>
      </c>
      <c r="CZ512" s="115">
        <f t="shared" si="324"/>
        <v>0</v>
      </c>
      <c r="DA512" s="125"/>
      <c r="DB512" s="126"/>
      <c r="DC512" s="123"/>
      <c r="DD512" s="112"/>
      <c r="DE512" s="119">
        <f t="shared" si="325"/>
        <v>0</v>
      </c>
      <c r="DF512" s="124"/>
      <c r="DG512" s="115">
        <f>IFERROR(IF(DF512="",0,(SUMIF($G$3:DE$3,"金额-入",$G512:DE512)-SUMIF($G$3:DE$3,"金额-出",$G512:DE512))/(SUMIF($G$3:DE$3,"数量-入",$G512:DE512)-SUMIF($G$3:DE$3,"数量-出",$G512:DE512))),0)</f>
        <v>0</v>
      </c>
      <c r="DH512" s="115">
        <f t="shared" si="326"/>
        <v>0</v>
      </c>
      <c r="DI512" s="125"/>
      <c r="DJ512" s="126"/>
      <c r="DK512" s="109">
        <f t="array" ref="DK512">MIN(IF(($G$3:$DJ$3="单价")*(G512:DJ512&lt;&gt;0),G512:DJ512))</f>
        <v>0</v>
      </c>
      <c r="DL512" s="97">
        <f t="array" ref="DL512">MAX(IF($G$3:$DJ$3="单价",G512:DJ512))</f>
        <v>0</v>
      </c>
      <c r="DM512" s="115">
        <f t="shared" si="327"/>
        <v>0</v>
      </c>
      <c r="DN512" s="127"/>
      <c r="DO512" s="2"/>
      <c r="DP512" s="11">
        <f t="shared" si="328"/>
        <v>0</v>
      </c>
      <c r="DQ512" s="11">
        <f t="shared" si="329"/>
        <v>0</v>
      </c>
      <c r="DR512" s="11"/>
      <c r="DS512" s="11"/>
      <c r="DT512" s="11"/>
      <c r="DU512" s="2"/>
      <c r="DV512" s="2"/>
      <c r="DW512" s="2"/>
      <c r="DX512" s="2"/>
      <c r="DY512" s="2"/>
    </row>
    <row r="513" spans="1:129" ht="18" hidden="1" customHeight="1" outlineLevel="1" x14ac:dyDescent="0.15">
      <c r="A513" s="2"/>
      <c r="B513" s="53">
        <f t="shared" si="292"/>
        <v>509</v>
      </c>
      <c r="C513" s="5"/>
      <c r="D513" s="6"/>
      <c r="E513" s="7"/>
      <c r="F513" s="8"/>
      <c r="G513" s="111"/>
      <c r="H513" s="112"/>
      <c r="I513" s="113">
        <f t="shared" si="295"/>
        <v>0</v>
      </c>
      <c r="J513" s="114">
        <f t="shared" si="296"/>
        <v>0</v>
      </c>
      <c r="K513" s="115">
        <f t="shared" si="293"/>
        <v>0</v>
      </c>
      <c r="L513" s="113">
        <f t="shared" si="297"/>
        <v>0</v>
      </c>
      <c r="M513" s="114">
        <f t="shared" si="298"/>
        <v>0</v>
      </c>
      <c r="N513" s="115">
        <f t="shared" si="294"/>
        <v>0</v>
      </c>
      <c r="O513" s="113">
        <f t="shared" si="299"/>
        <v>0</v>
      </c>
      <c r="P513" s="116">
        <f t="shared" si="300"/>
        <v>0</v>
      </c>
      <c r="Q513" s="117">
        <f t="shared" si="301"/>
        <v>0</v>
      </c>
      <c r="R513" s="118">
        <f t="shared" si="302"/>
        <v>0</v>
      </c>
      <c r="S513" s="111"/>
      <c r="T513" s="112"/>
      <c r="U513" s="119">
        <f t="shared" si="303"/>
        <v>0</v>
      </c>
      <c r="V513" s="120"/>
      <c r="W513" s="115">
        <f>IFERROR(IF(V513="",0,(SUMIF($G$3:U$3,"金额-入",$G513:U513)-SUMIF($G$3:U$3,"金额-出",$G513:U513))/(SUMIF($G$3:U$3,"数量-入",$G513:U513)-SUMIF($G$3:U$3,"数量-出",$G513:U513))),0)</f>
        <v>0</v>
      </c>
      <c r="X513" s="115">
        <f t="shared" si="304"/>
        <v>0</v>
      </c>
      <c r="Y513" s="121"/>
      <c r="Z513" s="122"/>
      <c r="AA513" s="111"/>
      <c r="AB513" s="112"/>
      <c r="AC513" s="119">
        <f t="shared" si="305"/>
        <v>0</v>
      </c>
      <c r="AD513" s="120"/>
      <c r="AE513" s="115">
        <f>IFERROR(IF(AD513="",0,(SUMIF($G$3:AC$3,"金额-入",$G513:AC513)-SUMIF($G$3:AC$3,"金额-出",$G513:AC513))/(SUMIF($G$3:AC$3,"数量-入",$G513:AC513)-SUMIF($G$3:AC$3,"数量-出",$G513:AC513))),0)</f>
        <v>0</v>
      </c>
      <c r="AF513" s="115">
        <f t="shared" si="306"/>
        <v>0</v>
      </c>
      <c r="AG513" s="121"/>
      <c r="AH513" s="122"/>
      <c r="AI513" s="123"/>
      <c r="AJ513" s="112"/>
      <c r="AK513" s="119">
        <f t="shared" si="307"/>
        <v>0</v>
      </c>
      <c r="AL513" s="124"/>
      <c r="AM513" s="115">
        <f>IFERROR(IF(AL513="",0,(SUMIF($G$3:AK$3,"金额-入",$G513:AK513)-SUMIF($G$3:AK$3,"金额-出",$G513:AK513))/(SUMIF($G$3:AK$3,"数量-入",$G513:AK513)-SUMIF($G$3:AK$3,"数量-出",$G513:AK513))),0)</f>
        <v>0</v>
      </c>
      <c r="AN513" s="115">
        <f t="shared" si="308"/>
        <v>0</v>
      </c>
      <c r="AO513" s="125"/>
      <c r="AP513" s="126"/>
      <c r="AQ513" s="123"/>
      <c r="AR513" s="112"/>
      <c r="AS513" s="119">
        <f t="shared" si="309"/>
        <v>0</v>
      </c>
      <c r="AT513" s="124"/>
      <c r="AU513" s="115">
        <f>IFERROR(IF(AT513="",0,(SUMIF($G$3:AS$3,"金额-入",$G513:AS513)-SUMIF($G$3:AS$3,"金额-出",$G513:AS513))/(SUMIF($G$3:AS$3,"数量-入",$G513:AS513)-SUMIF($G$3:AS$3,"数量-出",$G513:AS513))),0)</f>
        <v>0</v>
      </c>
      <c r="AV513" s="115">
        <f t="shared" si="310"/>
        <v>0</v>
      </c>
      <c r="AW513" s="125"/>
      <c r="AX513" s="126"/>
      <c r="AY513" s="123"/>
      <c r="AZ513" s="112"/>
      <c r="BA513" s="119">
        <f t="shared" si="311"/>
        <v>0</v>
      </c>
      <c r="BB513" s="124"/>
      <c r="BC513" s="115">
        <f>IFERROR(IF(BB513="",0,(SUMIF($G$3:BA$3,"金额-入",$G513:BA513)-SUMIF($G$3:BA$3,"金额-出",$G513:BA513))/(SUMIF($G$3:BA$3,"数量-入",$G513:BA513)-SUMIF($G$3:BA$3,"数量-出",$G513:BA513))),0)</f>
        <v>0</v>
      </c>
      <c r="BD513" s="115">
        <f t="shared" si="312"/>
        <v>0</v>
      </c>
      <c r="BE513" s="125"/>
      <c r="BF513" s="126"/>
      <c r="BG513" s="123"/>
      <c r="BH513" s="112"/>
      <c r="BI513" s="119">
        <f t="shared" si="313"/>
        <v>0</v>
      </c>
      <c r="BJ513" s="124"/>
      <c r="BK513" s="115">
        <f>IFERROR(IF(BJ513="",0,(SUMIF($G$3:BI$3,"金额-入",$G513:BI513)-SUMIF($G$3:BI$3,"金额-出",$G513:BI513))/(SUMIF($G$3:BI$3,"数量-入",$G513:BI513)-SUMIF($G$3:BI$3,"数量-出",$G513:BI513))),0)</f>
        <v>0</v>
      </c>
      <c r="BL513" s="115">
        <f t="shared" si="314"/>
        <v>0</v>
      </c>
      <c r="BM513" s="125"/>
      <c r="BN513" s="126"/>
      <c r="BO513" s="123"/>
      <c r="BP513" s="112"/>
      <c r="BQ513" s="119">
        <f t="shared" si="315"/>
        <v>0</v>
      </c>
      <c r="BR513" s="124"/>
      <c r="BS513" s="115">
        <f>IFERROR(IF(BR513="",0,(SUMIF($G$3:BQ$3,"金额-入",$G513:BQ513)-SUMIF($G$3:BQ$3,"金额-出",$G513:BQ513))/(SUMIF($G$3:BQ$3,"数量-入",$G513:BQ513)-SUMIF($G$3:BQ$3,"数量-出",$G513:BQ513))),0)</f>
        <v>0</v>
      </c>
      <c r="BT513" s="115">
        <f t="shared" si="316"/>
        <v>0</v>
      </c>
      <c r="BU513" s="125"/>
      <c r="BV513" s="126"/>
      <c r="BW513" s="123"/>
      <c r="BX513" s="112"/>
      <c r="BY513" s="119">
        <f t="shared" si="317"/>
        <v>0</v>
      </c>
      <c r="BZ513" s="124"/>
      <c r="CA513" s="115">
        <f>IFERROR(IF(BZ513="",0,(SUMIF($G$3:BY$3,"金额-入",$G513:BY513)-SUMIF($G$3:BY$3,"金额-出",$G513:BY513))/(SUMIF($G$3:BY$3,"数量-入",$G513:BY513)-SUMIF($G$3:BY$3,"数量-出",$G513:BY513))),0)</f>
        <v>0</v>
      </c>
      <c r="CB513" s="115">
        <f t="shared" si="318"/>
        <v>0</v>
      </c>
      <c r="CC513" s="125"/>
      <c r="CD513" s="126"/>
      <c r="CE513" s="123"/>
      <c r="CF513" s="112"/>
      <c r="CG513" s="119">
        <f t="shared" si="319"/>
        <v>0</v>
      </c>
      <c r="CH513" s="124"/>
      <c r="CI513" s="115">
        <f>IFERROR(IF(CH513="",0,(SUMIF($G$3:CG$3,"金额-入",$G513:CG513)-SUMIF($G$3:CG$3,"金额-出",$G513:CG513))/(SUMIF($G$3:CG$3,"数量-入",$G513:CG513)-SUMIF($G$3:CG$3,"数量-出",$G513:CG513))),0)</f>
        <v>0</v>
      </c>
      <c r="CJ513" s="115">
        <f t="shared" si="320"/>
        <v>0</v>
      </c>
      <c r="CK513" s="125"/>
      <c r="CL513" s="126"/>
      <c r="CM513" s="123"/>
      <c r="CN513" s="112"/>
      <c r="CO513" s="119">
        <f t="shared" si="321"/>
        <v>0</v>
      </c>
      <c r="CP513" s="124"/>
      <c r="CQ513" s="115">
        <f>IFERROR(IF(CP513="",0,(SUMIF($G$3:CO$3,"金额-入",$G513:CO513)-SUMIF($G$3:CO$3,"金额-出",$G513:CO513))/(SUMIF($G$3:CO$3,"数量-入",$G513:CO513)-SUMIF($G$3:CO$3,"数量-出",$G513:CO513))),0)</f>
        <v>0</v>
      </c>
      <c r="CR513" s="115">
        <f t="shared" si="322"/>
        <v>0</v>
      </c>
      <c r="CS513" s="125"/>
      <c r="CT513" s="126"/>
      <c r="CU513" s="123"/>
      <c r="CV513" s="112"/>
      <c r="CW513" s="119">
        <f t="shared" si="323"/>
        <v>0</v>
      </c>
      <c r="CX513" s="124"/>
      <c r="CY513" s="115">
        <f>IFERROR(IF(CX513="",0,(SUMIF($G$3:CW$3,"金额-入",$G513:CW513)-SUMIF($G$3:CW$3,"金额-出",$G513:CW513))/(SUMIF($G$3:CW$3,"数量-入",$G513:CW513)-SUMIF($G$3:CW$3,"数量-出",$G513:CW513))),0)</f>
        <v>0</v>
      </c>
      <c r="CZ513" s="115">
        <f t="shared" si="324"/>
        <v>0</v>
      </c>
      <c r="DA513" s="125"/>
      <c r="DB513" s="126"/>
      <c r="DC513" s="123"/>
      <c r="DD513" s="112"/>
      <c r="DE513" s="119">
        <f t="shared" si="325"/>
        <v>0</v>
      </c>
      <c r="DF513" s="124"/>
      <c r="DG513" s="115">
        <f>IFERROR(IF(DF513="",0,(SUMIF($G$3:DE$3,"金额-入",$G513:DE513)-SUMIF($G$3:DE$3,"金额-出",$G513:DE513))/(SUMIF($G$3:DE$3,"数量-入",$G513:DE513)-SUMIF($G$3:DE$3,"数量-出",$G513:DE513))),0)</f>
        <v>0</v>
      </c>
      <c r="DH513" s="115">
        <f t="shared" si="326"/>
        <v>0</v>
      </c>
      <c r="DI513" s="125"/>
      <c r="DJ513" s="126"/>
      <c r="DK513" s="109">
        <f t="array" ref="DK513">MIN(IF(($G$3:$DJ$3="单价")*(G513:DJ513&lt;&gt;0),G513:DJ513))</f>
        <v>0</v>
      </c>
      <c r="DL513" s="97">
        <f t="array" ref="DL513">MAX(IF($G$3:$DJ$3="单价",G513:DJ513))</f>
        <v>0</v>
      </c>
      <c r="DM513" s="115">
        <f t="shared" si="327"/>
        <v>0</v>
      </c>
      <c r="DN513" s="127"/>
      <c r="DO513" s="2"/>
      <c r="DP513" s="11">
        <f t="shared" si="328"/>
        <v>0</v>
      </c>
      <c r="DQ513" s="11">
        <f t="shared" si="329"/>
        <v>0</v>
      </c>
      <c r="DR513" s="11"/>
      <c r="DS513" s="11"/>
      <c r="DT513" s="11"/>
      <c r="DU513" s="2"/>
      <c r="DV513" s="2"/>
      <c r="DW513" s="2"/>
      <c r="DX513" s="2"/>
      <c r="DY513" s="2"/>
    </row>
    <row r="514" spans="1:129" ht="18" hidden="1" customHeight="1" outlineLevel="1" x14ac:dyDescent="0.15">
      <c r="A514" s="2"/>
      <c r="B514" s="53">
        <f t="shared" si="292"/>
        <v>510</v>
      </c>
      <c r="C514" s="5"/>
      <c r="D514" s="6"/>
      <c r="E514" s="7"/>
      <c r="F514" s="8"/>
      <c r="G514" s="111"/>
      <c r="H514" s="112"/>
      <c r="I514" s="113">
        <f t="shared" si="295"/>
        <v>0</v>
      </c>
      <c r="J514" s="114">
        <f t="shared" si="296"/>
        <v>0</v>
      </c>
      <c r="K514" s="115">
        <f t="shared" si="293"/>
        <v>0</v>
      </c>
      <c r="L514" s="113">
        <f t="shared" si="297"/>
        <v>0</v>
      </c>
      <c r="M514" s="114">
        <f t="shared" si="298"/>
        <v>0</v>
      </c>
      <c r="N514" s="115">
        <f t="shared" si="294"/>
        <v>0</v>
      </c>
      <c r="O514" s="113">
        <f t="shared" si="299"/>
        <v>0</v>
      </c>
      <c r="P514" s="116">
        <f t="shared" si="300"/>
        <v>0</v>
      </c>
      <c r="Q514" s="117">
        <f t="shared" si="301"/>
        <v>0</v>
      </c>
      <c r="R514" s="118">
        <f t="shared" si="302"/>
        <v>0</v>
      </c>
      <c r="S514" s="111"/>
      <c r="T514" s="112"/>
      <c r="U514" s="119">
        <f t="shared" si="303"/>
        <v>0</v>
      </c>
      <c r="V514" s="120"/>
      <c r="W514" s="115">
        <f>IFERROR(IF(V514="",0,(SUMIF($G$3:U$3,"金额-入",$G514:U514)-SUMIF($G$3:U$3,"金额-出",$G514:U514))/(SUMIF($G$3:U$3,"数量-入",$G514:U514)-SUMIF($G$3:U$3,"数量-出",$G514:U514))),0)</f>
        <v>0</v>
      </c>
      <c r="X514" s="115">
        <f t="shared" si="304"/>
        <v>0</v>
      </c>
      <c r="Y514" s="121"/>
      <c r="Z514" s="122"/>
      <c r="AA514" s="111"/>
      <c r="AB514" s="112"/>
      <c r="AC514" s="119">
        <f t="shared" si="305"/>
        <v>0</v>
      </c>
      <c r="AD514" s="120"/>
      <c r="AE514" s="115">
        <f>IFERROR(IF(AD514="",0,(SUMIF($G$3:AC$3,"金额-入",$G514:AC514)-SUMIF($G$3:AC$3,"金额-出",$G514:AC514))/(SUMIF($G$3:AC$3,"数量-入",$G514:AC514)-SUMIF($G$3:AC$3,"数量-出",$G514:AC514))),0)</f>
        <v>0</v>
      </c>
      <c r="AF514" s="115">
        <f t="shared" si="306"/>
        <v>0</v>
      </c>
      <c r="AG514" s="121"/>
      <c r="AH514" s="122"/>
      <c r="AI514" s="123"/>
      <c r="AJ514" s="112"/>
      <c r="AK514" s="119">
        <f t="shared" si="307"/>
        <v>0</v>
      </c>
      <c r="AL514" s="124"/>
      <c r="AM514" s="115">
        <f>IFERROR(IF(AL514="",0,(SUMIF($G$3:AK$3,"金额-入",$G514:AK514)-SUMIF($G$3:AK$3,"金额-出",$G514:AK514))/(SUMIF($G$3:AK$3,"数量-入",$G514:AK514)-SUMIF($G$3:AK$3,"数量-出",$G514:AK514))),0)</f>
        <v>0</v>
      </c>
      <c r="AN514" s="115">
        <f t="shared" si="308"/>
        <v>0</v>
      </c>
      <c r="AO514" s="125"/>
      <c r="AP514" s="126"/>
      <c r="AQ514" s="123"/>
      <c r="AR514" s="112"/>
      <c r="AS514" s="119">
        <f t="shared" si="309"/>
        <v>0</v>
      </c>
      <c r="AT514" s="124"/>
      <c r="AU514" s="115">
        <f>IFERROR(IF(AT514="",0,(SUMIF($G$3:AS$3,"金额-入",$G514:AS514)-SUMIF($G$3:AS$3,"金额-出",$G514:AS514))/(SUMIF($G$3:AS$3,"数量-入",$G514:AS514)-SUMIF($G$3:AS$3,"数量-出",$G514:AS514))),0)</f>
        <v>0</v>
      </c>
      <c r="AV514" s="115">
        <f t="shared" si="310"/>
        <v>0</v>
      </c>
      <c r="AW514" s="125"/>
      <c r="AX514" s="126"/>
      <c r="AY514" s="123"/>
      <c r="AZ514" s="112"/>
      <c r="BA514" s="119">
        <f t="shared" si="311"/>
        <v>0</v>
      </c>
      <c r="BB514" s="124"/>
      <c r="BC514" s="115">
        <f>IFERROR(IF(BB514="",0,(SUMIF($G$3:BA$3,"金额-入",$G514:BA514)-SUMIF($G$3:BA$3,"金额-出",$G514:BA514))/(SUMIF($G$3:BA$3,"数量-入",$G514:BA514)-SUMIF($G$3:BA$3,"数量-出",$G514:BA514))),0)</f>
        <v>0</v>
      </c>
      <c r="BD514" s="115">
        <f t="shared" si="312"/>
        <v>0</v>
      </c>
      <c r="BE514" s="125"/>
      <c r="BF514" s="126"/>
      <c r="BG514" s="123"/>
      <c r="BH514" s="112"/>
      <c r="BI514" s="119">
        <f t="shared" si="313"/>
        <v>0</v>
      </c>
      <c r="BJ514" s="124"/>
      <c r="BK514" s="115">
        <f>IFERROR(IF(BJ514="",0,(SUMIF($G$3:BI$3,"金额-入",$G514:BI514)-SUMIF($G$3:BI$3,"金额-出",$G514:BI514))/(SUMIF($G$3:BI$3,"数量-入",$G514:BI514)-SUMIF($G$3:BI$3,"数量-出",$G514:BI514))),0)</f>
        <v>0</v>
      </c>
      <c r="BL514" s="115">
        <f t="shared" si="314"/>
        <v>0</v>
      </c>
      <c r="BM514" s="125"/>
      <c r="BN514" s="126"/>
      <c r="BO514" s="123"/>
      <c r="BP514" s="112"/>
      <c r="BQ514" s="119">
        <f t="shared" si="315"/>
        <v>0</v>
      </c>
      <c r="BR514" s="124"/>
      <c r="BS514" s="115">
        <f>IFERROR(IF(BR514="",0,(SUMIF($G$3:BQ$3,"金额-入",$G514:BQ514)-SUMIF($G$3:BQ$3,"金额-出",$G514:BQ514))/(SUMIF($G$3:BQ$3,"数量-入",$G514:BQ514)-SUMIF($G$3:BQ$3,"数量-出",$G514:BQ514))),0)</f>
        <v>0</v>
      </c>
      <c r="BT514" s="115">
        <f t="shared" si="316"/>
        <v>0</v>
      </c>
      <c r="BU514" s="125"/>
      <c r="BV514" s="126"/>
      <c r="BW514" s="123"/>
      <c r="BX514" s="112"/>
      <c r="BY514" s="119">
        <f t="shared" si="317"/>
        <v>0</v>
      </c>
      <c r="BZ514" s="124"/>
      <c r="CA514" s="115">
        <f>IFERROR(IF(BZ514="",0,(SUMIF($G$3:BY$3,"金额-入",$G514:BY514)-SUMIF($G$3:BY$3,"金额-出",$G514:BY514))/(SUMIF($G$3:BY$3,"数量-入",$G514:BY514)-SUMIF($G$3:BY$3,"数量-出",$G514:BY514))),0)</f>
        <v>0</v>
      </c>
      <c r="CB514" s="115">
        <f t="shared" si="318"/>
        <v>0</v>
      </c>
      <c r="CC514" s="125"/>
      <c r="CD514" s="126"/>
      <c r="CE514" s="123"/>
      <c r="CF514" s="112"/>
      <c r="CG514" s="119">
        <f t="shared" si="319"/>
        <v>0</v>
      </c>
      <c r="CH514" s="124"/>
      <c r="CI514" s="115">
        <f>IFERROR(IF(CH514="",0,(SUMIF($G$3:CG$3,"金额-入",$G514:CG514)-SUMIF($G$3:CG$3,"金额-出",$G514:CG514))/(SUMIF($G$3:CG$3,"数量-入",$G514:CG514)-SUMIF($G$3:CG$3,"数量-出",$G514:CG514))),0)</f>
        <v>0</v>
      </c>
      <c r="CJ514" s="115">
        <f t="shared" si="320"/>
        <v>0</v>
      </c>
      <c r="CK514" s="125"/>
      <c r="CL514" s="126"/>
      <c r="CM514" s="123"/>
      <c r="CN514" s="112"/>
      <c r="CO514" s="119">
        <f t="shared" si="321"/>
        <v>0</v>
      </c>
      <c r="CP514" s="124"/>
      <c r="CQ514" s="115">
        <f>IFERROR(IF(CP514="",0,(SUMIF($G$3:CO$3,"金额-入",$G514:CO514)-SUMIF($G$3:CO$3,"金额-出",$G514:CO514))/(SUMIF($G$3:CO$3,"数量-入",$G514:CO514)-SUMIF($G$3:CO$3,"数量-出",$G514:CO514))),0)</f>
        <v>0</v>
      </c>
      <c r="CR514" s="115">
        <f t="shared" si="322"/>
        <v>0</v>
      </c>
      <c r="CS514" s="125"/>
      <c r="CT514" s="126"/>
      <c r="CU514" s="123"/>
      <c r="CV514" s="112"/>
      <c r="CW514" s="119">
        <f t="shared" si="323"/>
        <v>0</v>
      </c>
      <c r="CX514" s="124"/>
      <c r="CY514" s="115">
        <f>IFERROR(IF(CX514="",0,(SUMIF($G$3:CW$3,"金额-入",$G514:CW514)-SUMIF($G$3:CW$3,"金额-出",$G514:CW514))/(SUMIF($G$3:CW$3,"数量-入",$G514:CW514)-SUMIF($G$3:CW$3,"数量-出",$G514:CW514))),0)</f>
        <v>0</v>
      </c>
      <c r="CZ514" s="115">
        <f t="shared" si="324"/>
        <v>0</v>
      </c>
      <c r="DA514" s="125"/>
      <c r="DB514" s="126"/>
      <c r="DC514" s="123"/>
      <c r="DD514" s="112"/>
      <c r="DE514" s="119">
        <f t="shared" si="325"/>
        <v>0</v>
      </c>
      <c r="DF514" s="124"/>
      <c r="DG514" s="115">
        <f>IFERROR(IF(DF514="",0,(SUMIF($G$3:DE$3,"金额-入",$G514:DE514)-SUMIF($G$3:DE$3,"金额-出",$G514:DE514))/(SUMIF($G$3:DE$3,"数量-入",$G514:DE514)-SUMIF($G$3:DE$3,"数量-出",$G514:DE514))),0)</f>
        <v>0</v>
      </c>
      <c r="DH514" s="115">
        <f t="shared" si="326"/>
        <v>0</v>
      </c>
      <c r="DI514" s="125"/>
      <c r="DJ514" s="126"/>
      <c r="DK514" s="109">
        <f t="array" ref="DK514">MIN(IF(($G$3:$DJ$3="单价")*(G514:DJ514&lt;&gt;0),G514:DJ514))</f>
        <v>0</v>
      </c>
      <c r="DL514" s="97">
        <f t="array" ref="DL514">MAX(IF($G$3:$DJ$3="单价",G514:DJ514))</f>
        <v>0</v>
      </c>
      <c r="DM514" s="115">
        <f t="shared" si="327"/>
        <v>0</v>
      </c>
      <c r="DN514" s="127"/>
      <c r="DO514" s="2"/>
      <c r="DP514" s="11">
        <f t="shared" si="328"/>
        <v>0</v>
      </c>
      <c r="DQ514" s="11">
        <f t="shared" si="329"/>
        <v>0</v>
      </c>
      <c r="DR514" s="11"/>
      <c r="DS514" s="11"/>
      <c r="DT514" s="11"/>
      <c r="DU514" s="2"/>
      <c r="DV514" s="2"/>
      <c r="DW514" s="2"/>
      <c r="DX514" s="2"/>
      <c r="DY514" s="2"/>
    </row>
    <row r="515" spans="1:129" ht="18" hidden="1" customHeight="1" outlineLevel="1" x14ac:dyDescent="0.15">
      <c r="A515" s="2"/>
      <c r="B515" s="53">
        <f t="shared" si="292"/>
        <v>511</v>
      </c>
      <c r="C515" s="5"/>
      <c r="D515" s="6"/>
      <c r="E515" s="7"/>
      <c r="F515" s="8"/>
      <c r="G515" s="111"/>
      <c r="H515" s="112"/>
      <c r="I515" s="113">
        <f t="shared" si="295"/>
        <v>0</v>
      </c>
      <c r="J515" s="114">
        <f t="shared" si="296"/>
        <v>0</v>
      </c>
      <c r="K515" s="115">
        <f t="shared" si="293"/>
        <v>0</v>
      </c>
      <c r="L515" s="113">
        <f t="shared" si="297"/>
        <v>0</v>
      </c>
      <c r="M515" s="114">
        <f t="shared" si="298"/>
        <v>0</v>
      </c>
      <c r="N515" s="115">
        <f t="shared" si="294"/>
        <v>0</v>
      </c>
      <c r="O515" s="113">
        <f t="shared" si="299"/>
        <v>0</v>
      </c>
      <c r="P515" s="116">
        <f t="shared" si="300"/>
        <v>0</v>
      </c>
      <c r="Q515" s="117">
        <f t="shared" si="301"/>
        <v>0</v>
      </c>
      <c r="R515" s="118">
        <f t="shared" si="302"/>
        <v>0</v>
      </c>
      <c r="S515" s="111"/>
      <c r="T515" s="112"/>
      <c r="U515" s="119">
        <f t="shared" si="303"/>
        <v>0</v>
      </c>
      <c r="V515" s="120"/>
      <c r="W515" s="115">
        <f>IFERROR(IF(V515="",0,(SUMIF($G$3:U$3,"金额-入",$G515:U515)-SUMIF($G$3:U$3,"金额-出",$G515:U515))/(SUMIF($G$3:U$3,"数量-入",$G515:U515)-SUMIF($G$3:U$3,"数量-出",$G515:U515))),0)</f>
        <v>0</v>
      </c>
      <c r="X515" s="115">
        <f t="shared" si="304"/>
        <v>0</v>
      </c>
      <c r="Y515" s="121"/>
      <c r="Z515" s="122"/>
      <c r="AA515" s="111"/>
      <c r="AB515" s="112"/>
      <c r="AC515" s="119">
        <f t="shared" si="305"/>
        <v>0</v>
      </c>
      <c r="AD515" s="120"/>
      <c r="AE515" s="115">
        <f>IFERROR(IF(AD515="",0,(SUMIF($G$3:AC$3,"金额-入",$G515:AC515)-SUMIF($G$3:AC$3,"金额-出",$G515:AC515))/(SUMIF($G$3:AC$3,"数量-入",$G515:AC515)-SUMIF($G$3:AC$3,"数量-出",$G515:AC515))),0)</f>
        <v>0</v>
      </c>
      <c r="AF515" s="115">
        <f t="shared" si="306"/>
        <v>0</v>
      </c>
      <c r="AG515" s="121"/>
      <c r="AH515" s="122"/>
      <c r="AI515" s="123"/>
      <c r="AJ515" s="112"/>
      <c r="AK515" s="119">
        <f t="shared" si="307"/>
        <v>0</v>
      </c>
      <c r="AL515" s="124"/>
      <c r="AM515" s="115">
        <f>IFERROR(IF(AL515="",0,(SUMIF($G$3:AK$3,"金额-入",$G515:AK515)-SUMIF($G$3:AK$3,"金额-出",$G515:AK515))/(SUMIF($G$3:AK$3,"数量-入",$G515:AK515)-SUMIF($G$3:AK$3,"数量-出",$G515:AK515))),0)</f>
        <v>0</v>
      </c>
      <c r="AN515" s="115">
        <f t="shared" si="308"/>
        <v>0</v>
      </c>
      <c r="AO515" s="125"/>
      <c r="AP515" s="126"/>
      <c r="AQ515" s="123"/>
      <c r="AR515" s="112"/>
      <c r="AS515" s="119">
        <f t="shared" si="309"/>
        <v>0</v>
      </c>
      <c r="AT515" s="124"/>
      <c r="AU515" s="115">
        <f>IFERROR(IF(AT515="",0,(SUMIF($G$3:AS$3,"金额-入",$G515:AS515)-SUMIF($G$3:AS$3,"金额-出",$G515:AS515))/(SUMIF($G$3:AS$3,"数量-入",$G515:AS515)-SUMIF($G$3:AS$3,"数量-出",$G515:AS515))),0)</f>
        <v>0</v>
      </c>
      <c r="AV515" s="115">
        <f t="shared" si="310"/>
        <v>0</v>
      </c>
      <c r="AW515" s="125"/>
      <c r="AX515" s="126"/>
      <c r="AY515" s="123"/>
      <c r="AZ515" s="112"/>
      <c r="BA515" s="119">
        <f t="shared" si="311"/>
        <v>0</v>
      </c>
      <c r="BB515" s="124"/>
      <c r="BC515" s="115">
        <f>IFERROR(IF(BB515="",0,(SUMIF($G$3:BA$3,"金额-入",$G515:BA515)-SUMIF($G$3:BA$3,"金额-出",$G515:BA515))/(SUMIF($G$3:BA$3,"数量-入",$G515:BA515)-SUMIF($G$3:BA$3,"数量-出",$G515:BA515))),0)</f>
        <v>0</v>
      </c>
      <c r="BD515" s="115">
        <f t="shared" si="312"/>
        <v>0</v>
      </c>
      <c r="BE515" s="125"/>
      <c r="BF515" s="126"/>
      <c r="BG515" s="123"/>
      <c r="BH515" s="112"/>
      <c r="BI515" s="119">
        <f t="shared" si="313"/>
        <v>0</v>
      </c>
      <c r="BJ515" s="124"/>
      <c r="BK515" s="115">
        <f>IFERROR(IF(BJ515="",0,(SUMIF($G$3:BI$3,"金额-入",$G515:BI515)-SUMIF($G$3:BI$3,"金额-出",$G515:BI515))/(SUMIF($G$3:BI$3,"数量-入",$G515:BI515)-SUMIF($G$3:BI$3,"数量-出",$G515:BI515))),0)</f>
        <v>0</v>
      </c>
      <c r="BL515" s="115">
        <f t="shared" si="314"/>
        <v>0</v>
      </c>
      <c r="BM515" s="125"/>
      <c r="BN515" s="126"/>
      <c r="BO515" s="123"/>
      <c r="BP515" s="112"/>
      <c r="BQ515" s="119">
        <f t="shared" si="315"/>
        <v>0</v>
      </c>
      <c r="BR515" s="124"/>
      <c r="BS515" s="115">
        <f>IFERROR(IF(BR515="",0,(SUMIF($G$3:BQ$3,"金额-入",$G515:BQ515)-SUMIF($G$3:BQ$3,"金额-出",$G515:BQ515))/(SUMIF($G$3:BQ$3,"数量-入",$G515:BQ515)-SUMIF($G$3:BQ$3,"数量-出",$G515:BQ515))),0)</f>
        <v>0</v>
      </c>
      <c r="BT515" s="115">
        <f t="shared" si="316"/>
        <v>0</v>
      </c>
      <c r="BU515" s="125"/>
      <c r="BV515" s="126"/>
      <c r="BW515" s="123"/>
      <c r="BX515" s="112"/>
      <c r="BY515" s="119">
        <f t="shared" si="317"/>
        <v>0</v>
      </c>
      <c r="BZ515" s="124"/>
      <c r="CA515" s="115">
        <f>IFERROR(IF(BZ515="",0,(SUMIF($G$3:BY$3,"金额-入",$G515:BY515)-SUMIF($G$3:BY$3,"金额-出",$G515:BY515))/(SUMIF($G$3:BY$3,"数量-入",$G515:BY515)-SUMIF($G$3:BY$3,"数量-出",$G515:BY515))),0)</f>
        <v>0</v>
      </c>
      <c r="CB515" s="115">
        <f t="shared" si="318"/>
        <v>0</v>
      </c>
      <c r="CC515" s="125"/>
      <c r="CD515" s="126"/>
      <c r="CE515" s="123"/>
      <c r="CF515" s="112"/>
      <c r="CG515" s="119">
        <f t="shared" si="319"/>
        <v>0</v>
      </c>
      <c r="CH515" s="124"/>
      <c r="CI515" s="115">
        <f>IFERROR(IF(CH515="",0,(SUMIF($G$3:CG$3,"金额-入",$G515:CG515)-SUMIF($G$3:CG$3,"金额-出",$G515:CG515))/(SUMIF($G$3:CG$3,"数量-入",$G515:CG515)-SUMIF($G$3:CG$3,"数量-出",$G515:CG515))),0)</f>
        <v>0</v>
      </c>
      <c r="CJ515" s="115">
        <f t="shared" si="320"/>
        <v>0</v>
      </c>
      <c r="CK515" s="125"/>
      <c r="CL515" s="126"/>
      <c r="CM515" s="123"/>
      <c r="CN515" s="112"/>
      <c r="CO515" s="119">
        <f t="shared" si="321"/>
        <v>0</v>
      </c>
      <c r="CP515" s="124"/>
      <c r="CQ515" s="115">
        <f>IFERROR(IF(CP515="",0,(SUMIF($G$3:CO$3,"金额-入",$G515:CO515)-SUMIF($G$3:CO$3,"金额-出",$G515:CO515))/(SUMIF($G$3:CO$3,"数量-入",$G515:CO515)-SUMIF($G$3:CO$3,"数量-出",$G515:CO515))),0)</f>
        <v>0</v>
      </c>
      <c r="CR515" s="115">
        <f t="shared" si="322"/>
        <v>0</v>
      </c>
      <c r="CS515" s="125"/>
      <c r="CT515" s="126"/>
      <c r="CU515" s="123"/>
      <c r="CV515" s="112"/>
      <c r="CW515" s="119">
        <f t="shared" si="323"/>
        <v>0</v>
      </c>
      <c r="CX515" s="124"/>
      <c r="CY515" s="115">
        <f>IFERROR(IF(CX515="",0,(SUMIF($G$3:CW$3,"金额-入",$G515:CW515)-SUMIF($G$3:CW$3,"金额-出",$G515:CW515))/(SUMIF($G$3:CW$3,"数量-入",$G515:CW515)-SUMIF($G$3:CW$3,"数量-出",$G515:CW515))),0)</f>
        <v>0</v>
      </c>
      <c r="CZ515" s="115">
        <f t="shared" si="324"/>
        <v>0</v>
      </c>
      <c r="DA515" s="125"/>
      <c r="DB515" s="126"/>
      <c r="DC515" s="123"/>
      <c r="DD515" s="112"/>
      <c r="DE515" s="119">
        <f t="shared" si="325"/>
        <v>0</v>
      </c>
      <c r="DF515" s="124"/>
      <c r="DG515" s="115">
        <f>IFERROR(IF(DF515="",0,(SUMIF($G$3:DE$3,"金额-入",$G515:DE515)-SUMIF($G$3:DE$3,"金额-出",$G515:DE515))/(SUMIF($G$3:DE$3,"数量-入",$G515:DE515)-SUMIF($G$3:DE$3,"数量-出",$G515:DE515))),0)</f>
        <v>0</v>
      </c>
      <c r="DH515" s="115">
        <f t="shared" si="326"/>
        <v>0</v>
      </c>
      <c r="DI515" s="125"/>
      <c r="DJ515" s="126"/>
      <c r="DK515" s="109">
        <f t="array" ref="DK515">MIN(IF(($G$3:$DJ$3="单价")*(G515:DJ515&lt;&gt;0),G515:DJ515))</f>
        <v>0</v>
      </c>
      <c r="DL515" s="97">
        <f t="array" ref="DL515">MAX(IF($G$3:$DJ$3="单价",G515:DJ515))</f>
        <v>0</v>
      </c>
      <c r="DM515" s="115">
        <f t="shared" si="327"/>
        <v>0</v>
      </c>
      <c r="DN515" s="127"/>
      <c r="DO515" s="2"/>
      <c r="DP515" s="11">
        <f t="shared" si="328"/>
        <v>0</v>
      </c>
      <c r="DQ515" s="11">
        <f t="shared" si="329"/>
        <v>0</v>
      </c>
      <c r="DR515" s="11"/>
      <c r="DS515" s="11"/>
      <c r="DT515" s="11"/>
      <c r="DU515" s="2"/>
      <c r="DV515" s="2"/>
      <c r="DW515" s="2"/>
      <c r="DX515" s="2"/>
      <c r="DY515" s="2"/>
    </row>
    <row r="516" spans="1:129" ht="18" hidden="1" customHeight="1" outlineLevel="1" x14ac:dyDescent="0.15">
      <c r="A516" s="2"/>
      <c r="B516" s="53">
        <f t="shared" si="292"/>
        <v>512</v>
      </c>
      <c r="C516" s="5"/>
      <c r="D516" s="6"/>
      <c r="E516" s="7"/>
      <c r="F516" s="8"/>
      <c r="G516" s="111"/>
      <c r="H516" s="112"/>
      <c r="I516" s="113">
        <f t="shared" si="295"/>
        <v>0</v>
      </c>
      <c r="J516" s="114">
        <f t="shared" si="296"/>
        <v>0</v>
      </c>
      <c r="K516" s="115">
        <f t="shared" si="293"/>
        <v>0</v>
      </c>
      <c r="L516" s="113">
        <f t="shared" si="297"/>
        <v>0</v>
      </c>
      <c r="M516" s="114">
        <f t="shared" si="298"/>
        <v>0</v>
      </c>
      <c r="N516" s="115">
        <f t="shared" si="294"/>
        <v>0</v>
      </c>
      <c r="O516" s="113">
        <f t="shared" si="299"/>
        <v>0</v>
      </c>
      <c r="P516" s="116">
        <f t="shared" si="300"/>
        <v>0</v>
      </c>
      <c r="Q516" s="117">
        <f t="shared" si="301"/>
        <v>0</v>
      </c>
      <c r="R516" s="118">
        <f t="shared" si="302"/>
        <v>0</v>
      </c>
      <c r="S516" s="111"/>
      <c r="T516" s="112"/>
      <c r="U516" s="119">
        <f t="shared" si="303"/>
        <v>0</v>
      </c>
      <c r="V516" s="120"/>
      <c r="W516" s="115">
        <f>IFERROR(IF(V516="",0,(SUMIF($G$3:U$3,"金额-入",$G516:U516)-SUMIF($G$3:U$3,"金额-出",$G516:U516))/(SUMIF($G$3:U$3,"数量-入",$G516:U516)-SUMIF($G$3:U$3,"数量-出",$G516:U516))),0)</f>
        <v>0</v>
      </c>
      <c r="X516" s="115">
        <f t="shared" si="304"/>
        <v>0</v>
      </c>
      <c r="Y516" s="121"/>
      <c r="Z516" s="122"/>
      <c r="AA516" s="111"/>
      <c r="AB516" s="112"/>
      <c r="AC516" s="119">
        <f t="shared" si="305"/>
        <v>0</v>
      </c>
      <c r="AD516" s="120"/>
      <c r="AE516" s="115">
        <f>IFERROR(IF(AD516="",0,(SUMIF($G$3:AC$3,"金额-入",$G516:AC516)-SUMIF($G$3:AC$3,"金额-出",$G516:AC516))/(SUMIF($G$3:AC$3,"数量-入",$G516:AC516)-SUMIF($G$3:AC$3,"数量-出",$G516:AC516))),0)</f>
        <v>0</v>
      </c>
      <c r="AF516" s="115">
        <f t="shared" si="306"/>
        <v>0</v>
      </c>
      <c r="AG516" s="121"/>
      <c r="AH516" s="122"/>
      <c r="AI516" s="123"/>
      <c r="AJ516" s="112"/>
      <c r="AK516" s="119">
        <f t="shared" si="307"/>
        <v>0</v>
      </c>
      <c r="AL516" s="124"/>
      <c r="AM516" s="115">
        <f>IFERROR(IF(AL516="",0,(SUMIF($G$3:AK$3,"金额-入",$G516:AK516)-SUMIF($G$3:AK$3,"金额-出",$G516:AK516))/(SUMIF($G$3:AK$3,"数量-入",$G516:AK516)-SUMIF($G$3:AK$3,"数量-出",$G516:AK516))),0)</f>
        <v>0</v>
      </c>
      <c r="AN516" s="115">
        <f t="shared" si="308"/>
        <v>0</v>
      </c>
      <c r="AO516" s="125"/>
      <c r="AP516" s="126"/>
      <c r="AQ516" s="123"/>
      <c r="AR516" s="112"/>
      <c r="AS516" s="119">
        <f t="shared" si="309"/>
        <v>0</v>
      </c>
      <c r="AT516" s="124"/>
      <c r="AU516" s="115">
        <f>IFERROR(IF(AT516="",0,(SUMIF($G$3:AS$3,"金额-入",$G516:AS516)-SUMIF($G$3:AS$3,"金额-出",$G516:AS516))/(SUMIF($G$3:AS$3,"数量-入",$G516:AS516)-SUMIF($G$3:AS$3,"数量-出",$G516:AS516))),0)</f>
        <v>0</v>
      </c>
      <c r="AV516" s="115">
        <f t="shared" si="310"/>
        <v>0</v>
      </c>
      <c r="AW516" s="125"/>
      <c r="AX516" s="126"/>
      <c r="AY516" s="123"/>
      <c r="AZ516" s="112"/>
      <c r="BA516" s="119">
        <f t="shared" si="311"/>
        <v>0</v>
      </c>
      <c r="BB516" s="124"/>
      <c r="BC516" s="115">
        <f>IFERROR(IF(BB516="",0,(SUMIF($G$3:BA$3,"金额-入",$G516:BA516)-SUMIF($G$3:BA$3,"金额-出",$G516:BA516))/(SUMIF($G$3:BA$3,"数量-入",$G516:BA516)-SUMIF($G$3:BA$3,"数量-出",$G516:BA516))),0)</f>
        <v>0</v>
      </c>
      <c r="BD516" s="115">
        <f t="shared" si="312"/>
        <v>0</v>
      </c>
      <c r="BE516" s="125"/>
      <c r="BF516" s="126"/>
      <c r="BG516" s="123"/>
      <c r="BH516" s="112"/>
      <c r="BI516" s="119">
        <f t="shared" si="313"/>
        <v>0</v>
      </c>
      <c r="BJ516" s="124"/>
      <c r="BK516" s="115">
        <f>IFERROR(IF(BJ516="",0,(SUMIF($G$3:BI$3,"金额-入",$G516:BI516)-SUMIF($G$3:BI$3,"金额-出",$G516:BI516))/(SUMIF($G$3:BI$3,"数量-入",$G516:BI516)-SUMIF($G$3:BI$3,"数量-出",$G516:BI516))),0)</f>
        <v>0</v>
      </c>
      <c r="BL516" s="115">
        <f t="shared" si="314"/>
        <v>0</v>
      </c>
      <c r="BM516" s="125"/>
      <c r="BN516" s="126"/>
      <c r="BO516" s="123"/>
      <c r="BP516" s="112"/>
      <c r="BQ516" s="119">
        <f t="shared" si="315"/>
        <v>0</v>
      </c>
      <c r="BR516" s="124"/>
      <c r="BS516" s="115">
        <f>IFERROR(IF(BR516="",0,(SUMIF($G$3:BQ$3,"金额-入",$G516:BQ516)-SUMIF($G$3:BQ$3,"金额-出",$G516:BQ516))/(SUMIF($G$3:BQ$3,"数量-入",$G516:BQ516)-SUMIF($G$3:BQ$3,"数量-出",$G516:BQ516))),0)</f>
        <v>0</v>
      </c>
      <c r="BT516" s="115">
        <f t="shared" si="316"/>
        <v>0</v>
      </c>
      <c r="BU516" s="125"/>
      <c r="BV516" s="126"/>
      <c r="BW516" s="123"/>
      <c r="BX516" s="112"/>
      <c r="BY516" s="119">
        <f t="shared" si="317"/>
        <v>0</v>
      </c>
      <c r="BZ516" s="124"/>
      <c r="CA516" s="115">
        <f>IFERROR(IF(BZ516="",0,(SUMIF($G$3:BY$3,"金额-入",$G516:BY516)-SUMIF($G$3:BY$3,"金额-出",$G516:BY516))/(SUMIF($G$3:BY$3,"数量-入",$G516:BY516)-SUMIF($G$3:BY$3,"数量-出",$G516:BY516))),0)</f>
        <v>0</v>
      </c>
      <c r="CB516" s="115">
        <f t="shared" si="318"/>
        <v>0</v>
      </c>
      <c r="CC516" s="125"/>
      <c r="CD516" s="126"/>
      <c r="CE516" s="123"/>
      <c r="CF516" s="112"/>
      <c r="CG516" s="119">
        <f t="shared" si="319"/>
        <v>0</v>
      </c>
      <c r="CH516" s="124"/>
      <c r="CI516" s="115">
        <f>IFERROR(IF(CH516="",0,(SUMIF($G$3:CG$3,"金额-入",$G516:CG516)-SUMIF($G$3:CG$3,"金额-出",$G516:CG516))/(SUMIF($G$3:CG$3,"数量-入",$G516:CG516)-SUMIF($G$3:CG$3,"数量-出",$G516:CG516))),0)</f>
        <v>0</v>
      </c>
      <c r="CJ516" s="115">
        <f t="shared" si="320"/>
        <v>0</v>
      </c>
      <c r="CK516" s="125"/>
      <c r="CL516" s="126"/>
      <c r="CM516" s="123"/>
      <c r="CN516" s="112"/>
      <c r="CO516" s="119">
        <f t="shared" si="321"/>
        <v>0</v>
      </c>
      <c r="CP516" s="124"/>
      <c r="CQ516" s="115">
        <f>IFERROR(IF(CP516="",0,(SUMIF($G$3:CO$3,"金额-入",$G516:CO516)-SUMIF($G$3:CO$3,"金额-出",$G516:CO516))/(SUMIF($G$3:CO$3,"数量-入",$G516:CO516)-SUMIF($G$3:CO$3,"数量-出",$G516:CO516))),0)</f>
        <v>0</v>
      </c>
      <c r="CR516" s="115">
        <f t="shared" si="322"/>
        <v>0</v>
      </c>
      <c r="CS516" s="125"/>
      <c r="CT516" s="126"/>
      <c r="CU516" s="123"/>
      <c r="CV516" s="112"/>
      <c r="CW516" s="119">
        <f t="shared" si="323"/>
        <v>0</v>
      </c>
      <c r="CX516" s="124"/>
      <c r="CY516" s="115">
        <f>IFERROR(IF(CX516="",0,(SUMIF($G$3:CW$3,"金额-入",$G516:CW516)-SUMIF($G$3:CW$3,"金额-出",$G516:CW516))/(SUMIF($G$3:CW$3,"数量-入",$G516:CW516)-SUMIF($G$3:CW$3,"数量-出",$G516:CW516))),0)</f>
        <v>0</v>
      </c>
      <c r="CZ516" s="115">
        <f t="shared" si="324"/>
        <v>0</v>
      </c>
      <c r="DA516" s="125"/>
      <c r="DB516" s="126"/>
      <c r="DC516" s="123"/>
      <c r="DD516" s="112"/>
      <c r="DE516" s="119">
        <f t="shared" si="325"/>
        <v>0</v>
      </c>
      <c r="DF516" s="124"/>
      <c r="DG516" s="115">
        <f>IFERROR(IF(DF516="",0,(SUMIF($G$3:DE$3,"金额-入",$G516:DE516)-SUMIF($G$3:DE$3,"金额-出",$G516:DE516))/(SUMIF($G$3:DE$3,"数量-入",$G516:DE516)-SUMIF($G$3:DE$3,"数量-出",$G516:DE516))),0)</f>
        <v>0</v>
      </c>
      <c r="DH516" s="115">
        <f t="shared" si="326"/>
        <v>0</v>
      </c>
      <c r="DI516" s="125"/>
      <c r="DJ516" s="126"/>
      <c r="DK516" s="109">
        <f t="array" ref="DK516">MIN(IF(($G$3:$DJ$3="单价")*(G516:DJ516&lt;&gt;0),G516:DJ516))</f>
        <v>0</v>
      </c>
      <c r="DL516" s="97">
        <f t="array" ref="DL516">MAX(IF($G$3:$DJ$3="单价",G516:DJ516))</f>
        <v>0</v>
      </c>
      <c r="DM516" s="115">
        <f t="shared" si="327"/>
        <v>0</v>
      </c>
      <c r="DN516" s="127"/>
      <c r="DO516" s="2"/>
      <c r="DP516" s="11">
        <f t="shared" si="328"/>
        <v>0</v>
      </c>
      <c r="DQ516" s="11">
        <f t="shared" si="329"/>
        <v>0</v>
      </c>
      <c r="DR516" s="11"/>
      <c r="DS516" s="11"/>
      <c r="DT516" s="11"/>
      <c r="DU516" s="2"/>
      <c r="DV516" s="2"/>
      <c r="DW516" s="2"/>
      <c r="DX516" s="2"/>
      <c r="DY516" s="2"/>
    </row>
    <row r="517" spans="1:129" ht="18" hidden="1" customHeight="1" outlineLevel="1" x14ac:dyDescent="0.15">
      <c r="A517" s="2"/>
      <c r="B517" s="53">
        <f t="shared" si="292"/>
        <v>513</v>
      </c>
      <c r="C517" s="5"/>
      <c r="D517" s="6"/>
      <c r="E517" s="7"/>
      <c r="F517" s="8"/>
      <c r="G517" s="111"/>
      <c r="H517" s="112"/>
      <c r="I517" s="113">
        <f t="shared" si="295"/>
        <v>0</v>
      </c>
      <c r="J517" s="114">
        <f t="shared" si="296"/>
        <v>0</v>
      </c>
      <c r="K517" s="115">
        <f t="shared" si="293"/>
        <v>0</v>
      </c>
      <c r="L517" s="113">
        <f t="shared" si="297"/>
        <v>0</v>
      </c>
      <c r="M517" s="114">
        <f t="shared" si="298"/>
        <v>0</v>
      </c>
      <c r="N517" s="115">
        <f t="shared" si="294"/>
        <v>0</v>
      </c>
      <c r="O517" s="113">
        <f t="shared" si="299"/>
        <v>0</v>
      </c>
      <c r="P517" s="116">
        <f t="shared" si="300"/>
        <v>0</v>
      </c>
      <c r="Q517" s="117">
        <f t="shared" si="301"/>
        <v>0</v>
      </c>
      <c r="R517" s="118">
        <f t="shared" si="302"/>
        <v>0</v>
      </c>
      <c r="S517" s="111"/>
      <c r="T517" s="112"/>
      <c r="U517" s="119">
        <f t="shared" si="303"/>
        <v>0</v>
      </c>
      <c r="V517" s="120"/>
      <c r="W517" s="115">
        <f>IFERROR(IF(V517="",0,(SUMIF($G$3:U$3,"金额-入",$G517:U517)-SUMIF($G$3:U$3,"金额-出",$G517:U517))/(SUMIF($G$3:U$3,"数量-入",$G517:U517)-SUMIF($G$3:U$3,"数量-出",$G517:U517))),0)</f>
        <v>0</v>
      </c>
      <c r="X517" s="115">
        <f t="shared" si="304"/>
        <v>0</v>
      </c>
      <c r="Y517" s="121"/>
      <c r="Z517" s="122"/>
      <c r="AA517" s="111"/>
      <c r="AB517" s="112"/>
      <c r="AC517" s="119">
        <f t="shared" si="305"/>
        <v>0</v>
      </c>
      <c r="AD517" s="120"/>
      <c r="AE517" s="115">
        <f>IFERROR(IF(AD517="",0,(SUMIF($G$3:AC$3,"金额-入",$G517:AC517)-SUMIF($G$3:AC$3,"金额-出",$G517:AC517))/(SUMIF($G$3:AC$3,"数量-入",$G517:AC517)-SUMIF($G$3:AC$3,"数量-出",$G517:AC517))),0)</f>
        <v>0</v>
      </c>
      <c r="AF517" s="115">
        <f t="shared" si="306"/>
        <v>0</v>
      </c>
      <c r="AG517" s="121"/>
      <c r="AH517" s="122"/>
      <c r="AI517" s="123"/>
      <c r="AJ517" s="112"/>
      <c r="AK517" s="119">
        <f t="shared" si="307"/>
        <v>0</v>
      </c>
      <c r="AL517" s="124"/>
      <c r="AM517" s="115">
        <f>IFERROR(IF(AL517="",0,(SUMIF($G$3:AK$3,"金额-入",$G517:AK517)-SUMIF($G$3:AK$3,"金额-出",$G517:AK517))/(SUMIF($G$3:AK$3,"数量-入",$G517:AK517)-SUMIF($G$3:AK$3,"数量-出",$G517:AK517))),0)</f>
        <v>0</v>
      </c>
      <c r="AN517" s="115">
        <f t="shared" si="308"/>
        <v>0</v>
      </c>
      <c r="AO517" s="125"/>
      <c r="AP517" s="126"/>
      <c r="AQ517" s="123"/>
      <c r="AR517" s="112"/>
      <c r="AS517" s="119">
        <f t="shared" si="309"/>
        <v>0</v>
      </c>
      <c r="AT517" s="124"/>
      <c r="AU517" s="115">
        <f>IFERROR(IF(AT517="",0,(SUMIF($G$3:AS$3,"金额-入",$G517:AS517)-SUMIF($G$3:AS$3,"金额-出",$G517:AS517))/(SUMIF($G$3:AS$3,"数量-入",$G517:AS517)-SUMIF($G$3:AS$3,"数量-出",$G517:AS517))),0)</f>
        <v>0</v>
      </c>
      <c r="AV517" s="115">
        <f t="shared" si="310"/>
        <v>0</v>
      </c>
      <c r="AW517" s="125"/>
      <c r="AX517" s="126"/>
      <c r="AY517" s="123"/>
      <c r="AZ517" s="112"/>
      <c r="BA517" s="119">
        <f t="shared" si="311"/>
        <v>0</v>
      </c>
      <c r="BB517" s="124"/>
      <c r="BC517" s="115">
        <f>IFERROR(IF(BB517="",0,(SUMIF($G$3:BA$3,"金额-入",$G517:BA517)-SUMIF($G$3:BA$3,"金额-出",$G517:BA517))/(SUMIF($G$3:BA$3,"数量-入",$G517:BA517)-SUMIF($G$3:BA$3,"数量-出",$G517:BA517))),0)</f>
        <v>0</v>
      </c>
      <c r="BD517" s="115">
        <f t="shared" si="312"/>
        <v>0</v>
      </c>
      <c r="BE517" s="125"/>
      <c r="BF517" s="126"/>
      <c r="BG517" s="123"/>
      <c r="BH517" s="112"/>
      <c r="BI517" s="119">
        <f t="shared" si="313"/>
        <v>0</v>
      </c>
      <c r="BJ517" s="124"/>
      <c r="BK517" s="115">
        <f>IFERROR(IF(BJ517="",0,(SUMIF($G$3:BI$3,"金额-入",$G517:BI517)-SUMIF($G$3:BI$3,"金额-出",$G517:BI517))/(SUMIF($G$3:BI$3,"数量-入",$G517:BI517)-SUMIF($G$3:BI$3,"数量-出",$G517:BI517))),0)</f>
        <v>0</v>
      </c>
      <c r="BL517" s="115">
        <f t="shared" si="314"/>
        <v>0</v>
      </c>
      <c r="BM517" s="125"/>
      <c r="BN517" s="126"/>
      <c r="BO517" s="123"/>
      <c r="BP517" s="112"/>
      <c r="BQ517" s="119">
        <f t="shared" si="315"/>
        <v>0</v>
      </c>
      <c r="BR517" s="124"/>
      <c r="BS517" s="115">
        <f>IFERROR(IF(BR517="",0,(SUMIF($G$3:BQ$3,"金额-入",$G517:BQ517)-SUMIF($G$3:BQ$3,"金额-出",$G517:BQ517))/(SUMIF($G$3:BQ$3,"数量-入",$G517:BQ517)-SUMIF($G$3:BQ$3,"数量-出",$G517:BQ517))),0)</f>
        <v>0</v>
      </c>
      <c r="BT517" s="115">
        <f t="shared" si="316"/>
        <v>0</v>
      </c>
      <c r="BU517" s="125"/>
      <c r="BV517" s="126"/>
      <c r="BW517" s="123"/>
      <c r="BX517" s="112"/>
      <c r="BY517" s="119">
        <f t="shared" si="317"/>
        <v>0</v>
      </c>
      <c r="BZ517" s="124"/>
      <c r="CA517" s="115">
        <f>IFERROR(IF(BZ517="",0,(SUMIF($G$3:BY$3,"金额-入",$G517:BY517)-SUMIF($G$3:BY$3,"金额-出",$G517:BY517))/(SUMIF($G$3:BY$3,"数量-入",$G517:BY517)-SUMIF($G$3:BY$3,"数量-出",$G517:BY517))),0)</f>
        <v>0</v>
      </c>
      <c r="CB517" s="115">
        <f t="shared" si="318"/>
        <v>0</v>
      </c>
      <c r="CC517" s="125"/>
      <c r="CD517" s="126"/>
      <c r="CE517" s="123"/>
      <c r="CF517" s="112"/>
      <c r="CG517" s="119">
        <f t="shared" si="319"/>
        <v>0</v>
      </c>
      <c r="CH517" s="124"/>
      <c r="CI517" s="115">
        <f>IFERROR(IF(CH517="",0,(SUMIF($G$3:CG$3,"金额-入",$G517:CG517)-SUMIF($G$3:CG$3,"金额-出",$G517:CG517))/(SUMIF($G$3:CG$3,"数量-入",$G517:CG517)-SUMIF($G$3:CG$3,"数量-出",$G517:CG517))),0)</f>
        <v>0</v>
      </c>
      <c r="CJ517" s="115">
        <f t="shared" si="320"/>
        <v>0</v>
      </c>
      <c r="CK517" s="125"/>
      <c r="CL517" s="126"/>
      <c r="CM517" s="123"/>
      <c r="CN517" s="112"/>
      <c r="CO517" s="119">
        <f t="shared" si="321"/>
        <v>0</v>
      </c>
      <c r="CP517" s="124"/>
      <c r="CQ517" s="115">
        <f>IFERROR(IF(CP517="",0,(SUMIF($G$3:CO$3,"金额-入",$G517:CO517)-SUMIF($G$3:CO$3,"金额-出",$G517:CO517))/(SUMIF($G$3:CO$3,"数量-入",$G517:CO517)-SUMIF($G$3:CO$3,"数量-出",$G517:CO517))),0)</f>
        <v>0</v>
      </c>
      <c r="CR517" s="115">
        <f t="shared" si="322"/>
        <v>0</v>
      </c>
      <c r="CS517" s="125"/>
      <c r="CT517" s="126"/>
      <c r="CU517" s="123"/>
      <c r="CV517" s="112"/>
      <c r="CW517" s="119">
        <f t="shared" si="323"/>
        <v>0</v>
      </c>
      <c r="CX517" s="124"/>
      <c r="CY517" s="115">
        <f>IFERROR(IF(CX517="",0,(SUMIF($G$3:CW$3,"金额-入",$G517:CW517)-SUMIF($G$3:CW$3,"金额-出",$G517:CW517))/(SUMIF($G$3:CW$3,"数量-入",$G517:CW517)-SUMIF($G$3:CW$3,"数量-出",$G517:CW517))),0)</f>
        <v>0</v>
      </c>
      <c r="CZ517" s="115">
        <f t="shared" si="324"/>
        <v>0</v>
      </c>
      <c r="DA517" s="125"/>
      <c r="DB517" s="126"/>
      <c r="DC517" s="123"/>
      <c r="DD517" s="112"/>
      <c r="DE517" s="119">
        <f t="shared" si="325"/>
        <v>0</v>
      </c>
      <c r="DF517" s="124"/>
      <c r="DG517" s="115">
        <f>IFERROR(IF(DF517="",0,(SUMIF($G$3:DE$3,"金额-入",$G517:DE517)-SUMIF($G$3:DE$3,"金额-出",$G517:DE517))/(SUMIF($G$3:DE$3,"数量-入",$G517:DE517)-SUMIF($G$3:DE$3,"数量-出",$G517:DE517))),0)</f>
        <v>0</v>
      </c>
      <c r="DH517" s="115">
        <f t="shared" si="326"/>
        <v>0</v>
      </c>
      <c r="DI517" s="125"/>
      <c r="DJ517" s="126"/>
      <c r="DK517" s="109">
        <f t="array" ref="DK517">MIN(IF(($G$3:$DJ$3="单价")*(G517:DJ517&lt;&gt;0),G517:DJ517))</f>
        <v>0</v>
      </c>
      <c r="DL517" s="97">
        <f t="array" ref="DL517">MAX(IF($G$3:$DJ$3="单价",G517:DJ517))</f>
        <v>0</v>
      </c>
      <c r="DM517" s="115">
        <f t="shared" si="327"/>
        <v>0</v>
      </c>
      <c r="DN517" s="127"/>
      <c r="DO517" s="2"/>
      <c r="DP517" s="11">
        <f t="shared" si="328"/>
        <v>0</v>
      </c>
      <c r="DQ517" s="11">
        <f t="shared" si="329"/>
        <v>0</v>
      </c>
      <c r="DR517" s="11"/>
      <c r="DS517" s="11"/>
      <c r="DT517" s="11"/>
      <c r="DU517" s="2"/>
      <c r="DV517" s="2"/>
      <c r="DW517" s="2"/>
      <c r="DX517" s="2"/>
      <c r="DY517" s="2"/>
    </row>
    <row r="518" spans="1:129" ht="18" hidden="1" customHeight="1" outlineLevel="1" x14ac:dyDescent="0.15">
      <c r="A518" s="2"/>
      <c r="B518" s="53">
        <f t="shared" si="292"/>
        <v>514</v>
      </c>
      <c r="C518" s="5"/>
      <c r="D518" s="6"/>
      <c r="E518" s="7"/>
      <c r="F518" s="8"/>
      <c r="G518" s="111"/>
      <c r="H518" s="112"/>
      <c r="I518" s="113">
        <f t="shared" si="295"/>
        <v>0</v>
      </c>
      <c r="J518" s="114">
        <f t="shared" si="296"/>
        <v>0</v>
      </c>
      <c r="K518" s="115">
        <f t="shared" si="293"/>
        <v>0</v>
      </c>
      <c r="L518" s="113">
        <f t="shared" si="297"/>
        <v>0</v>
      </c>
      <c r="M518" s="114">
        <f t="shared" si="298"/>
        <v>0</v>
      </c>
      <c r="N518" s="115">
        <f t="shared" si="294"/>
        <v>0</v>
      </c>
      <c r="O518" s="113">
        <f t="shared" si="299"/>
        <v>0</v>
      </c>
      <c r="P518" s="116">
        <f t="shared" si="300"/>
        <v>0</v>
      </c>
      <c r="Q518" s="117">
        <f t="shared" si="301"/>
        <v>0</v>
      </c>
      <c r="R518" s="118">
        <f t="shared" si="302"/>
        <v>0</v>
      </c>
      <c r="S518" s="111"/>
      <c r="T518" s="112"/>
      <c r="U518" s="119">
        <f t="shared" si="303"/>
        <v>0</v>
      </c>
      <c r="V518" s="120"/>
      <c r="W518" s="115">
        <f>IFERROR(IF(V518="",0,(SUMIF($G$3:U$3,"金额-入",$G518:U518)-SUMIF($G$3:U$3,"金额-出",$G518:U518))/(SUMIF($G$3:U$3,"数量-入",$G518:U518)-SUMIF($G$3:U$3,"数量-出",$G518:U518))),0)</f>
        <v>0</v>
      </c>
      <c r="X518" s="115">
        <f t="shared" si="304"/>
        <v>0</v>
      </c>
      <c r="Y518" s="121"/>
      <c r="Z518" s="122"/>
      <c r="AA518" s="111"/>
      <c r="AB518" s="112"/>
      <c r="AC518" s="119">
        <f t="shared" si="305"/>
        <v>0</v>
      </c>
      <c r="AD518" s="120"/>
      <c r="AE518" s="115">
        <f>IFERROR(IF(AD518="",0,(SUMIF($G$3:AC$3,"金额-入",$G518:AC518)-SUMIF($G$3:AC$3,"金额-出",$G518:AC518))/(SUMIF($G$3:AC$3,"数量-入",$G518:AC518)-SUMIF($G$3:AC$3,"数量-出",$G518:AC518))),0)</f>
        <v>0</v>
      </c>
      <c r="AF518" s="115">
        <f t="shared" si="306"/>
        <v>0</v>
      </c>
      <c r="AG518" s="121"/>
      <c r="AH518" s="122"/>
      <c r="AI518" s="123"/>
      <c r="AJ518" s="112"/>
      <c r="AK518" s="119">
        <f t="shared" si="307"/>
        <v>0</v>
      </c>
      <c r="AL518" s="124"/>
      <c r="AM518" s="115">
        <f>IFERROR(IF(AL518="",0,(SUMIF($G$3:AK$3,"金额-入",$G518:AK518)-SUMIF($G$3:AK$3,"金额-出",$G518:AK518))/(SUMIF($G$3:AK$3,"数量-入",$G518:AK518)-SUMIF($G$3:AK$3,"数量-出",$G518:AK518))),0)</f>
        <v>0</v>
      </c>
      <c r="AN518" s="115">
        <f t="shared" si="308"/>
        <v>0</v>
      </c>
      <c r="AO518" s="125"/>
      <c r="AP518" s="126"/>
      <c r="AQ518" s="123"/>
      <c r="AR518" s="112"/>
      <c r="AS518" s="119">
        <f t="shared" si="309"/>
        <v>0</v>
      </c>
      <c r="AT518" s="124"/>
      <c r="AU518" s="115">
        <f>IFERROR(IF(AT518="",0,(SUMIF($G$3:AS$3,"金额-入",$G518:AS518)-SUMIF($G$3:AS$3,"金额-出",$G518:AS518))/(SUMIF($G$3:AS$3,"数量-入",$G518:AS518)-SUMIF($G$3:AS$3,"数量-出",$G518:AS518))),0)</f>
        <v>0</v>
      </c>
      <c r="AV518" s="115">
        <f t="shared" si="310"/>
        <v>0</v>
      </c>
      <c r="AW518" s="125"/>
      <c r="AX518" s="126"/>
      <c r="AY518" s="123"/>
      <c r="AZ518" s="112"/>
      <c r="BA518" s="119">
        <f t="shared" si="311"/>
        <v>0</v>
      </c>
      <c r="BB518" s="124"/>
      <c r="BC518" s="115">
        <f>IFERROR(IF(BB518="",0,(SUMIF($G$3:BA$3,"金额-入",$G518:BA518)-SUMIF($G$3:BA$3,"金额-出",$G518:BA518))/(SUMIF($G$3:BA$3,"数量-入",$G518:BA518)-SUMIF($G$3:BA$3,"数量-出",$G518:BA518))),0)</f>
        <v>0</v>
      </c>
      <c r="BD518" s="115">
        <f t="shared" si="312"/>
        <v>0</v>
      </c>
      <c r="BE518" s="125"/>
      <c r="BF518" s="126"/>
      <c r="BG518" s="123"/>
      <c r="BH518" s="112"/>
      <c r="BI518" s="119">
        <f t="shared" si="313"/>
        <v>0</v>
      </c>
      <c r="BJ518" s="124"/>
      <c r="BK518" s="115">
        <f>IFERROR(IF(BJ518="",0,(SUMIF($G$3:BI$3,"金额-入",$G518:BI518)-SUMIF($G$3:BI$3,"金额-出",$G518:BI518))/(SUMIF($G$3:BI$3,"数量-入",$G518:BI518)-SUMIF($G$3:BI$3,"数量-出",$G518:BI518))),0)</f>
        <v>0</v>
      </c>
      <c r="BL518" s="115">
        <f t="shared" si="314"/>
        <v>0</v>
      </c>
      <c r="BM518" s="125"/>
      <c r="BN518" s="126"/>
      <c r="BO518" s="123"/>
      <c r="BP518" s="112"/>
      <c r="BQ518" s="119">
        <f t="shared" si="315"/>
        <v>0</v>
      </c>
      <c r="BR518" s="124"/>
      <c r="BS518" s="115">
        <f>IFERROR(IF(BR518="",0,(SUMIF($G$3:BQ$3,"金额-入",$G518:BQ518)-SUMIF($G$3:BQ$3,"金额-出",$G518:BQ518))/(SUMIF($G$3:BQ$3,"数量-入",$G518:BQ518)-SUMIF($G$3:BQ$3,"数量-出",$G518:BQ518))),0)</f>
        <v>0</v>
      </c>
      <c r="BT518" s="115">
        <f t="shared" si="316"/>
        <v>0</v>
      </c>
      <c r="BU518" s="125"/>
      <c r="BV518" s="126"/>
      <c r="BW518" s="123"/>
      <c r="BX518" s="112"/>
      <c r="BY518" s="119">
        <f t="shared" si="317"/>
        <v>0</v>
      </c>
      <c r="BZ518" s="124"/>
      <c r="CA518" s="115">
        <f>IFERROR(IF(BZ518="",0,(SUMIF($G$3:BY$3,"金额-入",$G518:BY518)-SUMIF($G$3:BY$3,"金额-出",$G518:BY518))/(SUMIF($G$3:BY$3,"数量-入",$G518:BY518)-SUMIF($G$3:BY$3,"数量-出",$G518:BY518))),0)</f>
        <v>0</v>
      </c>
      <c r="CB518" s="115">
        <f t="shared" si="318"/>
        <v>0</v>
      </c>
      <c r="CC518" s="125"/>
      <c r="CD518" s="126"/>
      <c r="CE518" s="123"/>
      <c r="CF518" s="112"/>
      <c r="CG518" s="119">
        <f t="shared" si="319"/>
        <v>0</v>
      </c>
      <c r="CH518" s="124"/>
      <c r="CI518" s="115">
        <f>IFERROR(IF(CH518="",0,(SUMIF($G$3:CG$3,"金额-入",$G518:CG518)-SUMIF($G$3:CG$3,"金额-出",$G518:CG518))/(SUMIF($G$3:CG$3,"数量-入",$G518:CG518)-SUMIF($G$3:CG$3,"数量-出",$G518:CG518))),0)</f>
        <v>0</v>
      </c>
      <c r="CJ518" s="115">
        <f t="shared" si="320"/>
        <v>0</v>
      </c>
      <c r="CK518" s="125"/>
      <c r="CL518" s="126"/>
      <c r="CM518" s="123"/>
      <c r="CN518" s="112"/>
      <c r="CO518" s="119">
        <f t="shared" si="321"/>
        <v>0</v>
      </c>
      <c r="CP518" s="124"/>
      <c r="CQ518" s="115">
        <f>IFERROR(IF(CP518="",0,(SUMIF($G$3:CO$3,"金额-入",$G518:CO518)-SUMIF($G$3:CO$3,"金额-出",$G518:CO518))/(SUMIF($G$3:CO$3,"数量-入",$G518:CO518)-SUMIF($G$3:CO$3,"数量-出",$G518:CO518))),0)</f>
        <v>0</v>
      </c>
      <c r="CR518" s="115">
        <f t="shared" si="322"/>
        <v>0</v>
      </c>
      <c r="CS518" s="125"/>
      <c r="CT518" s="126"/>
      <c r="CU518" s="123"/>
      <c r="CV518" s="112"/>
      <c r="CW518" s="119">
        <f t="shared" si="323"/>
        <v>0</v>
      </c>
      <c r="CX518" s="124"/>
      <c r="CY518" s="115">
        <f>IFERROR(IF(CX518="",0,(SUMIF($G$3:CW$3,"金额-入",$G518:CW518)-SUMIF($G$3:CW$3,"金额-出",$G518:CW518))/(SUMIF($G$3:CW$3,"数量-入",$G518:CW518)-SUMIF($G$3:CW$3,"数量-出",$G518:CW518))),0)</f>
        <v>0</v>
      </c>
      <c r="CZ518" s="115">
        <f t="shared" si="324"/>
        <v>0</v>
      </c>
      <c r="DA518" s="125"/>
      <c r="DB518" s="126"/>
      <c r="DC518" s="123"/>
      <c r="DD518" s="112"/>
      <c r="DE518" s="119">
        <f t="shared" si="325"/>
        <v>0</v>
      </c>
      <c r="DF518" s="124"/>
      <c r="DG518" s="115">
        <f>IFERROR(IF(DF518="",0,(SUMIF($G$3:DE$3,"金额-入",$G518:DE518)-SUMIF($G$3:DE$3,"金额-出",$G518:DE518))/(SUMIF($G$3:DE$3,"数量-入",$G518:DE518)-SUMIF($G$3:DE$3,"数量-出",$G518:DE518))),0)</f>
        <v>0</v>
      </c>
      <c r="DH518" s="115">
        <f t="shared" si="326"/>
        <v>0</v>
      </c>
      <c r="DI518" s="125"/>
      <c r="DJ518" s="126"/>
      <c r="DK518" s="109">
        <f t="array" ref="DK518">MIN(IF(($G$3:$DJ$3="单价")*(G518:DJ518&lt;&gt;0),G518:DJ518))</f>
        <v>0</v>
      </c>
      <c r="DL518" s="97">
        <f t="array" ref="DL518">MAX(IF($G$3:$DJ$3="单价",G518:DJ518))</f>
        <v>0</v>
      </c>
      <c r="DM518" s="115">
        <f t="shared" si="327"/>
        <v>0</v>
      </c>
      <c r="DN518" s="127"/>
      <c r="DO518" s="2"/>
      <c r="DP518" s="11">
        <f t="shared" si="328"/>
        <v>0</v>
      </c>
      <c r="DQ518" s="11">
        <f t="shared" si="329"/>
        <v>0</v>
      </c>
      <c r="DR518" s="11"/>
      <c r="DS518" s="11"/>
      <c r="DT518" s="11"/>
      <c r="DU518" s="2"/>
      <c r="DV518" s="2"/>
      <c r="DW518" s="2"/>
      <c r="DX518" s="2"/>
      <c r="DY518" s="2"/>
    </row>
    <row r="519" spans="1:129" ht="18" hidden="1" customHeight="1" outlineLevel="1" x14ac:dyDescent="0.15">
      <c r="A519" s="2"/>
      <c r="B519" s="53">
        <f t="shared" si="292"/>
        <v>515</v>
      </c>
      <c r="C519" s="5"/>
      <c r="D519" s="6"/>
      <c r="E519" s="7"/>
      <c r="F519" s="8"/>
      <c r="G519" s="111"/>
      <c r="H519" s="112"/>
      <c r="I519" s="113">
        <f t="shared" si="295"/>
        <v>0</v>
      </c>
      <c r="J519" s="114">
        <f t="shared" si="296"/>
        <v>0</v>
      </c>
      <c r="K519" s="115">
        <f t="shared" si="293"/>
        <v>0</v>
      </c>
      <c r="L519" s="113">
        <f t="shared" si="297"/>
        <v>0</v>
      </c>
      <c r="M519" s="114">
        <f t="shared" si="298"/>
        <v>0</v>
      </c>
      <c r="N519" s="115">
        <f t="shared" si="294"/>
        <v>0</v>
      </c>
      <c r="O519" s="113">
        <f t="shared" si="299"/>
        <v>0</v>
      </c>
      <c r="P519" s="116">
        <f t="shared" si="300"/>
        <v>0</v>
      </c>
      <c r="Q519" s="117">
        <f t="shared" si="301"/>
        <v>0</v>
      </c>
      <c r="R519" s="118">
        <f t="shared" si="302"/>
        <v>0</v>
      </c>
      <c r="S519" s="111"/>
      <c r="T519" s="112"/>
      <c r="U519" s="119">
        <f t="shared" si="303"/>
        <v>0</v>
      </c>
      <c r="V519" s="120"/>
      <c r="W519" s="115">
        <f>IFERROR(IF(V519="",0,(SUMIF($G$3:U$3,"金额-入",$G519:U519)-SUMIF($G$3:U$3,"金额-出",$G519:U519))/(SUMIF($G$3:U$3,"数量-入",$G519:U519)-SUMIF($G$3:U$3,"数量-出",$G519:U519))),0)</f>
        <v>0</v>
      </c>
      <c r="X519" s="115">
        <f t="shared" si="304"/>
        <v>0</v>
      </c>
      <c r="Y519" s="121"/>
      <c r="Z519" s="122"/>
      <c r="AA519" s="111"/>
      <c r="AB519" s="112"/>
      <c r="AC519" s="119">
        <f t="shared" si="305"/>
        <v>0</v>
      </c>
      <c r="AD519" s="120"/>
      <c r="AE519" s="115">
        <f>IFERROR(IF(AD519="",0,(SUMIF($G$3:AC$3,"金额-入",$G519:AC519)-SUMIF($G$3:AC$3,"金额-出",$G519:AC519))/(SUMIF($G$3:AC$3,"数量-入",$G519:AC519)-SUMIF($G$3:AC$3,"数量-出",$G519:AC519))),0)</f>
        <v>0</v>
      </c>
      <c r="AF519" s="115">
        <f t="shared" si="306"/>
        <v>0</v>
      </c>
      <c r="AG519" s="121"/>
      <c r="AH519" s="122"/>
      <c r="AI519" s="123"/>
      <c r="AJ519" s="112"/>
      <c r="AK519" s="119">
        <f t="shared" si="307"/>
        <v>0</v>
      </c>
      <c r="AL519" s="124"/>
      <c r="AM519" s="115">
        <f>IFERROR(IF(AL519="",0,(SUMIF($G$3:AK$3,"金额-入",$G519:AK519)-SUMIF($G$3:AK$3,"金额-出",$G519:AK519))/(SUMIF($G$3:AK$3,"数量-入",$G519:AK519)-SUMIF($G$3:AK$3,"数量-出",$G519:AK519))),0)</f>
        <v>0</v>
      </c>
      <c r="AN519" s="115">
        <f t="shared" si="308"/>
        <v>0</v>
      </c>
      <c r="AO519" s="125"/>
      <c r="AP519" s="126"/>
      <c r="AQ519" s="123"/>
      <c r="AR519" s="112"/>
      <c r="AS519" s="119">
        <f t="shared" si="309"/>
        <v>0</v>
      </c>
      <c r="AT519" s="124"/>
      <c r="AU519" s="115">
        <f>IFERROR(IF(AT519="",0,(SUMIF($G$3:AS$3,"金额-入",$G519:AS519)-SUMIF($G$3:AS$3,"金额-出",$G519:AS519))/(SUMIF($G$3:AS$3,"数量-入",$G519:AS519)-SUMIF($G$3:AS$3,"数量-出",$G519:AS519))),0)</f>
        <v>0</v>
      </c>
      <c r="AV519" s="115">
        <f t="shared" si="310"/>
        <v>0</v>
      </c>
      <c r="AW519" s="125"/>
      <c r="AX519" s="126"/>
      <c r="AY519" s="123"/>
      <c r="AZ519" s="112"/>
      <c r="BA519" s="119">
        <f t="shared" si="311"/>
        <v>0</v>
      </c>
      <c r="BB519" s="124"/>
      <c r="BC519" s="115">
        <f>IFERROR(IF(BB519="",0,(SUMIF($G$3:BA$3,"金额-入",$G519:BA519)-SUMIF($G$3:BA$3,"金额-出",$G519:BA519))/(SUMIF($G$3:BA$3,"数量-入",$G519:BA519)-SUMIF($G$3:BA$3,"数量-出",$G519:BA519))),0)</f>
        <v>0</v>
      </c>
      <c r="BD519" s="115">
        <f t="shared" si="312"/>
        <v>0</v>
      </c>
      <c r="BE519" s="125"/>
      <c r="BF519" s="126"/>
      <c r="BG519" s="123"/>
      <c r="BH519" s="112"/>
      <c r="BI519" s="119">
        <f t="shared" si="313"/>
        <v>0</v>
      </c>
      <c r="BJ519" s="124"/>
      <c r="BK519" s="115">
        <f>IFERROR(IF(BJ519="",0,(SUMIF($G$3:BI$3,"金额-入",$G519:BI519)-SUMIF($G$3:BI$3,"金额-出",$G519:BI519))/(SUMIF($G$3:BI$3,"数量-入",$G519:BI519)-SUMIF($G$3:BI$3,"数量-出",$G519:BI519))),0)</f>
        <v>0</v>
      </c>
      <c r="BL519" s="115">
        <f t="shared" si="314"/>
        <v>0</v>
      </c>
      <c r="BM519" s="125"/>
      <c r="BN519" s="126"/>
      <c r="BO519" s="123"/>
      <c r="BP519" s="112"/>
      <c r="BQ519" s="119">
        <f t="shared" si="315"/>
        <v>0</v>
      </c>
      <c r="BR519" s="124"/>
      <c r="BS519" s="115">
        <f>IFERROR(IF(BR519="",0,(SUMIF($G$3:BQ$3,"金额-入",$G519:BQ519)-SUMIF($G$3:BQ$3,"金额-出",$G519:BQ519))/(SUMIF($G$3:BQ$3,"数量-入",$G519:BQ519)-SUMIF($G$3:BQ$3,"数量-出",$G519:BQ519))),0)</f>
        <v>0</v>
      </c>
      <c r="BT519" s="115">
        <f t="shared" si="316"/>
        <v>0</v>
      </c>
      <c r="BU519" s="125"/>
      <c r="BV519" s="126"/>
      <c r="BW519" s="123"/>
      <c r="BX519" s="112"/>
      <c r="BY519" s="119">
        <f t="shared" si="317"/>
        <v>0</v>
      </c>
      <c r="BZ519" s="124"/>
      <c r="CA519" s="115">
        <f>IFERROR(IF(BZ519="",0,(SUMIF($G$3:BY$3,"金额-入",$G519:BY519)-SUMIF($G$3:BY$3,"金额-出",$G519:BY519))/(SUMIF($G$3:BY$3,"数量-入",$G519:BY519)-SUMIF($G$3:BY$3,"数量-出",$G519:BY519))),0)</f>
        <v>0</v>
      </c>
      <c r="CB519" s="115">
        <f t="shared" si="318"/>
        <v>0</v>
      </c>
      <c r="CC519" s="125"/>
      <c r="CD519" s="126"/>
      <c r="CE519" s="123"/>
      <c r="CF519" s="112"/>
      <c r="CG519" s="119">
        <f t="shared" si="319"/>
        <v>0</v>
      </c>
      <c r="CH519" s="124"/>
      <c r="CI519" s="115">
        <f>IFERROR(IF(CH519="",0,(SUMIF($G$3:CG$3,"金额-入",$G519:CG519)-SUMIF($G$3:CG$3,"金额-出",$G519:CG519))/(SUMIF($G$3:CG$3,"数量-入",$G519:CG519)-SUMIF($G$3:CG$3,"数量-出",$G519:CG519))),0)</f>
        <v>0</v>
      </c>
      <c r="CJ519" s="115">
        <f t="shared" si="320"/>
        <v>0</v>
      </c>
      <c r="CK519" s="125"/>
      <c r="CL519" s="126"/>
      <c r="CM519" s="123"/>
      <c r="CN519" s="112"/>
      <c r="CO519" s="119">
        <f t="shared" si="321"/>
        <v>0</v>
      </c>
      <c r="CP519" s="124"/>
      <c r="CQ519" s="115">
        <f>IFERROR(IF(CP519="",0,(SUMIF($G$3:CO$3,"金额-入",$G519:CO519)-SUMIF($G$3:CO$3,"金额-出",$G519:CO519))/(SUMIF($G$3:CO$3,"数量-入",$G519:CO519)-SUMIF($G$3:CO$3,"数量-出",$G519:CO519))),0)</f>
        <v>0</v>
      </c>
      <c r="CR519" s="115">
        <f t="shared" si="322"/>
        <v>0</v>
      </c>
      <c r="CS519" s="125"/>
      <c r="CT519" s="126"/>
      <c r="CU519" s="123"/>
      <c r="CV519" s="112"/>
      <c r="CW519" s="119">
        <f t="shared" si="323"/>
        <v>0</v>
      </c>
      <c r="CX519" s="124"/>
      <c r="CY519" s="115">
        <f>IFERROR(IF(CX519="",0,(SUMIF($G$3:CW$3,"金额-入",$G519:CW519)-SUMIF($G$3:CW$3,"金额-出",$G519:CW519))/(SUMIF($G$3:CW$3,"数量-入",$G519:CW519)-SUMIF($G$3:CW$3,"数量-出",$G519:CW519))),0)</f>
        <v>0</v>
      </c>
      <c r="CZ519" s="115">
        <f t="shared" si="324"/>
        <v>0</v>
      </c>
      <c r="DA519" s="125"/>
      <c r="DB519" s="126"/>
      <c r="DC519" s="123"/>
      <c r="DD519" s="112"/>
      <c r="DE519" s="119">
        <f t="shared" si="325"/>
        <v>0</v>
      </c>
      <c r="DF519" s="124"/>
      <c r="DG519" s="115">
        <f>IFERROR(IF(DF519="",0,(SUMIF($G$3:DE$3,"金额-入",$G519:DE519)-SUMIF($G$3:DE$3,"金额-出",$G519:DE519))/(SUMIF($G$3:DE$3,"数量-入",$G519:DE519)-SUMIF($G$3:DE$3,"数量-出",$G519:DE519))),0)</f>
        <v>0</v>
      </c>
      <c r="DH519" s="115">
        <f t="shared" si="326"/>
        <v>0</v>
      </c>
      <c r="DI519" s="125"/>
      <c r="DJ519" s="126"/>
      <c r="DK519" s="109">
        <f t="array" ref="DK519">MIN(IF(($G$3:$DJ$3="单价")*(G519:DJ519&lt;&gt;0),G519:DJ519))</f>
        <v>0</v>
      </c>
      <c r="DL519" s="97">
        <f t="array" ref="DL519">MAX(IF($G$3:$DJ$3="单价",G519:DJ519))</f>
        <v>0</v>
      </c>
      <c r="DM519" s="115">
        <f t="shared" si="327"/>
        <v>0</v>
      </c>
      <c r="DN519" s="127"/>
      <c r="DO519" s="2"/>
      <c r="DP519" s="11">
        <f t="shared" si="328"/>
        <v>0</v>
      </c>
      <c r="DQ519" s="11">
        <f t="shared" si="329"/>
        <v>0</v>
      </c>
      <c r="DR519" s="11"/>
      <c r="DS519" s="11"/>
      <c r="DT519" s="11"/>
      <c r="DU519" s="2"/>
      <c r="DV519" s="2"/>
      <c r="DW519" s="2"/>
      <c r="DX519" s="2"/>
      <c r="DY519" s="2"/>
    </row>
    <row r="520" spans="1:129" ht="18" hidden="1" customHeight="1" outlineLevel="1" x14ac:dyDescent="0.15">
      <c r="A520" s="2"/>
      <c r="B520" s="53">
        <f t="shared" si="292"/>
        <v>516</v>
      </c>
      <c r="C520" s="5"/>
      <c r="D520" s="6"/>
      <c r="E520" s="7"/>
      <c r="F520" s="8"/>
      <c r="G520" s="111"/>
      <c r="H520" s="112"/>
      <c r="I520" s="113">
        <f t="shared" si="295"/>
        <v>0</v>
      </c>
      <c r="J520" s="114">
        <f t="shared" si="296"/>
        <v>0</v>
      </c>
      <c r="K520" s="115">
        <f t="shared" si="293"/>
        <v>0</v>
      </c>
      <c r="L520" s="113">
        <f t="shared" si="297"/>
        <v>0</v>
      </c>
      <c r="M520" s="114">
        <f t="shared" si="298"/>
        <v>0</v>
      </c>
      <c r="N520" s="115">
        <f t="shared" si="294"/>
        <v>0</v>
      </c>
      <c r="O520" s="113">
        <f t="shared" si="299"/>
        <v>0</v>
      </c>
      <c r="P520" s="116">
        <f t="shared" si="300"/>
        <v>0</v>
      </c>
      <c r="Q520" s="117">
        <f t="shared" si="301"/>
        <v>0</v>
      </c>
      <c r="R520" s="118">
        <f t="shared" si="302"/>
        <v>0</v>
      </c>
      <c r="S520" s="111"/>
      <c r="T520" s="112"/>
      <c r="U520" s="119">
        <f t="shared" si="303"/>
        <v>0</v>
      </c>
      <c r="V520" s="120"/>
      <c r="W520" s="115">
        <f>IFERROR(IF(V520="",0,(SUMIF($G$3:U$3,"金额-入",$G520:U520)-SUMIF($G$3:U$3,"金额-出",$G520:U520))/(SUMIF($G$3:U$3,"数量-入",$G520:U520)-SUMIF($G$3:U$3,"数量-出",$G520:U520))),0)</f>
        <v>0</v>
      </c>
      <c r="X520" s="115">
        <f t="shared" si="304"/>
        <v>0</v>
      </c>
      <c r="Y520" s="121"/>
      <c r="Z520" s="122"/>
      <c r="AA520" s="111"/>
      <c r="AB520" s="112"/>
      <c r="AC520" s="119">
        <f t="shared" si="305"/>
        <v>0</v>
      </c>
      <c r="AD520" s="120"/>
      <c r="AE520" s="115">
        <f>IFERROR(IF(AD520="",0,(SUMIF($G$3:AC$3,"金额-入",$G520:AC520)-SUMIF($G$3:AC$3,"金额-出",$G520:AC520))/(SUMIF($G$3:AC$3,"数量-入",$G520:AC520)-SUMIF($G$3:AC$3,"数量-出",$G520:AC520))),0)</f>
        <v>0</v>
      </c>
      <c r="AF520" s="115">
        <f t="shared" si="306"/>
        <v>0</v>
      </c>
      <c r="AG520" s="121"/>
      <c r="AH520" s="122"/>
      <c r="AI520" s="123"/>
      <c r="AJ520" s="112"/>
      <c r="AK520" s="119">
        <f t="shared" si="307"/>
        <v>0</v>
      </c>
      <c r="AL520" s="124"/>
      <c r="AM520" s="115">
        <f>IFERROR(IF(AL520="",0,(SUMIF($G$3:AK$3,"金额-入",$G520:AK520)-SUMIF($G$3:AK$3,"金额-出",$G520:AK520))/(SUMIF($G$3:AK$3,"数量-入",$G520:AK520)-SUMIF($G$3:AK$3,"数量-出",$G520:AK520))),0)</f>
        <v>0</v>
      </c>
      <c r="AN520" s="115">
        <f t="shared" si="308"/>
        <v>0</v>
      </c>
      <c r="AO520" s="125"/>
      <c r="AP520" s="126"/>
      <c r="AQ520" s="123"/>
      <c r="AR520" s="112"/>
      <c r="AS520" s="119">
        <f t="shared" si="309"/>
        <v>0</v>
      </c>
      <c r="AT520" s="124"/>
      <c r="AU520" s="115">
        <f>IFERROR(IF(AT520="",0,(SUMIF($G$3:AS$3,"金额-入",$G520:AS520)-SUMIF($G$3:AS$3,"金额-出",$G520:AS520))/(SUMIF($G$3:AS$3,"数量-入",$G520:AS520)-SUMIF($G$3:AS$3,"数量-出",$G520:AS520))),0)</f>
        <v>0</v>
      </c>
      <c r="AV520" s="115">
        <f t="shared" si="310"/>
        <v>0</v>
      </c>
      <c r="AW520" s="125"/>
      <c r="AX520" s="126"/>
      <c r="AY520" s="123"/>
      <c r="AZ520" s="112"/>
      <c r="BA520" s="119">
        <f t="shared" si="311"/>
        <v>0</v>
      </c>
      <c r="BB520" s="124"/>
      <c r="BC520" s="115">
        <f>IFERROR(IF(BB520="",0,(SUMIF($G$3:BA$3,"金额-入",$G520:BA520)-SUMIF($G$3:BA$3,"金额-出",$G520:BA520))/(SUMIF($G$3:BA$3,"数量-入",$G520:BA520)-SUMIF($G$3:BA$3,"数量-出",$G520:BA520))),0)</f>
        <v>0</v>
      </c>
      <c r="BD520" s="115">
        <f t="shared" si="312"/>
        <v>0</v>
      </c>
      <c r="BE520" s="125"/>
      <c r="BF520" s="126"/>
      <c r="BG520" s="123"/>
      <c r="BH520" s="112"/>
      <c r="BI520" s="119">
        <f t="shared" si="313"/>
        <v>0</v>
      </c>
      <c r="BJ520" s="124"/>
      <c r="BK520" s="115">
        <f>IFERROR(IF(BJ520="",0,(SUMIF($G$3:BI$3,"金额-入",$G520:BI520)-SUMIF($G$3:BI$3,"金额-出",$G520:BI520))/(SUMIF($G$3:BI$3,"数量-入",$G520:BI520)-SUMIF($G$3:BI$3,"数量-出",$G520:BI520))),0)</f>
        <v>0</v>
      </c>
      <c r="BL520" s="115">
        <f t="shared" si="314"/>
        <v>0</v>
      </c>
      <c r="BM520" s="125"/>
      <c r="BN520" s="126"/>
      <c r="BO520" s="123"/>
      <c r="BP520" s="112"/>
      <c r="BQ520" s="119">
        <f t="shared" si="315"/>
        <v>0</v>
      </c>
      <c r="BR520" s="124"/>
      <c r="BS520" s="115">
        <f>IFERROR(IF(BR520="",0,(SUMIF($G$3:BQ$3,"金额-入",$G520:BQ520)-SUMIF($G$3:BQ$3,"金额-出",$G520:BQ520))/(SUMIF($G$3:BQ$3,"数量-入",$G520:BQ520)-SUMIF($G$3:BQ$3,"数量-出",$G520:BQ520))),0)</f>
        <v>0</v>
      </c>
      <c r="BT520" s="115">
        <f t="shared" si="316"/>
        <v>0</v>
      </c>
      <c r="BU520" s="125"/>
      <c r="BV520" s="126"/>
      <c r="BW520" s="123"/>
      <c r="BX520" s="112"/>
      <c r="BY520" s="119">
        <f t="shared" si="317"/>
        <v>0</v>
      </c>
      <c r="BZ520" s="124"/>
      <c r="CA520" s="115">
        <f>IFERROR(IF(BZ520="",0,(SUMIF($G$3:BY$3,"金额-入",$G520:BY520)-SUMIF($G$3:BY$3,"金额-出",$G520:BY520))/(SUMIF($G$3:BY$3,"数量-入",$G520:BY520)-SUMIF($G$3:BY$3,"数量-出",$G520:BY520))),0)</f>
        <v>0</v>
      </c>
      <c r="CB520" s="115">
        <f t="shared" si="318"/>
        <v>0</v>
      </c>
      <c r="CC520" s="125"/>
      <c r="CD520" s="126"/>
      <c r="CE520" s="123"/>
      <c r="CF520" s="112"/>
      <c r="CG520" s="119">
        <f t="shared" si="319"/>
        <v>0</v>
      </c>
      <c r="CH520" s="124"/>
      <c r="CI520" s="115">
        <f>IFERROR(IF(CH520="",0,(SUMIF($G$3:CG$3,"金额-入",$G520:CG520)-SUMIF($G$3:CG$3,"金额-出",$G520:CG520))/(SUMIF($G$3:CG$3,"数量-入",$G520:CG520)-SUMIF($G$3:CG$3,"数量-出",$G520:CG520))),0)</f>
        <v>0</v>
      </c>
      <c r="CJ520" s="115">
        <f t="shared" si="320"/>
        <v>0</v>
      </c>
      <c r="CK520" s="125"/>
      <c r="CL520" s="126"/>
      <c r="CM520" s="123"/>
      <c r="CN520" s="112"/>
      <c r="CO520" s="119">
        <f t="shared" si="321"/>
        <v>0</v>
      </c>
      <c r="CP520" s="124"/>
      <c r="CQ520" s="115">
        <f>IFERROR(IF(CP520="",0,(SUMIF($G$3:CO$3,"金额-入",$G520:CO520)-SUMIF($G$3:CO$3,"金额-出",$G520:CO520))/(SUMIF($G$3:CO$3,"数量-入",$G520:CO520)-SUMIF($G$3:CO$3,"数量-出",$G520:CO520))),0)</f>
        <v>0</v>
      </c>
      <c r="CR520" s="115">
        <f t="shared" si="322"/>
        <v>0</v>
      </c>
      <c r="CS520" s="125"/>
      <c r="CT520" s="126"/>
      <c r="CU520" s="123"/>
      <c r="CV520" s="112"/>
      <c r="CW520" s="119">
        <f t="shared" si="323"/>
        <v>0</v>
      </c>
      <c r="CX520" s="124"/>
      <c r="CY520" s="115">
        <f>IFERROR(IF(CX520="",0,(SUMIF($G$3:CW$3,"金额-入",$G520:CW520)-SUMIF($G$3:CW$3,"金额-出",$G520:CW520))/(SUMIF($G$3:CW$3,"数量-入",$G520:CW520)-SUMIF($G$3:CW$3,"数量-出",$G520:CW520))),0)</f>
        <v>0</v>
      </c>
      <c r="CZ520" s="115">
        <f t="shared" si="324"/>
        <v>0</v>
      </c>
      <c r="DA520" s="125"/>
      <c r="DB520" s="126"/>
      <c r="DC520" s="123"/>
      <c r="DD520" s="112"/>
      <c r="DE520" s="119">
        <f t="shared" si="325"/>
        <v>0</v>
      </c>
      <c r="DF520" s="124"/>
      <c r="DG520" s="115">
        <f>IFERROR(IF(DF520="",0,(SUMIF($G$3:DE$3,"金额-入",$G520:DE520)-SUMIF($G$3:DE$3,"金额-出",$G520:DE520))/(SUMIF($G$3:DE$3,"数量-入",$G520:DE520)-SUMIF($G$3:DE$3,"数量-出",$G520:DE520))),0)</f>
        <v>0</v>
      </c>
      <c r="DH520" s="115">
        <f t="shared" si="326"/>
        <v>0</v>
      </c>
      <c r="DI520" s="125"/>
      <c r="DJ520" s="126"/>
      <c r="DK520" s="109">
        <f t="array" ref="DK520">MIN(IF(($G$3:$DJ$3="单价")*(G520:DJ520&lt;&gt;0),G520:DJ520))</f>
        <v>0</v>
      </c>
      <c r="DL520" s="97">
        <f t="array" ref="DL520">MAX(IF($G$3:$DJ$3="单价",G520:DJ520))</f>
        <v>0</v>
      </c>
      <c r="DM520" s="115">
        <f t="shared" si="327"/>
        <v>0</v>
      </c>
      <c r="DN520" s="127"/>
      <c r="DO520" s="2"/>
      <c r="DP520" s="11">
        <f t="shared" si="328"/>
        <v>0</v>
      </c>
      <c r="DQ520" s="11">
        <f t="shared" si="329"/>
        <v>0</v>
      </c>
      <c r="DR520" s="11"/>
      <c r="DS520" s="11"/>
      <c r="DT520" s="11"/>
      <c r="DU520" s="2"/>
      <c r="DV520" s="2"/>
      <c r="DW520" s="2"/>
      <c r="DX520" s="2"/>
      <c r="DY520" s="2"/>
    </row>
    <row r="521" spans="1:129" ht="18" hidden="1" customHeight="1" outlineLevel="1" x14ac:dyDescent="0.15">
      <c r="A521" s="2"/>
      <c r="B521" s="53">
        <f t="shared" si="292"/>
        <v>517</v>
      </c>
      <c r="C521" s="5"/>
      <c r="D521" s="6"/>
      <c r="E521" s="7"/>
      <c r="F521" s="8"/>
      <c r="G521" s="111"/>
      <c r="H521" s="112"/>
      <c r="I521" s="113">
        <f t="shared" si="295"/>
        <v>0</v>
      </c>
      <c r="J521" s="114">
        <f t="shared" si="296"/>
        <v>0</v>
      </c>
      <c r="K521" s="115">
        <f t="shared" si="293"/>
        <v>0</v>
      </c>
      <c r="L521" s="113">
        <f t="shared" si="297"/>
        <v>0</v>
      </c>
      <c r="M521" s="114">
        <f t="shared" si="298"/>
        <v>0</v>
      </c>
      <c r="N521" s="115">
        <f t="shared" si="294"/>
        <v>0</v>
      </c>
      <c r="O521" s="113">
        <f t="shared" si="299"/>
        <v>0</v>
      </c>
      <c r="P521" s="116">
        <f t="shared" si="300"/>
        <v>0</v>
      </c>
      <c r="Q521" s="117">
        <f t="shared" si="301"/>
        <v>0</v>
      </c>
      <c r="R521" s="118">
        <f t="shared" si="302"/>
        <v>0</v>
      </c>
      <c r="S521" s="111"/>
      <c r="T521" s="112"/>
      <c r="U521" s="119">
        <f t="shared" si="303"/>
        <v>0</v>
      </c>
      <c r="V521" s="120"/>
      <c r="W521" s="115">
        <f>IFERROR(IF(V521="",0,(SUMIF($G$3:U$3,"金额-入",$G521:U521)-SUMIF($G$3:U$3,"金额-出",$G521:U521))/(SUMIF($G$3:U$3,"数量-入",$G521:U521)-SUMIF($G$3:U$3,"数量-出",$G521:U521))),0)</f>
        <v>0</v>
      </c>
      <c r="X521" s="115">
        <f t="shared" si="304"/>
        <v>0</v>
      </c>
      <c r="Y521" s="121"/>
      <c r="Z521" s="122"/>
      <c r="AA521" s="111"/>
      <c r="AB521" s="112"/>
      <c r="AC521" s="119">
        <f t="shared" si="305"/>
        <v>0</v>
      </c>
      <c r="AD521" s="120"/>
      <c r="AE521" s="115">
        <f>IFERROR(IF(AD521="",0,(SUMIF($G$3:AC$3,"金额-入",$G521:AC521)-SUMIF($G$3:AC$3,"金额-出",$G521:AC521))/(SUMIF($G$3:AC$3,"数量-入",$G521:AC521)-SUMIF($G$3:AC$3,"数量-出",$G521:AC521))),0)</f>
        <v>0</v>
      </c>
      <c r="AF521" s="115">
        <f t="shared" si="306"/>
        <v>0</v>
      </c>
      <c r="AG521" s="121"/>
      <c r="AH521" s="122"/>
      <c r="AI521" s="123"/>
      <c r="AJ521" s="112"/>
      <c r="AK521" s="119">
        <f t="shared" si="307"/>
        <v>0</v>
      </c>
      <c r="AL521" s="124"/>
      <c r="AM521" s="115">
        <f>IFERROR(IF(AL521="",0,(SUMIF($G$3:AK$3,"金额-入",$G521:AK521)-SUMIF($G$3:AK$3,"金额-出",$G521:AK521))/(SUMIF($G$3:AK$3,"数量-入",$G521:AK521)-SUMIF($G$3:AK$3,"数量-出",$G521:AK521))),0)</f>
        <v>0</v>
      </c>
      <c r="AN521" s="115">
        <f t="shared" si="308"/>
        <v>0</v>
      </c>
      <c r="AO521" s="125"/>
      <c r="AP521" s="126"/>
      <c r="AQ521" s="123"/>
      <c r="AR521" s="112"/>
      <c r="AS521" s="119">
        <f t="shared" si="309"/>
        <v>0</v>
      </c>
      <c r="AT521" s="124"/>
      <c r="AU521" s="115">
        <f>IFERROR(IF(AT521="",0,(SUMIF($G$3:AS$3,"金额-入",$G521:AS521)-SUMIF($G$3:AS$3,"金额-出",$G521:AS521))/(SUMIF($G$3:AS$3,"数量-入",$G521:AS521)-SUMIF($G$3:AS$3,"数量-出",$G521:AS521))),0)</f>
        <v>0</v>
      </c>
      <c r="AV521" s="115">
        <f t="shared" si="310"/>
        <v>0</v>
      </c>
      <c r="AW521" s="125"/>
      <c r="AX521" s="126"/>
      <c r="AY521" s="123"/>
      <c r="AZ521" s="112"/>
      <c r="BA521" s="119">
        <f t="shared" si="311"/>
        <v>0</v>
      </c>
      <c r="BB521" s="124"/>
      <c r="BC521" s="115">
        <f>IFERROR(IF(BB521="",0,(SUMIF($G$3:BA$3,"金额-入",$G521:BA521)-SUMIF($G$3:BA$3,"金额-出",$G521:BA521))/(SUMIF($G$3:BA$3,"数量-入",$G521:BA521)-SUMIF($G$3:BA$3,"数量-出",$G521:BA521))),0)</f>
        <v>0</v>
      </c>
      <c r="BD521" s="115">
        <f t="shared" si="312"/>
        <v>0</v>
      </c>
      <c r="BE521" s="125"/>
      <c r="BF521" s="126"/>
      <c r="BG521" s="123"/>
      <c r="BH521" s="112"/>
      <c r="BI521" s="119">
        <f t="shared" si="313"/>
        <v>0</v>
      </c>
      <c r="BJ521" s="124"/>
      <c r="BK521" s="115">
        <f>IFERROR(IF(BJ521="",0,(SUMIF($G$3:BI$3,"金额-入",$G521:BI521)-SUMIF($G$3:BI$3,"金额-出",$G521:BI521))/(SUMIF($G$3:BI$3,"数量-入",$G521:BI521)-SUMIF($G$3:BI$3,"数量-出",$G521:BI521))),0)</f>
        <v>0</v>
      </c>
      <c r="BL521" s="115">
        <f t="shared" si="314"/>
        <v>0</v>
      </c>
      <c r="BM521" s="125"/>
      <c r="BN521" s="126"/>
      <c r="BO521" s="123"/>
      <c r="BP521" s="112"/>
      <c r="BQ521" s="119">
        <f t="shared" si="315"/>
        <v>0</v>
      </c>
      <c r="BR521" s="124"/>
      <c r="BS521" s="115">
        <f>IFERROR(IF(BR521="",0,(SUMIF($G$3:BQ$3,"金额-入",$G521:BQ521)-SUMIF($G$3:BQ$3,"金额-出",$G521:BQ521))/(SUMIF($G$3:BQ$3,"数量-入",$G521:BQ521)-SUMIF($G$3:BQ$3,"数量-出",$G521:BQ521))),0)</f>
        <v>0</v>
      </c>
      <c r="BT521" s="115">
        <f t="shared" si="316"/>
        <v>0</v>
      </c>
      <c r="BU521" s="125"/>
      <c r="BV521" s="126"/>
      <c r="BW521" s="123"/>
      <c r="BX521" s="112"/>
      <c r="BY521" s="119">
        <f t="shared" si="317"/>
        <v>0</v>
      </c>
      <c r="BZ521" s="124"/>
      <c r="CA521" s="115">
        <f>IFERROR(IF(BZ521="",0,(SUMIF($G$3:BY$3,"金额-入",$G521:BY521)-SUMIF($G$3:BY$3,"金额-出",$G521:BY521))/(SUMIF($G$3:BY$3,"数量-入",$G521:BY521)-SUMIF($G$3:BY$3,"数量-出",$G521:BY521))),0)</f>
        <v>0</v>
      </c>
      <c r="CB521" s="115">
        <f t="shared" si="318"/>
        <v>0</v>
      </c>
      <c r="CC521" s="125"/>
      <c r="CD521" s="126"/>
      <c r="CE521" s="123"/>
      <c r="CF521" s="112"/>
      <c r="CG521" s="119">
        <f t="shared" si="319"/>
        <v>0</v>
      </c>
      <c r="CH521" s="124"/>
      <c r="CI521" s="115">
        <f>IFERROR(IF(CH521="",0,(SUMIF($G$3:CG$3,"金额-入",$G521:CG521)-SUMIF($G$3:CG$3,"金额-出",$G521:CG521))/(SUMIF($G$3:CG$3,"数量-入",$G521:CG521)-SUMIF($G$3:CG$3,"数量-出",$G521:CG521))),0)</f>
        <v>0</v>
      </c>
      <c r="CJ521" s="115">
        <f t="shared" si="320"/>
        <v>0</v>
      </c>
      <c r="CK521" s="125"/>
      <c r="CL521" s="126"/>
      <c r="CM521" s="123"/>
      <c r="CN521" s="112"/>
      <c r="CO521" s="119">
        <f t="shared" si="321"/>
        <v>0</v>
      </c>
      <c r="CP521" s="124"/>
      <c r="CQ521" s="115">
        <f>IFERROR(IF(CP521="",0,(SUMIF($G$3:CO$3,"金额-入",$G521:CO521)-SUMIF($G$3:CO$3,"金额-出",$G521:CO521))/(SUMIF($G$3:CO$3,"数量-入",$G521:CO521)-SUMIF($G$3:CO$3,"数量-出",$G521:CO521))),0)</f>
        <v>0</v>
      </c>
      <c r="CR521" s="115">
        <f t="shared" si="322"/>
        <v>0</v>
      </c>
      <c r="CS521" s="125"/>
      <c r="CT521" s="126"/>
      <c r="CU521" s="123"/>
      <c r="CV521" s="112"/>
      <c r="CW521" s="119">
        <f t="shared" si="323"/>
        <v>0</v>
      </c>
      <c r="CX521" s="124"/>
      <c r="CY521" s="115">
        <f>IFERROR(IF(CX521="",0,(SUMIF($G$3:CW$3,"金额-入",$G521:CW521)-SUMIF($G$3:CW$3,"金额-出",$G521:CW521))/(SUMIF($G$3:CW$3,"数量-入",$G521:CW521)-SUMIF($G$3:CW$3,"数量-出",$G521:CW521))),0)</f>
        <v>0</v>
      </c>
      <c r="CZ521" s="115">
        <f t="shared" si="324"/>
        <v>0</v>
      </c>
      <c r="DA521" s="125"/>
      <c r="DB521" s="126"/>
      <c r="DC521" s="123"/>
      <c r="DD521" s="112"/>
      <c r="DE521" s="119">
        <f t="shared" si="325"/>
        <v>0</v>
      </c>
      <c r="DF521" s="124"/>
      <c r="DG521" s="115">
        <f>IFERROR(IF(DF521="",0,(SUMIF($G$3:DE$3,"金额-入",$G521:DE521)-SUMIF($G$3:DE$3,"金额-出",$G521:DE521))/(SUMIF($G$3:DE$3,"数量-入",$G521:DE521)-SUMIF($G$3:DE$3,"数量-出",$G521:DE521))),0)</f>
        <v>0</v>
      </c>
      <c r="DH521" s="115">
        <f t="shared" si="326"/>
        <v>0</v>
      </c>
      <c r="DI521" s="125"/>
      <c r="DJ521" s="126"/>
      <c r="DK521" s="109">
        <f t="array" ref="DK521">MIN(IF(($G$3:$DJ$3="单价")*(G521:DJ521&lt;&gt;0),G521:DJ521))</f>
        <v>0</v>
      </c>
      <c r="DL521" s="97">
        <f t="array" ref="DL521">MAX(IF($G$3:$DJ$3="单价",G521:DJ521))</f>
        <v>0</v>
      </c>
      <c r="DM521" s="115">
        <f t="shared" si="327"/>
        <v>0</v>
      </c>
      <c r="DN521" s="127"/>
      <c r="DO521" s="2"/>
      <c r="DP521" s="11">
        <f t="shared" si="328"/>
        <v>0</v>
      </c>
      <c r="DQ521" s="11">
        <f t="shared" si="329"/>
        <v>0</v>
      </c>
      <c r="DR521" s="11"/>
      <c r="DS521" s="11"/>
      <c r="DT521" s="11"/>
      <c r="DU521" s="2"/>
      <c r="DV521" s="2"/>
      <c r="DW521" s="2"/>
      <c r="DX521" s="2"/>
      <c r="DY521" s="2"/>
    </row>
    <row r="522" spans="1:129" ht="18" hidden="1" customHeight="1" outlineLevel="1" x14ac:dyDescent="0.15">
      <c r="A522" s="2"/>
      <c r="B522" s="53">
        <f t="shared" si="292"/>
        <v>518</v>
      </c>
      <c r="C522" s="5"/>
      <c r="D522" s="6"/>
      <c r="E522" s="7"/>
      <c r="F522" s="8"/>
      <c r="G522" s="111"/>
      <c r="H522" s="112"/>
      <c r="I522" s="113">
        <f t="shared" si="295"/>
        <v>0</v>
      </c>
      <c r="J522" s="114">
        <f t="shared" si="296"/>
        <v>0</v>
      </c>
      <c r="K522" s="115">
        <f t="shared" si="293"/>
        <v>0</v>
      </c>
      <c r="L522" s="113">
        <f t="shared" si="297"/>
        <v>0</v>
      </c>
      <c r="M522" s="114">
        <f t="shared" si="298"/>
        <v>0</v>
      </c>
      <c r="N522" s="115">
        <f t="shared" si="294"/>
        <v>0</v>
      </c>
      <c r="O522" s="113">
        <f t="shared" si="299"/>
        <v>0</v>
      </c>
      <c r="P522" s="116">
        <f t="shared" si="300"/>
        <v>0</v>
      </c>
      <c r="Q522" s="117">
        <f t="shared" si="301"/>
        <v>0</v>
      </c>
      <c r="R522" s="118">
        <f t="shared" si="302"/>
        <v>0</v>
      </c>
      <c r="S522" s="111"/>
      <c r="T522" s="112"/>
      <c r="U522" s="119">
        <f t="shared" si="303"/>
        <v>0</v>
      </c>
      <c r="V522" s="120"/>
      <c r="W522" s="115">
        <f>IFERROR(IF(V522="",0,(SUMIF($G$3:U$3,"金额-入",$G522:U522)-SUMIF($G$3:U$3,"金额-出",$G522:U522))/(SUMIF($G$3:U$3,"数量-入",$G522:U522)-SUMIF($G$3:U$3,"数量-出",$G522:U522))),0)</f>
        <v>0</v>
      </c>
      <c r="X522" s="115">
        <f t="shared" si="304"/>
        <v>0</v>
      </c>
      <c r="Y522" s="121"/>
      <c r="Z522" s="122"/>
      <c r="AA522" s="111"/>
      <c r="AB522" s="112"/>
      <c r="AC522" s="119">
        <f t="shared" si="305"/>
        <v>0</v>
      </c>
      <c r="AD522" s="120"/>
      <c r="AE522" s="115">
        <f>IFERROR(IF(AD522="",0,(SUMIF($G$3:AC$3,"金额-入",$G522:AC522)-SUMIF($G$3:AC$3,"金额-出",$G522:AC522))/(SUMIF($G$3:AC$3,"数量-入",$G522:AC522)-SUMIF($G$3:AC$3,"数量-出",$G522:AC522))),0)</f>
        <v>0</v>
      </c>
      <c r="AF522" s="115">
        <f t="shared" si="306"/>
        <v>0</v>
      </c>
      <c r="AG522" s="121"/>
      <c r="AH522" s="122"/>
      <c r="AI522" s="123"/>
      <c r="AJ522" s="112"/>
      <c r="AK522" s="119">
        <f t="shared" si="307"/>
        <v>0</v>
      </c>
      <c r="AL522" s="124"/>
      <c r="AM522" s="115">
        <f>IFERROR(IF(AL522="",0,(SUMIF($G$3:AK$3,"金额-入",$G522:AK522)-SUMIF($G$3:AK$3,"金额-出",$G522:AK522))/(SUMIF($G$3:AK$3,"数量-入",$G522:AK522)-SUMIF($G$3:AK$3,"数量-出",$G522:AK522))),0)</f>
        <v>0</v>
      </c>
      <c r="AN522" s="115">
        <f t="shared" si="308"/>
        <v>0</v>
      </c>
      <c r="AO522" s="125"/>
      <c r="AP522" s="126"/>
      <c r="AQ522" s="123"/>
      <c r="AR522" s="112"/>
      <c r="AS522" s="119">
        <f t="shared" si="309"/>
        <v>0</v>
      </c>
      <c r="AT522" s="124"/>
      <c r="AU522" s="115">
        <f>IFERROR(IF(AT522="",0,(SUMIF($G$3:AS$3,"金额-入",$G522:AS522)-SUMIF($G$3:AS$3,"金额-出",$G522:AS522))/(SUMIF($G$3:AS$3,"数量-入",$G522:AS522)-SUMIF($G$3:AS$3,"数量-出",$G522:AS522))),0)</f>
        <v>0</v>
      </c>
      <c r="AV522" s="115">
        <f t="shared" si="310"/>
        <v>0</v>
      </c>
      <c r="AW522" s="125"/>
      <c r="AX522" s="126"/>
      <c r="AY522" s="123"/>
      <c r="AZ522" s="112"/>
      <c r="BA522" s="119">
        <f t="shared" si="311"/>
        <v>0</v>
      </c>
      <c r="BB522" s="124"/>
      <c r="BC522" s="115">
        <f>IFERROR(IF(BB522="",0,(SUMIF($G$3:BA$3,"金额-入",$G522:BA522)-SUMIF($G$3:BA$3,"金额-出",$G522:BA522))/(SUMIF($G$3:BA$3,"数量-入",$G522:BA522)-SUMIF($G$3:BA$3,"数量-出",$G522:BA522))),0)</f>
        <v>0</v>
      </c>
      <c r="BD522" s="115">
        <f t="shared" si="312"/>
        <v>0</v>
      </c>
      <c r="BE522" s="125"/>
      <c r="BF522" s="126"/>
      <c r="BG522" s="123"/>
      <c r="BH522" s="112"/>
      <c r="BI522" s="119">
        <f t="shared" si="313"/>
        <v>0</v>
      </c>
      <c r="BJ522" s="124"/>
      <c r="BK522" s="115">
        <f>IFERROR(IF(BJ522="",0,(SUMIF($G$3:BI$3,"金额-入",$G522:BI522)-SUMIF($G$3:BI$3,"金额-出",$G522:BI522))/(SUMIF($G$3:BI$3,"数量-入",$G522:BI522)-SUMIF($G$3:BI$3,"数量-出",$G522:BI522))),0)</f>
        <v>0</v>
      </c>
      <c r="BL522" s="115">
        <f t="shared" si="314"/>
        <v>0</v>
      </c>
      <c r="BM522" s="125"/>
      <c r="BN522" s="126"/>
      <c r="BO522" s="123"/>
      <c r="BP522" s="112"/>
      <c r="BQ522" s="119">
        <f t="shared" si="315"/>
        <v>0</v>
      </c>
      <c r="BR522" s="124"/>
      <c r="BS522" s="115">
        <f>IFERROR(IF(BR522="",0,(SUMIF($G$3:BQ$3,"金额-入",$G522:BQ522)-SUMIF($G$3:BQ$3,"金额-出",$G522:BQ522))/(SUMIF($G$3:BQ$3,"数量-入",$G522:BQ522)-SUMIF($G$3:BQ$3,"数量-出",$G522:BQ522))),0)</f>
        <v>0</v>
      </c>
      <c r="BT522" s="115">
        <f t="shared" si="316"/>
        <v>0</v>
      </c>
      <c r="BU522" s="125"/>
      <c r="BV522" s="126"/>
      <c r="BW522" s="123"/>
      <c r="BX522" s="112"/>
      <c r="BY522" s="119">
        <f t="shared" si="317"/>
        <v>0</v>
      </c>
      <c r="BZ522" s="124"/>
      <c r="CA522" s="115">
        <f>IFERROR(IF(BZ522="",0,(SUMIF($G$3:BY$3,"金额-入",$G522:BY522)-SUMIF($G$3:BY$3,"金额-出",$G522:BY522))/(SUMIF($G$3:BY$3,"数量-入",$G522:BY522)-SUMIF($G$3:BY$3,"数量-出",$G522:BY522))),0)</f>
        <v>0</v>
      </c>
      <c r="CB522" s="115">
        <f t="shared" si="318"/>
        <v>0</v>
      </c>
      <c r="CC522" s="125"/>
      <c r="CD522" s="126"/>
      <c r="CE522" s="123"/>
      <c r="CF522" s="112"/>
      <c r="CG522" s="119">
        <f t="shared" si="319"/>
        <v>0</v>
      </c>
      <c r="CH522" s="124"/>
      <c r="CI522" s="115">
        <f>IFERROR(IF(CH522="",0,(SUMIF($G$3:CG$3,"金额-入",$G522:CG522)-SUMIF($G$3:CG$3,"金额-出",$G522:CG522))/(SUMIF($G$3:CG$3,"数量-入",$G522:CG522)-SUMIF($G$3:CG$3,"数量-出",$G522:CG522))),0)</f>
        <v>0</v>
      </c>
      <c r="CJ522" s="115">
        <f t="shared" si="320"/>
        <v>0</v>
      </c>
      <c r="CK522" s="125"/>
      <c r="CL522" s="126"/>
      <c r="CM522" s="123"/>
      <c r="CN522" s="112"/>
      <c r="CO522" s="119">
        <f t="shared" si="321"/>
        <v>0</v>
      </c>
      <c r="CP522" s="124"/>
      <c r="CQ522" s="115">
        <f>IFERROR(IF(CP522="",0,(SUMIF($G$3:CO$3,"金额-入",$G522:CO522)-SUMIF($G$3:CO$3,"金额-出",$G522:CO522))/(SUMIF($G$3:CO$3,"数量-入",$G522:CO522)-SUMIF($G$3:CO$3,"数量-出",$G522:CO522))),0)</f>
        <v>0</v>
      </c>
      <c r="CR522" s="115">
        <f t="shared" si="322"/>
        <v>0</v>
      </c>
      <c r="CS522" s="125"/>
      <c r="CT522" s="126"/>
      <c r="CU522" s="123"/>
      <c r="CV522" s="112"/>
      <c r="CW522" s="119">
        <f t="shared" si="323"/>
        <v>0</v>
      </c>
      <c r="CX522" s="124"/>
      <c r="CY522" s="115">
        <f>IFERROR(IF(CX522="",0,(SUMIF($G$3:CW$3,"金额-入",$G522:CW522)-SUMIF($G$3:CW$3,"金额-出",$G522:CW522))/(SUMIF($G$3:CW$3,"数量-入",$G522:CW522)-SUMIF($G$3:CW$3,"数量-出",$G522:CW522))),0)</f>
        <v>0</v>
      </c>
      <c r="CZ522" s="115">
        <f t="shared" si="324"/>
        <v>0</v>
      </c>
      <c r="DA522" s="125"/>
      <c r="DB522" s="126"/>
      <c r="DC522" s="123"/>
      <c r="DD522" s="112"/>
      <c r="DE522" s="119">
        <f t="shared" si="325"/>
        <v>0</v>
      </c>
      <c r="DF522" s="124"/>
      <c r="DG522" s="115">
        <f>IFERROR(IF(DF522="",0,(SUMIF($G$3:DE$3,"金额-入",$G522:DE522)-SUMIF($G$3:DE$3,"金额-出",$G522:DE522))/(SUMIF($G$3:DE$3,"数量-入",$G522:DE522)-SUMIF($G$3:DE$3,"数量-出",$G522:DE522))),0)</f>
        <v>0</v>
      </c>
      <c r="DH522" s="115">
        <f t="shared" si="326"/>
        <v>0</v>
      </c>
      <c r="DI522" s="125"/>
      <c r="DJ522" s="126"/>
      <c r="DK522" s="109">
        <f t="array" ref="DK522">MIN(IF(($G$3:$DJ$3="单价")*(G522:DJ522&lt;&gt;0),G522:DJ522))</f>
        <v>0</v>
      </c>
      <c r="DL522" s="97">
        <f t="array" ref="DL522">MAX(IF($G$3:$DJ$3="单价",G522:DJ522))</f>
        <v>0</v>
      </c>
      <c r="DM522" s="115">
        <f t="shared" si="327"/>
        <v>0</v>
      </c>
      <c r="DN522" s="127"/>
      <c r="DO522" s="2"/>
      <c r="DP522" s="11">
        <f t="shared" si="328"/>
        <v>0</v>
      </c>
      <c r="DQ522" s="11">
        <f t="shared" si="329"/>
        <v>0</v>
      </c>
      <c r="DR522" s="11"/>
      <c r="DS522" s="11"/>
      <c r="DT522" s="11"/>
      <c r="DU522" s="2"/>
      <c r="DV522" s="2"/>
      <c r="DW522" s="2"/>
      <c r="DX522" s="2"/>
      <c r="DY522" s="2"/>
    </row>
    <row r="523" spans="1:129" ht="18" hidden="1" customHeight="1" outlineLevel="1" x14ac:dyDescent="0.15">
      <c r="A523" s="2"/>
      <c r="B523" s="53">
        <f t="shared" si="292"/>
        <v>519</v>
      </c>
      <c r="C523" s="5"/>
      <c r="D523" s="6"/>
      <c r="E523" s="7"/>
      <c r="F523" s="8"/>
      <c r="G523" s="111"/>
      <c r="H523" s="112"/>
      <c r="I523" s="113">
        <f t="shared" si="295"/>
        <v>0</v>
      </c>
      <c r="J523" s="114">
        <f t="shared" si="296"/>
        <v>0</v>
      </c>
      <c r="K523" s="115">
        <f t="shared" si="293"/>
        <v>0</v>
      </c>
      <c r="L523" s="113">
        <f t="shared" si="297"/>
        <v>0</v>
      </c>
      <c r="M523" s="114">
        <f t="shared" si="298"/>
        <v>0</v>
      </c>
      <c r="N523" s="115">
        <f t="shared" si="294"/>
        <v>0</v>
      </c>
      <c r="O523" s="113">
        <f t="shared" si="299"/>
        <v>0</v>
      </c>
      <c r="P523" s="116">
        <f t="shared" si="300"/>
        <v>0</v>
      </c>
      <c r="Q523" s="117">
        <f t="shared" si="301"/>
        <v>0</v>
      </c>
      <c r="R523" s="118">
        <f t="shared" si="302"/>
        <v>0</v>
      </c>
      <c r="S523" s="111"/>
      <c r="T523" s="112"/>
      <c r="U523" s="119">
        <f t="shared" si="303"/>
        <v>0</v>
      </c>
      <c r="V523" s="120"/>
      <c r="W523" s="115">
        <f>IFERROR(IF(V523="",0,(SUMIF($G$3:U$3,"金额-入",$G523:U523)-SUMIF($G$3:U$3,"金额-出",$G523:U523))/(SUMIF($G$3:U$3,"数量-入",$G523:U523)-SUMIF($G$3:U$3,"数量-出",$G523:U523))),0)</f>
        <v>0</v>
      </c>
      <c r="X523" s="115">
        <f t="shared" si="304"/>
        <v>0</v>
      </c>
      <c r="Y523" s="121"/>
      <c r="Z523" s="122"/>
      <c r="AA523" s="111"/>
      <c r="AB523" s="112"/>
      <c r="AC523" s="119">
        <f t="shared" si="305"/>
        <v>0</v>
      </c>
      <c r="AD523" s="120"/>
      <c r="AE523" s="115">
        <f>IFERROR(IF(AD523="",0,(SUMIF($G$3:AC$3,"金额-入",$G523:AC523)-SUMIF($G$3:AC$3,"金额-出",$G523:AC523))/(SUMIF($G$3:AC$3,"数量-入",$G523:AC523)-SUMIF($G$3:AC$3,"数量-出",$G523:AC523))),0)</f>
        <v>0</v>
      </c>
      <c r="AF523" s="115">
        <f t="shared" si="306"/>
        <v>0</v>
      </c>
      <c r="AG523" s="121"/>
      <c r="AH523" s="122"/>
      <c r="AI523" s="123"/>
      <c r="AJ523" s="112"/>
      <c r="AK523" s="119">
        <f t="shared" si="307"/>
        <v>0</v>
      </c>
      <c r="AL523" s="124"/>
      <c r="AM523" s="115">
        <f>IFERROR(IF(AL523="",0,(SUMIF($G$3:AK$3,"金额-入",$G523:AK523)-SUMIF($G$3:AK$3,"金额-出",$G523:AK523))/(SUMIF($G$3:AK$3,"数量-入",$G523:AK523)-SUMIF($G$3:AK$3,"数量-出",$G523:AK523))),0)</f>
        <v>0</v>
      </c>
      <c r="AN523" s="115">
        <f t="shared" si="308"/>
        <v>0</v>
      </c>
      <c r="AO523" s="125"/>
      <c r="AP523" s="126"/>
      <c r="AQ523" s="123"/>
      <c r="AR523" s="112"/>
      <c r="AS523" s="119">
        <f t="shared" si="309"/>
        <v>0</v>
      </c>
      <c r="AT523" s="124"/>
      <c r="AU523" s="115">
        <f>IFERROR(IF(AT523="",0,(SUMIF($G$3:AS$3,"金额-入",$G523:AS523)-SUMIF($G$3:AS$3,"金额-出",$G523:AS523))/(SUMIF($G$3:AS$3,"数量-入",$G523:AS523)-SUMIF($G$3:AS$3,"数量-出",$G523:AS523))),0)</f>
        <v>0</v>
      </c>
      <c r="AV523" s="115">
        <f t="shared" si="310"/>
        <v>0</v>
      </c>
      <c r="AW523" s="125"/>
      <c r="AX523" s="126"/>
      <c r="AY523" s="123"/>
      <c r="AZ523" s="112"/>
      <c r="BA523" s="119">
        <f t="shared" si="311"/>
        <v>0</v>
      </c>
      <c r="BB523" s="124"/>
      <c r="BC523" s="115">
        <f>IFERROR(IF(BB523="",0,(SUMIF($G$3:BA$3,"金额-入",$G523:BA523)-SUMIF($G$3:BA$3,"金额-出",$G523:BA523))/(SUMIF($G$3:BA$3,"数量-入",$G523:BA523)-SUMIF($G$3:BA$3,"数量-出",$G523:BA523))),0)</f>
        <v>0</v>
      </c>
      <c r="BD523" s="115">
        <f t="shared" si="312"/>
        <v>0</v>
      </c>
      <c r="BE523" s="125"/>
      <c r="BF523" s="126"/>
      <c r="BG523" s="123"/>
      <c r="BH523" s="112"/>
      <c r="BI523" s="119">
        <f t="shared" si="313"/>
        <v>0</v>
      </c>
      <c r="BJ523" s="124"/>
      <c r="BK523" s="115">
        <f>IFERROR(IF(BJ523="",0,(SUMIF($G$3:BI$3,"金额-入",$G523:BI523)-SUMIF($G$3:BI$3,"金额-出",$G523:BI523))/(SUMIF($G$3:BI$3,"数量-入",$G523:BI523)-SUMIF($G$3:BI$3,"数量-出",$G523:BI523))),0)</f>
        <v>0</v>
      </c>
      <c r="BL523" s="115">
        <f t="shared" si="314"/>
        <v>0</v>
      </c>
      <c r="BM523" s="125"/>
      <c r="BN523" s="126"/>
      <c r="BO523" s="123"/>
      <c r="BP523" s="112"/>
      <c r="BQ523" s="119">
        <f t="shared" si="315"/>
        <v>0</v>
      </c>
      <c r="BR523" s="124"/>
      <c r="BS523" s="115">
        <f>IFERROR(IF(BR523="",0,(SUMIF($G$3:BQ$3,"金额-入",$G523:BQ523)-SUMIF($G$3:BQ$3,"金额-出",$G523:BQ523))/(SUMIF($G$3:BQ$3,"数量-入",$G523:BQ523)-SUMIF($G$3:BQ$3,"数量-出",$G523:BQ523))),0)</f>
        <v>0</v>
      </c>
      <c r="BT523" s="115">
        <f t="shared" si="316"/>
        <v>0</v>
      </c>
      <c r="BU523" s="125"/>
      <c r="BV523" s="126"/>
      <c r="BW523" s="123"/>
      <c r="BX523" s="112"/>
      <c r="BY523" s="119">
        <f t="shared" si="317"/>
        <v>0</v>
      </c>
      <c r="BZ523" s="124"/>
      <c r="CA523" s="115">
        <f>IFERROR(IF(BZ523="",0,(SUMIF($G$3:BY$3,"金额-入",$G523:BY523)-SUMIF($G$3:BY$3,"金额-出",$G523:BY523))/(SUMIF($G$3:BY$3,"数量-入",$G523:BY523)-SUMIF($G$3:BY$3,"数量-出",$G523:BY523))),0)</f>
        <v>0</v>
      </c>
      <c r="CB523" s="115">
        <f t="shared" si="318"/>
        <v>0</v>
      </c>
      <c r="CC523" s="125"/>
      <c r="CD523" s="126"/>
      <c r="CE523" s="123"/>
      <c r="CF523" s="112"/>
      <c r="CG523" s="119">
        <f t="shared" si="319"/>
        <v>0</v>
      </c>
      <c r="CH523" s="124"/>
      <c r="CI523" s="115">
        <f>IFERROR(IF(CH523="",0,(SUMIF($G$3:CG$3,"金额-入",$G523:CG523)-SUMIF($G$3:CG$3,"金额-出",$G523:CG523))/(SUMIF($G$3:CG$3,"数量-入",$G523:CG523)-SUMIF($G$3:CG$3,"数量-出",$G523:CG523))),0)</f>
        <v>0</v>
      </c>
      <c r="CJ523" s="115">
        <f t="shared" si="320"/>
        <v>0</v>
      </c>
      <c r="CK523" s="125"/>
      <c r="CL523" s="126"/>
      <c r="CM523" s="123"/>
      <c r="CN523" s="112"/>
      <c r="CO523" s="119">
        <f t="shared" si="321"/>
        <v>0</v>
      </c>
      <c r="CP523" s="124"/>
      <c r="CQ523" s="115">
        <f>IFERROR(IF(CP523="",0,(SUMIF($G$3:CO$3,"金额-入",$G523:CO523)-SUMIF($G$3:CO$3,"金额-出",$G523:CO523))/(SUMIF($G$3:CO$3,"数量-入",$G523:CO523)-SUMIF($G$3:CO$3,"数量-出",$G523:CO523))),0)</f>
        <v>0</v>
      </c>
      <c r="CR523" s="115">
        <f t="shared" si="322"/>
        <v>0</v>
      </c>
      <c r="CS523" s="125"/>
      <c r="CT523" s="126"/>
      <c r="CU523" s="123"/>
      <c r="CV523" s="112"/>
      <c r="CW523" s="119">
        <f t="shared" si="323"/>
        <v>0</v>
      </c>
      <c r="CX523" s="124"/>
      <c r="CY523" s="115">
        <f>IFERROR(IF(CX523="",0,(SUMIF($G$3:CW$3,"金额-入",$G523:CW523)-SUMIF($G$3:CW$3,"金额-出",$G523:CW523))/(SUMIF($G$3:CW$3,"数量-入",$G523:CW523)-SUMIF($G$3:CW$3,"数量-出",$G523:CW523))),0)</f>
        <v>0</v>
      </c>
      <c r="CZ523" s="115">
        <f t="shared" si="324"/>
        <v>0</v>
      </c>
      <c r="DA523" s="125"/>
      <c r="DB523" s="126"/>
      <c r="DC523" s="123"/>
      <c r="DD523" s="112"/>
      <c r="DE523" s="119">
        <f t="shared" si="325"/>
        <v>0</v>
      </c>
      <c r="DF523" s="124"/>
      <c r="DG523" s="115">
        <f>IFERROR(IF(DF523="",0,(SUMIF($G$3:DE$3,"金额-入",$G523:DE523)-SUMIF($G$3:DE$3,"金额-出",$G523:DE523))/(SUMIF($G$3:DE$3,"数量-入",$G523:DE523)-SUMIF($G$3:DE$3,"数量-出",$G523:DE523))),0)</f>
        <v>0</v>
      </c>
      <c r="DH523" s="115">
        <f t="shared" si="326"/>
        <v>0</v>
      </c>
      <c r="DI523" s="125"/>
      <c r="DJ523" s="126"/>
      <c r="DK523" s="109">
        <f t="array" ref="DK523">MIN(IF(($G$3:$DJ$3="单价")*(G523:DJ523&lt;&gt;0),G523:DJ523))</f>
        <v>0</v>
      </c>
      <c r="DL523" s="97">
        <f t="array" ref="DL523">MAX(IF($G$3:$DJ$3="单价",G523:DJ523))</f>
        <v>0</v>
      </c>
      <c r="DM523" s="115">
        <f t="shared" si="327"/>
        <v>0</v>
      </c>
      <c r="DN523" s="127"/>
      <c r="DO523" s="2"/>
      <c r="DP523" s="11">
        <f t="shared" si="328"/>
        <v>0</v>
      </c>
      <c r="DQ523" s="11">
        <f t="shared" si="329"/>
        <v>0</v>
      </c>
      <c r="DR523" s="11"/>
      <c r="DS523" s="11"/>
      <c r="DT523" s="11"/>
      <c r="DU523" s="2"/>
      <c r="DV523" s="2"/>
      <c r="DW523" s="2"/>
      <c r="DX523" s="2"/>
      <c r="DY523" s="2"/>
    </row>
    <row r="524" spans="1:129" ht="18" hidden="1" customHeight="1" outlineLevel="1" x14ac:dyDescent="0.15">
      <c r="A524" s="2"/>
      <c r="B524" s="53">
        <f t="shared" si="292"/>
        <v>520</v>
      </c>
      <c r="C524" s="5"/>
      <c r="D524" s="6"/>
      <c r="E524" s="7"/>
      <c r="F524" s="8"/>
      <c r="G524" s="111"/>
      <c r="H524" s="112"/>
      <c r="I524" s="113">
        <f t="shared" si="295"/>
        <v>0</v>
      </c>
      <c r="J524" s="114">
        <f t="shared" si="296"/>
        <v>0</v>
      </c>
      <c r="K524" s="115">
        <f t="shared" si="293"/>
        <v>0</v>
      </c>
      <c r="L524" s="113">
        <f t="shared" si="297"/>
        <v>0</v>
      </c>
      <c r="M524" s="114">
        <f t="shared" si="298"/>
        <v>0</v>
      </c>
      <c r="N524" s="115">
        <f t="shared" si="294"/>
        <v>0</v>
      </c>
      <c r="O524" s="113">
        <f t="shared" si="299"/>
        <v>0</v>
      </c>
      <c r="P524" s="116">
        <f t="shared" si="300"/>
        <v>0</v>
      </c>
      <c r="Q524" s="117">
        <f t="shared" si="301"/>
        <v>0</v>
      </c>
      <c r="R524" s="118">
        <f t="shared" si="302"/>
        <v>0</v>
      </c>
      <c r="S524" s="111"/>
      <c r="T524" s="112"/>
      <c r="U524" s="119">
        <f t="shared" si="303"/>
        <v>0</v>
      </c>
      <c r="V524" s="120"/>
      <c r="W524" s="115">
        <f>IFERROR(IF(V524="",0,(SUMIF($G$3:U$3,"金额-入",$G524:U524)-SUMIF($G$3:U$3,"金额-出",$G524:U524))/(SUMIF($G$3:U$3,"数量-入",$G524:U524)-SUMIF($G$3:U$3,"数量-出",$G524:U524))),0)</f>
        <v>0</v>
      </c>
      <c r="X524" s="115">
        <f t="shared" si="304"/>
        <v>0</v>
      </c>
      <c r="Y524" s="121"/>
      <c r="Z524" s="122"/>
      <c r="AA524" s="111"/>
      <c r="AB524" s="112"/>
      <c r="AC524" s="119">
        <f t="shared" si="305"/>
        <v>0</v>
      </c>
      <c r="AD524" s="120"/>
      <c r="AE524" s="115">
        <f>IFERROR(IF(AD524="",0,(SUMIF($G$3:AC$3,"金额-入",$G524:AC524)-SUMIF($G$3:AC$3,"金额-出",$G524:AC524))/(SUMIF($G$3:AC$3,"数量-入",$G524:AC524)-SUMIF($G$3:AC$3,"数量-出",$G524:AC524))),0)</f>
        <v>0</v>
      </c>
      <c r="AF524" s="115">
        <f t="shared" si="306"/>
        <v>0</v>
      </c>
      <c r="AG524" s="121"/>
      <c r="AH524" s="122"/>
      <c r="AI524" s="123"/>
      <c r="AJ524" s="112"/>
      <c r="AK524" s="119">
        <f t="shared" si="307"/>
        <v>0</v>
      </c>
      <c r="AL524" s="124"/>
      <c r="AM524" s="115">
        <f>IFERROR(IF(AL524="",0,(SUMIF($G$3:AK$3,"金额-入",$G524:AK524)-SUMIF($G$3:AK$3,"金额-出",$G524:AK524))/(SUMIF($G$3:AK$3,"数量-入",$G524:AK524)-SUMIF($G$3:AK$3,"数量-出",$G524:AK524))),0)</f>
        <v>0</v>
      </c>
      <c r="AN524" s="115">
        <f t="shared" si="308"/>
        <v>0</v>
      </c>
      <c r="AO524" s="125"/>
      <c r="AP524" s="126"/>
      <c r="AQ524" s="123"/>
      <c r="AR524" s="112"/>
      <c r="AS524" s="119">
        <f t="shared" si="309"/>
        <v>0</v>
      </c>
      <c r="AT524" s="124"/>
      <c r="AU524" s="115">
        <f>IFERROR(IF(AT524="",0,(SUMIF($G$3:AS$3,"金额-入",$G524:AS524)-SUMIF($G$3:AS$3,"金额-出",$G524:AS524))/(SUMIF($G$3:AS$3,"数量-入",$G524:AS524)-SUMIF($G$3:AS$3,"数量-出",$G524:AS524))),0)</f>
        <v>0</v>
      </c>
      <c r="AV524" s="115">
        <f t="shared" si="310"/>
        <v>0</v>
      </c>
      <c r="AW524" s="125"/>
      <c r="AX524" s="126"/>
      <c r="AY524" s="123"/>
      <c r="AZ524" s="112"/>
      <c r="BA524" s="119">
        <f t="shared" si="311"/>
        <v>0</v>
      </c>
      <c r="BB524" s="124"/>
      <c r="BC524" s="115">
        <f>IFERROR(IF(BB524="",0,(SUMIF($G$3:BA$3,"金额-入",$G524:BA524)-SUMIF($G$3:BA$3,"金额-出",$G524:BA524))/(SUMIF($G$3:BA$3,"数量-入",$G524:BA524)-SUMIF($G$3:BA$3,"数量-出",$G524:BA524))),0)</f>
        <v>0</v>
      </c>
      <c r="BD524" s="115">
        <f t="shared" si="312"/>
        <v>0</v>
      </c>
      <c r="BE524" s="125"/>
      <c r="BF524" s="126"/>
      <c r="BG524" s="123"/>
      <c r="BH524" s="112"/>
      <c r="BI524" s="119">
        <f t="shared" si="313"/>
        <v>0</v>
      </c>
      <c r="BJ524" s="124"/>
      <c r="BK524" s="115">
        <f>IFERROR(IF(BJ524="",0,(SUMIF($G$3:BI$3,"金额-入",$G524:BI524)-SUMIF($G$3:BI$3,"金额-出",$G524:BI524))/(SUMIF($G$3:BI$3,"数量-入",$G524:BI524)-SUMIF($G$3:BI$3,"数量-出",$G524:BI524))),0)</f>
        <v>0</v>
      </c>
      <c r="BL524" s="115">
        <f t="shared" si="314"/>
        <v>0</v>
      </c>
      <c r="BM524" s="125"/>
      <c r="BN524" s="126"/>
      <c r="BO524" s="123"/>
      <c r="BP524" s="112"/>
      <c r="BQ524" s="119">
        <f t="shared" si="315"/>
        <v>0</v>
      </c>
      <c r="BR524" s="124"/>
      <c r="BS524" s="115">
        <f>IFERROR(IF(BR524="",0,(SUMIF($G$3:BQ$3,"金额-入",$G524:BQ524)-SUMIF($G$3:BQ$3,"金额-出",$G524:BQ524))/(SUMIF($G$3:BQ$3,"数量-入",$G524:BQ524)-SUMIF($G$3:BQ$3,"数量-出",$G524:BQ524))),0)</f>
        <v>0</v>
      </c>
      <c r="BT524" s="115">
        <f t="shared" si="316"/>
        <v>0</v>
      </c>
      <c r="BU524" s="125"/>
      <c r="BV524" s="126"/>
      <c r="BW524" s="123"/>
      <c r="BX524" s="112"/>
      <c r="BY524" s="119">
        <f t="shared" si="317"/>
        <v>0</v>
      </c>
      <c r="BZ524" s="124"/>
      <c r="CA524" s="115">
        <f>IFERROR(IF(BZ524="",0,(SUMIF($G$3:BY$3,"金额-入",$G524:BY524)-SUMIF($G$3:BY$3,"金额-出",$G524:BY524))/(SUMIF($G$3:BY$3,"数量-入",$G524:BY524)-SUMIF($G$3:BY$3,"数量-出",$G524:BY524))),0)</f>
        <v>0</v>
      </c>
      <c r="CB524" s="115">
        <f t="shared" si="318"/>
        <v>0</v>
      </c>
      <c r="CC524" s="125"/>
      <c r="CD524" s="126"/>
      <c r="CE524" s="123"/>
      <c r="CF524" s="112"/>
      <c r="CG524" s="119">
        <f t="shared" si="319"/>
        <v>0</v>
      </c>
      <c r="CH524" s="124"/>
      <c r="CI524" s="115">
        <f>IFERROR(IF(CH524="",0,(SUMIF($G$3:CG$3,"金额-入",$G524:CG524)-SUMIF($G$3:CG$3,"金额-出",$G524:CG524))/(SUMIF($G$3:CG$3,"数量-入",$G524:CG524)-SUMIF($G$3:CG$3,"数量-出",$G524:CG524))),0)</f>
        <v>0</v>
      </c>
      <c r="CJ524" s="115">
        <f t="shared" si="320"/>
        <v>0</v>
      </c>
      <c r="CK524" s="125"/>
      <c r="CL524" s="126"/>
      <c r="CM524" s="123"/>
      <c r="CN524" s="112"/>
      <c r="CO524" s="119">
        <f t="shared" si="321"/>
        <v>0</v>
      </c>
      <c r="CP524" s="124"/>
      <c r="CQ524" s="115">
        <f>IFERROR(IF(CP524="",0,(SUMIF($G$3:CO$3,"金额-入",$G524:CO524)-SUMIF($G$3:CO$3,"金额-出",$G524:CO524))/(SUMIF($G$3:CO$3,"数量-入",$G524:CO524)-SUMIF($G$3:CO$3,"数量-出",$G524:CO524))),0)</f>
        <v>0</v>
      </c>
      <c r="CR524" s="115">
        <f t="shared" si="322"/>
        <v>0</v>
      </c>
      <c r="CS524" s="125"/>
      <c r="CT524" s="126"/>
      <c r="CU524" s="123"/>
      <c r="CV524" s="112"/>
      <c r="CW524" s="119">
        <f t="shared" si="323"/>
        <v>0</v>
      </c>
      <c r="CX524" s="124"/>
      <c r="CY524" s="115">
        <f>IFERROR(IF(CX524="",0,(SUMIF($G$3:CW$3,"金额-入",$G524:CW524)-SUMIF($G$3:CW$3,"金额-出",$G524:CW524))/(SUMIF($G$3:CW$3,"数量-入",$G524:CW524)-SUMIF($G$3:CW$3,"数量-出",$G524:CW524))),0)</f>
        <v>0</v>
      </c>
      <c r="CZ524" s="115">
        <f t="shared" si="324"/>
        <v>0</v>
      </c>
      <c r="DA524" s="125"/>
      <c r="DB524" s="126"/>
      <c r="DC524" s="123"/>
      <c r="DD524" s="112"/>
      <c r="DE524" s="119">
        <f t="shared" si="325"/>
        <v>0</v>
      </c>
      <c r="DF524" s="124"/>
      <c r="DG524" s="115">
        <f>IFERROR(IF(DF524="",0,(SUMIF($G$3:DE$3,"金额-入",$G524:DE524)-SUMIF($G$3:DE$3,"金额-出",$G524:DE524))/(SUMIF($G$3:DE$3,"数量-入",$G524:DE524)-SUMIF($G$3:DE$3,"数量-出",$G524:DE524))),0)</f>
        <v>0</v>
      </c>
      <c r="DH524" s="115">
        <f t="shared" si="326"/>
        <v>0</v>
      </c>
      <c r="DI524" s="125"/>
      <c r="DJ524" s="126"/>
      <c r="DK524" s="109">
        <f t="array" ref="DK524">MIN(IF(($G$3:$DJ$3="单价")*(G524:DJ524&lt;&gt;0),G524:DJ524))</f>
        <v>0</v>
      </c>
      <c r="DL524" s="97">
        <f t="array" ref="DL524">MAX(IF($G$3:$DJ$3="单价",G524:DJ524))</f>
        <v>0</v>
      </c>
      <c r="DM524" s="115">
        <f t="shared" si="327"/>
        <v>0</v>
      </c>
      <c r="DN524" s="127"/>
      <c r="DO524" s="2"/>
      <c r="DP524" s="11">
        <f t="shared" si="328"/>
        <v>0</v>
      </c>
      <c r="DQ524" s="11">
        <f t="shared" si="329"/>
        <v>0</v>
      </c>
      <c r="DR524" s="11"/>
      <c r="DS524" s="11"/>
      <c r="DT524" s="11"/>
      <c r="DU524" s="2"/>
      <c r="DV524" s="2"/>
      <c r="DW524" s="2"/>
      <c r="DX524" s="2"/>
      <c r="DY524" s="2"/>
    </row>
    <row r="525" spans="1:129" ht="18" hidden="1" customHeight="1" outlineLevel="1" x14ac:dyDescent="0.15">
      <c r="A525" s="2"/>
      <c r="B525" s="53">
        <f t="shared" si="292"/>
        <v>521</v>
      </c>
      <c r="C525" s="5"/>
      <c r="D525" s="6"/>
      <c r="E525" s="7"/>
      <c r="F525" s="8"/>
      <c r="G525" s="111"/>
      <c r="H525" s="112"/>
      <c r="I525" s="113">
        <f t="shared" si="295"/>
        <v>0</v>
      </c>
      <c r="J525" s="114">
        <f t="shared" si="296"/>
        <v>0</v>
      </c>
      <c r="K525" s="115">
        <f t="shared" si="293"/>
        <v>0</v>
      </c>
      <c r="L525" s="113">
        <f t="shared" si="297"/>
        <v>0</v>
      </c>
      <c r="M525" s="114">
        <f t="shared" si="298"/>
        <v>0</v>
      </c>
      <c r="N525" s="115">
        <f t="shared" si="294"/>
        <v>0</v>
      </c>
      <c r="O525" s="113">
        <f t="shared" si="299"/>
        <v>0</v>
      </c>
      <c r="P525" s="116">
        <f t="shared" si="300"/>
        <v>0</v>
      </c>
      <c r="Q525" s="117">
        <f t="shared" si="301"/>
        <v>0</v>
      </c>
      <c r="R525" s="118">
        <f t="shared" si="302"/>
        <v>0</v>
      </c>
      <c r="S525" s="111"/>
      <c r="T525" s="112"/>
      <c r="U525" s="119">
        <f t="shared" si="303"/>
        <v>0</v>
      </c>
      <c r="V525" s="120"/>
      <c r="W525" s="115">
        <f>IFERROR(IF(V525="",0,(SUMIF($G$3:U$3,"金额-入",$G525:U525)-SUMIF($G$3:U$3,"金额-出",$G525:U525))/(SUMIF($G$3:U$3,"数量-入",$G525:U525)-SUMIF($G$3:U$3,"数量-出",$G525:U525))),0)</f>
        <v>0</v>
      </c>
      <c r="X525" s="115">
        <f t="shared" si="304"/>
        <v>0</v>
      </c>
      <c r="Y525" s="121"/>
      <c r="Z525" s="122"/>
      <c r="AA525" s="111"/>
      <c r="AB525" s="112"/>
      <c r="AC525" s="119">
        <f t="shared" si="305"/>
        <v>0</v>
      </c>
      <c r="AD525" s="120"/>
      <c r="AE525" s="115">
        <f>IFERROR(IF(AD525="",0,(SUMIF($G$3:AC$3,"金额-入",$G525:AC525)-SUMIF($G$3:AC$3,"金额-出",$G525:AC525))/(SUMIF($G$3:AC$3,"数量-入",$G525:AC525)-SUMIF($G$3:AC$3,"数量-出",$G525:AC525))),0)</f>
        <v>0</v>
      </c>
      <c r="AF525" s="115">
        <f t="shared" si="306"/>
        <v>0</v>
      </c>
      <c r="AG525" s="121"/>
      <c r="AH525" s="122"/>
      <c r="AI525" s="123"/>
      <c r="AJ525" s="112"/>
      <c r="AK525" s="119">
        <f t="shared" si="307"/>
        <v>0</v>
      </c>
      <c r="AL525" s="124"/>
      <c r="AM525" s="115">
        <f>IFERROR(IF(AL525="",0,(SUMIF($G$3:AK$3,"金额-入",$G525:AK525)-SUMIF($G$3:AK$3,"金额-出",$G525:AK525))/(SUMIF($G$3:AK$3,"数量-入",$G525:AK525)-SUMIF($G$3:AK$3,"数量-出",$G525:AK525))),0)</f>
        <v>0</v>
      </c>
      <c r="AN525" s="115">
        <f t="shared" si="308"/>
        <v>0</v>
      </c>
      <c r="AO525" s="125"/>
      <c r="AP525" s="126"/>
      <c r="AQ525" s="123"/>
      <c r="AR525" s="112"/>
      <c r="AS525" s="119">
        <f t="shared" si="309"/>
        <v>0</v>
      </c>
      <c r="AT525" s="124"/>
      <c r="AU525" s="115">
        <f>IFERROR(IF(AT525="",0,(SUMIF($G$3:AS$3,"金额-入",$G525:AS525)-SUMIF($G$3:AS$3,"金额-出",$G525:AS525))/(SUMIF($G$3:AS$3,"数量-入",$G525:AS525)-SUMIF($G$3:AS$3,"数量-出",$G525:AS525))),0)</f>
        <v>0</v>
      </c>
      <c r="AV525" s="115">
        <f t="shared" si="310"/>
        <v>0</v>
      </c>
      <c r="AW525" s="125"/>
      <c r="AX525" s="126"/>
      <c r="AY525" s="123"/>
      <c r="AZ525" s="112"/>
      <c r="BA525" s="119">
        <f t="shared" si="311"/>
        <v>0</v>
      </c>
      <c r="BB525" s="124"/>
      <c r="BC525" s="115">
        <f>IFERROR(IF(BB525="",0,(SUMIF($G$3:BA$3,"金额-入",$G525:BA525)-SUMIF($G$3:BA$3,"金额-出",$G525:BA525))/(SUMIF($G$3:BA$3,"数量-入",$G525:BA525)-SUMIF($G$3:BA$3,"数量-出",$G525:BA525))),0)</f>
        <v>0</v>
      </c>
      <c r="BD525" s="115">
        <f t="shared" si="312"/>
        <v>0</v>
      </c>
      <c r="BE525" s="125"/>
      <c r="BF525" s="126"/>
      <c r="BG525" s="123"/>
      <c r="BH525" s="112"/>
      <c r="BI525" s="119">
        <f t="shared" si="313"/>
        <v>0</v>
      </c>
      <c r="BJ525" s="124"/>
      <c r="BK525" s="115">
        <f>IFERROR(IF(BJ525="",0,(SUMIF($G$3:BI$3,"金额-入",$G525:BI525)-SUMIF($G$3:BI$3,"金额-出",$G525:BI525))/(SUMIF($G$3:BI$3,"数量-入",$G525:BI525)-SUMIF($G$3:BI$3,"数量-出",$G525:BI525))),0)</f>
        <v>0</v>
      </c>
      <c r="BL525" s="115">
        <f t="shared" si="314"/>
        <v>0</v>
      </c>
      <c r="BM525" s="125"/>
      <c r="BN525" s="126"/>
      <c r="BO525" s="123"/>
      <c r="BP525" s="112"/>
      <c r="BQ525" s="119">
        <f t="shared" si="315"/>
        <v>0</v>
      </c>
      <c r="BR525" s="124"/>
      <c r="BS525" s="115">
        <f>IFERROR(IF(BR525="",0,(SUMIF($G$3:BQ$3,"金额-入",$G525:BQ525)-SUMIF($G$3:BQ$3,"金额-出",$G525:BQ525))/(SUMIF($G$3:BQ$3,"数量-入",$G525:BQ525)-SUMIF($G$3:BQ$3,"数量-出",$G525:BQ525))),0)</f>
        <v>0</v>
      </c>
      <c r="BT525" s="115">
        <f t="shared" si="316"/>
        <v>0</v>
      </c>
      <c r="BU525" s="125"/>
      <c r="BV525" s="126"/>
      <c r="BW525" s="123"/>
      <c r="BX525" s="112"/>
      <c r="BY525" s="119">
        <f t="shared" si="317"/>
        <v>0</v>
      </c>
      <c r="BZ525" s="124"/>
      <c r="CA525" s="115">
        <f>IFERROR(IF(BZ525="",0,(SUMIF($G$3:BY$3,"金额-入",$G525:BY525)-SUMIF($G$3:BY$3,"金额-出",$G525:BY525))/(SUMIF($G$3:BY$3,"数量-入",$G525:BY525)-SUMIF($G$3:BY$3,"数量-出",$G525:BY525))),0)</f>
        <v>0</v>
      </c>
      <c r="CB525" s="115">
        <f t="shared" si="318"/>
        <v>0</v>
      </c>
      <c r="CC525" s="125"/>
      <c r="CD525" s="126"/>
      <c r="CE525" s="123"/>
      <c r="CF525" s="112"/>
      <c r="CG525" s="119">
        <f t="shared" si="319"/>
        <v>0</v>
      </c>
      <c r="CH525" s="124"/>
      <c r="CI525" s="115">
        <f>IFERROR(IF(CH525="",0,(SUMIF($G$3:CG$3,"金额-入",$G525:CG525)-SUMIF($G$3:CG$3,"金额-出",$G525:CG525))/(SUMIF($G$3:CG$3,"数量-入",$G525:CG525)-SUMIF($G$3:CG$3,"数量-出",$G525:CG525))),0)</f>
        <v>0</v>
      </c>
      <c r="CJ525" s="115">
        <f t="shared" si="320"/>
        <v>0</v>
      </c>
      <c r="CK525" s="125"/>
      <c r="CL525" s="126"/>
      <c r="CM525" s="123"/>
      <c r="CN525" s="112"/>
      <c r="CO525" s="119">
        <f t="shared" si="321"/>
        <v>0</v>
      </c>
      <c r="CP525" s="124"/>
      <c r="CQ525" s="115">
        <f>IFERROR(IF(CP525="",0,(SUMIF($G$3:CO$3,"金额-入",$G525:CO525)-SUMIF($G$3:CO$3,"金额-出",$G525:CO525))/(SUMIF($G$3:CO$3,"数量-入",$G525:CO525)-SUMIF($G$3:CO$3,"数量-出",$G525:CO525))),0)</f>
        <v>0</v>
      </c>
      <c r="CR525" s="115">
        <f t="shared" si="322"/>
        <v>0</v>
      </c>
      <c r="CS525" s="125"/>
      <c r="CT525" s="126"/>
      <c r="CU525" s="123"/>
      <c r="CV525" s="112"/>
      <c r="CW525" s="119">
        <f t="shared" si="323"/>
        <v>0</v>
      </c>
      <c r="CX525" s="124"/>
      <c r="CY525" s="115">
        <f>IFERROR(IF(CX525="",0,(SUMIF($G$3:CW$3,"金额-入",$G525:CW525)-SUMIF($G$3:CW$3,"金额-出",$G525:CW525))/(SUMIF($G$3:CW$3,"数量-入",$G525:CW525)-SUMIF($G$3:CW$3,"数量-出",$G525:CW525))),0)</f>
        <v>0</v>
      </c>
      <c r="CZ525" s="115">
        <f t="shared" si="324"/>
        <v>0</v>
      </c>
      <c r="DA525" s="125"/>
      <c r="DB525" s="126"/>
      <c r="DC525" s="123"/>
      <c r="DD525" s="112"/>
      <c r="DE525" s="119">
        <f t="shared" si="325"/>
        <v>0</v>
      </c>
      <c r="DF525" s="124"/>
      <c r="DG525" s="115">
        <f>IFERROR(IF(DF525="",0,(SUMIF($G$3:DE$3,"金额-入",$G525:DE525)-SUMIF($G$3:DE$3,"金额-出",$G525:DE525))/(SUMIF($G$3:DE$3,"数量-入",$G525:DE525)-SUMIF($G$3:DE$3,"数量-出",$G525:DE525))),0)</f>
        <v>0</v>
      </c>
      <c r="DH525" s="115">
        <f t="shared" si="326"/>
        <v>0</v>
      </c>
      <c r="DI525" s="125"/>
      <c r="DJ525" s="126"/>
      <c r="DK525" s="109">
        <f t="array" ref="DK525">MIN(IF(($G$3:$DJ$3="单价")*(G525:DJ525&lt;&gt;0),G525:DJ525))</f>
        <v>0</v>
      </c>
      <c r="DL525" s="97">
        <f t="array" ref="DL525">MAX(IF($G$3:$DJ$3="单价",G525:DJ525))</f>
        <v>0</v>
      </c>
      <c r="DM525" s="115">
        <f t="shared" si="327"/>
        <v>0</v>
      </c>
      <c r="DN525" s="127"/>
      <c r="DO525" s="2"/>
      <c r="DP525" s="11">
        <f t="shared" si="328"/>
        <v>0</v>
      </c>
      <c r="DQ525" s="11">
        <f t="shared" si="329"/>
        <v>0</v>
      </c>
      <c r="DR525" s="11"/>
      <c r="DS525" s="11"/>
      <c r="DT525" s="11"/>
      <c r="DU525" s="2"/>
      <c r="DV525" s="2"/>
      <c r="DW525" s="2"/>
      <c r="DX525" s="2"/>
      <c r="DY525" s="2"/>
    </row>
    <row r="526" spans="1:129" ht="18" hidden="1" customHeight="1" outlineLevel="1" x14ac:dyDescent="0.15">
      <c r="A526" s="2"/>
      <c r="B526" s="53">
        <f t="shared" ref="B526:B589" si="330">ROW()-4</f>
        <v>522</v>
      </c>
      <c r="C526" s="5"/>
      <c r="D526" s="6"/>
      <c r="E526" s="7"/>
      <c r="F526" s="8"/>
      <c r="G526" s="111"/>
      <c r="H526" s="112"/>
      <c r="I526" s="113">
        <f t="shared" si="295"/>
        <v>0</v>
      </c>
      <c r="J526" s="114">
        <f t="shared" si="296"/>
        <v>0</v>
      </c>
      <c r="K526" s="115">
        <f t="shared" si="293"/>
        <v>0</v>
      </c>
      <c r="L526" s="113">
        <f t="shared" si="297"/>
        <v>0</v>
      </c>
      <c r="M526" s="114">
        <f t="shared" si="298"/>
        <v>0</v>
      </c>
      <c r="N526" s="115">
        <f t="shared" si="294"/>
        <v>0</v>
      </c>
      <c r="O526" s="113">
        <f t="shared" si="299"/>
        <v>0</v>
      </c>
      <c r="P526" s="116">
        <f t="shared" si="300"/>
        <v>0</v>
      </c>
      <c r="Q526" s="117">
        <f t="shared" si="301"/>
        <v>0</v>
      </c>
      <c r="R526" s="118">
        <f t="shared" si="302"/>
        <v>0</v>
      </c>
      <c r="S526" s="111"/>
      <c r="T526" s="112"/>
      <c r="U526" s="119">
        <f t="shared" si="303"/>
        <v>0</v>
      </c>
      <c r="V526" s="120"/>
      <c r="W526" s="115">
        <f>IFERROR(IF(V526="",0,(SUMIF($G$3:U$3,"金额-入",$G526:U526)-SUMIF($G$3:U$3,"金额-出",$G526:U526))/(SUMIF($G$3:U$3,"数量-入",$G526:U526)-SUMIF($G$3:U$3,"数量-出",$G526:U526))),0)</f>
        <v>0</v>
      </c>
      <c r="X526" s="115">
        <f t="shared" si="304"/>
        <v>0</v>
      </c>
      <c r="Y526" s="121"/>
      <c r="Z526" s="122"/>
      <c r="AA526" s="111"/>
      <c r="AB526" s="112"/>
      <c r="AC526" s="119">
        <f t="shared" si="305"/>
        <v>0</v>
      </c>
      <c r="AD526" s="120"/>
      <c r="AE526" s="115">
        <f>IFERROR(IF(AD526="",0,(SUMIF($G$3:AC$3,"金额-入",$G526:AC526)-SUMIF($G$3:AC$3,"金额-出",$G526:AC526))/(SUMIF($G$3:AC$3,"数量-入",$G526:AC526)-SUMIF($G$3:AC$3,"数量-出",$G526:AC526))),0)</f>
        <v>0</v>
      </c>
      <c r="AF526" s="115">
        <f t="shared" si="306"/>
        <v>0</v>
      </c>
      <c r="AG526" s="121"/>
      <c r="AH526" s="122"/>
      <c r="AI526" s="123"/>
      <c r="AJ526" s="112"/>
      <c r="AK526" s="119">
        <f t="shared" si="307"/>
        <v>0</v>
      </c>
      <c r="AL526" s="124"/>
      <c r="AM526" s="115">
        <f>IFERROR(IF(AL526="",0,(SUMIF($G$3:AK$3,"金额-入",$G526:AK526)-SUMIF($G$3:AK$3,"金额-出",$G526:AK526))/(SUMIF($G$3:AK$3,"数量-入",$G526:AK526)-SUMIF($G$3:AK$3,"数量-出",$G526:AK526))),0)</f>
        <v>0</v>
      </c>
      <c r="AN526" s="115">
        <f t="shared" si="308"/>
        <v>0</v>
      </c>
      <c r="AO526" s="125"/>
      <c r="AP526" s="126"/>
      <c r="AQ526" s="123"/>
      <c r="AR526" s="112"/>
      <c r="AS526" s="119">
        <f t="shared" si="309"/>
        <v>0</v>
      </c>
      <c r="AT526" s="124"/>
      <c r="AU526" s="115">
        <f>IFERROR(IF(AT526="",0,(SUMIF($G$3:AS$3,"金额-入",$G526:AS526)-SUMIF($G$3:AS$3,"金额-出",$G526:AS526))/(SUMIF($G$3:AS$3,"数量-入",$G526:AS526)-SUMIF($G$3:AS$3,"数量-出",$G526:AS526))),0)</f>
        <v>0</v>
      </c>
      <c r="AV526" s="115">
        <f t="shared" si="310"/>
        <v>0</v>
      </c>
      <c r="AW526" s="125"/>
      <c r="AX526" s="126"/>
      <c r="AY526" s="123"/>
      <c r="AZ526" s="112"/>
      <c r="BA526" s="119">
        <f t="shared" si="311"/>
        <v>0</v>
      </c>
      <c r="BB526" s="124"/>
      <c r="BC526" s="115">
        <f>IFERROR(IF(BB526="",0,(SUMIF($G$3:BA$3,"金额-入",$G526:BA526)-SUMIF($G$3:BA$3,"金额-出",$G526:BA526))/(SUMIF($G$3:BA$3,"数量-入",$G526:BA526)-SUMIF($G$3:BA$3,"数量-出",$G526:BA526))),0)</f>
        <v>0</v>
      </c>
      <c r="BD526" s="115">
        <f t="shared" si="312"/>
        <v>0</v>
      </c>
      <c r="BE526" s="125"/>
      <c r="BF526" s="126"/>
      <c r="BG526" s="123"/>
      <c r="BH526" s="112"/>
      <c r="BI526" s="119">
        <f t="shared" si="313"/>
        <v>0</v>
      </c>
      <c r="BJ526" s="124"/>
      <c r="BK526" s="115">
        <f>IFERROR(IF(BJ526="",0,(SUMIF($G$3:BI$3,"金额-入",$G526:BI526)-SUMIF($G$3:BI$3,"金额-出",$G526:BI526))/(SUMIF($G$3:BI$3,"数量-入",$G526:BI526)-SUMIF($G$3:BI$3,"数量-出",$G526:BI526))),0)</f>
        <v>0</v>
      </c>
      <c r="BL526" s="115">
        <f t="shared" si="314"/>
        <v>0</v>
      </c>
      <c r="BM526" s="125"/>
      <c r="BN526" s="126"/>
      <c r="BO526" s="123"/>
      <c r="BP526" s="112"/>
      <c r="BQ526" s="119">
        <f t="shared" si="315"/>
        <v>0</v>
      </c>
      <c r="BR526" s="124"/>
      <c r="BS526" s="115">
        <f>IFERROR(IF(BR526="",0,(SUMIF($G$3:BQ$3,"金额-入",$G526:BQ526)-SUMIF($G$3:BQ$3,"金额-出",$G526:BQ526))/(SUMIF($G$3:BQ$3,"数量-入",$G526:BQ526)-SUMIF($G$3:BQ$3,"数量-出",$G526:BQ526))),0)</f>
        <v>0</v>
      </c>
      <c r="BT526" s="115">
        <f t="shared" si="316"/>
        <v>0</v>
      </c>
      <c r="BU526" s="125"/>
      <c r="BV526" s="126"/>
      <c r="BW526" s="123"/>
      <c r="BX526" s="112"/>
      <c r="BY526" s="119">
        <f t="shared" si="317"/>
        <v>0</v>
      </c>
      <c r="BZ526" s="124"/>
      <c r="CA526" s="115">
        <f>IFERROR(IF(BZ526="",0,(SUMIF($G$3:BY$3,"金额-入",$G526:BY526)-SUMIF($G$3:BY$3,"金额-出",$G526:BY526))/(SUMIF($G$3:BY$3,"数量-入",$G526:BY526)-SUMIF($G$3:BY$3,"数量-出",$G526:BY526))),0)</f>
        <v>0</v>
      </c>
      <c r="CB526" s="115">
        <f t="shared" si="318"/>
        <v>0</v>
      </c>
      <c r="CC526" s="125"/>
      <c r="CD526" s="126"/>
      <c r="CE526" s="123"/>
      <c r="CF526" s="112"/>
      <c r="CG526" s="119">
        <f t="shared" si="319"/>
        <v>0</v>
      </c>
      <c r="CH526" s="124"/>
      <c r="CI526" s="115">
        <f>IFERROR(IF(CH526="",0,(SUMIF($G$3:CG$3,"金额-入",$G526:CG526)-SUMIF($G$3:CG$3,"金额-出",$G526:CG526))/(SUMIF($G$3:CG$3,"数量-入",$G526:CG526)-SUMIF($G$3:CG$3,"数量-出",$G526:CG526))),0)</f>
        <v>0</v>
      </c>
      <c r="CJ526" s="115">
        <f t="shared" si="320"/>
        <v>0</v>
      </c>
      <c r="CK526" s="125"/>
      <c r="CL526" s="126"/>
      <c r="CM526" s="123"/>
      <c r="CN526" s="112"/>
      <c r="CO526" s="119">
        <f t="shared" si="321"/>
        <v>0</v>
      </c>
      <c r="CP526" s="124"/>
      <c r="CQ526" s="115">
        <f>IFERROR(IF(CP526="",0,(SUMIF($G$3:CO$3,"金额-入",$G526:CO526)-SUMIF($G$3:CO$3,"金额-出",$G526:CO526))/(SUMIF($G$3:CO$3,"数量-入",$G526:CO526)-SUMIF($G$3:CO$3,"数量-出",$G526:CO526))),0)</f>
        <v>0</v>
      </c>
      <c r="CR526" s="115">
        <f t="shared" si="322"/>
        <v>0</v>
      </c>
      <c r="CS526" s="125"/>
      <c r="CT526" s="126"/>
      <c r="CU526" s="123"/>
      <c r="CV526" s="112"/>
      <c r="CW526" s="119">
        <f t="shared" si="323"/>
        <v>0</v>
      </c>
      <c r="CX526" s="124"/>
      <c r="CY526" s="115">
        <f>IFERROR(IF(CX526="",0,(SUMIF($G$3:CW$3,"金额-入",$G526:CW526)-SUMIF($G$3:CW$3,"金额-出",$G526:CW526))/(SUMIF($G$3:CW$3,"数量-入",$G526:CW526)-SUMIF($G$3:CW$3,"数量-出",$G526:CW526))),0)</f>
        <v>0</v>
      </c>
      <c r="CZ526" s="115">
        <f t="shared" si="324"/>
        <v>0</v>
      </c>
      <c r="DA526" s="125"/>
      <c r="DB526" s="126"/>
      <c r="DC526" s="123"/>
      <c r="DD526" s="112"/>
      <c r="DE526" s="119">
        <f t="shared" si="325"/>
        <v>0</v>
      </c>
      <c r="DF526" s="124"/>
      <c r="DG526" s="115">
        <f>IFERROR(IF(DF526="",0,(SUMIF($G$3:DE$3,"金额-入",$G526:DE526)-SUMIF($G$3:DE$3,"金额-出",$G526:DE526))/(SUMIF($G$3:DE$3,"数量-入",$G526:DE526)-SUMIF($G$3:DE$3,"数量-出",$G526:DE526))),0)</f>
        <v>0</v>
      </c>
      <c r="DH526" s="115">
        <f t="shared" si="326"/>
        <v>0</v>
      </c>
      <c r="DI526" s="125"/>
      <c r="DJ526" s="126"/>
      <c r="DK526" s="109">
        <f t="array" ref="DK526">MIN(IF(($G$3:$DJ$3="单价")*(G526:DJ526&lt;&gt;0),G526:DJ526))</f>
        <v>0</v>
      </c>
      <c r="DL526" s="97">
        <f t="array" ref="DL526">MAX(IF($G$3:$DJ$3="单价",G526:DJ526))</f>
        <v>0</v>
      </c>
      <c r="DM526" s="115">
        <f t="shared" si="327"/>
        <v>0</v>
      </c>
      <c r="DN526" s="127"/>
      <c r="DO526" s="2"/>
      <c r="DP526" s="11">
        <f t="shared" si="328"/>
        <v>0</v>
      </c>
      <c r="DQ526" s="11">
        <f t="shared" si="329"/>
        <v>0</v>
      </c>
      <c r="DR526" s="11"/>
      <c r="DS526" s="11"/>
      <c r="DT526" s="11"/>
      <c r="DU526" s="2"/>
      <c r="DV526" s="2"/>
      <c r="DW526" s="2"/>
      <c r="DX526" s="2"/>
      <c r="DY526" s="2"/>
    </row>
    <row r="527" spans="1:129" ht="18" hidden="1" customHeight="1" outlineLevel="1" x14ac:dyDescent="0.15">
      <c r="A527" s="2"/>
      <c r="B527" s="53">
        <f t="shared" si="330"/>
        <v>523</v>
      </c>
      <c r="C527" s="5"/>
      <c r="D527" s="6"/>
      <c r="E527" s="7"/>
      <c r="F527" s="8"/>
      <c r="G527" s="111"/>
      <c r="H527" s="112"/>
      <c r="I527" s="113">
        <f t="shared" si="295"/>
        <v>0</v>
      </c>
      <c r="J527" s="114">
        <f t="shared" si="296"/>
        <v>0</v>
      </c>
      <c r="K527" s="115">
        <f t="shared" si="293"/>
        <v>0</v>
      </c>
      <c r="L527" s="113">
        <f t="shared" si="297"/>
        <v>0</v>
      </c>
      <c r="M527" s="114">
        <f t="shared" si="298"/>
        <v>0</v>
      </c>
      <c r="N527" s="115">
        <f t="shared" si="294"/>
        <v>0</v>
      </c>
      <c r="O527" s="113">
        <f t="shared" si="299"/>
        <v>0</v>
      </c>
      <c r="P527" s="116">
        <f t="shared" si="300"/>
        <v>0</v>
      </c>
      <c r="Q527" s="117">
        <f t="shared" si="301"/>
        <v>0</v>
      </c>
      <c r="R527" s="118">
        <f t="shared" si="302"/>
        <v>0</v>
      </c>
      <c r="S527" s="111"/>
      <c r="T527" s="112"/>
      <c r="U527" s="119">
        <f t="shared" si="303"/>
        <v>0</v>
      </c>
      <c r="V527" s="120"/>
      <c r="W527" s="115">
        <f>IFERROR(IF(V527="",0,(SUMIF($G$3:U$3,"金额-入",$G527:U527)-SUMIF($G$3:U$3,"金额-出",$G527:U527))/(SUMIF($G$3:U$3,"数量-入",$G527:U527)-SUMIF($G$3:U$3,"数量-出",$G527:U527))),0)</f>
        <v>0</v>
      </c>
      <c r="X527" s="115">
        <f t="shared" si="304"/>
        <v>0</v>
      </c>
      <c r="Y527" s="121"/>
      <c r="Z527" s="122"/>
      <c r="AA527" s="111"/>
      <c r="AB527" s="112"/>
      <c r="AC527" s="119">
        <f t="shared" si="305"/>
        <v>0</v>
      </c>
      <c r="AD527" s="120"/>
      <c r="AE527" s="115">
        <f>IFERROR(IF(AD527="",0,(SUMIF($G$3:AC$3,"金额-入",$G527:AC527)-SUMIF($G$3:AC$3,"金额-出",$G527:AC527))/(SUMIF($G$3:AC$3,"数量-入",$G527:AC527)-SUMIF($G$3:AC$3,"数量-出",$G527:AC527))),0)</f>
        <v>0</v>
      </c>
      <c r="AF527" s="115">
        <f t="shared" si="306"/>
        <v>0</v>
      </c>
      <c r="AG527" s="121"/>
      <c r="AH527" s="122"/>
      <c r="AI527" s="123"/>
      <c r="AJ527" s="112"/>
      <c r="AK527" s="119">
        <f t="shared" si="307"/>
        <v>0</v>
      </c>
      <c r="AL527" s="124"/>
      <c r="AM527" s="115">
        <f>IFERROR(IF(AL527="",0,(SUMIF($G$3:AK$3,"金额-入",$G527:AK527)-SUMIF($G$3:AK$3,"金额-出",$G527:AK527))/(SUMIF($G$3:AK$3,"数量-入",$G527:AK527)-SUMIF($G$3:AK$3,"数量-出",$G527:AK527))),0)</f>
        <v>0</v>
      </c>
      <c r="AN527" s="115">
        <f t="shared" si="308"/>
        <v>0</v>
      </c>
      <c r="AO527" s="125"/>
      <c r="AP527" s="126"/>
      <c r="AQ527" s="123"/>
      <c r="AR527" s="112"/>
      <c r="AS527" s="119">
        <f t="shared" si="309"/>
        <v>0</v>
      </c>
      <c r="AT527" s="124"/>
      <c r="AU527" s="115">
        <f>IFERROR(IF(AT527="",0,(SUMIF($G$3:AS$3,"金额-入",$G527:AS527)-SUMIF($G$3:AS$3,"金额-出",$G527:AS527))/(SUMIF($G$3:AS$3,"数量-入",$G527:AS527)-SUMIF($G$3:AS$3,"数量-出",$G527:AS527))),0)</f>
        <v>0</v>
      </c>
      <c r="AV527" s="115">
        <f t="shared" si="310"/>
        <v>0</v>
      </c>
      <c r="AW527" s="125"/>
      <c r="AX527" s="126"/>
      <c r="AY527" s="123"/>
      <c r="AZ527" s="112"/>
      <c r="BA527" s="119">
        <f t="shared" si="311"/>
        <v>0</v>
      </c>
      <c r="BB527" s="124"/>
      <c r="BC527" s="115">
        <f>IFERROR(IF(BB527="",0,(SUMIF($G$3:BA$3,"金额-入",$G527:BA527)-SUMIF($G$3:BA$3,"金额-出",$G527:BA527))/(SUMIF($G$3:BA$3,"数量-入",$G527:BA527)-SUMIF($G$3:BA$3,"数量-出",$G527:BA527))),0)</f>
        <v>0</v>
      </c>
      <c r="BD527" s="115">
        <f t="shared" si="312"/>
        <v>0</v>
      </c>
      <c r="BE527" s="125"/>
      <c r="BF527" s="126"/>
      <c r="BG527" s="123"/>
      <c r="BH527" s="112"/>
      <c r="BI527" s="119">
        <f t="shared" si="313"/>
        <v>0</v>
      </c>
      <c r="BJ527" s="124"/>
      <c r="BK527" s="115">
        <f>IFERROR(IF(BJ527="",0,(SUMIF($G$3:BI$3,"金额-入",$G527:BI527)-SUMIF($G$3:BI$3,"金额-出",$G527:BI527))/(SUMIF($G$3:BI$3,"数量-入",$G527:BI527)-SUMIF($G$3:BI$3,"数量-出",$G527:BI527))),0)</f>
        <v>0</v>
      </c>
      <c r="BL527" s="115">
        <f t="shared" si="314"/>
        <v>0</v>
      </c>
      <c r="BM527" s="125"/>
      <c r="BN527" s="126"/>
      <c r="BO527" s="123"/>
      <c r="BP527" s="112"/>
      <c r="BQ527" s="119">
        <f t="shared" si="315"/>
        <v>0</v>
      </c>
      <c r="BR527" s="124"/>
      <c r="BS527" s="115">
        <f>IFERROR(IF(BR527="",0,(SUMIF($G$3:BQ$3,"金额-入",$G527:BQ527)-SUMIF($G$3:BQ$3,"金额-出",$G527:BQ527))/(SUMIF($G$3:BQ$3,"数量-入",$G527:BQ527)-SUMIF($G$3:BQ$3,"数量-出",$G527:BQ527))),0)</f>
        <v>0</v>
      </c>
      <c r="BT527" s="115">
        <f t="shared" si="316"/>
        <v>0</v>
      </c>
      <c r="BU527" s="125"/>
      <c r="BV527" s="126"/>
      <c r="BW527" s="123"/>
      <c r="BX527" s="112"/>
      <c r="BY527" s="119">
        <f t="shared" si="317"/>
        <v>0</v>
      </c>
      <c r="BZ527" s="124"/>
      <c r="CA527" s="115">
        <f>IFERROR(IF(BZ527="",0,(SUMIF($G$3:BY$3,"金额-入",$G527:BY527)-SUMIF($G$3:BY$3,"金额-出",$G527:BY527))/(SUMIF($G$3:BY$3,"数量-入",$G527:BY527)-SUMIF($G$3:BY$3,"数量-出",$G527:BY527))),0)</f>
        <v>0</v>
      </c>
      <c r="CB527" s="115">
        <f t="shared" si="318"/>
        <v>0</v>
      </c>
      <c r="CC527" s="125"/>
      <c r="CD527" s="126"/>
      <c r="CE527" s="123"/>
      <c r="CF527" s="112"/>
      <c r="CG527" s="119">
        <f t="shared" si="319"/>
        <v>0</v>
      </c>
      <c r="CH527" s="124"/>
      <c r="CI527" s="115">
        <f>IFERROR(IF(CH527="",0,(SUMIF($G$3:CG$3,"金额-入",$G527:CG527)-SUMIF($G$3:CG$3,"金额-出",$G527:CG527))/(SUMIF($G$3:CG$3,"数量-入",$G527:CG527)-SUMIF($G$3:CG$3,"数量-出",$G527:CG527))),0)</f>
        <v>0</v>
      </c>
      <c r="CJ527" s="115">
        <f t="shared" si="320"/>
        <v>0</v>
      </c>
      <c r="CK527" s="125"/>
      <c r="CL527" s="126"/>
      <c r="CM527" s="123"/>
      <c r="CN527" s="112"/>
      <c r="CO527" s="119">
        <f t="shared" si="321"/>
        <v>0</v>
      </c>
      <c r="CP527" s="124"/>
      <c r="CQ527" s="115">
        <f>IFERROR(IF(CP527="",0,(SUMIF($G$3:CO$3,"金额-入",$G527:CO527)-SUMIF($G$3:CO$3,"金额-出",$G527:CO527))/(SUMIF($G$3:CO$3,"数量-入",$G527:CO527)-SUMIF($G$3:CO$3,"数量-出",$G527:CO527))),0)</f>
        <v>0</v>
      </c>
      <c r="CR527" s="115">
        <f t="shared" si="322"/>
        <v>0</v>
      </c>
      <c r="CS527" s="125"/>
      <c r="CT527" s="126"/>
      <c r="CU527" s="123"/>
      <c r="CV527" s="112"/>
      <c r="CW527" s="119">
        <f t="shared" si="323"/>
        <v>0</v>
      </c>
      <c r="CX527" s="124"/>
      <c r="CY527" s="115">
        <f>IFERROR(IF(CX527="",0,(SUMIF($G$3:CW$3,"金额-入",$G527:CW527)-SUMIF($G$3:CW$3,"金额-出",$G527:CW527))/(SUMIF($G$3:CW$3,"数量-入",$G527:CW527)-SUMIF($G$3:CW$3,"数量-出",$G527:CW527))),0)</f>
        <v>0</v>
      </c>
      <c r="CZ527" s="115">
        <f t="shared" si="324"/>
        <v>0</v>
      </c>
      <c r="DA527" s="125"/>
      <c r="DB527" s="126"/>
      <c r="DC527" s="123"/>
      <c r="DD527" s="112"/>
      <c r="DE527" s="119">
        <f t="shared" si="325"/>
        <v>0</v>
      </c>
      <c r="DF527" s="124"/>
      <c r="DG527" s="115">
        <f>IFERROR(IF(DF527="",0,(SUMIF($G$3:DE$3,"金额-入",$G527:DE527)-SUMIF($G$3:DE$3,"金额-出",$G527:DE527))/(SUMIF($G$3:DE$3,"数量-入",$G527:DE527)-SUMIF($G$3:DE$3,"数量-出",$G527:DE527))),0)</f>
        <v>0</v>
      </c>
      <c r="DH527" s="115">
        <f t="shared" si="326"/>
        <v>0</v>
      </c>
      <c r="DI527" s="125"/>
      <c r="DJ527" s="126"/>
      <c r="DK527" s="109">
        <f t="array" ref="DK527">MIN(IF(($G$3:$DJ$3="单价")*(G527:DJ527&lt;&gt;0),G527:DJ527))</f>
        <v>0</v>
      </c>
      <c r="DL527" s="97">
        <f t="array" ref="DL527">MAX(IF($G$3:$DJ$3="单价",G527:DJ527))</f>
        <v>0</v>
      </c>
      <c r="DM527" s="115">
        <f t="shared" si="327"/>
        <v>0</v>
      </c>
      <c r="DN527" s="127"/>
      <c r="DO527" s="2"/>
      <c r="DP527" s="11">
        <f t="shared" si="328"/>
        <v>0</v>
      </c>
      <c r="DQ527" s="11">
        <f t="shared" si="329"/>
        <v>0</v>
      </c>
      <c r="DR527" s="11"/>
      <c r="DS527" s="11"/>
      <c r="DT527" s="11"/>
      <c r="DU527" s="2"/>
      <c r="DV527" s="2"/>
      <c r="DW527" s="2"/>
      <c r="DX527" s="2"/>
      <c r="DY527" s="2"/>
    </row>
    <row r="528" spans="1:129" ht="18" hidden="1" customHeight="1" outlineLevel="1" x14ac:dyDescent="0.15">
      <c r="A528" s="2"/>
      <c r="B528" s="53">
        <f t="shared" si="330"/>
        <v>524</v>
      </c>
      <c r="C528" s="5"/>
      <c r="D528" s="6"/>
      <c r="E528" s="7"/>
      <c r="F528" s="8"/>
      <c r="G528" s="111"/>
      <c r="H528" s="112"/>
      <c r="I528" s="113">
        <f t="shared" si="295"/>
        <v>0</v>
      </c>
      <c r="J528" s="114">
        <f t="shared" si="296"/>
        <v>0</v>
      </c>
      <c r="K528" s="115">
        <f t="shared" si="293"/>
        <v>0</v>
      </c>
      <c r="L528" s="113">
        <f t="shared" si="297"/>
        <v>0</v>
      </c>
      <c r="M528" s="114">
        <f t="shared" si="298"/>
        <v>0</v>
      </c>
      <c r="N528" s="115">
        <f t="shared" si="294"/>
        <v>0</v>
      </c>
      <c r="O528" s="113">
        <f t="shared" si="299"/>
        <v>0</v>
      </c>
      <c r="P528" s="116">
        <f t="shared" si="300"/>
        <v>0</v>
      </c>
      <c r="Q528" s="117">
        <f t="shared" si="301"/>
        <v>0</v>
      </c>
      <c r="R528" s="118">
        <f t="shared" si="302"/>
        <v>0</v>
      </c>
      <c r="S528" s="111"/>
      <c r="T528" s="112"/>
      <c r="U528" s="119">
        <f t="shared" si="303"/>
        <v>0</v>
      </c>
      <c r="V528" s="120"/>
      <c r="W528" s="115">
        <f>IFERROR(IF(V528="",0,(SUMIF($G$3:U$3,"金额-入",$G528:U528)-SUMIF($G$3:U$3,"金额-出",$G528:U528))/(SUMIF($G$3:U$3,"数量-入",$G528:U528)-SUMIF($G$3:U$3,"数量-出",$G528:U528))),0)</f>
        <v>0</v>
      </c>
      <c r="X528" s="115">
        <f t="shared" si="304"/>
        <v>0</v>
      </c>
      <c r="Y528" s="121"/>
      <c r="Z528" s="122"/>
      <c r="AA528" s="111"/>
      <c r="AB528" s="112"/>
      <c r="AC528" s="119">
        <f t="shared" si="305"/>
        <v>0</v>
      </c>
      <c r="AD528" s="120"/>
      <c r="AE528" s="115">
        <f>IFERROR(IF(AD528="",0,(SUMIF($G$3:AC$3,"金额-入",$G528:AC528)-SUMIF($G$3:AC$3,"金额-出",$G528:AC528))/(SUMIF($G$3:AC$3,"数量-入",$G528:AC528)-SUMIF($G$3:AC$3,"数量-出",$G528:AC528))),0)</f>
        <v>0</v>
      </c>
      <c r="AF528" s="115">
        <f t="shared" si="306"/>
        <v>0</v>
      </c>
      <c r="AG528" s="121"/>
      <c r="AH528" s="122"/>
      <c r="AI528" s="123"/>
      <c r="AJ528" s="112"/>
      <c r="AK528" s="119">
        <f t="shared" si="307"/>
        <v>0</v>
      </c>
      <c r="AL528" s="124"/>
      <c r="AM528" s="115">
        <f>IFERROR(IF(AL528="",0,(SUMIF($G$3:AK$3,"金额-入",$G528:AK528)-SUMIF($G$3:AK$3,"金额-出",$G528:AK528))/(SUMIF($G$3:AK$3,"数量-入",$G528:AK528)-SUMIF($G$3:AK$3,"数量-出",$G528:AK528))),0)</f>
        <v>0</v>
      </c>
      <c r="AN528" s="115">
        <f t="shared" si="308"/>
        <v>0</v>
      </c>
      <c r="AO528" s="125"/>
      <c r="AP528" s="126"/>
      <c r="AQ528" s="123"/>
      <c r="AR528" s="112"/>
      <c r="AS528" s="119">
        <f t="shared" si="309"/>
        <v>0</v>
      </c>
      <c r="AT528" s="124"/>
      <c r="AU528" s="115">
        <f>IFERROR(IF(AT528="",0,(SUMIF($G$3:AS$3,"金额-入",$G528:AS528)-SUMIF($G$3:AS$3,"金额-出",$G528:AS528))/(SUMIF($G$3:AS$3,"数量-入",$G528:AS528)-SUMIF($G$3:AS$3,"数量-出",$G528:AS528))),0)</f>
        <v>0</v>
      </c>
      <c r="AV528" s="115">
        <f t="shared" si="310"/>
        <v>0</v>
      </c>
      <c r="AW528" s="125"/>
      <c r="AX528" s="126"/>
      <c r="AY528" s="123"/>
      <c r="AZ528" s="112"/>
      <c r="BA528" s="119">
        <f t="shared" si="311"/>
        <v>0</v>
      </c>
      <c r="BB528" s="124"/>
      <c r="BC528" s="115">
        <f>IFERROR(IF(BB528="",0,(SUMIF($G$3:BA$3,"金额-入",$G528:BA528)-SUMIF($G$3:BA$3,"金额-出",$G528:BA528))/(SUMIF($G$3:BA$3,"数量-入",$G528:BA528)-SUMIF($G$3:BA$3,"数量-出",$G528:BA528))),0)</f>
        <v>0</v>
      </c>
      <c r="BD528" s="115">
        <f t="shared" si="312"/>
        <v>0</v>
      </c>
      <c r="BE528" s="125"/>
      <c r="BF528" s="126"/>
      <c r="BG528" s="123"/>
      <c r="BH528" s="112"/>
      <c r="BI528" s="119">
        <f t="shared" si="313"/>
        <v>0</v>
      </c>
      <c r="BJ528" s="124"/>
      <c r="BK528" s="115">
        <f>IFERROR(IF(BJ528="",0,(SUMIF($G$3:BI$3,"金额-入",$G528:BI528)-SUMIF($G$3:BI$3,"金额-出",$G528:BI528))/(SUMIF($G$3:BI$3,"数量-入",$G528:BI528)-SUMIF($G$3:BI$3,"数量-出",$G528:BI528))),0)</f>
        <v>0</v>
      </c>
      <c r="BL528" s="115">
        <f t="shared" si="314"/>
        <v>0</v>
      </c>
      <c r="BM528" s="125"/>
      <c r="BN528" s="126"/>
      <c r="BO528" s="123"/>
      <c r="BP528" s="112"/>
      <c r="BQ528" s="119">
        <f t="shared" si="315"/>
        <v>0</v>
      </c>
      <c r="BR528" s="124"/>
      <c r="BS528" s="115">
        <f>IFERROR(IF(BR528="",0,(SUMIF($G$3:BQ$3,"金额-入",$G528:BQ528)-SUMIF($G$3:BQ$3,"金额-出",$G528:BQ528))/(SUMIF($G$3:BQ$3,"数量-入",$G528:BQ528)-SUMIF($G$3:BQ$3,"数量-出",$G528:BQ528))),0)</f>
        <v>0</v>
      </c>
      <c r="BT528" s="115">
        <f t="shared" si="316"/>
        <v>0</v>
      </c>
      <c r="BU528" s="125"/>
      <c r="BV528" s="126"/>
      <c r="BW528" s="123"/>
      <c r="BX528" s="112"/>
      <c r="BY528" s="119">
        <f t="shared" si="317"/>
        <v>0</v>
      </c>
      <c r="BZ528" s="124"/>
      <c r="CA528" s="115">
        <f>IFERROR(IF(BZ528="",0,(SUMIF($G$3:BY$3,"金额-入",$G528:BY528)-SUMIF($G$3:BY$3,"金额-出",$G528:BY528))/(SUMIF($G$3:BY$3,"数量-入",$G528:BY528)-SUMIF($G$3:BY$3,"数量-出",$G528:BY528))),0)</f>
        <v>0</v>
      </c>
      <c r="CB528" s="115">
        <f t="shared" si="318"/>
        <v>0</v>
      </c>
      <c r="CC528" s="125"/>
      <c r="CD528" s="126"/>
      <c r="CE528" s="123"/>
      <c r="CF528" s="112"/>
      <c r="CG528" s="119">
        <f t="shared" si="319"/>
        <v>0</v>
      </c>
      <c r="CH528" s="124"/>
      <c r="CI528" s="115">
        <f>IFERROR(IF(CH528="",0,(SUMIF($G$3:CG$3,"金额-入",$G528:CG528)-SUMIF($G$3:CG$3,"金额-出",$G528:CG528))/(SUMIF($G$3:CG$3,"数量-入",$G528:CG528)-SUMIF($G$3:CG$3,"数量-出",$G528:CG528))),0)</f>
        <v>0</v>
      </c>
      <c r="CJ528" s="115">
        <f t="shared" si="320"/>
        <v>0</v>
      </c>
      <c r="CK528" s="125"/>
      <c r="CL528" s="126"/>
      <c r="CM528" s="123"/>
      <c r="CN528" s="112"/>
      <c r="CO528" s="119">
        <f t="shared" si="321"/>
        <v>0</v>
      </c>
      <c r="CP528" s="124"/>
      <c r="CQ528" s="115">
        <f>IFERROR(IF(CP528="",0,(SUMIF($G$3:CO$3,"金额-入",$G528:CO528)-SUMIF($G$3:CO$3,"金额-出",$G528:CO528))/(SUMIF($G$3:CO$3,"数量-入",$G528:CO528)-SUMIF($G$3:CO$3,"数量-出",$G528:CO528))),0)</f>
        <v>0</v>
      </c>
      <c r="CR528" s="115">
        <f t="shared" si="322"/>
        <v>0</v>
      </c>
      <c r="CS528" s="125"/>
      <c r="CT528" s="126"/>
      <c r="CU528" s="123"/>
      <c r="CV528" s="112"/>
      <c r="CW528" s="119">
        <f t="shared" si="323"/>
        <v>0</v>
      </c>
      <c r="CX528" s="124"/>
      <c r="CY528" s="115">
        <f>IFERROR(IF(CX528="",0,(SUMIF($G$3:CW$3,"金额-入",$G528:CW528)-SUMIF($G$3:CW$3,"金额-出",$G528:CW528))/(SUMIF($G$3:CW$3,"数量-入",$G528:CW528)-SUMIF($G$3:CW$3,"数量-出",$G528:CW528))),0)</f>
        <v>0</v>
      </c>
      <c r="CZ528" s="115">
        <f t="shared" si="324"/>
        <v>0</v>
      </c>
      <c r="DA528" s="125"/>
      <c r="DB528" s="126"/>
      <c r="DC528" s="123"/>
      <c r="DD528" s="112"/>
      <c r="DE528" s="119">
        <f t="shared" si="325"/>
        <v>0</v>
      </c>
      <c r="DF528" s="124"/>
      <c r="DG528" s="115">
        <f>IFERROR(IF(DF528="",0,(SUMIF($G$3:DE$3,"金额-入",$G528:DE528)-SUMIF($G$3:DE$3,"金额-出",$G528:DE528))/(SUMIF($G$3:DE$3,"数量-入",$G528:DE528)-SUMIF($G$3:DE$3,"数量-出",$G528:DE528))),0)</f>
        <v>0</v>
      </c>
      <c r="DH528" s="115">
        <f t="shared" si="326"/>
        <v>0</v>
      </c>
      <c r="DI528" s="125"/>
      <c r="DJ528" s="126"/>
      <c r="DK528" s="109">
        <f t="array" ref="DK528">MIN(IF(($G$3:$DJ$3="单价")*(G528:DJ528&lt;&gt;0),G528:DJ528))</f>
        <v>0</v>
      </c>
      <c r="DL528" s="97">
        <f t="array" ref="DL528">MAX(IF($G$3:$DJ$3="单价",G528:DJ528))</f>
        <v>0</v>
      </c>
      <c r="DM528" s="115">
        <f t="shared" si="327"/>
        <v>0</v>
      </c>
      <c r="DN528" s="127"/>
      <c r="DO528" s="2"/>
      <c r="DP528" s="11">
        <f t="shared" si="328"/>
        <v>0</v>
      </c>
      <c r="DQ528" s="11">
        <f t="shared" si="329"/>
        <v>0</v>
      </c>
      <c r="DR528" s="11"/>
      <c r="DS528" s="11"/>
      <c r="DT528" s="11"/>
      <c r="DU528" s="2"/>
      <c r="DV528" s="2"/>
      <c r="DW528" s="2"/>
      <c r="DX528" s="2"/>
      <c r="DY528" s="2"/>
    </row>
    <row r="529" spans="1:129" ht="18" hidden="1" customHeight="1" outlineLevel="1" x14ac:dyDescent="0.15">
      <c r="A529" s="2"/>
      <c r="B529" s="53">
        <f t="shared" si="330"/>
        <v>525</v>
      </c>
      <c r="C529" s="5"/>
      <c r="D529" s="6"/>
      <c r="E529" s="7"/>
      <c r="F529" s="8"/>
      <c r="G529" s="111"/>
      <c r="H529" s="112"/>
      <c r="I529" s="113">
        <f t="shared" si="295"/>
        <v>0</v>
      </c>
      <c r="J529" s="114">
        <f t="shared" si="296"/>
        <v>0</v>
      </c>
      <c r="K529" s="115">
        <f t="shared" si="293"/>
        <v>0</v>
      </c>
      <c r="L529" s="113">
        <f t="shared" si="297"/>
        <v>0</v>
      </c>
      <c r="M529" s="114">
        <f t="shared" si="298"/>
        <v>0</v>
      </c>
      <c r="N529" s="115">
        <f t="shared" si="294"/>
        <v>0</v>
      </c>
      <c r="O529" s="113">
        <f t="shared" si="299"/>
        <v>0</v>
      </c>
      <c r="P529" s="116">
        <f t="shared" si="300"/>
        <v>0</v>
      </c>
      <c r="Q529" s="117">
        <f t="shared" si="301"/>
        <v>0</v>
      </c>
      <c r="R529" s="118">
        <f t="shared" si="302"/>
        <v>0</v>
      </c>
      <c r="S529" s="111"/>
      <c r="T529" s="112"/>
      <c r="U529" s="119">
        <f t="shared" si="303"/>
        <v>0</v>
      </c>
      <c r="V529" s="120"/>
      <c r="W529" s="115">
        <f>IFERROR(IF(V529="",0,(SUMIF($G$3:U$3,"金额-入",$G529:U529)-SUMIF($G$3:U$3,"金额-出",$G529:U529))/(SUMIF($G$3:U$3,"数量-入",$G529:U529)-SUMIF($G$3:U$3,"数量-出",$G529:U529))),0)</f>
        <v>0</v>
      </c>
      <c r="X529" s="115">
        <f t="shared" si="304"/>
        <v>0</v>
      </c>
      <c r="Y529" s="121"/>
      <c r="Z529" s="122"/>
      <c r="AA529" s="111"/>
      <c r="AB529" s="112"/>
      <c r="AC529" s="119">
        <f t="shared" si="305"/>
        <v>0</v>
      </c>
      <c r="AD529" s="120"/>
      <c r="AE529" s="115">
        <f>IFERROR(IF(AD529="",0,(SUMIF($G$3:AC$3,"金额-入",$G529:AC529)-SUMIF($G$3:AC$3,"金额-出",$G529:AC529))/(SUMIF($G$3:AC$3,"数量-入",$G529:AC529)-SUMIF($G$3:AC$3,"数量-出",$G529:AC529))),0)</f>
        <v>0</v>
      </c>
      <c r="AF529" s="115">
        <f t="shared" si="306"/>
        <v>0</v>
      </c>
      <c r="AG529" s="121"/>
      <c r="AH529" s="122"/>
      <c r="AI529" s="123"/>
      <c r="AJ529" s="112"/>
      <c r="AK529" s="119">
        <f t="shared" si="307"/>
        <v>0</v>
      </c>
      <c r="AL529" s="124"/>
      <c r="AM529" s="115">
        <f>IFERROR(IF(AL529="",0,(SUMIF($G$3:AK$3,"金额-入",$G529:AK529)-SUMIF($G$3:AK$3,"金额-出",$G529:AK529))/(SUMIF($G$3:AK$3,"数量-入",$G529:AK529)-SUMIF($G$3:AK$3,"数量-出",$G529:AK529))),0)</f>
        <v>0</v>
      </c>
      <c r="AN529" s="115">
        <f t="shared" si="308"/>
        <v>0</v>
      </c>
      <c r="AO529" s="125"/>
      <c r="AP529" s="126"/>
      <c r="AQ529" s="123"/>
      <c r="AR529" s="112"/>
      <c r="AS529" s="119">
        <f t="shared" si="309"/>
        <v>0</v>
      </c>
      <c r="AT529" s="124"/>
      <c r="AU529" s="115">
        <f>IFERROR(IF(AT529="",0,(SUMIF($G$3:AS$3,"金额-入",$G529:AS529)-SUMIF($G$3:AS$3,"金额-出",$G529:AS529))/(SUMIF($G$3:AS$3,"数量-入",$G529:AS529)-SUMIF($G$3:AS$3,"数量-出",$G529:AS529))),0)</f>
        <v>0</v>
      </c>
      <c r="AV529" s="115">
        <f t="shared" si="310"/>
        <v>0</v>
      </c>
      <c r="AW529" s="125"/>
      <c r="AX529" s="126"/>
      <c r="AY529" s="123"/>
      <c r="AZ529" s="112"/>
      <c r="BA529" s="119">
        <f t="shared" si="311"/>
        <v>0</v>
      </c>
      <c r="BB529" s="124"/>
      <c r="BC529" s="115">
        <f>IFERROR(IF(BB529="",0,(SUMIF($G$3:BA$3,"金额-入",$G529:BA529)-SUMIF($G$3:BA$3,"金额-出",$G529:BA529))/(SUMIF($G$3:BA$3,"数量-入",$G529:BA529)-SUMIF($G$3:BA$3,"数量-出",$G529:BA529))),0)</f>
        <v>0</v>
      </c>
      <c r="BD529" s="115">
        <f t="shared" si="312"/>
        <v>0</v>
      </c>
      <c r="BE529" s="125"/>
      <c r="BF529" s="126"/>
      <c r="BG529" s="123"/>
      <c r="BH529" s="112"/>
      <c r="BI529" s="119">
        <f t="shared" si="313"/>
        <v>0</v>
      </c>
      <c r="BJ529" s="124"/>
      <c r="BK529" s="115">
        <f>IFERROR(IF(BJ529="",0,(SUMIF($G$3:BI$3,"金额-入",$G529:BI529)-SUMIF($G$3:BI$3,"金额-出",$G529:BI529))/(SUMIF($G$3:BI$3,"数量-入",$G529:BI529)-SUMIF($G$3:BI$3,"数量-出",$G529:BI529))),0)</f>
        <v>0</v>
      </c>
      <c r="BL529" s="115">
        <f t="shared" si="314"/>
        <v>0</v>
      </c>
      <c r="BM529" s="125"/>
      <c r="BN529" s="126"/>
      <c r="BO529" s="123"/>
      <c r="BP529" s="112"/>
      <c r="BQ529" s="119">
        <f t="shared" si="315"/>
        <v>0</v>
      </c>
      <c r="BR529" s="124"/>
      <c r="BS529" s="115">
        <f>IFERROR(IF(BR529="",0,(SUMIF($G$3:BQ$3,"金额-入",$G529:BQ529)-SUMIF($G$3:BQ$3,"金额-出",$G529:BQ529))/(SUMIF($G$3:BQ$3,"数量-入",$G529:BQ529)-SUMIF($G$3:BQ$3,"数量-出",$G529:BQ529))),0)</f>
        <v>0</v>
      </c>
      <c r="BT529" s="115">
        <f t="shared" si="316"/>
        <v>0</v>
      </c>
      <c r="BU529" s="125"/>
      <c r="BV529" s="126"/>
      <c r="BW529" s="123"/>
      <c r="BX529" s="112"/>
      <c r="BY529" s="119">
        <f t="shared" si="317"/>
        <v>0</v>
      </c>
      <c r="BZ529" s="124"/>
      <c r="CA529" s="115">
        <f>IFERROR(IF(BZ529="",0,(SUMIF($G$3:BY$3,"金额-入",$G529:BY529)-SUMIF($G$3:BY$3,"金额-出",$G529:BY529))/(SUMIF($G$3:BY$3,"数量-入",$G529:BY529)-SUMIF($G$3:BY$3,"数量-出",$G529:BY529))),0)</f>
        <v>0</v>
      </c>
      <c r="CB529" s="115">
        <f t="shared" si="318"/>
        <v>0</v>
      </c>
      <c r="CC529" s="125"/>
      <c r="CD529" s="126"/>
      <c r="CE529" s="123"/>
      <c r="CF529" s="112"/>
      <c r="CG529" s="119">
        <f t="shared" si="319"/>
        <v>0</v>
      </c>
      <c r="CH529" s="124"/>
      <c r="CI529" s="115">
        <f>IFERROR(IF(CH529="",0,(SUMIF($G$3:CG$3,"金额-入",$G529:CG529)-SUMIF($G$3:CG$3,"金额-出",$G529:CG529))/(SUMIF($G$3:CG$3,"数量-入",$G529:CG529)-SUMIF($G$3:CG$3,"数量-出",$G529:CG529))),0)</f>
        <v>0</v>
      </c>
      <c r="CJ529" s="115">
        <f t="shared" si="320"/>
        <v>0</v>
      </c>
      <c r="CK529" s="125"/>
      <c r="CL529" s="126"/>
      <c r="CM529" s="123"/>
      <c r="CN529" s="112"/>
      <c r="CO529" s="119">
        <f t="shared" si="321"/>
        <v>0</v>
      </c>
      <c r="CP529" s="124"/>
      <c r="CQ529" s="115">
        <f>IFERROR(IF(CP529="",0,(SUMIF($G$3:CO$3,"金额-入",$G529:CO529)-SUMIF($G$3:CO$3,"金额-出",$G529:CO529))/(SUMIF($G$3:CO$3,"数量-入",$G529:CO529)-SUMIF($G$3:CO$3,"数量-出",$G529:CO529))),0)</f>
        <v>0</v>
      </c>
      <c r="CR529" s="115">
        <f t="shared" si="322"/>
        <v>0</v>
      </c>
      <c r="CS529" s="125"/>
      <c r="CT529" s="126"/>
      <c r="CU529" s="123"/>
      <c r="CV529" s="112"/>
      <c r="CW529" s="119">
        <f t="shared" si="323"/>
        <v>0</v>
      </c>
      <c r="CX529" s="124"/>
      <c r="CY529" s="115">
        <f>IFERROR(IF(CX529="",0,(SUMIF($G$3:CW$3,"金额-入",$G529:CW529)-SUMIF($G$3:CW$3,"金额-出",$G529:CW529))/(SUMIF($G$3:CW$3,"数量-入",$G529:CW529)-SUMIF($G$3:CW$3,"数量-出",$G529:CW529))),0)</f>
        <v>0</v>
      </c>
      <c r="CZ529" s="115">
        <f t="shared" si="324"/>
        <v>0</v>
      </c>
      <c r="DA529" s="125"/>
      <c r="DB529" s="126"/>
      <c r="DC529" s="123"/>
      <c r="DD529" s="112"/>
      <c r="DE529" s="119">
        <f t="shared" si="325"/>
        <v>0</v>
      </c>
      <c r="DF529" s="124"/>
      <c r="DG529" s="115">
        <f>IFERROR(IF(DF529="",0,(SUMIF($G$3:DE$3,"金额-入",$G529:DE529)-SUMIF($G$3:DE$3,"金额-出",$G529:DE529))/(SUMIF($G$3:DE$3,"数量-入",$G529:DE529)-SUMIF($G$3:DE$3,"数量-出",$G529:DE529))),0)</f>
        <v>0</v>
      </c>
      <c r="DH529" s="115">
        <f t="shared" si="326"/>
        <v>0</v>
      </c>
      <c r="DI529" s="125"/>
      <c r="DJ529" s="126"/>
      <c r="DK529" s="109">
        <f t="array" ref="DK529">MIN(IF(($G$3:$DJ$3="单价")*(G529:DJ529&lt;&gt;0),G529:DJ529))</f>
        <v>0</v>
      </c>
      <c r="DL529" s="97">
        <f t="array" ref="DL529">MAX(IF($G$3:$DJ$3="单价",G529:DJ529))</f>
        <v>0</v>
      </c>
      <c r="DM529" s="115">
        <f t="shared" si="327"/>
        <v>0</v>
      </c>
      <c r="DN529" s="127"/>
      <c r="DO529" s="2"/>
      <c r="DP529" s="11">
        <f t="shared" si="328"/>
        <v>0</v>
      </c>
      <c r="DQ529" s="11">
        <f t="shared" si="329"/>
        <v>0</v>
      </c>
      <c r="DR529" s="11"/>
      <c r="DS529" s="11"/>
      <c r="DT529" s="11"/>
      <c r="DU529" s="2"/>
      <c r="DV529" s="2"/>
      <c r="DW529" s="2"/>
      <c r="DX529" s="2"/>
      <c r="DY529" s="2"/>
    </row>
    <row r="530" spans="1:129" ht="18" hidden="1" customHeight="1" outlineLevel="1" x14ac:dyDescent="0.15">
      <c r="A530" s="2"/>
      <c r="B530" s="53">
        <f t="shared" si="330"/>
        <v>526</v>
      </c>
      <c r="C530" s="5"/>
      <c r="D530" s="6"/>
      <c r="E530" s="7"/>
      <c r="F530" s="8"/>
      <c r="G530" s="111"/>
      <c r="H530" s="112"/>
      <c r="I530" s="113">
        <f t="shared" si="295"/>
        <v>0</v>
      </c>
      <c r="J530" s="114">
        <f t="shared" si="296"/>
        <v>0</v>
      </c>
      <c r="K530" s="115">
        <f t="shared" ref="K530:K593" si="331">IFERROR(L530/J530,0)</f>
        <v>0</v>
      </c>
      <c r="L530" s="113">
        <f t="shared" si="297"/>
        <v>0</v>
      </c>
      <c r="M530" s="114">
        <f t="shared" si="298"/>
        <v>0</v>
      </c>
      <c r="N530" s="115">
        <f t="shared" ref="N530:N593" si="332">IFERROR(O530/M530,0)</f>
        <v>0</v>
      </c>
      <c r="O530" s="113">
        <f t="shared" si="299"/>
        <v>0</v>
      </c>
      <c r="P530" s="116">
        <f t="shared" si="300"/>
        <v>0</v>
      </c>
      <c r="Q530" s="117">
        <f t="shared" si="301"/>
        <v>0</v>
      </c>
      <c r="R530" s="118">
        <f t="shared" si="302"/>
        <v>0</v>
      </c>
      <c r="S530" s="111"/>
      <c r="T530" s="112"/>
      <c r="U530" s="119">
        <f t="shared" si="303"/>
        <v>0</v>
      </c>
      <c r="V530" s="120"/>
      <c r="W530" s="115">
        <f>IFERROR(IF(V530="",0,(SUMIF($G$3:U$3,"金额-入",$G530:U530)-SUMIF($G$3:U$3,"金额-出",$G530:U530))/(SUMIF($G$3:U$3,"数量-入",$G530:U530)-SUMIF($G$3:U$3,"数量-出",$G530:U530))),0)</f>
        <v>0</v>
      </c>
      <c r="X530" s="115">
        <f t="shared" si="304"/>
        <v>0</v>
      </c>
      <c r="Y530" s="121"/>
      <c r="Z530" s="122"/>
      <c r="AA530" s="111"/>
      <c r="AB530" s="112"/>
      <c r="AC530" s="119">
        <f t="shared" si="305"/>
        <v>0</v>
      </c>
      <c r="AD530" s="120"/>
      <c r="AE530" s="115">
        <f>IFERROR(IF(AD530="",0,(SUMIF($G$3:AC$3,"金额-入",$G530:AC530)-SUMIF($G$3:AC$3,"金额-出",$G530:AC530))/(SUMIF($G$3:AC$3,"数量-入",$G530:AC530)-SUMIF($G$3:AC$3,"数量-出",$G530:AC530))),0)</f>
        <v>0</v>
      </c>
      <c r="AF530" s="115">
        <f t="shared" si="306"/>
        <v>0</v>
      </c>
      <c r="AG530" s="121"/>
      <c r="AH530" s="122"/>
      <c r="AI530" s="123"/>
      <c r="AJ530" s="112"/>
      <c r="AK530" s="119">
        <f t="shared" si="307"/>
        <v>0</v>
      </c>
      <c r="AL530" s="124"/>
      <c r="AM530" s="115">
        <f>IFERROR(IF(AL530="",0,(SUMIF($G$3:AK$3,"金额-入",$G530:AK530)-SUMIF($G$3:AK$3,"金额-出",$G530:AK530))/(SUMIF($G$3:AK$3,"数量-入",$G530:AK530)-SUMIF($G$3:AK$3,"数量-出",$G530:AK530))),0)</f>
        <v>0</v>
      </c>
      <c r="AN530" s="115">
        <f t="shared" si="308"/>
        <v>0</v>
      </c>
      <c r="AO530" s="125"/>
      <c r="AP530" s="126"/>
      <c r="AQ530" s="123"/>
      <c r="AR530" s="112"/>
      <c r="AS530" s="119">
        <f t="shared" si="309"/>
        <v>0</v>
      </c>
      <c r="AT530" s="124"/>
      <c r="AU530" s="115">
        <f>IFERROR(IF(AT530="",0,(SUMIF($G$3:AS$3,"金额-入",$G530:AS530)-SUMIF($G$3:AS$3,"金额-出",$G530:AS530))/(SUMIF($G$3:AS$3,"数量-入",$G530:AS530)-SUMIF($G$3:AS$3,"数量-出",$G530:AS530))),0)</f>
        <v>0</v>
      </c>
      <c r="AV530" s="115">
        <f t="shared" si="310"/>
        <v>0</v>
      </c>
      <c r="AW530" s="125"/>
      <c r="AX530" s="126"/>
      <c r="AY530" s="123"/>
      <c r="AZ530" s="112"/>
      <c r="BA530" s="119">
        <f t="shared" si="311"/>
        <v>0</v>
      </c>
      <c r="BB530" s="124"/>
      <c r="BC530" s="115">
        <f>IFERROR(IF(BB530="",0,(SUMIF($G$3:BA$3,"金额-入",$G530:BA530)-SUMIF($G$3:BA$3,"金额-出",$G530:BA530))/(SUMIF($G$3:BA$3,"数量-入",$G530:BA530)-SUMIF($G$3:BA$3,"数量-出",$G530:BA530))),0)</f>
        <v>0</v>
      </c>
      <c r="BD530" s="115">
        <f t="shared" si="312"/>
        <v>0</v>
      </c>
      <c r="BE530" s="125"/>
      <c r="BF530" s="126"/>
      <c r="BG530" s="123"/>
      <c r="BH530" s="112"/>
      <c r="BI530" s="119">
        <f t="shared" si="313"/>
        <v>0</v>
      </c>
      <c r="BJ530" s="124"/>
      <c r="BK530" s="115">
        <f>IFERROR(IF(BJ530="",0,(SUMIF($G$3:BI$3,"金额-入",$G530:BI530)-SUMIF($G$3:BI$3,"金额-出",$G530:BI530))/(SUMIF($G$3:BI$3,"数量-入",$G530:BI530)-SUMIF($G$3:BI$3,"数量-出",$G530:BI530))),0)</f>
        <v>0</v>
      </c>
      <c r="BL530" s="115">
        <f t="shared" si="314"/>
        <v>0</v>
      </c>
      <c r="BM530" s="125"/>
      <c r="BN530" s="126"/>
      <c r="BO530" s="123"/>
      <c r="BP530" s="112"/>
      <c r="BQ530" s="119">
        <f t="shared" si="315"/>
        <v>0</v>
      </c>
      <c r="BR530" s="124"/>
      <c r="BS530" s="115">
        <f>IFERROR(IF(BR530="",0,(SUMIF($G$3:BQ$3,"金额-入",$G530:BQ530)-SUMIF($G$3:BQ$3,"金额-出",$G530:BQ530))/(SUMIF($G$3:BQ$3,"数量-入",$G530:BQ530)-SUMIF($G$3:BQ$3,"数量-出",$G530:BQ530))),0)</f>
        <v>0</v>
      </c>
      <c r="BT530" s="115">
        <f t="shared" si="316"/>
        <v>0</v>
      </c>
      <c r="BU530" s="125"/>
      <c r="BV530" s="126"/>
      <c r="BW530" s="123"/>
      <c r="BX530" s="112"/>
      <c r="BY530" s="119">
        <f t="shared" si="317"/>
        <v>0</v>
      </c>
      <c r="BZ530" s="124"/>
      <c r="CA530" s="115">
        <f>IFERROR(IF(BZ530="",0,(SUMIF($G$3:BY$3,"金额-入",$G530:BY530)-SUMIF($G$3:BY$3,"金额-出",$G530:BY530))/(SUMIF($G$3:BY$3,"数量-入",$G530:BY530)-SUMIF($G$3:BY$3,"数量-出",$G530:BY530))),0)</f>
        <v>0</v>
      </c>
      <c r="CB530" s="115">
        <f t="shared" si="318"/>
        <v>0</v>
      </c>
      <c r="CC530" s="125"/>
      <c r="CD530" s="126"/>
      <c r="CE530" s="123"/>
      <c r="CF530" s="112"/>
      <c r="CG530" s="119">
        <f t="shared" si="319"/>
        <v>0</v>
      </c>
      <c r="CH530" s="124"/>
      <c r="CI530" s="115">
        <f>IFERROR(IF(CH530="",0,(SUMIF($G$3:CG$3,"金额-入",$G530:CG530)-SUMIF($G$3:CG$3,"金额-出",$G530:CG530))/(SUMIF($G$3:CG$3,"数量-入",$G530:CG530)-SUMIF($G$3:CG$3,"数量-出",$G530:CG530))),0)</f>
        <v>0</v>
      </c>
      <c r="CJ530" s="115">
        <f t="shared" si="320"/>
        <v>0</v>
      </c>
      <c r="CK530" s="125"/>
      <c r="CL530" s="126"/>
      <c r="CM530" s="123"/>
      <c r="CN530" s="112"/>
      <c r="CO530" s="119">
        <f t="shared" si="321"/>
        <v>0</v>
      </c>
      <c r="CP530" s="124"/>
      <c r="CQ530" s="115">
        <f>IFERROR(IF(CP530="",0,(SUMIF($G$3:CO$3,"金额-入",$G530:CO530)-SUMIF($G$3:CO$3,"金额-出",$G530:CO530))/(SUMIF($G$3:CO$3,"数量-入",$G530:CO530)-SUMIF($G$3:CO$3,"数量-出",$G530:CO530))),0)</f>
        <v>0</v>
      </c>
      <c r="CR530" s="115">
        <f t="shared" si="322"/>
        <v>0</v>
      </c>
      <c r="CS530" s="125"/>
      <c r="CT530" s="126"/>
      <c r="CU530" s="123"/>
      <c r="CV530" s="112"/>
      <c r="CW530" s="119">
        <f t="shared" si="323"/>
        <v>0</v>
      </c>
      <c r="CX530" s="124"/>
      <c r="CY530" s="115">
        <f>IFERROR(IF(CX530="",0,(SUMIF($G$3:CW$3,"金额-入",$G530:CW530)-SUMIF($G$3:CW$3,"金额-出",$G530:CW530))/(SUMIF($G$3:CW$3,"数量-入",$G530:CW530)-SUMIF($G$3:CW$3,"数量-出",$G530:CW530))),0)</f>
        <v>0</v>
      </c>
      <c r="CZ530" s="115">
        <f t="shared" si="324"/>
        <v>0</v>
      </c>
      <c r="DA530" s="125"/>
      <c r="DB530" s="126"/>
      <c r="DC530" s="123"/>
      <c r="DD530" s="112"/>
      <c r="DE530" s="119">
        <f t="shared" si="325"/>
        <v>0</v>
      </c>
      <c r="DF530" s="124"/>
      <c r="DG530" s="115">
        <f>IFERROR(IF(DF530="",0,(SUMIF($G$3:DE$3,"金额-入",$G530:DE530)-SUMIF($G$3:DE$3,"金额-出",$G530:DE530))/(SUMIF($G$3:DE$3,"数量-入",$G530:DE530)-SUMIF($G$3:DE$3,"数量-出",$G530:DE530))),0)</f>
        <v>0</v>
      </c>
      <c r="DH530" s="115">
        <f t="shared" si="326"/>
        <v>0</v>
      </c>
      <c r="DI530" s="125"/>
      <c r="DJ530" s="126"/>
      <c r="DK530" s="109">
        <f t="array" ref="DK530">MIN(IF(($G$3:$DJ$3="单价")*(G530:DJ530&lt;&gt;0),G530:DJ530))</f>
        <v>0</v>
      </c>
      <c r="DL530" s="97">
        <f t="array" ref="DL530">MAX(IF($G$3:$DJ$3="单价",G530:DJ530))</f>
        <v>0</v>
      </c>
      <c r="DM530" s="115">
        <f t="shared" si="327"/>
        <v>0</v>
      </c>
      <c r="DN530" s="127"/>
      <c r="DO530" s="2"/>
      <c r="DP530" s="11">
        <f t="shared" si="328"/>
        <v>0</v>
      </c>
      <c r="DQ530" s="11">
        <f t="shared" si="329"/>
        <v>0</v>
      </c>
      <c r="DR530" s="11"/>
      <c r="DS530" s="11"/>
      <c r="DT530" s="11"/>
      <c r="DU530" s="2"/>
      <c r="DV530" s="2"/>
      <c r="DW530" s="2"/>
      <c r="DX530" s="2"/>
      <c r="DY530" s="2"/>
    </row>
    <row r="531" spans="1:129" ht="18" hidden="1" customHeight="1" outlineLevel="1" x14ac:dyDescent="0.15">
      <c r="A531" s="2"/>
      <c r="B531" s="53">
        <f t="shared" si="330"/>
        <v>527</v>
      </c>
      <c r="C531" s="5"/>
      <c r="D531" s="6"/>
      <c r="E531" s="7"/>
      <c r="F531" s="8"/>
      <c r="G531" s="111"/>
      <c r="H531" s="112"/>
      <c r="I531" s="113">
        <f t="shared" ref="I531:I594" si="333">G531*H531</f>
        <v>0</v>
      </c>
      <c r="J531" s="114">
        <f t="shared" ref="J531:J594" si="334">+SUMIF($S$3:$DJ$3,"数量-入",S531:DJ531)</f>
        <v>0</v>
      </c>
      <c r="K531" s="115">
        <f t="shared" si="331"/>
        <v>0</v>
      </c>
      <c r="L531" s="113">
        <f t="shared" ref="L531:L594" si="335">+SUMIF($S$3:$DJ$3,"金额-入",S531:DJ531)</f>
        <v>0</v>
      </c>
      <c r="M531" s="114">
        <f t="shared" ref="M531:M594" si="336">SUMIF($S$3:$DJ$3,"数量-出",S531:DJ531)</f>
        <v>0</v>
      </c>
      <c r="N531" s="115">
        <f t="shared" si="332"/>
        <v>0</v>
      </c>
      <c r="O531" s="113">
        <f t="shared" ref="O531:O594" si="337">+SUMIF($S$3:$DJ$3,"金额-出",S531:DJ531)</f>
        <v>0</v>
      </c>
      <c r="P531" s="116">
        <f t="shared" ref="P531:P594" si="338">G531+J531-M531</f>
        <v>0</v>
      </c>
      <c r="Q531" s="117">
        <f t="shared" ref="Q531:Q594" si="339">IFERROR(R531/P531,0)</f>
        <v>0</v>
      </c>
      <c r="R531" s="118">
        <f t="shared" ref="R531:R594" si="340">I531+L531-O531</f>
        <v>0</v>
      </c>
      <c r="S531" s="111"/>
      <c r="T531" s="112"/>
      <c r="U531" s="119">
        <f t="shared" ref="U531:U594" si="341">S531*T531</f>
        <v>0</v>
      </c>
      <c r="V531" s="120"/>
      <c r="W531" s="115">
        <f>IFERROR(IF(V531="",0,(SUMIF($G$3:U$3,"金额-入",$G531:U531)-SUMIF($G$3:U$3,"金额-出",$G531:U531))/(SUMIF($G$3:U$3,"数量-入",$G531:U531)-SUMIF($G$3:U$3,"数量-出",$G531:U531))),0)</f>
        <v>0</v>
      </c>
      <c r="X531" s="115">
        <f t="shared" ref="X531:X594" si="342">V531*W531</f>
        <v>0</v>
      </c>
      <c r="Y531" s="121"/>
      <c r="Z531" s="122"/>
      <c r="AA531" s="111"/>
      <c r="AB531" s="112"/>
      <c r="AC531" s="119">
        <f t="shared" ref="AC531:AC594" si="343">AA531*AB531</f>
        <v>0</v>
      </c>
      <c r="AD531" s="120"/>
      <c r="AE531" s="115">
        <f>IFERROR(IF(AD531="",0,(SUMIF($G$3:AC$3,"金额-入",$G531:AC531)-SUMIF($G$3:AC$3,"金额-出",$G531:AC531))/(SUMIF($G$3:AC$3,"数量-入",$G531:AC531)-SUMIF($G$3:AC$3,"数量-出",$G531:AC531))),0)</f>
        <v>0</v>
      </c>
      <c r="AF531" s="115">
        <f t="shared" ref="AF531:AF594" si="344">AD531*AE531</f>
        <v>0</v>
      </c>
      <c r="AG531" s="121"/>
      <c r="AH531" s="122"/>
      <c r="AI531" s="123"/>
      <c r="AJ531" s="112"/>
      <c r="AK531" s="119">
        <f t="shared" ref="AK531:AK594" si="345">AI531*AJ531</f>
        <v>0</v>
      </c>
      <c r="AL531" s="124"/>
      <c r="AM531" s="115">
        <f>IFERROR(IF(AL531="",0,(SUMIF($G$3:AK$3,"金额-入",$G531:AK531)-SUMIF($G$3:AK$3,"金额-出",$G531:AK531))/(SUMIF($G$3:AK$3,"数量-入",$G531:AK531)-SUMIF($G$3:AK$3,"数量-出",$G531:AK531))),0)</f>
        <v>0</v>
      </c>
      <c r="AN531" s="115">
        <f t="shared" ref="AN531:AN594" si="346">AL531*AM531</f>
        <v>0</v>
      </c>
      <c r="AO531" s="125"/>
      <c r="AP531" s="126"/>
      <c r="AQ531" s="123"/>
      <c r="AR531" s="112"/>
      <c r="AS531" s="119">
        <f t="shared" ref="AS531:AS594" si="347">AQ531*AR531</f>
        <v>0</v>
      </c>
      <c r="AT531" s="124"/>
      <c r="AU531" s="115">
        <f>IFERROR(IF(AT531="",0,(SUMIF($G$3:AS$3,"金额-入",$G531:AS531)-SUMIF($G$3:AS$3,"金额-出",$G531:AS531))/(SUMIF($G$3:AS$3,"数量-入",$G531:AS531)-SUMIF($G$3:AS$3,"数量-出",$G531:AS531))),0)</f>
        <v>0</v>
      </c>
      <c r="AV531" s="115">
        <f t="shared" ref="AV531:AV594" si="348">AT531*AU531</f>
        <v>0</v>
      </c>
      <c r="AW531" s="125"/>
      <c r="AX531" s="126"/>
      <c r="AY531" s="123"/>
      <c r="AZ531" s="112"/>
      <c r="BA531" s="119">
        <f t="shared" ref="BA531:BA594" si="349">AY531*AZ531</f>
        <v>0</v>
      </c>
      <c r="BB531" s="124"/>
      <c r="BC531" s="115">
        <f>IFERROR(IF(BB531="",0,(SUMIF($G$3:BA$3,"金额-入",$G531:BA531)-SUMIF($G$3:BA$3,"金额-出",$G531:BA531))/(SUMIF($G$3:BA$3,"数量-入",$G531:BA531)-SUMIF($G$3:BA$3,"数量-出",$G531:BA531))),0)</f>
        <v>0</v>
      </c>
      <c r="BD531" s="115">
        <f t="shared" ref="BD531:BD594" si="350">BB531*BC531</f>
        <v>0</v>
      </c>
      <c r="BE531" s="125"/>
      <c r="BF531" s="126"/>
      <c r="BG531" s="123"/>
      <c r="BH531" s="112"/>
      <c r="BI531" s="119">
        <f t="shared" ref="BI531:BI594" si="351">BG531*BH531</f>
        <v>0</v>
      </c>
      <c r="BJ531" s="124"/>
      <c r="BK531" s="115">
        <f>IFERROR(IF(BJ531="",0,(SUMIF($G$3:BI$3,"金额-入",$G531:BI531)-SUMIF($G$3:BI$3,"金额-出",$G531:BI531))/(SUMIF($G$3:BI$3,"数量-入",$G531:BI531)-SUMIF($G$3:BI$3,"数量-出",$G531:BI531))),0)</f>
        <v>0</v>
      </c>
      <c r="BL531" s="115">
        <f t="shared" ref="BL531:BL594" si="352">BJ531*BK531</f>
        <v>0</v>
      </c>
      <c r="BM531" s="125"/>
      <c r="BN531" s="126"/>
      <c r="BO531" s="123"/>
      <c r="BP531" s="112"/>
      <c r="BQ531" s="119">
        <f t="shared" ref="BQ531:BQ594" si="353">BO531*BP531</f>
        <v>0</v>
      </c>
      <c r="BR531" s="124"/>
      <c r="BS531" s="115">
        <f>IFERROR(IF(BR531="",0,(SUMIF($G$3:BQ$3,"金额-入",$G531:BQ531)-SUMIF($G$3:BQ$3,"金额-出",$G531:BQ531))/(SUMIF($G$3:BQ$3,"数量-入",$G531:BQ531)-SUMIF($G$3:BQ$3,"数量-出",$G531:BQ531))),0)</f>
        <v>0</v>
      </c>
      <c r="BT531" s="115">
        <f t="shared" ref="BT531:BT594" si="354">BR531*BS531</f>
        <v>0</v>
      </c>
      <c r="BU531" s="125"/>
      <c r="BV531" s="126"/>
      <c r="BW531" s="123"/>
      <c r="BX531" s="112"/>
      <c r="BY531" s="119">
        <f t="shared" ref="BY531:BY594" si="355">BW531*BX531</f>
        <v>0</v>
      </c>
      <c r="BZ531" s="124"/>
      <c r="CA531" s="115">
        <f>IFERROR(IF(BZ531="",0,(SUMIF($G$3:BY$3,"金额-入",$G531:BY531)-SUMIF($G$3:BY$3,"金额-出",$G531:BY531))/(SUMIF($G$3:BY$3,"数量-入",$G531:BY531)-SUMIF($G$3:BY$3,"数量-出",$G531:BY531))),0)</f>
        <v>0</v>
      </c>
      <c r="CB531" s="115">
        <f t="shared" ref="CB531:CB594" si="356">BZ531*CA531</f>
        <v>0</v>
      </c>
      <c r="CC531" s="125"/>
      <c r="CD531" s="126"/>
      <c r="CE531" s="123"/>
      <c r="CF531" s="112"/>
      <c r="CG531" s="119">
        <f t="shared" ref="CG531:CG594" si="357">CE531*CF531</f>
        <v>0</v>
      </c>
      <c r="CH531" s="124"/>
      <c r="CI531" s="115">
        <f>IFERROR(IF(CH531="",0,(SUMIF($G$3:CG$3,"金额-入",$G531:CG531)-SUMIF($G$3:CG$3,"金额-出",$G531:CG531))/(SUMIF($G$3:CG$3,"数量-入",$G531:CG531)-SUMIF($G$3:CG$3,"数量-出",$G531:CG531))),0)</f>
        <v>0</v>
      </c>
      <c r="CJ531" s="115">
        <f t="shared" ref="CJ531:CJ594" si="358">CH531*CI531</f>
        <v>0</v>
      </c>
      <c r="CK531" s="125"/>
      <c r="CL531" s="126"/>
      <c r="CM531" s="123"/>
      <c r="CN531" s="112"/>
      <c r="CO531" s="119">
        <f t="shared" ref="CO531:CO594" si="359">CM531*CN531</f>
        <v>0</v>
      </c>
      <c r="CP531" s="124"/>
      <c r="CQ531" s="115">
        <f>IFERROR(IF(CP531="",0,(SUMIF($G$3:CO$3,"金额-入",$G531:CO531)-SUMIF($G$3:CO$3,"金额-出",$G531:CO531))/(SUMIF($G$3:CO$3,"数量-入",$G531:CO531)-SUMIF($G$3:CO$3,"数量-出",$G531:CO531))),0)</f>
        <v>0</v>
      </c>
      <c r="CR531" s="115">
        <f t="shared" ref="CR531:CR594" si="360">CP531*CQ531</f>
        <v>0</v>
      </c>
      <c r="CS531" s="125"/>
      <c r="CT531" s="126"/>
      <c r="CU531" s="123"/>
      <c r="CV531" s="112"/>
      <c r="CW531" s="119">
        <f t="shared" ref="CW531:CW594" si="361">CU531*CV531</f>
        <v>0</v>
      </c>
      <c r="CX531" s="124"/>
      <c r="CY531" s="115">
        <f>IFERROR(IF(CX531="",0,(SUMIF($G$3:CW$3,"金额-入",$G531:CW531)-SUMIF($G$3:CW$3,"金额-出",$G531:CW531))/(SUMIF($G$3:CW$3,"数量-入",$G531:CW531)-SUMIF($G$3:CW$3,"数量-出",$G531:CW531))),0)</f>
        <v>0</v>
      </c>
      <c r="CZ531" s="115">
        <f t="shared" ref="CZ531:CZ594" si="362">CX531*CY531</f>
        <v>0</v>
      </c>
      <c r="DA531" s="125"/>
      <c r="DB531" s="126"/>
      <c r="DC531" s="123"/>
      <c r="DD531" s="112"/>
      <c r="DE531" s="119">
        <f t="shared" ref="DE531:DE594" si="363">DC531*DD531</f>
        <v>0</v>
      </c>
      <c r="DF531" s="124"/>
      <c r="DG531" s="115">
        <f>IFERROR(IF(DF531="",0,(SUMIF($G$3:DE$3,"金额-入",$G531:DE531)-SUMIF($G$3:DE$3,"金额-出",$G531:DE531))/(SUMIF($G$3:DE$3,"数量-入",$G531:DE531)-SUMIF($G$3:DE$3,"数量-出",$G531:DE531))),0)</f>
        <v>0</v>
      </c>
      <c r="DH531" s="115">
        <f t="shared" ref="DH531:DH594" si="364">DF531*DG531</f>
        <v>0</v>
      </c>
      <c r="DI531" s="125"/>
      <c r="DJ531" s="126"/>
      <c r="DK531" s="109">
        <f t="array" ref="DK531">MIN(IF(($G$3:$DJ$3="单价")*(G531:DJ531&lt;&gt;0),G531:DJ531))</f>
        <v>0</v>
      </c>
      <c r="DL531" s="97">
        <f t="array" ref="DL531">MAX(IF($G$3:$DJ$3="单价",G531:DJ531))</f>
        <v>0</v>
      </c>
      <c r="DM531" s="115">
        <f t="shared" ref="DM531:DM594" si="365">IFERROR(SUMIF($G$3:$DJ$3,"金额-入",G531:DJ531)/SUMIF($G$3:$DJ$3,"数量-入",G531:DJ531),0)</f>
        <v>0</v>
      </c>
      <c r="DN531" s="127"/>
      <c r="DO531" s="2"/>
      <c r="DP531" s="11">
        <f t="shared" ref="DP531:DP594" si="366">ROUND(SUMIF($G$3:$DN$3,"数量-入",G531:DN531)-SUMIF($G$3:$DN$3,"数量-出",G531:DN531)-P531,0)</f>
        <v>0</v>
      </c>
      <c r="DQ531" s="11">
        <f t="shared" ref="DQ531:DQ594" si="367">ROUND(SUMIF($G$3:$DN$3,"金额-入",G531:DN531)-SUMIF($G$3:$DN$3,"金额-出",G531:DN531)-R531,0)</f>
        <v>0</v>
      </c>
      <c r="DR531" s="11"/>
      <c r="DS531" s="11"/>
      <c r="DT531" s="11"/>
      <c r="DU531" s="2"/>
      <c r="DV531" s="2"/>
      <c r="DW531" s="2"/>
      <c r="DX531" s="2"/>
      <c r="DY531" s="2"/>
    </row>
    <row r="532" spans="1:129" ht="18" hidden="1" customHeight="1" outlineLevel="1" x14ac:dyDescent="0.15">
      <c r="A532" s="2"/>
      <c r="B532" s="53">
        <f t="shared" si="330"/>
        <v>528</v>
      </c>
      <c r="C532" s="5"/>
      <c r="D532" s="6"/>
      <c r="E532" s="7"/>
      <c r="F532" s="8"/>
      <c r="G532" s="111"/>
      <c r="H532" s="112"/>
      <c r="I532" s="113">
        <f t="shared" si="333"/>
        <v>0</v>
      </c>
      <c r="J532" s="114">
        <f t="shared" si="334"/>
        <v>0</v>
      </c>
      <c r="K532" s="115">
        <f t="shared" si="331"/>
        <v>0</v>
      </c>
      <c r="L532" s="113">
        <f t="shared" si="335"/>
        <v>0</v>
      </c>
      <c r="M532" s="114">
        <f t="shared" si="336"/>
        <v>0</v>
      </c>
      <c r="N532" s="115">
        <f t="shared" si="332"/>
        <v>0</v>
      </c>
      <c r="O532" s="113">
        <f t="shared" si="337"/>
        <v>0</v>
      </c>
      <c r="P532" s="116">
        <f t="shared" si="338"/>
        <v>0</v>
      </c>
      <c r="Q532" s="117">
        <f t="shared" si="339"/>
        <v>0</v>
      </c>
      <c r="R532" s="118">
        <f t="shared" si="340"/>
        <v>0</v>
      </c>
      <c r="S532" s="111"/>
      <c r="T532" s="112"/>
      <c r="U532" s="119">
        <f t="shared" si="341"/>
        <v>0</v>
      </c>
      <c r="V532" s="120"/>
      <c r="W532" s="115">
        <f>IFERROR(IF(V532="",0,(SUMIF($G$3:U$3,"金额-入",$G532:U532)-SUMIF($G$3:U$3,"金额-出",$G532:U532))/(SUMIF($G$3:U$3,"数量-入",$G532:U532)-SUMIF($G$3:U$3,"数量-出",$G532:U532))),0)</f>
        <v>0</v>
      </c>
      <c r="X532" s="115">
        <f t="shared" si="342"/>
        <v>0</v>
      </c>
      <c r="Y532" s="121"/>
      <c r="Z532" s="122"/>
      <c r="AA532" s="111"/>
      <c r="AB532" s="112"/>
      <c r="AC532" s="119">
        <f t="shared" si="343"/>
        <v>0</v>
      </c>
      <c r="AD532" s="120"/>
      <c r="AE532" s="115">
        <f>IFERROR(IF(AD532="",0,(SUMIF($G$3:AC$3,"金额-入",$G532:AC532)-SUMIF($G$3:AC$3,"金额-出",$G532:AC532))/(SUMIF($G$3:AC$3,"数量-入",$G532:AC532)-SUMIF($G$3:AC$3,"数量-出",$G532:AC532))),0)</f>
        <v>0</v>
      </c>
      <c r="AF532" s="115">
        <f t="shared" si="344"/>
        <v>0</v>
      </c>
      <c r="AG532" s="121"/>
      <c r="AH532" s="122"/>
      <c r="AI532" s="123"/>
      <c r="AJ532" s="112"/>
      <c r="AK532" s="119">
        <f t="shared" si="345"/>
        <v>0</v>
      </c>
      <c r="AL532" s="124"/>
      <c r="AM532" s="115">
        <f>IFERROR(IF(AL532="",0,(SUMIF($G$3:AK$3,"金额-入",$G532:AK532)-SUMIF($G$3:AK$3,"金额-出",$G532:AK532))/(SUMIF($G$3:AK$3,"数量-入",$G532:AK532)-SUMIF($G$3:AK$3,"数量-出",$G532:AK532))),0)</f>
        <v>0</v>
      </c>
      <c r="AN532" s="115">
        <f t="shared" si="346"/>
        <v>0</v>
      </c>
      <c r="AO532" s="125"/>
      <c r="AP532" s="126"/>
      <c r="AQ532" s="123"/>
      <c r="AR532" s="112"/>
      <c r="AS532" s="119">
        <f t="shared" si="347"/>
        <v>0</v>
      </c>
      <c r="AT532" s="124"/>
      <c r="AU532" s="115">
        <f>IFERROR(IF(AT532="",0,(SUMIF($G$3:AS$3,"金额-入",$G532:AS532)-SUMIF($G$3:AS$3,"金额-出",$G532:AS532))/(SUMIF($G$3:AS$3,"数量-入",$G532:AS532)-SUMIF($G$3:AS$3,"数量-出",$G532:AS532))),0)</f>
        <v>0</v>
      </c>
      <c r="AV532" s="115">
        <f t="shared" si="348"/>
        <v>0</v>
      </c>
      <c r="AW532" s="125"/>
      <c r="AX532" s="126"/>
      <c r="AY532" s="123"/>
      <c r="AZ532" s="112"/>
      <c r="BA532" s="119">
        <f t="shared" si="349"/>
        <v>0</v>
      </c>
      <c r="BB532" s="124"/>
      <c r="BC532" s="115">
        <f>IFERROR(IF(BB532="",0,(SUMIF($G$3:BA$3,"金额-入",$G532:BA532)-SUMIF($G$3:BA$3,"金额-出",$G532:BA532))/(SUMIF($G$3:BA$3,"数量-入",$G532:BA532)-SUMIF($G$3:BA$3,"数量-出",$G532:BA532))),0)</f>
        <v>0</v>
      </c>
      <c r="BD532" s="115">
        <f t="shared" si="350"/>
        <v>0</v>
      </c>
      <c r="BE532" s="125"/>
      <c r="BF532" s="126"/>
      <c r="BG532" s="123"/>
      <c r="BH532" s="112"/>
      <c r="BI532" s="119">
        <f t="shared" si="351"/>
        <v>0</v>
      </c>
      <c r="BJ532" s="124"/>
      <c r="BK532" s="115">
        <f>IFERROR(IF(BJ532="",0,(SUMIF($G$3:BI$3,"金额-入",$G532:BI532)-SUMIF($G$3:BI$3,"金额-出",$G532:BI532))/(SUMIF($G$3:BI$3,"数量-入",$G532:BI532)-SUMIF($G$3:BI$3,"数量-出",$G532:BI532))),0)</f>
        <v>0</v>
      </c>
      <c r="BL532" s="115">
        <f t="shared" si="352"/>
        <v>0</v>
      </c>
      <c r="BM532" s="125"/>
      <c r="BN532" s="126"/>
      <c r="BO532" s="123"/>
      <c r="BP532" s="112"/>
      <c r="BQ532" s="119">
        <f t="shared" si="353"/>
        <v>0</v>
      </c>
      <c r="BR532" s="124"/>
      <c r="BS532" s="115">
        <f>IFERROR(IF(BR532="",0,(SUMIF($G$3:BQ$3,"金额-入",$G532:BQ532)-SUMIF($G$3:BQ$3,"金额-出",$G532:BQ532))/(SUMIF($G$3:BQ$3,"数量-入",$G532:BQ532)-SUMIF($G$3:BQ$3,"数量-出",$G532:BQ532))),0)</f>
        <v>0</v>
      </c>
      <c r="BT532" s="115">
        <f t="shared" si="354"/>
        <v>0</v>
      </c>
      <c r="BU532" s="125"/>
      <c r="BV532" s="126"/>
      <c r="BW532" s="123"/>
      <c r="BX532" s="112"/>
      <c r="BY532" s="119">
        <f t="shared" si="355"/>
        <v>0</v>
      </c>
      <c r="BZ532" s="124"/>
      <c r="CA532" s="115">
        <f>IFERROR(IF(BZ532="",0,(SUMIF($G$3:BY$3,"金额-入",$G532:BY532)-SUMIF($G$3:BY$3,"金额-出",$G532:BY532))/(SUMIF($G$3:BY$3,"数量-入",$G532:BY532)-SUMIF($G$3:BY$3,"数量-出",$G532:BY532))),0)</f>
        <v>0</v>
      </c>
      <c r="CB532" s="115">
        <f t="shared" si="356"/>
        <v>0</v>
      </c>
      <c r="CC532" s="125"/>
      <c r="CD532" s="126"/>
      <c r="CE532" s="123"/>
      <c r="CF532" s="112"/>
      <c r="CG532" s="119">
        <f t="shared" si="357"/>
        <v>0</v>
      </c>
      <c r="CH532" s="124"/>
      <c r="CI532" s="115">
        <f>IFERROR(IF(CH532="",0,(SUMIF($G$3:CG$3,"金额-入",$G532:CG532)-SUMIF($G$3:CG$3,"金额-出",$G532:CG532))/(SUMIF($G$3:CG$3,"数量-入",$G532:CG532)-SUMIF($G$3:CG$3,"数量-出",$G532:CG532))),0)</f>
        <v>0</v>
      </c>
      <c r="CJ532" s="115">
        <f t="shared" si="358"/>
        <v>0</v>
      </c>
      <c r="CK532" s="125"/>
      <c r="CL532" s="126"/>
      <c r="CM532" s="123"/>
      <c r="CN532" s="112"/>
      <c r="CO532" s="119">
        <f t="shared" si="359"/>
        <v>0</v>
      </c>
      <c r="CP532" s="124"/>
      <c r="CQ532" s="115">
        <f>IFERROR(IF(CP532="",0,(SUMIF($G$3:CO$3,"金额-入",$G532:CO532)-SUMIF($G$3:CO$3,"金额-出",$G532:CO532))/(SUMIF($G$3:CO$3,"数量-入",$G532:CO532)-SUMIF($G$3:CO$3,"数量-出",$G532:CO532))),0)</f>
        <v>0</v>
      </c>
      <c r="CR532" s="115">
        <f t="shared" si="360"/>
        <v>0</v>
      </c>
      <c r="CS532" s="125"/>
      <c r="CT532" s="126"/>
      <c r="CU532" s="123"/>
      <c r="CV532" s="112"/>
      <c r="CW532" s="119">
        <f t="shared" si="361"/>
        <v>0</v>
      </c>
      <c r="CX532" s="124"/>
      <c r="CY532" s="115">
        <f>IFERROR(IF(CX532="",0,(SUMIF($G$3:CW$3,"金额-入",$G532:CW532)-SUMIF($G$3:CW$3,"金额-出",$G532:CW532))/(SUMIF($G$3:CW$3,"数量-入",$G532:CW532)-SUMIF($G$3:CW$3,"数量-出",$G532:CW532))),0)</f>
        <v>0</v>
      </c>
      <c r="CZ532" s="115">
        <f t="shared" si="362"/>
        <v>0</v>
      </c>
      <c r="DA532" s="125"/>
      <c r="DB532" s="126"/>
      <c r="DC532" s="123"/>
      <c r="DD532" s="112"/>
      <c r="DE532" s="119">
        <f t="shared" si="363"/>
        <v>0</v>
      </c>
      <c r="DF532" s="124"/>
      <c r="DG532" s="115">
        <f>IFERROR(IF(DF532="",0,(SUMIF($G$3:DE$3,"金额-入",$G532:DE532)-SUMIF($G$3:DE$3,"金额-出",$G532:DE532))/(SUMIF($G$3:DE$3,"数量-入",$G532:DE532)-SUMIF($G$3:DE$3,"数量-出",$G532:DE532))),0)</f>
        <v>0</v>
      </c>
      <c r="DH532" s="115">
        <f t="shared" si="364"/>
        <v>0</v>
      </c>
      <c r="DI532" s="125"/>
      <c r="DJ532" s="126"/>
      <c r="DK532" s="109">
        <f t="array" ref="DK532">MIN(IF(($G$3:$DJ$3="单价")*(G532:DJ532&lt;&gt;0),G532:DJ532))</f>
        <v>0</v>
      </c>
      <c r="DL532" s="97">
        <f t="array" ref="DL532">MAX(IF($G$3:$DJ$3="单价",G532:DJ532))</f>
        <v>0</v>
      </c>
      <c r="DM532" s="115">
        <f t="shared" si="365"/>
        <v>0</v>
      </c>
      <c r="DN532" s="127"/>
      <c r="DO532" s="2"/>
      <c r="DP532" s="11">
        <f t="shared" si="366"/>
        <v>0</v>
      </c>
      <c r="DQ532" s="11">
        <f t="shared" si="367"/>
        <v>0</v>
      </c>
      <c r="DR532" s="11"/>
      <c r="DS532" s="11"/>
      <c r="DT532" s="11"/>
      <c r="DU532" s="2"/>
      <c r="DV532" s="2"/>
      <c r="DW532" s="2"/>
      <c r="DX532" s="2"/>
      <c r="DY532" s="2"/>
    </row>
    <row r="533" spans="1:129" ht="18" hidden="1" customHeight="1" outlineLevel="1" x14ac:dyDescent="0.15">
      <c r="A533" s="2"/>
      <c r="B533" s="53">
        <f t="shared" si="330"/>
        <v>529</v>
      </c>
      <c r="C533" s="5"/>
      <c r="D533" s="6"/>
      <c r="E533" s="7"/>
      <c r="F533" s="8"/>
      <c r="G533" s="111"/>
      <c r="H533" s="112"/>
      <c r="I533" s="113">
        <f t="shared" si="333"/>
        <v>0</v>
      </c>
      <c r="J533" s="114">
        <f t="shared" si="334"/>
        <v>0</v>
      </c>
      <c r="K533" s="115">
        <f t="shared" si="331"/>
        <v>0</v>
      </c>
      <c r="L533" s="113">
        <f t="shared" si="335"/>
        <v>0</v>
      </c>
      <c r="M533" s="114">
        <f t="shared" si="336"/>
        <v>0</v>
      </c>
      <c r="N533" s="115">
        <f t="shared" si="332"/>
        <v>0</v>
      </c>
      <c r="O533" s="113">
        <f t="shared" si="337"/>
        <v>0</v>
      </c>
      <c r="P533" s="116">
        <f t="shared" si="338"/>
        <v>0</v>
      </c>
      <c r="Q533" s="117">
        <f t="shared" si="339"/>
        <v>0</v>
      </c>
      <c r="R533" s="118">
        <f t="shared" si="340"/>
        <v>0</v>
      </c>
      <c r="S533" s="111"/>
      <c r="T533" s="112"/>
      <c r="U533" s="119">
        <f t="shared" si="341"/>
        <v>0</v>
      </c>
      <c r="V533" s="120"/>
      <c r="W533" s="115">
        <f>IFERROR(IF(V533="",0,(SUMIF($G$3:U$3,"金额-入",$G533:U533)-SUMIF($G$3:U$3,"金额-出",$G533:U533))/(SUMIF($G$3:U$3,"数量-入",$G533:U533)-SUMIF($G$3:U$3,"数量-出",$G533:U533))),0)</f>
        <v>0</v>
      </c>
      <c r="X533" s="115">
        <f t="shared" si="342"/>
        <v>0</v>
      </c>
      <c r="Y533" s="121"/>
      <c r="Z533" s="122"/>
      <c r="AA533" s="111"/>
      <c r="AB533" s="112"/>
      <c r="AC533" s="119">
        <f t="shared" si="343"/>
        <v>0</v>
      </c>
      <c r="AD533" s="120"/>
      <c r="AE533" s="115">
        <f>IFERROR(IF(AD533="",0,(SUMIF($G$3:AC$3,"金额-入",$G533:AC533)-SUMIF($G$3:AC$3,"金额-出",$G533:AC533))/(SUMIF($G$3:AC$3,"数量-入",$G533:AC533)-SUMIF($G$3:AC$3,"数量-出",$G533:AC533))),0)</f>
        <v>0</v>
      </c>
      <c r="AF533" s="115">
        <f t="shared" si="344"/>
        <v>0</v>
      </c>
      <c r="AG533" s="121"/>
      <c r="AH533" s="122"/>
      <c r="AI533" s="123"/>
      <c r="AJ533" s="112"/>
      <c r="AK533" s="119">
        <f t="shared" si="345"/>
        <v>0</v>
      </c>
      <c r="AL533" s="124"/>
      <c r="AM533" s="115">
        <f>IFERROR(IF(AL533="",0,(SUMIF($G$3:AK$3,"金额-入",$G533:AK533)-SUMIF($G$3:AK$3,"金额-出",$G533:AK533))/(SUMIF($G$3:AK$3,"数量-入",$G533:AK533)-SUMIF($G$3:AK$3,"数量-出",$G533:AK533))),0)</f>
        <v>0</v>
      </c>
      <c r="AN533" s="115">
        <f t="shared" si="346"/>
        <v>0</v>
      </c>
      <c r="AO533" s="125"/>
      <c r="AP533" s="126"/>
      <c r="AQ533" s="123"/>
      <c r="AR533" s="112"/>
      <c r="AS533" s="119">
        <f t="shared" si="347"/>
        <v>0</v>
      </c>
      <c r="AT533" s="124"/>
      <c r="AU533" s="115">
        <f>IFERROR(IF(AT533="",0,(SUMIF($G$3:AS$3,"金额-入",$G533:AS533)-SUMIF($G$3:AS$3,"金额-出",$G533:AS533))/(SUMIF($G$3:AS$3,"数量-入",$G533:AS533)-SUMIF($G$3:AS$3,"数量-出",$G533:AS533))),0)</f>
        <v>0</v>
      </c>
      <c r="AV533" s="115">
        <f t="shared" si="348"/>
        <v>0</v>
      </c>
      <c r="AW533" s="125"/>
      <c r="AX533" s="126"/>
      <c r="AY533" s="123"/>
      <c r="AZ533" s="112"/>
      <c r="BA533" s="119">
        <f t="shared" si="349"/>
        <v>0</v>
      </c>
      <c r="BB533" s="124"/>
      <c r="BC533" s="115">
        <f>IFERROR(IF(BB533="",0,(SUMIF($G$3:BA$3,"金额-入",$G533:BA533)-SUMIF($G$3:BA$3,"金额-出",$G533:BA533))/(SUMIF($G$3:BA$3,"数量-入",$G533:BA533)-SUMIF($G$3:BA$3,"数量-出",$G533:BA533))),0)</f>
        <v>0</v>
      </c>
      <c r="BD533" s="115">
        <f t="shared" si="350"/>
        <v>0</v>
      </c>
      <c r="BE533" s="125"/>
      <c r="BF533" s="126"/>
      <c r="BG533" s="123"/>
      <c r="BH533" s="112"/>
      <c r="BI533" s="119">
        <f t="shared" si="351"/>
        <v>0</v>
      </c>
      <c r="BJ533" s="124"/>
      <c r="BK533" s="115">
        <f>IFERROR(IF(BJ533="",0,(SUMIF($G$3:BI$3,"金额-入",$G533:BI533)-SUMIF($G$3:BI$3,"金额-出",$G533:BI533))/(SUMIF($G$3:BI$3,"数量-入",$G533:BI533)-SUMIF($G$3:BI$3,"数量-出",$G533:BI533))),0)</f>
        <v>0</v>
      </c>
      <c r="BL533" s="115">
        <f t="shared" si="352"/>
        <v>0</v>
      </c>
      <c r="BM533" s="125"/>
      <c r="BN533" s="126"/>
      <c r="BO533" s="123"/>
      <c r="BP533" s="112"/>
      <c r="BQ533" s="119">
        <f t="shared" si="353"/>
        <v>0</v>
      </c>
      <c r="BR533" s="124"/>
      <c r="BS533" s="115">
        <f>IFERROR(IF(BR533="",0,(SUMIF($G$3:BQ$3,"金额-入",$G533:BQ533)-SUMIF($G$3:BQ$3,"金额-出",$G533:BQ533))/(SUMIF($G$3:BQ$3,"数量-入",$G533:BQ533)-SUMIF($G$3:BQ$3,"数量-出",$G533:BQ533))),0)</f>
        <v>0</v>
      </c>
      <c r="BT533" s="115">
        <f t="shared" si="354"/>
        <v>0</v>
      </c>
      <c r="BU533" s="125"/>
      <c r="BV533" s="126"/>
      <c r="BW533" s="123"/>
      <c r="BX533" s="112"/>
      <c r="BY533" s="119">
        <f t="shared" si="355"/>
        <v>0</v>
      </c>
      <c r="BZ533" s="124"/>
      <c r="CA533" s="115">
        <f>IFERROR(IF(BZ533="",0,(SUMIF($G$3:BY$3,"金额-入",$G533:BY533)-SUMIF($G$3:BY$3,"金额-出",$G533:BY533))/(SUMIF($G$3:BY$3,"数量-入",$G533:BY533)-SUMIF($G$3:BY$3,"数量-出",$G533:BY533))),0)</f>
        <v>0</v>
      </c>
      <c r="CB533" s="115">
        <f t="shared" si="356"/>
        <v>0</v>
      </c>
      <c r="CC533" s="125"/>
      <c r="CD533" s="126"/>
      <c r="CE533" s="123"/>
      <c r="CF533" s="112"/>
      <c r="CG533" s="119">
        <f t="shared" si="357"/>
        <v>0</v>
      </c>
      <c r="CH533" s="124"/>
      <c r="CI533" s="115">
        <f>IFERROR(IF(CH533="",0,(SUMIF($G$3:CG$3,"金额-入",$G533:CG533)-SUMIF($G$3:CG$3,"金额-出",$G533:CG533))/(SUMIF($G$3:CG$3,"数量-入",$G533:CG533)-SUMIF($G$3:CG$3,"数量-出",$G533:CG533))),0)</f>
        <v>0</v>
      </c>
      <c r="CJ533" s="115">
        <f t="shared" si="358"/>
        <v>0</v>
      </c>
      <c r="CK533" s="125"/>
      <c r="CL533" s="126"/>
      <c r="CM533" s="123"/>
      <c r="CN533" s="112"/>
      <c r="CO533" s="119">
        <f t="shared" si="359"/>
        <v>0</v>
      </c>
      <c r="CP533" s="124"/>
      <c r="CQ533" s="115">
        <f>IFERROR(IF(CP533="",0,(SUMIF($G$3:CO$3,"金额-入",$G533:CO533)-SUMIF($G$3:CO$3,"金额-出",$G533:CO533))/(SUMIF($G$3:CO$3,"数量-入",$G533:CO533)-SUMIF($G$3:CO$3,"数量-出",$G533:CO533))),0)</f>
        <v>0</v>
      </c>
      <c r="CR533" s="115">
        <f t="shared" si="360"/>
        <v>0</v>
      </c>
      <c r="CS533" s="125"/>
      <c r="CT533" s="126"/>
      <c r="CU533" s="123"/>
      <c r="CV533" s="112"/>
      <c r="CW533" s="119">
        <f t="shared" si="361"/>
        <v>0</v>
      </c>
      <c r="CX533" s="124"/>
      <c r="CY533" s="115">
        <f>IFERROR(IF(CX533="",0,(SUMIF($G$3:CW$3,"金额-入",$G533:CW533)-SUMIF($G$3:CW$3,"金额-出",$G533:CW533))/(SUMIF($G$3:CW$3,"数量-入",$G533:CW533)-SUMIF($G$3:CW$3,"数量-出",$G533:CW533))),0)</f>
        <v>0</v>
      </c>
      <c r="CZ533" s="115">
        <f t="shared" si="362"/>
        <v>0</v>
      </c>
      <c r="DA533" s="125"/>
      <c r="DB533" s="126"/>
      <c r="DC533" s="123"/>
      <c r="DD533" s="112"/>
      <c r="DE533" s="119">
        <f t="shared" si="363"/>
        <v>0</v>
      </c>
      <c r="DF533" s="124"/>
      <c r="DG533" s="115">
        <f>IFERROR(IF(DF533="",0,(SUMIF($G$3:DE$3,"金额-入",$G533:DE533)-SUMIF($G$3:DE$3,"金额-出",$G533:DE533))/(SUMIF($G$3:DE$3,"数量-入",$G533:DE533)-SUMIF($G$3:DE$3,"数量-出",$G533:DE533))),0)</f>
        <v>0</v>
      </c>
      <c r="DH533" s="115">
        <f t="shared" si="364"/>
        <v>0</v>
      </c>
      <c r="DI533" s="125"/>
      <c r="DJ533" s="126"/>
      <c r="DK533" s="109">
        <f t="array" ref="DK533">MIN(IF(($G$3:$DJ$3="单价")*(G533:DJ533&lt;&gt;0),G533:DJ533))</f>
        <v>0</v>
      </c>
      <c r="DL533" s="97">
        <f t="array" ref="DL533">MAX(IF($G$3:$DJ$3="单价",G533:DJ533))</f>
        <v>0</v>
      </c>
      <c r="DM533" s="115">
        <f t="shared" si="365"/>
        <v>0</v>
      </c>
      <c r="DN533" s="127"/>
      <c r="DO533" s="2"/>
      <c r="DP533" s="11">
        <f t="shared" si="366"/>
        <v>0</v>
      </c>
      <c r="DQ533" s="11">
        <f t="shared" si="367"/>
        <v>0</v>
      </c>
      <c r="DR533" s="11"/>
      <c r="DS533" s="11"/>
      <c r="DT533" s="11"/>
      <c r="DU533" s="2"/>
      <c r="DV533" s="2"/>
      <c r="DW533" s="2"/>
      <c r="DX533" s="2"/>
      <c r="DY533" s="2"/>
    </row>
    <row r="534" spans="1:129" ht="18" hidden="1" customHeight="1" outlineLevel="1" x14ac:dyDescent="0.15">
      <c r="A534" s="2"/>
      <c r="B534" s="53">
        <f t="shared" si="330"/>
        <v>530</v>
      </c>
      <c r="C534" s="5"/>
      <c r="D534" s="6"/>
      <c r="E534" s="7"/>
      <c r="F534" s="8"/>
      <c r="G534" s="111"/>
      <c r="H534" s="112"/>
      <c r="I534" s="113">
        <f t="shared" si="333"/>
        <v>0</v>
      </c>
      <c r="J534" s="114">
        <f t="shared" si="334"/>
        <v>0</v>
      </c>
      <c r="K534" s="115">
        <f t="shared" si="331"/>
        <v>0</v>
      </c>
      <c r="L534" s="113">
        <f t="shared" si="335"/>
        <v>0</v>
      </c>
      <c r="M534" s="114">
        <f t="shared" si="336"/>
        <v>0</v>
      </c>
      <c r="N534" s="115">
        <f t="shared" si="332"/>
        <v>0</v>
      </c>
      <c r="O534" s="113">
        <f t="shared" si="337"/>
        <v>0</v>
      </c>
      <c r="P534" s="116">
        <f t="shared" si="338"/>
        <v>0</v>
      </c>
      <c r="Q534" s="117">
        <f t="shared" si="339"/>
        <v>0</v>
      </c>
      <c r="R534" s="118">
        <f t="shared" si="340"/>
        <v>0</v>
      </c>
      <c r="S534" s="111"/>
      <c r="T534" s="112"/>
      <c r="U534" s="119">
        <f t="shared" si="341"/>
        <v>0</v>
      </c>
      <c r="V534" s="120"/>
      <c r="W534" s="115">
        <f>IFERROR(IF(V534="",0,(SUMIF($G$3:U$3,"金额-入",$G534:U534)-SUMIF($G$3:U$3,"金额-出",$G534:U534))/(SUMIF($G$3:U$3,"数量-入",$G534:U534)-SUMIF($G$3:U$3,"数量-出",$G534:U534))),0)</f>
        <v>0</v>
      </c>
      <c r="X534" s="115">
        <f t="shared" si="342"/>
        <v>0</v>
      </c>
      <c r="Y534" s="121"/>
      <c r="Z534" s="122"/>
      <c r="AA534" s="111"/>
      <c r="AB534" s="112"/>
      <c r="AC534" s="119">
        <f t="shared" si="343"/>
        <v>0</v>
      </c>
      <c r="AD534" s="120"/>
      <c r="AE534" s="115">
        <f>IFERROR(IF(AD534="",0,(SUMIF($G$3:AC$3,"金额-入",$G534:AC534)-SUMIF($G$3:AC$3,"金额-出",$G534:AC534))/(SUMIF($G$3:AC$3,"数量-入",$G534:AC534)-SUMIF($G$3:AC$3,"数量-出",$G534:AC534))),0)</f>
        <v>0</v>
      </c>
      <c r="AF534" s="115">
        <f t="shared" si="344"/>
        <v>0</v>
      </c>
      <c r="AG534" s="121"/>
      <c r="AH534" s="122"/>
      <c r="AI534" s="123"/>
      <c r="AJ534" s="112"/>
      <c r="AK534" s="119">
        <f t="shared" si="345"/>
        <v>0</v>
      </c>
      <c r="AL534" s="124"/>
      <c r="AM534" s="115">
        <f>IFERROR(IF(AL534="",0,(SUMIF($G$3:AK$3,"金额-入",$G534:AK534)-SUMIF($G$3:AK$3,"金额-出",$G534:AK534))/(SUMIF($G$3:AK$3,"数量-入",$G534:AK534)-SUMIF($G$3:AK$3,"数量-出",$G534:AK534))),0)</f>
        <v>0</v>
      </c>
      <c r="AN534" s="115">
        <f t="shared" si="346"/>
        <v>0</v>
      </c>
      <c r="AO534" s="125"/>
      <c r="AP534" s="126"/>
      <c r="AQ534" s="123"/>
      <c r="AR534" s="112"/>
      <c r="AS534" s="119">
        <f t="shared" si="347"/>
        <v>0</v>
      </c>
      <c r="AT534" s="124"/>
      <c r="AU534" s="115">
        <f>IFERROR(IF(AT534="",0,(SUMIF($G$3:AS$3,"金额-入",$G534:AS534)-SUMIF($G$3:AS$3,"金额-出",$G534:AS534))/(SUMIF($G$3:AS$3,"数量-入",$G534:AS534)-SUMIF($G$3:AS$3,"数量-出",$G534:AS534))),0)</f>
        <v>0</v>
      </c>
      <c r="AV534" s="115">
        <f t="shared" si="348"/>
        <v>0</v>
      </c>
      <c r="AW534" s="125"/>
      <c r="AX534" s="126"/>
      <c r="AY534" s="123"/>
      <c r="AZ534" s="112"/>
      <c r="BA534" s="119">
        <f t="shared" si="349"/>
        <v>0</v>
      </c>
      <c r="BB534" s="124"/>
      <c r="BC534" s="115">
        <f>IFERROR(IF(BB534="",0,(SUMIF($G$3:BA$3,"金额-入",$G534:BA534)-SUMIF($G$3:BA$3,"金额-出",$G534:BA534))/(SUMIF($G$3:BA$3,"数量-入",$G534:BA534)-SUMIF($G$3:BA$3,"数量-出",$G534:BA534))),0)</f>
        <v>0</v>
      </c>
      <c r="BD534" s="115">
        <f t="shared" si="350"/>
        <v>0</v>
      </c>
      <c r="BE534" s="125"/>
      <c r="BF534" s="126"/>
      <c r="BG534" s="123"/>
      <c r="BH534" s="112"/>
      <c r="BI534" s="119">
        <f t="shared" si="351"/>
        <v>0</v>
      </c>
      <c r="BJ534" s="124"/>
      <c r="BK534" s="115">
        <f>IFERROR(IF(BJ534="",0,(SUMIF($G$3:BI$3,"金额-入",$G534:BI534)-SUMIF($G$3:BI$3,"金额-出",$G534:BI534))/(SUMIF($G$3:BI$3,"数量-入",$G534:BI534)-SUMIF($G$3:BI$3,"数量-出",$G534:BI534))),0)</f>
        <v>0</v>
      </c>
      <c r="BL534" s="115">
        <f t="shared" si="352"/>
        <v>0</v>
      </c>
      <c r="BM534" s="125"/>
      <c r="BN534" s="126"/>
      <c r="BO534" s="123"/>
      <c r="BP534" s="112"/>
      <c r="BQ534" s="119">
        <f t="shared" si="353"/>
        <v>0</v>
      </c>
      <c r="BR534" s="124"/>
      <c r="BS534" s="115">
        <f>IFERROR(IF(BR534="",0,(SUMIF($G$3:BQ$3,"金额-入",$G534:BQ534)-SUMIF($G$3:BQ$3,"金额-出",$G534:BQ534))/(SUMIF($G$3:BQ$3,"数量-入",$G534:BQ534)-SUMIF($G$3:BQ$3,"数量-出",$G534:BQ534))),0)</f>
        <v>0</v>
      </c>
      <c r="BT534" s="115">
        <f t="shared" si="354"/>
        <v>0</v>
      </c>
      <c r="BU534" s="125"/>
      <c r="BV534" s="126"/>
      <c r="BW534" s="123"/>
      <c r="BX534" s="112"/>
      <c r="BY534" s="119">
        <f t="shared" si="355"/>
        <v>0</v>
      </c>
      <c r="BZ534" s="124"/>
      <c r="CA534" s="115">
        <f>IFERROR(IF(BZ534="",0,(SUMIF($G$3:BY$3,"金额-入",$G534:BY534)-SUMIF($G$3:BY$3,"金额-出",$G534:BY534))/(SUMIF($G$3:BY$3,"数量-入",$G534:BY534)-SUMIF($G$3:BY$3,"数量-出",$G534:BY534))),0)</f>
        <v>0</v>
      </c>
      <c r="CB534" s="115">
        <f t="shared" si="356"/>
        <v>0</v>
      </c>
      <c r="CC534" s="125"/>
      <c r="CD534" s="126"/>
      <c r="CE534" s="123"/>
      <c r="CF534" s="112"/>
      <c r="CG534" s="119">
        <f t="shared" si="357"/>
        <v>0</v>
      </c>
      <c r="CH534" s="124"/>
      <c r="CI534" s="115">
        <f>IFERROR(IF(CH534="",0,(SUMIF($G$3:CG$3,"金额-入",$G534:CG534)-SUMIF($G$3:CG$3,"金额-出",$G534:CG534))/(SUMIF($G$3:CG$3,"数量-入",$G534:CG534)-SUMIF($G$3:CG$3,"数量-出",$G534:CG534))),0)</f>
        <v>0</v>
      </c>
      <c r="CJ534" s="115">
        <f t="shared" si="358"/>
        <v>0</v>
      </c>
      <c r="CK534" s="125"/>
      <c r="CL534" s="126"/>
      <c r="CM534" s="123"/>
      <c r="CN534" s="112"/>
      <c r="CO534" s="119">
        <f t="shared" si="359"/>
        <v>0</v>
      </c>
      <c r="CP534" s="124"/>
      <c r="CQ534" s="115">
        <f>IFERROR(IF(CP534="",0,(SUMIF($G$3:CO$3,"金额-入",$G534:CO534)-SUMIF($G$3:CO$3,"金额-出",$G534:CO534))/(SUMIF($G$3:CO$3,"数量-入",$G534:CO534)-SUMIF($G$3:CO$3,"数量-出",$G534:CO534))),0)</f>
        <v>0</v>
      </c>
      <c r="CR534" s="115">
        <f t="shared" si="360"/>
        <v>0</v>
      </c>
      <c r="CS534" s="125"/>
      <c r="CT534" s="126"/>
      <c r="CU534" s="123"/>
      <c r="CV534" s="112"/>
      <c r="CW534" s="119">
        <f t="shared" si="361"/>
        <v>0</v>
      </c>
      <c r="CX534" s="124"/>
      <c r="CY534" s="115">
        <f>IFERROR(IF(CX534="",0,(SUMIF($G$3:CW$3,"金额-入",$G534:CW534)-SUMIF($G$3:CW$3,"金额-出",$G534:CW534))/(SUMIF($G$3:CW$3,"数量-入",$G534:CW534)-SUMIF($G$3:CW$3,"数量-出",$G534:CW534))),0)</f>
        <v>0</v>
      </c>
      <c r="CZ534" s="115">
        <f t="shared" si="362"/>
        <v>0</v>
      </c>
      <c r="DA534" s="125"/>
      <c r="DB534" s="126"/>
      <c r="DC534" s="123"/>
      <c r="DD534" s="112"/>
      <c r="DE534" s="119">
        <f t="shared" si="363"/>
        <v>0</v>
      </c>
      <c r="DF534" s="124"/>
      <c r="DG534" s="115">
        <f>IFERROR(IF(DF534="",0,(SUMIF($G$3:DE$3,"金额-入",$G534:DE534)-SUMIF($G$3:DE$3,"金额-出",$G534:DE534))/(SUMIF($G$3:DE$3,"数量-入",$G534:DE534)-SUMIF($G$3:DE$3,"数量-出",$G534:DE534))),0)</f>
        <v>0</v>
      </c>
      <c r="DH534" s="115">
        <f t="shared" si="364"/>
        <v>0</v>
      </c>
      <c r="DI534" s="125"/>
      <c r="DJ534" s="126"/>
      <c r="DK534" s="109">
        <f t="array" ref="DK534">MIN(IF(($G$3:$DJ$3="单价")*(G534:DJ534&lt;&gt;0),G534:DJ534))</f>
        <v>0</v>
      </c>
      <c r="DL534" s="97">
        <f t="array" ref="DL534">MAX(IF($G$3:$DJ$3="单价",G534:DJ534))</f>
        <v>0</v>
      </c>
      <c r="DM534" s="115">
        <f t="shared" si="365"/>
        <v>0</v>
      </c>
      <c r="DN534" s="127"/>
      <c r="DO534" s="2"/>
      <c r="DP534" s="11">
        <f t="shared" si="366"/>
        <v>0</v>
      </c>
      <c r="DQ534" s="11">
        <f t="shared" si="367"/>
        <v>0</v>
      </c>
      <c r="DR534" s="11"/>
      <c r="DS534" s="11"/>
      <c r="DT534" s="11"/>
      <c r="DU534" s="2"/>
      <c r="DV534" s="2"/>
      <c r="DW534" s="2"/>
      <c r="DX534" s="2"/>
      <c r="DY534" s="2"/>
    </row>
    <row r="535" spans="1:129" ht="18" hidden="1" customHeight="1" outlineLevel="1" x14ac:dyDescent="0.15">
      <c r="A535" s="2"/>
      <c r="B535" s="53">
        <f t="shared" si="330"/>
        <v>531</v>
      </c>
      <c r="C535" s="5"/>
      <c r="D535" s="6"/>
      <c r="E535" s="7"/>
      <c r="F535" s="8"/>
      <c r="G535" s="111"/>
      <c r="H535" s="112"/>
      <c r="I535" s="113">
        <f t="shared" si="333"/>
        <v>0</v>
      </c>
      <c r="J535" s="114">
        <f t="shared" si="334"/>
        <v>0</v>
      </c>
      <c r="K535" s="115">
        <f t="shared" si="331"/>
        <v>0</v>
      </c>
      <c r="L535" s="113">
        <f t="shared" si="335"/>
        <v>0</v>
      </c>
      <c r="M535" s="114">
        <f t="shared" si="336"/>
        <v>0</v>
      </c>
      <c r="N535" s="115">
        <f t="shared" si="332"/>
        <v>0</v>
      </c>
      <c r="O535" s="113">
        <f t="shared" si="337"/>
        <v>0</v>
      </c>
      <c r="P535" s="116">
        <f t="shared" si="338"/>
        <v>0</v>
      </c>
      <c r="Q535" s="117">
        <f t="shared" si="339"/>
        <v>0</v>
      </c>
      <c r="R535" s="118">
        <f t="shared" si="340"/>
        <v>0</v>
      </c>
      <c r="S535" s="111"/>
      <c r="T535" s="112"/>
      <c r="U535" s="119">
        <f t="shared" si="341"/>
        <v>0</v>
      </c>
      <c r="V535" s="120"/>
      <c r="W535" s="115">
        <f>IFERROR(IF(V535="",0,(SUMIF($G$3:U$3,"金额-入",$G535:U535)-SUMIF($G$3:U$3,"金额-出",$G535:U535))/(SUMIF($G$3:U$3,"数量-入",$G535:U535)-SUMIF($G$3:U$3,"数量-出",$G535:U535))),0)</f>
        <v>0</v>
      </c>
      <c r="X535" s="115">
        <f t="shared" si="342"/>
        <v>0</v>
      </c>
      <c r="Y535" s="121"/>
      <c r="Z535" s="122"/>
      <c r="AA535" s="111"/>
      <c r="AB535" s="112"/>
      <c r="AC535" s="119">
        <f t="shared" si="343"/>
        <v>0</v>
      </c>
      <c r="AD535" s="120"/>
      <c r="AE535" s="115">
        <f>IFERROR(IF(AD535="",0,(SUMIF($G$3:AC$3,"金额-入",$G535:AC535)-SUMIF($G$3:AC$3,"金额-出",$G535:AC535))/(SUMIF($G$3:AC$3,"数量-入",$G535:AC535)-SUMIF($G$3:AC$3,"数量-出",$G535:AC535))),0)</f>
        <v>0</v>
      </c>
      <c r="AF535" s="115">
        <f t="shared" si="344"/>
        <v>0</v>
      </c>
      <c r="AG535" s="121"/>
      <c r="AH535" s="122"/>
      <c r="AI535" s="123"/>
      <c r="AJ535" s="112"/>
      <c r="AK535" s="119">
        <f t="shared" si="345"/>
        <v>0</v>
      </c>
      <c r="AL535" s="124"/>
      <c r="AM535" s="115">
        <f>IFERROR(IF(AL535="",0,(SUMIF($G$3:AK$3,"金额-入",$G535:AK535)-SUMIF($G$3:AK$3,"金额-出",$G535:AK535))/(SUMIF($G$3:AK$3,"数量-入",$G535:AK535)-SUMIF($G$3:AK$3,"数量-出",$G535:AK535))),0)</f>
        <v>0</v>
      </c>
      <c r="AN535" s="115">
        <f t="shared" si="346"/>
        <v>0</v>
      </c>
      <c r="AO535" s="125"/>
      <c r="AP535" s="126"/>
      <c r="AQ535" s="123"/>
      <c r="AR535" s="112"/>
      <c r="AS535" s="119">
        <f t="shared" si="347"/>
        <v>0</v>
      </c>
      <c r="AT535" s="124"/>
      <c r="AU535" s="115">
        <f>IFERROR(IF(AT535="",0,(SUMIF($G$3:AS$3,"金额-入",$G535:AS535)-SUMIF($G$3:AS$3,"金额-出",$G535:AS535))/(SUMIF($G$3:AS$3,"数量-入",$G535:AS535)-SUMIF($G$3:AS$3,"数量-出",$G535:AS535))),0)</f>
        <v>0</v>
      </c>
      <c r="AV535" s="115">
        <f t="shared" si="348"/>
        <v>0</v>
      </c>
      <c r="AW535" s="125"/>
      <c r="AX535" s="126"/>
      <c r="AY535" s="123"/>
      <c r="AZ535" s="112"/>
      <c r="BA535" s="119">
        <f t="shared" si="349"/>
        <v>0</v>
      </c>
      <c r="BB535" s="124"/>
      <c r="BC535" s="115">
        <f>IFERROR(IF(BB535="",0,(SUMIF($G$3:BA$3,"金额-入",$G535:BA535)-SUMIF($G$3:BA$3,"金额-出",$G535:BA535))/(SUMIF($G$3:BA$3,"数量-入",$G535:BA535)-SUMIF($G$3:BA$3,"数量-出",$G535:BA535))),0)</f>
        <v>0</v>
      </c>
      <c r="BD535" s="115">
        <f t="shared" si="350"/>
        <v>0</v>
      </c>
      <c r="BE535" s="125"/>
      <c r="BF535" s="126"/>
      <c r="BG535" s="123"/>
      <c r="BH535" s="112"/>
      <c r="BI535" s="119">
        <f t="shared" si="351"/>
        <v>0</v>
      </c>
      <c r="BJ535" s="124"/>
      <c r="BK535" s="115">
        <f>IFERROR(IF(BJ535="",0,(SUMIF($G$3:BI$3,"金额-入",$G535:BI535)-SUMIF($G$3:BI$3,"金额-出",$G535:BI535))/(SUMIF($G$3:BI$3,"数量-入",$G535:BI535)-SUMIF($G$3:BI$3,"数量-出",$G535:BI535))),0)</f>
        <v>0</v>
      </c>
      <c r="BL535" s="115">
        <f t="shared" si="352"/>
        <v>0</v>
      </c>
      <c r="BM535" s="125"/>
      <c r="BN535" s="126"/>
      <c r="BO535" s="123"/>
      <c r="BP535" s="112"/>
      <c r="BQ535" s="119">
        <f t="shared" si="353"/>
        <v>0</v>
      </c>
      <c r="BR535" s="124"/>
      <c r="BS535" s="115">
        <f>IFERROR(IF(BR535="",0,(SUMIF($G$3:BQ$3,"金额-入",$G535:BQ535)-SUMIF($G$3:BQ$3,"金额-出",$G535:BQ535))/(SUMIF($G$3:BQ$3,"数量-入",$G535:BQ535)-SUMIF($G$3:BQ$3,"数量-出",$G535:BQ535))),0)</f>
        <v>0</v>
      </c>
      <c r="BT535" s="115">
        <f t="shared" si="354"/>
        <v>0</v>
      </c>
      <c r="BU535" s="125"/>
      <c r="BV535" s="126"/>
      <c r="BW535" s="123"/>
      <c r="BX535" s="112"/>
      <c r="BY535" s="119">
        <f t="shared" si="355"/>
        <v>0</v>
      </c>
      <c r="BZ535" s="124"/>
      <c r="CA535" s="115">
        <f>IFERROR(IF(BZ535="",0,(SUMIF($G$3:BY$3,"金额-入",$G535:BY535)-SUMIF($G$3:BY$3,"金额-出",$G535:BY535))/(SUMIF($G$3:BY$3,"数量-入",$G535:BY535)-SUMIF($G$3:BY$3,"数量-出",$G535:BY535))),0)</f>
        <v>0</v>
      </c>
      <c r="CB535" s="115">
        <f t="shared" si="356"/>
        <v>0</v>
      </c>
      <c r="CC535" s="125"/>
      <c r="CD535" s="126"/>
      <c r="CE535" s="123"/>
      <c r="CF535" s="112"/>
      <c r="CG535" s="119">
        <f t="shared" si="357"/>
        <v>0</v>
      </c>
      <c r="CH535" s="124"/>
      <c r="CI535" s="115">
        <f>IFERROR(IF(CH535="",0,(SUMIF($G$3:CG$3,"金额-入",$G535:CG535)-SUMIF($G$3:CG$3,"金额-出",$G535:CG535))/(SUMIF($G$3:CG$3,"数量-入",$G535:CG535)-SUMIF($G$3:CG$3,"数量-出",$G535:CG535))),0)</f>
        <v>0</v>
      </c>
      <c r="CJ535" s="115">
        <f t="shared" si="358"/>
        <v>0</v>
      </c>
      <c r="CK535" s="125"/>
      <c r="CL535" s="126"/>
      <c r="CM535" s="123"/>
      <c r="CN535" s="112"/>
      <c r="CO535" s="119">
        <f t="shared" si="359"/>
        <v>0</v>
      </c>
      <c r="CP535" s="124"/>
      <c r="CQ535" s="115">
        <f>IFERROR(IF(CP535="",0,(SUMIF($G$3:CO$3,"金额-入",$G535:CO535)-SUMIF($G$3:CO$3,"金额-出",$G535:CO535))/(SUMIF($G$3:CO$3,"数量-入",$G535:CO535)-SUMIF($G$3:CO$3,"数量-出",$G535:CO535))),0)</f>
        <v>0</v>
      </c>
      <c r="CR535" s="115">
        <f t="shared" si="360"/>
        <v>0</v>
      </c>
      <c r="CS535" s="125"/>
      <c r="CT535" s="126"/>
      <c r="CU535" s="123"/>
      <c r="CV535" s="112"/>
      <c r="CW535" s="119">
        <f t="shared" si="361"/>
        <v>0</v>
      </c>
      <c r="CX535" s="124"/>
      <c r="CY535" s="115">
        <f>IFERROR(IF(CX535="",0,(SUMIF($G$3:CW$3,"金额-入",$G535:CW535)-SUMIF($G$3:CW$3,"金额-出",$G535:CW535))/(SUMIF($G$3:CW$3,"数量-入",$G535:CW535)-SUMIF($G$3:CW$3,"数量-出",$G535:CW535))),0)</f>
        <v>0</v>
      </c>
      <c r="CZ535" s="115">
        <f t="shared" si="362"/>
        <v>0</v>
      </c>
      <c r="DA535" s="125"/>
      <c r="DB535" s="126"/>
      <c r="DC535" s="123"/>
      <c r="DD535" s="112"/>
      <c r="DE535" s="119">
        <f t="shared" si="363"/>
        <v>0</v>
      </c>
      <c r="DF535" s="124"/>
      <c r="DG535" s="115">
        <f>IFERROR(IF(DF535="",0,(SUMIF($G$3:DE$3,"金额-入",$G535:DE535)-SUMIF($G$3:DE$3,"金额-出",$G535:DE535))/(SUMIF($G$3:DE$3,"数量-入",$G535:DE535)-SUMIF($G$3:DE$3,"数量-出",$G535:DE535))),0)</f>
        <v>0</v>
      </c>
      <c r="DH535" s="115">
        <f t="shared" si="364"/>
        <v>0</v>
      </c>
      <c r="DI535" s="125"/>
      <c r="DJ535" s="126"/>
      <c r="DK535" s="109">
        <f t="array" ref="DK535">MIN(IF(($G$3:$DJ$3="单价")*(G535:DJ535&lt;&gt;0),G535:DJ535))</f>
        <v>0</v>
      </c>
      <c r="DL535" s="97">
        <f t="array" ref="DL535">MAX(IF($G$3:$DJ$3="单价",G535:DJ535))</f>
        <v>0</v>
      </c>
      <c r="DM535" s="115">
        <f t="shared" si="365"/>
        <v>0</v>
      </c>
      <c r="DN535" s="127"/>
      <c r="DO535" s="2"/>
      <c r="DP535" s="11">
        <f t="shared" si="366"/>
        <v>0</v>
      </c>
      <c r="DQ535" s="11">
        <f t="shared" si="367"/>
        <v>0</v>
      </c>
      <c r="DR535" s="11"/>
      <c r="DS535" s="11"/>
      <c r="DT535" s="11"/>
      <c r="DU535" s="2"/>
      <c r="DV535" s="2"/>
      <c r="DW535" s="2"/>
      <c r="DX535" s="2"/>
      <c r="DY535" s="2"/>
    </row>
    <row r="536" spans="1:129" ht="18" hidden="1" customHeight="1" outlineLevel="1" x14ac:dyDescent="0.15">
      <c r="A536" s="2"/>
      <c r="B536" s="53">
        <f t="shared" si="330"/>
        <v>532</v>
      </c>
      <c r="C536" s="5"/>
      <c r="D536" s="6"/>
      <c r="E536" s="7"/>
      <c r="F536" s="8"/>
      <c r="G536" s="111"/>
      <c r="H536" s="112"/>
      <c r="I536" s="113">
        <f t="shared" si="333"/>
        <v>0</v>
      </c>
      <c r="J536" s="114">
        <f t="shared" si="334"/>
        <v>0</v>
      </c>
      <c r="K536" s="115">
        <f t="shared" si="331"/>
        <v>0</v>
      </c>
      <c r="L536" s="113">
        <f t="shared" si="335"/>
        <v>0</v>
      </c>
      <c r="M536" s="114">
        <f t="shared" si="336"/>
        <v>0</v>
      </c>
      <c r="N536" s="115">
        <f t="shared" si="332"/>
        <v>0</v>
      </c>
      <c r="O536" s="113">
        <f t="shared" si="337"/>
        <v>0</v>
      </c>
      <c r="P536" s="116">
        <f t="shared" si="338"/>
        <v>0</v>
      </c>
      <c r="Q536" s="117">
        <f t="shared" si="339"/>
        <v>0</v>
      </c>
      <c r="R536" s="118">
        <f t="shared" si="340"/>
        <v>0</v>
      </c>
      <c r="S536" s="111"/>
      <c r="T536" s="112"/>
      <c r="U536" s="119">
        <f t="shared" si="341"/>
        <v>0</v>
      </c>
      <c r="V536" s="120"/>
      <c r="W536" s="115">
        <f>IFERROR(IF(V536="",0,(SUMIF($G$3:U$3,"金额-入",$G536:U536)-SUMIF($G$3:U$3,"金额-出",$G536:U536))/(SUMIF($G$3:U$3,"数量-入",$G536:U536)-SUMIF($G$3:U$3,"数量-出",$G536:U536))),0)</f>
        <v>0</v>
      </c>
      <c r="X536" s="115">
        <f t="shared" si="342"/>
        <v>0</v>
      </c>
      <c r="Y536" s="121"/>
      <c r="Z536" s="122"/>
      <c r="AA536" s="111"/>
      <c r="AB536" s="112"/>
      <c r="AC536" s="119">
        <f t="shared" si="343"/>
        <v>0</v>
      </c>
      <c r="AD536" s="120"/>
      <c r="AE536" s="115">
        <f>IFERROR(IF(AD536="",0,(SUMIF($G$3:AC$3,"金额-入",$G536:AC536)-SUMIF($G$3:AC$3,"金额-出",$G536:AC536))/(SUMIF($G$3:AC$3,"数量-入",$G536:AC536)-SUMIF($G$3:AC$3,"数量-出",$G536:AC536))),0)</f>
        <v>0</v>
      </c>
      <c r="AF536" s="115">
        <f t="shared" si="344"/>
        <v>0</v>
      </c>
      <c r="AG536" s="121"/>
      <c r="AH536" s="122"/>
      <c r="AI536" s="123"/>
      <c r="AJ536" s="112"/>
      <c r="AK536" s="119">
        <f t="shared" si="345"/>
        <v>0</v>
      </c>
      <c r="AL536" s="124"/>
      <c r="AM536" s="115">
        <f>IFERROR(IF(AL536="",0,(SUMIF($G$3:AK$3,"金额-入",$G536:AK536)-SUMIF($G$3:AK$3,"金额-出",$G536:AK536))/(SUMIF($G$3:AK$3,"数量-入",$G536:AK536)-SUMIF($G$3:AK$3,"数量-出",$G536:AK536))),0)</f>
        <v>0</v>
      </c>
      <c r="AN536" s="115">
        <f t="shared" si="346"/>
        <v>0</v>
      </c>
      <c r="AO536" s="125"/>
      <c r="AP536" s="126"/>
      <c r="AQ536" s="123"/>
      <c r="AR536" s="112"/>
      <c r="AS536" s="119">
        <f t="shared" si="347"/>
        <v>0</v>
      </c>
      <c r="AT536" s="124"/>
      <c r="AU536" s="115">
        <f>IFERROR(IF(AT536="",0,(SUMIF($G$3:AS$3,"金额-入",$G536:AS536)-SUMIF($G$3:AS$3,"金额-出",$G536:AS536))/(SUMIF($G$3:AS$3,"数量-入",$G536:AS536)-SUMIF($G$3:AS$3,"数量-出",$G536:AS536))),0)</f>
        <v>0</v>
      </c>
      <c r="AV536" s="115">
        <f t="shared" si="348"/>
        <v>0</v>
      </c>
      <c r="AW536" s="125"/>
      <c r="AX536" s="126"/>
      <c r="AY536" s="123"/>
      <c r="AZ536" s="112"/>
      <c r="BA536" s="119">
        <f t="shared" si="349"/>
        <v>0</v>
      </c>
      <c r="BB536" s="124"/>
      <c r="BC536" s="115">
        <f>IFERROR(IF(BB536="",0,(SUMIF($G$3:BA$3,"金额-入",$G536:BA536)-SUMIF($G$3:BA$3,"金额-出",$G536:BA536))/(SUMIF($G$3:BA$3,"数量-入",$G536:BA536)-SUMIF($G$3:BA$3,"数量-出",$G536:BA536))),0)</f>
        <v>0</v>
      </c>
      <c r="BD536" s="115">
        <f t="shared" si="350"/>
        <v>0</v>
      </c>
      <c r="BE536" s="125"/>
      <c r="BF536" s="126"/>
      <c r="BG536" s="123"/>
      <c r="BH536" s="112"/>
      <c r="BI536" s="119">
        <f t="shared" si="351"/>
        <v>0</v>
      </c>
      <c r="BJ536" s="124"/>
      <c r="BK536" s="115">
        <f>IFERROR(IF(BJ536="",0,(SUMIF($G$3:BI$3,"金额-入",$G536:BI536)-SUMIF($G$3:BI$3,"金额-出",$G536:BI536))/(SUMIF($G$3:BI$3,"数量-入",$G536:BI536)-SUMIF($G$3:BI$3,"数量-出",$G536:BI536))),0)</f>
        <v>0</v>
      </c>
      <c r="BL536" s="115">
        <f t="shared" si="352"/>
        <v>0</v>
      </c>
      <c r="BM536" s="125"/>
      <c r="BN536" s="126"/>
      <c r="BO536" s="123"/>
      <c r="BP536" s="112"/>
      <c r="BQ536" s="119">
        <f t="shared" si="353"/>
        <v>0</v>
      </c>
      <c r="BR536" s="124"/>
      <c r="BS536" s="115">
        <f>IFERROR(IF(BR536="",0,(SUMIF($G$3:BQ$3,"金额-入",$G536:BQ536)-SUMIF($G$3:BQ$3,"金额-出",$G536:BQ536))/(SUMIF($G$3:BQ$3,"数量-入",$G536:BQ536)-SUMIF($G$3:BQ$3,"数量-出",$G536:BQ536))),0)</f>
        <v>0</v>
      </c>
      <c r="BT536" s="115">
        <f t="shared" si="354"/>
        <v>0</v>
      </c>
      <c r="BU536" s="125"/>
      <c r="BV536" s="126"/>
      <c r="BW536" s="123"/>
      <c r="BX536" s="112"/>
      <c r="BY536" s="119">
        <f t="shared" si="355"/>
        <v>0</v>
      </c>
      <c r="BZ536" s="124"/>
      <c r="CA536" s="115">
        <f>IFERROR(IF(BZ536="",0,(SUMIF($G$3:BY$3,"金额-入",$G536:BY536)-SUMIF($G$3:BY$3,"金额-出",$G536:BY536))/(SUMIF($G$3:BY$3,"数量-入",$G536:BY536)-SUMIF($G$3:BY$3,"数量-出",$G536:BY536))),0)</f>
        <v>0</v>
      </c>
      <c r="CB536" s="115">
        <f t="shared" si="356"/>
        <v>0</v>
      </c>
      <c r="CC536" s="125"/>
      <c r="CD536" s="126"/>
      <c r="CE536" s="123"/>
      <c r="CF536" s="112"/>
      <c r="CG536" s="119">
        <f t="shared" si="357"/>
        <v>0</v>
      </c>
      <c r="CH536" s="124"/>
      <c r="CI536" s="115">
        <f>IFERROR(IF(CH536="",0,(SUMIF($G$3:CG$3,"金额-入",$G536:CG536)-SUMIF($G$3:CG$3,"金额-出",$G536:CG536))/(SUMIF($G$3:CG$3,"数量-入",$G536:CG536)-SUMIF($G$3:CG$3,"数量-出",$G536:CG536))),0)</f>
        <v>0</v>
      </c>
      <c r="CJ536" s="115">
        <f t="shared" si="358"/>
        <v>0</v>
      </c>
      <c r="CK536" s="125"/>
      <c r="CL536" s="126"/>
      <c r="CM536" s="123"/>
      <c r="CN536" s="112"/>
      <c r="CO536" s="119">
        <f t="shared" si="359"/>
        <v>0</v>
      </c>
      <c r="CP536" s="124"/>
      <c r="CQ536" s="115">
        <f>IFERROR(IF(CP536="",0,(SUMIF($G$3:CO$3,"金额-入",$G536:CO536)-SUMIF($G$3:CO$3,"金额-出",$G536:CO536))/(SUMIF($G$3:CO$3,"数量-入",$G536:CO536)-SUMIF($G$3:CO$3,"数量-出",$G536:CO536))),0)</f>
        <v>0</v>
      </c>
      <c r="CR536" s="115">
        <f t="shared" si="360"/>
        <v>0</v>
      </c>
      <c r="CS536" s="125"/>
      <c r="CT536" s="126"/>
      <c r="CU536" s="123"/>
      <c r="CV536" s="112"/>
      <c r="CW536" s="119">
        <f t="shared" si="361"/>
        <v>0</v>
      </c>
      <c r="CX536" s="124"/>
      <c r="CY536" s="115">
        <f>IFERROR(IF(CX536="",0,(SUMIF($G$3:CW$3,"金额-入",$G536:CW536)-SUMIF($G$3:CW$3,"金额-出",$G536:CW536))/(SUMIF($G$3:CW$3,"数量-入",$G536:CW536)-SUMIF($G$3:CW$3,"数量-出",$G536:CW536))),0)</f>
        <v>0</v>
      </c>
      <c r="CZ536" s="115">
        <f t="shared" si="362"/>
        <v>0</v>
      </c>
      <c r="DA536" s="125"/>
      <c r="DB536" s="126"/>
      <c r="DC536" s="123"/>
      <c r="DD536" s="112"/>
      <c r="DE536" s="119">
        <f t="shared" si="363"/>
        <v>0</v>
      </c>
      <c r="DF536" s="124"/>
      <c r="DG536" s="115">
        <f>IFERROR(IF(DF536="",0,(SUMIF($G$3:DE$3,"金额-入",$G536:DE536)-SUMIF($G$3:DE$3,"金额-出",$G536:DE536))/(SUMIF($G$3:DE$3,"数量-入",$G536:DE536)-SUMIF($G$3:DE$3,"数量-出",$G536:DE536))),0)</f>
        <v>0</v>
      </c>
      <c r="DH536" s="115">
        <f t="shared" si="364"/>
        <v>0</v>
      </c>
      <c r="DI536" s="125"/>
      <c r="DJ536" s="126"/>
      <c r="DK536" s="109">
        <f t="array" ref="DK536">MIN(IF(($G$3:$DJ$3="单价")*(G536:DJ536&lt;&gt;0),G536:DJ536))</f>
        <v>0</v>
      </c>
      <c r="DL536" s="97">
        <f t="array" ref="DL536">MAX(IF($G$3:$DJ$3="单价",G536:DJ536))</f>
        <v>0</v>
      </c>
      <c r="DM536" s="115">
        <f t="shared" si="365"/>
        <v>0</v>
      </c>
      <c r="DN536" s="127"/>
      <c r="DO536" s="2"/>
      <c r="DP536" s="11">
        <f t="shared" si="366"/>
        <v>0</v>
      </c>
      <c r="DQ536" s="11">
        <f t="shared" si="367"/>
        <v>0</v>
      </c>
      <c r="DR536" s="11"/>
      <c r="DS536" s="11"/>
      <c r="DT536" s="11"/>
      <c r="DU536" s="2"/>
      <c r="DV536" s="2"/>
      <c r="DW536" s="2"/>
      <c r="DX536" s="2"/>
      <c r="DY536" s="2"/>
    </row>
    <row r="537" spans="1:129" ht="18" hidden="1" customHeight="1" outlineLevel="1" x14ac:dyDescent="0.15">
      <c r="A537" s="2"/>
      <c r="B537" s="53">
        <f t="shared" si="330"/>
        <v>533</v>
      </c>
      <c r="C537" s="5"/>
      <c r="D537" s="6"/>
      <c r="E537" s="7"/>
      <c r="F537" s="8"/>
      <c r="G537" s="111"/>
      <c r="H537" s="112"/>
      <c r="I537" s="113">
        <f t="shared" si="333"/>
        <v>0</v>
      </c>
      <c r="J537" s="114">
        <f t="shared" si="334"/>
        <v>0</v>
      </c>
      <c r="K537" s="115">
        <f t="shared" si="331"/>
        <v>0</v>
      </c>
      <c r="L537" s="113">
        <f t="shared" si="335"/>
        <v>0</v>
      </c>
      <c r="M537" s="114">
        <f t="shared" si="336"/>
        <v>0</v>
      </c>
      <c r="N537" s="115">
        <f t="shared" si="332"/>
        <v>0</v>
      </c>
      <c r="O537" s="113">
        <f t="shared" si="337"/>
        <v>0</v>
      </c>
      <c r="P537" s="116">
        <f t="shared" si="338"/>
        <v>0</v>
      </c>
      <c r="Q537" s="117">
        <f t="shared" si="339"/>
        <v>0</v>
      </c>
      <c r="R537" s="118">
        <f t="shared" si="340"/>
        <v>0</v>
      </c>
      <c r="S537" s="111"/>
      <c r="T537" s="112"/>
      <c r="U537" s="119">
        <f t="shared" si="341"/>
        <v>0</v>
      </c>
      <c r="V537" s="120"/>
      <c r="W537" s="115">
        <f>IFERROR(IF(V537="",0,(SUMIF($G$3:U$3,"金额-入",$G537:U537)-SUMIF($G$3:U$3,"金额-出",$G537:U537))/(SUMIF($G$3:U$3,"数量-入",$G537:U537)-SUMIF($G$3:U$3,"数量-出",$G537:U537))),0)</f>
        <v>0</v>
      </c>
      <c r="X537" s="115">
        <f t="shared" si="342"/>
        <v>0</v>
      </c>
      <c r="Y537" s="121"/>
      <c r="Z537" s="122"/>
      <c r="AA537" s="111"/>
      <c r="AB537" s="112"/>
      <c r="AC537" s="119">
        <f t="shared" si="343"/>
        <v>0</v>
      </c>
      <c r="AD537" s="120"/>
      <c r="AE537" s="115">
        <f>IFERROR(IF(AD537="",0,(SUMIF($G$3:AC$3,"金额-入",$G537:AC537)-SUMIF($G$3:AC$3,"金额-出",$G537:AC537))/(SUMIF($G$3:AC$3,"数量-入",$G537:AC537)-SUMIF($G$3:AC$3,"数量-出",$G537:AC537))),0)</f>
        <v>0</v>
      </c>
      <c r="AF537" s="115">
        <f t="shared" si="344"/>
        <v>0</v>
      </c>
      <c r="AG537" s="121"/>
      <c r="AH537" s="122"/>
      <c r="AI537" s="123"/>
      <c r="AJ537" s="112"/>
      <c r="AK537" s="119">
        <f t="shared" si="345"/>
        <v>0</v>
      </c>
      <c r="AL537" s="124"/>
      <c r="AM537" s="115">
        <f>IFERROR(IF(AL537="",0,(SUMIF($G$3:AK$3,"金额-入",$G537:AK537)-SUMIF($G$3:AK$3,"金额-出",$G537:AK537))/(SUMIF($G$3:AK$3,"数量-入",$G537:AK537)-SUMIF($G$3:AK$3,"数量-出",$G537:AK537))),0)</f>
        <v>0</v>
      </c>
      <c r="AN537" s="115">
        <f t="shared" si="346"/>
        <v>0</v>
      </c>
      <c r="AO537" s="125"/>
      <c r="AP537" s="126"/>
      <c r="AQ537" s="123"/>
      <c r="AR537" s="112"/>
      <c r="AS537" s="119">
        <f t="shared" si="347"/>
        <v>0</v>
      </c>
      <c r="AT537" s="124"/>
      <c r="AU537" s="115">
        <f>IFERROR(IF(AT537="",0,(SUMIF($G$3:AS$3,"金额-入",$G537:AS537)-SUMIF($G$3:AS$3,"金额-出",$G537:AS537))/(SUMIF($G$3:AS$3,"数量-入",$G537:AS537)-SUMIF($G$3:AS$3,"数量-出",$G537:AS537))),0)</f>
        <v>0</v>
      </c>
      <c r="AV537" s="115">
        <f t="shared" si="348"/>
        <v>0</v>
      </c>
      <c r="AW537" s="125"/>
      <c r="AX537" s="126"/>
      <c r="AY537" s="123"/>
      <c r="AZ537" s="112"/>
      <c r="BA537" s="119">
        <f t="shared" si="349"/>
        <v>0</v>
      </c>
      <c r="BB537" s="124"/>
      <c r="BC537" s="115">
        <f>IFERROR(IF(BB537="",0,(SUMIF($G$3:BA$3,"金额-入",$G537:BA537)-SUMIF($G$3:BA$3,"金额-出",$G537:BA537))/(SUMIF($G$3:BA$3,"数量-入",$G537:BA537)-SUMIF($G$3:BA$3,"数量-出",$G537:BA537))),0)</f>
        <v>0</v>
      </c>
      <c r="BD537" s="115">
        <f t="shared" si="350"/>
        <v>0</v>
      </c>
      <c r="BE537" s="125"/>
      <c r="BF537" s="126"/>
      <c r="BG537" s="123"/>
      <c r="BH537" s="112"/>
      <c r="BI537" s="119">
        <f t="shared" si="351"/>
        <v>0</v>
      </c>
      <c r="BJ537" s="124"/>
      <c r="BK537" s="115">
        <f>IFERROR(IF(BJ537="",0,(SUMIF($G$3:BI$3,"金额-入",$G537:BI537)-SUMIF($G$3:BI$3,"金额-出",$G537:BI537))/(SUMIF($G$3:BI$3,"数量-入",$G537:BI537)-SUMIF($G$3:BI$3,"数量-出",$G537:BI537))),0)</f>
        <v>0</v>
      </c>
      <c r="BL537" s="115">
        <f t="shared" si="352"/>
        <v>0</v>
      </c>
      <c r="BM537" s="125"/>
      <c r="BN537" s="126"/>
      <c r="BO537" s="123"/>
      <c r="BP537" s="112"/>
      <c r="BQ537" s="119">
        <f t="shared" si="353"/>
        <v>0</v>
      </c>
      <c r="BR537" s="124"/>
      <c r="BS537" s="115">
        <f>IFERROR(IF(BR537="",0,(SUMIF($G$3:BQ$3,"金额-入",$G537:BQ537)-SUMIF($G$3:BQ$3,"金额-出",$G537:BQ537))/(SUMIF($G$3:BQ$3,"数量-入",$G537:BQ537)-SUMIF($G$3:BQ$3,"数量-出",$G537:BQ537))),0)</f>
        <v>0</v>
      </c>
      <c r="BT537" s="115">
        <f t="shared" si="354"/>
        <v>0</v>
      </c>
      <c r="BU537" s="125"/>
      <c r="BV537" s="126"/>
      <c r="BW537" s="123"/>
      <c r="BX537" s="112"/>
      <c r="BY537" s="119">
        <f t="shared" si="355"/>
        <v>0</v>
      </c>
      <c r="BZ537" s="124"/>
      <c r="CA537" s="115">
        <f>IFERROR(IF(BZ537="",0,(SUMIF($G$3:BY$3,"金额-入",$G537:BY537)-SUMIF($G$3:BY$3,"金额-出",$G537:BY537))/(SUMIF($G$3:BY$3,"数量-入",$G537:BY537)-SUMIF($G$3:BY$3,"数量-出",$G537:BY537))),0)</f>
        <v>0</v>
      </c>
      <c r="CB537" s="115">
        <f t="shared" si="356"/>
        <v>0</v>
      </c>
      <c r="CC537" s="125"/>
      <c r="CD537" s="126"/>
      <c r="CE537" s="123"/>
      <c r="CF537" s="112"/>
      <c r="CG537" s="119">
        <f t="shared" si="357"/>
        <v>0</v>
      </c>
      <c r="CH537" s="124"/>
      <c r="CI537" s="115">
        <f>IFERROR(IF(CH537="",0,(SUMIF($G$3:CG$3,"金额-入",$G537:CG537)-SUMIF($G$3:CG$3,"金额-出",$G537:CG537))/(SUMIF($G$3:CG$3,"数量-入",$G537:CG537)-SUMIF($G$3:CG$3,"数量-出",$G537:CG537))),0)</f>
        <v>0</v>
      </c>
      <c r="CJ537" s="115">
        <f t="shared" si="358"/>
        <v>0</v>
      </c>
      <c r="CK537" s="125"/>
      <c r="CL537" s="126"/>
      <c r="CM537" s="123"/>
      <c r="CN537" s="112"/>
      <c r="CO537" s="119">
        <f t="shared" si="359"/>
        <v>0</v>
      </c>
      <c r="CP537" s="124"/>
      <c r="CQ537" s="115">
        <f>IFERROR(IF(CP537="",0,(SUMIF($G$3:CO$3,"金额-入",$G537:CO537)-SUMIF($G$3:CO$3,"金额-出",$G537:CO537))/(SUMIF($G$3:CO$3,"数量-入",$G537:CO537)-SUMIF($G$3:CO$3,"数量-出",$G537:CO537))),0)</f>
        <v>0</v>
      </c>
      <c r="CR537" s="115">
        <f t="shared" si="360"/>
        <v>0</v>
      </c>
      <c r="CS537" s="125"/>
      <c r="CT537" s="126"/>
      <c r="CU537" s="123"/>
      <c r="CV537" s="112"/>
      <c r="CW537" s="119">
        <f t="shared" si="361"/>
        <v>0</v>
      </c>
      <c r="CX537" s="124"/>
      <c r="CY537" s="115">
        <f>IFERROR(IF(CX537="",0,(SUMIF($G$3:CW$3,"金额-入",$G537:CW537)-SUMIF($G$3:CW$3,"金额-出",$G537:CW537))/(SUMIF($G$3:CW$3,"数量-入",$G537:CW537)-SUMIF($G$3:CW$3,"数量-出",$G537:CW537))),0)</f>
        <v>0</v>
      </c>
      <c r="CZ537" s="115">
        <f t="shared" si="362"/>
        <v>0</v>
      </c>
      <c r="DA537" s="125"/>
      <c r="DB537" s="126"/>
      <c r="DC537" s="123"/>
      <c r="DD537" s="112"/>
      <c r="DE537" s="119">
        <f t="shared" si="363"/>
        <v>0</v>
      </c>
      <c r="DF537" s="124"/>
      <c r="DG537" s="115">
        <f>IFERROR(IF(DF537="",0,(SUMIF($G$3:DE$3,"金额-入",$G537:DE537)-SUMIF($G$3:DE$3,"金额-出",$G537:DE537))/(SUMIF($G$3:DE$3,"数量-入",$G537:DE537)-SUMIF($G$3:DE$3,"数量-出",$G537:DE537))),0)</f>
        <v>0</v>
      </c>
      <c r="DH537" s="115">
        <f t="shared" si="364"/>
        <v>0</v>
      </c>
      <c r="DI537" s="125"/>
      <c r="DJ537" s="126"/>
      <c r="DK537" s="109">
        <f t="array" ref="DK537">MIN(IF(($G$3:$DJ$3="单价")*(G537:DJ537&lt;&gt;0),G537:DJ537))</f>
        <v>0</v>
      </c>
      <c r="DL537" s="97">
        <f t="array" ref="DL537">MAX(IF($G$3:$DJ$3="单价",G537:DJ537))</f>
        <v>0</v>
      </c>
      <c r="DM537" s="115">
        <f t="shared" si="365"/>
        <v>0</v>
      </c>
      <c r="DN537" s="127"/>
      <c r="DO537" s="2"/>
      <c r="DP537" s="11">
        <f t="shared" si="366"/>
        <v>0</v>
      </c>
      <c r="DQ537" s="11">
        <f t="shared" si="367"/>
        <v>0</v>
      </c>
      <c r="DR537" s="11"/>
      <c r="DS537" s="11"/>
      <c r="DT537" s="11"/>
      <c r="DU537" s="2"/>
      <c r="DV537" s="2"/>
      <c r="DW537" s="2"/>
      <c r="DX537" s="2"/>
      <c r="DY537" s="2"/>
    </row>
    <row r="538" spans="1:129" ht="18" hidden="1" customHeight="1" outlineLevel="1" x14ac:dyDescent="0.15">
      <c r="A538" s="2"/>
      <c r="B538" s="53">
        <f t="shared" si="330"/>
        <v>534</v>
      </c>
      <c r="C538" s="5"/>
      <c r="D538" s="6"/>
      <c r="E538" s="7"/>
      <c r="F538" s="8"/>
      <c r="G538" s="111"/>
      <c r="H538" s="112"/>
      <c r="I538" s="113">
        <f t="shared" si="333"/>
        <v>0</v>
      </c>
      <c r="J538" s="114">
        <f t="shared" si="334"/>
        <v>0</v>
      </c>
      <c r="K538" s="115">
        <f t="shared" si="331"/>
        <v>0</v>
      </c>
      <c r="L538" s="113">
        <f t="shared" si="335"/>
        <v>0</v>
      </c>
      <c r="M538" s="114">
        <f t="shared" si="336"/>
        <v>0</v>
      </c>
      <c r="N538" s="115">
        <f t="shared" si="332"/>
        <v>0</v>
      </c>
      <c r="O538" s="113">
        <f t="shared" si="337"/>
        <v>0</v>
      </c>
      <c r="P538" s="116">
        <f t="shared" si="338"/>
        <v>0</v>
      </c>
      <c r="Q538" s="117">
        <f t="shared" si="339"/>
        <v>0</v>
      </c>
      <c r="R538" s="118">
        <f t="shared" si="340"/>
        <v>0</v>
      </c>
      <c r="S538" s="111"/>
      <c r="T538" s="112"/>
      <c r="U538" s="119">
        <f t="shared" si="341"/>
        <v>0</v>
      </c>
      <c r="V538" s="120"/>
      <c r="W538" s="115">
        <f>IFERROR(IF(V538="",0,(SUMIF($G$3:U$3,"金额-入",$G538:U538)-SUMIF($G$3:U$3,"金额-出",$G538:U538))/(SUMIF($G$3:U$3,"数量-入",$G538:U538)-SUMIF($G$3:U$3,"数量-出",$G538:U538))),0)</f>
        <v>0</v>
      </c>
      <c r="X538" s="115">
        <f t="shared" si="342"/>
        <v>0</v>
      </c>
      <c r="Y538" s="121"/>
      <c r="Z538" s="122"/>
      <c r="AA538" s="111"/>
      <c r="AB538" s="112"/>
      <c r="AC538" s="119">
        <f t="shared" si="343"/>
        <v>0</v>
      </c>
      <c r="AD538" s="120"/>
      <c r="AE538" s="115">
        <f>IFERROR(IF(AD538="",0,(SUMIF($G$3:AC$3,"金额-入",$G538:AC538)-SUMIF($G$3:AC$3,"金额-出",$G538:AC538))/(SUMIF($G$3:AC$3,"数量-入",$G538:AC538)-SUMIF($G$3:AC$3,"数量-出",$G538:AC538))),0)</f>
        <v>0</v>
      </c>
      <c r="AF538" s="115">
        <f t="shared" si="344"/>
        <v>0</v>
      </c>
      <c r="AG538" s="121"/>
      <c r="AH538" s="122"/>
      <c r="AI538" s="123"/>
      <c r="AJ538" s="112"/>
      <c r="AK538" s="119">
        <f t="shared" si="345"/>
        <v>0</v>
      </c>
      <c r="AL538" s="124"/>
      <c r="AM538" s="115">
        <f>IFERROR(IF(AL538="",0,(SUMIF($G$3:AK$3,"金额-入",$G538:AK538)-SUMIF($G$3:AK$3,"金额-出",$G538:AK538))/(SUMIF($G$3:AK$3,"数量-入",$G538:AK538)-SUMIF($G$3:AK$3,"数量-出",$G538:AK538))),0)</f>
        <v>0</v>
      </c>
      <c r="AN538" s="115">
        <f t="shared" si="346"/>
        <v>0</v>
      </c>
      <c r="AO538" s="125"/>
      <c r="AP538" s="126"/>
      <c r="AQ538" s="123"/>
      <c r="AR538" s="112"/>
      <c r="AS538" s="119">
        <f t="shared" si="347"/>
        <v>0</v>
      </c>
      <c r="AT538" s="124"/>
      <c r="AU538" s="115">
        <f>IFERROR(IF(AT538="",0,(SUMIF($G$3:AS$3,"金额-入",$G538:AS538)-SUMIF($G$3:AS$3,"金额-出",$G538:AS538))/(SUMIF($G$3:AS$3,"数量-入",$G538:AS538)-SUMIF($G$3:AS$3,"数量-出",$G538:AS538))),0)</f>
        <v>0</v>
      </c>
      <c r="AV538" s="115">
        <f t="shared" si="348"/>
        <v>0</v>
      </c>
      <c r="AW538" s="125"/>
      <c r="AX538" s="126"/>
      <c r="AY538" s="123"/>
      <c r="AZ538" s="112"/>
      <c r="BA538" s="119">
        <f t="shared" si="349"/>
        <v>0</v>
      </c>
      <c r="BB538" s="124"/>
      <c r="BC538" s="115">
        <f>IFERROR(IF(BB538="",0,(SUMIF($G$3:BA$3,"金额-入",$G538:BA538)-SUMIF($G$3:BA$3,"金额-出",$G538:BA538))/(SUMIF($G$3:BA$3,"数量-入",$G538:BA538)-SUMIF($G$3:BA$3,"数量-出",$G538:BA538))),0)</f>
        <v>0</v>
      </c>
      <c r="BD538" s="115">
        <f t="shared" si="350"/>
        <v>0</v>
      </c>
      <c r="BE538" s="125"/>
      <c r="BF538" s="126"/>
      <c r="BG538" s="123"/>
      <c r="BH538" s="112"/>
      <c r="BI538" s="119">
        <f t="shared" si="351"/>
        <v>0</v>
      </c>
      <c r="BJ538" s="124"/>
      <c r="BK538" s="115">
        <f>IFERROR(IF(BJ538="",0,(SUMIF($G$3:BI$3,"金额-入",$G538:BI538)-SUMIF($G$3:BI$3,"金额-出",$G538:BI538))/(SUMIF($G$3:BI$3,"数量-入",$G538:BI538)-SUMIF($G$3:BI$3,"数量-出",$G538:BI538))),0)</f>
        <v>0</v>
      </c>
      <c r="BL538" s="115">
        <f t="shared" si="352"/>
        <v>0</v>
      </c>
      <c r="BM538" s="125"/>
      <c r="BN538" s="126"/>
      <c r="BO538" s="123"/>
      <c r="BP538" s="112"/>
      <c r="BQ538" s="119">
        <f t="shared" si="353"/>
        <v>0</v>
      </c>
      <c r="BR538" s="124"/>
      <c r="BS538" s="115">
        <f>IFERROR(IF(BR538="",0,(SUMIF($G$3:BQ$3,"金额-入",$G538:BQ538)-SUMIF($G$3:BQ$3,"金额-出",$G538:BQ538))/(SUMIF($G$3:BQ$3,"数量-入",$G538:BQ538)-SUMIF($G$3:BQ$3,"数量-出",$G538:BQ538))),0)</f>
        <v>0</v>
      </c>
      <c r="BT538" s="115">
        <f t="shared" si="354"/>
        <v>0</v>
      </c>
      <c r="BU538" s="125"/>
      <c r="BV538" s="126"/>
      <c r="BW538" s="123"/>
      <c r="BX538" s="112"/>
      <c r="BY538" s="119">
        <f t="shared" si="355"/>
        <v>0</v>
      </c>
      <c r="BZ538" s="124"/>
      <c r="CA538" s="115">
        <f>IFERROR(IF(BZ538="",0,(SUMIF($G$3:BY$3,"金额-入",$G538:BY538)-SUMIF($G$3:BY$3,"金额-出",$G538:BY538))/(SUMIF($G$3:BY$3,"数量-入",$G538:BY538)-SUMIF($G$3:BY$3,"数量-出",$G538:BY538))),0)</f>
        <v>0</v>
      </c>
      <c r="CB538" s="115">
        <f t="shared" si="356"/>
        <v>0</v>
      </c>
      <c r="CC538" s="125"/>
      <c r="CD538" s="126"/>
      <c r="CE538" s="123"/>
      <c r="CF538" s="112"/>
      <c r="CG538" s="119">
        <f t="shared" si="357"/>
        <v>0</v>
      </c>
      <c r="CH538" s="124"/>
      <c r="CI538" s="115">
        <f>IFERROR(IF(CH538="",0,(SUMIF($G$3:CG$3,"金额-入",$G538:CG538)-SUMIF($G$3:CG$3,"金额-出",$G538:CG538))/(SUMIF($G$3:CG$3,"数量-入",$G538:CG538)-SUMIF($G$3:CG$3,"数量-出",$G538:CG538))),0)</f>
        <v>0</v>
      </c>
      <c r="CJ538" s="115">
        <f t="shared" si="358"/>
        <v>0</v>
      </c>
      <c r="CK538" s="125"/>
      <c r="CL538" s="126"/>
      <c r="CM538" s="123"/>
      <c r="CN538" s="112"/>
      <c r="CO538" s="119">
        <f t="shared" si="359"/>
        <v>0</v>
      </c>
      <c r="CP538" s="124"/>
      <c r="CQ538" s="115">
        <f>IFERROR(IF(CP538="",0,(SUMIF($G$3:CO$3,"金额-入",$G538:CO538)-SUMIF($G$3:CO$3,"金额-出",$G538:CO538))/(SUMIF($G$3:CO$3,"数量-入",$G538:CO538)-SUMIF($G$3:CO$3,"数量-出",$G538:CO538))),0)</f>
        <v>0</v>
      </c>
      <c r="CR538" s="115">
        <f t="shared" si="360"/>
        <v>0</v>
      </c>
      <c r="CS538" s="125"/>
      <c r="CT538" s="126"/>
      <c r="CU538" s="123"/>
      <c r="CV538" s="112"/>
      <c r="CW538" s="119">
        <f t="shared" si="361"/>
        <v>0</v>
      </c>
      <c r="CX538" s="124"/>
      <c r="CY538" s="115">
        <f>IFERROR(IF(CX538="",0,(SUMIF($G$3:CW$3,"金额-入",$G538:CW538)-SUMIF($G$3:CW$3,"金额-出",$G538:CW538))/(SUMIF($G$3:CW$3,"数量-入",$G538:CW538)-SUMIF($G$3:CW$3,"数量-出",$G538:CW538))),0)</f>
        <v>0</v>
      </c>
      <c r="CZ538" s="115">
        <f t="shared" si="362"/>
        <v>0</v>
      </c>
      <c r="DA538" s="125"/>
      <c r="DB538" s="126"/>
      <c r="DC538" s="123"/>
      <c r="DD538" s="112"/>
      <c r="DE538" s="119">
        <f t="shared" si="363"/>
        <v>0</v>
      </c>
      <c r="DF538" s="124"/>
      <c r="DG538" s="115">
        <f>IFERROR(IF(DF538="",0,(SUMIF($G$3:DE$3,"金额-入",$G538:DE538)-SUMIF($G$3:DE$3,"金额-出",$G538:DE538))/(SUMIF($G$3:DE$3,"数量-入",$G538:DE538)-SUMIF($G$3:DE$3,"数量-出",$G538:DE538))),0)</f>
        <v>0</v>
      </c>
      <c r="DH538" s="115">
        <f t="shared" si="364"/>
        <v>0</v>
      </c>
      <c r="DI538" s="125"/>
      <c r="DJ538" s="126"/>
      <c r="DK538" s="109">
        <f t="array" ref="DK538">MIN(IF(($G$3:$DJ$3="单价")*(G538:DJ538&lt;&gt;0),G538:DJ538))</f>
        <v>0</v>
      </c>
      <c r="DL538" s="97">
        <f t="array" ref="DL538">MAX(IF($G$3:$DJ$3="单价",G538:DJ538))</f>
        <v>0</v>
      </c>
      <c r="DM538" s="115">
        <f t="shared" si="365"/>
        <v>0</v>
      </c>
      <c r="DN538" s="127"/>
      <c r="DO538" s="2"/>
      <c r="DP538" s="11">
        <f t="shared" si="366"/>
        <v>0</v>
      </c>
      <c r="DQ538" s="11">
        <f t="shared" si="367"/>
        <v>0</v>
      </c>
      <c r="DR538" s="11"/>
      <c r="DS538" s="11"/>
      <c r="DT538" s="11"/>
      <c r="DU538" s="2"/>
      <c r="DV538" s="2"/>
      <c r="DW538" s="2"/>
      <c r="DX538" s="2"/>
      <c r="DY538" s="2"/>
    </row>
    <row r="539" spans="1:129" ht="18" hidden="1" customHeight="1" outlineLevel="1" x14ac:dyDescent="0.15">
      <c r="A539" s="2"/>
      <c r="B539" s="53">
        <f t="shared" si="330"/>
        <v>535</v>
      </c>
      <c r="C539" s="5"/>
      <c r="D539" s="6"/>
      <c r="E539" s="7"/>
      <c r="F539" s="8"/>
      <c r="G539" s="111"/>
      <c r="H539" s="112"/>
      <c r="I539" s="113">
        <f t="shared" si="333"/>
        <v>0</v>
      </c>
      <c r="J539" s="114">
        <f t="shared" si="334"/>
        <v>0</v>
      </c>
      <c r="K539" s="115">
        <f t="shared" si="331"/>
        <v>0</v>
      </c>
      <c r="L539" s="113">
        <f t="shared" si="335"/>
        <v>0</v>
      </c>
      <c r="M539" s="114">
        <f t="shared" si="336"/>
        <v>0</v>
      </c>
      <c r="N539" s="115">
        <f t="shared" si="332"/>
        <v>0</v>
      </c>
      <c r="O539" s="113">
        <f t="shared" si="337"/>
        <v>0</v>
      </c>
      <c r="P539" s="116">
        <f t="shared" si="338"/>
        <v>0</v>
      </c>
      <c r="Q539" s="117">
        <f t="shared" si="339"/>
        <v>0</v>
      </c>
      <c r="R539" s="118">
        <f t="shared" si="340"/>
        <v>0</v>
      </c>
      <c r="S539" s="111"/>
      <c r="T539" s="112"/>
      <c r="U539" s="119">
        <f t="shared" si="341"/>
        <v>0</v>
      </c>
      <c r="V539" s="120"/>
      <c r="W539" s="115">
        <f>IFERROR(IF(V539="",0,(SUMIF($G$3:U$3,"金额-入",$G539:U539)-SUMIF($G$3:U$3,"金额-出",$G539:U539))/(SUMIF($G$3:U$3,"数量-入",$G539:U539)-SUMIF($G$3:U$3,"数量-出",$G539:U539))),0)</f>
        <v>0</v>
      </c>
      <c r="X539" s="115">
        <f t="shared" si="342"/>
        <v>0</v>
      </c>
      <c r="Y539" s="121"/>
      <c r="Z539" s="122"/>
      <c r="AA539" s="111"/>
      <c r="AB539" s="112"/>
      <c r="AC539" s="119">
        <f t="shared" si="343"/>
        <v>0</v>
      </c>
      <c r="AD539" s="120"/>
      <c r="AE539" s="115">
        <f>IFERROR(IF(AD539="",0,(SUMIF($G$3:AC$3,"金额-入",$G539:AC539)-SUMIF($G$3:AC$3,"金额-出",$G539:AC539))/(SUMIF($G$3:AC$3,"数量-入",$G539:AC539)-SUMIF($G$3:AC$3,"数量-出",$G539:AC539))),0)</f>
        <v>0</v>
      </c>
      <c r="AF539" s="115">
        <f t="shared" si="344"/>
        <v>0</v>
      </c>
      <c r="AG539" s="121"/>
      <c r="AH539" s="122"/>
      <c r="AI539" s="123"/>
      <c r="AJ539" s="112"/>
      <c r="AK539" s="119">
        <f t="shared" si="345"/>
        <v>0</v>
      </c>
      <c r="AL539" s="124"/>
      <c r="AM539" s="115">
        <f>IFERROR(IF(AL539="",0,(SUMIF($G$3:AK$3,"金额-入",$G539:AK539)-SUMIF($G$3:AK$3,"金额-出",$G539:AK539))/(SUMIF($G$3:AK$3,"数量-入",$G539:AK539)-SUMIF($G$3:AK$3,"数量-出",$G539:AK539))),0)</f>
        <v>0</v>
      </c>
      <c r="AN539" s="115">
        <f t="shared" si="346"/>
        <v>0</v>
      </c>
      <c r="AO539" s="125"/>
      <c r="AP539" s="126"/>
      <c r="AQ539" s="123"/>
      <c r="AR539" s="112"/>
      <c r="AS539" s="119">
        <f t="shared" si="347"/>
        <v>0</v>
      </c>
      <c r="AT539" s="124"/>
      <c r="AU539" s="115">
        <f>IFERROR(IF(AT539="",0,(SUMIF($G$3:AS$3,"金额-入",$G539:AS539)-SUMIF($G$3:AS$3,"金额-出",$G539:AS539))/(SUMIF($G$3:AS$3,"数量-入",$G539:AS539)-SUMIF($G$3:AS$3,"数量-出",$G539:AS539))),0)</f>
        <v>0</v>
      </c>
      <c r="AV539" s="115">
        <f t="shared" si="348"/>
        <v>0</v>
      </c>
      <c r="AW539" s="125"/>
      <c r="AX539" s="126"/>
      <c r="AY539" s="123"/>
      <c r="AZ539" s="112"/>
      <c r="BA539" s="119">
        <f t="shared" si="349"/>
        <v>0</v>
      </c>
      <c r="BB539" s="124"/>
      <c r="BC539" s="115">
        <f>IFERROR(IF(BB539="",0,(SUMIF($G$3:BA$3,"金额-入",$G539:BA539)-SUMIF($G$3:BA$3,"金额-出",$G539:BA539))/(SUMIF($G$3:BA$3,"数量-入",$G539:BA539)-SUMIF($G$3:BA$3,"数量-出",$G539:BA539))),0)</f>
        <v>0</v>
      </c>
      <c r="BD539" s="115">
        <f t="shared" si="350"/>
        <v>0</v>
      </c>
      <c r="BE539" s="125"/>
      <c r="BF539" s="126"/>
      <c r="BG539" s="123"/>
      <c r="BH539" s="112"/>
      <c r="BI539" s="119">
        <f t="shared" si="351"/>
        <v>0</v>
      </c>
      <c r="BJ539" s="124"/>
      <c r="BK539" s="115">
        <f>IFERROR(IF(BJ539="",0,(SUMIF($G$3:BI$3,"金额-入",$G539:BI539)-SUMIF($G$3:BI$3,"金额-出",$G539:BI539))/(SUMIF($G$3:BI$3,"数量-入",$G539:BI539)-SUMIF($G$3:BI$3,"数量-出",$G539:BI539))),0)</f>
        <v>0</v>
      </c>
      <c r="BL539" s="115">
        <f t="shared" si="352"/>
        <v>0</v>
      </c>
      <c r="BM539" s="125"/>
      <c r="BN539" s="126"/>
      <c r="BO539" s="123"/>
      <c r="BP539" s="112"/>
      <c r="BQ539" s="119">
        <f t="shared" si="353"/>
        <v>0</v>
      </c>
      <c r="BR539" s="124"/>
      <c r="BS539" s="115">
        <f>IFERROR(IF(BR539="",0,(SUMIF($G$3:BQ$3,"金额-入",$G539:BQ539)-SUMIF($G$3:BQ$3,"金额-出",$G539:BQ539))/(SUMIF($G$3:BQ$3,"数量-入",$G539:BQ539)-SUMIF($G$3:BQ$3,"数量-出",$G539:BQ539))),0)</f>
        <v>0</v>
      </c>
      <c r="BT539" s="115">
        <f t="shared" si="354"/>
        <v>0</v>
      </c>
      <c r="BU539" s="125"/>
      <c r="BV539" s="126"/>
      <c r="BW539" s="123"/>
      <c r="BX539" s="112"/>
      <c r="BY539" s="119">
        <f t="shared" si="355"/>
        <v>0</v>
      </c>
      <c r="BZ539" s="124"/>
      <c r="CA539" s="115">
        <f>IFERROR(IF(BZ539="",0,(SUMIF($G$3:BY$3,"金额-入",$G539:BY539)-SUMIF($G$3:BY$3,"金额-出",$G539:BY539))/(SUMIF($G$3:BY$3,"数量-入",$G539:BY539)-SUMIF($G$3:BY$3,"数量-出",$G539:BY539))),0)</f>
        <v>0</v>
      </c>
      <c r="CB539" s="115">
        <f t="shared" si="356"/>
        <v>0</v>
      </c>
      <c r="CC539" s="125"/>
      <c r="CD539" s="126"/>
      <c r="CE539" s="123"/>
      <c r="CF539" s="112"/>
      <c r="CG539" s="119">
        <f t="shared" si="357"/>
        <v>0</v>
      </c>
      <c r="CH539" s="124"/>
      <c r="CI539" s="115">
        <f>IFERROR(IF(CH539="",0,(SUMIF($G$3:CG$3,"金额-入",$G539:CG539)-SUMIF($G$3:CG$3,"金额-出",$G539:CG539))/(SUMIF($G$3:CG$3,"数量-入",$G539:CG539)-SUMIF($G$3:CG$3,"数量-出",$G539:CG539))),0)</f>
        <v>0</v>
      </c>
      <c r="CJ539" s="115">
        <f t="shared" si="358"/>
        <v>0</v>
      </c>
      <c r="CK539" s="125"/>
      <c r="CL539" s="126"/>
      <c r="CM539" s="123"/>
      <c r="CN539" s="112"/>
      <c r="CO539" s="119">
        <f t="shared" si="359"/>
        <v>0</v>
      </c>
      <c r="CP539" s="124"/>
      <c r="CQ539" s="115">
        <f>IFERROR(IF(CP539="",0,(SUMIF($G$3:CO$3,"金额-入",$G539:CO539)-SUMIF($G$3:CO$3,"金额-出",$G539:CO539))/(SUMIF($G$3:CO$3,"数量-入",$G539:CO539)-SUMIF($G$3:CO$3,"数量-出",$G539:CO539))),0)</f>
        <v>0</v>
      </c>
      <c r="CR539" s="115">
        <f t="shared" si="360"/>
        <v>0</v>
      </c>
      <c r="CS539" s="125"/>
      <c r="CT539" s="126"/>
      <c r="CU539" s="123"/>
      <c r="CV539" s="112"/>
      <c r="CW539" s="119">
        <f t="shared" si="361"/>
        <v>0</v>
      </c>
      <c r="CX539" s="124"/>
      <c r="CY539" s="115">
        <f>IFERROR(IF(CX539="",0,(SUMIF($G$3:CW$3,"金额-入",$G539:CW539)-SUMIF($G$3:CW$3,"金额-出",$G539:CW539))/(SUMIF($G$3:CW$3,"数量-入",$G539:CW539)-SUMIF($G$3:CW$3,"数量-出",$G539:CW539))),0)</f>
        <v>0</v>
      </c>
      <c r="CZ539" s="115">
        <f t="shared" si="362"/>
        <v>0</v>
      </c>
      <c r="DA539" s="125"/>
      <c r="DB539" s="126"/>
      <c r="DC539" s="123"/>
      <c r="DD539" s="112"/>
      <c r="DE539" s="119">
        <f t="shared" si="363"/>
        <v>0</v>
      </c>
      <c r="DF539" s="124"/>
      <c r="DG539" s="115">
        <f>IFERROR(IF(DF539="",0,(SUMIF($G$3:DE$3,"金额-入",$G539:DE539)-SUMIF($G$3:DE$3,"金额-出",$G539:DE539))/(SUMIF($G$3:DE$3,"数量-入",$G539:DE539)-SUMIF($G$3:DE$3,"数量-出",$G539:DE539))),0)</f>
        <v>0</v>
      </c>
      <c r="DH539" s="115">
        <f t="shared" si="364"/>
        <v>0</v>
      </c>
      <c r="DI539" s="125"/>
      <c r="DJ539" s="126"/>
      <c r="DK539" s="109">
        <f t="array" ref="DK539">MIN(IF(($G$3:$DJ$3="单价")*(G539:DJ539&lt;&gt;0),G539:DJ539))</f>
        <v>0</v>
      </c>
      <c r="DL539" s="97">
        <f t="array" ref="DL539">MAX(IF($G$3:$DJ$3="单价",G539:DJ539))</f>
        <v>0</v>
      </c>
      <c r="DM539" s="115">
        <f t="shared" si="365"/>
        <v>0</v>
      </c>
      <c r="DN539" s="127"/>
      <c r="DO539" s="2"/>
      <c r="DP539" s="11">
        <f t="shared" si="366"/>
        <v>0</v>
      </c>
      <c r="DQ539" s="11">
        <f t="shared" si="367"/>
        <v>0</v>
      </c>
      <c r="DR539" s="11"/>
      <c r="DS539" s="11"/>
      <c r="DT539" s="11"/>
      <c r="DU539" s="2"/>
      <c r="DV539" s="2"/>
      <c r="DW539" s="2"/>
      <c r="DX539" s="2"/>
      <c r="DY539" s="2"/>
    </row>
    <row r="540" spans="1:129" ht="18" hidden="1" customHeight="1" outlineLevel="1" x14ac:dyDescent="0.15">
      <c r="A540" s="2"/>
      <c r="B540" s="53">
        <f t="shared" si="330"/>
        <v>536</v>
      </c>
      <c r="C540" s="5"/>
      <c r="D540" s="6"/>
      <c r="E540" s="7"/>
      <c r="F540" s="8"/>
      <c r="G540" s="111"/>
      <c r="H540" s="112"/>
      <c r="I540" s="113">
        <f t="shared" si="333"/>
        <v>0</v>
      </c>
      <c r="J540" s="114">
        <f t="shared" si="334"/>
        <v>0</v>
      </c>
      <c r="K540" s="115">
        <f t="shared" si="331"/>
        <v>0</v>
      </c>
      <c r="L540" s="113">
        <f t="shared" si="335"/>
        <v>0</v>
      </c>
      <c r="M540" s="114">
        <f t="shared" si="336"/>
        <v>0</v>
      </c>
      <c r="N540" s="115">
        <f t="shared" si="332"/>
        <v>0</v>
      </c>
      <c r="O540" s="113">
        <f t="shared" si="337"/>
        <v>0</v>
      </c>
      <c r="P540" s="116">
        <f t="shared" si="338"/>
        <v>0</v>
      </c>
      <c r="Q540" s="117">
        <f t="shared" si="339"/>
        <v>0</v>
      </c>
      <c r="R540" s="118">
        <f t="shared" si="340"/>
        <v>0</v>
      </c>
      <c r="S540" s="111"/>
      <c r="T540" s="112"/>
      <c r="U540" s="119">
        <f t="shared" si="341"/>
        <v>0</v>
      </c>
      <c r="V540" s="120"/>
      <c r="W540" s="115">
        <f>IFERROR(IF(V540="",0,(SUMIF($G$3:U$3,"金额-入",$G540:U540)-SUMIF($G$3:U$3,"金额-出",$G540:U540))/(SUMIF($G$3:U$3,"数量-入",$G540:U540)-SUMIF($G$3:U$3,"数量-出",$G540:U540))),0)</f>
        <v>0</v>
      </c>
      <c r="X540" s="115">
        <f t="shared" si="342"/>
        <v>0</v>
      </c>
      <c r="Y540" s="121"/>
      <c r="Z540" s="122"/>
      <c r="AA540" s="111"/>
      <c r="AB540" s="112"/>
      <c r="AC540" s="119">
        <f t="shared" si="343"/>
        <v>0</v>
      </c>
      <c r="AD540" s="120"/>
      <c r="AE540" s="115">
        <f>IFERROR(IF(AD540="",0,(SUMIF($G$3:AC$3,"金额-入",$G540:AC540)-SUMIF($G$3:AC$3,"金额-出",$G540:AC540))/(SUMIF($G$3:AC$3,"数量-入",$G540:AC540)-SUMIF($G$3:AC$3,"数量-出",$G540:AC540))),0)</f>
        <v>0</v>
      </c>
      <c r="AF540" s="115">
        <f t="shared" si="344"/>
        <v>0</v>
      </c>
      <c r="AG540" s="121"/>
      <c r="AH540" s="122"/>
      <c r="AI540" s="123"/>
      <c r="AJ540" s="112"/>
      <c r="AK540" s="119">
        <f t="shared" si="345"/>
        <v>0</v>
      </c>
      <c r="AL540" s="124"/>
      <c r="AM540" s="115">
        <f>IFERROR(IF(AL540="",0,(SUMIF($G$3:AK$3,"金额-入",$G540:AK540)-SUMIF($G$3:AK$3,"金额-出",$G540:AK540))/(SUMIF($G$3:AK$3,"数量-入",$G540:AK540)-SUMIF($G$3:AK$3,"数量-出",$G540:AK540))),0)</f>
        <v>0</v>
      </c>
      <c r="AN540" s="115">
        <f t="shared" si="346"/>
        <v>0</v>
      </c>
      <c r="AO540" s="125"/>
      <c r="AP540" s="126"/>
      <c r="AQ540" s="123"/>
      <c r="AR540" s="112"/>
      <c r="AS540" s="119">
        <f t="shared" si="347"/>
        <v>0</v>
      </c>
      <c r="AT540" s="124"/>
      <c r="AU540" s="115">
        <f>IFERROR(IF(AT540="",0,(SUMIF($G$3:AS$3,"金额-入",$G540:AS540)-SUMIF($G$3:AS$3,"金额-出",$G540:AS540))/(SUMIF($G$3:AS$3,"数量-入",$G540:AS540)-SUMIF($G$3:AS$3,"数量-出",$G540:AS540))),0)</f>
        <v>0</v>
      </c>
      <c r="AV540" s="115">
        <f t="shared" si="348"/>
        <v>0</v>
      </c>
      <c r="AW540" s="125"/>
      <c r="AX540" s="126"/>
      <c r="AY540" s="123"/>
      <c r="AZ540" s="112"/>
      <c r="BA540" s="119">
        <f t="shared" si="349"/>
        <v>0</v>
      </c>
      <c r="BB540" s="124"/>
      <c r="BC540" s="115">
        <f>IFERROR(IF(BB540="",0,(SUMIF($G$3:BA$3,"金额-入",$G540:BA540)-SUMIF($G$3:BA$3,"金额-出",$G540:BA540))/(SUMIF($G$3:BA$3,"数量-入",$G540:BA540)-SUMIF($G$3:BA$3,"数量-出",$G540:BA540))),0)</f>
        <v>0</v>
      </c>
      <c r="BD540" s="115">
        <f t="shared" si="350"/>
        <v>0</v>
      </c>
      <c r="BE540" s="125"/>
      <c r="BF540" s="126"/>
      <c r="BG540" s="123"/>
      <c r="BH540" s="112"/>
      <c r="BI540" s="119">
        <f t="shared" si="351"/>
        <v>0</v>
      </c>
      <c r="BJ540" s="124"/>
      <c r="BK540" s="115">
        <f>IFERROR(IF(BJ540="",0,(SUMIF($G$3:BI$3,"金额-入",$G540:BI540)-SUMIF($G$3:BI$3,"金额-出",$G540:BI540))/(SUMIF($G$3:BI$3,"数量-入",$G540:BI540)-SUMIF($G$3:BI$3,"数量-出",$G540:BI540))),0)</f>
        <v>0</v>
      </c>
      <c r="BL540" s="115">
        <f t="shared" si="352"/>
        <v>0</v>
      </c>
      <c r="BM540" s="125"/>
      <c r="BN540" s="126"/>
      <c r="BO540" s="123"/>
      <c r="BP540" s="112"/>
      <c r="BQ540" s="119">
        <f t="shared" si="353"/>
        <v>0</v>
      </c>
      <c r="BR540" s="124"/>
      <c r="BS540" s="115">
        <f>IFERROR(IF(BR540="",0,(SUMIF($G$3:BQ$3,"金额-入",$G540:BQ540)-SUMIF($G$3:BQ$3,"金额-出",$G540:BQ540))/(SUMIF($G$3:BQ$3,"数量-入",$G540:BQ540)-SUMIF($G$3:BQ$3,"数量-出",$G540:BQ540))),0)</f>
        <v>0</v>
      </c>
      <c r="BT540" s="115">
        <f t="shared" si="354"/>
        <v>0</v>
      </c>
      <c r="BU540" s="125"/>
      <c r="BV540" s="126"/>
      <c r="BW540" s="123"/>
      <c r="BX540" s="112"/>
      <c r="BY540" s="119">
        <f t="shared" si="355"/>
        <v>0</v>
      </c>
      <c r="BZ540" s="124"/>
      <c r="CA540" s="115">
        <f>IFERROR(IF(BZ540="",0,(SUMIF($G$3:BY$3,"金额-入",$G540:BY540)-SUMIF($G$3:BY$3,"金额-出",$G540:BY540))/(SUMIF($G$3:BY$3,"数量-入",$G540:BY540)-SUMIF($G$3:BY$3,"数量-出",$G540:BY540))),0)</f>
        <v>0</v>
      </c>
      <c r="CB540" s="115">
        <f t="shared" si="356"/>
        <v>0</v>
      </c>
      <c r="CC540" s="125"/>
      <c r="CD540" s="126"/>
      <c r="CE540" s="123"/>
      <c r="CF540" s="112"/>
      <c r="CG540" s="119">
        <f t="shared" si="357"/>
        <v>0</v>
      </c>
      <c r="CH540" s="124"/>
      <c r="CI540" s="115">
        <f>IFERROR(IF(CH540="",0,(SUMIF($G$3:CG$3,"金额-入",$G540:CG540)-SUMIF($G$3:CG$3,"金额-出",$G540:CG540))/(SUMIF($G$3:CG$3,"数量-入",$G540:CG540)-SUMIF($G$3:CG$3,"数量-出",$G540:CG540))),0)</f>
        <v>0</v>
      </c>
      <c r="CJ540" s="115">
        <f t="shared" si="358"/>
        <v>0</v>
      </c>
      <c r="CK540" s="125"/>
      <c r="CL540" s="126"/>
      <c r="CM540" s="123"/>
      <c r="CN540" s="112"/>
      <c r="CO540" s="119">
        <f t="shared" si="359"/>
        <v>0</v>
      </c>
      <c r="CP540" s="124"/>
      <c r="CQ540" s="115">
        <f>IFERROR(IF(CP540="",0,(SUMIF($G$3:CO$3,"金额-入",$G540:CO540)-SUMIF($G$3:CO$3,"金额-出",$G540:CO540))/(SUMIF($G$3:CO$3,"数量-入",$G540:CO540)-SUMIF($G$3:CO$3,"数量-出",$G540:CO540))),0)</f>
        <v>0</v>
      </c>
      <c r="CR540" s="115">
        <f t="shared" si="360"/>
        <v>0</v>
      </c>
      <c r="CS540" s="125"/>
      <c r="CT540" s="126"/>
      <c r="CU540" s="123"/>
      <c r="CV540" s="112"/>
      <c r="CW540" s="119">
        <f t="shared" si="361"/>
        <v>0</v>
      </c>
      <c r="CX540" s="124"/>
      <c r="CY540" s="115">
        <f>IFERROR(IF(CX540="",0,(SUMIF($G$3:CW$3,"金额-入",$G540:CW540)-SUMIF($G$3:CW$3,"金额-出",$G540:CW540))/(SUMIF($G$3:CW$3,"数量-入",$G540:CW540)-SUMIF($G$3:CW$3,"数量-出",$G540:CW540))),0)</f>
        <v>0</v>
      </c>
      <c r="CZ540" s="115">
        <f t="shared" si="362"/>
        <v>0</v>
      </c>
      <c r="DA540" s="125"/>
      <c r="DB540" s="126"/>
      <c r="DC540" s="123"/>
      <c r="DD540" s="112"/>
      <c r="DE540" s="119">
        <f t="shared" si="363"/>
        <v>0</v>
      </c>
      <c r="DF540" s="124"/>
      <c r="DG540" s="115">
        <f>IFERROR(IF(DF540="",0,(SUMIF($G$3:DE$3,"金额-入",$G540:DE540)-SUMIF($G$3:DE$3,"金额-出",$G540:DE540))/(SUMIF($G$3:DE$3,"数量-入",$G540:DE540)-SUMIF($G$3:DE$3,"数量-出",$G540:DE540))),0)</f>
        <v>0</v>
      </c>
      <c r="DH540" s="115">
        <f t="shared" si="364"/>
        <v>0</v>
      </c>
      <c r="DI540" s="125"/>
      <c r="DJ540" s="126"/>
      <c r="DK540" s="109">
        <f t="array" ref="DK540">MIN(IF(($G$3:$DJ$3="单价")*(G540:DJ540&lt;&gt;0),G540:DJ540))</f>
        <v>0</v>
      </c>
      <c r="DL540" s="97">
        <f t="array" ref="DL540">MAX(IF($G$3:$DJ$3="单价",G540:DJ540))</f>
        <v>0</v>
      </c>
      <c r="DM540" s="115">
        <f t="shared" si="365"/>
        <v>0</v>
      </c>
      <c r="DN540" s="127"/>
      <c r="DO540" s="2"/>
      <c r="DP540" s="11">
        <f t="shared" si="366"/>
        <v>0</v>
      </c>
      <c r="DQ540" s="11">
        <f t="shared" si="367"/>
        <v>0</v>
      </c>
      <c r="DR540" s="11"/>
      <c r="DS540" s="11"/>
      <c r="DT540" s="11"/>
      <c r="DU540" s="2"/>
      <c r="DV540" s="2"/>
      <c r="DW540" s="2"/>
      <c r="DX540" s="2"/>
      <c r="DY540" s="2"/>
    </row>
    <row r="541" spans="1:129" ht="18" hidden="1" customHeight="1" outlineLevel="1" x14ac:dyDescent="0.15">
      <c r="A541" s="2"/>
      <c r="B541" s="53">
        <f t="shared" si="330"/>
        <v>537</v>
      </c>
      <c r="C541" s="5"/>
      <c r="D541" s="6"/>
      <c r="E541" s="7"/>
      <c r="F541" s="8"/>
      <c r="G541" s="111"/>
      <c r="H541" s="112"/>
      <c r="I541" s="113">
        <f t="shared" si="333"/>
        <v>0</v>
      </c>
      <c r="J541" s="114">
        <f t="shared" si="334"/>
        <v>0</v>
      </c>
      <c r="K541" s="115">
        <f t="shared" si="331"/>
        <v>0</v>
      </c>
      <c r="L541" s="113">
        <f t="shared" si="335"/>
        <v>0</v>
      </c>
      <c r="M541" s="114">
        <f t="shared" si="336"/>
        <v>0</v>
      </c>
      <c r="N541" s="115">
        <f t="shared" si="332"/>
        <v>0</v>
      </c>
      <c r="O541" s="113">
        <f t="shared" si="337"/>
        <v>0</v>
      </c>
      <c r="P541" s="116">
        <f t="shared" si="338"/>
        <v>0</v>
      </c>
      <c r="Q541" s="117">
        <f t="shared" si="339"/>
        <v>0</v>
      </c>
      <c r="R541" s="118">
        <f t="shared" si="340"/>
        <v>0</v>
      </c>
      <c r="S541" s="111"/>
      <c r="T541" s="112"/>
      <c r="U541" s="119">
        <f t="shared" si="341"/>
        <v>0</v>
      </c>
      <c r="V541" s="120"/>
      <c r="W541" s="115">
        <f>IFERROR(IF(V541="",0,(SUMIF($G$3:U$3,"金额-入",$G541:U541)-SUMIF($G$3:U$3,"金额-出",$G541:U541))/(SUMIF($G$3:U$3,"数量-入",$G541:U541)-SUMIF($G$3:U$3,"数量-出",$G541:U541))),0)</f>
        <v>0</v>
      </c>
      <c r="X541" s="115">
        <f t="shared" si="342"/>
        <v>0</v>
      </c>
      <c r="Y541" s="121"/>
      <c r="Z541" s="122"/>
      <c r="AA541" s="111"/>
      <c r="AB541" s="112"/>
      <c r="AC541" s="119">
        <f t="shared" si="343"/>
        <v>0</v>
      </c>
      <c r="AD541" s="120"/>
      <c r="AE541" s="115">
        <f>IFERROR(IF(AD541="",0,(SUMIF($G$3:AC$3,"金额-入",$G541:AC541)-SUMIF($G$3:AC$3,"金额-出",$G541:AC541))/(SUMIF($G$3:AC$3,"数量-入",$G541:AC541)-SUMIF($G$3:AC$3,"数量-出",$G541:AC541))),0)</f>
        <v>0</v>
      </c>
      <c r="AF541" s="115">
        <f t="shared" si="344"/>
        <v>0</v>
      </c>
      <c r="AG541" s="121"/>
      <c r="AH541" s="122"/>
      <c r="AI541" s="123"/>
      <c r="AJ541" s="112"/>
      <c r="AK541" s="119">
        <f t="shared" si="345"/>
        <v>0</v>
      </c>
      <c r="AL541" s="124"/>
      <c r="AM541" s="115">
        <f>IFERROR(IF(AL541="",0,(SUMIF($G$3:AK$3,"金额-入",$G541:AK541)-SUMIF($G$3:AK$3,"金额-出",$G541:AK541))/(SUMIF($G$3:AK$3,"数量-入",$G541:AK541)-SUMIF($G$3:AK$3,"数量-出",$G541:AK541))),0)</f>
        <v>0</v>
      </c>
      <c r="AN541" s="115">
        <f t="shared" si="346"/>
        <v>0</v>
      </c>
      <c r="AO541" s="125"/>
      <c r="AP541" s="126"/>
      <c r="AQ541" s="123"/>
      <c r="AR541" s="112"/>
      <c r="AS541" s="119">
        <f t="shared" si="347"/>
        <v>0</v>
      </c>
      <c r="AT541" s="124"/>
      <c r="AU541" s="115">
        <f>IFERROR(IF(AT541="",0,(SUMIF($G$3:AS$3,"金额-入",$G541:AS541)-SUMIF($G$3:AS$3,"金额-出",$G541:AS541))/(SUMIF($G$3:AS$3,"数量-入",$G541:AS541)-SUMIF($G$3:AS$3,"数量-出",$G541:AS541))),0)</f>
        <v>0</v>
      </c>
      <c r="AV541" s="115">
        <f t="shared" si="348"/>
        <v>0</v>
      </c>
      <c r="AW541" s="125"/>
      <c r="AX541" s="126"/>
      <c r="AY541" s="123"/>
      <c r="AZ541" s="112"/>
      <c r="BA541" s="119">
        <f t="shared" si="349"/>
        <v>0</v>
      </c>
      <c r="BB541" s="124"/>
      <c r="BC541" s="115">
        <f>IFERROR(IF(BB541="",0,(SUMIF($G$3:BA$3,"金额-入",$G541:BA541)-SUMIF($G$3:BA$3,"金额-出",$G541:BA541))/(SUMIF($G$3:BA$3,"数量-入",$G541:BA541)-SUMIF($G$3:BA$3,"数量-出",$G541:BA541))),0)</f>
        <v>0</v>
      </c>
      <c r="BD541" s="115">
        <f t="shared" si="350"/>
        <v>0</v>
      </c>
      <c r="BE541" s="125"/>
      <c r="BF541" s="126"/>
      <c r="BG541" s="123"/>
      <c r="BH541" s="112"/>
      <c r="BI541" s="119">
        <f t="shared" si="351"/>
        <v>0</v>
      </c>
      <c r="BJ541" s="124"/>
      <c r="BK541" s="115">
        <f>IFERROR(IF(BJ541="",0,(SUMIF($G$3:BI$3,"金额-入",$G541:BI541)-SUMIF($G$3:BI$3,"金额-出",$G541:BI541))/(SUMIF($G$3:BI$3,"数量-入",$G541:BI541)-SUMIF($G$3:BI$3,"数量-出",$G541:BI541))),0)</f>
        <v>0</v>
      </c>
      <c r="BL541" s="115">
        <f t="shared" si="352"/>
        <v>0</v>
      </c>
      <c r="BM541" s="125"/>
      <c r="BN541" s="126"/>
      <c r="BO541" s="123"/>
      <c r="BP541" s="112"/>
      <c r="BQ541" s="119">
        <f t="shared" si="353"/>
        <v>0</v>
      </c>
      <c r="BR541" s="124"/>
      <c r="BS541" s="115">
        <f>IFERROR(IF(BR541="",0,(SUMIF($G$3:BQ$3,"金额-入",$G541:BQ541)-SUMIF($G$3:BQ$3,"金额-出",$G541:BQ541))/(SUMIF($G$3:BQ$3,"数量-入",$G541:BQ541)-SUMIF($G$3:BQ$3,"数量-出",$G541:BQ541))),0)</f>
        <v>0</v>
      </c>
      <c r="BT541" s="115">
        <f t="shared" si="354"/>
        <v>0</v>
      </c>
      <c r="BU541" s="125"/>
      <c r="BV541" s="126"/>
      <c r="BW541" s="123"/>
      <c r="BX541" s="112"/>
      <c r="BY541" s="119">
        <f t="shared" si="355"/>
        <v>0</v>
      </c>
      <c r="BZ541" s="124"/>
      <c r="CA541" s="115">
        <f>IFERROR(IF(BZ541="",0,(SUMIF($G$3:BY$3,"金额-入",$G541:BY541)-SUMIF($G$3:BY$3,"金额-出",$G541:BY541))/(SUMIF($G$3:BY$3,"数量-入",$G541:BY541)-SUMIF($G$3:BY$3,"数量-出",$G541:BY541))),0)</f>
        <v>0</v>
      </c>
      <c r="CB541" s="115">
        <f t="shared" si="356"/>
        <v>0</v>
      </c>
      <c r="CC541" s="125"/>
      <c r="CD541" s="126"/>
      <c r="CE541" s="123"/>
      <c r="CF541" s="112"/>
      <c r="CG541" s="119">
        <f t="shared" si="357"/>
        <v>0</v>
      </c>
      <c r="CH541" s="124"/>
      <c r="CI541" s="115">
        <f>IFERROR(IF(CH541="",0,(SUMIF($G$3:CG$3,"金额-入",$G541:CG541)-SUMIF($G$3:CG$3,"金额-出",$G541:CG541))/(SUMIF($G$3:CG$3,"数量-入",$G541:CG541)-SUMIF($G$3:CG$3,"数量-出",$G541:CG541))),0)</f>
        <v>0</v>
      </c>
      <c r="CJ541" s="115">
        <f t="shared" si="358"/>
        <v>0</v>
      </c>
      <c r="CK541" s="125"/>
      <c r="CL541" s="126"/>
      <c r="CM541" s="123"/>
      <c r="CN541" s="112"/>
      <c r="CO541" s="119">
        <f t="shared" si="359"/>
        <v>0</v>
      </c>
      <c r="CP541" s="124"/>
      <c r="CQ541" s="115">
        <f>IFERROR(IF(CP541="",0,(SUMIF($G$3:CO$3,"金额-入",$G541:CO541)-SUMIF($G$3:CO$3,"金额-出",$G541:CO541))/(SUMIF($G$3:CO$3,"数量-入",$G541:CO541)-SUMIF($G$3:CO$3,"数量-出",$G541:CO541))),0)</f>
        <v>0</v>
      </c>
      <c r="CR541" s="115">
        <f t="shared" si="360"/>
        <v>0</v>
      </c>
      <c r="CS541" s="125"/>
      <c r="CT541" s="126"/>
      <c r="CU541" s="123"/>
      <c r="CV541" s="112"/>
      <c r="CW541" s="119">
        <f t="shared" si="361"/>
        <v>0</v>
      </c>
      <c r="CX541" s="124"/>
      <c r="CY541" s="115">
        <f>IFERROR(IF(CX541="",0,(SUMIF($G$3:CW$3,"金额-入",$G541:CW541)-SUMIF($G$3:CW$3,"金额-出",$G541:CW541))/(SUMIF($G$3:CW$3,"数量-入",$G541:CW541)-SUMIF($G$3:CW$3,"数量-出",$G541:CW541))),0)</f>
        <v>0</v>
      </c>
      <c r="CZ541" s="115">
        <f t="shared" si="362"/>
        <v>0</v>
      </c>
      <c r="DA541" s="125"/>
      <c r="DB541" s="126"/>
      <c r="DC541" s="123"/>
      <c r="DD541" s="112"/>
      <c r="DE541" s="119">
        <f t="shared" si="363"/>
        <v>0</v>
      </c>
      <c r="DF541" s="124"/>
      <c r="DG541" s="115">
        <f>IFERROR(IF(DF541="",0,(SUMIF($G$3:DE$3,"金额-入",$G541:DE541)-SUMIF($G$3:DE$3,"金额-出",$G541:DE541))/(SUMIF($G$3:DE$3,"数量-入",$G541:DE541)-SUMIF($G$3:DE$3,"数量-出",$G541:DE541))),0)</f>
        <v>0</v>
      </c>
      <c r="DH541" s="115">
        <f t="shared" si="364"/>
        <v>0</v>
      </c>
      <c r="DI541" s="125"/>
      <c r="DJ541" s="126"/>
      <c r="DK541" s="109">
        <f t="array" ref="DK541">MIN(IF(($G$3:$DJ$3="单价")*(G541:DJ541&lt;&gt;0),G541:DJ541))</f>
        <v>0</v>
      </c>
      <c r="DL541" s="97">
        <f t="array" ref="DL541">MAX(IF($G$3:$DJ$3="单价",G541:DJ541))</f>
        <v>0</v>
      </c>
      <c r="DM541" s="115">
        <f t="shared" si="365"/>
        <v>0</v>
      </c>
      <c r="DN541" s="127"/>
      <c r="DO541" s="2"/>
      <c r="DP541" s="11">
        <f t="shared" si="366"/>
        <v>0</v>
      </c>
      <c r="DQ541" s="11">
        <f t="shared" si="367"/>
        <v>0</v>
      </c>
      <c r="DR541" s="11"/>
      <c r="DS541" s="11"/>
      <c r="DT541" s="11"/>
      <c r="DU541" s="2"/>
      <c r="DV541" s="2"/>
      <c r="DW541" s="2"/>
      <c r="DX541" s="2"/>
      <c r="DY541" s="2"/>
    </row>
    <row r="542" spans="1:129" ht="18" hidden="1" customHeight="1" outlineLevel="1" x14ac:dyDescent="0.15">
      <c r="A542" s="2"/>
      <c r="B542" s="53">
        <f t="shared" si="330"/>
        <v>538</v>
      </c>
      <c r="C542" s="5"/>
      <c r="D542" s="6"/>
      <c r="E542" s="7"/>
      <c r="F542" s="8"/>
      <c r="G542" s="111"/>
      <c r="H542" s="112"/>
      <c r="I542" s="113">
        <f t="shared" si="333"/>
        <v>0</v>
      </c>
      <c r="J542" s="114">
        <f t="shared" si="334"/>
        <v>0</v>
      </c>
      <c r="K542" s="115">
        <f t="shared" si="331"/>
        <v>0</v>
      </c>
      <c r="L542" s="113">
        <f t="shared" si="335"/>
        <v>0</v>
      </c>
      <c r="M542" s="114">
        <f t="shared" si="336"/>
        <v>0</v>
      </c>
      <c r="N542" s="115">
        <f t="shared" si="332"/>
        <v>0</v>
      </c>
      <c r="O542" s="113">
        <f t="shared" si="337"/>
        <v>0</v>
      </c>
      <c r="P542" s="116">
        <f t="shared" si="338"/>
        <v>0</v>
      </c>
      <c r="Q542" s="117">
        <f t="shared" si="339"/>
        <v>0</v>
      </c>
      <c r="R542" s="118">
        <f t="shared" si="340"/>
        <v>0</v>
      </c>
      <c r="S542" s="111"/>
      <c r="T542" s="112"/>
      <c r="U542" s="119">
        <f t="shared" si="341"/>
        <v>0</v>
      </c>
      <c r="V542" s="120"/>
      <c r="W542" s="115">
        <f>IFERROR(IF(V542="",0,(SUMIF($G$3:U$3,"金额-入",$G542:U542)-SUMIF($G$3:U$3,"金额-出",$G542:U542))/(SUMIF($G$3:U$3,"数量-入",$G542:U542)-SUMIF($G$3:U$3,"数量-出",$G542:U542))),0)</f>
        <v>0</v>
      </c>
      <c r="X542" s="115">
        <f t="shared" si="342"/>
        <v>0</v>
      </c>
      <c r="Y542" s="121"/>
      <c r="Z542" s="122"/>
      <c r="AA542" s="111"/>
      <c r="AB542" s="112"/>
      <c r="AC542" s="119">
        <f t="shared" si="343"/>
        <v>0</v>
      </c>
      <c r="AD542" s="120"/>
      <c r="AE542" s="115">
        <f>IFERROR(IF(AD542="",0,(SUMIF($G$3:AC$3,"金额-入",$G542:AC542)-SUMIF($G$3:AC$3,"金额-出",$G542:AC542))/(SUMIF($G$3:AC$3,"数量-入",$G542:AC542)-SUMIF($G$3:AC$3,"数量-出",$G542:AC542))),0)</f>
        <v>0</v>
      </c>
      <c r="AF542" s="115">
        <f t="shared" si="344"/>
        <v>0</v>
      </c>
      <c r="AG542" s="121"/>
      <c r="AH542" s="122"/>
      <c r="AI542" s="123"/>
      <c r="AJ542" s="112"/>
      <c r="AK542" s="119">
        <f t="shared" si="345"/>
        <v>0</v>
      </c>
      <c r="AL542" s="124"/>
      <c r="AM542" s="115">
        <f>IFERROR(IF(AL542="",0,(SUMIF($G$3:AK$3,"金额-入",$G542:AK542)-SUMIF($G$3:AK$3,"金额-出",$G542:AK542))/(SUMIF($G$3:AK$3,"数量-入",$G542:AK542)-SUMIF($G$3:AK$3,"数量-出",$G542:AK542))),0)</f>
        <v>0</v>
      </c>
      <c r="AN542" s="115">
        <f t="shared" si="346"/>
        <v>0</v>
      </c>
      <c r="AO542" s="125"/>
      <c r="AP542" s="126"/>
      <c r="AQ542" s="123"/>
      <c r="AR542" s="112"/>
      <c r="AS542" s="119">
        <f t="shared" si="347"/>
        <v>0</v>
      </c>
      <c r="AT542" s="124"/>
      <c r="AU542" s="115">
        <f>IFERROR(IF(AT542="",0,(SUMIF($G$3:AS$3,"金额-入",$G542:AS542)-SUMIF($G$3:AS$3,"金额-出",$G542:AS542))/(SUMIF($G$3:AS$3,"数量-入",$G542:AS542)-SUMIF($G$3:AS$3,"数量-出",$G542:AS542))),0)</f>
        <v>0</v>
      </c>
      <c r="AV542" s="115">
        <f t="shared" si="348"/>
        <v>0</v>
      </c>
      <c r="AW542" s="125"/>
      <c r="AX542" s="126"/>
      <c r="AY542" s="123"/>
      <c r="AZ542" s="112"/>
      <c r="BA542" s="119">
        <f t="shared" si="349"/>
        <v>0</v>
      </c>
      <c r="BB542" s="124"/>
      <c r="BC542" s="115">
        <f>IFERROR(IF(BB542="",0,(SUMIF($G$3:BA$3,"金额-入",$G542:BA542)-SUMIF($G$3:BA$3,"金额-出",$G542:BA542))/(SUMIF($G$3:BA$3,"数量-入",$G542:BA542)-SUMIF($G$3:BA$3,"数量-出",$G542:BA542))),0)</f>
        <v>0</v>
      </c>
      <c r="BD542" s="115">
        <f t="shared" si="350"/>
        <v>0</v>
      </c>
      <c r="BE542" s="125"/>
      <c r="BF542" s="126"/>
      <c r="BG542" s="123"/>
      <c r="BH542" s="112"/>
      <c r="BI542" s="119">
        <f t="shared" si="351"/>
        <v>0</v>
      </c>
      <c r="BJ542" s="124"/>
      <c r="BK542" s="115">
        <f>IFERROR(IF(BJ542="",0,(SUMIF($G$3:BI$3,"金额-入",$G542:BI542)-SUMIF($G$3:BI$3,"金额-出",$G542:BI542))/(SUMIF($G$3:BI$3,"数量-入",$G542:BI542)-SUMIF($G$3:BI$3,"数量-出",$G542:BI542))),0)</f>
        <v>0</v>
      </c>
      <c r="BL542" s="115">
        <f t="shared" si="352"/>
        <v>0</v>
      </c>
      <c r="BM542" s="125"/>
      <c r="BN542" s="126"/>
      <c r="BO542" s="123"/>
      <c r="BP542" s="112"/>
      <c r="BQ542" s="119">
        <f t="shared" si="353"/>
        <v>0</v>
      </c>
      <c r="BR542" s="124"/>
      <c r="BS542" s="115">
        <f>IFERROR(IF(BR542="",0,(SUMIF($G$3:BQ$3,"金额-入",$G542:BQ542)-SUMIF($G$3:BQ$3,"金额-出",$G542:BQ542))/(SUMIF($G$3:BQ$3,"数量-入",$G542:BQ542)-SUMIF($G$3:BQ$3,"数量-出",$G542:BQ542))),0)</f>
        <v>0</v>
      </c>
      <c r="BT542" s="115">
        <f t="shared" si="354"/>
        <v>0</v>
      </c>
      <c r="BU542" s="125"/>
      <c r="BV542" s="126"/>
      <c r="BW542" s="123"/>
      <c r="BX542" s="112"/>
      <c r="BY542" s="119">
        <f t="shared" si="355"/>
        <v>0</v>
      </c>
      <c r="BZ542" s="124"/>
      <c r="CA542" s="115">
        <f>IFERROR(IF(BZ542="",0,(SUMIF($G$3:BY$3,"金额-入",$G542:BY542)-SUMIF($G$3:BY$3,"金额-出",$G542:BY542))/(SUMIF($G$3:BY$3,"数量-入",$G542:BY542)-SUMIF($G$3:BY$3,"数量-出",$G542:BY542))),0)</f>
        <v>0</v>
      </c>
      <c r="CB542" s="115">
        <f t="shared" si="356"/>
        <v>0</v>
      </c>
      <c r="CC542" s="125"/>
      <c r="CD542" s="126"/>
      <c r="CE542" s="123"/>
      <c r="CF542" s="112"/>
      <c r="CG542" s="119">
        <f t="shared" si="357"/>
        <v>0</v>
      </c>
      <c r="CH542" s="124"/>
      <c r="CI542" s="115">
        <f>IFERROR(IF(CH542="",0,(SUMIF($G$3:CG$3,"金额-入",$G542:CG542)-SUMIF($G$3:CG$3,"金额-出",$G542:CG542))/(SUMIF($G$3:CG$3,"数量-入",$G542:CG542)-SUMIF($G$3:CG$3,"数量-出",$G542:CG542))),0)</f>
        <v>0</v>
      </c>
      <c r="CJ542" s="115">
        <f t="shared" si="358"/>
        <v>0</v>
      </c>
      <c r="CK542" s="125"/>
      <c r="CL542" s="126"/>
      <c r="CM542" s="123"/>
      <c r="CN542" s="112"/>
      <c r="CO542" s="119">
        <f t="shared" si="359"/>
        <v>0</v>
      </c>
      <c r="CP542" s="124"/>
      <c r="CQ542" s="115">
        <f>IFERROR(IF(CP542="",0,(SUMIF($G$3:CO$3,"金额-入",$G542:CO542)-SUMIF($G$3:CO$3,"金额-出",$G542:CO542))/(SUMIF($G$3:CO$3,"数量-入",$G542:CO542)-SUMIF($G$3:CO$3,"数量-出",$G542:CO542))),0)</f>
        <v>0</v>
      </c>
      <c r="CR542" s="115">
        <f t="shared" si="360"/>
        <v>0</v>
      </c>
      <c r="CS542" s="125"/>
      <c r="CT542" s="126"/>
      <c r="CU542" s="123"/>
      <c r="CV542" s="112"/>
      <c r="CW542" s="119">
        <f t="shared" si="361"/>
        <v>0</v>
      </c>
      <c r="CX542" s="124"/>
      <c r="CY542" s="115">
        <f>IFERROR(IF(CX542="",0,(SUMIF($G$3:CW$3,"金额-入",$G542:CW542)-SUMIF($G$3:CW$3,"金额-出",$G542:CW542))/(SUMIF($G$3:CW$3,"数量-入",$G542:CW542)-SUMIF($G$3:CW$3,"数量-出",$G542:CW542))),0)</f>
        <v>0</v>
      </c>
      <c r="CZ542" s="115">
        <f t="shared" si="362"/>
        <v>0</v>
      </c>
      <c r="DA542" s="125"/>
      <c r="DB542" s="126"/>
      <c r="DC542" s="123"/>
      <c r="DD542" s="112"/>
      <c r="DE542" s="119">
        <f t="shared" si="363"/>
        <v>0</v>
      </c>
      <c r="DF542" s="124"/>
      <c r="DG542" s="115">
        <f>IFERROR(IF(DF542="",0,(SUMIF($G$3:DE$3,"金额-入",$G542:DE542)-SUMIF($G$3:DE$3,"金额-出",$G542:DE542))/(SUMIF($G$3:DE$3,"数量-入",$G542:DE542)-SUMIF($G$3:DE$3,"数量-出",$G542:DE542))),0)</f>
        <v>0</v>
      </c>
      <c r="DH542" s="115">
        <f t="shared" si="364"/>
        <v>0</v>
      </c>
      <c r="DI542" s="125"/>
      <c r="DJ542" s="126"/>
      <c r="DK542" s="109">
        <f t="array" ref="DK542">MIN(IF(($G$3:$DJ$3="单价")*(G542:DJ542&lt;&gt;0),G542:DJ542))</f>
        <v>0</v>
      </c>
      <c r="DL542" s="97">
        <f t="array" ref="DL542">MAX(IF($G$3:$DJ$3="单价",G542:DJ542))</f>
        <v>0</v>
      </c>
      <c r="DM542" s="115">
        <f t="shared" si="365"/>
        <v>0</v>
      </c>
      <c r="DN542" s="127"/>
      <c r="DO542" s="2"/>
      <c r="DP542" s="11">
        <f t="shared" si="366"/>
        <v>0</v>
      </c>
      <c r="DQ542" s="11">
        <f t="shared" si="367"/>
        <v>0</v>
      </c>
      <c r="DR542" s="11"/>
      <c r="DS542" s="11"/>
      <c r="DT542" s="11"/>
      <c r="DU542" s="2"/>
      <c r="DV542" s="2"/>
      <c r="DW542" s="2"/>
      <c r="DX542" s="2"/>
      <c r="DY542" s="2"/>
    </row>
    <row r="543" spans="1:129" ht="18" hidden="1" customHeight="1" outlineLevel="1" x14ac:dyDescent="0.15">
      <c r="A543" s="2"/>
      <c r="B543" s="53">
        <f t="shared" si="330"/>
        <v>539</v>
      </c>
      <c r="C543" s="5"/>
      <c r="D543" s="6"/>
      <c r="E543" s="7"/>
      <c r="F543" s="8"/>
      <c r="G543" s="111"/>
      <c r="H543" s="112"/>
      <c r="I543" s="113">
        <f t="shared" si="333"/>
        <v>0</v>
      </c>
      <c r="J543" s="114">
        <f t="shared" si="334"/>
        <v>0</v>
      </c>
      <c r="K543" s="115">
        <f t="shared" si="331"/>
        <v>0</v>
      </c>
      <c r="L543" s="113">
        <f t="shared" si="335"/>
        <v>0</v>
      </c>
      <c r="M543" s="114">
        <f t="shared" si="336"/>
        <v>0</v>
      </c>
      <c r="N543" s="115">
        <f t="shared" si="332"/>
        <v>0</v>
      </c>
      <c r="O543" s="113">
        <f t="shared" si="337"/>
        <v>0</v>
      </c>
      <c r="P543" s="116">
        <f t="shared" si="338"/>
        <v>0</v>
      </c>
      <c r="Q543" s="117">
        <f t="shared" si="339"/>
        <v>0</v>
      </c>
      <c r="R543" s="118">
        <f t="shared" si="340"/>
        <v>0</v>
      </c>
      <c r="S543" s="111"/>
      <c r="T543" s="112"/>
      <c r="U543" s="119">
        <f t="shared" si="341"/>
        <v>0</v>
      </c>
      <c r="V543" s="120"/>
      <c r="W543" s="115">
        <f>IFERROR(IF(V543="",0,(SUMIF($G$3:U$3,"金额-入",$G543:U543)-SUMIF($G$3:U$3,"金额-出",$G543:U543))/(SUMIF($G$3:U$3,"数量-入",$G543:U543)-SUMIF($G$3:U$3,"数量-出",$G543:U543))),0)</f>
        <v>0</v>
      </c>
      <c r="X543" s="115">
        <f t="shared" si="342"/>
        <v>0</v>
      </c>
      <c r="Y543" s="121"/>
      <c r="Z543" s="122"/>
      <c r="AA543" s="111"/>
      <c r="AB543" s="112"/>
      <c r="AC543" s="119">
        <f t="shared" si="343"/>
        <v>0</v>
      </c>
      <c r="AD543" s="120"/>
      <c r="AE543" s="115">
        <f>IFERROR(IF(AD543="",0,(SUMIF($G$3:AC$3,"金额-入",$G543:AC543)-SUMIF($G$3:AC$3,"金额-出",$G543:AC543))/(SUMIF($G$3:AC$3,"数量-入",$G543:AC543)-SUMIF($G$3:AC$3,"数量-出",$G543:AC543))),0)</f>
        <v>0</v>
      </c>
      <c r="AF543" s="115">
        <f t="shared" si="344"/>
        <v>0</v>
      </c>
      <c r="AG543" s="121"/>
      <c r="AH543" s="122"/>
      <c r="AI543" s="123"/>
      <c r="AJ543" s="112"/>
      <c r="AK543" s="119">
        <f t="shared" si="345"/>
        <v>0</v>
      </c>
      <c r="AL543" s="124"/>
      <c r="AM543" s="115">
        <f>IFERROR(IF(AL543="",0,(SUMIF($G$3:AK$3,"金额-入",$G543:AK543)-SUMIF($G$3:AK$3,"金额-出",$G543:AK543))/(SUMIF($G$3:AK$3,"数量-入",$G543:AK543)-SUMIF($G$3:AK$3,"数量-出",$G543:AK543))),0)</f>
        <v>0</v>
      </c>
      <c r="AN543" s="115">
        <f t="shared" si="346"/>
        <v>0</v>
      </c>
      <c r="AO543" s="125"/>
      <c r="AP543" s="126"/>
      <c r="AQ543" s="123"/>
      <c r="AR543" s="112"/>
      <c r="AS543" s="119">
        <f t="shared" si="347"/>
        <v>0</v>
      </c>
      <c r="AT543" s="124"/>
      <c r="AU543" s="115">
        <f>IFERROR(IF(AT543="",0,(SUMIF($G$3:AS$3,"金额-入",$G543:AS543)-SUMIF($G$3:AS$3,"金额-出",$G543:AS543))/(SUMIF($G$3:AS$3,"数量-入",$G543:AS543)-SUMIF($G$3:AS$3,"数量-出",$G543:AS543))),0)</f>
        <v>0</v>
      </c>
      <c r="AV543" s="115">
        <f t="shared" si="348"/>
        <v>0</v>
      </c>
      <c r="AW543" s="125"/>
      <c r="AX543" s="126"/>
      <c r="AY543" s="123"/>
      <c r="AZ543" s="112"/>
      <c r="BA543" s="119">
        <f t="shared" si="349"/>
        <v>0</v>
      </c>
      <c r="BB543" s="124"/>
      <c r="BC543" s="115">
        <f>IFERROR(IF(BB543="",0,(SUMIF($G$3:BA$3,"金额-入",$G543:BA543)-SUMIF($G$3:BA$3,"金额-出",$G543:BA543))/(SUMIF($G$3:BA$3,"数量-入",$G543:BA543)-SUMIF($G$3:BA$3,"数量-出",$G543:BA543))),0)</f>
        <v>0</v>
      </c>
      <c r="BD543" s="115">
        <f t="shared" si="350"/>
        <v>0</v>
      </c>
      <c r="BE543" s="125"/>
      <c r="BF543" s="126"/>
      <c r="BG543" s="123"/>
      <c r="BH543" s="112"/>
      <c r="BI543" s="119">
        <f t="shared" si="351"/>
        <v>0</v>
      </c>
      <c r="BJ543" s="124"/>
      <c r="BK543" s="115">
        <f>IFERROR(IF(BJ543="",0,(SUMIF($G$3:BI$3,"金额-入",$G543:BI543)-SUMIF($G$3:BI$3,"金额-出",$G543:BI543))/(SUMIF($G$3:BI$3,"数量-入",$G543:BI543)-SUMIF($G$3:BI$3,"数量-出",$G543:BI543))),0)</f>
        <v>0</v>
      </c>
      <c r="BL543" s="115">
        <f t="shared" si="352"/>
        <v>0</v>
      </c>
      <c r="BM543" s="125"/>
      <c r="BN543" s="126"/>
      <c r="BO543" s="123"/>
      <c r="BP543" s="112"/>
      <c r="BQ543" s="119">
        <f t="shared" si="353"/>
        <v>0</v>
      </c>
      <c r="BR543" s="124"/>
      <c r="BS543" s="115">
        <f>IFERROR(IF(BR543="",0,(SUMIF($G$3:BQ$3,"金额-入",$G543:BQ543)-SUMIF($G$3:BQ$3,"金额-出",$G543:BQ543))/(SUMIF($G$3:BQ$3,"数量-入",$G543:BQ543)-SUMIF($G$3:BQ$3,"数量-出",$G543:BQ543))),0)</f>
        <v>0</v>
      </c>
      <c r="BT543" s="115">
        <f t="shared" si="354"/>
        <v>0</v>
      </c>
      <c r="BU543" s="125"/>
      <c r="BV543" s="126"/>
      <c r="BW543" s="123"/>
      <c r="BX543" s="112"/>
      <c r="BY543" s="119">
        <f t="shared" si="355"/>
        <v>0</v>
      </c>
      <c r="BZ543" s="124"/>
      <c r="CA543" s="115">
        <f>IFERROR(IF(BZ543="",0,(SUMIF($G$3:BY$3,"金额-入",$G543:BY543)-SUMIF($G$3:BY$3,"金额-出",$G543:BY543))/(SUMIF($G$3:BY$3,"数量-入",$G543:BY543)-SUMIF($G$3:BY$3,"数量-出",$G543:BY543))),0)</f>
        <v>0</v>
      </c>
      <c r="CB543" s="115">
        <f t="shared" si="356"/>
        <v>0</v>
      </c>
      <c r="CC543" s="125"/>
      <c r="CD543" s="126"/>
      <c r="CE543" s="123"/>
      <c r="CF543" s="112"/>
      <c r="CG543" s="119">
        <f t="shared" si="357"/>
        <v>0</v>
      </c>
      <c r="CH543" s="124"/>
      <c r="CI543" s="115">
        <f>IFERROR(IF(CH543="",0,(SUMIF($G$3:CG$3,"金额-入",$G543:CG543)-SUMIF($G$3:CG$3,"金额-出",$G543:CG543))/(SUMIF($G$3:CG$3,"数量-入",$G543:CG543)-SUMIF($G$3:CG$3,"数量-出",$G543:CG543))),0)</f>
        <v>0</v>
      </c>
      <c r="CJ543" s="115">
        <f t="shared" si="358"/>
        <v>0</v>
      </c>
      <c r="CK543" s="125"/>
      <c r="CL543" s="126"/>
      <c r="CM543" s="123"/>
      <c r="CN543" s="112"/>
      <c r="CO543" s="119">
        <f t="shared" si="359"/>
        <v>0</v>
      </c>
      <c r="CP543" s="124"/>
      <c r="CQ543" s="115">
        <f>IFERROR(IF(CP543="",0,(SUMIF($G$3:CO$3,"金额-入",$G543:CO543)-SUMIF($G$3:CO$3,"金额-出",$G543:CO543))/(SUMIF($G$3:CO$3,"数量-入",$G543:CO543)-SUMIF($G$3:CO$3,"数量-出",$G543:CO543))),0)</f>
        <v>0</v>
      </c>
      <c r="CR543" s="115">
        <f t="shared" si="360"/>
        <v>0</v>
      </c>
      <c r="CS543" s="125"/>
      <c r="CT543" s="126"/>
      <c r="CU543" s="123"/>
      <c r="CV543" s="112"/>
      <c r="CW543" s="119">
        <f t="shared" si="361"/>
        <v>0</v>
      </c>
      <c r="CX543" s="124"/>
      <c r="CY543" s="115">
        <f>IFERROR(IF(CX543="",0,(SUMIF($G$3:CW$3,"金额-入",$G543:CW543)-SUMIF($G$3:CW$3,"金额-出",$G543:CW543))/(SUMIF($G$3:CW$3,"数量-入",$G543:CW543)-SUMIF($G$3:CW$3,"数量-出",$G543:CW543))),0)</f>
        <v>0</v>
      </c>
      <c r="CZ543" s="115">
        <f t="shared" si="362"/>
        <v>0</v>
      </c>
      <c r="DA543" s="125"/>
      <c r="DB543" s="126"/>
      <c r="DC543" s="123"/>
      <c r="DD543" s="112"/>
      <c r="DE543" s="119">
        <f t="shared" si="363"/>
        <v>0</v>
      </c>
      <c r="DF543" s="124"/>
      <c r="DG543" s="115">
        <f>IFERROR(IF(DF543="",0,(SUMIF($G$3:DE$3,"金额-入",$G543:DE543)-SUMIF($G$3:DE$3,"金额-出",$G543:DE543))/(SUMIF($G$3:DE$3,"数量-入",$G543:DE543)-SUMIF($G$3:DE$3,"数量-出",$G543:DE543))),0)</f>
        <v>0</v>
      </c>
      <c r="DH543" s="115">
        <f t="shared" si="364"/>
        <v>0</v>
      </c>
      <c r="DI543" s="125"/>
      <c r="DJ543" s="126"/>
      <c r="DK543" s="109">
        <f t="array" ref="DK543">MIN(IF(($G$3:$DJ$3="单价")*(G543:DJ543&lt;&gt;0),G543:DJ543))</f>
        <v>0</v>
      </c>
      <c r="DL543" s="97">
        <f t="array" ref="DL543">MAX(IF($G$3:$DJ$3="单价",G543:DJ543))</f>
        <v>0</v>
      </c>
      <c r="DM543" s="115">
        <f t="shared" si="365"/>
        <v>0</v>
      </c>
      <c r="DN543" s="127"/>
      <c r="DO543" s="2"/>
      <c r="DP543" s="11">
        <f t="shared" si="366"/>
        <v>0</v>
      </c>
      <c r="DQ543" s="11">
        <f t="shared" si="367"/>
        <v>0</v>
      </c>
      <c r="DR543" s="11"/>
      <c r="DS543" s="11"/>
      <c r="DT543" s="11"/>
      <c r="DU543" s="2"/>
      <c r="DV543" s="2"/>
      <c r="DW543" s="2"/>
      <c r="DX543" s="2"/>
      <c r="DY543" s="2"/>
    </row>
    <row r="544" spans="1:129" ht="18" hidden="1" customHeight="1" outlineLevel="1" x14ac:dyDescent="0.15">
      <c r="A544" s="2"/>
      <c r="B544" s="53">
        <f t="shared" si="330"/>
        <v>540</v>
      </c>
      <c r="C544" s="5"/>
      <c r="D544" s="6"/>
      <c r="E544" s="7"/>
      <c r="F544" s="8"/>
      <c r="G544" s="111"/>
      <c r="H544" s="112"/>
      <c r="I544" s="113">
        <f t="shared" si="333"/>
        <v>0</v>
      </c>
      <c r="J544" s="114">
        <f t="shared" si="334"/>
        <v>0</v>
      </c>
      <c r="K544" s="115">
        <f t="shared" si="331"/>
        <v>0</v>
      </c>
      <c r="L544" s="113">
        <f t="shared" si="335"/>
        <v>0</v>
      </c>
      <c r="M544" s="114">
        <f t="shared" si="336"/>
        <v>0</v>
      </c>
      <c r="N544" s="115">
        <f t="shared" si="332"/>
        <v>0</v>
      </c>
      <c r="O544" s="113">
        <f t="shared" si="337"/>
        <v>0</v>
      </c>
      <c r="P544" s="116">
        <f t="shared" si="338"/>
        <v>0</v>
      </c>
      <c r="Q544" s="117">
        <f t="shared" si="339"/>
        <v>0</v>
      </c>
      <c r="R544" s="118">
        <f t="shared" si="340"/>
        <v>0</v>
      </c>
      <c r="S544" s="111"/>
      <c r="T544" s="112"/>
      <c r="U544" s="119">
        <f t="shared" si="341"/>
        <v>0</v>
      </c>
      <c r="V544" s="120"/>
      <c r="W544" s="115">
        <f>IFERROR(IF(V544="",0,(SUMIF($G$3:U$3,"金额-入",$G544:U544)-SUMIF($G$3:U$3,"金额-出",$G544:U544))/(SUMIF($G$3:U$3,"数量-入",$G544:U544)-SUMIF($G$3:U$3,"数量-出",$G544:U544))),0)</f>
        <v>0</v>
      </c>
      <c r="X544" s="115">
        <f t="shared" si="342"/>
        <v>0</v>
      </c>
      <c r="Y544" s="121"/>
      <c r="Z544" s="122"/>
      <c r="AA544" s="111"/>
      <c r="AB544" s="112"/>
      <c r="AC544" s="119">
        <f t="shared" si="343"/>
        <v>0</v>
      </c>
      <c r="AD544" s="120"/>
      <c r="AE544" s="115">
        <f>IFERROR(IF(AD544="",0,(SUMIF($G$3:AC$3,"金额-入",$G544:AC544)-SUMIF($G$3:AC$3,"金额-出",$G544:AC544))/(SUMIF($G$3:AC$3,"数量-入",$G544:AC544)-SUMIF($G$3:AC$3,"数量-出",$G544:AC544))),0)</f>
        <v>0</v>
      </c>
      <c r="AF544" s="115">
        <f t="shared" si="344"/>
        <v>0</v>
      </c>
      <c r="AG544" s="121"/>
      <c r="AH544" s="122"/>
      <c r="AI544" s="123"/>
      <c r="AJ544" s="112"/>
      <c r="AK544" s="119">
        <f t="shared" si="345"/>
        <v>0</v>
      </c>
      <c r="AL544" s="124"/>
      <c r="AM544" s="115">
        <f>IFERROR(IF(AL544="",0,(SUMIF($G$3:AK$3,"金额-入",$G544:AK544)-SUMIF($G$3:AK$3,"金额-出",$G544:AK544))/(SUMIF($G$3:AK$3,"数量-入",$G544:AK544)-SUMIF($G$3:AK$3,"数量-出",$G544:AK544))),0)</f>
        <v>0</v>
      </c>
      <c r="AN544" s="115">
        <f t="shared" si="346"/>
        <v>0</v>
      </c>
      <c r="AO544" s="125"/>
      <c r="AP544" s="126"/>
      <c r="AQ544" s="123"/>
      <c r="AR544" s="112"/>
      <c r="AS544" s="119">
        <f t="shared" si="347"/>
        <v>0</v>
      </c>
      <c r="AT544" s="124"/>
      <c r="AU544" s="115">
        <f>IFERROR(IF(AT544="",0,(SUMIF($G$3:AS$3,"金额-入",$G544:AS544)-SUMIF($G$3:AS$3,"金额-出",$G544:AS544))/(SUMIF($G$3:AS$3,"数量-入",$G544:AS544)-SUMIF($G$3:AS$3,"数量-出",$G544:AS544))),0)</f>
        <v>0</v>
      </c>
      <c r="AV544" s="115">
        <f t="shared" si="348"/>
        <v>0</v>
      </c>
      <c r="AW544" s="125"/>
      <c r="AX544" s="126"/>
      <c r="AY544" s="123"/>
      <c r="AZ544" s="112"/>
      <c r="BA544" s="119">
        <f t="shared" si="349"/>
        <v>0</v>
      </c>
      <c r="BB544" s="124"/>
      <c r="BC544" s="115">
        <f>IFERROR(IF(BB544="",0,(SUMIF($G$3:BA$3,"金额-入",$G544:BA544)-SUMIF($G$3:BA$3,"金额-出",$G544:BA544))/(SUMIF($G$3:BA$3,"数量-入",$G544:BA544)-SUMIF($G$3:BA$3,"数量-出",$G544:BA544))),0)</f>
        <v>0</v>
      </c>
      <c r="BD544" s="115">
        <f t="shared" si="350"/>
        <v>0</v>
      </c>
      <c r="BE544" s="125"/>
      <c r="BF544" s="126"/>
      <c r="BG544" s="123"/>
      <c r="BH544" s="112"/>
      <c r="BI544" s="119">
        <f t="shared" si="351"/>
        <v>0</v>
      </c>
      <c r="BJ544" s="124"/>
      <c r="BK544" s="115">
        <f>IFERROR(IF(BJ544="",0,(SUMIF($G$3:BI$3,"金额-入",$G544:BI544)-SUMIF($G$3:BI$3,"金额-出",$G544:BI544))/(SUMIF($G$3:BI$3,"数量-入",$G544:BI544)-SUMIF($G$3:BI$3,"数量-出",$G544:BI544))),0)</f>
        <v>0</v>
      </c>
      <c r="BL544" s="115">
        <f t="shared" si="352"/>
        <v>0</v>
      </c>
      <c r="BM544" s="125"/>
      <c r="BN544" s="126"/>
      <c r="BO544" s="123"/>
      <c r="BP544" s="112"/>
      <c r="BQ544" s="119">
        <f t="shared" si="353"/>
        <v>0</v>
      </c>
      <c r="BR544" s="124"/>
      <c r="BS544" s="115">
        <f>IFERROR(IF(BR544="",0,(SUMIF($G$3:BQ$3,"金额-入",$G544:BQ544)-SUMIF($G$3:BQ$3,"金额-出",$G544:BQ544))/(SUMIF($G$3:BQ$3,"数量-入",$G544:BQ544)-SUMIF($G$3:BQ$3,"数量-出",$G544:BQ544))),0)</f>
        <v>0</v>
      </c>
      <c r="BT544" s="115">
        <f t="shared" si="354"/>
        <v>0</v>
      </c>
      <c r="BU544" s="125"/>
      <c r="BV544" s="126"/>
      <c r="BW544" s="123"/>
      <c r="BX544" s="112"/>
      <c r="BY544" s="119">
        <f t="shared" si="355"/>
        <v>0</v>
      </c>
      <c r="BZ544" s="124"/>
      <c r="CA544" s="115">
        <f>IFERROR(IF(BZ544="",0,(SUMIF($G$3:BY$3,"金额-入",$G544:BY544)-SUMIF($G$3:BY$3,"金额-出",$G544:BY544))/(SUMIF($G$3:BY$3,"数量-入",$G544:BY544)-SUMIF($G$3:BY$3,"数量-出",$G544:BY544))),0)</f>
        <v>0</v>
      </c>
      <c r="CB544" s="115">
        <f t="shared" si="356"/>
        <v>0</v>
      </c>
      <c r="CC544" s="125"/>
      <c r="CD544" s="126"/>
      <c r="CE544" s="123"/>
      <c r="CF544" s="112"/>
      <c r="CG544" s="119">
        <f t="shared" si="357"/>
        <v>0</v>
      </c>
      <c r="CH544" s="124"/>
      <c r="CI544" s="115">
        <f>IFERROR(IF(CH544="",0,(SUMIF($G$3:CG$3,"金额-入",$G544:CG544)-SUMIF($G$3:CG$3,"金额-出",$G544:CG544))/(SUMIF($G$3:CG$3,"数量-入",$G544:CG544)-SUMIF($G$3:CG$3,"数量-出",$G544:CG544))),0)</f>
        <v>0</v>
      </c>
      <c r="CJ544" s="115">
        <f t="shared" si="358"/>
        <v>0</v>
      </c>
      <c r="CK544" s="125"/>
      <c r="CL544" s="126"/>
      <c r="CM544" s="123"/>
      <c r="CN544" s="112"/>
      <c r="CO544" s="119">
        <f t="shared" si="359"/>
        <v>0</v>
      </c>
      <c r="CP544" s="124"/>
      <c r="CQ544" s="115">
        <f>IFERROR(IF(CP544="",0,(SUMIF($G$3:CO$3,"金额-入",$G544:CO544)-SUMIF($G$3:CO$3,"金额-出",$G544:CO544))/(SUMIF($G$3:CO$3,"数量-入",$G544:CO544)-SUMIF($G$3:CO$3,"数量-出",$G544:CO544))),0)</f>
        <v>0</v>
      </c>
      <c r="CR544" s="115">
        <f t="shared" si="360"/>
        <v>0</v>
      </c>
      <c r="CS544" s="125"/>
      <c r="CT544" s="126"/>
      <c r="CU544" s="123"/>
      <c r="CV544" s="112"/>
      <c r="CW544" s="119">
        <f t="shared" si="361"/>
        <v>0</v>
      </c>
      <c r="CX544" s="124"/>
      <c r="CY544" s="115">
        <f>IFERROR(IF(CX544="",0,(SUMIF($G$3:CW$3,"金额-入",$G544:CW544)-SUMIF($G$3:CW$3,"金额-出",$G544:CW544))/(SUMIF($G$3:CW$3,"数量-入",$G544:CW544)-SUMIF($G$3:CW$3,"数量-出",$G544:CW544))),0)</f>
        <v>0</v>
      </c>
      <c r="CZ544" s="115">
        <f t="shared" si="362"/>
        <v>0</v>
      </c>
      <c r="DA544" s="125"/>
      <c r="DB544" s="126"/>
      <c r="DC544" s="123"/>
      <c r="DD544" s="112"/>
      <c r="DE544" s="119">
        <f t="shared" si="363"/>
        <v>0</v>
      </c>
      <c r="DF544" s="124"/>
      <c r="DG544" s="115">
        <f>IFERROR(IF(DF544="",0,(SUMIF($G$3:DE$3,"金额-入",$G544:DE544)-SUMIF($G$3:DE$3,"金额-出",$G544:DE544))/(SUMIF($G$3:DE$3,"数量-入",$G544:DE544)-SUMIF($G$3:DE$3,"数量-出",$G544:DE544))),0)</f>
        <v>0</v>
      </c>
      <c r="DH544" s="115">
        <f t="shared" si="364"/>
        <v>0</v>
      </c>
      <c r="DI544" s="125"/>
      <c r="DJ544" s="126"/>
      <c r="DK544" s="109">
        <f t="array" ref="DK544">MIN(IF(($G$3:$DJ$3="单价")*(G544:DJ544&lt;&gt;0),G544:DJ544))</f>
        <v>0</v>
      </c>
      <c r="DL544" s="97">
        <f t="array" ref="DL544">MAX(IF($G$3:$DJ$3="单价",G544:DJ544))</f>
        <v>0</v>
      </c>
      <c r="DM544" s="115">
        <f t="shared" si="365"/>
        <v>0</v>
      </c>
      <c r="DN544" s="127"/>
      <c r="DO544" s="2"/>
      <c r="DP544" s="11">
        <f t="shared" si="366"/>
        <v>0</v>
      </c>
      <c r="DQ544" s="11">
        <f t="shared" si="367"/>
        <v>0</v>
      </c>
      <c r="DR544" s="11"/>
      <c r="DS544" s="11"/>
      <c r="DT544" s="11"/>
      <c r="DU544" s="2"/>
      <c r="DV544" s="2"/>
      <c r="DW544" s="2"/>
      <c r="DX544" s="2"/>
      <c r="DY544" s="2"/>
    </row>
    <row r="545" spans="1:129" ht="18" hidden="1" customHeight="1" outlineLevel="1" x14ac:dyDescent="0.15">
      <c r="A545" s="2"/>
      <c r="B545" s="53">
        <f t="shared" si="330"/>
        <v>541</v>
      </c>
      <c r="C545" s="5"/>
      <c r="D545" s="6"/>
      <c r="E545" s="7"/>
      <c r="F545" s="8"/>
      <c r="G545" s="111"/>
      <c r="H545" s="112"/>
      <c r="I545" s="113">
        <f t="shared" si="333"/>
        <v>0</v>
      </c>
      <c r="J545" s="114">
        <f t="shared" si="334"/>
        <v>0</v>
      </c>
      <c r="K545" s="115">
        <f t="shared" si="331"/>
        <v>0</v>
      </c>
      <c r="L545" s="113">
        <f t="shared" si="335"/>
        <v>0</v>
      </c>
      <c r="M545" s="114">
        <f t="shared" si="336"/>
        <v>0</v>
      </c>
      <c r="N545" s="115">
        <f t="shared" si="332"/>
        <v>0</v>
      </c>
      <c r="O545" s="113">
        <f t="shared" si="337"/>
        <v>0</v>
      </c>
      <c r="P545" s="116">
        <f t="shared" si="338"/>
        <v>0</v>
      </c>
      <c r="Q545" s="117">
        <f t="shared" si="339"/>
        <v>0</v>
      </c>
      <c r="R545" s="118">
        <f t="shared" si="340"/>
        <v>0</v>
      </c>
      <c r="S545" s="111"/>
      <c r="T545" s="112"/>
      <c r="U545" s="119">
        <f t="shared" si="341"/>
        <v>0</v>
      </c>
      <c r="V545" s="120"/>
      <c r="W545" s="115">
        <f>IFERROR(IF(V545="",0,(SUMIF($G$3:U$3,"金额-入",$G545:U545)-SUMIF($G$3:U$3,"金额-出",$G545:U545))/(SUMIF($G$3:U$3,"数量-入",$G545:U545)-SUMIF($G$3:U$3,"数量-出",$G545:U545))),0)</f>
        <v>0</v>
      </c>
      <c r="X545" s="115">
        <f t="shared" si="342"/>
        <v>0</v>
      </c>
      <c r="Y545" s="121"/>
      <c r="Z545" s="122"/>
      <c r="AA545" s="111"/>
      <c r="AB545" s="112"/>
      <c r="AC545" s="119">
        <f t="shared" si="343"/>
        <v>0</v>
      </c>
      <c r="AD545" s="120"/>
      <c r="AE545" s="115">
        <f>IFERROR(IF(AD545="",0,(SUMIF($G$3:AC$3,"金额-入",$G545:AC545)-SUMIF($G$3:AC$3,"金额-出",$G545:AC545))/(SUMIF($G$3:AC$3,"数量-入",$G545:AC545)-SUMIF($G$3:AC$3,"数量-出",$G545:AC545))),0)</f>
        <v>0</v>
      </c>
      <c r="AF545" s="115">
        <f t="shared" si="344"/>
        <v>0</v>
      </c>
      <c r="AG545" s="121"/>
      <c r="AH545" s="122"/>
      <c r="AI545" s="123"/>
      <c r="AJ545" s="112"/>
      <c r="AK545" s="119">
        <f t="shared" si="345"/>
        <v>0</v>
      </c>
      <c r="AL545" s="124"/>
      <c r="AM545" s="115">
        <f>IFERROR(IF(AL545="",0,(SUMIF($G$3:AK$3,"金额-入",$G545:AK545)-SUMIF($G$3:AK$3,"金额-出",$G545:AK545))/(SUMIF($G$3:AK$3,"数量-入",$G545:AK545)-SUMIF($G$3:AK$3,"数量-出",$G545:AK545))),0)</f>
        <v>0</v>
      </c>
      <c r="AN545" s="115">
        <f t="shared" si="346"/>
        <v>0</v>
      </c>
      <c r="AO545" s="125"/>
      <c r="AP545" s="126"/>
      <c r="AQ545" s="123"/>
      <c r="AR545" s="112"/>
      <c r="AS545" s="119">
        <f t="shared" si="347"/>
        <v>0</v>
      </c>
      <c r="AT545" s="124"/>
      <c r="AU545" s="115">
        <f>IFERROR(IF(AT545="",0,(SUMIF($G$3:AS$3,"金额-入",$G545:AS545)-SUMIF($G$3:AS$3,"金额-出",$G545:AS545))/(SUMIF($G$3:AS$3,"数量-入",$G545:AS545)-SUMIF($G$3:AS$3,"数量-出",$G545:AS545))),0)</f>
        <v>0</v>
      </c>
      <c r="AV545" s="115">
        <f t="shared" si="348"/>
        <v>0</v>
      </c>
      <c r="AW545" s="125"/>
      <c r="AX545" s="126"/>
      <c r="AY545" s="123"/>
      <c r="AZ545" s="112"/>
      <c r="BA545" s="119">
        <f t="shared" si="349"/>
        <v>0</v>
      </c>
      <c r="BB545" s="124"/>
      <c r="BC545" s="115">
        <f>IFERROR(IF(BB545="",0,(SUMIF($G$3:BA$3,"金额-入",$G545:BA545)-SUMIF($G$3:BA$3,"金额-出",$G545:BA545))/(SUMIF($G$3:BA$3,"数量-入",$G545:BA545)-SUMIF($G$3:BA$3,"数量-出",$G545:BA545))),0)</f>
        <v>0</v>
      </c>
      <c r="BD545" s="115">
        <f t="shared" si="350"/>
        <v>0</v>
      </c>
      <c r="BE545" s="125"/>
      <c r="BF545" s="126"/>
      <c r="BG545" s="123"/>
      <c r="BH545" s="112"/>
      <c r="BI545" s="119">
        <f t="shared" si="351"/>
        <v>0</v>
      </c>
      <c r="BJ545" s="124"/>
      <c r="BK545" s="115">
        <f>IFERROR(IF(BJ545="",0,(SUMIF($G$3:BI$3,"金额-入",$G545:BI545)-SUMIF($G$3:BI$3,"金额-出",$G545:BI545))/(SUMIF($G$3:BI$3,"数量-入",$G545:BI545)-SUMIF($G$3:BI$3,"数量-出",$G545:BI545))),0)</f>
        <v>0</v>
      </c>
      <c r="BL545" s="115">
        <f t="shared" si="352"/>
        <v>0</v>
      </c>
      <c r="BM545" s="125"/>
      <c r="BN545" s="126"/>
      <c r="BO545" s="123"/>
      <c r="BP545" s="112"/>
      <c r="BQ545" s="119">
        <f t="shared" si="353"/>
        <v>0</v>
      </c>
      <c r="BR545" s="124"/>
      <c r="BS545" s="115">
        <f>IFERROR(IF(BR545="",0,(SUMIF($G$3:BQ$3,"金额-入",$G545:BQ545)-SUMIF($G$3:BQ$3,"金额-出",$G545:BQ545))/(SUMIF($G$3:BQ$3,"数量-入",$G545:BQ545)-SUMIF($G$3:BQ$3,"数量-出",$G545:BQ545))),0)</f>
        <v>0</v>
      </c>
      <c r="BT545" s="115">
        <f t="shared" si="354"/>
        <v>0</v>
      </c>
      <c r="BU545" s="125"/>
      <c r="BV545" s="126"/>
      <c r="BW545" s="123"/>
      <c r="BX545" s="112"/>
      <c r="BY545" s="119">
        <f t="shared" si="355"/>
        <v>0</v>
      </c>
      <c r="BZ545" s="124"/>
      <c r="CA545" s="115">
        <f>IFERROR(IF(BZ545="",0,(SUMIF($G$3:BY$3,"金额-入",$G545:BY545)-SUMIF($G$3:BY$3,"金额-出",$G545:BY545))/(SUMIF($G$3:BY$3,"数量-入",$G545:BY545)-SUMIF($G$3:BY$3,"数量-出",$G545:BY545))),0)</f>
        <v>0</v>
      </c>
      <c r="CB545" s="115">
        <f t="shared" si="356"/>
        <v>0</v>
      </c>
      <c r="CC545" s="125"/>
      <c r="CD545" s="126"/>
      <c r="CE545" s="123"/>
      <c r="CF545" s="112"/>
      <c r="CG545" s="119">
        <f t="shared" si="357"/>
        <v>0</v>
      </c>
      <c r="CH545" s="124"/>
      <c r="CI545" s="115">
        <f>IFERROR(IF(CH545="",0,(SUMIF($G$3:CG$3,"金额-入",$G545:CG545)-SUMIF($G$3:CG$3,"金额-出",$G545:CG545))/(SUMIF($G$3:CG$3,"数量-入",$G545:CG545)-SUMIF($G$3:CG$3,"数量-出",$G545:CG545))),0)</f>
        <v>0</v>
      </c>
      <c r="CJ545" s="115">
        <f t="shared" si="358"/>
        <v>0</v>
      </c>
      <c r="CK545" s="125"/>
      <c r="CL545" s="126"/>
      <c r="CM545" s="123"/>
      <c r="CN545" s="112"/>
      <c r="CO545" s="119">
        <f t="shared" si="359"/>
        <v>0</v>
      </c>
      <c r="CP545" s="124"/>
      <c r="CQ545" s="115">
        <f>IFERROR(IF(CP545="",0,(SUMIF($G$3:CO$3,"金额-入",$G545:CO545)-SUMIF($G$3:CO$3,"金额-出",$G545:CO545))/(SUMIF($G$3:CO$3,"数量-入",$G545:CO545)-SUMIF($G$3:CO$3,"数量-出",$G545:CO545))),0)</f>
        <v>0</v>
      </c>
      <c r="CR545" s="115">
        <f t="shared" si="360"/>
        <v>0</v>
      </c>
      <c r="CS545" s="125"/>
      <c r="CT545" s="126"/>
      <c r="CU545" s="123"/>
      <c r="CV545" s="112"/>
      <c r="CW545" s="119">
        <f t="shared" si="361"/>
        <v>0</v>
      </c>
      <c r="CX545" s="124"/>
      <c r="CY545" s="115">
        <f>IFERROR(IF(CX545="",0,(SUMIF($G$3:CW$3,"金额-入",$G545:CW545)-SUMIF($G$3:CW$3,"金额-出",$G545:CW545))/(SUMIF($G$3:CW$3,"数量-入",$G545:CW545)-SUMIF($G$3:CW$3,"数量-出",$G545:CW545))),0)</f>
        <v>0</v>
      </c>
      <c r="CZ545" s="115">
        <f t="shared" si="362"/>
        <v>0</v>
      </c>
      <c r="DA545" s="125"/>
      <c r="DB545" s="126"/>
      <c r="DC545" s="123"/>
      <c r="DD545" s="112"/>
      <c r="DE545" s="119">
        <f t="shared" si="363"/>
        <v>0</v>
      </c>
      <c r="DF545" s="124"/>
      <c r="DG545" s="115">
        <f>IFERROR(IF(DF545="",0,(SUMIF($G$3:DE$3,"金额-入",$G545:DE545)-SUMIF($G$3:DE$3,"金额-出",$G545:DE545))/(SUMIF($G$3:DE$3,"数量-入",$G545:DE545)-SUMIF($G$3:DE$3,"数量-出",$G545:DE545))),0)</f>
        <v>0</v>
      </c>
      <c r="DH545" s="115">
        <f t="shared" si="364"/>
        <v>0</v>
      </c>
      <c r="DI545" s="125"/>
      <c r="DJ545" s="126"/>
      <c r="DK545" s="109">
        <f t="array" ref="DK545">MIN(IF(($G$3:$DJ$3="单价")*(G545:DJ545&lt;&gt;0),G545:DJ545))</f>
        <v>0</v>
      </c>
      <c r="DL545" s="97">
        <f t="array" ref="DL545">MAX(IF($G$3:$DJ$3="单价",G545:DJ545))</f>
        <v>0</v>
      </c>
      <c r="DM545" s="115">
        <f t="shared" si="365"/>
        <v>0</v>
      </c>
      <c r="DN545" s="127"/>
      <c r="DO545" s="2"/>
      <c r="DP545" s="11">
        <f t="shared" si="366"/>
        <v>0</v>
      </c>
      <c r="DQ545" s="11">
        <f t="shared" si="367"/>
        <v>0</v>
      </c>
      <c r="DR545" s="11"/>
      <c r="DS545" s="11"/>
      <c r="DT545" s="11"/>
      <c r="DU545" s="2"/>
      <c r="DV545" s="2"/>
      <c r="DW545" s="2"/>
      <c r="DX545" s="2"/>
      <c r="DY545" s="2"/>
    </row>
    <row r="546" spans="1:129" ht="18" hidden="1" customHeight="1" outlineLevel="1" x14ac:dyDescent="0.15">
      <c r="A546" s="2"/>
      <c r="B546" s="53">
        <f t="shared" si="330"/>
        <v>542</v>
      </c>
      <c r="C546" s="5"/>
      <c r="D546" s="6"/>
      <c r="E546" s="7"/>
      <c r="F546" s="8"/>
      <c r="G546" s="111"/>
      <c r="H546" s="112"/>
      <c r="I546" s="113">
        <f t="shared" si="333"/>
        <v>0</v>
      </c>
      <c r="J546" s="114">
        <f t="shared" si="334"/>
        <v>0</v>
      </c>
      <c r="K546" s="115">
        <f t="shared" si="331"/>
        <v>0</v>
      </c>
      <c r="L546" s="113">
        <f t="shared" si="335"/>
        <v>0</v>
      </c>
      <c r="M546" s="114">
        <f t="shared" si="336"/>
        <v>0</v>
      </c>
      <c r="N546" s="115">
        <f t="shared" si="332"/>
        <v>0</v>
      </c>
      <c r="O546" s="113">
        <f t="shared" si="337"/>
        <v>0</v>
      </c>
      <c r="P546" s="116">
        <f t="shared" si="338"/>
        <v>0</v>
      </c>
      <c r="Q546" s="117">
        <f t="shared" si="339"/>
        <v>0</v>
      </c>
      <c r="R546" s="118">
        <f t="shared" si="340"/>
        <v>0</v>
      </c>
      <c r="S546" s="111"/>
      <c r="T546" s="112"/>
      <c r="U546" s="119">
        <f t="shared" si="341"/>
        <v>0</v>
      </c>
      <c r="V546" s="120"/>
      <c r="W546" s="115">
        <f>IFERROR(IF(V546="",0,(SUMIF($G$3:U$3,"金额-入",$G546:U546)-SUMIF($G$3:U$3,"金额-出",$G546:U546))/(SUMIF($G$3:U$3,"数量-入",$G546:U546)-SUMIF($G$3:U$3,"数量-出",$G546:U546))),0)</f>
        <v>0</v>
      </c>
      <c r="X546" s="115">
        <f t="shared" si="342"/>
        <v>0</v>
      </c>
      <c r="Y546" s="121"/>
      <c r="Z546" s="122"/>
      <c r="AA546" s="111"/>
      <c r="AB546" s="112"/>
      <c r="AC546" s="119">
        <f t="shared" si="343"/>
        <v>0</v>
      </c>
      <c r="AD546" s="120"/>
      <c r="AE546" s="115">
        <f>IFERROR(IF(AD546="",0,(SUMIF($G$3:AC$3,"金额-入",$G546:AC546)-SUMIF($G$3:AC$3,"金额-出",$G546:AC546))/(SUMIF($G$3:AC$3,"数量-入",$G546:AC546)-SUMIF($G$3:AC$3,"数量-出",$G546:AC546))),0)</f>
        <v>0</v>
      </c>
      <c r="AF546" s="115">
        <f t="shared" si="344"/>
        <v>0</v>
      </c>
      <c r="AG546" s="121"/>
      <c r="AH546" s="122"/>
      <c r="AI546" s="123"/>
      <c r="AJ546" s="112"/>
      <c r="AK546" s="119">
        <f t="shared" si="345"/>
        <v>0</v>
      </c>
      <c r="AL546" s="124"/>
      <c r="AM546" s="115">
        <f>IFERROR(IF(AL546="",0,(SUMIF($G$3:AK$3,"金额-入",$G546:AK546)-SUMIF($G$3:AK$3,"金额-出",$G546:AK546))/(SUMIF($G$3:AK$3,"数量-入",$G546:AK546)-SUMIF($G$3:AK$3,"数量-出",$G546:AK546))),0)</f>
        <v>0</v>
      </c>
      <c r="AN546" s="115">
        <f t="shared" si="346"/>
        <v>0</v>
      </c>
      <c r="AO546" s="125"/>
      <c r="AP546" s="126"/>
      <c r="AQ546" s="123"/>
      <c r="AR546" s="112"/>
      <c r="AS546" s="119">
        <f t="shared" si="347"/>
        <v>0</v>
      </c>
      <c r="AT546" s="124"/>
      <c r="AU546" s="115">
        <f>IFERROR(IF(AT546="",0,(SUMIF($G$3:AS$3,"金额-入",$G546:AS546)-SUMIF($G$3:AS$3,"金额-出",$G546:AS546))/(SUMIF($G$3:AS$3,"数量-入",$G546:AS546)-SUMIF($G$3:AS$3,"数量-出",$G546:AS546))),0)</f>
        <v>0</v>
      </c>
      <c r="AV546" s="115">
        <f t="shared" si="348"/>
        <v>0</v>
      </c>
      <c r="AW546" s="125"/>
      <c r="AX546" s="126"/>
      <c r="AY546" s="123"/>
      <c r="AZ546" s="112"/>
      <c r="BA546" s="119">
        <f t="shared" si="349"/>
        <v>0</v>
      </c>
      <c r="BB546" s="124"/>
      <c r="BC546" s="115">
        <f>IFERROR(IF(BB546="",0,(SUMIF($G$3:BA$3,"金额-入",$G546:BA546)-SUMIF($G$3:BA$3,"金额-出",$G546:BA546))/(SUMIF($G$3:BA$3,"数量-入",$G546:BA546)-SUMIF($G$3:BA$3,"数量-出",$G546:BA546))),0)</f>
        <v>0</v>
      </c>
      <c r="BD546" s="115">
        <f t="shared" si="350"/>
        <v>0</v>
      </c>
      <c r="BE546" s="125"/>
      <c r="BF546" s="126"/>
      <c r="BG546" s="123"/>
      <c r="BH546" s="112"/>
      <c r="BI546" s="119">
        <f t="shared" si="351"/>
        <v>0</v>
      </c>
      <c r="BJ546" s="124"/>
      <c r="BK546" s="115">
        <f>IFERROR(IF(BJ546="",0,(SUMIF($G$3:BI$3,"金额-入",$G546:BI546)-SUMIF($G$3:BI$3,"金额-出",$G546:BI546))/(SUMIF($G$3:BI$3,"数量-入",$G546:BI546)-SUMIF($G$3:BI$3,"数量-出",$G546:BI546))),0)</f>
        <v>0</v>
      </c>
      <c r="BL546" s="115">
        <f t="shared" si="352"/>
        <v>0</v>
      </c>
      <c r="BM546" s="125"/>
      <c r="BN546" s="126"/>
      <c r="BO546" s="123"/>
      <c r="BP546" s="112"/>
      <c r="BQ546" s="119">
        <f t="shared" si="353"/>
        <v>0</v>
      </c>
      <c r="BR546" s="124"/>
      <c r="BS546" s="115">
        <f>IFERROR(IF(BR546="",0,(SUMIF($G$3:BQ$3,"金额-入",$G546:BQ546)-SUMIF($G$3:BQ$3,"金额-出",$G546:BQ546))/(SUMIF($G$3:BQ$3,"数量-入",$G546:BQ546)-SUMIF($G$3:BQ$3,"数量-出",$G546:BQ546))),0)</f>
        <v>0</v>
      </c>
      <c r="BT546" s="115">
        <f t="shared" si="354"/>
        <v>0</v>
      </c>
      <c r="BU546" s="125"/>
      <c r="BV546" s="126"/>
      <c r="BW546" s="123"/>
      <c r="BX546" s="112"/>
      <c r="BY546" s="119">
        <f t="shared" si="355"/>
        <v>0</v>
      </c>
      <c r="BZ546" s="124"/>
      <c r="CA546" s="115">
        <f>IFERROR(IF(BZ546="",0,(SUMIF($G$3:BY$3,"金额-入",$G546:BY546)-SUMIF($G$3:BY$3,"金额-出",$G546:BY546))/(SUMIF($G$3:BY$3,"数量-入",$G546:BY546)-SUMIF($G$3:BY$3,"数量-出",$G546:BY546))),0)</f>
        <v>0</v>
      </c>
      <c r="CB546" s="115">
        <f t="shared" si="356"/>
        <v>0</v>
      </c>
      <c r="CC546" s="125"/>
      <c r="CD546" s="126"/>
      <c r="CE546" s="123"/>
      <c r="CF546" s="112"/>
      <c r="CG546" s="119">
        <f t="shared" si="357"/>
        <v>0</v>
      </c>
      <c r="CH546" s="124"/>
      <c r="CI546" s="115">
        <f>IFERROR(IF(CH546="",0,(SUMIF($G$3:CG$3,"金额-入",$G546:CG546)-SUMIF($G$3:CG$3,"金额-出",$G546:CG546))/(SUMIF($G$3:CG$3,"数量-入",$G546:CG546)-SUMIF($G$3:CG$3,"数量-出",$G546:CG546))),0)</f>
        <v>0</v>
      </c>
      <c r="CJ546" s="115">
        <f t="shared" si="358"/>
        <v>0</v>
      </c>
      <c r="CK546" s="125"/>
      <c r="CL546" s="126"/>
      <c r="CM546" s="123"/>
      <c r="CN546" s="112"/>
      <c r="CO546" s="119">
        <f t="shared" si="359"/>
        <v>0</v>
      </c>
      <c r="CP546" s="124"/>
      <c r="CQ546" s="115">
        <f>IFERROR(IF(CP546="",0,(SUMIF($G$3:CO$3,"金额-入",$G546:CO546)-SUMIF($G$3:CO$3,"金额-出",$G546:CO546))/(SUMIF($G$3:CO$3,"数量-入",$G546:CO546)-SUMIF($G$3:CO$3,"数量-出",$G546:CO546))),0)</f>
        <v>0</v>
      </c>
      <c r="CR546" s="115">
        <f t="shared" si="360"/>
        <v>0</v>
      </c>
      <c r="CS546" s="125"/>
      <c r="CT546" s="126"/>
      <c r="CU546" s="123"/>
      <c r="CV546" s="112"/>
      <c r="CW546" s="119">
        <f t="shared" si="361"/>
        <v>0</v>
      </c>
      <c r="CX546" s="124"/>
      <c r="CY546" s="115">
        <f>IFERROR(IF(CX546="",0,(SUMIF($G$3:CW$3,"金额-入",$G546:CW546)-SUMIF($G$3:CW$3,"金额-出",$G546:CW546))/(SUMIF($G$3:CW$3,"数量-入",$G546:CW546)-SUMIF($G$3:CW$3,"数量-出",$G546:CW546))),0)</f>
        <v>0</v>
      </c>
      <c r="CZ546" s="115">
        <f t="shared" si="362"/>
        <v>0</v>
      </c>
      <c r="DA546" s="125"/>
      <c r="DB546" s="126"/>
      <c r="DC546" s="123"/>
      <c r="DD546" s="112"/>
      <c r="DE546" s="119">
        <f t="shared" si="363"/>
        <v>0</v>
      </c>
      <c r="DF546" s="124"/>
      <c r="DG546" s="115">
        <f>IFERROR(IF(DF546="",0,(SUMIF($G$3:DE$3,"金额-入",$G546:DE546)-SUMIF($G$3:DE$3,"金额-出",$G546:DE546))/(SUMIF($G$3:DE$3,"数量-入",$G546:DE546)-SUMIF($G$3:DE$3,"数量-出",$G546:DE546))),0)</f>
        <v>0</v>
      </c>
      <c r="DH546" s="115">
        <f t="shared" si="364"/>
        <v>0</v>
      </c>
      <c r="DI546" s="125"/>
      <c r="DJ546" s="126"/>
      <c r="DK546" s="109">
        <f t="array" ref="DK546">MIN(IF(($G$3:$DJ$3="单价")*(G546:DJ546&lt;&gt;0),G546:DJ546))</f>
        <v>0</v>
      </c>
      <c r="DL546" s="97">
        <f t="array" ref="DL546">MAX(IF($G$3:$DJ$3="单价",G546:DJ546))</f>
        <v>0</v>
      </c>
      <c r="DM546" s="115">
        <f t="shared" si="365"/>
        <v>0</v>
      </c>
      <c r="DN546" s="127"/>
      <c r="DO546" s="2"/>
      <c r="DP546" s="11">
        <f t="shared" si="366"/>
        <v>0</v>
      </c>
      <c r="DQ546" s="11">
        <f t="shared" si="367"/>
        <v>0</v>
      </c>
      <c r="DR546" s="11"/>
      <c r="DS546" s="11"/>
      <c r="DT546" s="11"/>
      <c r="DU546" s="2"/>
      <c r="DV546" s="2"/>
      <c r="DW546" s="2"/>
      <c r="DX546" s="2"/>
      <c r="DY546" s="2"/>
    </row>
    <row r="547" spans="1:129" ht="18" hidden="1" customHeight="1" outlineLevel="1" x14ac:dyDescent="0.15">
      <c r="A547" s="2"/>
      <c r="B547" s="53">
        <f t="shared" si="330"/>
        <v>543</v>
      </c>
      <c r="C547" s="5"/>
      <c r="D547" s="6"/>
      <c r="E547" s="7"/>
      <c r="F547" s="8"/>
      <c r="G547" s="111"/>
      <c r="H547" s="112"/>
      <c r="I547" s="113">
        <f t="shared" si="333"/>
        <v>0</v>
      </c>
      <c r="J547" s="114">
        <f t="shared" si="334"/>
        <v>0</v>
      </c>
      <c r="K547" s="115">
        <f t="shared" si="331"/>
        <v>0</v>
      </c>
      <c r="L547" s="113">
        <f t="shared" si="335"/>
        <v>0</v>
      </c>
      <c r="M547" s="114">
        <f t="shared" si="336"/>
        <v>0</v>
      </c>
      <c r="N547" s="115">
        <f t="shared" si="332"/>
        <v>0</v>
      </c>
      <c r="O547" s="113">
        <f t="shared" si="337"/>
        <v>0</v>
      </c>
      <c r="P547" s="116">
        <f t="shared" si="338"/>
        <v>0</v>
      </c>
      <c r="Q547" s="117">
        <f t="shared" si="339"/>
        <v>0</v>
      </c>
      <c r="R547" s="118">
        <f t="shared" si="340"/>
        <v>0</v>
      </c>
      <c r="S547" s="111"/>
      <c r="T547" s="112"/>
      <c r="U547" s="119">
        <f t="shared" si="341"/>
        <v>0</v>
      </c>
      <c r="V547" s="120"/>
      <c r="W547" s="115">
        <f>IFERROR(IF(V547="",0,(SUMIF($G$3:U$3,"金额-入",$G547:U547)-SUMIF($G$3:U$3,"金额-出",$G547:U547))/(SUMIF($G$3:U$3,"数量-入",$G547:U547)-SUMIF($G$3:U$3,"数量-出",$G547:U547))),0)</f>
        <v>0</v>
      </c>
      <c r="X547" s="115">
        <f t="shared" si="342"/>
        <v>0</v>
      </c>
      <c r="Y547" s="121"/>
      <c r="Z547" s="122"/>
      <c r="AA547" s="111"/>
      <c r="AB547" s="112"/>
      <c r="AC547" s="119">
        <f t="shared" si="343"/>
        <v>0</v>
      </c>
      <c r="AD547" s="120"/>
      <c r="AE547" s="115">
        <f>IFERROR(IF(AD547="",0,(SUMIF($G$3:AC$3,"金额-入",$G547:AC547)-SUMIF($G$3:AC$3,"金额-出",$G547:AC547))/(SUMIF($G$3:AC$3,"数量-入",$G547:AC547)-SUMIF($G$3:AC$3,"数量-出",$G547:AC547))),0)</f>
        <v>0</v>
      </c>
      <c r="AF547" s="115">
        <f t="shared" si="344"/>
        <v>0</v>
      </c>
      <c r="AG547" s="121"/>
      <c r="AH547" s="122"/>
      <c r="AI547" s="123"/>
      <c r="AJ547" s="112"/>
      <c r="AK547" s="119">
        <f t="shared" si="345"/>
        <v>0</v>
      </c>
      <c r="AL547" s="124"/>
      <c r="AM547" s="115">
        <f>IFERROR(IF(AL547="",0,(SUMIF($G$3:AK$3,"金额-入",$G547:AK547)-SUMIF($G$3:AK$3,"金额-出",$G547:AK547))/(SUMIF($G$3:AK$3,"数量-入",$G547:AK547)-SUMIF($G$3:AK$3,"数量-出",$G547:AK547))),0)</f>
        <v>0</v>
      </c>
      <c r="AN547" s="115">
        <f t="shared" si="346"/>
        <v>0</v>
      </c>
      <c r="AO547" s="125"/>
      <c r="AP547" s="126"/>
      <c r="AQ547" s="123"/>
      <c r="AR547" s="112"/>
      <c r="AS547" s="119">
        <f t="shared" si="347"/>
        <v>0</v>
      </c>
      <c r="AT547" s="124"/>
      <c r="AU547" s="115">
        <f>IFERROR(IF(AT547="",0,(SUMIF($G$3:AS$3,"金额-入",$G547:AS547)-SUMIF($G$3:AS$3,"金额-出",$G547:AS547))/(SUMIF($G$3:AS$3,"数量-入",$G547:AS547)-SUMIF($G$3:AS$3,"数量-出",$G547:AS547))),0)</f>
        <v>0</v>
      </c>
      <c r="AV547" s="115">
        <f t="shared" si="348"/>
        <v>0</v>
      </c>
      <c r="AW547" s="125"/>
      <c r="AX547" s="126"/>
      <c r="AY547" s="123"/>
      <c r="AZ547" s="112"/>
      <c r="BA547" s="119">
        <f t="shared" si="349"/>
        <v>0</v>
      </c>
      <c r="BB547" s="124"/>
      <c r="BC547" s="115">
        <f>IFERROR(IF(BB547="",0,(SUMIF($G$3:BA$3,"金额-入",$G547:BA547)-SUMIF($G$3:BA$3,"金额-出",$G547:BA547))/(SUMIF($G$3:BA$3,"数量-入",$G547:BA547)-SUMIF($G$3:BA$3,"数量-出",$G547:BA547))),0)</f>
        <v>0</v>
      </c>
      <c r="BD547" s="115">
        <f t="shared" si="350"/>
        <v>0</v>
      </c>
      <c r="BE547" s="125"/>
      <c r="BF547" s="126"/>
      <c r="BG547" s="123"/>
      <c r="BH547" s="112"/>
      <c r="BI547" s="119">
        <f t="shared" si="351"/>
        <v>0</v>
      </c>
      <c r="BJ547" s="124"/>
      <c r="BK547" s="115">
        <f>IFERROR(IF(BJ547="",0,(SUMIF($G$3:BI$3,"金额-入",$G547:BI547)-SUMIF($G$3:BI$3,"金额-出",$G547:BI547))/(SUMIF($G$3:BI$3,"数量-入",$G547:BI547)-SUMIF($G$3:BI$3,"数量-出",$G547:BI547))),0)</f>
        <v>0</v>
      </c>
      <c r="BL547" s="115">
        <f t="shared" si="352"/>
        <v>0</v>
      </c>
      <c r="BM547" s="125"/>
      <c r="BN547" s="126"/>
      <c r="BO547" s="123"/>
      <c r="BP547" s="112"/>
      <c r="BQ547" s="119">
        <f t="shared" si="353"/>
        <v>0</v>
      </c>
      <c r="BR547" s="124"/>
      <c r="BS547" s="115">
        <f>IFERROR(IF(BR547="",0,(SUMIF($G$3:BQ$3,"金额-入",$G547:BQ547)-SUMIF($G$3:BQ$3,"金额-出",$G547:BQ547))/(SUMIF($G$3:BQ$3,"数量-入",$G547:BQ547)-SUMIF($G$3:BQ$3,"数量-出",$G547:BQ547))),0)</f>
        <v>0</v>
      </c>
      <c r="BT547" s="115">
        <f t="shared" si="354"/>
        <v>0</v>
      </c>
      <c r="BU547" s="125"/>
      <c r="BV547" s="126"/>
      <c r="BW547" s="123"/>
      <c r="BX547" s="112"/>
      <c r="BY547" s="119">
        <f t="shared" si="355"/>
        <v>0</v>
      </c>
      <c r="BZ547" s="124"/>
      <c r="CA547" s="115">
        <f>IFERROR(IF(BZ547="",0,(SUMIF($G$3:BY$3,"金额-入",$G547:BY547)-SUMIF($G$3:BY$3,"金额-出",$G547:BY547))/(SUMIF($G$3:BY$3,"数量-入",$G547:BY547)-SUMIF($G$3:BY$3,"数量-出",$G547:BY547))),0)</f>
        <v>0</v>
      </c>
      <c r="CB547" s="115">
        <f t="shared" si="356"/>
        <v>0</v>
      </c>
      <c r="CC547" s="125"/>
      <c r="CD547" s="126"/>
      <c r="CE547" s="123"/>
      <c r="CF547" s="112"/>
      <c r="CG547" s="119">
        <f t="shared" si="357"/>
        <v>0</v>
      </c>
      <c r="CH547" s="124"/>
      <c r="CI547" s="115">
        <f>IFERROR(IF(CH547="",0,(SUMIF($G$3:CG$3,"金额-入",$G547:CG547)-SUMIF($G$3:CG$3,"金额-出",$G547:CG547))/(SUMIF($G$3:CG$3,"数量-入",$G547:CG547)-SUMIF($G$3:CG$3,"数量-出",$G547:CG547))),0)</f>
        <v>0</v>
      </c>
      <c r="CJ547" s="115">
        <f t="shared" si="358"/>
        <v>0</v>
      </c>
      <c r="CK547" s="125"/>
      <c r="CL547" s="126"/>
      <c r="CM547" s="123"/>
      <c r="CN547" s="112"/>
      <c r="CO547" s="119">
        <f t="shared" si="359"/>
        <v>0</v>
      </c>
      <c r="CP547" s="124"/>
      <c r="CQ547" s="115">
        <f>IFERROR(IF(CP547="",0,(SUMIF($G$3:CO$3,"金额-入",$G547:CO547)-SUMIF($G$3:CO$3,"金额-出",$G547:CO547))/(SUMIF($G$3:CO$3,"数量-入",$G547:CO547)-SUMIF($G$3:CO$3,"数量-出",$G547:CO547))),0)</f>
        <v>0</v>
      </c>
      <c r="CR547" s="115">
        <f t="shared" si="360"/>
        <v>0</v>
      </c>
      <c r="CS547" s="125"/>
      <c r="CT547" s="126"/>
      <c r="CU547" s="123"/>
      <c r="CV547" s="112"/>
      <c r="CW547" s="119">
        <f t="shared" si="361"/>
        <v>0</v>
      </c>
      <c r="CX547" s="124"/>
      <c r="CY547" s="115">
        <f>IFERROR(IF(CX547="",0,(SUMIF($G$3:CW$3,"金额-入",$G547:CW547)-SUMIF($G$3:CW$3,"金额-出",$G547:CW547))/(SUMIF($G$3:CW$3,"数量-入",$G547:CW547)-SUMIF($G$3:CW$3,"数量-出",$G547:CW547))),0)</f>
        <v>0</v>
      </c>
      <c r="CZ547" s="115">
        <f t="shared" si="362"/>
        <v>0</v>
      </c>
      <c r="DA547" s="125"/>
      <c r="DB547" s="126"/>
      <c r="DC547" s="123"/>
      <c r="DD547" s="112"/>
      <c r="DE547" s="119">
        <f t="shared" si="363"/>
        <v>0</v>
      </c>
      <c r="DF547" s="124"/>
      <c r="DG547" s="115">
        <f>IFERROR(IF(DF547="",0,(SUMIF($G$3:DE$3,"金额-入",$G547:DE547)-SUMIF($G$3:DE$3,"金额-出",$G547:DE547))/(SUMIF($G$3:DE$3,"数量-入",$G547:DE547)-SUMIF($G$3:DE$3,"数量-出",$G547:DE547))),0)</f>
        <v>0</v>
      </c>
      <c r="DH547" s="115">
        <f t="shared" si="364"/>
        <v>0</v>
      </c>
      <c r="DI547" s="125"/>
      <c r="DJ547" s="126"/>
      <c r="DK547" s="109">
        <f t="array" ref="DK547">MIN(IF(($G$3:$DJ$3="单价")*(G547:DJ547&lt;&gt;0),G547:DJ547))</f>
        <v>0</v>
      </c>
      <c r="DL547" s="97">
        <f t="array" ref="DL547">MAX(IF($G$3:$DJ$3="单价",G547:DJ547))</f>
        <v>0</v>
      </c>
      <c r="DM547" s="115">
        <f t="shared" si="365"/>
        <v>0</v>
      </c>
      <c r="DN547" s="127"/>
      <c r="DO547" s="2"/>
      <c r="DP547" s="11">
        <f t="shared" si="366"/>
        <v>0</v>
      </c>
      <c r="DQ547" s="11">
        <f t="shared" si="367"/>
        <v>0</v>
      </c>
      <c r="DR547" s="11"/>
      <c r="DS547" s="11"/>
      <c r="DT547" s="11"/>
      <c r="DU547" s="2"/>
      <c r="DV547" s="2"/>
      <c r="DW547" s="2"/>
      <c r="DX547" s="2"/>
      <c r="DY547" s="2"/>
    </row>
    <row r="548" spans="1:129" ht="18" hidden="1" customHeight="1" outlineLevel="1" x14ac:dyDescent="0.15">
      <c r="A548" s="2"/>
      <c r="B548" s="53">
        <f t="shared" si="330"/>
        <v>544</v>
      </c>
      <c r="C548" s="5"/>
      <c r="D548" s="6"/>
      <c r="E548" s="7"/>
      <c r="F548" s="8"/>
      <c r="G548" s="111"/>
      <c r="H548" s="112"/>
      <c r="I548" s="113">
        <f t="shared" si="333"/>
        <v>0</v>
      </c>
      <c r="J548" s="114">
        <f t="shared" si="334"/>
        <v>0</v>
      </c>
      <c r="K548" s="115">
        <f t="shared" si="331"/>
        <v>0</v>
      </c>
      <c r="L548" s="113">
        <f t="shared" si="335"/>
        <v>0</v>
      </c>
      <c r="M548" s="114">
        <f t="shared" si="336"/>
        <v>0</v>
      </c>
      <c r="N548" s="115">
        <f t="shared" si="332"/>
        <v>0</v>
      </c>
      <c r="O548" s="113">
        <f t="shared" si="337"/>
        <v>0</v>
      </c>
      <c r="P548" s="116">
        <f t="shared" si="338"/>
        <v>0</v>
      </c>
      <c r="Q548" s="117">
        <f t="shared" si="339"/>
        <v>0</v>
      </c>
      <c r="R548" s="118">
        <f t="shared" si="340"/>
        <v>0</v>
      </c>
      <c r="S548" s="111"/>
      <c r="T548" s="112"/>
      <c r="U548" s="119">
        <f t="shared" si="341"/>
        <v>0</v>
      </c>
      <c r="V548" s="120"/>
      <c r="W548" s="115">
        <f>IFERROR(IF(V548="",0,(SUMIF($G$3:U$3,"金额-入",$G548:U548)-SUMIF($G$3:U$3,"金额-出",$G548:U548))/(SUMIF($G$3:U$3,"数量-入",$G548:U548)-SUMIF($G$3:U$3,"数量-出",$G548:U548))),0)</f>
        <v>0</v>
      </c>
      <c r="X548" s="115">
        <f t="shared" si="342"/>
        <v>0</v>
      </c>
      <c r="Y548" s="121"/>
      <c r="Z548" s="122"/>
      <c r="AA548" s="111"/>
      <c r="AB548" s="112"/>
      <c r="AC548" s="119">
        <f t="shared" si="343"/>
        <v>0</v>
      </c>
      <c r="AD548" s="120"/>
      <c r="AE548" s="115">
        <f>IFERROR(IF(AD548="",0,(SUMIF($G$3:AC$3,"金额-入",$G548:AC548)-SUMIF($G$3:AC$3,"金额-出",$G548:AC548))/(SUMIF($G$3:AC$3,"数量-入",$G548:AC548)-SUMIF($G$3:AC$3,"数量-出",$G548:AC548))),0)</f>
        <v>0</v>
      </c>
      <c r="AF548" s="115">
        <f t="shared" si="344"/>
        <v>0</v>
      </c>
      <c r="AG548" s="121"/>
      <c r="AH548" s="122"/>
      <c r="AI548" s="123"/>
      <c r="AJ548" s="112"/>
      <c r="AK548" s="119">
        <f t="shared" si="345"/>
        <v>0</v>
      </c>
      <c r="AL548" s="124"/>
      <c r="AM548" s="115">
        <f>IFERROR(IF(AL548="",0,(SUMIF($G$3:AK$3,"金额-入",$G548:AK548)-SUMIF($G$3:AK$3,"金额-出",$G548:AK548))/(SUMIF($G$3:AK$3,"数量-入",$G548:AK548)-SUMIF($G$3:AK$3,"数量-出",$G548:AK548))),0)</f>
        <v>0</v>
      </c>
      <c r="AN548" s="115">
        <f t="shared" si="346"/>
        <v>0</v>
      </c>
      <c r="AO548" s="125"/>
      <c r="AP548" s="126"/>
      <c r="AQ548" s="123"/>
      <c r="AR548" s="112"/>
      <c r="AS548" s="119">
        <f t="shared" si="347"/>
        <v>0</v>
      </c>
      <c r="AT548" s="124"/>
      <c r="AU548" s="115">
        <f>IFERROR(IF(AT548="",0,(SUMIF($G$3:AS$3,"金额-入",$G548:AS548)-SUMIF($G$3:AS$3,"金额-出",$G548:AS548))/(SUMIF($G$3:AS$3,"数量-入",$G548:AS548)-SUMIF($G$3:AS$3,"数量-出",$G548:AS548))),0)</f>
        <v>0</v>
      </c>
      <c r="AV548" s="115">
        <f t="shared" si="348"/>
        <v>0</v>
      </c>
      <c r="AW548" s="125"/>
      <c r="AX548" s="126"/>
      <c r="AY548" s="123"/>
      <c r="AZ548" s="112"/>
      <c r="BA548" s="119">
        <f t="shared" si="349"/>
        <v>0</v>
      </c>
      <c r="BB548" s="124"/>
      <c r="BC548" s="115">
        <f>IFERROR(IF(BB548="",0,(SUMIF($G$3:BA$3,"金额-入",$G548:BA548)-SUMIF($G$3:BA$3,"金额-出",$G548:BA548))/(SUMIF($G$3:BA$3,"数量-入",$G548:BA548)-SUMIF($G$3:BA$3,"数量-出",$G548:BA548))),0)</f>
        <v>0</v>
      </c>
      <c r="BD548" s="115">
        <f t="shared" si="350"/>
        <v>0</v>
      </c>
      <c r="BE548" s="125"/>
      <c r="BF548" s="126"/>
      <c r="BG548" s="123"/>
      <c r="BH548" s="112"/>
      <c r="BI548" s="119">
        <f t="shared" si="351"/>
        <v>0</v>
      </c>
      <c r="BJ548" s="124"/>
      <c r="BK548" s="115">
        <f>IFERROR(IF(BJ548="",0,(SUMIF($G$3:BI$3,"金额-入",$G548:BI548)-SUMIF($G$3:BI$3,"金额-出",$G548:BI548))/(SUMIF($G$3:BI$3,"数量-入",$G548:BI548)-SUMIF($G$3:BI$3,"数量-出",$G548:BI548))),0)</f>
        <v>0</v>
      </c>
      <c r="BL548" s="115">
        <f t="shared" si="352"/>
        <v>0</v>
      </c>
      <c r="BM548" s="125"/>
      <c r="BN548" s="126"/>
      <c r="BO548" s="123"/>
      <c r="BP548" s="112"/>
      <c r="BQ548" s="119">
        <f t="shared" si="353"/>
        <v>0</v>
      </c>
      <c r="BR548" s="124"/>
      <c r="BS548" s="115">
        <f>IFERROR(IF(BR548="",0,(SUMIF($G$3:BQ$3,"金额-入",$G548:BQ548)-SUMIF($G$3:BQ$3,"金额-出",$G548:BQ548))/(SUMIF($G$3:BQ$3,"数量-入",$G548:BQ548)-SUMIF($G$3:BQ$3,"数量-出",$G548:BQ548))),0)</f>
        <v>0</v>
      </c>
      <c r="BT548" s="115">
        <f t="shared" si="354"/>
        <v>0</v>
      </c>
      <c r="BU548" s="125"/>
      <c r="BV548" s="126"/>
      <c r="BW548" s="123"/>
      <c r="BX548" s="112"/>
      <c r="BY548" s="119">
        <f t="shared" si="355"/>
        <v>0</v>
      </c>
      <c r="BZ548" s="124"/>
      <c r="CA548" s="115">
        <f>IFERROR(IF(BZ548="",0,(SUMIF($G$3:BY$3,"金额-入",$G548:BY548)-SUMIF($G$3:BY$3,"金额-出",$G548:BY548))/(SUMIF($G$3:BY$3,"数量-入",$G548:BY548)-SUMIF($G$3:BY$3,"数量-出",$G548:BY548))),0)</f>
        <v>0</v>
      </c>
      <c r="CB548" s="115">
        <f t="shared" si="356"/>
        <v>0</v>
      </c>
      <c r="CC548" s="125"/>
      <c r="CD548" s="126"/>
      <c r="CE548" s="123"/>
      <c r="CF548" s="112"/>
      <c r="CG548" s="119">
        <f t="shared" si="357"/>
        <v>0</v>
      </c>
      <c r="CH548" s="124"/>
      <c r="CI548" s="115">
        <f>IFERROR(IF(CH548="",0,(SUMIF($G$3:CG$3,"金额-入",$G548:CG548)-SUMIF($G$3:CG$3,"金额-出",$G548:CG548))/(SUMIF($G$3:CG$3,"数量-入",$G548:CG548)-SUMIF($G$3:CG$3,"数量-出",$G548:CG548))),0)</f>
        <v>0</v>
      </c>
      <c r="CJ548" s="115">
        <f t="shared" si="358"/>
        <v>0</v>
      </c>
      <c r="CK548" s="125"/>
      <c r="CL548" s="126"/>
      <c r="CM548" s="123"/>
      <c r="CN548" s="112"/>
      <c r="CO548" s="119">
        <f t="shared" si="359"/>
        <v>0</v>
      </c>
      <c r="CP548" s="124"/>
      <c r="CQ548" s="115">
        <f>IFERROR(IF(CP548="",0,(SUMIF($G$3:CO$3,"金额-入",$G548:CO548)-SUMIF($G$3:CO$3,"金额-出",$G548:CO548))/(SUMIF($G$3:CO$3,"数量-入",$G548:CO548)-SUMIF($G$3:CO$3,"数量-出",$G548:CO548))),0)</f>
        <v>0</v>
      </c>
      <c r="CR548" s="115">
        <f t="shared" si="360"/>
        <v>0</v>
      </c>
      <c r="CS548" s="125"/>
      <c r="CT548" s="126"/>
      <c r="CU548" s="123"/>
      <c r="CV548" s="112"/>
      <c r="CW548" s="119">
        <f t="shared" si="361"/>
        <v>0</v>
      </c>
      <c r="CX548" s="124"/>
      <c r="CY548" s="115">
        <f>IFERROR(IF(CX548="",0,(SUMIF($G$3:CW$3,"金额-入",$G548:CW548)-SUMIF($G$3:CW$3,"金额-出",$G548:CW548))/(SUMIF($G$3:CW$3,"数量-入",$G548:CW548)-SUMIF($G$3:CW$3,"数量-出",$G548:CW548))),0)</f>
        <v>0</v>
      </c>
      <c r="CZ548" s="115">
        <f t="shared" si="362"/>
        <v>0</v>
      </c>
      <c r="DA548" s="125"/>
      <c r="DB548" s="126"/>
      <c r="DC548" s="123"/>
      <c r="DD548" s="112"/>
      <c r="DE548" s="119">
        <f t="shared" si="363"/>
        <v>0</v>
      </c>
      <c r="DF548" s="124"/>
      <c r="DG548" s="115">
        <f>IFERROR(IF(DF548="",0,(SUMIF($G$3:DE$3,"金额-入",$G548:DE548)-SUMIF($G$3:DE$3,"金额-出",$G548:DE548))/(SUMIF($G$3:DE$3,"数量-入",$G548:DE548)-SUMIF($G$3:DE$3,"数量-出",$G548:DE548))),0)</f>
        <v>0</v>
      </c>
      <c r="DH548" s="115">
        <f t="shared" si="364"/>
        <v>0</v>
      </c>
      <c r="DI548" s="125"/>
      <c r="DJ548" s="126"/>
      <c r="DK548" s="109">
        <f t="array" ref="DK548">MIN(IF(($G$3:$DJ$3="单价")*(G548:DJ548&lt;&gt;0),G548:DJ548))</f>
        <v>0</v>
      </c>
      <c r="DL548" s="97">
        <f t="array" ref="DL548">MAX(IF($G$3:$DJ$3="单价",G548:DJ548))</f>
        <v>0</v>
      </c>
      <c r="DM548" s="115">
        <f t="shared" si="365"/>
        <v>0</v>
      </c>
      <c r="DN548" s="127"/>
      <c r="DO548" s="2"/>
      <c r="DP548" s="11">
        <f t="shared" si="366"/>
        <v>0</v>
      </c>
      <c r="DQ548" s="11">
        <f t="shared" si="367"/>
        <v>0</v>
      </c>
      <c r="DR548" s="11"/>
      <c r="DS548" s="11"/>
      <c r="DT548" s="11"/>
      <c r="DU548" s="2"/>
      <c r="DV548" s="2"/>
      <c r="DW548" s="2"/>
      <c r="DX548" s="2"/>
      <c r="DY548" s="2"/>
    </row>
    <row r="549" spans="1:129" ht="18" hidden="1" customHeight="1" outlineLevel="1" x14ac:dyDescent="0.15">
      <c r="A549" s="2"/>
      <c r="B549" s="53">
        <f t="shared" si="330"/>
        <v>545</v>
      </c>
      <c r="C549" s="5"/>
      <c r="D549" s="6"/>
      <c r="E549" s="7"/>
      <c r="F549" s="8"/>
      <c r="G549" s="111"/>
      <c r="H549" s="112"/>
      <c r="I549" s="113">
        <f t="shared" si="333"/>
        <v>0</v>
      </c>
      <c r="J549" s="114">
        <f t="shared" si="334"/>
        <v>0</v>
      </c>
      <c r="K549" s="115">
        <f t="shared" si="331"/>
        <v>0</v>
      </c>
      <c r="L549" s="113">
        <f t="shared" si="335"/>
        <v>0</v>
      </c>
      <c r="M549" s="114">
        <f t="shared" si="336"/>
        <v>0</v>
      </c>
      <c r="N549" s="115">
        <f t="shared" si="332"/>
        <v>0</v>
      </c>
      <c r="O549" s="113">
        <f t="shared" si="337"/>
        <v>0</v>
      </c>
      <c r="P549" s="116">
        <f t="shared" si="338"/>
        <v>0</v>
      </c>
      <c r="Q549" s="117">
        <f t="shared" si="339"/>
        <v>0</v>
      </c>
      <c r="R549" s="118">
        <f t="shared" si="340"/>
        <v>0</v>
      </c>
      <c r="S549" s="111"/>
      <c r="T549" s="112"/>
      <c r="U549" s="119">
        <f t="shared" si="341"/>
        <v>0</v>
      </c>
      <c r="V549" s="120"/>
      <c r="W549" s="115">
        <f>IFERROR(IF(V549="",0,(SUMIF($G$3:U$3,"金额-入",$G549:U549)-SUMIF($G$3:U$3,"金额-出",$G549:U549))/(SUMIF($G$3:U$3,"数量-入",$G549:U549)-SUMIF($G$3:U$3,"数量-出",$G549:U549))),0)</f>
        <v>0</v>
      </c>
      <c r="X549" s="115">
        <f t="shared" si="342"/>
        <v>0</v>
      </c>
      <c r="Y549" s="121"/>
      <c r="Z549" s="122"/>
      <c r="AA549" s="111"/>
      <c r="AB549" s="112"/>
      <c r="AC549" s="119">
        <f t="shared" si="343"/>
        <v>0</v>
      </c>
      <c r="AD549" s="120"/>
      <c r="AE549" s="115">
        <f>IFERROR(IF(AD549="",0,(SUMIF($G$3:AC$3,"金额-入",$G549:AC549)-SUMIF($G$3:AC$3,"金额-出",$G549:AC549))/(SUMIF($G$3:AC$3,"数量-入",$G549:AC549)-SUMIF($G$3:AC$3,"数量-出",$G549:AC549))),0)</f>
        <v>0</v>
      </c>
      <c r="AF549" s="115">
        <f t="shared" si="344"/>
        <v>0</v>
      </c>
      <c r="AG549" s="121"/>
      <c r="AH549" s="122"/>
      <c r="AI549" s="123"/>
      <c r="AJ549" s="112"/>
      <c r="AK549" s="119">
        <f t="shared" si="345"/>
        <v>0</v>
      </c>
      <c r="AL549" s="124"/>
      <c r="AM549" s="115">
        <f>IFERROR(IF(AL549="",0,(SUMIF($G$3:AK$3,"金额-入",$G549:AK549)-SUMIF($G$3:AK$3,"金额-出",$G549:AK549))/(SUMIF($G$3:AK$3,"数量-入",$G549:AK549)-SUMIF($G$3:AK$3,"数量-出",$G549:AK549))),0)</f>
        <v>0</v>
      </c>
      <c r="AN549" s="115">
        <f t="shared" si="346"/>
        <v>0</v>
      </c>
      <c r="AO549" s="125"/>
      <c r="AP549" s="126"/>
      <c r="AQ549" s="123"/>
      <c r="AR549" s="112"/>
      <c r="AS549" s="119">
        <f t="shared" si="347"/>
        <v>0</v>
      </c>
      <c r="AT549" s="124"/>
      <c r="AU549" s="115">
        <f>IFERROR(IF(AT549="",0,(SUMIF($G$3:AS$3,"金额-入",$G549:AS549)-SUMIF($G$3:AS$3,"金额-出",$G549:AS549))/(SUMIF($G$3:AS$3,"数量-入",$G549:AS549)-SUMIF($G$3:AS$3,"数量-出",$G549:AS549))),0)</f>
        <v>0</v>
      </c>
      <c r="AV549" s="115">
        <f t="shared" si="348"/>
        <v>0</v>
      </c>
      <c r="AW549" s="125"/>
      <c r="AX549" s="126"/>
      <c r="AY549" s="123"/>
      <c r="AZ549" s="112"/>
      <c r="BA549" s="119">
        <f t="shared" si="349"/>
        <v>0</v>
      </c>
      <c r="BB549" s="124"/>
      <c r="BC549" s="115">
        <f>IFERROR(IF(BB549="",0,(SUMIF($G$3:BA$3,"金额-入",$G549:BA549)-SUMIF($G$3:BA$3,"金额-出",$G549:BA549))/(SUMIF($G$3:BA$3,"数量-入",$G549:BA549)-SUMIF($G$3:BA$3,"数量-出",$G549:BA549))),0)</f>
        <v>0</v>
      </c>
      <c r="BD549" s="115">
        <f t="shared" si="350"/>
        <v>0</v>
      </c>
      <c r="BE549" s="125"/>
      <c r="BF549" s="126"/>
      <c r="BG549" s="123"/>
      <c r="BH549" s="112"/>
      <c r="BI549" s="119">
        <f t="shared" si="351"/>
        <v>0</v>
      </c>
      <c r="BJ549" s="124"/>
      <c r="BK549" s="115">
        <f>IFERROR(IF(BJ549="",0,(SUMIF($G$3:BI$3,"金额-入",$G549:BI549)-SUMIF($G$3:BI$3,"金额-出",$G549:BI549))/(SUMIF($G$3:BI$3,"数量-入",$G549:BI549)-SUMIF($G$3:BI$3,"数量-出",$G549:BI549))),0)</f>
        <v>0</v>
      </c>
      <c r="BL549" s="115">
        <f t="shared" si="352"/>
        <v>0</v>
      </c>
      <c r="BM549" s="125"/>
      <c r="BN549" s="126"/>
      <c r="BO549" s="123"/>
      <c r="BP549" s="112"/>
      <c r="BQ549" s="119">
        <f t="shared" si="353"/>
        <v>0</v>
      </c>
      <c r="BR549" s="124"/>
      <c r="BS549" s="115">
        <f>IFERROR(IF(BR549="",0,(SUMIF($G$3:BQ$3,"金额-入",$G549:BQ549)-SUMIF($G$3:BQ$3,"金额-出",$G549:BQ549))/(SUMIF($G$3:BQ$3,"数量-入",$G549:BQ549)-SUMIF($G$3:BQ$3,"数量-出",$G549:BQ549))),0)</f>
        <v>0</v>
      </c>
      <c r="BT549" s="115">
        <f t="shared" si="354"/>
        <v>0</v>
      </c>
      <c r="BU549" s="125"/>
      <c r="BV549" s="126"/>
      <c r="BW549" s="123"/>
      <c r="BX549" s="112"/>
      <c r="BY549" s="119">
        <f t="shared" si="355"/>
        <v>0</v>
      </c>
      <c r="BZ549" s="124"/>
      <c r="CA549" s="115">
        <f>IFERROR(IF(BZ549="",0,(SUMIF($G$3:BY$3,"金额-入",$G549:BY549)-SUMIF($G$3:BY$3,"金额-出",$G549:BY549))/(SUMIF($G$3:BY$3,"数量-入",$G549:BY549)-SUMIF($G$3:BY$3,"数量-出",$G549:BY549))),0)</f>
        <v>0</v>
      </c>
      <c r="CB549" s="115">
        <f t="shared" si="356"/>
        <v>0</v>
      </c>
      <c r="CC549" s="125"/>
      <c r="CD549" s="126"/>
      <c r="CE549" s="123"/>
      <c r="CF549" s="112"/>
      <c r="CG549" s="119">
        <f t="shared" si="357"/>
        <v>0</v>
      </c>
      <c r="CH549" s="124"/>
      <c r="CI549" s="115">
        <f>IFERROR(IF(CH549="",0,(SUMIF($G$3:CG$3,"金额-入",$G549:CG549)-SUMIF($G$3:CG$3,"金额-出",$G549:CG549))/(SUMIF($G$3:CG$3,"数量-入",$G549:CG549)-SUMIF($G$3:CG$3,"数量-出",$G549:CG549))),0)</f>
        <v>0</v>
      </c>
      <c r="CJ549" s="115">
        <f t="shared" si="358"/>
        <v>0</v>
      </c>
      <c r="CK549" s="125"/>
      <c r="CL549" s="126"/>
      <c r="CM549" s="123"/>
      <c r="CN549" s="112"/>
      <c r="CO549" s="119">
        <f t="shared" si="359"/>
        <v>0</v>
      </c>
      <c r="CP549" s="124"/>
      <c r="CQ549" s="115">
        <f>IFERROR(IF(CP549="",0,(SUMIF($G$3:CO$3,"金额-入",$G549:CO549)-SUMIF($G$3:CO$3,"金额-出",$G549:CO549))/(SUMIF($G$3:CO$3,"数量-入",$G549:CO549)-SUMIF($G$3:CO$3,"数量-出",$G549:CO549))),0)</f>
        <v>0</v>
      </c>
      <c r="CR549" s="115">
        <f t="shared" si="360"/>
        <v>0</v>
      </c>
      <c r="CS549" s="125"/>
      <c r="CT549" s="126"/>
      <c r="CU549" s="123"/>
      <c r="CV549" s="112"/>
      <c r="CW549" s="119">
        <f t="shared" si="361"/>
        <v>0</v>
      </c>
      <c r="CX549" s="124"/>
      <c r="CY549" s="115">
        <f>IFERROR(IF(CX549="",0,(SUMIF($G$3:CW$3,"金额-入",$G549:CW549)-SUMIF($G$3:CW$3,"金额-出",$G549:CW549))/(SUMIF($G$3:CW$3,"数量-入",$G549:CW549)-SUMIF($G$3:CW$3,"数量-出",$G549:CW549))),0)</f>
        <v>0</v>
      </c>
      <c r="CZ549" s="115">
        <f t="shared" si="362"/>
        <v>0</v>
      </c>
      <c r="DA549" s="125"/>
      <c r="DB549" s="126"/>
      <c r="DC549" s="123"/>
      <c r="DD549" s="112"/>
      <c r="DE549" s="119">
        <f t="shared" si="363"/>
        <v>0</v>
      </c>
      <c r="DF549" s="124"/>
      <c r="DG549" s="115">
        <f>IFERROR(IF(DF549="",0,(SUMIF($G$3:DE$3,"金额-入",$G549:DE549)-SUMIF($G$3:DE$3,"金额-出",$G549:DE549))/(SUMIF($G$3:DE$3,"数量-入",$G549:DE549)-SUMIF($G$3:DE$3,"数量-出",$G549:DE549))),0)</f>
        <v>0</v>
      </c>
      <c r="DH549" s="115">
        <f t="shared" si="364"/>
        <v>0</v>
      </c>
      <c r="DI549" s="125"/>
      <c r="DJ549" s="126"/>
      <c r="DK549" s="109">
        <f t="array" ref="DK549">MIN(IF(($G$3:$DJ$3="单价")*(G549:DJ549&lt;&gt;0),G549:DJ549))</f>
        <v>0</v>
      </c>
      <c r="DL549" s="97">
        <f t="array" ref="DL549">MAX(IF($G$3:$DJ$3="单价",G549:DJ549))</f>
        <v>0</v>
      </c>
      <c r="DM549" s="115">
        <f t="shared" si="365"/>
        <v>0</v>
      </c>
      <c r="DN549" s="127"/>
      <c r="DO549" s="2"/>
      <c r="DP549" s="11">
        <f t="shared" si="366"/>
        <v>0</v>
      </c>
      <c r="DQ549" s="11">
        <f t="shared" si="367"/>
        <v>0</v>
      </c>
      <c r="DR549" s="11"/>
      <c r="DS549" s="11"/>
      <c r="DT549" s="11"/>
      <c r="DU549" s="2"/>
      <c r="DV549" s="2"/>
      <c r="DW549" s="2"/>
      <c r="DX549" s="2"/>
      <c r="DY549" s="2"/>
    </row>
    <row r="550" spans="1:129" ht="18" hidden="1" customHeight="1" outlineLevel="1" x14ac:dyDescent="0.15">
      <c r="A550" s="2"/>
      <c r="B550" s="53">
        <f t="shared" si="330"/>
        <v>546</v>
      </c>
      <c r="C550" s="5"/>
      <c r="D550" s="6"/>
      <c r="E550" s="7"/>
      <c r="F550" s="8"/>
      <c r="G550" s="111"/>
      <c r="H550" s="112"/>
      <c r="I550" s="113">
        <f t="shared" si="333"/>
        <v>0</v>
      </c>
      <c r="J550" s="114">
        <f t="shared" si="334"/>
        <v>0</v>
      </c>
      <c r="K550" s="115">
        <f t="shared" si="331"/>
        <v>0</v>
      </c>
      <c r="L550" s="113">
        <f t="shared" si="335"/>
        <v>0</v>
      </c>
      <c r="M550" s="114">
        <f t="shared" si="336"/>
        <v>0</v>
      </c>
      <c r="N550" s="115">
        <f t="shared" si="332"/>
        <v>0</v>
      </c>
      <c r="O550" s="113">
        <f t="shared" si="337"/>
        <v>0</v>
      </c>
      <c r="P550" s="116">
        <f t="shared" si="338"/>
        <v>0</v>
      </c>
      <c r="Q550" s="117">
        <f t="shared" si="339"/>
        <v>0</v>
      </c>
      <c r="R550" s="118">
        <f t="shared" si="340"/>
        <v>0</v>
      </c>
      <c r="S550" s="111"/>
      <c r="T550" s="112"/>
      <c r="U550" s="119">
        <f t="shared" si="341"/>
        <v>0</v>
      </c>
      <c r="V550" s="120"/>
      <c r="W550" s="115">
        <f>IFERROR(IF(V550="",0,(SUMIF($G$3:U$3,"金额-入",$G550:U550)-SUMIF($G$3:U$3,"金额-出",$G550:U550))/(SUMIF($G$3:U$3,"数量-入",$G550:U550)-SUMIF($G$3:U$3,"数量-出",$G550:U550))),0)</f>
        <v>0</v>
      </c>
      <c r="X550" s="115">
        <f t="shared" si="342"/>
        <v>0</v>
      </c>
      <c r="Y550" s="121"/>
      <c r="Z550" s="122"/>
      <c r="AA550" s="111"/>
      <c r="AB550" s="112"/>
      <c r="AC550" s="119">
        <f t="shared" si="343"/>
        <v>0</v>
      </c>
      <c r="AD550" s="120"/>
      <c r="AE550" s="115">
        <f>IFERROR(IF(AD550="",0,(SUMIF($G$3:AC$3,"金额-入",$G550:AC550)-SUMIF($G$3:AC$3,"金额-出",$G550:AC550))/(SUMIF($G$3:AC$3,"数量-入",$G550:AC550)-SUMIF($G$3:AC$3,"数量-出",$G550:AC550))),0)</f>
        <v>0</v>
      </c>
      <c r="AF550" s="115">
        <f t="shared" si="344"/>
        <v>0</v>
      </c>
      <c r="AG550" s="121"/>
      <c r="AH550" s="122"/>
      <c r="AI550" s="123"/>
      <c r="AJ550" s="112"/>
      <c r="AK550" s="119">
        <f t="shared" si="345"/>
        <v>0</v>
      </c>
      <c r="AL550" s="124"/>
      <c r="AM550" s="115">
        <f>IFERROR(IF(AL550="",0,(SUMIF($G$3:AK$3,"金额-入",$G550:AK550)-SUMIF($G$3:AK$3,"金额-出",$G550:AK550))/(SUMIF($G$3:AK$3,"数量-入",$G550:AK550)-SUMIF($G$3:AK$3,"数量-出",$G550:AK550))),0)</f>
        <v>0</v>
      </c>
      <c r="AN550" s="115">
        <f t="shared" si="346"/>
        <v>0</v>
      </c>
      <c r="AO550" s="125"/>
      <c r="AP550" s="126"/>
      <c r="AQ550" s="123"/>
      <c r="AR550" s="112"/>
      <c r="AS550" s="119">
        <f t="shared" si="347"/>
        <v>0</v>
      </c>
      <c r="AT550" s="124"/>
      <c r="AU550" s="115">
        <f>IFERROR(IF(AT550="",0,(SUMIF($G$3:AS$3,"金额-入",$G550:AS550)-SUMIF($G$3:AS$3,"金额-出",$G550:AS550))/(SUMIF($G$3:AS$3,"数量-入",$G550:AS550)-SUMIF($G$3:AS$3,"数量-出",$G550:AS550))),0)</f>
        <v>0</v>
      </c>
      <c r="AV550" s="115">
        <f t="shared" si="348"/>
        <v>0</v>
      </c>
      <c r="AW550" s="125"/>
      <c r="AX550" s="126"/>
      <c r="AY550" s="123"/>
      <c r="AZ550" s="112"/>
      <c r="BA550" s="119">
        <f t="shared" si="349"/>
        <v>0</v>
      </c>
      <c r="BB550" s="124"/>
      <c r="BC550" s="115">
        <f>IFERROR(IF(BB550="",0,(SUMIF($G$3:BA$3,"金额-入",$G550:BA550)-SUMIF($G$3:BA$3,"金额-出",$G550:BA550))/(SUMIF($G$3:BA$3,"数量-入",$G550:BA550)-SUMIF($G$3:BA$3,"数量-出",$G550:BA550))),0)</f>
        <v>0</v>
      </c>
      <c r="BD550" s="115">
        <f t="shared" si="350"/>
        <v>0</v>
      </c>
      <c r="BE550" s="125"/>
      <c r="BF550" s="126"/>
      <c r="BG550" s="123"/>
      <c r="BH550" s="112"/>
      <c r="BI550" s="119">
        <f t="shared" si="351"/>
        <v>0</v>
      </c>
      <c r="BJ550" s="124"/>
      <c r="BK550" s="115">
        <f>IFERROR(IF(BJ550="",0,(SUMIF($G$3:BI$3,"金额-入",$G550:BI550)-SUMIF($G$3:BI$3,"金额-出",$G550:BI550))/(SUMIF($G$3:BI$3,"数量-入",$G550:BI550)-SUMIF($G$3:BI$3,"数量-出",$G550:BI550))),0)</f>
        <v>0</v>
      </c>
      <c r="BL550" s="115">
        <f t="shared" si="352"/>
        <v>0</v>
      </c>
      <c r="BM550" s="125"/>
      <c r="BN550" s="126"/>
      <c r="BO550" s="123"/>
      <c r="BP550" s="112"/>
      <c r="BQ550" s="119">
        <f t="shared" si="353"/>
        <v>0</v>
      </c>
      <c r="BR550" s="124"/>
      <c r="BS550" s="115">
        <f>IFERROR(IF(BR550="",0,(SUMIF($G$3:BQ$3,"金额-入",$G550:BQ550)-SUMIF($G$3:BQ$3,"金额-出",$G550:BQ550))/(SUMIF($G$3:BQ$3,"数量-入",$G550:BQ550)-SUMIF($G$3:BQ$3,"数量-出",$G550:BQ550))),0)</f>
        <v>0</v>
      </c>
      <c r="BT550" s="115">
        <f t="shared" si="354"/>
        <v>0</v>
      </c>
      <c r="BU550" s="125"/>
      <c r="BV550" s="126"/>
      <c r="BW550" s="123"/>
      <c r="BX550" s="112"/>
      <c r="BY550" s="119">
        <f t="shared" si="355"/>
        <v>0</v>
      </c>
      <c r="BZ550" s="124"/>
      <c r="CA550" s="115">
        <f>IFERROR(IF(BZ550="",0,(SUMIF($G$3:BY$3,"金额-入",$G550:BY550)-SUMIF($G$3:BY$3,"金额-出",$G550:BY550))/(SUMIF($G$3:BY$3,"数量-入",$G550:BY550)-SUMIF($G$3:BY$3,"数量-出",$G550:BY550))),0)</f>
        <v>0</v>
      </c>
      <c r="CB550" s="115">
        <f t="shared" si="356"/>
        <v>0</v>
      </c>
      <c r="CC550" s="125"/>
      <c r="CD550" s="126"/>
      <c r="CE550" s="123"/>
      <c r="CF550" s="112"/>
      <c r="CG550" s="119">
        <f t="shared" si="357"/>
        <v>0</v>
      </c>
      <c r="CH550" s="124"/>
      <c r="CI550" s="115">
        <f>IFERROR(IF(CH550="",0,(SUMIF($G$3:CG$3,"金额-入",$G550:CG550)-SUMIF($G$3:CG$3,"金额-出",$G550:CG550))/(SUMIF($G$3:CG$3,"数量-入",$G550:CG550)-SUMIF($G$3:CG$3,"数量-出",$G550:CG550))),0)</f>
        <v>0</v>
      </c>
      <c r="CJ550" s="115">
        <f t="shared" si="358"/>
        <v>0</v>
      </c>
      <c r="CK550" s="125"/>
      <c r="CL550" s="126"/>
      <c r="CM550" s="123"/>
      <c r="CN550" s="112"/>
      <c r="CO550" s="119">
        <f t="shared" si="359"/>
        <v>0</v>
      </c>
      <c r="CP550" s="124"/>
      <c r="CQ550" s="115">
        <f>IFERROR(IF(CP550="",0,(SUMIF($G$3:CO$3,"金额-入",$G550:CO550)-SUMIF($G$3:CO$3,"金额-出",$G550:CO550))/(SUMIF($G$3:CO$3,"数量-入",$G550:CO550)-SUMIF($G$3:CO$3,"数量-出",$G550:CO550))),0)</f>
        <v>0</v>
      </c>
      <c r="CR550" s="115">
        <f t="shared" si="360"/>
        <v>0</v>
      </c>
      <c r="CS550" s="125"/>
      <c r="CT550" s="126"/>
      <c r="CU550" s="123"/>
      <c r="CV550" s="112"/>
      <c r="CW550" s="119">
        <f t="shared" si="361"/>
        <v>0</v>
      </c>
      <c r="CX550" s="124"/>
      <c r="CY550" s="115">
        <f>IFERROR(IF(CX550="",0,(SUMIF($G$3:CW$3,"金额-入",$G550:CW550)-SUMIF($G$3:CW$3,"金额-出",$G550:CW550))/(SUMIF($G$3:CW$3,"数量-入",$G550:CW550)-SUMIF($G$3:CW$3,"数量-出",$G550:CW550))),0)</f>
        <v>0</v>
      </c>
      <c r="CZ550" s="115">
        <f t="shared" si="362"/>
        <v>0</v>
      </c>
      <c r="DA550" s="125"/>
      <c r="DB550" s="126"/>
      <c r="DC550" s="123"/>
      <c r="DD550" s="112"/>
      <c r="DE550" s="119">
        <f t="shared" si="363"/>
        <v>0</v>
      </c>
      <c r="DF550" s="124"/>
      <c r="DG550" s="115">
        <f>IFERROR(IF(DF550="",0,(SUMIF($G$3:DE$3,"金额-入",$G550:DE550)-SUMIF($G$3:DE$3,"金额-出",$G550:DE550))/(SUMIF($G$3:DE$3,"数量-入",$G550:DE550)-SUMIF($G$3:DE$3,"数量-出",$G550:DE550))),0)</f>
        <v>0</v>
      </c>
      <c r="DH550" s="115">
        <f t="shared" si="364"/>
        <v>0</v>
      </c>
      <c r="DI550" s="125"/>
      <c r="DJ550" s="126"/>
      <c r="DK550" s="109">
        <f t="array" ref="DK550">MIN(IF(($G$3:$DJ$3="单价")*(G550:DJ550&lt;&gt;0),G550:DJ550))</f>
        <v>0</v>
      </c>
      <c r="DL550" s="97">
        <f t="array" ref="DL550">MAX(IF($G$3:$DJ$3="单价",G550:DJ550))</f>
        <v>0</v>
      </c>
      <c r="DM550" s="115">
        <f t="shared" si="365"/>
        <v>0</v>
      </c>
      <c r="DN550" s="127"/>
      <c r="DO550" s="2"/>
      <c r="DP550" s="11">
        <f t="shared" si="366"/>
        <v>0</v>
      </c>
      <c r="DQ550" s="11">
        <f t="shared" si="367"/>
        <v>0</v>
      </c>
      <c r="DR550" s="11"/>
      <c r="DS550" s="11"/>
      <c r="DT550" s="11"/>
      <c r="DU550" s="2"/>
      <c r="DV550" s="2"/>
      <c r="DW550" s="2"/>
      <c r="DX550" s="2"/>
      <c r="DY550" s="2"/>
    </row>
    <row r="551" spans="1:129" ht="18" hidden="1" customHeight="1" outlineLevel="1" x14ac:dyDescent="0.15">
      <c r="A551" s="2"/>
      <c r="B551" s="53">
        <f t="shared" si="330"/>
        <v>547</v>
      </c>
      <c r="C551" s="5"/>
      <c r="D551" s="6"/>
      <c r="E551" s="7"/>
      <c r="F551" s="8"/>
      <c r="G551" s="111"/>
      <c r="H551" s="112"/>
      <c r="I551" s="113">
        <f t="shared" si="333"/>
        <v>0</v>
      </c>
      <c r="J551" s="114">
        <f t="shared" si="334"/>
        <v>0</v>
      </c>
      <c r="K551" s="115">
        <f t="shared" si="331"/>
        <v>0</v>
      </c>
      <c r="L551" s="113">
        <f t="shared" si="335"/>
        <v>0</v>
      </c>
      <c r="M551" s="114">
        <f t="shared" si="336"/>
        <v>0</v>
      </c>
      <c r="N551" s="115">
        <f t="shared" si="332"/>
        <v>0</v>
      </c>
      <c r="O551" s="113">
        <f t="shared" si="337"/>
        <v>0</v>
      </c>
      <c r="P551" s="116">
        <f t="shared" si="338"/>
        <v>0</v>
      </c>
      <c r="Q551" s="117">
        <f t="shared" si="339"/>
        <v>0</v>
      </c>
      <c r="R551" s="118">
        <f t="shared" si="340"/>
        <v>0</v>
      </c>
      <c r="S551" s="111"/>
      <c r="T551" s="112"/>
      <c r="U551" s="119">
        <f t="shared" si="341"/>
        <v>0</v>
      </c>
      <c r="V551" s="120"/>
      <c r="W551" s="115">
        <f>IFERROR(IF(V551="",0,(SUMIF($G$3:U$3,"金额-入",$G551:U551)-SUMIF($G$3:U$3,"金额-出",$G551:U551))/(SUMIF($G$3:U$3,"数量-入",$G551:U551)-SUMIF($G$3:U$3,"数量-出",$G551:U551))),0)</f>
        <v>0</v>
      </c>
      <c r="X551" s="115">
        <f t="shared" si="342"/>
        <v>0</v>
      </c>
      <c r="Y551" s="121"/>
      <c r="Z551" s="122"/>
      <c r="AA551" s="111"/>
      <c r="AB551" s="112"/>
      <c r="AC551" s="119">
        <f t="shared" si="343"/>
        <v>0</v>
      </c>
      <c r="AD551" s="120"/>
      <c r="AE551" s="115">
        <f>IFERROR(IF(AD551="",0,(SUMIF($G$3:AC$3,"金额-入",$G551:AC551)-SUMIF($G$3:AC$3,"金额-出",$G551:AC551))/(SUMIF($G$3:AC$3,"数量-入",$G551:AC551)-SUMIF($G$3:AC$3,"数量-出",$G551:AC551))),0)</f>
        <v>0</v>
      </c>
      <c r="AF551" s="115">
        <f t="shared" si="344"/>
        <v>0</v>
      </c>
      <c r="AG551" s="121"/>
      <c r="AH551" s="122"/>
      <c r="AI551" s="123"/>
      <c r="AJ551" s="112"/>
      <c r="AK551" s="119">
        <f t="shared" si="345"/>
        <v>0</v>
      </c>
      <c r="AL551" s="124"/>
      <c r="AM551" s="115">
        <f>IFERROR(IF(AL551="",0,(SUMIF($G$3:AK$3,"金额-入",$G551:AK551)-SUMIF($G$3:AK$3,"金额-出",$G551:AK551))/(SUMIF($G$3:AK$3,"数量-入",$G551:AK551)-SUMIF($G$3:AK$3,"数量-出",$G551:AK551))),0)</f>
        <v>0</v>
      </c>
      <c r="AN551" s="115">
        <f t="shared" si="346"/>
        <v>0</v>
      </c>
      <c r="AO551" s="125"/>
      <c r="AP551" s="126"/>
      <c r="AQ551" s="123"/>
      <c r="AR551" s="112"/>
      <c r="AS551" s="119">
        <f t="shared" si="347"/>
        <v>0</v>
      </c>
      <c r="AT551" s="124"/>
      <c r="AU551" s="115">
        <f>IFERROR(IF(AT551="",0,(SUMIF($G$3:AS$3,"金额-入",$G551:AS551)-SUMIF($G$3:AS$3,"金额-出",$G551:AS551))/(SUMIF($G$3:AS$3,"数量-入",$G551:AS551)-SUMIF($G$3:AS$3,"数量-出",$G551:AS551))),0)</f>
        <v>0</v>
      </c>
      <c r="AV551" s="115">
        <f t="shared" si="348"/>
        <v>0</v>
      </c>
      <c r="AW551" s="125"/>
      <c r="AX551" s="126"/>
      <c r="AY551" s="123"/>
      <c r="AZ551" s="112"/>
      <c r="BA551" s="119">
        <f t="shared" si="349"/>
        <v>0</v>
      </c>
      <c r="BB551" s="124"/>
      <c r="BC551" s="115">
        <f>IFERROR(IF(BB551="",0,(SUMIF($G$3:BA$3,"金额-入",$G551:BA551)-SUMIF($G$3:BA$3,"金额-出",$G551:BA551))/(SUMIF($G$3:BA$3,"数量-入",$G551:BA551)-SUMIF($G$3:BA$3,"数量-出",$G551:BA551))),0)</f>
        <v>0</v>
      </c>
      <c r="BD551" s="115">
        <f t="shared" si="350"/>
        <v>0</v>
      </c>
      <c r="BE551" s="125"/>
      <c r="BF551" s="126"/>
      <c r="BG551" s="123"/>
      <c r="BH551" s="112"/>
      <c r="BI551" s="119">
        <f t="shared" si="351"/>
        <v>0</v>
      </c>
      <c r="BJ551" s="124"/>
      <c r="BK551" s="115">
        <f>IFERROR(IF(BJ551="",0,(SUMIF($G$3:BI$3,"金额-入",$G551:BI551)-SUMIF($G$3:BI$3,"金额-出",$G551:BI551))/(SUMIF($G$3:BI$3,"数量-入",$G551:BI551)-SUMIF($G$3:BI$3,"数量-出",$G551:BI551))),0)</f>
        <v>0</v>
      </c>
      <c r="BL551" s="115">
        <f t="shared" si="352"/>
        <v>0</v>
      </c>
      <c r="BM551" s="125"/>
      <c r="BN551" s="126"/>
      <c r="BO551" s="123"/>
      <c r="BP551" s="112"/>
      <c r="BQ551" s="119">
        <f t="shared" si="353"/>
        <v>0</v>
      </c>
      <c r="BR551" s="124"/>
      <c r="BS551" s="115">
        <f>IFERROR(IF(BR551="",0,(SUMIF($G$3:BQ$3,"金额-入",$G551:BQ551)-SUMIF($G$3:BQ$3,"金额-出",$G551:BQ551))/(SUMIF($G$3:BQ$3,"数量-入",$G551:BQ551)-SUMIF($G$3:BQ$3,"数量-出",$G551:BQ551))),0)</f>
        <v>0</v>
      </c>
      <c r="BT551" s="115">
        <f t="shared" si="354"/>
        <v>0</v>
      </c>
      <c r="BU551" s="125"/>
      <c r="BV551" s="126"/>
      <c r="BW551" s="123"/>
      <c r="BX551" s="112"/>
      <c r="BY551" s="119">
        <f t="shared" si="355"/>
        <v>0</v>
      </c>
      <c r="BZ551" s="124"/>
      <c r="CA551" s="115">
        <f>IFERROR(IF(BZ551="",0,(SUMIF($G$3:BY$3,"金额-入",$G551:BY551)-SUMIF($G$3:BY$3,"金额-出",$G551:BY551))/(SUMIF($G$3:BY$3,"数量-入",$G551:BY551)-SUMIF($G$3:BY$3,"数量-出",$G551:BY551))),0)</f>
        <v>0</v>
      </c>
      <c r="CB551" s="115">
        <f t="shared" si="356"/>
        <v>0</v>
      </c>
      <c r="CC551" s="125"/>
      <c r="CD551" s="126"/>
      <c r="CE551" s="123"/>
      <c r="CF551" s="112"/>
      <c r="CG551" s="119">
        <f t="shared" si="357"/>
        <v>0</v>
      </c>
      <c r="CH551" s="124"/>
      <c r="CI551" s="115">
        <f>IFERROR(IF(CH551="",0,(SUMIF($G$3:CG$3,"金额-入",$G551:CG551)-SUMIF($G$3:CG$3,"金额-出",$G551:CG551))/(SUMIF($G$3:CG$3,"数量-入",$G551:CG551)-SUMIF($G$3:CG$3,"数量-出",$G551:CG551))),0)</f>
        <v>0</v>
      </c>
      <c r="CJ551" s="115">
        <f t="shared" si="358"/>
        <v>0</v>
      </c>
      <c r="CK551" s="125"/>
      <c r="CL551" s="126"/>
      <c r="CM551" s="123"/>
      <c r="CN551" s="112"/>
      <c r="CO551" s="119">
        <f t="shared" si="359"/>
        <v>0</v>
      </c>
      <c r="CP551" s="124"/>
      <c r="CQ551" s="115">
        <f>IFERROR(IF(CP551="",0,(SUMIF($G$3:CO$3,"金额-入",$G551:CO551)-SUMIF($G$3:CO$3,"金额-出",$G551:CO551))/(SUMIF($G$3:CO$3,"数量-入",$G551:CO551)-SUMIF($G$3:CO$3,"数量-出",$G551:CO551))),0)</f>
        <v>0</v>
      </c>
      <c r="CR551" s="115">
        <f t="shared" si="360"/>
        <v>0</v>
      </c>
      <c r="CS551" s="125"/>
      <c r="CT551" s="126"/>
      <c r="CU551" s="123"/>
      <c r="CV551" s="112"/>
      <c r="CW551" s="119">
        <f t="shared" si="361"/>
        <v>0</v>
      </c>
      <c r="CX551" s="124"/>
      <c r="CY551" s="115">
        <f>IFERROR(IF(CX551="",0,(SUMIF($G$3:CW$3,"金额-入",$G551:CW551)-SUMIF($G$3:CW$3,"金额-出",$G551:CW551))/(SUMIF($G$3:CW$3,"数量-入",$G551:CW551)-SUMIF($G$3:CW$3,"数量-出",$G551:CW551))),0)</f>
        <v>0</v>
      </c>
      <c r="CZ551" s="115">
        <f t="shared" si="362"/>
        <v>0</v>
      </c>
      <c r="DA551" s="125"/>
      <c r="DB551" s="126"/>
      <c r="DC551" s="123"/>
      <c r="DD551" s="112"/>
      <c r="DE551" s="119">
        <f t="shared" si="363"/>
        <v>0</v>
      </c>
      <c r="DF551" s="124"/>
      <c r="DG551" s="115">
        <f>IFERROR(IF(DF551="",0,(SUMIF($G$3:DE$3,"金额-入",$G551:DE551)-SUMIF($G$3:DE$3,"金额-出",$G551:DE551))/(SUMIF($G$3:DE$3,"数量-入",$G551:DE551)-SUMIF($G$3:DE$3,"数量-出",$G551:DE551))),0)</f>
        <v>0</v>
      </c>
      <c r="DH551" s="115">
        <f t="shared" si="364"/>
        <v>0</v>
      </c>
      <c r="DI551" s="125"/>
      <c r="DJ551" s="126"/>
      <c r="DK551" s="109">
        <f t="array" ref="DK551">MIN(IF(($G$3:$DJ$3="单价")*(G551:DJ551&lt;&gt;0),G551:DJ551))</f>
        <v>0</v>
      </c>
      <c r="DL551" s="97">
        <f t="array" ref="DL551">MAX(IF($G$3:$DJ$3="单价",G551:DJ551))</f>
        <v>0</v>
      </c>
      <c r="DM551" s="115">
        <f t="shared" si="365"/>
        <v>0</v>
      </c>
      <c r="DN551" s="127"/>
      <c r="DO551" s="2"/>
      <c r="DP551" s="11">
        <f t="shared" si="366"/>
        <v>0</v>
      </c>
      <c r="DQ551" s="11">
        <f t="shared" si="367"/>
        <v>0</v>
      </c>
      <c r="DR551" s="11"/>
      <c r="DS551" s="11"/>
      <c r="DT551" s="11"/>
      <c r="DU551" s="2"/>
      <c r="DV551" s="2"/>
      <c r="DW551" s="2"/>
      <c r="DX551" s="2"/>
      <c r="DY551" s="2"/>
    </row>
    <row r="552" spans="1:129" ht="18" hidden="1" customHeight="1" outlineLevel="1" x14ac:dyDescent="0.15">
      <c r="A552" s="2"/>
      <c r="B552" s="53">
        <f t="shared" si="330"/>
        <v>548</v>
      </c>
      <c r="C552" s="5"/>
      <c r="D552" s="6"/>
      <c r="E552" s="7"/>
      <c r="F552" s="8"/>
      <c r="G552" s="111"/>
      <c r="H552" s="112"/>
      <c r="I552" s="113">
        <f t="shared" si="333"/>
        <v>0</v>
      </c>
      <c r="J552" s="114">
        <f t="shared" si="334"/>
        <v>0</v>
      </c>
      <c r="K552" s="115">
        <f t="shared" si="331"/>
        <v>0</v>
      </c>
      <c r="L552" s="113">
        <f t="shared" si="335"/>
        <v>0</v>
      </c>
      <c r="M552" s="114">
        <f t="shared" si="336"/>
        <v>0</v>
      </c>
      <c r="N552" s="115">
        <f t="shared" si="332"/>
        <v>0</v>
      </c>
      <c r="O552" s="113">
        <f t="shared" si="337"/>
        <v>0</v>
      </c>
      <c r="P552" s="116">
        <f t="shared" si="338"/>
        <v>0</v>
      </c>
      <c r="Q552" s="117">
        <f t="shared" si="339"/>
        <v>0</v>
      </c>
      <c r="R552" s="118">
        <f t="shared" si="340"/>
        <v>0</v>
      </c>
      <c r="S552" s="111"/>
      <c r="T552" s="112"/>
      <c r="U552" s="119">
        <f t="shared" si="341"/>
        <v>0</v>
      </c>
      <c r="V552" s="120"/>
      <c r="W552" s="115">
        <f>IFERROR(IF(V552="",0,(SUMIF($G$3:U$3,"金额-入",$G552:U552)-SUMIF($G$3:U$3,"金额-出",$G552:U552))/(SUMIF($G$3:U$3,"数量-入",$G552:U552)-SUMIF($G$3:U$3,"数量-出",$G552:U552))),0)</f>
        <v>0</v>
      </c>
      <c r="X552" s="115">
        <f t="shared" si="342"/>
        <v>0</v>
      </c>
      <c r="Y552" s="121"/>
      <c r="Z552" s="122"/>
      <c r="AA552" s="111"/>
      <c r="AB552" s="112"/>
      <c r="AC552" s="119">
        <f t="shared" si="343"/>
        <v>0</v>
      </c>
      <c r="AD552" s="120"/>
      <c r="AE552" s="115">
        <f>IFERROR(IF(AD552="",0,(SUMIF($G$3:AC$3,"金额-入",$G552:AC552)-SUMIF($G$3:AC$3,"金额-出",$G552:AC552))/(SUMIF($G$3:AC$3,"数量-入",$G552:AC552)-SUMIF($G$3:AC$3,"数量-出",$G552:AC552))),0)</f>
        <v>0</v>
      </c>
      <c r="AF552" s="115">
        <f t="shared" si="344"/>
        <v>0</v>
      </c>
      <c r="AG552" s="121"/>
      <c r="AH552" s="122"/>
      <c r="AI552" s="123"/>
      <c r="AJ552" s="112"/>
      <c r="AK552" s="119">
        <f t="shared" si="345"/>
        <v>0</v>
      </c>
      <c r="AL552" s="124"/>
      <c r="AM552" s="115">
        <f>IFERROR(IF(AL552="",0,(SUMIF($G$3:AK$3,"金额-入",$G552:AK552)-SUMIF($G$3:AK$3,"金额-出",$G552:AK552))/(SUMIF($G$3:AK$3,"数量-入",$G552:AK552)-SUMIF($G$3:AK$3,"数量-出",$G552:AK552))),0)</f>
        <v>0</v>
      </c>
      <c r="AN552" s="115">
        <f t="shared" si="346"/>
        <v>0</v>
      </c>
      <c r="AO552" s="125"/>
      <c r="AP552" s="126"/>
      <c r="AQ552" s="123"/>
      <c r="AR552" s="112"/>
      <c r="AS552" s="119">
        <f t="shared" si="347"/>
        <v>0</v>
      </c>
      <c r="AT552" s="124"/>
      <c r="AU552" s="115">
        <f>IFERROR(IF(AT552="",0,(SUMIF($G$3:AS$3,"金额-入",$G552:AS552)-SUMIF($G$3:AS$3,"金额-出",$G552:AS552))/(SUMIF($G$3:AS$3,"数量-入",$G552:AS552)-SUMIF($G$3:AS$3,"数量-出",$G552:AS552))),0)</f>
        <v>0</v>
      </c>
      <c r="AV552" s="115">
        <f t="shared" si="348"/>
        <v>0</v>
      </c>
      <c r="AW552" s="125"/>
      <c r="AX552" s="126"/>
      <c r="AY552" s="123"/>
      <c r="AZ552" s="112"/>
      <c r="BA552" s="119">
        <f t="shared" si="349"/>
        <v>0</v>
      </c>
      <c r="BB552" s="124"/>
      <c r="BC552" s="115">
        <f>IFERROR(IF(BB552="",0,(SUMIF($G$3:BA$3,"金额-入",$G552:BA552)-SUMIF($G$3:BA$3,"金额-出",$G552:BA552))/(SUMIF($G$3:BA$3,"数量-入",$G552:BA552)-SUMIF($G$3:BA$3,"数量-出",$G552:BA552))),0)</f>
        <v>0</v>
      </c>
      <c r="BD552" s="115">
        <f t="shared" si="350"/>
        <v>0</v>
      </c>
      <c r="BE552" s="125"/>
      <c r="BF552" s="126"/>
      <c r="BG552" s="123"/>
      <c r="BH552" s="112"/>
      <c r="BI552" s="119">
        <f t="shared" si="351"/>
        <v>0</v>
      </c>
      <c r="BJ552" s="124"/>
      <c r="BK552" s="115">
        <f>IFERROR(IF(BJ552="",0,(SUMIF($G$3:BI$3,"金额-入",$G552:BI552)-SUMIF($G$3:BI$3,"金额-出",$G552:BI552))/(SUMIF($G$3:BI$3,"数量-入",$G552:BI552)-SUMIF($G$3:BI$3,"数量-出",$G552:BI552))),0)</f>
        <v>0</v>
      </c>
      <c r="BL552" s="115">
        <f t="shared" si="352"/>
        <v>0</v>
      </c>
      <c r="BM552" s="125"/>
      <c r="BN552" s="126"/>
      <c r="BO552" s="123"/>
      <c r="BP552" s="112"/>
      <c r="BQ552" s="119">
        <f t="shared" si="353"/>
        <v>0</v>
      </c>
      <c r="BR552" s="124"/>
      <c r="BS552" s="115">
        <f>IFERROR(IF(BR552="",0,(SUMIF($G$3:BQ$3,"金额-入",$G552:BQ552)-SUMIF($G$3:BQ$3,"金额-出",$G552:BQ552))/(SUMIF($G$3:BQ$3,"数量-入",$G552:BQ552)-SUMIF($G$3:BQ$3,"数量-出",$G552:BQ552))),0)</f>
        <v>0</v>
      </c>
      <c r="BT552" s="115">
        <f t="shared" si="354"/>
        <v>0</v>
      </c>
      <c r="BU552" s="125"/>
      <c r="BV552" s="126"/>
      <c r="BW552" s="123"/>
      <c r="BX552" s="112"/>
      <c r="BY552" s="119">
        <f t="shared" si="355"/>
        <v>0</v>
      </c>
      <c r="BZ552" s="124"/>
      <c r="CA552" s="115">
        <f>IFERROR(IF(BZ552="",0,(SUMIF($G$3:BY$3,"金额-入",$G552:BY552)-SUMIF($G$3:BY$3,"金额-出",$G552:BY552))/(SUMIF($G$3:BY$3,"数量-入",$G552:BY552)-SUMIF($G$3:BY$3,"数量-出",$G552:BY552))),0)</f>
        <v>0</v>
      </c>
      <c r="CB552" s="115">
        <f t="shared" si="356"/>
        <v>0</v>
      </c>
      <c r="CC552" s="125"/>
      <c r="CD552" s="126"/>
      <c r="CE552" s="123"/>
      <c r="CF552" s="112"/>
      <c r="CG552" s="119">
        <f t="shared" si="357"/>
        <v>0</v>
      </c>
      <c r="CH552" s="124"/>
      <c r="CI552" s="115">
        <f>IFERROR(IF(CH552="",0,(SUMIF($G$3:CG$3,"金额-入",$G552:CG552)-SUMIF($G$3:CG$3,"金额-出",$G552:CG552))/(SUMIF($G$3:CG$3,"数量-入",$G552:CG552)-SUMIF($G$3:CG$3,"数量-出",$G552:CG552))),0)</f>
        <v>0</v>
      </c>
      <c r="CJ552" s="115">
        <f t="shared" si="358"/>
        <v>0</v>
      </c>
      <c r="CK552" s="125"/>
      <c r="CL552" s="126"/>
      <c r="CM552" s="123"/>
      <c r="CN552" s="112"/>
      <c r="CO552" s="119">
        <f t="shared" si="359"/>
        <v>0</v>
      </c>
      <c r="CP552" s="124"/>
      <c r="CQ552" s="115">
        <f>IFERROR(IF(CP552="",0,(SUMIF($G$3:CO$3,"金额-入",$G552:CO552)-SUMIF($G$3:CO$3,"金额-出",$G552:CO552))/(SUMIF($G$3:CO$3,"数量-入",$G552:CO552)-SUMIF($G$3:CO$3,"数量-出",$G552:CO552))),0)</f>
        <v>0</v>
      </c>
      <c r="CR552" s="115">
        <f t="shared" si="360"/>
        <v>0</v>
      </c>
      <c r="CS552" s="125"/>
      <c r="CT552" s="126"/>
      <c r="CU552" s="123"/>
      <c r="CV552" s="112"/>
      <c r="CW552" s="119">
        <f t="shared" si="361"/>
        <v>0</v>
      </c>
      <c r="CX552" s="124"/>
      <c r="CY552" s="115">
        <f>IFERROR(IF(CX552="",0,(SUMIF($G$3:CW$3,"金额-入",$G552:CW552)-SUMIF($G$3:CW$3,"金额-出",$G552:CW552))/(SUMIF($G$3:CW$3,"数量-入",$G552:CW552)-SUMIF($G$3:CW$3,"数量-出",$G552:CW552))),0)</f>
        <v>0</v>
      </c>
      <c r="CZ552" s="115">
        <f t="shared" si="362"/>
        <v>0</v>
      </c>
      <c r="DA552" s="125"/>
      <c r="DB552" s="126"/>
      <c r="DC552" s="123"/>
      <c r="DD552" s="112"/>
      <c r="DE552" s="119">
        <f t="shared" si="363"/>
        <v>0</v>
      </c>
      <c r="DF552" s="124"/>
      <c r="DG552" s="115">
        <f>IFERROR(IF(DF552="",0,(SUMIF($G$3:DE$3,"金额-入",$G552:DE552)-SUMIF($G$3:DE$3,"金额-出",$G552:DE552))/(SUMIF($G$3:DE$3,"数量-入",$G552:DE552)-SUMIF($G$3:DE$3,"数量-出",$G552:DE552))),0)</f>
        <v>0</v>
      </c>
      <c r="DH552" s="115">
        <f t="shared" si="364"/>
        <v>0</v>
      </c>
      <c r="DI552" s="125"/>
      <c r="DJ552" s="126"/>
      <c r="DK552" s="109">
        <f t="array" ref="DK552">MIN(IF(($G$3:$DJ$3="单价")*(G552:DJ552&lt;&gt;0),G552:DJ552))</f>
        <v>0</v>
      </c>
      <c r="DL552" s="97">
        <f t="array" ref="DL552">MAX(IF($G$3:$DJ$3="单价",G552:DJ552))</f>
        <v>0</v>
      </c>
      <c r="DM552" s="115">
        <f t="shared" si="365"/>
        <v>0</v>
      </c>
      <c r="DN552" s="127"/>
      <c r="DO552" s="2"/>
      <c r="DP552" s="11">
        <f t="shared" si="366"/>
        <v>0</v>
      </c>
      <c r="DQ552" s="11">
        <f t="shared" si="367"/>
        <v>0</v>
      </c>
      <c r="DR552" s="11"/>
      <c r="DS552" s="11"/>
      <c r="DT552" s="11"/>
      <c r="DU552" s="2"/>
      <c r="DV552" s="2"/>
      <c r="DW552" s="2"/>
      <c r="DX552" s="2"/>
      <c r="DY552" s="2"/>
    </row>
    <row r="553" spans="1:129" ht="18" hidden="1" customHeight="1" outlineLevel="1" x14ac:dyDescent="0.15">
      <c r="A553" s="2"/>
      <c r="B553" s="53">
        <f t="shared" si="330"/>
        <v>549</v>
      </c>
      <c r="C553" s="5"/>
      <c r="D553" s="6"/>
      <c r="E553" s="7"/>
      <c r="F553" s="8"/>
      <c r="G553" s="111"/>
      <c r="H553" s="112"/>
      <c r="I553" s="113">
        <f t="shared" si="333"/>
        <v>0</v>
      </c>
      <c r="J553" s="114">
        <f t="shared" si="334"/>
        <v>0</v>
      </c>
      <c r="K553" s="115">
        <f t="shared" si="331"/>
        <v>0</v>
      </c>
      <c r="L553" s="113">
        <f t="shared" si="335"/>
        <v>0</v>
      </c>
      <c r="M553" s="114">
        <f t="shared" si="336"/>
        <v>0</v>
      </c>
      <c r="N553" s="115">
        <f t="shared" si="332"/>
        <v>0</v>
      </c>
      <c r="O553" s="113">
        <f t="shared" si="337"/>
        <v>0</v>
      </c>
      <c r="P553" s="116">
        <f t="shared" si="338"/>
        <v>0</v>
      </c>
      <c r="Q553" s="117">
        <f t="shared" si="339"/>
        <v>0</v>
      </c>
      <c r="R553" s="118">
        <f t="shared" si="340"/>
        <v>0</v>
      </c>
      <c r="S553" s="111"/>
      <c r="T553" s="112"/>
      <c r="U553" s="119">
        <f t="shared" si="341"/>
        <v>0</v>
      </c>
      <c r="V553" s="120"/>
      <c r="W553" s="115">
        <f>IFERROR(IF(V553="",0,(SUMIF($G$3:U$3,"金额-入",$G553:U553)-SUMIF($G$3:U$3,"金额-出",$G553:U553))/(SUMIF($G$3:U$3,"数量-入",$G553:U553)-SUMIF($G$3:U$3,"数量-出",$G553:U553))),0)</f>
        <v>0</v>
      </c>
      <c r="X553" s="115">
        <f t="shared" si="342"/>
        <v>0</v>
      </c>
      <c r="Y553" s="121"/>
      <c r="Z553" s="122"/>
      <c r="AA553" s="111"/>
      <c r="AB553" s="112"/>
      <c r="AC553" s="119">
        <f t="shared" si="343"/>
        <v>0</v>
      </c>
      <c r="AD553" s="120"/>
      <c r="AE553" s="115">
        <f>IFERROR(IF(AD553="",0,(SUMIF($G$3:AC$3,"金额-入",$G553:AC553)-SUMIF($G$3:AC$3,"金额-出",$G553:AC553))/(SUMIF($G$3:AC$3,"数量-入",$G553:AC553)-SUMIF($G$3:AC$3,"数量-出",$G553:AC553))),0)</f>
        <v>0</v>
      </c>
      <c r="AF553" s="115">
        <f t="shared" si="344"/>
        <v>0</v>
      </c>
      <c r="AG553" s="121"/>
      <c r="AH553" s="122"/>
      <c r="AI553" s="123"/>
      <c r="AJ553" s="112"/>
      <c r="AK553" s="119">
        <f t="shared" si="345"/>
        <v>0</v>
      </c>
      <c r="AL553" s="124"/>
      <c r="AM553" s="115">
        <f>IFERROR(IF(AL553="",0,(SUMIF($G$3:AK$3,"金额-入",$G553:AK553)-SUMIF($G$3:AK$3,"金额-出",$G553:AK553))/(SUMIF($G$3:AK$3,"数量-入",$G553:AK553)-SUMIF($G$3:AK$3,"数量-出",$G553:AK553))),0)</f>
        <v>0</v>
      </c>
      <c r="AN553" s="115">
        <f t="shared" si="346"/>
        <v>0</v>
      </c>
      <c r="AO553" s="125"/>
      <c r="AP553" s="126"/>
      <c r="AQ553" s="123"/>
      <c r="AR553" s="112"/>
      <c r="AS553" s="119">
        <f t="shared" si="347"/>
        <v>0</v>
      </c>
      <c r="AT553" s="124"/>
      <c r="AU553" s="115">
        <f>IFERROR(IF(AT553="",0,(SUMIF($G$3:AS$3,"金额-入",$G553:AS553)-SUMIF($G$3:AS$3,"金额-出",$G553:AS553))/(SUMIF($G$3:AS$3,"数量-入",$G553:AS553)-SUMIF($G$3:AS$3,"数量-出",$G553:AS553))),0)</f>
        <v>0</v>
      </c>
      <c r="AV553" s="115">
        <f t="shared" si="348"/>
        <v>0</v>
      </c>
      <c r="AW553" s="125"/>
      <c r="AX553" s="126"/>
      <c r="AY553" s="123"/>
      <c r="AZ553" s="112"/>
      <c r="BA553" s="119">
        <f t="shared" si="349"/>
        <v>0</v>
      </c>
      <c r="BB553" s="124"/>
      <c r="BC553" s="115">
        <f>IFERROR(IF(BB553="",0,(SUMIF($G$3:BA$3,"金额-入",$G553:BA553)-SUMIF($G$3:BA$3,"金额-出",$G553:BA553))/(SUMIF($G$3:BA$3,"数量-入",$G553:BA553)-SUMIF($G$3:BA$3,"数量-出",$G553:BA553))),0)</f>
        <v>0</v>
      </c>
      <c r="BD553" s="115">
        <f t="shared" si="350"/>
        <v>0</v>
      </c>
      <c r="BE553" s="125"/>
      <c r="BF553" s="126"/>
      <c r="BG553" s="123"/>
      <c r="BH553" s="112"/>
      <c r="BI553" s="119">
        <f t="shared" si="351"/>
        <v>0</v>
      </c>
      <c r="BJ553" s="124"/>
      <c r="BK553" s="115">
        <f>IFERROR(IF(BJ553="",0,(SUMIF($G$3:BI$3,"金额-入",$G553:BI553)-SUMIF($G$3:BI$3,"金额-出",$G553:BI553))/(SUMIF($G$3:BI$3,"数量-入",$G553:BI553)-SUMIF($G$3:BI$3,"数量-出",$G553:BI553))),0)</f>
        <v>0</v>
      </c>
      <c r="BL553" s="115">
        <f t="shared" si="352"/>
        <v>0</v>
      </c>
      <c r="BM553" s="125"/>
      <c r="BN553" s="126"/>
      <c r="BO553" s="123"/>
      <c r="BP553" s="112"/>
      <c r="BQ553" s="119">
        <f t="shared" si="353"/>
        <v>0</v>
      </c>
      <c r="BR553" s="124"/>
      <c r="BS553" s="115">
        <f>IFERROR(IF(BR553="",0,(SUMIF($G$3:BQ$3,"金额-入",$G553:BQ553)-SUMIF($G$3:BQ$3,"金额-出",$G553:BQ553))/(SUMIF($G$3:BQ$3,"数量-入",$G553:BQ553)-SUMIF($G$3:BQ$3,"数量-出",$G553:BQ553))),0)</f>
        <v>0</v>
      </c>
      <c r="BT553" s="115">
        <f t="shared" si="354"/>
        <v>0</v>
      </c>
      <c r="BU553" s="125"/>
      <c r="BV553" s="126"/>
      <c r="BW553" s="123"/>
      <c r="BX553" s="112"/>
      <c r="BY553" s="119">
        <f t="shared" si="355"/>
        <v>0</v>
      </c>
      <c r="BZ553" s="124"/>
      <c r="CA553" s="115">
        <f>IFERROR(IF(BZ553="",0,(SUMIF($G$3:BY$3,"金额-入",$G553:BY553)-SUMIF($G$3:BY$3,"金额-出",$G553:BY553))/(SUMIF($G$3:BY$3,"数量-入",$G553:BY553)-SUMIF($G$3:BY$3,"数量-出",$G553:BY553))),0)</f>
        <v>0</v>
      </c>
      <c r="CB553" s="115">
        <f t="shared" si="356"/>
        <v>0</v>
      </c>
      <c r="CC553" s="125"/>
      <c r="CD553" s="126"/>
      <c r="CE553" s="123"/>
      <c r="CF553" s="112"/>
      <c r="CG553" s="119">
        <f t="shared" si="357"/>
        <v>0</v>
      </c>
      <c r="CH553" s="124"/>
      <c r="CI553" s="115">
        <f>IFERROR(IF(CH553="",0,(SUMIF($G$3:CG$3,"金额-入",$G553:CG553)-SUMIF($G$3:CG$3,"金额-出",$G553:CG553))/(SUMIF($G$3:CG$3,"数量-入",$G553:CG553)-SUMIF($G$3:CG$3,"数量-出",$G553:CG553))),0)</f>
        <v>0</v>
      </c>
      <c r="CJ553" s="115">
        <f t="shared" si="358"/>
        <v>0</v>
      </c>
      <c r="CK553" s="125"/>
      <c r="CL553" s="126"/>
      <c r="CM553" s="123"/>
      <c r="CN553" s="112"/>
      <c r="CO553" s="119">
        <f t="shared" si="359"/>
        <v>0</v>
      </c>
      <c r="CP553" s="124"/>
      <c r="CQ553" s="115">
        <f>IFERROR(IF(CP553="",0,(SUMIF($G$3:CO$3,"金额-入",$G553:CO553)-SUMIF($G$3:CO$3,"金额-出",$G553:CO553))/(SUMIF($G$3:CO$3,"数量-入",$G553:CO553)-SUMIF($G$3:CO$3,"数量-出",$G553:CO553))),0)</f>
        <v>0</v>
      </c>
      <c r="CR553" s="115">
        <f t="shared" si="360"/>
        <v>0</v>
      </c>
      <c r="CS553" s="125"/>
      <c r="CT553" s="126"/>
      <c r="CU553" s="123"/>
      <c r="CV553" s="112"/>
      <c r="CW553" s="119">
        <f t="shared" si="361"/>
        <v>0</v>
      </c>
      <c r="CX553" s="124"/>
      <c r="CY553" s="115">
        <f>IFERROR(IF(CX553="",0,(SUMIF($G$3:CW$3,"金额-入",$G553:CW553)-SUMIF($G$3:CW$3,"金额-出",$G553:CW553))/(SUMIF($G$3:CW$3,"数量-入",$G553:CW553)-SUMIF($G$3:CW$3,"数量-出",$G553:CW553))),0)</f>
        <v>0</v>
      </c>
      <c r="CZ553" s="115">
        <f t="shared" si="362"/>
        <v>0</v>
      </c>
      <c r="DA553" s="125"/>
      <c r="DB553" s="126"/>
      <c r="DC553" s="123"/>
      <c r="DD553" s="112"/>
      <c r="DE553" s="119">
        <f t="shared" si="363"/>
        <v>0</v>
      </c>
      <c r="DF553" s="124"/>
      <c r="DG553" s="115">
        <f>IFERROR(IF(DF553="",0,(SUMIF($G$3:DE$3,"金额-入",$G553:DE553)-SUMIF($G$3:DE$3,"金额-出",$G553:DE553))/(SUMIF($G$3:DE$3,"数量-入",$G553:DE553)-SUMIF($G$3:DE$3,"数量-出",$G553:DE553))),0)</f>
        <v>0</v>
      </c>
      <c r="DH553" s="115">
        <f t="shared" si="364"/>
        <v>0</v>
      </c>
      <c r="DI553" s="125"/>
      <c r="DJ553" s="126"/>
      <c r="DK553" s="109">
        <f t="array" ref="DK553">MIN(IF(($G$3:$DJ$3="单价")*(G553:DJ553&lt;&gt;0),G553:DJ553))</f>
        <v>0</v>
      </c>
      <c r="DL553" s="97">
        <f t="array" ref="DL553">MAX(IF($G$3:$DJ$3="单价",G553:DJ553))</f>
        <v>0</v>
      </c>
      <c r="DM553" s="115">
        <f t="shared" si="365"/>
        <v>0</v>
      </c>
      <c r="DN553" s="127"/>
      <c r="DO553" s="2"/>
      <c r="DP553" s="11">
        <f t="shared" si="366"/>
        <v>0</v>
      </c>
      <c r="DQ553" s="11">
        <f t="shared" si="367"/>
        <v>0</v>
      </c>
      <c r="DR553" s="11"/>
      <c r="DS553" s="11"/>
      <c r="DT553" s="11"/>
      <c r="DU553" s="2"/>
      <c r="DV553" s="2"/>
      <c r="DW553" s="2"/>
      <c r="DX553" s="2"/>
      <c r="DY553" s="2"/>
    </row>
    <row r="554" spans="1:129" ht="18" hidden="1" customHeight="1" outlineLevel="1" x14ac:dyDescent="0.15">
      <c r="A554" s="2"/>
      <c r="B554" s="53">
        <f t="shared" si="330"/>
        <v>550</v>
      </c>
      <c r="C554" s="5"/>
      <c r="D554" s="6"/>
      <c r="E554" s="7"/>
      <c r="F554" s="8"/>
      <c r="G554" s="111"/>
      <c r="H554" s="112"/>
      <c r="I554" s="113">
        <f t="shared" si="333"/>
        <v>0</v>
      </c>
      <c r="J554" s="114">
        <f t="shared" si="334"/>
        <v>0</v>
      </c>
      <c r="K554" s="115">
        <f t="shared" si="331"/>
        <v>0</v>
      </c>
      <c r="L554" s="113">
        <f t="shared" si="335"/>
        <v>0</v>
      </c>
      <c r="M554" s="114">
        <f t="shared" si="336"/>
        <v>0</v>
      </c>
      <c r="N554" s="115">
        <f t="shared" si="332"/>
        <v>0</v>
      </c>
      <c r="O554" s="113">
        <f t="shared" si="337"/>
        <v>0</v>
      </c>
      <c r="P554" s="116">
        <f t="shared" si="338"/>
        <v>0</v>
      </c>
      <c r="Q554" s="117">
        <f t="shared" si="339"/>
        <v>0</v>
      </c>
      <c r="R554" s="118">
        <f t="shared" si="340"/>
        <v>0</v>
      </c>
      <c r="S554" s="111"/>
      <c r="T554" s="112"/>
      <c r="U554" s="119">
        <f t="shared" si="341"/>
        <v>0</v>
      </c>
      <c r="V554" s="120"/>
      <c r="W554" s="115">
        <f>IFERROR(IF(V554="",0,(SUMIF($G$3:U$3,"金额-入",$G554:U554)-SUMIF($G$3:U$3,"金额-出",$G554:U554))/(SUMIF($G$3:U$3,"数量-入",$G554:U554)-SUMIF($G$3:U$3,"数量-出",$G554:U554))),0)</f>
        <v>0</v>
      </c>
      <c r="X554" s="115">
        <f t="shared" si="342"/>
        <v>0</v>
      </c>
      <c r="Y554" s="121"/>
      <c r="Z554" s="122"/>
      <c r="AA554" s="111"/>
      <c r="AB554" s="112"/>
      <c r="AC554" s="119">
        <f t="shared" si="343"/>
        <v>0</v>
      </c>
      <c r="AD554" s="120"/>
      <c r="AE554" s="115">
        <f>IFERROR(IF(AD554="",0,(SUMIF($G$3:AC$3,"金额-入",$G554:AC554)-SUMIF($G$3:AC$3,"金额-出",$G554:AC554))/(SUMIF($G$3:AC$3,"数量-入",$G554:AC554)-SUMIF($G$3:AC$3,"数量-出",$G554:AC554))),0)</f>
        <v>0</v>
      </c>
      <c r="AF554" s="115">
        <f t="shared" si="344"/>
        <v>0</v>
      </c>
      <c r="AG554" s="121"/>
      <c r="AH554" s="122"/>
      <c r="AI554" s="123"/>
      <c r="AJ554" s="112"/>
      <c r="AK554" s="119">
        <f t="shared" si="345"/>
        <v>0</v>
      </c>
      <c r="AL554" s="124"/>
      <c r="AM554" s="115">
        <f>IFERROR(IF(AL554="",0,(SUMIF($G$3:AK$3,"金额-入",$G554:AK554)-SUMIF($G$3:AK$3,"金额-出",$G554:AK554))/(SUMIF($G$3:AK$3,"数量-入",$G554:AK554)-SUMIF($G$3:AK$3,"数量-出",$G554:AK554))),0)</f>
        <v>0</v>
      </c>
      <c r="AN554" s="115">
        <f t="shared" si="346"/>
        <v>0</v>
      </c>
      <c r="AO554" s="125"/>
      <c r="AP554" s="126"/>
      <c r="AQ554" s="123"/>
      <c r="AR554" s="112"/>
      <c r="AS554" s="119">
        <f t="shared" si="347"/>
        <v>0</v>
      </c>
      <c r="AT554" s="124"/>
      <c r="AU554" s="115">
        <f>IFERROR(IF(AT554="",0,(SUMIF($G$3:AS$3,"金额-入",$G554:AS554)-SUMIF($G$3:AS$3,"金额-出",$G554:AS554))/(SUMIF($G$3:AS$3,"数量-入",$G554:AS554)-SUMIF($G$3:AS$3,"数量-出",$G554:AS554))),0)</f>
        <v>0</v>
      </c>
      <c r="AV554" s="115">
        <f t="shared" si="348"/>
        <v>0</v>
      </c>
      <c r="AW554" s="125"/>
      <c r="AX554" s="126"/>
      <c r="AY554" s="123"/>
      <c r="AZ554" s="112"/>
      <c r="BA554" s="119">
        <f t="shared" si="349"/>
        <v>0</v>
      </c>
      <c r="BB554" s="124"/>
      <c r="BC554" s="115">
        <f>IFERROR(IF(BB554="",0,(SUMIF($G$3:BA$3,"金额-入",$G554:BA554)-SUMIF($G$3:BA$3,"金额-出",$G554:BA554))/(SUMIF($G$3:BA$3,"数量-入",$G554:BA554)-SUMIF($G$3:BA$3,"数量-出",$G554:BA554))),0)</f>
        <v>0</v>
      </c>
      <c r="BD554" s="115">
        <f t="shared" si="350"/>
        <v>0</v>
      </c>
      <c r="BE554" s="125"/>
      <c r="BF554" s="126"/>
      <c r="BG554" s="123"/>
      <c r="BH554" s="112"/>
      <c r="BI554" s="119">
        <f t="shared" si="351"/>
        <v>0</v>
      </c>
      <c r="BJ554" s="124"/>
      <c r="BK554" s="115">
        <f>IFERROR(IF(BJ554="",0,(SUMIF($G$3:BI$3,"金额-入",$G554:BI554)-SUMIF($G$3:BI$3,"金额-出",$G554:BI554))/(SUMIF($G$3:BI$3,"数量-入",$G554:BI554)-SUMIF($G$3:BI$3,"数量-出",$G554:BI554))),0)</f>
        <v>0</v>
      </c>
      <c r="BL554" s="115">
        <f t="shared" si="352"/>
        <v>0</v>
      </c>
      <c r="BM554" s="125"/>
      <c r="BN554" s="126"/>
      <c r="BO554" s="123"/>
      <c r="BP554" s="112"/>
      <c r="BQ554" s="119">
        <f t="shared" si="353"/>
        <v>0</v>
      </c>
      <c r="BR554" s="124"/>
      <c r="BS554" s="115">
        <f>IFERROR(IF(BR554="",0,(SUMIF($G$3:BQ$3,"金额-入",$G554:BQ554)-SUMIF($G$3:BQ$3,"金额-出",$G554:BQ554))/(SUMIF($G$3:BQ$3,"数量-入",$G554:BQ554)-SUMIF($G$3:BQ$3,"数量-出",$G554:BQ554))),0)</f>
        <v>0</v>
      </c>
      <c r="BT554" s="115">
        <f t="shared" si="354"/>
        <v>0</v>
      </c>
      <c r="BU554" s="125"/>
      <c r="BV554" s="126"/>
      <c r="BW554" s="123"/>
      <c r="BX554" s="112"/>
      <c r="BY554" s="119">
        <f t="shared" si="355"/>
        <v>0</v>
      </c>
      <c r="BZ554" s="124"/>
      <c r="CA554" s="115">
        <f>IFERROR(IF(BZ554="",0,(SUMIF($G$3:BY$3,"金额-入",$G554:BY554)-SUMIF($G$3:BY$3,"金额-出",$G554:BY554))/(SUMIF($G$3:BY$3,"数量-入",$G554:BY554)-SUMIF($G$3:BY$3,"数量-出",$G554:BY554))),0)</f>
        <v>0</v>
      </c>
      <c r="CB554" s="115">
        <f t="shared" si="356"/>
        <v>0</v>
      </c>
      <c r="CC554" s="125"/>
      <c r="CD554" s="126"/>
      <c r="CE554" s="123"/>
      <c r="CF554" s="112"/>
      <c r="CG554" s="119">
        <f t="shared" si="357"/>
        <v>0</v>
      </c>
      <c r="CH554" s="124"/>
      <c r="CI554" s="115">
        <f>IFERROR(IF(CH554="",0,(SUMIF($G$3:CG$3,"金额-入",$G554:CG554)-SUMIF($G$3:CG$3,"金额-出",$G554:CG554))/(SUMIF($G$3:CG$3,"数量-入",$G554:CG554)-SUMIF($G$3:CG$3,"数量-出",$G554:CG554))),0)</f>
        <v>0</v>
      </c>
      <c r="CJ554" s="115">
        <f t="shared" si="358"/>
        <v>0</v>
      </c>
      <c r="CK554" s="125"/>
      <c r="CL554" s="126"/>
      <c r="CM554" s="123"/>
      <c r="CN554" s="112"/>
      <c r="CO554" s="119">
        <f t="shared" si="359"/>
        <v>0</v>
      </c>
      <c r="CP554" s="124"/>
      <c r="CQ554" s="115">
        <f>IFERROR(IF(CP554="",0,(SUMIF($G$3:CO$3,"金额-入",$G554:CO554)-SUMIF($G$3:CO$3,"金额-出",$G554:CO554))/(SUMIF($G$3:CO$3,"数量-入",$G554:CO554)-SUMIF($G$3:CO$3,"数量-出",$G554:CO554))),0)</f>
        <v>0</v>
      </c>
      <c r="CR554" s="115">
        <f t="shared" si="360"/>
        <v>0</v>
      </c>
      <c r="CS554" s="125"/>
      <c r="CT554" s="126"/>
      <c r="CU554" s="123"/>
      <c r="CV554" s="112"/>
      <c r="CW554" s="119">
        <f t="shared" si="361"/>
        <v>0</v>
      </c>
      <c r="CX554" s="124"/>
      <c r="CY554" s="115">
        <f>IFERROR(IF(CX554="",0,(SUMIF($G$3:CW$3,"金额-入",$G554:CW554)-SUMIF($G$3:CW$3,"金额-出",$G554:CW554))/(SUMIF($G$3:CW$3,"数量-入",$G554:CW554)-SUMIF($G$3:CW$3,"数量-出",$G554:CW554))),0)</f>
        <v>0</v>
      </c>
      <c r="CZ554" s="115">
        <f t="shared" si="362"/>
        <v>0</v>
      </c>
      <c r="DA554" s="125"/>
      <c r="DB554" s="126"/>
      <c r="DC554" s="123"/>
      <c r="DD554" s="112"/>
      <c r="DE554" s="119">
        <f t="shared" si="363"/>
        <v>0</v>
      </c>
      <c r="DF554" s="124"/>
      <c r="DG554" s="115">
        <f>IFERROR(IF(DF554="",0,(SUMIF($G$3:DE$3,"金额-入",$G554:DE554)-SUMIF($G$3:DE$3,"金额-出",$G554:DE554))/(SUMIF($G$3:DE$3,"数量-入",$G554:DE554)-SUMIF($G$3:DE$3,"数量-出",$G554:DE554))),0)</f>
        <v>0</v>
      </c>
      <c r="DH554" s="115">
        <f t="shared" si="364"/>
        <v>0</v>
      </c>
      <c r="DI554" s="125"/>
      <c r="DJ554" s="126"/>
      <c r="DK554" s="109">
        <f t="array" ref="DK554">MIN(IF(($G$3:$DJ$3="单价")*(G554:DJ554&lt;&gt;0),G554:DJ554))</f>
        <v>0</v>
      </c>
      <c r="DL554" s="97">
        <f t="array" ref="DL554">MAX(IF($G$3:$DJ$3="单价",G554:DJ554))</f>
        <v>0</v>
      </c>
      <c r="DM554" s="115">
        <f t="shared" si="365"/>
        <v>0</v>
      </c>
      <c r="DN554" s="127"/>
      <c r="DO554" s="2"/>
      <c r="DP554" s="11">
        <f t="shared" si="366"/>
        <v>0</v>
      </c>
      <c r="DQ554" s="11">
        <f t="shared" si="367"/>
        <v>0</v>
      </c>
      <c r="DR554" s="11"/>
      <c r="DS554" s="11"/>
      <c r="DT554" s="11"/>
      <c r="DU554" s="2"/>
      <c r="DV554" s="2"/>
      <c r="DW554" s="2"/>
      <c r="DX554" s="2"/>
      <c r="DY554" s="2"/>
    </row>
    <row r="555" spans="1:129" ht="18" hidden="1" customHeight="1" outlineLevel="1" x14ac:dyDescent="0.15">
      <c r="A555" s="2"/>
      <c r="B555" s="53">
        <f t="shared" si="330"/>
        <v>551</v>
      </c>
      <c r="C555" s="5"/>
      <c r="D555" s="6"/>
      <c r="E555" s="7"/>
      <c r="F555" s="8"/>
      <c r="G555" s="111"/>
      <c r="H555" s="112"/>
      <c r="I555" s="113">
        <f t="shared" si="333"/>
        <v>0</v>
      </c>
      <c r="J555" s="114">
        <f t="shared" si="334"/>
        <v>0</v>
      </c>
      <c r="K555" s="115">
        <f t="shared" si="331"/>
        <v>0</v>
      </c>
      <c r="L555" s="113">
        <f t="shared" si="335"/>
        <v>0</v>
      </c>
      <c r="M555" s="114">
        <f t="shared" si="336"/>
        <v>0</v>
      </c>
      <c r="N555" s="115">
        <f t="shared" si="332"/>
        <v>0</v>
      </c>
      <c r="O555" s="113">
        <f t="shared" si="337"/>
        <v>0</v>
      </c>
      <c r="P555" s="116">
        <f t="shared" si="338"/>
        <v>0</v>
      </c>
      <c r="Q555" s="117">
        <f t="shared" si="339"/>
        <v>0</v>
      </c>
      <c r="R555" s="118">
        <f t="shared" si="340"/>
        <v>0</v>
      </c>
      <c r="S555" s="111"/>
      <c r="T555" s="112"/>
      <c r="U555" s="119">
        <f t="shared" si="341"/>
        <v>0</v>
      </c>
      <c r="V555" s="120"/>
      <c r="W555" s="115">
        <f>IFERROR(IF(V555="",0,(SUMIF($G$3:U$3,"金额-入",$G555:U555)-SUMIF($G$3:U$3,"金额-出",$G555:U555))/(SUMIF($G$3:U$3,"数量-入",$G555:U555)-SUMIF($G$3:U$3,"数量-出",$G555:U555))),0)</f>
        <v>0</v>
      </c>
      <c r="X555" s="115">
        <f t="shared" si="342"/>
        <v>0</v>
      </c>
      <c r="Y555" s="121"/>
      <c r="Z555" s="122"/>
      <c r="AA555" s="111"/>
      <c r="AB555" s="112"/>
      <c r="AC555" s="119">
        <f t="shared" si="343"/>
        <v>0</v>
      </c>
      <c r="AD555" s="120"/>
      <c r="AE555" s="115">
        <f>IFERROR(IF(AD555="",0,(SUMIF($G$3:AC$3,"金额-入",$G555:AC555)-SUMIF($G$3:AC$3,"金额-出",$G555:AC555))/(SUMIF($G$3:AC$3,"数量-入",$G555:AC555)-SUMIF($G$3:AC$3,"数量-出",$G555:AC555))),0)</f>
        <v>0</v>
      </c>
      <c r="AF555" s="115">
        <f t="shared" si="344"/>
        <v>0</v>
      </c>
      <c r="AG555" s="121"/>
      <c r="AH555" s="122"/>
      <c r="AI555" s="123"/>
      <c r="AJ555" s="112"/>
      <c r="AK555" s="119">
        <f t="shared" si="345"/>
        <v>0</v>
      </c>
      <c r="AL555" s="124"/>
      <c r="AM555" s="115">
        <f>IFERROR(IF(AL555="",0,(SUMIF($G$3:AK$3,"金额-入",$G555:AK555)-SUMIF($G$3:AK$3,"金额-出",$G555:AK555))/(SUMIF($G$3:AK$3,"数量-入",$G555:AK555)-SUMIF($G$3:AK$3,"数量-出",$G555:AK555))),0)</f>
        <v>0</v>
      </c>
      <c r="AN555" s="115">
        <f t="shared" si="346"/>
        <v>0</v>
      </c>
      <c r="AO555" s="125"/>
      <c r="AP555" s="126"/>
      <c r="AQ555" s="123"/>
      <c r="AR555" s="112"/>
      <c r="AS555" s="119">
        <f t="shared" si="347"/>
        <v>0</v>
      </c>
      <c r="AT555" s="124"/>
      <c r="AU555" s="115">
        <f>IFERROR(IF(AT555="",0,(SUMIF($G$3:AS$3,"金额-入",$G555:AS555)-SUMIF($G$3:AS$3,"金额-出",$G555:AS555))/(SUMIF($G$3:AS$3,"数量-入",$G555:AS555)-SUMIF($G$3:AS$3,"数量-出",$G555:AS555))),0)</f>
        <v>0</v>
      </c>
      <c r="AV555" s="115">
        <f t="shared" si="348"/>
        <v>0</v>
      </c>
      <c r="AW555" s="125"/>
      <c r="AX555" s="126"/>
      <c r="AY555" s="123"/>
      <c r="AZ555" s="112"/>
      <c r="BA555" s="119">
        <f t="shared" si="349"/>
        <v>0</v>
      </c>
      <c r="BB555" s="124"/>
      <c r="BC555" s="115">
        <f>IFERROR(IF(BB555="",0,(SUMIF($G$3:BA$3,"金额-入",$G555:BA555)-SUMIF($G$3:BA$3,"金额-出",$G555:BA555))/(SUMIF($G$3:BA$3,"数量-入",$G555:BA555)-SUMIF($G$3:BA$3,"数量-出",$G555:BA555))),0)</f>
        <v>0</v>
      </c>
      <c r="BD555" s="115">
        <f t="shared" si="350"/>
        <v>0</v>
      </c>
      <c r="BE555" s="125"/>
      <c r="BF555" s="126"/>
      <c r="BG555" s="123"/>
      <c r="BH555" s="112"/>
      <c r="BI555" s="119">
        <f t="shared" si="351"/>
        <v>0</v>
      </c>
      <c r="BJ555" s="124"/>
      <c r="BK555" s="115">
        <f>IFERROR(IF(BJ555="",0,(SUMIF($G$3:BI$3,"金额-入",$G555:BI555)-SUMIF($G$3:BI$3,"金额-出",$G555:BI555))/(SUMIF($G$3:BI$3,"数量-入",$G555:BI555)-SUMIF($G$3:BI$3,"数量-出",$G555:BI555))),0)</f>
        <v>0</v>
      </c>
      <c r="BL555" s="115">
        <f t="shared" si="352"/>
        <v>0</v>
      </c>
      <c r="BM555" s="125"/>
      <c r="BN555" s="126"/>
      <c r="BO555" s="123"/>
      <c r="BP555" s="112"/>
      <c r="BQ555" s="119">
        <f t="shared" si="353"/>
        <v>0</v>
      </c>
      <c r="BR555" s="124"/>
      <c r="BS555" s="115">
        <f>IFERROR(IF(BR555="",0,(SUMIF($G$3:BQ$3,"金额-入",$G555:BQ555)-SUMIF($G$3:BQ$3,"金额-出",$G555:BQ555))/(SUMIF($G$3:BQ$3,"数量-入",$G555:BQ555)-SUMIF($G$3:BQ$3,"数量-出",$G555:BQ555))),0)</f>
        <v>0</v>
      </c>
      <c r="BT555" s="115">
        <f t="shared" si="354"/>
        <v>0</v>
      </c>
      <c r="BU555" s="125"/>
      <c r="BV555" s="126"/>
      <c r="BW555" s="123"/>
      <c r="BX555" s="112"/>
      <c r="BY555" s="119">
        <f t="shared" si="355"/>
        <v>0</v>
      </c>
      <c r="BZ555" s="124"/>
      <c r="CA555" s="115">
        <f>IFERROR(IF(BZ555="",0,(SUMIF($G$3:BY$3,"金额-入",$G555:BY555)-SUMIF($G$3:BY$3,"金额-出",$G555:BY555))/(SUMIF($G$3:BY$3,"数量-入",$G555:BY555)-SUMIF($G$3:BY$3,"数量-出",$G555:BY555))),0)</f>
        <v>0</v>
      </c>
      <c r="CB555" s="115">
        <f t="shared" si="356"/>
        <v>0</v>
      </c>
      <c r="CC555" s="125"/>
      <c r="CD555" s="126"/>
      <c r="CE555" s="123"/>
      <c r="CF555" s="112"/>
      <c r="CG555" s="119">
        <f t="shared" si="357"/>
        <v>0</v>
      </c>
      <c r="CH555" s="124"/>
      <c r="CI555" s="115">
        <f>IFERROR(IF(CH555="",0,(SUMIF($G$3:CG$3,"金额-入",$G555:CG555)-SUMIF($G$3:CG$3,"金额-出",$G555:CG555))/(SUMIF($G$3:CG$3,"数量-入",$G555:CG555)-SUMIF($G$3:CG$3,"数量-出",$G555:CG555))),0)</f>
        <v>0</v>
      </c>
      <c r="CJ555" s="115">
        <f t="shared" si="358"/>
        <v>0</v>
      </c>
      <c r="CK555" s="125"/>
      <c r="CL555" s="126"/>
      <c r="CM555" s="123"/>
      <c r="CN555" s="112"/>
      <c r="CO555" s="119">
        <f t="shared" si="359"/>
        <v>0</v>
      </c>
      <c r="CP555" s="124"/>
      <c r="CQ555" s="115">
        <f>IFERROR(IF(CP555="",0,(SUMIF($G$3:CO$3,"金额-入",$G555:CO555)-SUMIF($G$3:CO$3,"金额-出",$G555:CO555))/(SUMIF($G$3:CO$3,"数量-入",$G555:CO555)-SUMIF($G$3:CO$3,"数量-出",$G555:CO555))),0)</f>
        <v>0</v>
      </c>
      <c r="CR555" s="115">
        <f t="shared" si="360"/>
        <v>0</v>
      </c>
      <c r="CS555" s="125"/>
      <c r="CT555" s="126"/>
      <c r="CU555" s="123"/>
      <c r="CV555" s="112"/>
      <c r="CW555" s="119">
        <f t="shared" si="361"/>
        <v>0</v>
      </c>
      <c r="CX555" s="124"/>
      <c r="CY555" s="115">
        <f>IFERROR(IF(CX555="",0,(SUMIF($G$3:CW$3,"金额-入",$G555:CW555)-SUMIF($G$3:CW$3,"金额-出",$G555:CW555))/(SUMIF($G$3:CW$3,"数量-入",$G555:CW555)-SUMIF($G$3:CW$3,"数量-出",$G555:CW555))),0)</f>
        <v>0</v>
      </c>
      <c r="CZ555" s="115">
        <f t="shared" si="362"/>
        <v>0</v>
      </c>
      <c r="DA555" s="125"/>
      <c r="DB555" s="126"/>
      <c r="DC555" s="123"/>
      <c r="DD555" s="112"/>
      <c r="DE555" s="119">
        <f t="shared" si="363"/>
        <v>0</v>
      </c>
      <c r="DF555" s="124"/>
      <c r="DG555" s="115">
        <f>IFERROR(IF(DF555="",0,(SUMIF($G$3:DE$3,"金额-入",$G555:DE555)-SUMIF($G$3:DE$3,"金额-出",$G555:DE555))/(SUMIF($G$3:DE$3,"数量-入",$G555:DE555)-SUMIF($G$3:DE$3,"数量-出",$G555:DE555))),0)</f>
        <v>0</v>
      </c>
      <c r="DH555" s="115">
        <f t="shared" si="364"/>
        <v>0</v>
      </c>
      <c r="DI555" s="125"/>
      <c r="DJ555" s="126"/>
      <c r="DK555" s="109">
        <f t="array" ref="DK555">MIN(IF(($G$3:$DJ$3="单价")*(G555:DJ555&lt;&gt;0),G555:DJ555))</f>
        <v>0</v>
      </c>
      <c r="DL555" s="97">
        <f t="array" ref="DL555">MAX(IF($G$3:$DJ$3="单价",G555:DJ555))</f>
        <v>0</v>
      </c>
      <c r="DM555" s="115">
        <f t="shared" si="365"/>
        <v>0</v>
      </c>
      <c r="DN555" s="127"/>
      <c r="DO555" s="2"/>
      <c r="DP555" s="11">
        <f t="shared" si="366"/>
        <v>0</v>
      </c>
      <c r="DQ555" s="11">
        <f t="shared" si="367"/>
        <v>0</v>
      </c>
      <c r="DR555" s="11"/>
      <c r="DS555" s="11"/>
      <c r="DT555" s="11"/>
      <c r="DU555" s="2"/>
      <c r="DV555" s="2"/>
      <c r="DW555" s="2"/>
      <c r="DX555" s="2"/>
      <c r="DY555" s="2"/>
    </row>
    <row r="556" spans="1:129" ht="18" hidden="1" customHeight="1" outlineLevel="1" x14ac:dyDescent="0.15">
      <c r="A556" s="2"/>
      <c r="B556" s="53">
        <f t="shared" si="330"/>
        <v>552</v>
      </c>
      <c r="C556" s="5"/>
      <c r="D556" s="6"/>
      <c r="E556" s="7"/>
      <c r="F556" s="8"/>
      <c r="G556" s="111"/>
      <c r="H556" s="112"/>
      <c r="I556" s="113">
        <f t="shared" si="333"/>
        <v>0</v>
      </c>
      <c r="J556" s="114">
        <f t="shared" si="334"/>
        <v>0</v>
      </c>
      <c r="K556" s="115">
        <f t="shared" si="331"/>
        <v>0</v>
      </c>
      <c r="L556" s="113">
        <f t="shared" si="335"/>
        <v>0</v>
      </c>
      <c r="M556" s="114">
        <f t="shared" si="336"/>
        <v>0</v>
      </c>
      <c r="N556" s="115">
        <f t="shared" si="332"/>
        <v>0</v>
      </c>
      <c r="O556" s="113">
        <f t="shared" si="337"/>
        <v>0</v>
      </c>
      <c r="P556" s="116">
        <f t="shared" si="338"/>
        <v>0</v>
      </c>
      <c r="Q556" s="117">
        <f t="shared" si="339"/>
        <v>0</v>
      </c>
      <c r="R556" s="118">
        <f t="shared" si="340"/>
        <v>0</v>
      </c>
      <c r="S556" s="111"/>
      <c r="T556" s="112"/>
      <c r="U556" s="119">
        <f t="shared" si="341"/>
        <v>0</v>
      </c>
      <c r="V556" s="120"/>
      <c r="W556" s="115">
        <f>IFERROR(IF(V556="",0,(SUMIF($G$3:U$3,"金额-入",$G556:U556)-SUMIF($G$3:U$3,"金额-出",$G556:U556))/(SUMIF($G$3:U$3,"数量-入",$G556:U556)-SUMIF($G$3:U$3,"数量-出",$G556:U556))),0)</f>
        <v>0</v>
      </c>
      <c r="X556" s="115">
        <f t="shared" si="342"/>
        <v>0</v>
      </c>
      <c r="Y556" s="121"/>
      <c r="Z556" s="122"/>
      <c r="AA556" s="111"/>
      <c r="AB556" s="112"/>
      <c r="AC556" s="119">
        <f t="shared" si="343"/>
        <v>0</v>
      </c>
      <c r="AD556" s="120"/>
      <c r="AE556" s="115">
        <f>IFERROR(IF(AD556="",0,(SUMIF($G$3:AC$3,"金额-入",$G556:AC556)-SUMIF($G$3:AC$3,"金额-出",$G556:AC556))/(SUMIF($G$3:AC$3,"数量-入",$G556:AC556)-SUMIF($G$3:AC$3,"数量-出",$G556:AC556))),0)</f>
        <v>0</v>
      </c>
      <c r="AF556" s="115">
        <f t="shared" si="344"/>
        <v>0</v>
      </c>
      <c r="AG556" s="121"/>
      <c r="AH556" s="122"/>
      <c r="AI556" s="123"/>
      <c r="AJ556" s="112"/>
      <c r="AK556" s="119">
        <f t="shared" si="345"/>
        <v>0</v>
      </c>
      <c r="AL556" s="124"/>
      <c r="AM556" s="115">
        <f>IFERROR(IF(AL556="",0,(SUMIF($G$3:AK$3,"金额-入",$G556:AK556)-SUMIF($G$3:AK$3,"金额-出",$G556:AK556))/(SUMIF($G$3:AK$3,"数量-入",$G556:AK556)-SUMIF($G$3:AK$3,"数量-出",$G556:AK556))),0)</f>
        <v>0</v>
      </c>
      <c r="AN556" s="115">
        <f t="shared" si="346"/>
        <v>0</v>
      </c>
      <c r="AO556" s="125"/>
      <c r="AP556" s="126"/>
      <c r="AQ556" s="123"/>
      <c r="AR556" s="112"/>
      <c r="AS556" s="119">
        <f t="shared" si="347"/>
        <v>0</v>
      </c>
      <c r="AT556" s="124"/>
      <c r="AU556" s="115">
        <f>IFERROR(IF(AT556="",0,(SUMIF($G$3:AS$3,"金额-入",$G556:AS556)-SUMIF($G$3:AS$3,"金额-出",$G556:AS556))/(SUMIF($G$3:AS$3,"数量-入",$G556:AS556)-SUMIF($G$3:AS$3,"数量-出",$G556:AS556))),0)</f>
        <v>0</v>
      </c>
      <c r="AV556" s="115">
        <f t="shared" si="348"/>
        <v>0</v>
      </c>
      <c r="AW556" s="125"/>
      <c r="AX556" s="126"/>
      <c r="AY556" s="123"/>
      <c r="AZ556" s="112"/>
      <c r="BA556" s="119">
        <f t="shared" si="349"/>
        <v>0</v>
      </c>
      <c r="BB556" s="124"/>
      <c r="BC556" s="115">
        <f>IFERROR(IF(BB556="",0,(SUMIF($G$3:BA$3,"金额-入",$G556:BA556)-SUMIF($G$3:BA$3,"金额-出",$G556:BA556))/(SUMIF($G$3:BA$3,"数量-入",$G556:BA556)-SUMIF($G$3:BA$3,"数量-出",$G556:BA556))),0)</f>
        <v>0</v>
      </c>
      <c r="BD556" s="115">
        <f t="shared" si="350"/>
        <v>0</v>
      </c>
      <c r="BE556" s="125"/>
      <c r="BF556" s="126"/>
      <c r="BG556" s="123"/>
      <c r="BH556" s="112"/>
      <c r="BI556" s="119">
        <f t="shared" si="351"/>
        <v>0</v>
      </c>
      <c r="BJ556" s="124"/>
      <c r="BK556" s="115">
        <f>IFERROR(IF(BJ556="",0,(SUMIF($G$3:BI$3,"金额-入",$G556:BI556)-SUMIF($G$3:BI$3,"金额-出",$G556:BI556))/(SUMIF($G$3:BI$3,"数量-入",$G556:BI556)-SUMIF($G$3:BI$3,"数量-出",$G556:BI556))),0)</f>
        <v>0</v>
      </c>
      <c r="BL556" s="115">
        <f t="shared" si="352"/>
        <v>0</v>
      </c>
      <c r="BM556" s="125"/>
      <c r="BN556" s="126"/>
      <c r="BO556" s="123"/>
      <c r="BP556" s="112"/>
      <c r="BQ556" s="119">
        <f t="shared" si="353"/>
        <v>0</v>
      </c>
      <c r="BR556" s="124"/>
      <c r="BS556" s="115">
        <f>IFERROR(IF(BR556="",0,(SUMIF($G$3:BQ$3,"金额-入",$G556:BQ556)-SUMIF($G$3:BQ$3,"金额-出",$G556:BQ556))/(SUMIF($G$3:BQ$3,"数量-入",$G556:BQ556)-SUMIF($G$3:BQ$3,"数量-出",$G556:BQ556))),0)</f>
        <v>0</v>
      </c>
      <c r="BT556" s="115">
        <f t="shared" si="354"/>
        <v>0</v>
      </c>
      <c r="BU556" s="125"/>
      <c r="BV556" s="126"/>
      <c r="BW556" s="123"/>
      <c r="BX556" s="112"/>
      <c r="BY556" s="119">
        <f t="shared" si="355"/>
        <v>0</v>
      </c>
      <c r="BZ556" s="124"/>
      <c r="CA556" s="115">
        <f>IFERROR(IF(BZ556="",0,(SUMIF($G$3:BY$3,"金额-入",$G556:BY556)-SUMIF($G$3:BY$3,"金额-出",$G556:BY556))/(SUMIF($G$3:BY$3,"数量-入",$G556:BY556)-SUMIF($G$3:BY$3,"数量-出",$G556:BY556))),0)</f>
        <v>0</v>
      </c>
      <c r="CB556" s="115">
        <f t="shared" si="356"/>
        <v>0</v>
      </c>
      <c r="CC556" s="125"/>
      <c r="CD556" s="126"/>
      <c r="CE556" s="123"/>
      <c r="CF556" s="112"/>
      <c r="CG556" s="119">
        <f t="shared" si="357"/>
        <v>0</v>
      </c>
      <c r="CH556" s="124"/>
      <c r="CI556" s="115">
        <f>IFERROR(IF(CH556="",0,(SUMIF($G$3:CG$3,"金额-入",$G556:CG556)-SUMIF($G$3:CG$3,"金额-出",$G556:CG556))/(SUMIF($G$3:CG$3,"数量-入",$G556:CG556)-SUMIF($G$3:CG$3,"数量-出",$G556:CG556))),0)</f>
        <v>0</v>
      </c>
      <c r="CJ556" s="115">
        <f t="shared" si="358"/>
        <v>0</v>
      </c>
      <c r="CK556" s="125"/>
      <c r="CL556" s="126"/>
      <c r="CM556" s="123"/>
      <c r="CN556" s="112"/>
      <c r="CO556" s="119">
        <f t="shared" si="359"/>
        <v>0</v>
      </c>
      <c r="CP556" s="124"/>
      <c r="CQ556" s="115">
        <f>IFERROR(IF(CP556="",0,(SUMIF($G$3:CO$3,"金额-入",$G556:CO556)-SUMIF($G$3:CO$3,"金额-出",$G556:CO556))/(SUMIF($G$3:CO$3,"数量-入",$G556:CO556)-SUMIF($G$3:CO$3,"数量-出",$G556:CO556))),0)</f>
        <v>0</v>
      </c>
      <c r="CR556" s="115">
        <f t="shared" si="360"/>
        <v>0</v>
      </c>
      <c r="CS556" s="125"/>
      <c r="CT556" s="126"/>
      <c r="CU556" s="123"/>
      <c r="CV556" s="112"/>
      <c r="CW556" s="119">
        <f t="shared" si="361"/>
        <v>0</v>
      </c>
      <c r="CX556" s="124"/>
      <c r="CY556" s="115">
        <f>IFERROR(IF(CX556="",0,(SUMIF($G$3:CW$3,"金额-入",$G556:CW556)-SUMIF($G$3:CW$3,"金额-出",$G556:CW556))/(SUMIF($G$3:CW$3,"数量-入",$G556:CW556)-SUMIF($G$3:CW$3,"数量-出",$G556:CW556))),0)</f>
        <v>0</v>
      </c>
      <c r="CZ556" s="115">
        <f t="shared" si="362"/>
        <v>0</v>
      </c>
      <c r="DA556" s="125"/>
      <c r="DB556" s="126"/>
      <c r="DC556" s="123"/>
      <c r="DD556" s="112"/>
      <c r="DE556" s="119">
        <f t="shared" si="363"/>
        <v>0</v>
      </c>
      <c r="DF556" s="124"/>
      <c r="DG556" s="115">
        <f>IFERROR(IF(DF556="",0,(SUMIF($G$3:DE$3,"金额-入",$G556:DE556)-SUMIF($G$3:DE$3,"金额-出",$G556:DE556))/(SUMIF($G$3:DE$3,"数量-入",$G556:DE556)-SUMIF($G$3:DE$3,"数量-出",$G556:DE556))),0)</f>
        <v>0</v>
      </c>
      <c r="DH556" s="115">
        <f t="shared" si="364"/>
        <v>0</v>
      </c>
      <c r="DI556" s="125"/>
      <c r="DJ556" s="126"/>
      <c r="DK556" s="109">
        <f t="array" ref="DK556">MIN(IF(($G$3:$DJ$3="单价")*(G556:DJ556&lt;&gt;0),G556:DJ556))</f>
        <v>0</v>
      </c>
      <c r="DL556" s="97">
        <f t="array" ref="DL556">MAX(IF($G$3:$DJ$3="单价",G556:DJ556))</f>
        <v>0</v>
      </c>
      <c r="DM556" s="115">
        <f t="shared" si="365"/>
        <v>0</v>
      </c>
      <c r="DN556" s="127"/>
      <c r="DO556" s="2"/>
      <c r="DP556" s="11">
        <f t="shared" si="366"/>
        <v>0</v>
      </c>
      <c r="DQ556" s="11">
        <f t="shared" si="367"/>
        <v>0</v>
      </c>
      <c r="DR556" s="11"/>
      <c r="DS556" s="11"/>
      <c r="DT556" s="11"/>
      <c r="DU556" s="2"/>
      <c r="DV556" s="2"/>
      <c r="DW556" s="2"/>
      <c r="DX556" s="2"/>
      <c r="DY556" s="2"/>
    </row>
    <row r="557" spans="1:129" ht="18" hidden="1" customHeight="1" outlineLevel="1" x14ac:dyDescent="0.15">
      <c r="A557" s="2"/>
      <c r="B557" s="53">
        <f t="shared" si="330"/>
        <v>553</v>
      </c>
      <c r="C557" s="5"/>
      <c r="D557" s="6"/>
      <c r="E557" s="7"/>
      <c r="F557" s="8"/>
      <c r="G557" s="111"/>
      <c r="H557" s="112"/>
      <c r="I557" s="113">
        <f t="shared" si="333"/>
        <v>0</v>
      </c>
      <c r="J557" s="114">
        <f t="shared" si="334"/>
        <v>0</v>
      </c>
      <c r="K557" s="115">
        <f t="shared" si="331"/>
        <v>0</v>
      </c>
      <c r="L557" s="113">
        <f t="shared" si="335"/>
        <v>0</v>
      </c>
      <c r="M557" s="114">
        <f t="shared" si="336"/>
        <v>0</v>
      </c>
      <c r="N557" s="115">
        <f t="shared" si="332"/>
        <v>0</v>
      </c>
      <c r="O557" s="113">
        <f t="shared" si="337"/>
        <v>0</v>
      </c>
      <c r="P557" s="116">
        <f t="shared" si="338"/>
        <v>0</v>
      </c>
      <c r="Q557" s="117">
        <f t="shared" si="339"/>
        <v>0</v>
      </c>
      <c r="R557" s="118">
        <f t="shared" si="340"/>
        <v>0</v>
      </c>
      <c r="S557" s="111"/>
      <c r="T557" s="112"/>
      <c r="U557" s="119">
        <f t="shared" si="341"/>
        <v>0</v>
      </c>
      <c r="V557" s="120"/>
      <c r="W557" s="115">
        <f>IFERROR(IF(V557="",0,(SUMIF($G$3:U$3,"金额-入",$G557:U557)-SUMIF($G$3:U$3,"金额-出",$G557:U557))/(SUMIF($G$3:U$3,"数量-入",$G557:U557)-SUMIF($G$3:U$3,"数量-出",$G557:U557))),0)</f>
        <v>0</v>
      </c>
      <c r="X557" s="115">
        <f t="shared" si="342"/>
        <v>0</v>
      </c>
      <c r="Y557" s="121"/>
      <c r="Z557" s="122"/>
      <c r="AA557" s="111"/>
      <c r="AB557" s="112"/>
      <c r="AC557" s="119">
        <f t="shared" si="343"/>
        <v>0</v>
      </c>
      <c r="AD557" s="120"/>
      <c r="AE557" s="115">
        <f>IFERROR(IF(AD557="",0,(SUMIF($G$3:AC$3,"金额-入",$G557:AC557)-SUMIF($G$3:AC$3,"金额-出",$G557:AC557))/(SUMIF($G$3:AC$3,"数量-入",$G557:AC557)-SUMIF($G$3:AC$3,"数量-出",$G557:AC557))),0)</f>
        <v>0</v>
      </c>
      <c r="AF557" s="115">
        <f t="shared" si="344"/>
        <v>0</v>
      </c>
      <c r="AG557" s="121"/>
      <c r="AH557" s="122"/>
      <c r="AI557" s="123"/>
      <c r="AJ557" s="112"/>
      <c r="AK557" s="119">
        <f t="shared" si="345"/>
        <v>0</v>
      </c>
      <c r="AL557" s="124"/>
      <c r="AM557" s="115">
        <f>IFERROR(IF(AL557="",0,(SUMIF($G$3:AK$3,"金额-入",$G557:AK557)-SUMIF($G$3:AK$3,"金额-出",$G557:AK557))/(SUMIF($G$3:AK$3,"数量-入",$G557:AK557)-SUMIF($G$3:AK$3,"数量-出",$G557:AK557))),0)</f>
        <v>0</v>
      </c>
      <c r="AN557" s="115">
        <f t="shared" si="346"/>
        <v>0</v>
      </c>
      <c r="AO557" s="125"/>
      <c r="AP557" s="126"/>
      <c r="AQ557" s="123"/>
      <c r="AR557" s="112"/>
      <c r="AS557" s="119">
        <f t="shared" si="347"/>
        <v>0</v>
      </c>
      <c r="AT557" s="124"/>
      <c r="AU557" s="115">
        <f>IFERROR(IF(AT557="",0,(SUMIF($G$3:AS$3,"金额-入",$G557:AS557)-SUMIF($G$3:AS$3,"金额-出",$G557:AS557))/(SUMIF($G$3:AS$3,"数量-入",$G557:AS557)-SUMIF($G$3:AS$3,"数量-出",$G557:AS557))),0)</f>
        <v>0</v>
      </c>
      <c r="AV557" s="115">
        <f t="shared" si="348"/>
        <v>0</v>
      </c>
      <c r="AW557" s="125"/>
      <c r="AX557" s="126"/>
      <c r="AY557" s="123"/>
      <c r="AZ557" s="112"/>
      <c r="BA557" s="119">
        <f t="shared" si="349"/>
        <v>0</v>
      </c>
      <c r="BB557" s="124"/>
      <c r="BC557" s="115">
        <f>IFERROR(IF(BB557="",0,(SUMIF($G$3:BA$3,"金额-入",$G557:BA557)-SUMIF($G$3:BA$3,"金额-出",$G557:BA557))/(SUMIF($G$3:BA$3,"数量-入",$G557:BA557)-SUMIF($G$3:BA$3,"数量-出",$G557:BA557))),0)</f>
        <v>0</v>
      </c>
      <c r="BD557" s="115">
        <f t="shared" si="350"/>
        <v>0</v>
      </c>
      <c r="BE557" s="125"/>
      <c r="BF557" s="126"/>
      <c r="BG557" s="123"/>
      <c r="BH557" s="112"/>
      <c r="BI557" s="119">
        <f t="shared" si="351"/>
        <v>0</v>
      </c>
      <c r="BJ557" s="124"/>
      <c r="BK557" s="115">
        <f>IFERROR(IF(BJ557="",0,(SUMIF($G$3:BI$3,"金额-入",$G557:BI557)-SUMIF($G$3:BI$3,"金额-出",$G557:BI557))/(SUMIF($G$3:BI$3,"数量-入",$G557:BI557)-SUMIF($G$3:BI$3,"数量-出",$G557:BI557))),0)</f>
        <v>0</v>
      </c>
      <c r="BL557" s="115">
        <f t="shared" si="352"/>
        <v>0</v>
      </c>
      <c r="BM557" s="125"/>
      <c r="BN557" s="126"/>
      <c r="BO557" s="123"/>
      <c r="BP557" s="112"/>
      <c r="BQ557" s="119">
        <f t="shared" si="353"/>
        <v>0</v>
      </c>
      <c r="BR557" s="124"/>
      <c r="BS557" s="115">
        <f>IFERROR(IF(BR557="",0,(SUMIF($G$3:BQ$3,"金额-入",$G557:BQ557)-SUMIF($G$3:BQ$3,"金额-出",$G557:BQ557))/(SUMIF($G$3:BQ$3,"数量-入",$G557:BQ557)-SUMIF($G$3:BQ$3,"数量-出",$G557:BQ557))),0)</f>
        <v>0</v>
      </c>
      <c r="BT557" s="115">
        <f t="shared" si="354"/>
        <v>0</v>
      </c>
      <c r="BU557" s="125"/>
      <c r="BV557" s="126"/>
      <c r="BW557" s="123"/>
      <c r="BX557" s="112"/>
      <c r="BY557" s="119">
        <f t="shared" si="355"/>
        <v>0</v>
      </c>
      <c r="BZ557" s="124"/>
      <c r="CA557" s="115">
        <f>IFERROR(IF(BZ557="",0,(SUMIF($G$3:BY$3,"金额-入",$G557:BY557)-SUMIF($G$3:BY$3,"金额-出",$G557:BY557))/(SUMIF($G$3:BY$3,"数量-入",$G557:BY557)-SUMIF($G$3:BY$3,"数量-出",$G557:BY557))),0)</f>
        <v>0</v>
      </c>
      <c r="CB557" s="115">
        <f t="shared" si="356"/>
        <v>0</v>
      </c>
      <c r="CC557" s="125"/>
      <c r="CD557" s="126"/>
      <c r="CE557" s="123"/>
      <c r="CF557" s="112"/>
      <c r="CG557" s="119">
        <f t="shared" si="357"/>
        <v>0</v>
      </c>
      <c r="CH557" s="124"/>
      <c r="CI557" s="115">
        <f>IFERROR(IF(CH557="",0,(SUMIF($G$3:CG$3,"金额-入",$G557:CG557)-SUMIF($G$3:CG$3,"金额-出",$G557:CG557))/(SUMIF($G$3:CG$3,"数量-入",$G557:CG557)-SUMIF($G$3:CG$3,"数量-出",$G557:CG557))),0)</f>
        <v>0</v>
      </c>
      <c r="CJ557" s="115">
        <f t="shared" si="358"/>
        <v>0</v>
      </c>
      <c r="CK557" s="125"/>
      <c r="CL557" s="126"/>
      <c r="CM557" s="123"/>
      <c r="CN557" s="112"/>
      <c r="CO557" s="119">
        <f t="shared" si="359"/>
        <v>0</v>
      </c>
      <c r="CP557" s="124"/>
      <c r="CQ557" s="115">
        <f>IFERROR(IF(CP557="",0,(SUMIF($G$3:CO$3,"金额-入",$G557:CO557)-SUMIF($G$3:CO$3,"金额-出",$G557:CO557))/(SUMIF($G$3:CO$3,"数量-入",$G557:CO557)-SUMIF($G$3:CO$3,"数量-出",$G557:CO557))),0)</f>
        <v>0</v>
      </c>
      <c r="CR557" s="115">
        <f t="shared" si="360"/>
        <v>0</v>
      </c>
      <c r="CS557" s="125"/>
      <c r="CT557" s="126"/>
      <c r="CU557" s="123"/>
      <c r="CV557" s="112"/>
      <c r="CW557" s="119">
        <f t="shared" si="361"/>
        <v>0</v>
      </c>
      <c r="CX557" s="124"/>
      <c r="CY557" s="115">
        <f>IFERROR(IF(CX557="",0,(SUMIF($G$3:CW$3,"金额-入",$G557:CW557)-SUMIF($G$3:CW$3,"金额-出",$G557:CW557))/(SUMIF($G$3:CW$3,"数量-入",$G557:CW557)-SUMIF($G$3:CW$3,"数量-出",$G557:CW557))),0)</f>
        <v>0</v>
      </c>
      <c r="CZ557" s="115">
        <f t="shared" si="362"/>
        <v>0</v>
      </c>
      <c r="DA557" s="125"/>
      <c r="DB557" s="126"/>
      <c r="DC557" s="123"/>
      <c r="DD557" s="112"/>
      <c r="DE557" s="119">
        <f t="shared" si="363"/>
        <v>0</v>
      </c>
      <c r="DF557" s="124"/>
      <c r="DG557" s="115">
        <f>IFERROR(IF(DF557="",0,(SUMIF($G$3:DE$3,"金额-入",$G557:DE557)-SUMIF($G$3:DE$3,"金额-出",$G557:DE557))/(SUMIF($G$3:DE$3,"数量-入",$G557:DE557)-SUMIF($G$3:DE$3,"数量-出",$G557:DE557))),0)</f>
        <v>0</v>
      </c>
      <c r="DH557" s="115">
        <f t="shared" si="364"/>
        <v>0</v>
      </c>
      <c r="DI557" s="125"/>
      <c r="DJ557" s="126"/>
      <c r="DK557" s="109">
        <f t="array" ref="DK557">MIN(IF(($G$3:$DJ$3="单价")*(G557:DJ557&lt;&gt;0),G557:DJ557))</f>
        <v>0</v>
      </c>
      <c r="DL557" s="97">
        <f t="array" ref="DL557">MAX(IF($G$3:$DJ$3="单价",G557:DJ557))</f>
        <v>0</v>
      </c>
      <c r="DM557" s="115">
        <f t="shared" si="365"/>
        <v>0</v>
      </c>
      <c r="DN557" s="127"/>
      <c r="DO557" s="2"/>
      <c r="DP557" s="11">
        <f t="shared" si="366"/>
        <v>0</v>
      </c>
      <c r="DQ557" s="11">
        <f t="shared" si="367"/>
        <v>0</v>
      </c>
      <c r="DR557" s="11"/>
      <c r="DS557" s="11"/>
      <c r="DT557" s="11"/>
      <c r="DU557" s="2"/>
      <c r="DV557" s="2"/>
      <c r="DW557" s="2"/>
      <c r="DX557" s="2"/>
      <c r="DY557" s="2"/>
    </row>
    <row r="558" spans="1:129" ht="18" hidden="1" customHeight="1" outlineLevel="1" x14ac:dyDescent="0.15">
      <c r="A558" s="2"/>
      <c r="B558" s="53">
        <f t="shared" si="330"/>
        <v>554</v>
      </c>
      <c r="C558" s="5"/>
      <c r="D558" s="6"/>
      <c r="E558" s="7"/>
      <c r="F558" s="8"/>
      <c r="G558" s="111"/>
      <c r="H558" s="112"/>
      <c r="I558" s="113">
        <f t="shared" si="333"/>
        <v>0</v>
      </c>
      <c r="J558" s="114">
        <f t="shared" si="334"/>
        <v>0</v>
      </c>
      <c r="K558" s="115">
        <f t="shared" si="331"/>
        <v>0</v>
      </c>
      <c r="L558" s="113">
        <f t="shared" si="335"/>
        <v>0</v>
      </c>
      <c r="M558" s="114">
        <f t="shared" si="336"/>
        <v>0</v>
      </c>
      <c r="N558" s="115">
        <f t="shared" si="332"/>
        <v>0</v>
      </c>
      <c r="O558" s="113">
        <f t="shared" si="337"/>
        <v>0</v>
      </c>
      <c r="P558" s="116">
        <f t="shared" si="338"/>
        <v>0</v>
      </c>
      <c r="Q558" s="117">
        <f t="shared" si="339"/>
        <v>0</v>
      </c>
      <c r="R558" s="118">
        <f t="shared" si="340"/>
        <v>0</v>
      </c>
      <c r="S558" s="111"/>
      <c r="T558" s="112"/>
      <c r="U558" s="119">
        <f t="shared" si="341"/>
        <v>0</v>
      </c>
      <c r="V558" s="120"/>
      <c r="W558" s="115">
        <f>IFERROR(IF(V558="",0,(SUMIF($G$3:U$3,"金额-入",$G558:U558)-SUMIF($G$3:U$3,"金额-出",$G558:U558))/(SUMIF($G$3:U$3,"数量-入",$G558:U558)-SUMIF($G$3:U$3,"数量-出",$G558:U558))),0)</f>
        <v>0</v>
      </c>
      <c r="X558" s="115">
        <f t="shared" si="342"/>
        <v>0</v>
      </c>
      <c r="Y558" s="121"/>
      <c r="Z558" s="122"/>
      <c r="AA558" s="111"/>
      <c r="AB558" s="112"/>
      <c r="AC558" s="119">
        <f t="shared" si="343"/>
        <v>0</v>
      </c>
      <c r="AD558" s="120"/>
      <c r="AE558" s="115">
        <f>IFERROR(IF(AD558="",0,(SUMIF($G$3:AC$3,"金额-入",$G558:AC558)-SUMIF($G$3:AC$3,"金额-出",$G558:AC558))/(SUMIF($G$3:AC$3,"数量-入",$G558:AC558)-SUMIF($G$3:AC$3,"数量-出",$G558:AC558))),0)</f>
        <v>0</v>
      </c>
      <c r="AF558" s="115">
        <f t="shared" si="344"/>
        <v>0</v>
      </c>
      <c r="AG558" s="121"/>
      <c r="AH558" s="122"/>
      <c r="AI558" s="123"/>
      <c r="AJ558" s="112"/>
      <c r="AK558" s="119">
        <f t="shared" si="345"/>
        <v>0</v>
      </c>
      <c r="AL558" s="124"/>
      <c r="AM558" s="115">
        <f>IFERROR(IF(AL558="",0,(SUMIF($G$3:AK$3,"金额-入",$G558:AK558)-SUMIF($G$3:AK$3,"金额-出",$G558:AK558))/(SUMIF($G$3:AK$3,"数量-入",$G558:AK558)-SUMIF($G$3:AK$3,"数量-出",$G558:AK558))),0)</f>
        <v>0</v>
      </c>
      <c r="AN558" s="115">
        <f t="shared" si="346"/>
        <v>0</v>
      </c>
      <c r="AO558" s="125"/>
      <c r="AP558" s="126"/>
      <c r="AQ558" s="123"/>
      <c r="AR558" s="112"/>
      <c r="AS558" s="119">
        <f t="shared" si="347"/>
        <v>0</v>
      </c>
      <c r="AT558" s="124"/>
      <c r="AU558" s="115">
        <f>IFERROR(IF(AT558="",0,(SUMIF($G$3:AS$3,"金额-入",$G558:AS558)-SUMIF($G$3:AS$3,"金额-出",$G558:AS558))/(SUMIF($G$3:AS$3,"数量-入",$G558:AS558)-SUMIF($G$3:AS$3,"数量-出",$G558:AS558))),0)</f>
        <v>0</v>
      </c>
      <c r="AV558" s="115">
        <f t="shared" si="348"/>
        <v>0</v>
      </c>
      <c r="AW558" s="125"/>
      <c r="AX558" s="126"/>
      <c r="AY558" s="123"/>
      <c r="AZ558" s="112"/>
      <c r="BA558" s="119">
        <f t="shared" si="349"/>
        <v>0</v>
      </c>
      <c r="BB558" s="124"/>
      <c r="BC558" s="115">
        <f>IFERROR(IF(BB558="",0,(SUMIF($G$3:BA$3,"金额-入",$G558:BA558)-SUMIF($G$3:BA$3,"金额-出",$G558:BA558))/(SUMIF($G$3:BA$3,"数量-入",$G558:BA558)-SUMIF($G$3:BA$3,"数量-出",$G558:BA558))),0)</f>
        <v>0</v>
      </c>
      <c r="BD558" s="115">
        <f t="shared" si="350"/>
        <v>0</v>
      </c>
      <c r="BE558" s="125"/>
      <c r="BF558" s="126"/>
      <c r="BG558" s="123"/>
      <c r="BH558" s="112"/>
      <c r="BI558" s="119">
        <f t="shared" si="351"/>
        <v>0</v>
      </c>
      <c r="BJ558" s="124"/>
      <c r="BK558" s="115">
        <f>IFERROR(IF(BJ558="",0,(SUMIF($G$3:BI$3,"金额-入",$G558:BI558)-SUMIF($G$3:BI$3,"金额-出",$G558:BI558))/(SUMIF($G$3:BI$3,"数量-入",$G558:BI558)-SUMIF($G$3:BI$3,"数量-出",$G558:BI558))),0)</f>
        <v>0</v>
      </c>
      <c r="BL558" s="115">
        <f t="shared" si="352"/>
        <v>0</v>
      </c>
      <c r="BM558" s="125"/>
      <c r="BN558" s="126"/>
      <c r="BO558" s="123"/>
      <c r="BP558" s="112"/>
      <c r="BQ558" s="119">
        <f t="shared" si="353"/>
        <v>0</v>
      </c>
      <c r="BR558" s="124"/>
      <c r="BS558" s="115">
        <f>IFERROR(IF(BR558="",0,(SUMIF($G$3:BQ$3,"金额-入",$G558:BQ558)-SUMIF($G$3:BQ$3,"金额-出",$G558:BQ558))/(SUMIF($G$3:BQ$3,"数量-入",$G558:BQ558)-SUMIF($G$3:BQ$3,"数量-出",$G558:BQ558))),0)</f>
        <v>0</v>
      </c>
      <c r="BT558" s="115">
        <f t="shared" si="354"/>
        <v>0</v>
      </c>
      <c r="BU558" s="125"/>
      <c r="BV558" s="126"/>
      <c r="BW558" s="123"/>
      <c r="BX558" s="112"/>
      <c r="BY558" s="119">
        <f t="shared" si="355"/>
        <v>0</v>
      </c>
      <c r="BZ558" s="124"/>
      <c r="CA558" s="115">
        <f>IFERROR(IF(BZ558="",0,(SUMIF($G$3:BY$3,"金额-入",$G558:BY558)-SUMIF($G$3:BY$3,"金额-出",$G558:BY558))/(SUMIF($G$3:BY$3,"数量-入",$G558:BY558)-SUMIF($G$3:BY$3,"数量-出",$G558:BY558))),0)</f>
        <v>0</v>
      </c>
      <c r="CB558" s="115">
        <f t="shared" si="356"/>
        <v>0</v>
      </c>
      <c r="CC558" s="125"/>
      <c r="CD558" s="126"/>
      <c r="CE558" s="123"/>
      <c r="CF558" s="112"/>
      <c r="CG558" s="119">
        <f t="shared" si="357"/>
        <v>0</v>
      </c>
      <c r="CH558" s="124"/>
      <c r="CI558" s="115">
        <f>IFERROR(IF(CH558="",0,(SUMIF($G$3:CG$3,"金额-入",$G558:CG558)-SUMIF($G$3:CG$3,"金额-出",$G558:CG558))/(SUMIF($G$3:CG$3,"数量-入",$G558:CG558)-SUMIF($G$3:CG$3,"数量-出",$G558:CG558))),0)</f>
        <v>0</v>
      </c>
      <c r="CJ558" s="115">
        <f t="shared" si="358"/>
        <v>0</v>
      </c>
      <c r="CK558" s="125"/>
      <c r="CL558" s="126"/>
      <c r="CM558" s="123"/>
      <c r="CN558" s="112"/>
      <c r="CO558" s="119">
        <f t="shared" si="359"/>
        <v>0</v>
      </c>
      <c r="CP558" s="124"/>
      <c r="CQ558" s="115">
        <f>IFERROR(IF(CP558="",0,(SUMIF($G$3:CO$3,"金额-入",$G558:CO558)-SUMIF($G$3:CO$3,"金额-出",$G558:CO558))/(SUMIF($G$3:CO$3,"数量-入",$G558:CO558)-SUMIF($G$3:CO$3,"数量-出",$G558:CO558))),0)</f>
        <v>0</v>
      </c>
      <c r="CR558" s="115">
        <f t="shared" si="360"/>
        <v>0</v>
      </c>
      <c r="CS558" s="125"/>
      <c r="CT558" s="126"/>
      <c r="CU558" s="123"/>
      <c r="CV558" s="112"/>
      <c r="CW558" s="119">
        <f t="shared" si="361"/>
        <v>0</v>
      </c>
      <c r="CX558" s="124"/>
      <c r="CY558" s="115">
        <f>IFERROR(IF(CX558="",0,(SUMIF($G$3:CW$3,"金额-入",$G558:CW558)-SUMIF($G$3:CW$3,"金额-出",$G558:CW558))/(SUMIF($G$3:CW$3,"数量-入",$G558:CW558)-SUMIF($G$3:CW$3,"数量-出",$G558:CW558))),0)</f>
        <v>0</v>
      </c>
      <c r="CZ558" s="115">
        <f t="shared" si="362"/>
        <v>0</v>
      </c>
      <c r="DA558" s="125"/>
      <c r="DB558" s="126"/>
      <c r="DC558" s="123"/>
      <c r="DD558" s="112"/>
      <c r="DE558" s="119">
        <f t="shared" si="363"/>
        <v>0</v>
      </c>
      <c r="DF558" s="124"/>
      <c r="DG558" s="115">
        <f>IFERROR(IF(DF558="",0,(SUMIF($G$3:DE$3,"金额-入",$G558:DE558)-SUMIF($G$3:DE$3,"金额-出",$G558:DE558))/(SUMIF($G$3:DE$3,"数量-入",$G558:DE558)-SUMIF($G$3:DE$3,"数量-出",$G558:DE558))),0)</f>
        <v>0</v>
      </c>
      <c r="DH558" s="115">
        <f t="shared" si="364"/>
        <v>0</v>
      </c>
      <c r="DI558" s="125"/>
      <c r="DJ558" s="126"/>
      <c r="DK558" s="109">
        <f t="array" ref="DK558">MIN(IF(($G$3:$DJ$3="单价")*(G558:DJ558&lt;&gt;0),G558:DJ558))</f>
        <v>0</v>
      </c>
      <c r="DL558" s="97">
        <f t="array" ref="DL558">MAX(IF($G$3:$DJ$3="单价",G558:DJ558))</f>
        <v>0</v>
      </c>
      <c r="DM558" s="115">
        <f t="shared" si="365"/>
        <v>0</v>
      </c>
      <c r="DN558" s="127"/>
      <c r="DO558" s="2"/>
      <c r="DP558" s="11">
        <f t="shared" si="366"/>
        <v>0</v>
      </c>
      <c r="DQ558" s="11">
        <f t="shared" si="367"/>
        <v>0</v>
      </c>
      <c r="DR558" s="11"/>
      <c r="DS558" s="11"/>
      <c r="DT558" s="11"/>
      <c r="DU558" s="2"/>
      <c r="DV558" s="2"/>
      <c r="DW558" s="2"/>
      <c r="DX558" s="2"/>
      <c r="DY558" s="2"/>
    </row>
    <row r="559" spans="1:129" ht="18" hidden="1" customHeight="1" outlineLevel="1" x14ac:dyDescent="0.15">
      <c r="A559" s="2"/>
      <c r="B559" s="53">
        <f t="shared" si="330"/>
        <v>555</v>
      </c>
      <c r="C559" s="5"/>
      <c r="D559" s="6"/>
      <c r="E559" s="7"/>
      <c r="F559" s="8"/>
      <c r="G559" s="111"/>
      <c r="H559" s="112"/>
      <c r="I559" s="113">
        <f t="shared" si="333"/>
        <v>0</v>
      </c>
      <c r="J559" s="114">
        <f t="shared" si="334"/>
        <v>0</v>
      </c>
      <c r="K559" s="115">
        <f t="shared" si="331"/>
        <v>0</v>
      </c>
      <c r="L559" s="113">
        <f t="shared" si="335"/>
        <v>0</v>
      </c>
      <c r="M559" s="114">
        <f t="shared" si="336"/>
        <v>0</v>
      </c>
      <c r="N559" s="115">
        <f t="shared" si="332"/>
        <v>0</v>
      </c>
      <c r="O559" s="113">
        <f t="shared" si="337"/>
        <v>0</v>
      </c>
      <c r="P559" s="116">
        <f t="shared" si="338"/>
        <v>0</v>
      </c>
      <c r="Q559" s="117">
        <f t="shared" si="339"/>
        <v>0</v>
      </c>
      <c r="R559" s="118">
        <f t="shared" si="340"/>
        <v>0</v>
      </c>
      <c r="S559" s="111"/>
      <c r="T559" s="112"/>
      <c r="U559" s="119">
        <f t="shared" si="341"/>
        <v>0</v>
      </c>
      <c r="V559" s="120"/>
      <c r="W559" s="115">
        <f>IFERROR(IF(V559="",0,(SUMIF($G$3:U$3,"金额-入",$G559:U559)-SUMIF($G$3:U$3,"金额-出",$G559:U559))/(SUMIF($G$3:U$3,"数量-入",$G559:U559)-SUMIF($G$3:U$3,"数量-出",$G559:U559))),0)</f>
        <v>0</v>
      </c>
      <c r="X559" s="115">
        <f t="shared" si="342"/>
        <v>0</v>
      </c>
      <c r="Y559" s="121"/>
      <c r="Z559" s="122"/>
      <c r="AA559" s="111"/>
      <c r="AB559" s="112"/>
      <c r="AC559" s="119">
        <f t="shared" si="343"/>
        <v>0</v>
      </c>
      <c r="AD559" s="120"/>
      <c r="AE559" s="115">
        <f>IFERROR(IF(AD559="",0,(SUMIF($G$3:AC$3,"金额-入",$G559:AC559)-SUMIF($G$3:AC$3,"金额-出",$G559:AC559))/(SUMIF($G$3:AC$3,"数量-入",$G559:AC559)-SUMIF($G$3:AC$3,"数量-出",$G559:AC559))),0)</f>
        <v>0</v>
      </c>
      <c r="AF559" s="115">
        <f t="shared" si="344"/>
        <v>0</v>
      </c>
      <c r="AG559" s="121"/>
      <c r="AH559" s="122"/>
      <c r="AI559" s="123"/>
      <c r="AJ559" s="112"/>
      <c r="AK559" s="119">
        <f t="shared" si="345"/>
        <v>0</v>
      </c>
      <c r="AL559" s="124"/>
      <c r="AM559" s="115">
        <f>IFERROR(IF(AL559="",0,(SUMIF($G$3:AK$3,"金额-入",$G559:AK559)-SUMIF($G$3:AK$3,"金额-出",$G559:AK559))/(SUMIF($G$3:AK$3,"数量-入",$G559:AK559)-SUMIF($G$3:AK$3,"数量-出",$G559:AK559))),0)</f>
        <v>0</v>
      </c>
      <c r="AN559" s="115">
        <f t="shared" si="346"/>
        <v>0</v>
      </c>
      <c r="AO559" s="125"/>
      <c r="AP559" s="126"/>
      <c r="AQ559" s="123"/>
      <c r="AR559" s="112"/>
      <c r="AS559" s="119">
        <f t="shared" si="347"/>
        <v>0</v>
      </c>
      <c r="AT559" s="124"/>
      <c r="AU559" s="115">
        <f>IFERROR(IF(AT559="",0,(SUMIF($G$3:AS$3,"金额-入",$G559:AS559)-SUMIF($G$3:AS$3,"金额-出",$G559:AS559))/(SUMIF($G$3:AS$3,"数量-入",$G559:AS559)-SUMIF($G$3:AS$3,"数量-出",$G559:AS559))),0)</f>
        <v>0</v>
      </c>
      <c r="AV559" s="115">
        <f t="shared" si="348"/>
        <v>0</v>
      </c>
      <c r="AW559" s="125"/>
      <c r="AX559" s="126"/>
      <c r="AY559" s="123"/>
      <c r="AZ559" s="112"/>
      <c r="BA559" s="119">
        <f t="shared" si="349"/>
        <v>0</v>
      </c>
      <c r="BB559" s="124"/>
      <c r="BC559" s="115">
        <f>IFERROR(IF(BB559="",0,(SUMIF($G$3:BA$3,"金额-入",$G559:BA559)-SUMIF($G$3:BA$3,"金额-出",$G559:BA559))/(SUMIF($G$3:BA$3,"数量-入",$G559:BA559)-SUMIF($G$3:BA$3,"数量-出",$G559:BA559))),0)</f>
        <v>0</v>
      </c>
      <c r="BD559" s="115">
        <f t="shared" si="350"/>
        <v>0</v>
      </c>
      <c r="BE559" s="125"/>
      <c r="BF559" s="126"/>
      <c r="BG559" s="123"/>
      <c r="BH559" s="112"/>
      <c r="BI559" s="119">
        <f t="shared" si="351"/>
        <v>0</v>
      </c>
      <c r="BJ559" s="124"/>
      <c r="BK559" s="115">
        <f>IFERROR(IF(BJ559="",0,(SUMIF($G$3:BI$3,"金额-入",$G559:BI559)-SUMIF($G$3:BI$3,"金额-出",$G559:BI559))/(SUMIF($G$3:BI$3,"数量-入",$G559:BI559)-SUMIF($G$3:BI$3,"数量-出",$G559:BI559))),0)</f>
        <v>0</v>
      </c>
      <c r="BL559" s="115">
        <f t="shared" si="352"/>
        <v>0</v>
      </c>
      <c r="BM559" s="125"/>
      <c r="BN559" s="126"/>
      <c r="BO559" s="123"/>
      <c r="BP559" s="112"/>
      <c r="BQ559" s="119">
        <f t="shared" si="353"/>
        <v>0</v>
      </c>
      <c r="BR559" s="124"/>
      <c r="BS559" s="115">
        <f>IFERROR(IF(BR559="",0,(SUMIF($G$3:BQ$3,"金额-入",$G559:BQ559)-SUMIF($G$3:BQ$3,"金额-出",$G559:BQ559))/(SUMIF($G$3:BQ$3,"数量-入",$G559:BQ559)-SUMIF($G$3:BQ$3,"数量-出",$G559:BQ559))),0)</f>
        <v>0</v>
      </c>
      <c r="BT559" s="115">
        <f t="shared" si="354"/>
        <v>0</v>
      </c>
      <c r="BU559" s="125"/>
      <c r="BV559" s="126"/>
      <c r="BW559" s="123"/>
      <c r="BX559" s="112"/>
      <c r="BY559" s="119">
        <f t="shared" si="355"/>
        <v>0</v>
      </c>
      <c r="BZ559" s="124"/>
      <c r="CA559" s="115">
        <f>IFERROR(IF(BZ559="",0,(SUMIF($G$3:BY$3,"金额-入",$G559:BY559)-SUMIF($G$3:BY$3,"金额-出",$G559:BY559))/(SUMIF($G$3:BY$3,"数量-入",$G559:BY559)-SUMIF($G$3:BY$3,"数量-出",$G559:BY559))),0)</f>
        <v>0</v>
      </c>
      <c r="CB559" s="115">
        <f t="shared" si="356"/>
        <v>0</v>
      </c>
      <c r="CC559" s="125"/>
      <c r="CD559" s="126"/>
      <c r="CE559" s="123"/>
      <c r="CF559" s="112"/>
      <c r="CG559" s="119">
        <f t="shared" si="357"/>
        <v>0</v>
      </c>
      <c r="CH559" s="124"/>
      <c r="CI559" s="115">
        <f>IFERROR(IF(CH559="",0,(SUMIF($G$3:CG$3,"金额-入",$G559:CG559)-SUMIF($G$3:CG$3,"金额-出",$G559:CG559))/(SUMIF($G$3:CG$3,"数量-入",$G559:CG559)-SUMIF($G$3:CG$3,"数量-出",$G559:CG559))),0)</f>
        <v>0</v>
      </c>
      <c r="CJ559" s="115">
        <f t="shared" si="358"/>
        <v>0</v>
      </c>
      <c r="CK559" s="125"/>
      <c r="CL559" s="126"/>
      <c r="CM559" s="123"/>
      <c r="CN559" s="112"/>
      <c r="CO559" s="119">
        <f t="shared" si="359"/>
        <v>0</v>
      </c>
      <c r="CP559" s="124"/>
      <c r="CQ559" s="115">
        <f>IFERROR(IF(CP559="",0,(SUMIF($G$3:CO$3,"金额-入",$G559:CO559)-SUMIF($G$3:CO$3,"金额-出",$G559:CO559))/(SUMIF($G$3:CO$3,"数量-入",$G559:CO559)-SUMIF($G$3:CO$3,"数量-出",$G559:CO559))),0)</f>
        <v>0</v>
      </c>
      <c r="CR559" s="115">
        <f t="shared" si="360"/>
        <v>0</v>
      </c>
      <c r="CS559" s="125"/>
      <c r="CT559" s="126"/>
      <c r="CU559" s="123"/>
      <c r="CV559" s="112"/>
      <c r="CW559" s="119">
        <f t="shared" si="361"/>
        <v>0</v>
      </c>
      <c r="CX559" s="124"/>
      <c r="CY559" s="115">
        <f>IFERROR(IF(CX559="",0,(SUMIF($G$3:CW$3,"金额-入",$G559:CW559)-SUMIF($G$3:CW$3,"金额-出",$G559:CW559))/(SUMIF($G$3:CW$3,"数量-入",$G559:CW559)-SUMIF($G$3:CW$3,"数量-出",$G559:CW559))),0)</f>
        <v>0</v>
      </c>
      <c r="CZ559" s="115">
        <f t="shared" si="362"/>
        <v>0</v>
      </c>
      <c r="DA559" s="125"/>
      <c r="DB559" s="126"/>
      <c r="DC559" s="123"/>
      <c r="DD559" s="112"/>
      <c r="DE559" s="119">
        <f t="shared" si="363"/>
        <v>0</v>
      </c>
      <c r="DF559" s="124"/>
      <c r="DG559" s="115">
        <f>IFERROR(IF(DF559="",0,(SUMIF($G$3:DE$3,"金额-入",$G559:DE559)-SUMIF($G$3:DE$3,"金额-出",$G559:DE559))/(SUMIF($G$3:DE$3,"数量-入",$G559:DE559)-SUMIF($G$3:DE$3,"数量-出",$G559:DE559))),0)</f>
        <v>0</v>
      </c>
      <c r="DH559" s="115">
        <f t="shared" si="364"/>
        <v>0</v>
      </c>
      <c r="DI559" s="125"/>
      <c r="DJ559" s="126"/>
      <c r="DK559" s="109">
        <f t="array" ref="DK559">MIN(IF(($G$3:$DJ$3="单价")*(G559:DJ559&lt;&gt;0),G559:DJ559))</f>
        <v>0</v>
      </c>
      <c r="DL559" s="97">
        <f t="array" ref="DL559">MAX(IF($G$3:$DJ$3="单价",G559:DJ559))</f>
        <v>0</v>
      </c>
      <c r="DM559" s="115">
        <f t="shared" si="365"/>
        <v>0</v>
      </c>
      <c r="DN559" s="127"/>
      <c r="DO559" s="2"/>
      <c r="DP559" s="11">
        <f t="shared" si="366"/>
        <v>0</v>
      </c>
      <c r="DQ559" s="11">
        <f t="shared" si="367"/>
        <v>0</v>
      </c>
      <c r="DR559" s="11"/>
      <c r="DS559" s="11"/>
      <c r="DT559" s="11"/>
      <c r="DU559" s="2"/>
      <c r="DV559" s="2"/>
      <c r="DW559" s="2"/>
      <c r="DX559" s="2"/>
      <c r="DY559" s="2"/>
    </row>
    <row r="560" spans="1:129" ht="18" hidden="1" customHeight="1" outlineLevel="1" x14ac:dyDescent="0.15">
      <c r="A560" s="2"/>
      <c r="B560" s="53">
        <f t="shared" si="330"/>
        <v>556</v>
      </c>
      <c r="C560" s="5"/>
      <c r="D560" s="6"/>
      <c r="E560" s="7"/>
      <c r="F560" s="8"/>
      <c r="G560" s="111"/>
      <c r="H560" s="112"/>
      <c r="I560" s="113">
        <f t="shared" si="333"/>
        <v>0</v>
      </c>
      <c r="J560" s="114">
        <f t="shared" si="334"/>
        <v>0</v>
      </c>
      <c r="K560" s="115">
        <f t="shared" si="331"/>
        <v>0</v>
      </c>
      <c r="L560" s="113">
        <f t="shared" si="335"/>
        <v>0</v>
      </c>
      <c r="M560" s="114">
        <f t="shared" si="336"/>
        <v>0</v>
      </c>
      <c r="N560" s="115">
        <f t="shared" si="332"/>
        <v>0</v>
      </c>
      <c r="O560" s="113">
        <f t="shared" si="337"/>
        <v>0</v>
      </c>
      <c r="P560" s="116">
        <f t="shared" si="338"/>
        <v>0</v>
      </c>
      <c r="Q560" s="117">
        <f t="shared" si="339"/>
        <v>0</v>
      </c>
      <c r="R560" s="118">
        <f t="shared" si="340"/>
        <v>0</v>
      </c>
      <c r="S560" s="111"/>
      <c r="T560" s="112"/>
      <c r="U560" s="119">
        <f t="shared" si="341"/>
        <v>0</v>
      </c>
      <c r="V560" s="120"/>
      <c r="W560" s="115">
        <f>IFERROR(IF(V560="",0,(SUMIF($G$3:U$3,"金额-入",$G560:U560)-SUMIF($G$3:U$3,"金额-出",$G560:U560))/(SUMIF($G$3:U$3,"数量-入",$G560:U560)-SUMIF($G$3:U$3,"数量-出",$G560:U560))),0)</f>
        <v>0</v>
      </c>
      <c r="X560" s="115">
        <f t="shared" si="342"/>
        <v>0</v>
      </c>
      <c r="Y560" s="121"/>
      <c r="Z560" s="122"/>
      <c r="AA560" s="111"/>
      <c r="AB560" s="112"/>
      <c r="AC560" s="119">
        <f t="shared" si="343"/>
        <v>0</v>
      </c>
      <c r="AD560" s="120"/>
      <c r="AE560" s="115">
        <f>IFERROR(IF(AD560="",0,(SUMIF($G$3:AC$3,"金额-入",$G560:AC560)-SUMIF($G$3:AC$3,"金额-出",$G560:AC560))/(SUMIF($G$3:AC$3,"数量-入",$G560:AC560)-SUMIF($G$3:AC$3,"数量-出",$G560:AC560))),0)</f>
        <v>0</v>
      </c>
      <c r="AF560" s="115">
        <f t="shared" si="344"/>
        <v>0</v>
      </c>
      <c r="AG560" s="121"/>
      <c r="AH560" s="122"/>
      <c r="AI560" s="123"/>
      <c r="AJ560" s="112"/>
      <c r="AK560" s="119">
        <f t="shared" si="345"/>
        <v>0</v>
      </c>
      <c r="AL560" s="124"/>
      <c r="AM560" s="115">
        <f>IFERROR(IF(AL560="",0,(SUMIF($G$3:AK$3,"金额-入",$G560:AK560)-SUMIF($G$3:AK$3,"金额-出",$G560:AK560))/(SUMIF($G$3:AK$3,"数量-入",$G560:AK560)-SUMIF($G$3:AK$3,"数量-出",$G560:AK560))),0)</f>
        <v>0</v>
      </c>
      <c r="AN560" s="115">
        <f t="shared" si="346"/>
        <v>0</v>
      </c>
      <c r="AO560" s="125"/>
      <c r="AP560" s="126"/>
      <c r="AQ560" s="123"/>
      <c r="AR560" s="112"/>
      <c r="AS560" s="119">
        <f t="shared" si="347"/>
        <v>0</v>
      </c>
      <c r="AT560" s="124"/>
      <c r="AU560" s="115">
        <f>IFERROR(IF(AT560="",0,(SUMIF($G$3:AS$3,"金额-入",$G560:AS560)-SUMIF($G$3:AS$3,"金额-出",$G560:AS560))/(SUMIF($G$3:AS$3,"数量-入",$G560:AS560)-SUMIF($G$3:AS$3,"数量-出",$G560:AS560))),0)</f>
        <v>0</v>
      </c>
      <c r="AV560" s="115">
        <f t="shared" si="348"/>
        <v>0</v>
      </c>
      <c r="AW560" s="125"/>
      <c r="AX560" s="126"/>
      <c r="AY560" s="123"/>
      <c r="AZ560" s="112"/>
      <c r="BA560" s="119">
        <f t="shared" si="349"/>
        <v>0</v>
      </c>
      <c r="BB560" s="124"/>
      <c r="BC560" s="115">
        <f>IFERROR(IF(BB560="",0,(SUMIF($G$3:BA$3,"金额-入",$G560:BA560)-SUMIF($G$3:BA$3,"金额-出",$G560:BA560))/(SUMIF($G$3:BA$3,"数量-入",$G560:BA560)-SUMIF($G$3:BA$3,"数量-出",$G560:BA560))),0)</f>
        <v>0</v>
      </c>
      <c r="BD560" s="115">
        <f t="shared" si="350"/>
        <v>0</v>
      </c>
      <c r="BE560" s="125"/>
      <c r="BF560" s="126"/>
      <c r="BG560" s="123"/>
      <c r="BH560" s="112"/>
      <c r="BI560" s="119">
        <f t="shared" si="351"/>
        <v>0</v>
      </c>
      <c r="BJ560" s="124"/>
      <c r="BK560" s="115">
        <f>IFERROR(IF(BJ560="",0,(SUMIF($G$3:BI$3,"金额-入",$G560:BI560)-SUMIF($G$3:BI$3,"金额-出",$G560:BI560))/(SUMIF($G$3:BI$3,"数量-入",$G560:BI560)-SUMIF($G$3:BI$3,"数量-出",$G560:BI560))),0)</f>
        <v>0</v>
      </c>
      <c r="BL560" s="115">
        <f t="shared" si="352"/>
        <v>0</v>
      </c>
      <c r="BM560" s="125"/>
      <c r="BN560" s="126"/>
      <c r="BO560" s="123"/>
      <c r="BP560" s="112"/>
      <c r="BQ560" s="119">
        <f t="shared" si="353"/>
        <v>0</v>
      </c>
      <c r="BR560" s="124"/>
      <c r="BS560" s="115">
        <f>IFERROR(IF(BR560="",0,(SUMIF($G$3:BQ$3,"金额-入",$G560:BQ560)-SUMIF($G$3:BQ$3,"金额-出",$G560:BQ560))/(SUMIF($G$3:BQ$3,"数量-入",$G560:BQ560)-SUMIF($G$3:BQ$3,"数量-出",$G560:BQ560))),0)</f>
        <v>0</v>
      </c>
      <c r="BT560" s="115">
        <f t="shared" si="354"/>
        <v>0</v>
      </c>
      <c r="BU560" s="125"/>
      <c r="BV560" s="126"/>
      <c r="BW560" s="123"/>
      <c r="BX560" s="112"/>
      <c r="BY560" s="119">
        <f t="shared" si="355"/>
        <v>0</v>
      </c>
      <c r="BZ560" s="124"/>
      <c r="CA560" s="115">
        <f>IFERROR(IF(BZ560="",0,(SUMIF($G$3:BY$3,"金额-入",$G560:BY560)-SUMIF($G$3:BY$3,"金额-出",$G560:BY560))/(SUMIF($G$3:BY$3,"数量-入",$G560:BY560)-SUMIF($G$3:BY$3,"数量-出",$G560:BY560))),0)</f>
        <v>0</v>
      </c>
      <c r="CB560" s="115">
        <f t="shared" si="356"/>
        <v>0</v>
      </c>
      <c r="CC560" s="125"/>
      <c r="CD560" s="126"/>
      <c r="CE560" s="123"/>
      <c r="CF560" s="112"/>
      <c r="CG560" s="119">
        <f t="shared" si="357"/>
        <v>0</v>
      </c>
      <c r="CH560" s="124"/>
      <c r="CI560" s="115">
        <f>IFERROR(IF(CH560="",0,(SUMIF($G$3:CG$3,"金额-入",$G560:CG560)-SUMIF($G$3:CG$3,"金额-出",$G560:CG560))/(SUMIF($G$3:CG$3,"数量-入",$G560:CG560)-SUMIF($G$3:CG$3,"数量-出",$G560:CG560))),0)</f>
        <v>0</v>
      </c>
      <c r="CJ560" s="115">
        <f t="shared" si="358"/>
        <v>0</v>
      </c>
      <c r="CK560" s="125"/>
      <c r="CL560" s="126"/>
      <c r="CM560" s="123"/>
      <c r="CN560" s="112"/>
      <c r="CO560" s="119">
        <f t="shared" si="359"/>
        <v>0</v>
      </c>
      <c r="CP560" s="124"/>
      <c r="CQ560" s="115">
        <f>IFERROR(IF(CP560="",0,(SUMIF($G$3:CO$3,"金额-入",$G560:CO560)-SUMIF($G$3:CO$3,"金额-出",$G560:CO560))/(SUMIF($G$3:CO$3,"数量-入",$G560:CO560)-SUMIF($G$3:CO$3,"数量-出",$G560:CO560))),0)</f>
        <v>0</v>
      </c>
      <c r="CR560" s="115">
        <f t="shared" si="360"/>
        <v>0</v>
      </c>
      <c r="CS560" s="125"/>
      <c r="CT560" s="126"/>
      <c r="CU560" s="123"/>
      <c r="CV560" s="112"/>
      <c r="CW560" s="119">
        <f t="shared" si="361"/>
        <v>0</v>
      </c>
      <c r="CX560" s="124"/>
      <c r="CY560" s="115">
        <f>IFERROR(IF(CX560="",0,(SUMIF($G$3:CW$3,"金额-入",$G560:CW560)-SUMIF($G$3:CW$3,"金额-出",$G560:CW560))/(SUMIF($G$3:CW$3,"数量-入",$G560:CW560)-SUMIF($G$3:CW$3,"数量-出",$G560:CW560))),0)</f>
        <v>0</v>
      </c>
      <c r="CZ560" s="115">
        <f t="shared" si="362"/>
        <v>0</v>
      </c>
      <c r="DA560" s="125"/>
      <c r="DB560" s="126"/>
      <c r="DC560" s="123"/>
      <c r="DD560" s="112"/>
      <c r="DE560" s="119">
        <f t="shared" si="363"/>
        <v>0</v>
      </c>
      <c r="DF560" s="124"/>
      <c r="DG560" s="115">
        <f>IFERROR(IF(DF560="",0,(SUMIF($G$3:DE$3,"金额-入",$G560:DE560)-SUMIF($G$3:DE$3,"金额-出",$G560:DE560))/(SUMIF($G$3:DE$3,"数量-入",$G560:DE560)-SUMIF($G$3:DE$3,"数量-出",$G560:DE560))),0)</f>
        <v>0</v>
      </c>
      <c r="DH560" s="115">
        <f t="shared" si="364"/>
        <v>0</v>
      </c>
      <c r="DI560" s="125"/>
      <c r="DJ560" s="126"/>
      <c r="DK560" s="109">
        <f t="array" ref="DK560">MIN(IF(($G$3:$DJ$3="单价")*(G560:DJ560&lt;&gt;0),G560:DJ560))</f>
        <v>0</v>
      </c>
      <c r="DL560" s="97">
        <f t="array" ref="DL560">MAX(IF($G$3:$DJ$3="单价",G560:DJ560))</f>
        <v>0</v>
      </c>
      <c r="DM560" s="115">
        <f t="shared" si="365"/>
        <v>0</v>
      </c>
      <c r="DN560" s="127"/>
      <c r="DO560" s="2"/>
      <c r="DP560" s="11">
        <f t="shared" si="366"/>
        <v>0</v>
      </c>
      <c r="DQ560" s="11">
        <f t="shared" si="367"/>
        <v>0</v>
      </c>
      <c r="DR560" s="11"/>
      <c r="DS560" s="11"/>
      <c r="DT560" s="11"/>
      <c r="DU560" s="2"/>
      <c r="DV560" s="2"/>
      <c r="DW560" s="2"/>
      <c r="DX560" s="2"/>
      <c r="DY560" s="2"/>
    </row>
    <row r="561" spans="1:129" ht="18" hidden="1" customHeight="1" outlineLevel="1" x14ac:dyDescent="0.15">
      <c r="A561" s="2"/>
      <c r="B561" s="53">
        <f t="shared" si="330"/>
        <v>557</v>
      </c>
      <c r="C561" s="5"/>
      <c r="D561" s="6"/>
      <c r="E561" s="7"/>
      <c r="F561" s="8"/>
      <c r="G561" s="111"/>
      <c r="H561" s="112"/>
      <c r="I561" s="113">
        <f t="shared" si="333"/>
        <v>0</v>
      </c>
      <c r="J561" s="114">
        <f t="shared" si="334"/>
        <v>0</v>
      </c>
      <c r="K561" s="115">
        <f t="shared" si="331"/>
        <v>0</v>
      </c>
      <c r="L561" s="113">
        <f t="shared" si="335"/>
        <v>0</v>
      </c>
      <c r="M561" s="114">
        <f t="shared" si="336"/>
        <v>0</v>
      </c>
      <c r="N561" s="115">
        <f t="shared" si="332"/>
        <v>0</v>
      </c>
      <c r="O561" s="113">
        <f t="shared" si="337"/>
        <v>0</v>
      </c>
      <c r="P561" s="116">
        <f t="shared" si="338"/>
        <v>0</v>
      </c>
      <c r="Q561" s="117">
        <f t="shared" si="339"/>
        <v>0</v>
      </c>
      <c r="R561" s="118">
        <f t="shared" si="340"/>
        <v>0</v>
      </c>
      <c r="S561" s="111"/>
      <c r="T561" s="112"/>
      <c r="U561" s="119">
        <f t="shared" si="341"/>
        <v>0</v>
      </c>
      <c r="V561" s="120"/>
      <c r="W561" s="115">
        <f>IFERROR(IF(V561="",0,(SUMIF($G$3:U$3,"金额-入",$G561:U561)-SUMIF($G$3:U$3,"金额-出",$G561:U561))/(SUMIF($G$3:U$3,"数量-入",$G561:U561)-SUMIF($G$3:U$3,"数量-出",$G561:U561))),0)</f>
        <v>0</v>
      </c>
      <c r="X561" s="115">
        <f t="shared" si="342"/>
        <v>0</v>
      </c>
      <c r="Y561" s="121"/>
      <c r="Z561" s="122"/>
      <c r="AA561" s="111"/>
      <c r="AB561" s="112"/>
      <c r="AC561" s="119">
        <f t="shared" si="343"/>
        <v>0</v>
      </c>
      <c r="AD561" s="120"/>
      <c r="AE561" s="115">
        <f>IFERROR(IF(AD561="",0,(SUMIF($G$3:AC$3,"金额-入",$G561:AC561)-SUMIF($G$3:AC$3,"金额-出",$G561:AC561))/(SUMIF($G$3:AC$3,"数量-入",$G561:AC561)-SUMIF($G$3:AC$3,"数量-出",$G561:AC561))),0)</f>
        <v>0</v>
      </c>
      <c r="AF561" s="115">
        <f t="shared" si="344"/>
        <v>0</v>
      </c>
      <c r="AG561" s="121"/>
      <c r="AH561" s="122"/>
      <c r="AI561" s="123"/>
      <c r="AJ561" s="112"/>
      <c r="AK561" s="119">
        <f t="shared" si="345"/>
        <v>0</v>
      </c>
      <c r="AL561" s="124"/>
      <c r="AM561" s="115">
        <f>IFERROR(IF(AL561="",0,(SUMIF($G$3:AK$3,"金额-入",$G561:AK561)-SUMIF($G$3:AK$3,"金额-出",$G561:AK561))/(SUMIF($G$3:AK$3,"数量-入",$G561:AK561)-SUMIF($G$3:AK$3,"数量-出",$G561:AK561))),0)</f>
        <v>0</v>
      </c>
      <c r="AN561" s="115">
        <f t="shared" si="346"/>
        <v>0</v>
      </c>
      <c r="AO561" s="125"/>
      <c r="AP561" s="126"/>
      <c r="AQ561" s="123"/>
      <c r="AR561" s="112"/>
      <c r="AS561" s="119">
        <f t="shared" si="347"/>
        <v>0</v>
      </c>
      <c r="AT561" s="124"/>
      <c r="AU561" s="115">
        <f>IFERROR(IF(AT561="",0,(SUMIF($G$3:AS$3,"金额-入",$G561:AS561)-SUMIF($G$3:AS$3,"金额-出",$G561:AS561))/(SUMIF($G$3:AS$3,"数量-入",$G561:AS561)-SUMIF($G$3:AS$3,"数量-出",$G561:AS561))),0)</f>
        <v>0</v>
      </c>
      <c r="AV561" s="115">
        <f t="shared" si="348"/>
        <v>0</v>
      </c>
      <c r="AW561" s="125"/>
      <c r="AX561" s="126"/>
      <c r="AY561" s="123"/>
      <c r="AZ561" s="112"/>
      <c r="BA561" s="119">
        <f t="shared" si="349"/>
        <v>0</v>
      </c>
      <c r="BB561" s="124"/>
      <c r="BC561" s="115">
        <f>IFERROR(IF(BB561="",0,(SUMIF($G$3:BA$3,"金额-入",$G561:BA561)-SUMIF($G$3:BA$3,"金额-出",$G561:BA561))/(SUMIF($G$3:BA$3,"数量-入",$G561:BA561)-SUMIF($G$3:BA$3,"数量-出",$G561:BA561))),0)</f>
        <v>0</v>
      </c>
      <c r="BD561" s="115">
        <f t="shared" si="350"/>
        <v>0</v>
      </c>
      <c r="BE561" s="125"/>
      <c r="BF561" s="126"/>
      <c r="BG561" s="123"/>
      <c r="BH561" s="112"/>
      <c r="BI561" s="119">
        <f t="shared" si="351"/>
        <v>0</v>
      </c>
      <c r="BJ561" s="124"/>
      <c r="BK561" s="115">
        <f>IFERROR(IF(BJ561="",0,(SUMIF($G$3:BI$3,"金额-入",$G561:BI561)-SUMIF($G$3:BI$3,"金额-出",$G561:BI561))/(SUMIF($G$3:BI$3,"数量-入",$G561:BI561)-SUMIF($G$3:BI$3,"数量-出",$G561:BI561))),0)</f>
        <v>0</v>
      </c>
      <c r="BL561" s="115">
        <f t="shared" si="352"/>
        <v>0</v>
      </c>
      <c r="BM561" s="125"/>
      <c r="BN561" s="126"/>
      <c r="BO561" s="123"/>
      <c r="BP561" s="112"/>
      <c r="BQ561" s="119">
        <f t="shared" si="353"/>
        <v>0</v>
      </c>
      <c r="BR561" s="124"/>
      <c r="BS561" s="115">
        <f>IFERROR(IF(BR561="",0,(SUMIF($G$3:BQ$3,"金额-入",$G561:BQ561)-SUMIF($G$3:BQ$3,"金额-出",$G561:BQ561))/(SUMIF($G$3:BQ$3,"数量-入",$G561:BQ561)-SUMIF($G$3:BQ$3,"数量-出",$G561:BQ561))),0)</f>
        <v>0</v>
      </c>
      <c r="BT561" s="115">
        <f t="shared" si="354"/>
        <v>0</v>
      </c>
      <c r="BU561" s="125"/>
      <c r="BV561" s="126"/>
      <c r="BW561" s="123"/>
      <c r="BX561" s="112"/>
      <c r="BY561" s="119">
        <f t="shared" si="355"/>
        <v>0</v>
      </c>
      <c r="BZ561" s="124"/>
      <c r="CA561" s="115">
        <f>IFERROR(IF(BZ561="",0,(SUMIF($G$3:BY$3,"金额-入",$G561:BY561)-SUMIF($G$3:BY$3,"金额-出",$G561:BY561))/(SUMIF($G$3:BY$3,"数量-入",$G561:BY561)-SUMIF($G$3:BY$3,"数量-出",$G561:BY561))),0)</f>
        <v>0</v>
      </c>
      <c r="CB561" s="115">
        <f t="shared" si="356"/>
        <v>0</v>
      </c>
      <c r="CC561" s="125"/>
      <c r="CD561" s="126"/>
      <c r="CE561" s="123"/>
      <c r="CF561" s="112"/>
      <c r="CG561" s="119">
        <f t="shared" si="357"/>
        <v>0</v>
      </c>
      <c r="CH561" s="124"/>
      <c r="CI561" s="115">
        <f>IFERROR(IF(CH561="",0,(SUMIF($G$3:CG$3,"金额-入",$G561:CG561)-SUMIF($G$3:CG$3,"金额-出",$G561:CG561))/(SUMIF($G$3:CG$3,"数量-入",$G561:CG561)-SUMIF($G$3:CG$3,"数量-出",$G561:CG561))),0)</f>
        <v>0</v>
      </c>
      <c r="CJ561" s="115">
        <f t="shared" si="358"/>
        <v>0</v>
      </c>
      <c r="CK561" s="125"/>
      <c r="CL561" s="126"/>
      <c r="CM561" s="123"/>
      <c r="CN561" s="112"/>
      <c r="CO561" s="119">
        <f t="shared" si="359"/>
        <v>0</v>
      </c>
      <c r="CP561" s="124"/>
      <c r="CQ561" s="115">
        <f>IFERROR(IF(CP561="",0,(SUMIF($G$3:CO$3,"金额-入",$G561:CO561)-SUMIF($G$3:CO$3,"金额-出",$G561:CO561))/(SUMIF($G$3:CO$3,"数量-入",$G561:CO561)-SUMIF($G$3:CO$3,"数量-出",$G561:CO561))),0)</f>
        <v>0</v>
      </c>
      <c r="CR561" s="115">
        <f t="shared" si="360"/>
        <v>0</v>
      </c>
      <c r="CS561" s="125"/>
      <c r="CT561" s="126"/>
      <c r="CU561" s="123"/>
      <c r="CV561" s="112"/>
      <c r="CW561" s="119">
        <f t="shared" si="361"/>
        <v>0</v>
      </c>
      <c r="CX561" s="124"/>
      <c r="CY561" s="115">
        <f>IFERROR(IF(CX561="",0,(SUMIF($G$3:CW$3,"金额-入",$G561:CW561)-SUMIF($G$3:CW$3,"金额-出",$G561:CW561))/(SUMIF($G$3:CW$3,"数量-入",$G561:CW561)-SUMIF($G$3:CW$3,"数量-出",$G561:CW561))),0)</f>
        <v>0</v>
      </c>
      <c r="CZ561" s="115">
        <f t="shared" si="362"/>
        <v>0</v>
      </c>
      <c r="DA561" s="125"/>
      <c r="DB561" s="126"/>
      <c r="DC561" s="123"/>
      <c r="DD561" s="112"/>
      <c r="DE561" s="119">
        <f t="shared" si="363"/>
        <v>0</v>
      </c>
      <c r="DF561" s="124"/>
      <c r="DG561" s="115">
        <f>IFERROR(IF(DF561="",0,(SUMIF($G$3:DE$3,"金额-入",$G561:DE561)-SUMIF($G$3:DE$3,"金额-出",$G561:DE561))/(SUMIF($G$3:DE$3,"数量-入",$G561:DE561)-SUMIF($G$3:DE$3,"数量-出",$G561:DE561))),0)</f>
        <v>0</v>
      </c>
      <c r="DH561" s="115">
        <f t="shared" si="364"/>
        <v>0</v>
      </c>
      <c r="DI561" s="125"/>
      <c r="DJ561" s="126"/>
      <c r="DK561" s="109">
        <f t="array" ref="DK561">MIN(IF(($G$3:$DJ$3="单价")*(G561:DJ561&lt;&gt;0),G561:DJ561))</f>
        <v>0</v>
      </c>
      <c r="DL561" s="97">
        <f t="array" ref="DL561">MAX(IF($G$3:$DJ$3="单价",G561:DJ561))</f>
        <v>0</v>
      </c>
      <c r="DM561" s="115">
        <f t="shared" si="365"/>
        <v>0</v>
      </c>
      <c r="DN561" s="127"/>
      <c r="DO561" s="2"/>
      <c r="DP561" s="11">
        <f t="shared" si="366"/>
        <v>0</v>
      </c>
      <c r="DQ561" s="11">
        <f t="shared" si="367"/>
        <v>0</v>
      </c>
      <c r="DR561" s="11"/>
      <c r="DS561" s="11"/>
      <c r="DT561" s="11"/>
      <c r="DU561" s="2"/>
      <c r="DV561" s="2"/>
      <c r="DW561" s="2"/>
      <c r="DX561" s="2"/>
      <c r="DY561" s="2"/>
    </row>
    <row r="562" spans="1:129" ht="18" hidden="1" customHeight="1" outlineLevel="1" x14ac:dyDescent="0.15">
      <c r="A562" s="2"/>
      <c r="B562" s="53">
        <f t="shared" si="330"/>
        <v>558</v>
      </c>
      <c r="C562" s="5"/>
      <c r="D562" s="6"/>
      <c r="E562" s="7"/>
      <c r="F562" s="8"/>
      <c r="G562" s="111"/>
      <c r="H562" s="112"/>
      <c r="I562" s="113">
        <f t="shared" si="333"/>
        <v>0</v>
      </c>
      <c r="J562" s="114">
        <f t="shared" si="334"/>
        <v>0</v>
      </c>
      <c r="K562" s="115">
        <f t="shared" si="331"/>
        <v>0</v>
      </c>
      <c r="L562" s="113">
        <f t="shared" si="335"/>
        <v>0</v>
      </c>
      <c r="M562" s="114">
        <f t="shared" si="336"/>
        <v>0</v>
      </c>
      <c r="N562" s="115">
        <f t="shared" si="332"/>
        <v>0</v>
      </c>
      <c r="O562" s="113">
        <f t="shared" si="337"/>
        <v>0</v>
      </c>
      <c r="P562" s="116">
        <f t="shared" si="338"/>
        <v>0</v>
      </c>
      <c r="Q562" s="117">
        <f t="shared" si="339"/>
        <v>0</v>
      </c>
      <c r="R562" s="118">
        <f t="shared" si="340"/>
        <v>0</v>
      </c>
      <c r="S562" s="111"/>
      <c r="T562" s="112"/>
      <c r="U562" s="119">
        <f t="shared" si="341"/>
        <v>0</v>
      </c>
      <c r="V562" s="120"/>
      <c r="W562" s="115">
        <f>IFERROR(IF(V562="",0,(SUMIF($G$3:U$3,"金额-入",$G562:U562)-SUMIF($G$3:U$3,"金额-出",$G562:U562))/(SUMIF($G$3:U$3,"数量-入",$G562:U562)-SUMIF($G$3:U$3,"数量-出",$G562:U562))),0)</f>
        <v>0</v>
      </c>
      <c r="X562" s="115">
        <f t="shared" si="342"/>
        <v>0</v>
      </c>
      <c r="Y562" s="121"/>
      <c r="Z562" s="122"/>
      <c r="AA562" s="111"/>
      <c r="AB562" s="112"/>
      <c r="AC562" s="119">
        <f t="shared" si="343"/>
        <v>0</v>
      </c>
      <c r="AD562" s="120"/>
      <c r="AE562" s="115">
        <f>IFERROR(IF(AD562="",0,(SUMIF($G$3:AC$3,"金额-入",$G562:AC562)-SUMIF($G$3:AC$3,"金额-出",$G562:AC562))/(SUMIF($G$3:AC$3,"数量-入",$G562:AC562)-SUMIF($G$3:AC$3,"数量-出",$G562:AC562))),0)</f>
        <v>0</v>
      </c>
      <c r="AF562" s="115">
        <f t="shared" si="344"/>
        <v>0</v>
      </c>
      <c r="AG562" s="121"/>
      <c r="AH562" s="122"/>
      <c r="AI562" s="123"/>
      <c r="AJ562" s="112"/>
      <c r="AK562" s="119">
        <f t="shared" si="345"/>
        <v>0</v>
      </c>
      <c r="AL562" s="124"/>
      <c r="AM562" s="115">
        <f>IFERROR(IF(AL562="",0,(SUMIF($G$3:AK$3,"金额-入",$G562:AK562)-SUMIF($G$3:AK$3,"金额-出",$G562:AK562))/(SUMIF($G$3:AK$3,"数量-入",$G562:AK562)-SUMIF($G$3:AK$3,"数量-出",$G562:AK562))),0)</f>
        <v>0</v>
      </c>
      <c r="AN562" s="115">
        <f t="shared" si="346"/>
        <v>0</v>
      </c>
      <c r="AO562" s="125"/>
      <c r="AP562" s="126"/>
      <c r="AQ562" s="123"/>
      <c r="AR562" s="112"/>
      <c r="AS562" s="119">
        <f t="shared" si="347"/>
        <v>0</v>
      </c>
      <c r="AT562" s="124"/>
      <c r="AU562" s="115">
        <f>IFERROR(IF(AT562="",0,(SUMIF($G$3:AS$3,"金额-入",$G562:AS562)-SUMIF($G$3:AS$3,"金额-出",$G562:AS562))/(SUMIF($G$3:AS$3,"数量-入",$G562:AS562)-SUMIF($G$3:AS$3,"数量-出",$G562:AS562))),0)</f>
        <v>0</v>
      </c>
      <c r="AV562" s="115">
        <f t="shared" si="348"/>
        <v>0</v>
      </c>
      <c r="AW562" s="125"/>
      <c r="AX562" s="126"/>
      <c r="AY562" s="123"/>
      <c r="AZ562" s="112"/>
      <c r="BA562" s="119">
        <f t="shared" si="349"/>
        <v>0</v>
      </c>
      <c r="BB562" s="124"/>
      <c r="BC562" s="115">
        <f>IFERROR(IF(BB562="",0,(SUMIF($G$3:BA$3,"金额-入",$G562:BA562)-SUMIF($G$3:BA$3,"金额-出",$G562:BA562))/(SUMIF($G$3:BA$3,"数量-入",$G562:BA562)-SUMIF($G$3:BA$3,"数量-出",$G562:BA562))),0)</f>
        <v>0</v>
      </c>
      <c r="BD562" s="115">
        <f t="shared" si="350"/>
        <v>0</v>
      </c>
      <c r="BE562" s="125"/>
      <c r="BF562" s="126"/>
      <c r="BG562" s="123"/>
      <c r="BH562" s="112"/>
      <c r="BI562" s="119">
        <f t="shared" si="351"/>
        <v>0</v>
      </c>
      <c r="BJ562" s="124"/>
      <c r="BK562" s="115">
        <f>IFERROR(IF(BJ562="",0,(SUMIF($G$3:BI$3,"金额-入",$G562:BI562)-SUMIF($G$3:BI$3,"金额-出",$G562:BI562))/(SUMIF($G$3:BI$3,"数量-入",$G562:BI562)-SUMIF($G$3:BI$3,"数量-出",$G562:BI562))),0)</f>
        <v>0</v>
      </c>
      <c r="BL562" s="115">
        <f t="shared" si="352"/>
        <v>0</v>
      </c>
      <c r="BM562" s="125"/>
      <c r="BN562" s="126"/>
      <c r="BO562" s="123"/>
      <c r="BP562" s="112"/>
      <c r="BQ562" s="119">
        <f t="shared" si="353"/>
        <v>0</v>
      </c>
      <c r="BR562" s="124"/>
      <c r="BS562" s="115">
        <f>IFERROR(IF(BR562="",0,(SUMIF($G$3:BQ$3,"金额-入",$G562:BQ562)-SUMIF($G$3:BQ$3,"金额-出",$G562:BQ562))/(SUMIF($G$3:BQ$3,"数量-入",$G562:BQ562)-SUMIF($G$3:BQ$3,"数量-出",$G562:BQ562))),0)</f>
        <v>0</v>
      </c>
      <c r="BT562" s="115">
        <f t="shared" si="354"/>
        <v>0</v>
      </c>
      <c r="BU562" s="125"/>
      <c r="BV562" s="126"/>
      <c r="BW562" s="123"/>
      <c r="BX562" s="112"/>
      <c r="BY562" s="119">
        <f t="shared" si="355"/>
        <v>0</v>
      </c>
      <c r="BZ562" s="124"/>
      <c r="CA562" s="115">
        <f>IFERROR(IF(BZ562="",0,(SUMIF($G$3:BY$3,"金额-入",$G562:BY562)-SUMIF($G$3:BY$3,"金额-出",$G562:BY562))/(SUMIF($G$3:BY$3,"数量-入",$G562:BY562)-SUMIF($G$3:BY$3,"数量-出",$G562:BY562))),0)</f>
        <v>0</v>
      </c>
      <c r="CB562" s="115">
        <f t="shared" si="356"/>
        <v>0</v>
      </c>
      <c r="CC562" s="125"/>
      <c r="CD562" s="126"/>
      <c r="CE562" s="123"/>
      <c r="CF562" s="112"/>
      <c r="CG562" s="119">
        <f t="shared" si="357"/>
        <v>0</v>
      </c>
      <c r="CH562" s="124"/>
      <c r="CI562" s="115">
        <f>IFERROR(IF(CH562="",0,(SUMIF($G$3:CG$3,"金额-入",$G562:CG562)-SUMIF($G$3:CG$3,"金额-出",$G562:CG562))/(SUMIF($G$3:CG$3,"数量-入",$G562:CG562)-SUMIF($G$3:CG$3,"数量-出",$G562:CG562))),0)</f>
        <v>0</v>
      </c>
      <c r="CJ562" s="115">
        <f t="shared" si="358"/>
        <v>0</v>
      </c>
      <c r="CK562" s="125"/>
      <c r="CL562" s="126"/>
      <c r="CM562" s="123"/>
      <c r="CN562" s="112"/>
      <c r="CO562" s="119">
        <f t="shared" si="359"/>
        <v>0</v>
      </c>
      <c r="CP562" s="124"/>
      <c r="CQ562" s="115">
        <f>IFERROR(IF(CP562="",0,(SUMIF($G$3:CO$3,"金额-入",$G562:CO562)-SUMIF($G$3:CO$3,"金额-出",$G562:CO562))/(SUMIF($G$3:CO$3,"数量-入",$G562:CO562)-SUMIF($G$3:CO$3,"数量-出",$G562:CO562))),0)</f>
        <v>0</v>
      </c>
      <c r="CR562" s="115">
        <f t="shared" si="360"/>
        <v>0</v>
      </c>
      <c r="CS562" s="125"/>
      <c r="CT562" s="126"/>
      <c r="CU562" s="123"/>
      <c r="CV562" s="112"/>
      <c r="CW562" s="119">
        <f t="shared" si="361"/>
        <v>0</v>
      </c>
      <c r="CX562" s="124"/>
      <c r="CY562" s="115">
        <f>IFERROR(IF(CX562="",0,(SUMIF($G$3:CW$3,"金额-入",$G562:CW562)-SUMIF($G$3:CW$3,"金额-出",$G562:CW562))/(SUMIF($G$3:CW$3,"数量-入",$G562:CW562)-SUMIF($G$3:CW$3,"数量-出",$G562:CW562))),0)</f>
        <v>0</v>
      </c>
      <c r="CZ562" s="115">
        <f t="shared" si="362"/>
        <v>0</v>
      </c>
      <c r="DA562" s="125"/>
      <c r="DB562" s="126"/>
      <c r="DC562" s="123"/>
      <c r="DD562" s="112"/>
      <c r="DE562" s="119">
        <f t="shared" si="363"/>
        <v>0</v>
      </c>
      <c r="DF562" s="124"/>
      <c r="DG562" s="115">
        <f>IFERROR(IF(DF562="",0,(SUMIF($G$3:DE$3,"金额-入",$G562:DE562)-SUMIF($G$3:DE$3,"金额-出",$G562:DE562))/(SUMIF($G$3:DE$3,"数量-入",$G562:DE562)-SUMIF($G$3:DE$3,"数量-出",$G562:DE562))),0)</f>
        <v>0</v>
      </c>
      <c r="DH562" s="115">
        <f t="shared" si="364"/>
        <v>0</v>
      </c>
      <c r="DI562" s="125"/>
      <c r="DJ562" s="126"/>
      <c r="DK562" s="109">
        <f t="array" ref="DK562">MIN(IF(($G$3:$DJ$3="单价")*(G562:DJ562&lt;&gt;0),G562:DJ562))</f>
        <v>0</v>
      </c>
      <c r="DL562" s="97">
        <f t="array" ref="DL562">MAX(IF($G$3:$DJ$3="单价",G562:DJ562))</f>
        <v>0</v>
      </c>
      <c r="DM562" s="115">
        <f t="shared" si="365"/>
        <v>0</v>
      </c>
      <c r="DN562" s="127"/>
      <c r="DO562" s="2"/>
      <c r="DP562" s="11">
        <f t="shared" si="366"/>
        <v>0</v>
      </c>
      <c r="DQ562" s="11">
        <f t="shared" si="367"/>
        <v>0</v>
      </c>
      <c r="DR562" s="11"/>
      <c r="DS562" s="11"/>
      <c r="DT562" s="11"/>
      <c r="DU562" s="2"/>
      <c r="DV562" s="2"/>
      <c r="DW562" s="2"/>
      <c r="DX562" s="2"/>
      <c r="DY562" s="2"/>
    </row>
    <row r="563" spans="1:129" ht="18" hidden="1" customHeight="1" outlineLevel="1" x14ac:dyDescent="0.15">
      <c r="A563" s="2"/>
      <c r="B563" s="53">
        <f t="shared" si="330"/>
        <v>559</v>
      </c>
      <c r="C563" s="5"/>
      <c r="D563" s="6"/>
      <c r="E563" s="7"/>
      <c r="F563" s="8"/>
      <c r="G563" s="111"/>
      <c r="H563" s="112"/>
      <c r="I563" s="113">
        <f t="shared" si="333"/>
        <v>0</v>
      </c>
      <c r="J563" s="114">
        <f t="shared" si="334"/>
        <v>0</v>
      </c>
      <c r="K563" s="115">
        <f t="shared" si="331"/>
        <v>0</v>
      </c>
      <c r="L563" s="113">
        <f t="shared" si="335"/>
        <v>0</v>
      </c>
      <c r="M563" s="114">
        <f t="shared" si="336"/>
        <v>0</v>
      </c>
      <c r="N563" s="115">
        <f t="shared" si="332"/>
        <v>0</v>
      </c>
      <c r="O563" s="113">
        <f t="shared" si="337"/>
        <v>0</v>
      </c>
      <c r="P563" s="116">
        <f t="shared" si="338"/>
        <v>0</v>
      </c>
      <c r="Q563" s="117">
        <f t="shared" si="339"/>
        <v>0</v>
      </c>
      <c r="R563" s="118">
        <f t="shared" si="340"/>
        <v>0</v>
      </c>
      <c r="S563" s="111"/>
      <c r="T563" s="112"/>
      <c r="U563" s="119">
        <f t="shared" si="341"/>
        <v>0</v>
      </c>
      <c r="V563" s="120"/>
      <c r="W563" s="115">
        <f>IFERROR(IF(V563="",0,(SUMIF($G$3:U$3,"金额-入",$G563:U563)-SUMIF($G$3:U$3,"金额-出",$G563:U563))/(SUMIF($G$3:U$3,"数量-入",$G563:U563)-SUMIF($G$3:U$3,"数量-出",$G563:U563))),0)</f>
        <v>0</v>
      </c>
      <c r="X563" s="115">
        <f t="shared" si="342"/>
        <v>0</v>
      </c>
      <c r="Y563" s="121"/>
      <c r="Z563" s="122"/>
      <c r="AA563" s="111"/>
      <c r="AB563" s="112"/>
      <c r="AC563" s="119">
        <f t="shared" si="343"/>
        <v>0</v>
      </c>
      <c r="AD563" s="120"/>
      <c r="AE563" s="115">
        <f>IFERROR(IF(AD563="",0,(SUMIF($G$3:AC$3,"金额-入",$G563:AC563)-SUMIF($G$3:AC$3,"金额-出",$G563:AC563))/(SUMIF($G$3:AC$3,"数量-入",$G563:AC563)-SUMIF($G$3:AC$3,"数量-出",$G563:AC563))),0)</f>
        <v>0</v>
      </c>
      <c r="AF563" s="115">
        <f t="shared" si="344"/>
        <v>0</v>
      </c>
      <c r="AG563" s="121"/>
      <c r="AH563" s="122"/>
      <c r="AI563" s="123"/>
      <c r="AJ563" s="112"/>
      <c r="AK563" s="119">
        <f t="shared" si="345"/>
        <v>0</v>
      </c>
      <c r="AL563" s="124"/>
      <c r="AM563" s="115">
        <f>IFERROR(IF(AL563="",0,(SUMIF($G$3:AK$3,"金额-入",$G563:AK563)-SUMIF($G$3:AK$3,"金额-出",$G563:AK563))/(SUMIF($G$3:AK$3,"数量-入",$G563:AK563)-SUMIF($G$3:AK$3,"数量-出",$G563:AK563))),0)</f>
        <v>0</v>
      </c>
      <c r="AN563" s="115">
        <f t="shared" si="346"/>
        <v>0</v>
      </c>
      <c r="AO563" s="125"/>
      <c r="AP563" s="126"/>
      <c r="AQ563" s="123"/>
      <c r="AR563" s="112"/>
      <c r="AS563" s="119">
        <f t="shared" si="347"/>
        <v>0</v>
      </c>
      <c r="AT563" s="124"/>
      <c r="AU563" s="115">
        <f>IFERROR(IF(AT563="",0,(SUMIF($G$3:AS$3,"金额-入",$G563:AS563)-SUMIF($G$3:AS$3,"金额-出",$G563:AS563))/(SUMIF($G$3:AS$3,"数量-入",$G563:AS563)-SUMIF($G$3:AS$3,"数量-出",$G563:AS563))),0)</f>
        <v>0</v>
      </c>
      <c r="AV563" s="115">
        <f t="shared" si="348"/>
        <v>0</v>
      </c>
      <c r="AW563" s="125"/>
      <c r="AX563" s="126"/>
      <c r="AY563" s="123"/>
      <c r="AZ563" s="112"/>
      <c r="BA563" s="119">
        <f t="shared" si="349"/>
        <v>0</v>
      </c>
      <c r="BB563" s="124"/>
      <c r="BC563" s="115">
        <f>IFERROR(IF(BB563="",0,(SUMIF($G$3:BA$3,"金额-入",$G563:BA563)-SUMIF($G$3:BA$3,"金额-出",$G563:BA563))/(SUMIF($G$3:BA$3,"数量-入",$G563:BA563)-SUMIF($G$3:BA$3,"数量-出",$G563:BA563))),0)</f>
        <v>0</v>
      </c>
      <c r="BD563" s="115">
        <f t="shared" si="350"/>
        <v>0</v>
      </c>
      <c r="BE563" s="125"/>
      <c r="BF563" s="126"/>
      <c r="BG563" s="123"/>
      <c r="BH563" s="112"/>
      <c r="BI563" s="119">
        <f t="shared" si="351"/>
        <v>0</v>
      </c>
      <c r="BJ563" s="124"/>
      <c r="BK563" s="115">
        <f>IFERROR(IF(BJ563="",0,(SUMIF($G$3:BI$3,"金额-入",$G563:BI563)-SUMIF($G$3:BI$3,"金额-出",$G563:BI563))/(SUMIF($G$3:BI$3,"数量-入",$G563:BI563)-SUMIF($G$3:BI$3,"数量-出",$G563:BI563))),0)</f>
        <v>0</v>
      </c>
      <c r="BL563" s="115">
        <f t="shared" si="352"/>
        <v>0</v>
      </c>
      <c r="BM563" s="125"/>
      <c r="BN563" s="126"/>
      <c r="BO563" s="123"/>
      <c r="BP563" s="112"/>
      <c r="BQ563" s="119">
        <f t="shared" si="353"/>
        <v>0</v>
      </c>
      <c r="BR563" s="124"/>
      <c r="BS563" s="115">
        <f>IFERROR(IF(BR563="",0,(SUMIF($G$3:BQ$3,"金额-入",$G563:BQ563)-SUMIF($G$3:BQ$3,"金额-出",$G563:BQ563))/(SUMIF($G$3:BQ$3,"数量-入",$G563:BQ563)-SUMIF($G$3:BQ$3,"数量-出",$G563:BQ563))),0)</f>
        <v>0</v>
      </c>
      <c r="BT563" s="115">
        <f t="shared" si="354"/>
        <v>0</v>
      </c>
      <c r="BU563" s="125"/>
      <c r="BV563" s="126"/>
      <c r="BW563" s="123"/>
      <c r="BX563" s="112"/>
      <c r="BY563" s="119">
        <f t="shared" si="355"/>
        <v>0</v>
      </c>
      <c r="BZ563" s="124"/>
      <c r="CA563" s="115">
        <f>IFERROR(IF(BZ563="",0,(SUMIF($G$3:BY$3,"金额-入",$G563:BY563)-SUMIF($G$3:BY$3,"金额-出",$G563:BY563))/(SUMIF($G$3:BY$3,"数量-入",$G563:BY563)-SUMIF($G$3:BY$3,"数量-出",$G563:BY563))),0)</f>
        <v>0</v>
      </c>
      <c r="CB563" s="115">
        <f t="shared" si="356"/>
        <v>0</v>
      </c>
      <c r="CC563" s="125"/>
      <c r="CD563" s="126"/>
      <c r="CE563" s="123"/>
      <c r="CF563" s="112"/>
      <c r="CG563" s="119">
        <f t="shared" si="357"/>
        <v>0</v>
      </c>
      <c r="CH563" s="124"/>
      <c r="CI563" s="115">
        <f>IFERROR(IF(CH563="",0,(SUMIF($G$3:CG$3,"金额-入",$G563:CG563)-SUMIF($G$3:CG$3,"金额-出",$G563:CG563))/(SUMIF($G$3:CG$3,"数量-入",$G563:CG563)-SUMIF($G$3:CG$3,"数量-出",$G563:CG563))),0)</f>
        <v>0</v>
      </c>
      <c r="CJ563" s="115">
        <f t="shared" si="358"/>
        <v>0</v>
      </c>
      <c r="CK563" s="125"/>
      <c r="CL563" s="126"/>
      <c r="CM563" s="123"/>
      <c r="CN563" s="112"/>
      <c r="CO563" s="119">
        <f t="shared" si="359"/>
        <v>0</v>
      </c>
      <c r="CP563" s="124"/>
      <c r="CQ563" s="115">
        <f>IFERROR(IF(CP563="",0,(SUMIF($G$3:CO$3,"金额-入",$G563:CO563)-SUMIF($G$3:CO$3,"金额-出",$G563:CO563))/(SUMIF($G$3:CO$3,"数量-入",$G563:CO563)-SUMIF($G$3:CO$3,"数量-出",$G563:CO563))),0)</f>
        <v>0</v>
      </c>
      <c r="CR563" s="115">
        <f t="shared" si="360"/>
        <v>0</v>
      </c>
      <c r="CS563" s="125"/>
      <c r="CT563" s="126"/>
      <c r="CU563" s="123"/>
      <c r="CV563" s="112"/>
      <c r="CW563" s="119">
        <f t="shared" si="361"/>
        <v>0</v>
      </c>
      <c r="CX563" s="124"/>
      <c r="CY563" s="115">
        <f>IFERROR(IF(CX563="",0,(SUMIF($G$3:CW$3,"金额-入",$G563:CW563)-SUMIF($G$3:CW$3,"金额-出",$G563:CW563))/(SUMIF($G$3:CW$3,"数量-入",$G563:CW563)-SUMIF($G$3:CW$3,"数量-出",$G563:CW563))),0)</f>
        <v>0</v>
      </c>
      <c r="CZ563" s="115">
        <f t="shared" si="362"/>
        <v>0</v>
      </c>
      <c r="DA563" s="125"/>
      <c r="DB563" s="126"/>
      <c r="DC563" s="123"/>
      <c r="DD563" s="112"/>
      <c r="DE563" s="119">
        <f t="shared" si="363"/>
        <v>0</v>
      </c>
      <c r="DF563" s="124"/>
      <c r="DG563" s="115">
        <f>IFERROR(IF(DF563="",0,(SUMIF($G$3:DE$3,"金额-入",$G563:DE563)-SUMIF($G$3:DE$3,"金额-出",$G563:DE563))/(SUMIF($G$3:DE$3,"数量-入",$G563:DE563)-SUMIF($G$3:DE$3,"数量-出",$G563:DE563))),0)</f>
        <v>0</v>
      </c>
      <c r="DH563" s="115">
        <f t="shared" si="364"/>
        <v>0</v>
      </c>
      <c r="DI563" s="125"/>
      <c r="DJ563" s="126"/>
      <c r="DK563" s="109">
        <f t="array" ref="DK563">MIN(IF(($G$3:$DJ$3="单价")*(G563:DJ563&lt;&gt;0),G563:DJ563))</f>
        <v>0</v>
      </c>
      <c r="DL563" s="97">
        <f t="array" ref="DL563">MAX(IF($G$3:$DJ$3="单价",G563:DJ563))</f>
        <v>0</v>
      </c>
      <c r="DM563" s="115">
        <f t="shared" si="365"/>
        <v>0</v>
      </c>
      <c r="DN563" s="127"/>
      <c r="DO563" s="2"/>
      <c r="DP563" s="11">
        <f t="shared" si="366"/>
        <v>0</v>
      </c>
      <c r="DQ563" s="11">
        <f t="shared" si="367"/>
        <v>0</v>
      </c>
      <c r="DR563" s="11"/>
      <c r="DS563" s="11"/>
      <c r="DT563" s="11"/>
      <c r="DU563" s="2"/>
      <c r="DV563" s="2"/>
      <c r="DW563" s="2"/>
      <c r="DX563" s="2"/>
      <c r="DY563" s="2"/>
    </row>
    <row r="564" spans="1:129" ht="18" hidden="1" customHeight="1" outlineLevel="1" x14ac:dyDescent="0.15">
      <c r="A564" s="2"/>
      <c r="B564" s="53">
        <f t="shared" si="330"/>
        <v>560</v>
      </c>
      <c r="C564" s="5"/>
      <c r="D564" s="6"/>
      <c r="E564" s="7"/>
      <c r="F564" s="8"/>
      <c r="G564" s="111"/>
      <c r="H564" s="112"/>
      <c r="I564" s="113">
        <f t="shared" si="333"/>
        <v>0</v>
      </c>
      <c r="J564" s="114">
        <f t="shared" si="334"/>
        <v>0</v>
      </c>
      <c r="K564" s="115">
        <f t="shared" si="331"/>
        <v>0</v>
      </c>
      <c r="L564" s="113">
        <f t="shared" si="335"/>
        <v>0</v>
      </c>
      <c r="M564" s="114">
        <f t="shared" si="336"/>
        <v>0</v>
      </c>
      <c r="N564" s="115">
        <f t="shared" si="332"/>
        <v>0</v>
      </c>
      <c r="O564" s="113">
        <f t="shared" si="337"/>
        <v>0</v>
      </c>
      <c r="P564" s="116">
        <f t="shared" si="338"/>
        <v>0</v>
      </c>
      <c r="Q564" s="117">
        <f t="shared" si="339"/>
        <v>0</v>
      </c>
      <c r="R564" s="118">
        <f t="shared" si="340"/>
        <v>0</v>
      </c>
      <c r="S564" s="111"/>
      <c r="T564" s="112"/>
      <c r="U564" s="119">
        <f t="shared" si="341"/>
        <v>0</v>
      </c>
      <c r="V564" s="120"/>
      <c r="W564" s="115">
        <f>IFERROR(IF(V564="",0,(SUMIF($G$3:U$3,"金额-入",$G564:U564)-SUMIF($G$3:U$3,"金额-出",$G564:U564))/(SUMIF($G$3:U$3,"数量-入",$G564:U564)-SUMIF($G$3:U$3,"数量-出",$G564:U564))),0)</f>
        <v>0</v>
      </c>
      <c r="X564" s="115">
        <f t="shared" si="342"/>
        <v>0</v>
      </c>
      <c r="Y564" s="121"/>
      <c r="Z564" s="122"/>
      <c r="AA564" s="111"/>
      <c r="AB564" s="112"/>
      <c r="AC564" s="119">
        <f t="shared" si="343"/>
        <v>0</v>
      </c>
      <c r="AD564" s="120"/>
      <c r="AE564" s="115">
        <f>IFERROR(IF(AD564="",0,(SUMIF($G$3:AC$3,"金额-入",$G564:AC564)-SUMIF($G$3:AC$3,"金额-出",$G564:AC564))/(SUMIF($G$3:AC$3,"数量-入",$G564:AC564)-SUMIF($G$3:AC$3,"数量-出",$G564:AC564))),0)</f>
        <v>0</v>
      </c>
      <c r="AF564" s="115">
        <f t="shared" si="344"/>
        <v>0</v>
      </c>
      <c r="AG564" s="121"/>
      <c r="AH564" s="122"/>
      <c r="AI564" s="123"/>
      <c r="AJ564" s="112"/>
      <c r="AK564" s="119">
        <f t="shared" si="345"/>
        <v>0</v>
      </c>
      <c r="AL564" s="124"/>
      <c r="AM564" s="115">
        <f>IFERROR(IF(AL564="",0,(SUMIF($G$3:AK$3,"金额-入",$G564:AK564)-SUMIF($G$3:AK$3,"金额-出",$G564:AK564))/(SUMIF($G$3:AK$3,"数量-入",$G564:AK564)-SUMIF($G$3:AK$3,"数量-出",$G564:AK564))),0)</f>
        <v>0</v>
      </c>
      <c r="AN564" s="115">
        <f t="shared" si="346"/>
        <v>0</v>
      </c>
      <c r="AO564" s="125"/>
      <c r="AP564" s="126"/>
      <c r="AQ564" s="123"/>
      <c r="AR564" s="112"/>
      <c r="AS564" s="119">
        <f t="shared" si="347"/>
        <v>0</v>
      </c>
      <c r="AT564" s="124"/>
      <c r="AU564" s="115">
        <f>IFERROR(IF(AT564="",0,(SUMIF($G$3:AS$3,"金额-入",$G564:AS564)-SUMIF($G$3:AS$3,"金额-出",$G564:AS564))/(SUMIF($G$3:AS$3,"数量-入",$G564:AS564)-SUMIF($G$3:AS$3,"数量-出",$G564:AS564))),0)</f>
        <v>0</v>
      </c>
      <c r="AV564" s="115">
        <f t="shared" si="348"/>
        <v>0</v>
      </c>
      <c r="AW564" s="125"/>
      <c r="AX564" s="126"/>
      <c r="AY564" s="123"/>
      <c r="AZ564" s="112"/>
      <c r="BA564" s="119">
        <f t="shared" si="349"/>
        <v>0</v>
      </c>
      <c r="BB564" s="124"/>
      <c r="BC564" s="115">
        <f>IFERROR(IF(BB564="",0,(SUMIF($G$3:BA$3,"金额-入",$G564:BA564)-SUMIF($G$3:BA$3,"金额-出",$G564:BA564))/(SUMIF($G$3:BA$3,"数量-入",$G564:BA564)-SUMIF($G$3:BA$3,"数量-出",$G564:BA564))),0)</f>
        <v>0</v>
      </c>
      <c r="BD564" s="115">
        <f t="shared" si="350"/>
        <v>0</v>
      </c>
      <c r="BE564" s="125"/>
      <c r="BF564" s="126"/>
      <c r="BG564" s="123"/>
      <c r="BH564" s="112"/>
      <c r="BI564" s="119">
        <f t="shared" si="351"/>
        <v>0</v>
      </c>
      <c r="BJ564" s="124"/>
      <c r="BK564" s="115">
        <f>IFERROR(IF(BJ564="",0,(SUMIF($G$3:BI$3,"金额-入",$G564:BI564)-SUMIF($G$3:BI$3,"金额-出",$G564:BI564))/(SUMIF($G$3:BI$3,"数量-入",$G564:BI564)-SUMIF($G$3:BI$3,"数量-出",$G564:BI564))),0)</f>
        <v>0</v>
      </c>
      <c r="BL564" s="115">
        <f t="shared" si="352"/>
        <v>0</v>
      </c>
      <c r="BM564" s="125"/>
      <c r="BN564" s="126"/>
      <c r="BO564" s="123"/>
      <c r="BP564" s="112"/>
      <c r="BQ564" s="119">
        <f t="shared" si="353"/>
        <v>0</v>
      </c>
      <c r="BR564" s="124"/>
      <c r="BS564" s="115">
        <f>IFERROR(IF(BR564="",0,(SUMIF($G$3:BQ$3,"金额-入",$G564:BQ564)-SUMIF($G$3:BQ$3,"金额-出",$G564:BQ564))/(SUMIF($G$3:BQ$3,"数量-入",$G564:BQ564)-SUMIF($G$3:BQ$3,"数量-出",$G564:BQ564))),0)</f>
        <v>0</v>
      </c>
      <c r="BT564" s="115">
        <f t="shared" si="354"/>
        <v>0</v>
      </c>
      <c r="BU564" s="125"/>
      <c r="BV564" s="126"/>
      <c r="BW564" s="123"/>
      <c r="BX564" s="112"/>
      <c r="BY564" s="119">
        <f t="shared" si="355"/>
        <v>0</v>
      </c>
      <c r="BZ564" s="124"/>
      <c r="CA564" s="115">
        <f>IFERROR(IF(BZ564="",0,(SUMIF($G$3:BY$3,"金额-入",$G564:BY564)-SUMIF($G$3:BY$3,"金额-出",$G564:BY564))/(SUMIF($G$3:BY$3,"数量-入",$G564:BY564)-SUMIF($G$3:BY$3,"数量-出",$G564:BY564))),0)</f>
        <v>0</v>
      </c>
      <c r="CB564" s="115">
        <f t="shared" si="356"/>
        <v>0</v>
      </c>
      <c r="CC564" s="125"/>
      <c r="CD564" s="126"/>
      <c r="CE564" s="123"/>
      <c r="CF564" s="112"/>
      <c r="CG564" s="119">
        <f t="shared" si="357"/>
        <v>0</v>
      </c>
      <c r="CH564" s="124"/>
      <c r="CI564" s="115">
        <f>IFERROR(IF(CH564="",0,(SUMIF($G$3:CG$3,"金额-入",$G564:CG564)-SUMIF($G$3:CG$3,"金额-出",$G564:CG564))/(SUMIF($G$3:CG$3,"数量-入",$G564:CG564)-SUMIF($G$3:CG$3,"数量-出",$G564:CG564))),0)</f>
        <v>0</v>
      </c>
      <c r="CJ564" s="115">
        <f t="shared" si="358"/>
        <v>0</v>
      </c>
      <c r="CK564" s="125"/>
      <c r="CL564" s="126"/>
      <c r="CM564" s="123"/>
      <c r="CN564" s="112"/>
      <c r="CO564" s="119">
        <f t="shared" si="359"/>
        <v>0</v>
      </c>
      <c r="CP564" s="124"/>
      <c r="CQ564" s="115">
        <f>IFERROR(IF(CP564="",0,(SUMIF($G$3:CO$3,"金额-入",$G564:CO564)-SUMIF($G$3:CO$3,"金额-出",$G564:CO564))/(SUMIF($G$3:CO$3,"数量-入",$G564:CO564)-SUMIF($G$3:CO$3,"数量-出",$G564:CO564))),0)</f>
        <v>0</v>
      </c>
      <c r="CR564" s="115">
        <f t="shared" si="360"/>
        <v>0</v>
      </c>
      <c r="CS564" s="125"/>
      <c r="CT564" s="126"/>
      <c r="CU564" s="123"/>
      <c r="CV564" s="112"/>
      <c r="CW564" s="119">
        <f t="shared" si="361"/>
        <v>0</v>
      </c>
      <c r="CX564" s="124"/>
      <c r="CY564" s="115">
        <f>IFERROR(IF(CX564="",0,(SUMIF($G$3:CW$3,"金额-入",$G564:CW564)-SUMIF($G$3:CW$3,"金额-出",$G564:CW564))/(SUMIF($G$3:CW$3,"数量-入",$G564:CW564)-SUMIF($G$3:CW$3,"数量-出",$G564:CW564))),0)</f>
        <v>0</v>
      </c>
      <c r="CZ564" s="115">
        <f t="shared" si="362"/>
        <v>0</v>
      </c>
      <c r="DA564" s="125"/>
      <c r="DB564" s="126"/>
      <c r="DC564" s="123"/>
      <c r="DD564" s="112"/>
      <c r="DE564" s="119">
        <f t="shared" si="363"/>
        <v>0</v>
      </c>
      <c r="DF564" s="124"/>
      <c r="DG564" s="115">
        <f>IFERROR(IF(DF564="",0,(SUMIF($G$3:DE$3,"金额-入",$G564:DE564)-SUMIF($G$3:DE$3,"金额-出",$G564:DE564))/(SUMIF($G$3:DE$3,"数量-入",$G564:DE564)-SUMIF($G$3:DE$3,"数量-出",$G564:DE564))),0)</f>
        <v>0</v>
      </c>
      <c r="DH564" s="115">
        <f t="shared" si="364"/>
        <v>0</v>
      </c>
      <c r="DI564" s="125"/>
      <c r="DJ564" s="126"/>
      <c r="DK564" s="109">
        <f t="array" ref="DK564">MIN(IF(($G$3:$DJ$3="单价")*(G564:DJ564&lt;&gt;0),G564:DJ564))</f>
        <v>0</v>
      </c>
      <c r="DL564" s="97">
        <f t="array" ref="DL564">MAX(IF($G$3:$DJ$3="单价",G564:DJ564))</f>
        <v>0</v>
      </c>
      <c r="DM564" s="115">
        <f t="shared" si="365"/>
        <v>0</v>
      </c>
      <c r="DN564" s="127"/>
      <c r="DO564" s="2"/>
      <c r="DP564" s="11">
        <f t="shared" si="366"/>
        <v>0</v>
      </c>
      <c r="DQ564" s="11">
        <f t="shared" si="367"/>
        <v>0</v>
      </c>
      <c r="DR564" s="11"/>
      <c r="DS564" s="11"/>
      <c r="DT564" s="11"/>
      <c r="DU564" s="2"/>
      <c r="DV564" s="2"/>
      <c r="DW564" s="2"/>
      <c r="DX564" s="2"/>
      <c r="DY564" s="2"/>
    </row>
    <row r="565" spans="1:129" ht="18" hidden="1" customHeight="1" outlineLevel="1" x14ac:dyDescent="0.15">
      <c r="A565" s="2"/>
      <c r="B565" s="53">
        <f t="shared" si="330"/>
        <v>561</v>
      </c>
      <c r="C565" s="5"/>
      <c r="D565" s="6"/>
      <c r="E565" s="7"/>
      <c r="F565" s="8"/>
      <c r="G565" s="111"/>
      <c r="H565" s="112"/>
      <c r="I565" s="113">
        <f t="shared" si="333"/>
        <v>0</v>
      </c>
      <c r="J565" s="114">
        <f t="shared" si="334"/>
        <v>0</v>
      </c>
      <c r="K565" s="115">
        <f t="shared" si="331"/>
        <v>0</v>
      </c>
      <c r="L565" s="113">
        <f t="shared" si="335"/>
        <v>0</v>
      </c>
      <c r="M565" s="114">
        <f t="shared" si="336"/>
        <v>0</v>
      </c>
      <c r="N565" s="115">
        <f t="shared" si="332"/>
        <v>0</v>
      </c>
      <c r="O565" s="113">
        <f t="shared" si="337"/>
        <v>0</v>
      </c>
      <c r="P565" s="116">
        <f t="shared" si="338"/>
        <v>0</v>
      </c>
      <c r="Q565" s="117">
        <f t="shared" si="339"/>
        <v>0</v>
      </c>
      <c r="R565" s="118">
        <f t="shared" si="340"/>
        <v>0</v>
      </c>
      <c r="S565" s="111"/>
      <c r="T565" s="112"/>
      <c r="U565" s="119">
        <f t="shared" si="341"/>
        <v>0</v>
      </c>
      <c r="V565" s="120"/>
      <c r="W565" s="115">
        <f>IFERROR(IF(V565="",0,(SUMIF($G$3:U$3,"金额-入",$G565:U565)-SUMIF($G$3:U$3,"金额-出",$G565:U565))/(SUMIF($G$3:U$3,"数量-入",$G565:U565)-SUMIF($G$3:U$3,"数量-出",$G565:U565))),0)</f>
        <v>0</v>
      </c>
      <c r="X565" s="115">
        <f t="shared" si="342"/>
        <v>0</v>
      </c>
      <c r="Y565" s="121"/>
      <c r="Z565" s="122"/>
      <c r="AA565" s="111"/>
      <c r="AB565" s="112"/>
      <c r="AC565" s="119">
        <f t="shared" si="343"/>
        <v>0</v>
      </c>
      <c r="AD565" s="120"/>
      <c r="AE565" s="115">
        <f>IFERROR(IF(AD565="",0,(SUMIF($G$3:AC$3,"金额-入",$G565:AC565)-SUMIF($G$3:AC$3,"金额-出",$G565:AC565))/(SUMIF($G$3:AC$3,"数量-入",$G565:AC565)-SUMIF($G$3:AC$3,"数量-出",$G565:AC565))),0)</f>
        <v>0</v>
      </c>
      <c r="AF565" s="115">
        <f t="shared" si="344"/>
        <v>0</v>
      </c>
      <c r="AG565" s="121"/>
      <c r="AH565" s="122"/>
      <c r="AI565" s="123"/>
      <c r="AJ565" s="112"/>
      <c r="AK565" s="119">
        <f t="shared" si="345"/>
        <v>0</v>
      </c>
      <c r="AL565" s="124"/>
      <c r="AM565" s="115">
        <f>IFERROR(IF(AL565="",0,(SUMIF($G$3:AK$3,"金额-入",$G565:AK565)-SUMIF($G$3:AK$3,"金额-出",$G565:AK565))/(SUMIF($G$3:AK$3,"数量-入",$G565:AK565)-SUMIF($G$3:AK$3,"数量-出",$G565:AK565))),0)</f>
        <v>0</v>
      </c>
      <c r="AN565" s="115">
        <f t="shared" si="346"/>
        <v>0</v>
      </c>
      <c r="AO565" s="125"/>
      <c r="AP565" s="126"/>
      <c r="AQ565" s="123"/>
      <c r="AR565" s="112"/>
      <c r="AS565" s="119">
        <f t="shared" si="347"/>
        <v>0</v>
      </c>
      <c r="AT565" s="124"/>
      <c r="AU565" s="115">
        <f>IFERROR(IF(AT565="",0,(SUMIF($G$3:AS$3,"金额-入",$G565:AS565)-SUMIF($G$3:AS$3,"金额-出",$G565:AS565))/(SUMIF($G$3:AS$3,"数量-入",$G565:AS565)-SUMIF($G$3:AS$3,"数量-出",$G565:AS565))),0)</f>
        <v>0</v>
      </c>
      <c r="AV565" s="115">
        <f t="shared" si="348"/>
        <v>0</v>
      </c>
      <c r="AW565" s="125"/>
      <c r="AX565" s="126"/>
      <c r="AY565" s="123"/>
      <c r="AZ565" s="112"/>
      <c r="BA565" s="119">
        <f t="shared" si="349"/>
        <v>0</v>
      </c>
      <c r="BB565" s="124"/>
      <c r="BC565" s="115">
        <f>IFERROR(IF(BB565="",0,(SUMIF($G$3:BA$3,"金额-入",$G565:BA565)-SUMIF($G$3:BA$3,"金额-出",$G565:BA565))/(SUMIF($G$3:BA$3,"数量-入",$G565:BA565)-SUMIF($G$3:BA$3,"数量-出",$G565:BA565))),0)</f>
        <v>0</v>
      </c>
      <c r="BD565" s="115">
        <f t="shared" si="350"/>
        <v>0</v>
      </c>
      <c r="BE565" s="125"/>
      <c r="BF565" s="126"/>
      <c r="BG565" s="123"/>
      <c r="BH565" s="112"/>
      <c r="BI565" s="119">
        <f t="shared" si="351"/>
        <v>0</v>
      </c>
      <c r="BJ565" s="124"/>
      <c r="BK565" s="115">
        <f>IFERROR(IF(BJ565="",0,(SUMIF($G$3:BI$3,"金额-入",$G565:BI565)-SUMIF($G$3:BI$3,"金额-出",$G565:BI565))/(SUMIF($G$3:BI$3,"数量-入",$G565:BI565)-SUMIF($G$3:BI$3,"数量-出",$G565:BI565))),0)</f>
        <v>0</v>
      </c>
      <c r="BL565" s="115">
        <f t="shared" si="352"/>
        <v>0</v>
      </c>
      <c r="BM565" s="125"/>
      <c r="BN565" s="126"/>
      <c r="BO565" s="123"/>
      <c r="BP565" s="112"/>
      <c r="BQ565" s="119">
        <f t="shared" si="353"/>
        <v>0</v>
      </c>
      <c r="BR565" s="124"/>
      <c r="BS565" s="115">
        <f>IFERROR(IF(BR565="",0,(SUMIF($G$3:BQ$3,"金额-入",$G565:BQ565)-SUMIF($G$3:BQ$3,"金额-出",$G565:BQ565))/(SUMIF($G$3:BQ$3,"数量-入",$G565:BQ565)-SUMIF($G$3:BQ$3,"数量-出",$G565:BQ565))),0)</f>
        <v>0</v>
      </c>
      <c r="BT565" s="115">
        <f t="shared" si="354"/>
        <v>0</v>
      </c>
      <c r="BU565" s="125"/>
      <c r="BV565" s="126"/>
      <c r="BW565" s="123"/>
      <c r="BX565" s="112"/>
      <c r="BY565" s="119">
        <f t="shared" si="355"/>
        <v>0</v>
      </c>
      <c r="BZ565" s="124"/>
      <c r="CA565" s="115">
        <f>IFERROR(IF(BZ565="",0,(SUMIF($G$3:BY$3,"金额-入",$G565:BY565)-SUMIF($G$3:BY$3,"金额-出",$G565:BY565))/(SUMIF($G$3:BY$3,"数量-入",$G565:BY565)-SUMIF($G$3:BY$3,"数量-出",$G565:BY565))),0)</f>
        <v>0</v>
      </c>
      <c r="CB565" s="115">
        <f t="shared" si="356"/>
        <v>0</v>
      </c>
      <c r="CC565" s="125"/>
      <c r="CD565" s="126"/>
      <c r="CE565" s="123"/>
      <c r="CF565" s="112"/>
      <c r="CG565" s="119">
        <f t="shared" si="357"/>
        <v>0</v>
      </c>
      <c r="CH565" s="124"/>
      <c r="CI565" s="115">
        <f>IFERROR(IF(CH565="",0,(SUMIF($G$3:CG$3,"金额-入",$G565:CG565)-SUMIF($G$3:CG$3,"金额-出",$G565:CG565))/(SUMIF($G$3:CG$3,"数量-入",$G565:CG565)-SUMIF($G$3:CG$3,"数量-出",$G565:CG565))),0)</f>
        <v>0</v>
      </c>
      <c r="CJ565" s="115">
        <f t="shared" si="358"/>
        <v>0</v>
      </c>
      <c r="CK565" s="125"/>
      <c r="CL565" s="126"/>
      <c r="CM565" s="123"/>
      <c r="CN565" s="112"/>
      <c r="CO565" s="119">
        <f t="shared" si="359"/>
        <v>0</v>
      </c>
      <c r="CP565" s="124"/>
      <c r="CQ565" s="115">
        <f>IFERROR(IF(CP565="",0,(SUMIF($G$3:CO$3,"金额-入",$G565:CO565)-SUMIF($G$3:CO$3,"金额-出",$G565:CO565))/(SUMIF($G$3:CO$3,"数量-入",$G565:CO565)-SUMIF($G$3:CO$3,"数量-出",$G565:CO565))),0)</f>
        <v>0</v>
      </c>
      <c r="CR565" s="115">
        <f t="shared" si="360"/>
        <v>0</v>
      </c>
      <c r="CS565" s="125"/>
      <c r="CT565" s="126"/>
      <c r="CU565" s="123"/>
      <c r="CV565" s="112"/>
      <c r="CW565" s="119">
        <f t="shared" si="361"/>
        <v>0</v>
      </c>
      <c r="CX565" s="124"/>
      <c r="CY565" s="115">
        <f>IFERROR(IF(CX565="",0,(SUMIF($G$3:CW$3,"金额-入",$G565:CW565)-SUMIF($G$3:CW$3,"金额-出",$G565:CW565))/(SUMIF($G$3:CW$3,"数量-入",$G565:CW565)-SUMIF($G$3:CW$3,"数量-出",$G565:CW565))),0)</f>
        <v>0</v>
      </c>
      <c r="CZ565" s="115">
        <f t="shared" si="362"/>
        <v>0</v>
      </c>
      <c r="DA565" s="125"/>
      <c r="DB565" s="126"/>
      <c r="DC565" s="123"/>
      <c r="DD565" s="112"/>
      <c r="DE565" s="119">
        <f t="shared" si="363"/>
        <v>0</v>
      </c>
      <c r="DF565" s="124"/>
      <c r="DG565" s="115">
        <f>IFERROR(IF(DF565="",0,(SUMIF($G$3:DE$3,"金额-入",$G565:DE565)-SUMIF($G$3:DE$3,"金额-出",$G565:DE565))/(SUMIF($G$3:DE$3,"数量-入",$G565:DE565)-SUMIF($G$3:DE$3,"数量-出",$G565:DE565))),0)</f>
        <v>0</v>
      </c>
      <c r="DH565" s="115">
        <f t="shared" si="364"/>
        <v>0</v>
      </c>
      <c r="DI565" s="125"/>
      <c r="DJ565" s="126"/>
      <c r="DK565" s="109">
        <f t="array" ref="DK565">MIN(IF(($G$3:$DJ$3="单价")*(G565:DJ565&lt;&gt;0),G565:DJ565))</f>
        <v>0</v>
      </c>
      <c r="DL565" s="97">
        <f t="array" ref="DL565">MAX(IF($G$3:$DJ$3="单价",G565:DJ565))</f>
        <v>0</v>
      </c>
      <c r="DM565" s="115">
        <f t="shared" si="365"/>
        <v>0</v>
      </c>
      <c r="DN565" s="127"/>
      <c r="DO565" s="2"/>
      <c r="DP565" s="11">
        <f t="shared" si="366"/>
        <v>0</v>
      </c>
      <c r="DQ565" s="11">
        <f t="shared" si="367"/>
        <v>0</v>
      </c>
      <c r="DR565" s="11"/>
      <c r="DS565" s="11"/>
      <c r="DT565" s="11"/>
      <c r="DU565" s="2"/>
      <c r="DV565" s="2"/>
      <c r="DW565" s="2"/>
      <c r="DX565" s="2"/>
      <c r="DY565" s="2"/>
    </row>
    <row r="566" spans="1:129" ht="18" hidden="1" customHeight="1" outlineLevel="1" x14ac:dyDescent="0.15">
      <c r="A566" s="2"/>
      <c r="B566" s="53">
        <f t="shared" si="330"/>
        <v>562</v>
      </c>
      <c r="C566" s="5"/>
      <c r="D566" s="6"/>
      <c r="E566" s="7"/>
      <c r="F566" s="8"/>
      <c r="G566" s="111"/>
      <c r="H566" s="112"/>
      <c r="I566" s="113">
        <f t="shared" si="333"/>
        <v>0</v>
      </c>
      <c r="J566" s="114">
        <f t="shared" si="334"/>
        <v>0</v>
      </c>
      <c r="K566" s="115">
        <f t="shared" si="331"/>
        <v>0</v>
      </c>
      <c r="L566" s="113">
        <f t="shared" si="335"/>
        <v>0</v>
      </c>
      <c r="M566" s="114">
        <f t="shared" si="336"/>
        <v>0</v>
      </c>
      <c r="N566" s="115">
        <f t="shared" si="332"/>
        <v>0</v>
      </c>
      <c r="O566" s="113">
        <f t="shared" si="337"/>
        <v>0</v>
      </c>
      <c r="P566" s="116">
        <f t="shared" si="338"/>
        <v>0</v>
      </c>
      <c r="Q566" s="117">
        <f t="shared" si="339"/>
        <v>0</v>
      </c>
      <c r="R566" s="118">
        <f t="shared" si="340"/>
        <v>0</v>
      </c>
      <c r="S566" s="111"/>
      <c r="T566" s="112"/>
      <c r="U566" s="119">
        <f t="shared" si="341"/>
        <v>0</v>
      </c>
      <c r="V566" s="120"/>
      <c r="W566" s="115">
        <f>IFERROR(IF(V566="",0,(SUMIF($G$3:U$3,"金额-入",$G566:U566)-SUMIF($G$3:U$3,"金额-出",$G566:U566))/(SUMIF($G$3:U$3,"数量-入",$G566:U566)-SUMIF($G$3:U$3,"数量-出",$G566:U566))),0)</f>
        <v>0</v>
      </c>
      <c r="X566" s="115">
        <f t="shared" si="342"/>
        <v>0</v>
      </c>
      <c r="Y566" s="121"/>
      <c r="Z566" s="122"/>
      <c r="AA566" s="111"/>
      <c r="AB566" s="112"/>
      <c r="AC566" s="119">
        <f t="shared" si="343"/>
        <v>0</v>
      </c>
      <c r="AD566" s="120"/>
      <c r="AE566" s="115">
        <f>IFERROR(IF(AD566="",0,(SUMIF($G$3:AC$3,"金额-入",$G566:AC566)-SUMIF($G$3:AC$3,"金额-出",$G566:AC566))/(SUMIF($G$3:AC$3,"数量-入",$G566:AC566)-SUMIF($G$3:AC$3,"数量-出",$G566:AC566))),0)</f>
        <v>0</v>
      </c>
      <c r="AF566" s="115">
        <f t="shared" si="344"/>
        <v>0</v>
      </c>
      <c r="AG566" s="121"/>
      <c r="AH566" s="122"/>
      <c r="AI566" s="123"/>
      <c r="AJ566" s="112"/>
      <c r="AK566" s="119">
        <f t="shared" si="345"/>
        <v>0</v>
      </c>
      <c r="AL566" s="124"/>
      <c r="AM566" s="115">
        <f>IFERROR(IF(AL566="",0,(SUMIF($G$3:AK$3,"金额-入",$G566:AK566)-SUMIF($G$3:AK$3,"金额-出",$G566:AK566))/(SUMIF($G$3:AK$3,"数量-入",$G566:AK566)-SUMIF($G$3:AK$3,"数量-出",$G566:AK566))),0)</f>
        <v>0</v>
      </c>
      <c r="AN566" s="115">
        <f t="shared" si="346"/>
        <v>0</v>
      </c>
      <c r="AO566" s="125"/>
      <c r="AP566" s="126"/>
      <c r="AQ566" s="123"/>
      <c r="AR566" s="112"/>
      <c r="AS566" s="119">
        <f t="shared" si="347"/>
        <v>0</v>
      </c>
      <c r="AT566" s="124"/>
      <c r="AU566" s="115">
        <f>IFERROR(IF(AT566="",0,(SUMIF($G$3:AS$3,"金额-入",$G566:AS566)-SUMIF($G$3:AS$3,"金额-出",$G566:AS566))/(SUMIF($G$3:AS$3,"数量-入",$G566:AS566)-SUMIF($G$3:AS$3,"数量-出",$G566:AS566))),0)</f>
        <v>0</v>
      </c>
      <c r="AV566" s="115">
        <f t="shared" si="348"/>
        <v>0</v>
      </c>
      <c r="AW566" s="125"/>
      <c r="AX566" s="126"/>
      <c r="AY566" s="123"/>
      <c r="AZ566" s="112"/>
      <c r="BA566" s="119">
        <f t="shared" si="349"/>
        <v>0</v>
      </c>
      <c r="BB566" s="124"/>
      <c r="BC566" s="115">
        <f>IFERROR(IF(BB566="",0,(SUMIF($G$3:BA$3,"金额-入",$G566:BA566)-SUMIF($G$3:BA$3,"金额-出",$G566:BA566))/(SUMIF($G$3:BA$3,"数量-入",$G566:BA566)-SUMIF($G$3:BA$3,"数量-出",$G566:BA566))),0)</f>
        <v>0</v>
      </c>
      <c r="BD566" s="115">
        <f t="shared" si="350"/>
        <v>0</v>
      </c>
      <c r="BE566" s="125"/>
      <c r="BF566" s="126"/>
      <c r="BG566" s="123"/>
      <c r="BH566" s="112"/>
      <c r="BI566" s="119">
        <f t="shared" si="351"/>
        <v>0</v>
      </c>
      <c r="BJ566" s="124"/>
      <c r="BK566" s="115">
        <f>IFERROR(IF(BJ566="",0,(SUMIF($G$3:BI$3,"金额-入",$G566:BI566)-SUMIF($G$3:BI$3,"金额-出",$G566:BI566))/(SUMIF($G$3:BI$3,"数量-入",$G566:BI566)-SUMIF($G$3:BI$3,"数量-出",$G566:BI566))),0)</f>
        <v>0</v>
      </c>
      <c r="BL566" s="115">
        <f t="shared" si="352"/>
        <v>0</v>
      </c>
      <c r="BM566" s="125"/>
      <c r="BN566" s="126"/>
      <c r="BO566" s="123"/>
      <c r="BP566" s="112"/>
      <c r="BQ566" s="119">
        <f t="shared" si="353"/>
        <v>0</v>
      </c>
      <c r="BR566" s="124"/>
      <c r="BS566" s="115">
        <f>IFERROR(IF(BR566="",0,(SUMIF($G$3:BQ$3,"金额-入",$G566:BQ566)-SUMIF($G$3:BQ$3,"金额-出",$G566:BQ566))/(SUMIF($G$3:BQ$3,"数量-入",$G566:BQ566)-SUMIF($G$3:BQ$3,"数量-出",$G566:BQ566))),0)</f>
        <v>0</v>
      </c>
      <c r="BT566" s="115">
        <f t="shared" si="354"/>
        <v>0</v>
      </c>
      <c r="BU566" s="125"/>
      <c r="BV566" s="126"/>
      <c r="BW566" s="123"/>
      <c r="BX566" s="112"/>
      <c r="BY566" s="119">
        <f t="shared" si="355"/>
        <v>0</v>
      </c>
      <c r="BZ566" s="124"/>
      <c r="CA566" s="115">
        <f>IFERROR(IF(BZ566="",0,(SUMIF($G$3:BY$3,"金额-入",$G566:BY566)-SUMIF($G$3:BY$3,"金额-出",$G566:BY566))/(SUMIF($G$3:BY$3,"数量-入",$G566:BY566)-SUMIF($G$3:BY$3,"数量-出",$G566:BY566))),0)</f>
        <v>0</v>
      </c>
      <c r="CB566" s="115">
        <f t="shared" si="356"/>
        <v>0</v>
      </c>
      <c r="CC566" s="125"/>
      <c r="CD566" s="126"/>
      <c r="CE566" s="123"/>
      <c r="CF566" s="112"/>
      <c r="CG566" s="119">
        <f t="shared" si="357"/>
        <v>0</v>
      </c>
      <c r="CH566" s="124"/>
      <c r="CI566" s="115">
        <f>IFERROR(IF(CH566="",0,(SUMIF($G$3:CG$3,"金额-入",$G566:CG566)-SUMIF($G$3:CG$3,"金额-出",$G566:CG566))/(SUMIF($G$3:CG$3,"数量-入",$G566:CG566)-SUMIF($G$3:CG$3,"数量-出",$G566:CG566))),0)</f>
        <v>0</v>
      </c>
      <c r="CJ566" s="115">
        <f t="shared" si="358"/>
        <v>0</v>
      </c>
      <c r="CK566" s="125"/>
      <c r="CL566" s="126"/>
      <c r="CM566" s="123"/>
      <c r="CN566" s="112"/>
      <c r="CO566" s="119">
        <f t="shared" si="359"/>
        <v>0</v>
      </c>
      <c r="CP566" s="124"/>
      <c r="CQ566" s="115">
        <f>IFERROR(IF(CP566="",0,(SUMIF($G$3:CO$3,"金额-入",$G566:CO566)-SUMIF($G$3:CO$3,"金额-出",$G566:CO566))/(SUMIF($G$3:CO$3,"数量-入",$G566:CO566)-SUMIF($G$3:CO$3,"数量-出",$G566:CO566))),0)</f>
        <v>0</v>
      </c>
      <c r="CR566" s="115">
        <f t="shared" si="360"/>
        <v>0</v>
      </c>
      <c r="CS566" s="125"/>
      <c r="CT566" s="126"/>
      <c r="CU566" s="123"/>
      <c r="CV566" s="112"/>
      <c r="CW566" s="119">
        <f t="shared" si="361"/>
        <v>0</v>
      </c>
      <c r="CX566" s="124"/>
      <c r="CY566" s="115">
        <f>IFERROR(IF(CX566="",0,(SUMIF($G$3:CW$3,"金额-入",$G566:CW566)-SUMIF($G$3:CW$3,"金额-出",$G566:CW566))/(SUMIF($G$3:CW$3,"数量-入",$G566:CW566)-SUMIF($G$3:CW$3,"数量-出",$G566:CW566))),0)</f>
        <v>0</v>
      </c>
      <c r="CZ566" s="115">
        <f t="shared" si="362"/>
        <v>0</v>
      </c>
      <c r="DA566" s="125"/>
      <c r="DB566" s="126"/>
      <c r="DC566" s="123"/>
      <c r="DD566" s="112"/>
      <c r="DE566" s="119">
        <f t="shared" si="363"/>
        <v>0</v>
      </c>
      <c r="DF566" s="124"/>
      <c r="DG566" s="115">
        <f>IFERROR(IF(DF566="",0,(SUMIF($G$3:DE$3,"金额-入",$G566:DE566)-SUMIF($G$3:DE$3,"金额-出",$G566:DE566))/(SUMIF($G$3:DE$3,"数量-入",$G566:DE566)-SUMIF($G$3:DE$3,"数量-出",$G566:DE566))),0)</f>
        <v>0</v>
      </c>
      <c r="DH566" s="115">
        <f t="shared" si="364"/>
        <v>0</v>
      </c>
      <c r="DI566" s="125"/>
      <c r="DJ566" s="126"/>
      <c r="DK566" s="109">
        <f t="array" ref="DK566">MIN(IF(($G$3:$DJ$3="单价")*(G566:DJ566&lt;&gt;0),G566:DJ566))</f>
        <v>0</v>
      </c>
      <c r="DL566" s="97">
        <f t="array" ref="DL566">MAX(IF($G$3:$DJ$3="单价",G566:DJ566))</f>
        <v>0</v>
      </c>
      <c r="DM566" s="115">
        <f t="shared" si="365"/>
        <v>0</v>
      </c>
      <c r="DN566" s="127"/>
      <c r="DO566" s="2"/>
      <c r="DP566" s="11">
        <f t="shared" si="366"/>
        <v>0</v>
      </c>
      <c r="DQ566" s="11">
        <f t="shared" si="367"/>
        <v>0</v>
      </c>
      <c r="DR566" s="11"/>
      <c r="DS566" s="11"/>
      <c r="DT566" s="11"/>
      <c r="DU566" s="2"/>
      <c r="DV566" s="2"/>
      <c r="DW566" s="2"/>
      <c r="DX566" s="2"/>
      <c r="DY566" s="2"/>
    </row>
    <row r="567" spans="1:129" ht="18" hidden="1" customHeight="1" outlineLevel="1" x14ac:dyDescent="0.15">
      <c r="A567" s="2"/>
      <c r="B567" s="53">
        <f t="shared" si="330"/>
        <v>563</v>
      </c>
      <c r="C567" s="5"/>
      <c r="D567" s="6"/>
      <c r="E567" s="7"/>
      <c r="F567" s="8"/>
      <c r="G567" s="111"/>
      <c r="H567" s="112"/>
      <c r="I567" s="113">
        <f t="shared" si="333"/>
        <v>0</v>
      </c>
      <c r="J567" s="114">
        <f t="shared" si="334"/>
        <v>0</v>
      </c>
      <c r="K567" s="115">
        <f t="shared" si="331"/>
        <v>0</v>
      </c>
      <c r="L567" s="113">
        <f t="shared" si="335"/>
        <v>0</v>
      </c>
      <c r="M567" s="114">
        <f t="shared" si="336"/>
        <v>0</v>
      </c>
      <c r="N567" s="115">
        <f t="shared" si="332"/>
        <v>0</v>
      </c>
      <c r="O567" s="113">
        <f t="shared" si="337"/>
        <v>0</v>
      </c>
      <c r="P567" s="116">
        <f t="shared" si="338"/>
        <v>0</v>
      </c>
      <c r="Q567" s="117">
        <f t="shared" si="339"/>
        <v>0</v>
      </c>
      <c r="R567" s="118">
        <f t="shared" si="340"/>
        <v>0</v>
      </c>
      <c r="S567" s="111"/>
      <c r="T567" s="112"/>
      <c r="U567" s="119">
        <f t="shared" si="341"/>
        <v>0</v>
      </c>
      <c r="V567" s="120"/>
      <c r="W567" s="115">
        <f>IFERROR(IF(V567="",0,(SUMIF($G$3:U$3,"金额-入",$G567:U567)-SUMIF($G$3:U$3,"金额-出",$G567:U567))/(SUMIF($G$3:U$3,"数量-入",$G567:U567)-SUMIF($G$3:U$3,"数量-出",$G567:U567))),0)</f>
        <v>0</v>
      </c>
      <c r="X567" s="115">
        <f t="shared" si="342"/>
        <v>0</v>
      </c>
      <c r="Y567" s="121"/>
      <c r="Z567" s="122"/>
      <c r="AA567" s="111"/>
      <c r="AB567" s="112"/>
      <c r="AC567" s="119">
        <f t="shared" si="343"/>
        <v>0</v>
      </c>
      <c r="AD567" s="120"/>
      <c r="AE567" s="115">
        <f>IFERROR(IF(AD567="",0,(SUMIF($G$3:AC$3,"金额-入",$G567:AC567)-SUMIF($G$3:AC$3,"金额-出",$G567:AC567))/(SUMIF($G$3:AC$3,"数量-入",$G567:AC567)-SUMIF($G$3:AC$3,"数量-出",$G567:AC567))),0)</f>
        <v>0</v>
      </c>
      <c r="AF567" s="115">
        <f t="shared" si="344"/>
        <v>0</v>
      </c>
      <c r="AG567" s="121"/>
      <c r="AH567" s="122"/>
      <c r="AI567" s="123"/>
      <c r="AJ567" s="112"/>
      <c r="AK567" s="119">
        <f t="shared" si="345"/>
        <v>0</v>
      </c>
      <c r="AL567" s="124"/>
      <c r="AM567" s="115">
        <f>IFERROR(IF(AL567="",0,(SUMIF($G$3:AK$3,"金额-入",$G567:AK567)-SUMIF($G$3:AK$3,"金额-出",$G567:AK567))/(SUMIF($G$3:AK$3,"数量-入",$G567:AK567)-SUMIF($G$3:AK$3,"数量-出",$G567:AK567))),0)</f>
        <v>0</v>
      </c>
      <c r="AN567" s="115">
        <f t="shared" si="346"/>
        <v>0</v>
      </c>
      <c r="AO567" s="125"/>
      <c r="AP567" s="126"/>
      <c r="AQ567" s="123"/>
      <c r="AR567" s="112"/>
      <c r="AS567" s="119">
        <f t="shared" si="347"/>
        <v>0</v>
      </c>
      <c r="AT567" s="124"/>
      <c r="AU567" s="115">
        <f>IFERROR(IF(AT567="",0,(SUMIF($G$3:AS$3,"金额-入",$G567:AS567)-SUMIF($G$3:AS$3,"金额-出",$G567:AS567))/(SUMIF($G$3:AS$3,"数量-入",$G567:AS567)-SUMIF($G$3:AS$3,"数量-出",$G567:AS567))),0)</f>
        <v>0</v>
      </c>
      <c r="AV567" s="115">
        <f t="shared" si="348"/>
        <v>0</v>
      </c>
      <c r="AW567" s="125"/>
      <c r="AX567" s="126"/>
      <c r="AY567" s="123"/>
      <c r="AZ567" s="112"/>
      <c r="BA567" s="119">
        <f t="shared" si="349"/>
        <v>0</v>
      </c>
      <c r="BB567" s="124"/>
      <c r="BC567" s="115">
        <f>IFERROR(IF(BB567="",0,(SUMIF($G$3:BA$3,"金额-入",$G567:BA567)-SUMIF($G$3:BA$3,"金额-出",$G567:BA567))/(SUMIF($G$3:BA$3,"数量-入",$G567:BA567)-SUMIF($G$3:BA$3,"数量-出",$G567:BA567))),0)</f>
        <v>0</v>
      </c>
      <c r="BD567" s="115">
        <f t="shared" si="350"/>
        <v>0</v>
      </c>
      <c r="BE567" s="125"/>
      <c r="BF567" s="126"/>
      <c r="BG567" s="123"/>
      <c r="BH567" s="112"/>
      <c r="BI567" s="119">
        <f t="shared" si="351"/>
        <v>0</v>
      </c>
      <c r="BJ567" s="124"/>
      <c r="BK567" s="115">
        <f>IFERROR(IF(BJ567="",0,(SUMIF($G$3:BI$3,"金额-入",$G567:BI567)-SUMIF($G$3:BI$3,"金额-出",$G567:BI567))/(SUMIF($G$3:BI$3,"数量-入",$G567:BI567)-SUMIF($G$3:BI$3,"数量-出",$G567:BI567))),0)</f>
        <v>0</v>
      </c>
      <c r="BL567" s="115">
        <f t="shared" si="352"/>
        <v>0</v>
      </c>
      <c r="BM567" s="125"/>
      <c r="BN567" s="126"/>
      <c r="BO567" s="123"/>
      <c r="BP567" s="112"/>
      <c r="BQ567" s="119">
        <f t="shared" si="353"/>
        <v>0</v>
      </c>
      <c r="BR567" s="124"/>
      <c r="BS567" s="115">
        <f>IFERROR(IF(BR567="",0,(SUMIF($G$3:BQ$3,"金额-入",$G567:BQ567)-SUMIF($G$3:BQ$3,"金额-出",$G567:BQ567))/(SUMIF($G$3:BQ$3,"数量-入",$G567:BQ567)-SUMIF($G$3:BQ$3,"数量-出",$G567:BQ567))),0)</f>
        <v>0</v>
      </c>
      <c r="BT567" s="115">
        <f t="shared" si="354"/>
        <v>0</v>
      </c>
      <c r="BU567" s="125"/>
      <c r="BV567" s="126"/>
      <c r="BW567" s="123"/>
      <c r="BX567" s="112"/>
      <c r="BY567" s="119">
        <f t="shared" si="355"/>
        <v>0</v>
      </c>
      <c r="BZ567" s="124"/>
      <c r="CA567" s="115">
        <f>IFERROR(IF(BZ567="",0,(SUMIF($G$3:BY$3,"金额-入",$G567:BY567)-SUMIF($G$3:BY$3,"金额-出",$G567:BY567))/(SUMIF($G$3:BY$3,"数量-入",$G567:BY567)-SUMIF($G$3:BY$3,"数量-出",$G567:BY567))),0)</f>
        <v>0</v>
      </c>
      <c r="CB567" s="115">
        <f t="shared" si="356"/>
        <v>0</v>
      </c>
      <c r="CC567" s="125"/>
      <c r="CD567" s="126"/>
      <c r="CE567" s="123"/>
      <c r="CF567" s="112"/>
      <c r="CG567" s="119">
        <f t="shared" si="357"/>
        <v>0</v>
      </c>
      <c r="CH567" s="124"/>
      <c r="CI567" s="115">
        <f>IFERROR(IF(CH567="",0,(SUMIF($G$3:CG$3,"金额-入",$G567:CG567)-SUMIF($G$3:CG$3,"金额-出",$G567:CG567))/(SUMIF($G$3:CG$3,"数量-入",$G567:CG567)-SUMIF($G$3:CG$3,"数量-出",$G567:CG567))),0)</f>
        <v>0</v>
      </c>
      <c r="CJ567" s="115">
        <f t="shared" si="358"/>
        <v>0</v>
      </c>
      <c r="CK567" s="125"/>
      <c r="CL567" s="126"/>
      <c r="CM567" s="123"/>
      <c r="CN567" s="112"/>
      <c r="CO567" s="119">
        <f t="shared" si="359"/>
        <v>0</v>
      </c>
      <c r="CP567" s="124"/>
      <c r="CQ567" s="115">
        <f>IFERROR(IF(CP567="",0,(SUMIF($G$3:CO$3,"金额-入",$G567:CO567)-SUMIF($G$3:CO$3,"金额-出",$G567:CO567))/(SUMIF($G$3:CO$3,"数量-入",$G567:CO567)-SUMIF($G$3:CO$3,"数量-出",$G567:CO567))),0)</f>
        <v>0</v>
      </c>
      <c r="CR567" s="115">
        <f t="shared" si="360"/>
        <v>0</v>
      </c>
      <c r="CS567" s="125"/>
      <c r="CT567" s="126"/>
      <c r="CU567" s="123"/>
      <c r="CV567" s="112"/>
      <c r="CW567" s="119">
        <f t="shared" si="361"/>
        <v>0</v>
      </c>
      <c r="CX567" s="124"/>
      <c r="CY567" s="115">
        <f>IFERROR(IF(CX567="",0,(SUMIF($G$3:CW$3,"金额-入",$G567:CW567)-SUMIF($G$3:CW$3,"金额-出",$G567:CW567))/(SUMIF($G$3:CW$3,"数量-入",$G567:CW567)-SUMIF($G$3:CW$3,"数量-出",$G567:CW567))),0)</f>
        <v>0</v>
      </c>
      <c r="CZ567" s="115">
        <f t="shared" si="362"/>
        <v>0</v>
      </c>
      <c r="DA567" s="125"/>
      <c r="DB567" s="126"/>
      <c r="DC567" s="123"/>
      <c r="DD567" s="112"/>
      <c r="DE567" s="119">
        <f t="shared" si="363"/>
        <v>0</v>
      </c>
      <c r="DF567" s="124"/>
      <c r="DG567" s="115">
        <f>IFERROR(IF(DF567="",0,(SUMIF($G$3:DE$3,"金额-入",$G567:DE567)-SUMIF($G$3:DE$3,"金额-出",$G567:DE567))/(SUMIF($G$3:DE$3,"数量-入",$G567:DE567)-SUMIF($G$3:DE$3,"数量-出",$G567:DE567))),0)</f>
        <v>0</v>
      </c>
      <c r="DH567" s="115">
        <f t="shared" si="364"/>
        <v>0</v>
      </c>
      <c r="DI567" s="125"/>
      <c r="DJ567" s="126"/>
      <c r="DK567" s="109">
        <f t="array" ref="DK567">MIN(IF(($G$3:$DJ$3="单价")*(G567:DJ567&lt;&gt;0),G567:DJ567))</f>
        <v>0</v>
      </c>
      <c r="DL567" s="97">
        <f t="array" ref="DL567">MAX(IF($G$3:$DJ$3="单价",G567:DJ567))</f>
        <v>0</v>
      </c>
      <c r="DM567" s="115">
        <f t="shared" si="365"/>
        <v>0</v>
      </c>
      <c r="DN567" s="127"/>
      <c r="DO567" s="2"/>
      <c r="DP567" s="11">
        <f t="shared" si="366"/>
        <v>0</v>
      </c>
      <c r="DQ567" s="11">
        <f t="shared" si="367"/>
        <v>0</v>
      </c>
      <c r="DR567" s="11"/>
      <c r="DS567" s="11"/>
      <c r="DT567" s="11"/>
      <c r="DU567" s="2"/>
      <c r="DV567" s="2"/>
      <c r="DW567" s="2"/>
      <c r="DX567" s="2"/>
      <c r="DY567" s="2"/>
    </row>
    <row r="568" spans="1:129" ht="18" hidden="1" customHeight="1" outlineLevel="1" x14ac:dyDescent="0.15">
      <c r="A568" s="2"/>
      <c r="B568" s="53">
        <f t="shared" si="330"/>
        <v>564</v>
      </c>
      <c r="C568" s="5"/>
      <c r="D568" s="6"/>
      <c r="E568" s="7"/>
      <c r="F568" s="8"/>
      <c r="G568" s="111"/>
      <c r="H568" s="112"/>
      <c r="I568" s="113">
        <f t="shared" si="333"/>
        <v>0</v>
      </c>
      <c r="J568" s="114">
        <f t="shared" si="334"/>
        <v>0</v>
      </c>
      <c r="K568" s="115">
        <f t="shared" si="331"/>
        <v>0</v>
      </c>
      <c r="L568" s="113">
        <f t="shared" si="335"/>
        <v>0</v>
      </c>
      <c r="M568" s="114">
        <f t="shared" si="336"/>
        <v>0</v>
      </c>
      <c r="N568" s="115">
        <f t="shared" si="332"/>
        <v>0</v>
      </c>
      <c r="O568" s="113">
        <f t="shared" si="337"/>
        <v>0</v>
      </c>
      <c r="P568" s="116">
        <f t="shared" si="338"/>
        <v>0</v>
      </c>
      <c r="Q568" s="117">
        <f t="shared" si="339"/>
        <v>0</v>
      </c>
      <c r="R568" s="118">
        <f t="shared" si="340"/>
        <v>0</v>
      </c>
      <c r="S568" s="111"/>
      <c r="T568" s="112"/>
      <c r="U568" s="119">
        <f t="shared" si="341"/>
        <v>0</v>
      </c>
      <c r="V568" s="120"/>
      <c r="W568" s="115">
        <f>IFERROR(IF(V568="",0,(SUMIF($G$3:U$3,"金额-入",$G568:U568)-SUMIF($G$3:U$3,"金额-出",$G568:U568))/(SUMIF($G$3:U$3,"数量-入",$G568:U568)-SUMIF($G$3:U$3,"数量-出",$G568:U568))),0)</f>
        <v>0</v>
      </c>
      <c r="X568" s="115">
        <f t="shared" si="342"/>
        <v>0</v>
      </c>
      <c r="Y568" s="121"/>
      <c r="Z568" s="122"/>
      <c r="AA568" s="111"/>
      <c r="AB568" s="112"/>
      <c r="AC568" s="119">
        <f t="shared" si="343"/>
        <v>0</v>
      </c>
      <c r="AD568" s="120"/>
      <c r="AE568" s="115">
        <f>IFERROR(IF(AD568="",0,(SUMIF($G$3:AC$3,"金额-入",$G568:AC568)-SUMIF($G$3:AC$3,"金额-出",$G568:AC568))/(SUMIF($G$3:AC$3,"数量-入",$G568:AC568)-SUMIF($G$3:AC$3,"数量-出",$G568:AC568))),0)</f>
        <v>0</v>
      </c>
      <c r="AF568" s="115">
        <f t="shared" si="344"/>
        <v>0</v>
      </c>
      <c r="AG568" s="121"/>
      <c r="AH568" s="122"/>
      <c r="AI568" s="123"/>
      <c r="AJ568" s="112"/>
      <c r="AK568" s="119">
        <f t="shared" si="345"/>
        <v>0</v>
      </c>
      <c r="AL568" s="124"/>
      <c r="AM568" s="115">
        <f>IFERROR(IF(AL568="",0,(SUMIF($G$3:AK$3,"金额-入",$G568:AK568)-SUMIF($G$3:AK$3,"金额-出",$G568:AK568))/(SUMIF($G$3:AK$3,"数量-入",$G568:AK568)-SUMIF($G$3:AK$3,"数量-出",$G568:AK568))),0)</f>
        <v>0</v>
      </c>
      <c r="AN568" s="115">
        <f t="shared" si="346"/>
        <v>0</v>
      </c>
      <c r="AO568" s="125"/>
      <c r="AP568" s="126"/>
      <c r="AQ568" s="123"/>
      <c r="AR568" s="112"/>
      <c r="AS568" s="119">
        <f t="shared" si="347"/>
        <v>0</v>
      </c>
      <c r="AT568" s="124"/>
      <c r="AU568" s="115">
        <f>IFERROR(IF(AT568="",0,(SUMIF($G$3:AS$3,"金额-入",$G568:AS568)-SUMIF($G$3:AS$3,"金额-出",$G568:AS568))/(SUMIF($G$3:AS$3,"数量-入",$G568:AS568)-SUMIF($G$3:AS$3,"数量-出",$G568:AS568))),0)</f>
        <v>0</v>
      </c>
      <c r="AV568" s="115">
        <f t="shared" si="348"/>
        <v>0</v>
      </c>
      <c r="AW568" s="125"/>
      <c r="AX568" s="126"/>
      <c r="AY568" s="123"/>
      <c r="AZ568" s="112"/>
      <c r="BA568" s="119">
        <f t="shared" si="349"/>
        <v>0</v>
      </c>
      <c r="BB568" s="124"/>
      <c r="BC568" s="115">
        <f>IFERROR(IF(BB568="",0,(SUMIF($G$3:BA$3,"金额-入",$G568:BA568)-SUMIF($G$3:BA$3,"金额-出",$G568:BA568))/(SUMIF($G$3:BA$3,"数量-入",$G568:BA568)-SUMIF($G$3:BA$3,"数量-出",$G568:BA568))),0)</f>
        <v>0</v>
      </c>
      <c r="BD568" s="115">
        <f t="shared" si="350"/>
        <v>0</v>
      </c>
      <c r="BE568" s="125"/>
      <c r="BF568" s="126"/>
      <c r="BG568" s="123"/>
      <c r="BH568" s="112"/>
      <c r="BI568" s="119">
        <f t="shared" si="351"/>
        <v>0</v>
      </c>
      <c r="BJ568" s="124"/>
      <c r="BK568" s="115">
        <f>IFERROR(IF(BJ568="",0,(SUMIF($G$3:BI$3,"金额-入",$G568:BI568)-SUMIF($G$3:BI$3,"金额-出",$G568:BI568))/(SUMIF($G$3:BI$3,"数量-入",$G568:BI568)-SUMIF($G$3:BI$3,"数量-出",$G568:BI568))),0)</f>
        <v>0</v>
      </c>
      <c r="BL568" s="115">
        <f t="shared" si="352"/>
        <v>0</v>
      </c>
      <c r="BM568" s="125"/>
      <c r="BN568" s="126"/>
      <c r="BO568" s="123"/>
      <c r="BP568" s="112"/>
      <c r="BQ568" s="119">
        <f t="shared" si="353"/>
        <v>0</v>
      </c>
      <c r="BR568" s="124"/>
      <c r="BS568" s="115">
        <f>IFERROR(IF(BR568="",0,(SUMIF($G$3:BQ$3,"金额-入",$G568:BQ568)-SUMIF($G$3:BQ$3,"金额-出",$G568:BQ568))/(SUMIF($G$3:BQ$3,"数量-入",$G568:BQ568)-SUMIF($G$3:BQ$3,"数量-出",$G568:BQ568))),0)</f>
        <v>0</v>
      </c>
      <c r="BT568" s="115">
        <f t="shared" si="354"/>
        <v>0</v>
      </c>
      <c r="BU568" s="125"/>
      <c r="BV568" s="126"/>
      <c r="BW568" s="123"/>
      <c r="BX568" s="112"/>
      <c r="BY568" s="119">
        <f t="shared" si="355"/>
        <v>0</v>
      </c>
      <c r="BZ568" s="124"/>
      <c r="CA568" s="115">
        <f>IFERROR(IF(BZ568="",0,(SUMIF($G$3:BY$3,"金额-入",$G568:BY568)-SUMIF($G$3:BY$3,"金额-出",$G568:BY568))/(SUMIF($G$3:BY$3,"数量-入",$G568:BY568)-SUMIF($G$3:BY$3,"数量-出",$G568:BY568))),0)</f>
        <v>0</v>
      </c>
      <c r="CB568" s="115">
        <f t="shared" si="356"/>
        <v>0</v>
      </c>
      <c r="CC568" s="125"/>
      <c r="CD568" s="126"/>
      <c r="CE568" s="123"/>
      <c r="CF568" s="112"/>
      <c r="CG568" s="119">
        <f t="shared" si="357"/>
        <v>0</v>
      </c>
      <c r="CH568" s="124"/>
      <c r="CI568" s="115">
        <f>IFERROR(IF(CH568="",0,(SUMIF($G$3:CG$3,"金额-入",$G568:CG568)-SUMIF($G$3:CG$3,"金额-出",$G568:CG568))/(SUMIF($G$3:CG$3,"数量-入",$G568:CG568)-SUMIF($G$3:CG$3,"数量-出",$G568:CG568))),0)</f>
        <v>0</v>
      </c>
      <c r="CJ568" s="115">
        <f t="shared" si="358"/>
        <v>0</v>
      </c>
      <c r="CK568" s="125"/>
      <c r="CL568" s="126"/>
      <c r="CM568" s="123"/>
      <c r="CN568" s="112"/>
      <c r="CO568" s="119">
        <f t="shared" si="359"/>
        <v>0</v>
      </c>
      <c r="CP568" s="124"/>
      <c r="CQ568" s="115">
        <f>IFERROR(IF(CP568="",0,(SUMIF($G$3:CO$3,"金额-入",$G568:CO568)-SUMIF($G$3:CO$3,"金额-出",$G568:CO568))/(SUMIF($G$3:CO$3,"数量-入",$G568:CO568)-SUMIF($G$3:CO$3,"数量-出",$G568:CO568))),0)</f>
        <v>0</v>
      </c>
      <c r="CR568" s="115">
        <f t="shared" si="360"/>
        <v>0</v>
      </c>
      <c r="CS568" s="125"/>
      <c r="CT568" s="126"/>
      <c r="CU568" s="123"/>
      <c r="CV568" s="112"/>
      <c r="CW568" s="119">
        <f t="shared" si="361"/>
        <v>0</v>
      </c>
      <c r="CX568" s="124"/>
      <c r="CY568" s="115">
        <f>IFERROR(IF(CX568="",0,(SUMIF($G$3:CW$3,"金额-入",$G568:CW568)-SUMIF($G$3:CW$3,"金额-出",$G568:CW568))/(SUMIF($G$3:CW$3,"数量-入",$G568:CW568)-SUMIF($G$3:CW$3,"数量-出",$G568:CW568))),0)</f>
        <v>0</v>
      </c>
      <c r="CZ568" s="115">
        <f t="shared" si="362"/>
        <v>0</v>
      </c>
      <c r="DA568" s="125"/>
      <c r="DB568" s="126"/>
      <c r="DC568" s="123"/>
      <c r="DD568" s="112"/>
      <c r="DE568" s="119">
        <f t="shared" si="363"/>
        <v>0</v>
      </c>
      <c r="DF568" s="124"/>
      <c r="DG568" s="115">
        <f>IFERROR(IF(DF568="",0,(SUMIF($G$3:DE$3,"金额-入",$G568:DE568)-SUMIF($G$3:DE$3,"金额-出",$G568:DE568))/(SUMIF($G$3:DE$3,"数量-入",$G568:DE568)-SUMIF($G$3:DE$3,"数量-出",$G568:DE568))),0)</f>
        <v>0</v>
      </c>
      <c r="DH568" s="115">
        <f t="shared" si="364"/>
        <v>0</v>
      </c>
      <c r="DI568" s="125"/>
      <c r="DJ568" s="126"/>
      <c r="DK568" s="109">
        <f t="array" ref="DK568">MIN(IF(($G$3:$DJ$3="单价")*(G568:DJ568&lt;&gt;0),G568:DJ568))</f>
        <v>0</v>
      </c>
      <c r="DL568" s="97">
        <f t="array" ref="DL568">MAX(IF($G$3:$DJ$3="单价",G568:DJ568))</f>
        <v>0</v>
      </c>
      <c r="DM568" s="115">
        <f t="shared" si="365"/>
        <v>0</v>
      </c>
      <c r="DN568" s="127"/>
      <c r="DO568" s="2"/>
      <c r="DP568" s="11">
        <f t="shared" si="366"/>
        <v>0</v>
      </c>
      <c r="DQ568" s="11">
        <f t="shared" si="367"/>
        <v>0</v>
      </c>
      <c r="DR568" s="11"/>
      <c r="DS568" s="11"/>
      <c r="DT568" s="11"/>
      <c r="DU568" s="2"/>
      <c r="DV568" s="2"/>
      <c r="DW568" s="2"/>
      <c r="DX568" s="2"/>
      <c r="DY568" s="2"/>
    </row>
    <row r="569" spans="1:129" ht="18" hidden="1" customHeight="1" outlineLevel="1" x14ac:dyDescent="0.15">
      <c r="A569" s="2"/>
      <c r="B569" s="53">
        <f t="shared" si="330"/>
        <v>565</v>
      </c>
      <c r="C569" s="5"/>
      <c r="D569" s="6"/>
      <c r="E569" s="7"/>
      <c r="F569" s="8"/>
      <c r="G569" s="111"/>
      <c r="H569" s="112"/>
      <c r="I569" s="113">
        <f t="shared" si="333"/>
        <v>0</v>
      </c>
      <c r="J569" s="114">
        <f t="shared" si="334"/>
        <v>0</v>
      </c>
      <c r="K569" s="115">
        <f t="shared" si="331"/>
        <v>0</v>
      </c>
      <c r="L569" s="113">
        <f t="shared" si="335"/>
        <v>0</v>
      </c>
      <c r="M569" s="114">
        <f t="shared" si="336"/>
        <v>0</v>
      </c>
      <c r="N569" s="115">
        <f t="shared" si="332"/>
        <v>0</v>
      </c>
      <c r="O569" s="113">
        <f t="shared" si="337"/>
        <v>0</v>
      </c>
      <c r="P569" s="116">
        <f t="shared" si="338"/>
        <v>0</v>
      </c>
      <c r="Q569" s="117">
        <f t="shared" si="339"/>
        <v>0</v>
      </c>
      <c r="R569" s="118">
        <f t="shared" si="340"/>
        <v>0</v>
      </c>
      <c r="S569" s="111"/>
      <c r="T569" s="112"/>
      <c r="U569" s="119">
        <f t="shared" si="341"/>
        <v>0</v>
      </c>
      <c r="V569" s="120"/>
      <c r="W569" s="115">
        <f>IFERROR(IF(V569="",0,(SUMIF($G$3:U$3,"金额-入",$G569:U569)-SUMIF($G$3:U$3,"金额-出",$G569:U569))/(SUMIF($G$3:U$3,"数量-入",$G569:U569)-SUMIF($G$3:U$3,"数量-出",$G569:U569))),0)</f>
        <v>0</v>
      </c>
      <c r="X569" s="115">
        <f t="shared" si="342"/>
        <v>0</v>
      </c>
      <c r="Y569" s="121"/>
      <c r="Z569" s="122"/>
      <c r="AA569" s="111"/>
      <c r="AB569" s="112"/>
      <c r="AC569" s="119">
        <f t="shared" si="343"/>
        <v>0</v>
      </c>
      <c r="AD569" s="120"/>
      <c r="AE569" s="115">
        <f>IFERROR(IF(AD569="",0,(SUMIF($G$3:AC$3,"金额-入",$G569:AC569)-SUMIF($G$3:AC$3,"金额-出",$G569:AC569))/(SUMIF($G$3:AC$3,"数量-入",$G569:AC569)-SUMIF($G$3:AC$3,"数量-出",$G569:AC569))),0)</f>
        <v>0</v>
      </c>
      <c r="AF569" s="115">
        <f t="shared" si="344"/>
        <v>0</v>
      </c>
      <c r="AG569" s="121"/>
      <c r="AH569" s="122"/>
      <c r="AI569" s="123"/>
      <c r="AJ569" s="112"/>
      <c r="AK569" s="119">
        <f t="shared" si="345"/>
        <v>0</v>
      </c>
      <c r="AL569" s="124"/>
      <c r="AM569" s="115">
        <f>IFERROR(IF(AL569="",0,(SUMIF($G$3:AK$3,"金额-入",$G569:AK569)-SUMIF($G$3:AK$3,"金额-出",$G569:AK569))/(SUMIF($G$3:AK$3,"数量-入",$G569:AK569)-SUMIF($G$3:AK$3,"数量-出",$G569:AK569))),0)</f>
        <v>0</v>
      </c>
      <c r="AN569" s="115">
        <f t="shared" si="346"/>
        <v>0</v>
      </c>
      <c r="AO569" s="125"/>
      <c r="AP569" s="126"/>
      <c r="AQ569" s="123"/>
      <c r="AR569" s="112"/>
      <c r="AS569" s="119">
        <f t="shared" si="347"/>
        <v>0</v>
      </c>
      <c r="AT569" s="124"/>
      <c r="AU569" s="115">
        <f>IFERROR(IF(AT569="",0,(SUMIF($G$3:AS$3,"金额-入",$G569:AS569)-SUMIF($G$3:AS$3,"金额-出",$G569:AS569))/(SUMIF($G$3:AS$3,"数量-入",$G569:AS569)-SUMIF($G$3:AS$3,"数量-出",$G569:AS569))),0)</f>
        <v>0</v>
      </c>
      <c r="AV569" s="115">
        <f t="shared" si="348"/>
        <v>0</v>
      </c>
      <c r="AW569" s="125"/>
      <c r="AX569" s="126"/>
      <c r="AY569" s="123"/>
      <c r="AZ569" s="112"/>
      <c r="BA569" s="119">
        <f t="shared" si="349"/>
        <v>0</v>
      </c>
      <c r="BB569" s="124"/>
      <c r="BC569" s="115">
        <f>IFERROR(IF(BB569="",0,(SUMIF($G$3:BA$3,"金额-入",$G569:BA569)-SUMIF($G$3:BA$3,"金额-出",$G569:BA569))/(SUMIF($G$3:BA$3,"数量-入",$G569:BA569)-SUMIF($G$3:BA$3,"数量-出",$G569:BA569))),0)</f>
        <v>0</v>
      </c>
      <c r="BD569" s="115">
        <f t="shared" si="350"/>
        <v>0</v>
      </c>
      <c r="BE569" s="125"/>
      <c r="BF569" s="126"/>
      <c r="BG569" s="123"/>
      <c r="BH569" s="112"/>
      <c r="BI569" s="119">
        <f t="shared" si="351"/>
        <v>0</v>
      </c>
      <c r="BJ569" s="124"/>
      <c r="BK569" s="115">
        <f>IFERROR(IF(BJ569="",0,(SUMIF($G$3:BI$3,"金额-入",$G569:BI569)-SUMIF($G$3:BI$3,"金额-出",$G569:BI569))/(SUMIF($G$3:BI$3,"数量-入",$G569:BI569)-SUMIF($G$3:BI$3,"数量-出",$G569:BI569))),0)</f>
        <v>0</v>
      </c>
      <c r="BL569" s="115">
        <f t="shared" si="352"/>
        <v>0</v>
      </c>
      <c r="BM569" s="125"/>
      <c r="BN569" s="126"/>
      <c r="BO569" s="123"/>
      <c r="BP569" s="112"/>
      <c r="BQ569" s="119">
        <f t="shared" si="353"/>
        <v>0</v>
      </c>
      <c r="BR569" s="124"/>
      <c r="BS569" s="115">
        <f>IFERROR(IF(BR569="",0,(SUMIF($G$3:BQ$3,"金额-入",$G569:BQ569)-SUMIF($G$3:BQ$3,"金额-出",$G569:BQ569))/(SUMIF($G$3:BQ$3,"数量-入",$G569:BQ569)-SUMIF($G$3:BQ$3,"数量-出",$G569:BQ569))),0)</f>
        <v>0</v>
      </c>
      <c r="BT569" s="115">
        <f t="shared" si="354"/>
        <v>0</v>
      </c>
      <c r="BU569" s="125"/>
      <c r="BV569" s="126"/>
      <c r="BW569" s="123"/>
      <c r="BX569" s="112"/>
      <c r="BY569" s="119">
        <f t="shared" si="355"/>
        <v>0</v>
      </c>
      <c r="BZ569" s="124"/>
      <c r="CA569" s="115">
        <f>IFERROR(IF(BZ569="",0,(SUMIF($G$3:BY$3,"金额-入",$G569:BY569)-SUMIF($G$3:BY$3,"金额-出",$G569:BY569))/(SUMIF($G$3:BY$3,"数量-入",$G569:BY569)-SUMIF($G$3:BY$3,"数量-出",$G569:BY569))),0)</f>
        <v>0</v>
      </c>
      <c r="CB569" s="115">
        <f t="shared" si="356"/>
        <v>0</v>
      </c>
      <c r="CC569" s="125"/>
      <c r="CD569" s="126"/>
      <c r="CE569" s="123"/>
      <c r="CF569" s="112"/>
      <c r="CG569" s="119">
        <f t="shared" si="357"/>
        <v>0</v>
      </c>
      <c r="CH569" s="124"/>
      <c r="CI569" s="115">
        <f>IFERROR(IF(CH569="",0,(SUMIF($G$3:CG$3,"金额-入",$G569:CG569)-SUMIF($G$3:CG$3,"金额-出",$G569:CG569))/(SUMIF($G$3:CG$3,"数量-入",$G569:CG569)-SUMIF($G$3:CG$3,"数量-出",$G569:CG569))),0)</f>
        <v>0</v>
      </c>
      <c r="CJ569" s="115">
        <f t="shared" si="358"/>
        <v>0</v>
      </c>
      <c r="CK569" s="125"/>
      <c r="CL569" s="126"/>
      <c r="CM569" s="123"/>
      <c r="CN569" s="112"/>
      <c r="CO569" s="119">
        <f t="shared" si="359"/>
        <v>0</v>
      </c>
      <c r="CP569" s="124"/>
      <c r="CQ569" s="115">
        <f>IFERROR(IF(CP569="",0,(SUMIF($G$3:CO$3,"金额-入",$G569:CO569)-SUMIF($G$3:CO$3,"金额-出",$G569:CO569))/(SUMIF($G$3:CO$3,"数量-入",$G569:CO569)-SUMIF($G$3:CO$3,"数量-出",$G569:CO569))),0)</f>
        <v>0</v>
      </c>
      <c r="CR569" s="115">
        <f t="shared" si="360"/>
        <v>0</v>
      </c>
      <c r="CS569" s="125"/>
      <c r="CT569" s="126"/>
      <c r="CU569" s="123"/>
      <c r="CV569" s="112"/>
      <c r="CW569" s="119">
        <f t="shared" si="361"/>
        <v>0</v>
      </c>
      <c r="CX569" s="124"/>
      <c r="CY569" s="115">
        <f>IFERROR(IF(CX569="",0,(SUMIF($G$3:CW$3,"金额-入",$G569:CW569)-SUMIF($G$3:CW$3,"金额-出",$G569:CW569))/(SUMIF($G$3:CW$3,"数量-入",$G569:CW569)-SUMIF($G$3:CW$3,"数量-出",$G569:CW569))),0)</f>
        <v>0</v>
      </c>
      <c r="CZ569" s="115">
        <f t="shared" si="362"/>
        <v>0</v>
      </c>
      <c r="DA569" s="125"/>
      <c r="DB569" s="126"/>
      <c r="DC569" s="123"/>
      <c r="DD569" s="112"/>
      <c r="DE569" s="119">
        <f t="shared" si="363"/>
        <v>0</v>
      </c>
      <c r="DF569" s="124"/>
      <c r="DG569" s="115">
        <f>IFERROR(IF(DF569="",0,(SUMIF($G$3:DE$3,"金额-入",$G569:DE569)-SUMIF($G$3:DE$3,"金额-出",$G569:DE569))/(SUMIF($G$3:DE$3,"数量-入",$G569:DE569)-SUMIF($G$3:DE$3,"数量-出",$G569:DE569))),0)</f>
        <v>0</v>
      </c>
      <c r="DH569" s="115">
        <f t="shared" si="364"/>
        <v>0</v>
      </c>
      <c r="DI569" s="125"/>
      <c r="DJ569" s="126"/>
      <c r="DK569" s="109">
        <f t="array" ref="DK569">MIN(IF(($G$3:$DJ$3="单价")*(G569:DJ569&lt;&gt;0),G569:DJ569))</f>
        <v>0</v>
      </c>
      <c r="DL569" s="97">
        <f t="array" ref="DL569">MAX(IF($G$3:$DJ$3="单价",G569:DJ569))</f>
        <v>0</v>
      </c>
      <c r="DM569" s="115">
        <f t="shared" si="365"/>
        <v>0</v>
      </c>
      <c r="DN569" s="127"/>
      <c r="DO569" s="2"/>
      <c r="DP569" s="11">
        <f t="shared" si="366"/>
        <v>0</v>
      </c>
      <c r="DQ569" s="11">
        <f t="shared" si="367"/>
        <v>0</v>
      </c>
      <c r="DR569" s="11"/>
      <c r="DS569" s="11"/>
      <c r="DT569" s="11"/>
      <c r="DU569" s="2"/>
      <c r="DV569" s="2"/>
      <c r="DW569" s="2"/>
      <c r="DX569" s="2"/>
      <c r="DY569" s="2"/>
    </row>
    <row r="570" spans="1:129" ht="18" hidden="1" customHeight="1" outlineLevel="1" x14ac:dyDescent="0.15">
      <c r="A570" s="2"/>
      <c r="B570" s="53">
        <f t="shared" si="330"/>
        <v>566</v>
      </c>
      <c r="C570" s="5"/>
      <c r="D570" s="6"/>
      <c r="E570" s="7"/>
      <c r="F570" s="8"/>
      <c r="G570" s="111"/>
      <c r="H570" s="112"/>
      <c r="I570" s="113">
        <f t="shared" si="333"/>
        <v>0</v>
      </c>
      <c r="J570" s="114">
        <f t="shared" si="334"/>
        <v>0</v>
      </c>
      <c r="K570" s="115">
        <f t="shared" si="331"/>
        <v>0</v>
      </c>
      <c r="L570" s="113">
        <f t="shared" si="335"/>
        <v>0</v>
      </c>
      <c r="M570" s="114">
        <f t="shared" si="336"/>
        <v>0</v>
      </c>
      <c r="N570" s="115">
        <f t="shared" si="332"/>
        <v>0</v>
      </c>
      <c r="O570" s="113">
        <f t="shared" si="337"/>
        <v>0</v>
      </c>
      <c r="P570" s="116">
        <f t="shared" si="338"/>
        <v>0</v>
      </c>
      <c r="Q570" s="117">
        <f t="shared" si="339"/>
        <v>0</v>
      </c>
      <c r="R570" s="118">
        <f t="shared" si="340"/>
        <v>0</v>
      </c>
      <c r="S570" s="111"/>
      <c r="T570" s="112"/>
      <c r="U570" s="119">
        <f t="shared" si="341"/>
        <v>0</v>
      </c>
      <c r="V570" s="120"/>
      <c r="W570" s="115">
        <f>IFERROR(IF(V570="",0,(SUMIF($G$3:U$3,"金额-入",$G570:U570)-SUMIF($G$3:U$3,"金额-出",$G570:U570))/(SUMIF($G$3:U$3,"数量-入",$G570:U570)-SUMIF($G$3:U$3,"数量-出",$G570:U570))),0)</f>
        <v>0</v>
      </c>
      <c r="X570" s="115">
        <f t="shared" si="342"/>
        <v>0</v>
      </c>
      <c r="Y570" s="121"/>
      <c r="Z570" s="122"/>
      <c r="AA570" s="111"/>
      <c r="AB570" s="112"/>
      <c r="AC570" s="119">
        <f t="shared" si="343"/>
        <v>0</v>
      </c>
      <c r="AD570" s="120"/>
      <c r="AE570" s="115">
        <f>IFERROR(IF(AD570="",0,(SUMIF($G$3:AC$3,"金额-入",$G570:AC570)-SUMIF($G$3:AC$3,"金额-出",$G570:AC570))/(SUMIF($G$3:AC$3,"数量-入",$G570:AC570)-SUMIF($G$3:AC$3,"数量-出",$G570:AC570))),0)</f>
        <v>0</v>
      </c>
      <c r="AF570" s="115">
        <f t="shared" si="344"/>
        <v>0</v>
      </c>
      <c r="AG570" s="121"/>
      <c r="AH570" s="122"/>
      <c r="AI570" s="123"/>
      <c r="AJ570" s="112"/>
      <c r="AK570" s="119">
        <f t="shared" si="345"/>
        <v>0</v>
      </c>
      <c r="AL570" s="124"/>
      <c r="AM570" s="115">
        <f>IFERROR(IF(AL570="",0,(SUMIF($G$3:AK$3,"金额-入",$G570:AK570)-SUMIF($G$3:AK$3,"金额-出",$G570:AK570))/(SUMIF($G$3:AK$3,"数量-入",$G570:AK570)-SUMIF($G$3:AK$3,"数量-出",$G570:AK570))),0)</f>
        <v>0</v>
      </c>
      <c r="AN570" s="115">
        <f t="shared" si="346"/>
        <v>0</v>
      </c>
      <c r="AO570" s="125"/>
      <c r="AP570" s="126"/>
      <c r="AQ570" s="123"/>
      <c r="AR570" s="112"/>
      <c r="AS570" s="119">
        <f t="shared" si="347"/>
        <v>0</v>
      </c>
      <c r="AT570" s="124"/>
      <c r="AU570" s="115">
        <f>IFERROR(IF(AT570="",0,(SUMIF($G$3:AS$3,"金额-入",$G570:AS570)-SUMIF($G$3:AS$3,"金额-出",$G570:AS570))/(SUMIF($G$3:AS$3,"数量-入",$G570:AS570)-SUMIF($G$3:AS$3,"数量-出",$G570:AS570))),0)</f>
        <v>0</v>
      </c>
      <c r="AV570" s="115">
        <f t="shared" si="348"/>
        <v>0</v>
      </c>
      <c r="AW570" s="125"/>
      <c r="AX570" s="126"/>
      <c r="AY570" s="123"/>
      <c r="AZ570" s="112"/>
      <c r="BA570" s="119">
        <f t="shared" si="349"/>
        <v>0</v>
      </c>
      <c r="BB570" s="124"/>
      <c r="BC570" s="115">
        <f>IFERROR(IF(BB570="",0,(SUMIF($G$3:BA$3,"金额-入",$G570:BA570)-SUMIF($G$3:BA$3,"金额-出",$G570:BA570))/(SUMIF($G$3:BA$3,"数量-入",$G570:BA570)-SUMIF($G$3:BA$3,"数量-出",$G570:BA570))),0)</f>
        <v>0</v>
      </c>
      <c r="BD570" s="115">
        <f t="shared" si="350"/>
        <v>0</v>
      </c>
      <c r="BE570" s="125"/>
      <c r="BF570" s="126"/>
      <c r="BG570" s="123"/>
      <c r="BH570" s="112"/>
      <c r="BI570" s="119">
        <f t="shared" si="351"/>
        <v>0</v>
      </c>
      <c r="BJ570" s="124"/>
      <c r="BK570" s="115">
        <f>IFERROR(IF(BJ570="",0,(SUMIF($G$3:BI$3,"金额-入",$G570:BI570)-SUMIF($G$3:BI$3,"金额-出",$G570:BI570))/(SUMIF($G$3:BI$3,"数量-入",$G570:BI570)-SUMIF($G$3:BI$3,"数量-出",$G570:BI570))),0)</f>
        <v>0</v>
      </c>
      <c r="BL570" s="115">
        <f t="shared" si="352"/>
        <v>0</v>
      </c>
      <c r="BM570" s="125"/>
      <c r="BN570" s="126"/>
      <c r="BO570" s="123"/>
      <c r="BP570" s="112"/>
      <c r="BQ570" s="119">
        <f t="shared" si="353"/>
        <v>0</v>
      </c>
      <c r="BR570" s="124"/>
      <c r="BS570" s="115">
        <f>IFERROR(IF(BR570="",0,(SUMIF($G$3:BQ$3,"金额-入",$G570:BQ570)-SUMIF($G$3:BQ$3,"金额-出",$G570:BQ570))/(SUMIF($G$3:BQ$3,"数量-入",$G570:BQ570)-SUMIF($G$3:BQ$3,"数量-出",$G570:BQ570))),0)</f>
        <v>0</v>
      </c>
      <c r="BT570" s="115">
        <f t="shared" si="354"/>
        <v>0</v>
      </c>
      <c r="BU570" s="125"/>
      <c r="BV570" s="126"/>
      <c r="BW570" s="123"/>
      <c r="BX570" s="112"/>
      <c r="BY570" s="119">
        <f t="shared" si="355"/>
        <v>0</v>
      </c>
      <c r="BZ570" s="124"/>
      <c r="CA570" s="115">
        <f>IFERROR(IF(BZ570="",0,(SUMIF($G$3:BY$3,"金额-入",$G570:BY570)-SUMIF($G$3:BY$3,"金额-出",$G570:BY570))/(SUMIF($G$3:BY$3,"数量-入",$G570:BY570)-SUMIF($G$3:BY$3,"数量-出",$G570:BY570))),0)</f>
        <v>0</v>
      </c>
      <c r="CB570" s="115">
        <f t="shared" si="356"/>
        <v>0</v>
      </c>
      <c r="CC570" s="125"/>
      <c r="CD570" s="126"/>
      <c r="CE570" s="123"/>
      <c r="CF570" s="112"/>
      <c r="CG570" s="119">
        <f t="shared" si="357"/>
        <v>0</v>
      </c>
      <c r="CH570" s="124"/>
      <c r="CI570" s="115">
        <f>IFERROR(IF(CH570="",0,(SUMIF($G$3:CG$3,"金额-入",$G570:CG570)-SUMIF($G$3:CG$3,"金额-出",$G570:CG570))/(SUMIF($G$3:CG$3,"数量-入",$G570:CG570)-SUMIF($G$3:CG$3,"数量-出",$G570:CG570))),0)</f>
        <v>0</v>
      </c>
      <c r="CJ570" s="115">
        <f t="shared" si="358"/>
        <v>0</v>
      </c>
      <c r="CK570" s="125"/>
      <c r="CL570" s="126"/>
      <c r="CM570" s="123"/>
      <c r="CN570" s="112"/>
      <c r="CO570" s="119">
        <f t="shared" si="359"/>
        <v>0</v>
      </c>
      <c r="CP570" s="124"/>
      <c r="CQ570" s="115">
        <f>IFERROR(IF(CP570="",0,(SUMIF($G$3:CO$3,"金额-入",$G570:CO570)-SUMIF($G$3:CO$3,"金额-出",$G570:CO570))/(SUMIF($G$3:CO$3,"数量-入",$G570:CO570)-SUMIF($G$3:CO$3,"数量-出",$G570:CO570))),0)</f>
        <v>0</v>
      </c>
      <c r="CR570" s="115">
        <f t="shared" si="360"/>
        <v>0</v>
      </c>
      <c r="CS570" s="125"/>
      <c r="CT570" s="126"/>
      <c r="CU570" s="123"/>
      <c r="CV570" s="112"/>
      <c r="CW570" s="119">
        <f t="shared" si="361"/>
        <v>0</v>
      </c>
      <c r="CX570" s="124"/>
      <c r="CY570" s="115">
        <f>IFERROR(IF(CX570="",0,(SUMIF($G$3:CW$3,"金额-入",$G570:CW570)-SUMIF($G$3:CW$3,"金额-出",$G570:CW570))/(SUMIF($G$3:CW$3,"数量-入",$G570:CW570)-SUMIF($G$3:CW$3,"数量-出",$G570:CW570))),0)</f>
        <v>0</v>
      </c>
      <c r="CZ570" s="115">
        <f t="shared" si="362"/>
        <v>0</v>
      </c>
      <c r="DA570" s="125"/>
      <c r="DB570" s="126"/>
      <c r="DC570" s="123"/>
      <c r="DD570" s="112"/>
      <c r="DE570" s="119">
        <f t="shared" si="363"/>
        <v>0</v>
      </c>
      <c r="DF570" s="124"/>
      <c r="DG570" s="115">
        <f>IFERROR(IF(DF570="",0,(SUMIF($G$3:DE$3,"金额-入",$G570:DE570)-SUMIF($G$3:DE$3,"金额-出",$G570:DE570))/(SUMIF($G$3:DE$3,"数量-入",$G570:DE570)-SUMIF($G$3:DE$3,"数量-出",$G570:DE570))),0)</f>
        <v>0</v>
      </c>
      <c r="DH570" s="115">
        <f t="shared" si="364"/>
        <v>0</v>
      </c>
      <c r="DI570" s="125"/>
      <c r="DJ570" s="126"/>
      <c r="DK570" s="109">
        <f t="array" ref="DK570">MIN(IF(($G$3:$DJ$3="单价")*(G570:DJ570&lt;&gt;0),G570:DJ570))</f>
        <v>0</v>
      </c>
      <c r="DL570" s="97">
        <f t="array" ref="DL570">MAX(IF($G$3:$DJ$3="单价",G570:DJ570))</f>
        <v>0</v>
      </c>
      <c r="DM570" s="115">
        <f t="shared" si="365"/>
        <v>0</v>
      </c>
      <c r="DN570" s="127"/>
      <c r="DO570" s="2"/>
      <c r="DP570" s="11">
        <f t="shared" si="366"/>
        <v>0</v>
      </c>
      <c r="DQ570" s="11">
        <f t="shared" si="367"/>
        <v>0</v>
      </c>
      <c r="DR570" s="11"/>
      <c r="DS570" s="11"/>
      <c r="DT570" s="11"/>
      <c r="DU570" s="2"/>
      <c r="DV570" s="2"/>
      <c r="DW570" s="2"/>
      <c r="DX570" s="2"/>
      <c r="DY570" s="2"/>
    </row>
    <row r="571" spans="1:129" ht="18" hidden="1" customHeight="1" outlineLevel="1" x14ac:dyDescent="0.15">
      <c r="A571" s="2"/>
      <c r="B571" s="53">
        <f t="shared" si="330"/>
        <v>567</v>
      </c>
      <c r="C571" s="5"/>
      <c r="D571" s="6"/>
      <c r="E571" s="7"/>
      <c r="F571" s="8"/>
      <c r="G571" s="111"/>
      <c r="H571" s="112"/>
      <c r="I571" s="113">
        <f t="shared" si="333"/>
        <v>0</v>
      </c>
      <c r="J571" s="114">
        <f t="shared" si="334"/>
        <v>0</v>
      </c>
      <c r="K571" s="115">
        <f t="shared" si="331"/>
        <v>0</v>
      </c>
      <c r="L571" s="113">
        <f t="shared" si="335"/>
        <v>0</v>
      </c>
      <c r="M571" s="114">
        <f t="shared" si="336"/>
        <v>0</v>
      </c>
      <c r="N571" s="115">
        <f t="shared" si="332"/>
        <v>0</v>
      </c>
      <c r="O571" s="113">
        <f t="shared" si="337"/>
        <v>0</v>
      </c>
      <c r="P571" s="116">
        <f t="shared" si="338"/>
        <v>0</v>
      </c>
      <c r="Q571" s="117">
        <f t="shared" si="339"/>
        <v>0</v>
      </c>
      <c r="R571" s="118">
        <f t="shared" si="340"/>
        <v>0</v>
      </c>
      <c r="S571" s="111"/>
      <c r="T571" s="112"/>
      <c r="U571" s="119">
        <f t="shared" si="341"/>
        <v>0</v>
      </c>
      <c r="V571" s="120"/>
      <c r="W571" s="115">
        <f>IFERROR(IF(V571="",0,(SUMIF($G$3:U$3,"金额-入",$G571:U571)-SUMIF($G$3:U$3,"金额-出",$G571:U571))/(SUMIF($G$3:U$3,"数量-入",$G571:U571)-SUMIF($G$3:U$3,"数量-出",$G571:U571))),0)</f>
        <v>0</v>
      </c>
      <c r="X571" s="115">
        <f t="shared" si="342"/>
        <v>0</v>
      </c>
      <c r="Y571" s="121"/>
      <c r="Z571" s="122"/>
      <c r="AA571" s="111"/>
      <c r="AB571" s="112"/>
      <c r="AC571" s="119">
        <f t="shared" si="343"/>
        <v>0</v>
      </c>
      <c r="AD571" s="120"/>
      <c r="AE571" s="115">
        <f>IFERROR(IF(AD571="",0,(SUMIF($G$3:AC$3,"金额-入",$G571:AC571)-SUMIF($G$3:AC$3,"金额-出",$G571:AC571))/(SUMIF($G$3:AC$3,"数量-入",$G571:AC571)-SUMIF($G$3:AC$3,"数量-出",$G571:AC571))),0)</f>
        <v>0</v>
      </c>
      <c r="AF571" s="115">
        <f t="shared" si="344"/>
        <v>0</v>
      </c>
      <c r="AG571" s="121"/>
      <c r="AH571" s="122"/>
      <c r="AI571" s="123"/>
      <c r="AJ571" s="112"/>
      <c r="AK571" s="119">
        <f t="shared" si="345"/>
        <v>0</v>
      </c>
      <c r="AL571" s="124"/>
      <c r="AM571" s="115">
        <f>IFERROR(IF(AL571="",0,(SUMIF($G$3:AK$3,"金额-入",$G571:AK571)-SUMIF($G$3:AK$3,"金额-出",$G571:AK571))/(SUMIF($G$3:AK$3,"数量-入",$G571:AK571)-SUMIF($G$3:AK$3,"数量-出",$G571:AK571))),0)</f>
        <v>0</v>
      </c>
      <c r="AN571" s="115">
        <f t="shared" si="346"/>
        <v>0</v>
      </c>
      <c r="AO571" s="125"/>
      <c r="AP571" s="126"/>
      <c r="AQ571" s="123"/>
      <c r="AR571" s="112"/>
      <c r="AS571" s="119">
        <f t="shared" si="347"/>
        <v>0</v>
      </c>
      <c r="AT571" s="124"/>
      <c r="AU571" s="115">
        <f>IFERROR(IF(AT571="",0,(SUMIF($G$3:AS$3,"金额-入",$G571:AS571)-SUMIF($G$3:AS$3,"金额-出",$G571:AS571))/(SUMIF($G$3:AS$3,"数量-入",$G571:AS571)-SUMIF($G$3:AS$3,"数量-出",$G571:AS571))),0)</f>
        <v>0</v>
      </c>
      <c r="AV571" s="115">
        <f t="shared" si="348"/>
        <v>0</v>
      </c>
      <c r="AW571" s="125"/>
      <c r="AX571" s="126"/>
      <c r="AY571" s="123"/>
      <c r="AZ571" s="112"/>
      <c r="BA571" s="119">
        <f t="shared" si="349"/>
        <v>0</v>
      </c>
      <c r="BB571" s="124"/>
      <c r="BC571" s="115">
        <f>IFERROR(IF(BB571="",0,(SUMIF($G$3:BA$3,"金额-入",$G571:BA571)-SUMIF($G$3:BA$3,"金额-出",$G571:BA571))/(SUMIF($G$3:BA$3,"数量-入",$G571:BA571)-SUMIF($G$3:BA$3,"数量-出",$G571:BA571))),0)</f>
        <v>0</v>
      </c>
      <c r="BD571" s="115">
        <f t="shared" si="350"/>
        <v>0</v>
      </c>
      <c r="BE571" s="125"/>
      <c r="BF571" s="126"/>
      <c r="BG571" s="123"/>
      <c r="BH571" s="112"/>
      <c r="BI571" s="119">
        <f t="shared" si="351"/>
        <v>0</v>
      </c>
      <c r="BJ571" s="124"/>
      <c r="BK571" s="115">
        <f>IFERROR(IF(BJ571="",0,(SUMIF($G$3:BI$3,"金额-入",$G571:BI571)-SUMIF($G$3:BI$3,"金额-出",$G571:BI571))/(SUMIF($G$3:BI$3,"数量-入",$G571:BI571)-SUMIF($G$3:BI$3,"数量-出",$G571:BI571))),0)</f>
        <v>0</v>
      </c>
      <c r="BL571" s="115">
        <f t="shared" si="352"/>
        <v>0</v>
      </c>
      <c r="BM571" s="125"/>
      <c r="BN571" s="126"/>
      <c r="BO571" s="123"/>
      <c r="BP571" s="112"/>
      <c r="BQ571" s="119">
        <f t="shared" si="353"/>
        <v>0</v>
      </c>
      <c r="BR571" s="124"/>
      <c r="BS571" s="115">
        <f>IFERROR(IF(BR571="",0,(SUMIF($G$3:BQ$3,"金额-入",$G571:BQ571)-SUMIF($G$3:BQ$3,"金额-出",$G571:BQ571))/(SUMIF($G$3:BQ$3,"数量-入",$G571:BQ571)-SUMIF($G$3:BQ$3,"数量-出",$G571:BQ571))),0)</f>
        <v>0</v>
      </c>
      <c r="BT571" s="115">
        <f t="shared" si="354"/>
        <v>0</v>
      </c>
      <c r="BU571" s="125"/>
      <c r="BV571" s="126"/>
      <c r="BW571" s="123"/>
      <c r="BX571" s="112"/>
      <c r="BY571" s="119">
        <f t="shared" si="355"/>
        <v>0</v>
      </c>
      <c r="BZ571" s="124"/>
      <c r="CA571" s="115">
        <f>IFERROR(IF(BZ571="",0,(SUMIF($G$3:BY$3,"金额-入",$G571:BY571)-SUMIF($G$3:BY$3,"金额-出",$G571:BY571))/(SUMIF($G$3:BY$3,"数量-入",$G571:BY571)-SUMIF($G$3:BY$3,"数量-出",$G571:BY571))),0)</f>
        <v>0</v>
      </c>
      <c r="CB571" s="115">
        <f t="shared" si="356"/>
        <v>0</v>
      </c>
      <c r="CC571" s="125"/>
      <c r="CD571" s="126"/>
      <c r="CE571" s="123"/>
      <c r="CF571" s="112"/>
      <c r="CG571" s="119">
        <f t="shared" si="357"/>
        <v>0</v>
      </c>
      <c r="CH571" s="124"/>
      <c r="CI571" s="115">
        <f>IFERROR(IF(CH571="",0,(SUMIF($G$3:CG$3,"金额-入",$G571:CG571)-SUMIF($G$3:CG$3,"金额-出",$G571:CG571))/(SUMIF($G$3:CG$3,"数量-入",$G571:CG571)-SUMIF($G$3:CG$3,"数量-出",$G571:CG571))),0)</f>
        <v>0</v>
      </c>
      <c r="CJ571" s="115">
        <f t="shared" si="358"/>
        <v>0</v>
      </c>
      <c r="CK571" s="125"/>
      <c r="CL571" s="126"/>
      <c r="CM571" s="123"/>
      <c r="CN571" s="112"/>
      <c r="CO571" s="119">
        <f t="shared" si="359"/>
        <v>0</v>
      </c>
      <c r="CP571" s="124"/>
      <c r="CQ571" s="115">
        <f>IFERROR(IF(CP571="",0,(SUMIF($G$3:CO$3,"金额-入",$G571:CO571)-SUMIF($G$3:CO$3,"金额-出",$G571:CO571))/(SUMIF($G$3:CO$3,"数量-入",$G571:CO571)-SUMIF($G$3:CO$3,"数量-出",$G571:CO571))),0)</f>
        <v>0</v>
      </c>
      <c r="CR571" s="115">
        <f t="shared" si="360"/>
        <v>0</v>
      </c>
      <c r="CS571" s="125"/>
      <c r="CT571" s="126"/>
      <c r="CU571" s="123"/>
      <c r="CV571" s="112"/>
      <c r="CW571" s="119">
        <f t="shared" si="361"/>
        <v>0</v>
      </c>
      <c r="CX571" s="124"/>
      <c r="CY571" s="115">
        <f>IFERROR(IF(CX571="",0,(SUMIF($G$3:CW$3,"金额-入",$G571:CW571)-SUMIF($G$3:CW$3,"金额-出",$G571:CW571))/(SUMIF($G$3:CW$3,"数量-入",$G571:CW571)-SUMIF($G$3:CW$3,"数量-出",$G571:CW571))),0)</f>
        <v>0</v>
      </c>
      <c r="CZ571" s="115">
        <f t="shared" si="362"/>
        <v>0</v>
      </c>
      <c r="DA571" s="125"/>
      <c r="DB571" s="126"/>
      <c r="DC571" s="123"/>
      <c r="DD571" s="112"/>
      <c r="DE571" s="119">
        <f t="shared" si="363"/>
        <v>0</v>
      </c>
      <c r="DF571" s="124"/>
      <c r="DG571" s="115">
        <f>IFERROR(IF(DF571="",0,(SUMIF($G$3:DE$3,"金额-入",$G571:DE571)-SUMIF($G$3:DE$3,"金额-出",$G571:DE571))/(SUMIF($G$3:DE$3,"数量-入",$G571:DE571)-SUMIF($G$3:DE$3,"数量-出",$G571:DE571))),0)</f>
        <v>0</v>
      </c>
      <c r="DH571" s="115">
        <f t="shared" si="364"/>
        <v>0</v>
      </c>
      <c r="DI571" s="125"/>
      <c r="DJ571" s="126"/>
      <c r="DK571" s="109">
        <f t="array" ref="DK571">MIN(IF(($G$3:$DJ$3="单价")*(G571:DJ571&lt;&gt;0),G571:DJ571))</f>
        <v>0</v>
      </c>
      <c r="DL571" s="97">
        <f t="array" ref="DL571">MAX(IF($G$3:$DJ$3="单价",G571:DJ571))</f>
        <v>0</v>
      </c>
      <c r="DM571" s="115">
        <f t="shared" si="365"/>
        <v>0</v>
      </c>
      <c r="DN571" s="127"/>
      <c r="DO571" s="2"/>
      <c r="DP571" s="11">
        <f t="shared" si="366"/>
        <v>0</v>
      </c>
      <c r="DQ571" s="11">
        <f t="shared" si="367"/>
        <v>0</v>
      </c>
      <c r="DR571" s="11"/>
      <c r="DS571" s="11"/>
      <c r="DT571" s="11"/>
      <c r="DU571" s="2"/>
      <c r="DV571" s="2"/>
      <c r="DW571" s="2"/>
      <c r="DX571" s="2"/>
      <c r="DY571" s="2"/>
    </row>
    <row r="572" spans="1:129" ht="18" hidden="1" customHeight="1" outlineLevel="1" x14ac:dyDescent="0.15">
      <c r="A572" s="2"/>
      <c r="B572" s="53">
        <f t="shared" si="330"/>
        <v>568</v>
      </c>
      <c r="C572" s="5"/>
      <c r="D572" s="6"/>
      <c r="E572" s="7"/>
      <c r="F572" s="8"/>
      <c r="G572" s="111"/>
      <c r="H572" s="112"/>
      <c r="I572" s="113">
        <f t="shared" si="333"/>
        <v>0</v>
      </c>
      <c r="J572" s="114">
        <f t="shared" si="334"/>
        <v>0</v>
      </c>
      <c r="K572" s="115">
        <f t="shared" si="331"/>
        <v>0</v>
      </c>
      <c r="L572" s="113">
        <f t="shared" si="335"/>
        <v>0</v>
      </c>
      <c r="M572" s="114">
        <f t="shared" si="336"/>
        <v>0</v>
      </c>
      <c r="N572" s="115">
        <f t="shared" si="332"/>
        <v>0</v>
      </c>
      <c r="O572" s="113">
        <f t="shared" si="337"/>
        <v>0</v>
      </c>
      <c r="P572" s="116">
        <f t="shared" si="338"/>
        <v>0</v>
      </c>
      <c r="Q572" s="117">
        <f t="shared" si="339"/>
        <v>0</v>
      </c>
      <c r="R572" s="118">
        <f t="shared" si="340"/>
        <v>0</v>
      </c>
      <c r="S572" s="111"/>
      <c r="T572" s="112"/>
      <c r="U572" s="119">
        <f t="shared" si="341"/>
        <v>0</v>
      </c>
      <c r="V572" s="120"/>
      <c r="W572" s="115">
        <f>IFERROR(IF(V572="",0,(SUMIF($G$3:U$3,"金额-入",$G572:U572)-SUMIF($G$3:U$3,"金额-出",$G572:U572))/(SUMIF($G$3:U$3,"数量-入",$G572:U572)-SUMIF($G$3:U$3,"数量-出",$G572:U572))),0)</f>
        <v>0</v>
      </c>
      <c r="X572" s="115">
        <f t="shared" si="342"/>
        <v>0</v>
      </c>
      <c r="Y572" s="121"/>
      <c r="Z572" s="122"/>
      <c r="AA572" s="111"/>
      <c r="AB572" s="112"/>
      <c r="AC572" s="119">
        <f t="shared" si="343"/>
        <v>0</v>
      </c>
      <c r="AD572" s="120"/>
      <c r="AE572" s="115">
        <f>IFERROR(IF(AD572="",0,(SUMIF($G$3:AC$3,"金额-入",$G572:AC572)-SUMIF($G$3:AC$3,"金额-出",$G572:AC572))/(SUMIF($G$3:AC$3,"数量-入",$G572:AC572)-SUMIF($G$3:AC$3,"数量-出",$G572:AC572))),0)</f>
        <v>0</v>
      </c>
      <c r="AF572" s="115">
        <f t="shared" si="344"/>
        <v>0</v>
      </c>
      <c r="AG572" s="121"/>
      <c r="AH572" s="122"/>
      <c r="AI572" s="123"/>
      <c r="AJ572" s="112"/>
      <c r="AK572" s="119">
        <f t="shared" si="345"/>
        <v>0</v>
      </c>
      <c r="AL572" s="124"/>
      <c r="AM572" s="115">
        <f>IFERROR(IF(AL572="",0,(SUMIF($G$3:AK$3,"金额-入",$G572:AK572)-SUMIF($G$3:AK$3,"金额-出",$G572:AK572))/(SUMIF($G$3:AK$3,"数量-入",$G572:AK572)-SUMIF($G$3:AK$3,"数量-出",$G572:AK572))),0)</f>
        <v>0</v>
      </c>
      <c r="AN572" s="115">
        <f t="shared" si="346"/>
        <v>0</v>
      </c>
      <c r="AO572" s="125"/>
      <c r="AP572" s="126"/>
      <c r="AQ572" s="123"/>
      <c r="AR572" s="112"/>
      <c r="AS572" s="119">
        <f t="shared" si="347"/>
        <v>0</v>
      </c>
      <c r="AT572" s="124"/>
      <c r="AU572" s="115">
        <f>IFERROR(IF(AT572="",0,(SUMIF($G$3:AS$3,"金额-入",$G572:AS572)-SUMIF($G$3:AS$3,"金额-出",$G572:AS572))/(SUMIF($G$3:AS$3,"数量-入",$G572:AS572)-SUMIF($G$3:AS$3,"数量-出",$G572:AS572))),0)</f>
        <v>0</v>
      </c>
      <c r="AV572" s="115">
        <f t="shared" si="348"/>
        <v>0</v>
      </c>
      <c r="AW572" s="125"/>
      <c r="AX572" s="126"/>
      <c r="AY572" s="123"/>
      <c r="AZ572" s="112"/>
      <c r="BA572" s="119">
        <f t="shared" si="349"/>
        <v>0</v>
      </c>
      <c r="BB572" s="124"/>
      <c r="BC572" s="115">
        <f>IFERROR(IF(BB572="",0,(SUMIF($G$3:BA$3,"金额-入",$G572:BA572)-SUMIF($G$3:BA$3,"金额-出",$G572:BA572))/(SUMIF($G$3:BA$3,"数量-入",$G572:BA572)-SUMIF($G$3:BA$3,"数量-出",$G572:BA572))),0)</f>
        <v>0</v>
      </c>
      <c r="BD572" s="115">
        <f t="shared" si="350"/>
        <v>0</v>
      </c>
      <c r="BE572" s="125"/>
      <c r="BF572" s="126"/>
      <c r="BG572" s="123"/>
      <c r="BH572" s="112"/>
      <c r="BI572" s="119">
        <f t="shared" si="351"/>
        <v>0</v>
      </c>
      <c r="BJ572" s="124"/>
      <c r="BK572" s="115">
        <f>IFERROR(IF(BJ572="",0,(SUMIF($G$3:BI$3,"金额-入",$G572:BI572)-SUMIF($G$3:BI$3,"金额-出",$G572:BI572))/(SUMIF($G$3:BI$3,"数量-入",$G572:BI572)-SUMIF($G$3:BI$3,"数量-出",$G572:BI572))),0)</f>
        <v>0</v>
      </c>
      <c r="BL572" s="115">
        <f t="shared" si="352"/>
        <v>0</v>
      </c>
      <c r="BM572" s="125"/>
      <c r="BN572" s="126"/>
      <c r="BO572" s="123"/>
      <c r="BP572" s="112"/>
      <c r="BQ572" s="119">
        <f t="shared" si="353"/>
        <v>0</v>
      </c>
      <c r="BR572" s="124"/>
      <c r="BS572" s="115">
        <f>IFERROR(IF(BR572="",0,(SUMIF($G$3:BQ$3,"金额-入",$G572:BQ572)-SUMIF($G$3:BQ$3,"金额-出",$G572:BQ572))/(SUMIF($G$3:BQ$3,"数量-入",$G572:BQ572)-SUMIF($G$3:BQ$3,"数量-出",$G572:BQ572))),0)</f>
        <v>0</v>
      </c>
      <c r="BT572" s="115">
        <f t="shared" si="354"/>
        <v>0</v>
      </c>
      <c r="BU572" s="125"/>
      <c r="BV572" s="126"/>
      <c r="BW572" s="123"/>
      <c r="BX572" s="112"/>
      <c r="BY572" s="119">
        <f t="shared" si="355"/>
        <v>0</v>
      </c>
      <c r="BZ572" s="124"/>
      <c r="CA572" s="115">
        <f>IFERROR(IF(BZ572="",0,(SUMIF($G$3:BY$3,"金额-入",$G572:BY572)-SUMIF($G$3:BY$3,"金额-出",$G572:BY572))/(SUMIF($G$3:BY$3,"数量-入",$G572:BY572)-SUMIF($G$3:BY$3,"数量-出",$G572:BY572))),0)</f>
        <v>0</v>
      </c>
      <c r="CB572" s="115">
        <f t="shared" si="356"/>
        <v>0</v>
      </c>
      <c r="CC572" s="125"/>
      <c r="CD572" s="126"/>
      <c r="CE572" s="123"/>
      <c r="CF572" s="112"/>
      <c r="CG572" s="119">
        <f t="shared" si="357"/>
        <v>0</v>
      </c>
      <c r="CH572" s="124"/>
      <c r="CI572" s="115">
        <f>IFERROR(IF(CH572="",0,(SUMIF($G$3:CG$3,"金额-入",$G572:CG572)-SUMIF($G$3:CG$3,"金额-出",$G572:CG572))/(SUMIF($G$3:CG$3,"数量-入",$G572:CG572)-SUMIF($G$3:CG$3,"数量-出",$G572:CG572))),0)</f>
        <v>0</v>
      </c>
      <c r="CJ572" s="115">
        <f t="shared" si="358"/>
        <v>0</v>
      </c>
      <c r="CK572" s="125"/>
      <c r="CL572" s="126"/>
      <c r="CM572" s="123"/>
      <c r="CN572" s="112"/>
      <c r="CO572" s="119">
        <f t="shared" si="359"/>
        <v>0</v>
      </c>
      <c r="CP572" s="124"/>
      <c r="CQ572" s="115">
        <f>IFERROR(IF(CP572="",0,(SUMIF($G$3:CO$3,"金额-入",$G572:CO572)-SUMIF($G$3:CO$3,"金额-出",$G572:CO572))/(SUMIF($G$3:CO$3,"数量-入",$G572:CO572)-SUMIF($G$3:CO$3,"数量-出",$G572:CO572))),0)</f>
        <v>0</v>
      </c>
      <c r="CR572" s="115">
        <f t="shared" si="360"/>
        <v>0</v>
      </c>
      <c r="CS572" s="125"/>
      <c r="CT572" s="126"/>
      <c r="CU572" s="123"/>
      <c r="CV572" s="112"/>
      <c r="CW572" s="119">
        <f t="shared" si="361"/>
        <v>0</v>
      </c>
      <c r="CX572" s="124"/>
      <c r="CY572" s="115">
        <f>IFERROR(IF(CX572="",0,(SUMIF($G$3:CW$3,"金额-入",$G572:CW572)-SUMIF($G$3:CW$3,"金额-出",$G572:CW572))/(SUMIF($G$3:CW$3,"数量-入",$G572:CW572)-SUMIF($G$3:CW$3,"数量-出",$G572:CW572))),0)</f>
        <v>0</v>
      </c>
      <c r="CZ572" s="115">
        <f t="shared" si="362"/>
        <v>0</v>
      </c>
      <c r="DA572" s="125"/>
      <c r="DB572" s="126"/>
      <c r="DC572" s="123"/>
      <c r="DD572" s="112"/>
      <c r="DE572" s="119">
        <f t="shared" si="363"/>
        <v>0</v>
      </c>
      <c r="DF572" s="124"/>
      <c r="DG572" s="115">
        <f>IFERROR(IF(DF572="",0,(SUMIF($G$3:DE$3,"金额-入",$G572:DE572)-SUMIF($G$3:DE$3,"金额-出",$G572:DE572))/(SUMIF($G$3:DE$3,"数量-入",$G572:DE572)-SUMIF($G$3:DE$3,"数量-出",$G572:DE572))),0)</f>
        <v>0</v>
      </c>
      <c r="DH572" s="115">
        <f t="shared" si="364"/>
        <v>0</v>
      </c>
      <c r="DI572" s="125"/>
      <c r="DJ572" s="126"/>
      <c r="DK572" s="109">
        <f t="array" ref="DK572">MIN(IF(($G$3:$DJ$3="单价")*(G572:DJ572&lt;&gt;0),G572:DJ572))</f>
        <v>0</v>
      </c>
      <c r="DL572" s="97">
        <f t="array" ref="DL572">MAX(IF($G$3:$DJ$3="单价",G572:DJ572))</f>
        <v>0</v>
      </c>
      <c r="DM572" s="115">
        <f t="shared" si="365"/>
        <v>0</v>
      </c>
      <c r="DN572" s="127"/>
      <c r="DO572" s="2"/>
      <c r="DP572" s="11">
        <f t="shared" si="366"/>
        <v>0</v>
      </c>
      <c r="DQ572" s="11">
        <f t="shared" si="367"/>
        <v>0</v>
      </c>
      <c r="DR572" s="11"/>
      <c r="DS572" s="11"/>
      <c r="DT572" s="11"/>
      <c r="DU572" s="2"/>
      <c r="DV572" s="2"/>
      <c r="DW572" s="2"/>
      <c r="DX572" s="2"/>
      <c r="DY572" s="2"/>
    </row>
    <row r="573" spans="1:129" ht="18" hidden="1" customHeight="1" outlineLevel="1" x14ac:dyDescent="0.15">
      <c r="A573" s="2"/>
      <c r="B573" s="53">
        <f t="shared" si="330"/>
        <v>569</v>
      </c>
      <c r="C573" s="5"/>
      <c r="D573" s="6"/>
      <c r="E573" s="7"/>
      <c r="F573" s="8"/>
      <c r="G573" s="111"/>
      <c r="H573" s="112"/>
      <c r="I573" s="113">
        <f t="shared" si="333"/>
        <v>0</v>
      </c>
      <c r="J573" s="114">
        <f t="shared" si="334"/>
        <v>0</v>
      </c>
      <c r="K573" s="115">
        <f t="shared" si="331"/>
        <v>0</v>
      </c>
      <c r="L573" s="113">
        <f t="shared" si="335"/>
        <v>0</v>
      </c>
      <c r="M573" s="114">
        <f t="shared" si="336"/>
        <v>0</v>
      </c>
      <c r="N573" s="115">
        <f t="shared" si="332"/>
        <v>0</v>
      </c>
      <c r="O573" s="113">
        <f t="shared" si="337"/>
        <v>0</v>
      </c>
      <c r="P573" s="116">
        <f t="shared" si="338"/>
        <v>0</v>
      </c>
      <c r="Q573" s="117">
        <f t="shared" si="339"/>
        <v>0</v>
      </c>
      <c r="R573" s="118">
        <f t="shared" si="340"/>
        <v>0</v>
      </c>
      <c r="S573" s="111"/>
      <c r="T573" s="112"/>
      <c r="U573" s="119">
        <f t="shared" si="341"/>
        <v>0</v>
      </c>
      <c r="V573" s="120"/>
      <c r="W573" s="115">
        <f>IFERROR(IF(V573="",0,(SUMIF($G$3:U$3,"金额-入",$G573:U573)-SUMIF($G$3:U$3,"金额-出",$G573:U573))/(SUMIF($G$3:U$3,"数量-入",$G573:U573)-SUMIF($G$3:U$3,"数量-出",$G573:U573))),0)</f>
        <v>0</v>
      </c>
      <c r="X573" s="115">
        <f t="shared" si="342"/>
        <v>0</v>
      </c>
      <c r="Y573" s="121"/>
      <c r="Z573" s="122"/>
      <c r="AA573" s="111"/>
      <c r="AB573" s="112"/>
      <c r="AC573" s="119">
        <f t="shared" si="343"/>
        <v>0</v>
      </c>
      <c r="AD573" s="120"/>
      <c r="AE573" s="115">
        <f>IFERROR(IF(AD573="",0,(SUMIF($G$3:AC$3,"金额-入",$G573:AC573)-SUMIF($G$3:AC$3,"金额-出",$G573:AC573))/(SUMIF($G$3:AC$3,"数量-入",$G573:AC573)-SUMIF($G$3:AC$3,"数量-出",$G573:AC573))),0)</f>
        <v>0</v>
      </c>
      <c r="AF573" s="115">
        <f t="shared" si="344"/>
        <v>0</v>
      </c>
      <c r="AG573" s="121"/>
      <c r="AH573" s="122"/>
      <c r="AI573" s="123"/>
      <c r="AJ573" s="112"/>
      <c r="AK573" s="119">
        <f t="shared" si="345"/>
        <v>0</v>
      </c>
      <c r="AL573" s="124"/>
      <c r="AM573" s="115">
        <f>IFERROR(IF(AL573="",0,(SUMIF($G$3:AK$3,"金额-入",$G573:AK573)-SUMIF($G$3:AK$3,"金额-出",$G573:AK573))/(SUMIF($G$3:AK$3,"数量-入",$G573:AK573)-SUMIF($G$3:AK$3,"数量-出",$G573:AK573))),0)</f>
        <v>0</v>
      </c>
      <c r="AN573" s="115">
        <f t="shared" si="346"/>
        <v>0</v>
      </c>
      <c r="AO573" s="125"/>
      <c r="AP573" s="126"/>
      <c r="AQ573" s="123"/>
      <c r="AR573" s="112"/>
      <c r="AS573" s="119">
        <f t="shared" si="347"/>
        <v>0</v>
      </c>
      <c r="AT573" s="124"/>
      <c r="AU573" s="115">
        <f>IFERROR(IF(AT573="",0,(SUMIF($G$3:AS$3,"金额-入",$G573:AS573)-SUMIF($G$3:AS$3,"金额-出",$G573:AS573))/(SUMIF($G$3:AS$3,"数量-入",$G573:AS573)-SUMIF($G$3:AS$3,"数量-出",$G573:AS573))),0)</f>
        <v>0</v>
      </c>
      <c r="AV573" s="115">
        <f t="shared" si="348"/>
        <v>0</v>
      </c>
      <c r="AW573" s="125"/>
      <c r="AX573" s="126"/>
      <c r="AY573" s="123"/>
      <c r="AZ573" s="112"/>
      <c r="BA573" s="119">
        <f t="shared" si="349"/>
        <v>0</v>
      </c>
      <c r="BB573" s="124"/>
      <c r="BC573" s="115">
        <f>IFERROR(IF(BB573="",0,(SUMIF($G$3:BA$3,"金额-入",$G573:BA573)-SUMIF($G$3:BA$3,"金额-出",$G573:BA573))/(SUMIF($G$3:BA$3,"数量-入",$G573:BA573)-SUMIF($G$3:BA$3,"数量-出",$G573:BA573))),0)</f>
        <v>0</v>
      </c>
      <c r="BD573" s="115">
        <f t="shared" si="350"/>
        <v>0</v>
      </c>
      <c r="BE573" s="125"/>
      <c r="BF573" s="126"/>
      <c r="BG573" s="123"/>
      <c r="BH573" s="112"/>
      <c r="BI573" s="119">
        <f t="shared" si="351"/>
        <v>0</v>
      </c>
      <c r="BJ573" s="124"/>
      <c r="BK573" s="115">
        <f>IFERROR(IF(BJ573="",0,(SUMIF($G$3:BI$3,"金额-入",$G573:BI573)-SUMIF($G$3:BI$3,"金额-出",$G573:BI573))/(SUMIF($G$3:BI$3,"数量-入",$G573:BI573)-SUMIF($G$3:BI$3,"数量-出",$G573:BI573))),0)</f>
        <v>0</v>
      </c>
      <c r="BL573" s="115">
        <f t="shared" si="352"/>
        <v>0</v>
      </c>
      <c r="BM573" s="125"/>
      <c r="BN573" s="126"/>
      <c r="BO573" s="123"/>
      <c r="BP573" s="112"/>
      <c r="BQ573" s="119">
        <f t="shared" si="353"/>
        <v>0</v>
      </c>
      <c r="BR573" s="124"/>
      <c r="BS573" s="115">
        <f>IFERROR(IF(BR573="",0,(SUMIF($G$3:BQ$3,"金额-入",$G573:BQ573)-SUMIF($G$3:BQ$3,"金额-出",$G573:BQ573))/(SUMIF($G$3:BQ$3,"数量-入",$G573:BQ573)-SUMIF($G$3:BQ$3,"数量-出",$G573:BQ573))),0)</f>
        <v>0</v>
      </c>
      <c r="BT573" s="115">
        <f t="shared" si="354"/>
        <v>0</v>
      </c>
      <c r="BU573" s="125"/>
      <c r="BV573" s="126"/>
      <c r="BW573" s="123"/>
      <c r="BX573" s="112"/>
      <c r="BY573" s="119">
        <f t="shared" si="355"/>
        <v>0</v>
      </c>
      <c r="BZ573" s="124"/>
      <c r="CA573" s="115">
        <f>IFERROR(IF(BZ573="",0,(SUMIF($G$3:BY$3,"金额-入",$G573:BY573)-SUMIF($G$3:BY$3,"金额-出",$G573:BY573))/(SUMIF($G$3:BY$3,"数量-入",$G573:BY573)-SUMIF($G$3:BY$3,"数量-出",$G573:BY573))),0)</f>
        <v>0</v>
      </c>
      <c r="CB573" s="115">
        <f t="shared" si="356"/>
        <v>0</v>
      </c>
      <c r="CC573" s="125"/>
      <c r="CD573" s="126"/>
      <c r="CE573" s="123"/>
      <c r="CF573" s="112"/>
      <c r="CG573" s="119">
        <f t="shared" si="357"/>
        <v>0</v>
      </c>
      <c r="CH573" s="124"/>
      <c r="CI573" s="115">
        <f>IFERROR(IF(CH573="",0,(SUMIF($G$3:CG$3,"金额-入",$G573:CG573)-SUMIF($G$3:CG$3,"金额-出",$G573:CG573))/(SUMIF($G$3:CG$3,"数量-入",$G573:CG573)-SUMIF($G$3:CG$3,"数量-出",$G573:CG573))),0)</f>
        <v>0</v>
      </c>
      <c r="CJ573" s="115">
        <f t="shared" si="358"/>
        <v>0</v>
      </c>
      <c r="CK573" s="125"/>
      <c r="CL573" s="126"/>
      <c r="CM573" s="123"/>
      <c r="CN573" s="112"/>
      <c r="CO573" s="119">
        <f t="shared" si="359"/>
        <v>0</v>
      </c>
      <c r="CP573" s="124"/>
      <c r="CQ573" s="115">
        <f>IFERROR(IF(CP573="",0,(SUMIF($G$3:CO$3,"金额-入",$G573:CO573)-SUMIF($G$3:CO$3,"金额-出",$G573:CO573))/(SUMIF($G$3:CO$3,"数量-入",$G573:CO573)-SUMIF($G$3:CO$3,"数量-出",$G573:CO573))),0)</f>
        <v>0</v>
      </c>
      <c r="CR573" s="115">
        <f t="shared" si="360"/>
        <v>0</v>
      </c>
      <c r="CS573" s="125"/>
      <c r="CT573" s="126"/>
      <c r="CU573" s="123"/>
      <c r="CV573" s="112"/>
      <c r="CW573" s="119">
        <f t="shared" si="361"/>
        <v>0</v>
      </c>
      <c r="CX573" s="124"/>
      <c r="CY573" s="115">
        <f>IFERROR(IF(CX573="",0,(SUMIF($G$3:CW$3,"金额-入",$G573:CW573)-SUMIF($G$3:CW$3,"金额-出",$G573:CW573))/(SUMIF($G$3:CW$3,"数量-入",$G573:CW573)-SUMIF($G$3:CW$3,"数量-出",$G573:CW573))),0)</f>
        <v>0</v>
      </c>
      <c r="CZ573" s="115">
        <f t="shared" si="362"/>
        <v>0</v>
      </c>
      <c r="DA573" s="125"/>
      <c r="DB573" s="126"/>
      <c r="DC573" s="123"/>
      <c r="DD573" s="112"/>
      <c r="DE573" s="119">
        <f t="shared" si="363"/>
        <v>0</v>
      </c>
      <c r="DF573" s="124"/>
      <c r="DG573" s="115">
        <f>IFERROR(IF(DF573="",0,(SUMIF($G$3:DE$3,"金额-入",$G573:DE573)-SUMIF($G$3:DE$3,"金额-出",$G573:DE573))/(SUMIF($G$3:DE$3,"数量-入",$G573:DE573)-SUMIF($G$3:DE$3,"数量-出",$G573:DE573))),0)</f>
        <v>0</v>
      </c>
      <c r="DH573" s="115">
        <f t="shared" si="364"/>
        <v>0</v>
      </c>
      <c r="DI573" s="125"/>
      <c r="DJ573" s="126"/>
      <c r="DK573" s="109">
        <f t="array" ref="DK573">MIN(IF(($G$3:$DJ$3="单价")*(G573:DJ573&lt;&gt;0),G573:DJ573))</f>
        <v>0</v>
      </c>
      <c r="DL573" s="97">
        <f t="array" ref="DL573">MAX(IF($G$3:$DJ$3="单价",G573:DJ573))</f>
        <v>0</v>
      </c>
      <c r="DM573" s="115">
        <f t="shared" si="365"/>
        <v>0</v>
      </c>
      <c r="DN573" s="127"/>
      <c r="DO573" s="2"/>
      <c r="DP573" s="11">
        <f t="shared" si="366"/>
        <v>0</v>
      </c>
      <c r="DQ573" s="11">
        <f t="shared" si="367"/>
        <v>0</v>
      </c>
      <c r="DR573" s="11"/>
      <c r="DS573" s="11"/>
      <c r="DT573" s="11"/>
      <c r="DU573" s="2"/>
      <c r="DV573" s="2"/>
      <c r="DW573" s="2"/>
      <c r="DX573" s="2"/>
      <c r="DY573" s="2"/>
    </row>
    <row r="574" spans="1:129" ht="18" hidden="1" customHeight="1" outlineLevel="1" x14ac:dyDescent="0.15">
      <c r="A574" s="2"/>
      <c r="B574" s="53">
        <f t="shared" si="330"/>
        <v>570</v>
      </c>
      <c r="C574" s="5"/>
      <c r="D574" s="6"/>
      <c r="E574" s="7"/>
      <c r="F574" s="8"/>
      <c r="G574" s="111"/>
      <c r="H574" s="112"/>
      <c r="I574" s="113">
        <f t="shared" si="333"/>
        <v>0</v>
      </c>
      <c r="J574" s="114">
        <f t="shared" si="334"/>
        <v>0</v>
      </c>
      <c r="K574" s="115">
        <f t="shared" si="331"/>
        <v>0</v>
      </c>
      <c r="L574" s="113">
        <f t="shared" si="335"/>
        <v>0</v>
      </c>
      <c r="M574" s="114">
        <f t="shared" si="336"/>
        <v>0</v>
      </c>
      <c r="N574" s="115">
        <f t="shared" si="332"/>
        <v>0</v>
      </c>
      <c r="O574" s="113">
        <f t="shared" si="337"/>
        <v>0</v>
      </c>
      <c r="P574" s="116">
        <f t="shared" si="338"/>
        <v>0</v>
      </c>
      <c r="Q574" s="117">
        <f t="shared" si="339"/>
        <v>0</v>
      </c>
      <c r="R574" s="118">
        <f t="shared" si="340"/>
        <v>0</v>
      </c>
      <c r="S574" s="111"/>
      <c r="T574" s="112"/>
      <c r="U574" s="119">
        <f t="shared" si="341"/>
        <v>0</v>
      </c>
      <c r="V574" s="120"/>
      <c r="W574" s="115">
        <f>IFERROR(IF(V574="",0,(SUMIF($G$3:U$3,"金额-入",$G574:U574)-SUMIF($G$3:U$3,"金额-出",$G574:U574))/(SUMIF($G$3:U$3,"数量-入",$G574:U574)-SUMIF($G$3:U$3,"数量-出",$G574:U574))),0)</f>
        <v>0</v>
      </c>
      <c r="X574" s="115">
        <f t="shared" si="342"/>
        <v>0</v>
      </c>
      <c r="Y574" s="121"/>
      <c r="Z574" s="122"/>
      <c r="AA574" s="111"/>
      <c r="AB574" s="112"/>
      <c r="AC574" s="119">
        <f t="shared" si="343"/>
        <v>0</v>
      </c>
      <c r="AD574" s="120"/>
      <c r="AE574" s="115">
        <f>IFERROR(IF(AD574="",0,(SUMIF($G$3:AC$3,"金额-入",$G574:AC574)-SUMIF($G$3:AC$3,"金额-出",$G574:AC574))/(SUMIF($G$3:AC$3,"数量-入",$G574:AC574)-SUMIF($G$3:AC$3,"数量-出",$G574:AC574))),0)</f>
        <v>0</v>
      </c>
      <c r="AF574" s="115">
        <f t="shared" si="344"/>
        <v>0</v>
      </c>
      <c r="AG574" s="121"/>
      <c r="AH574" s="122"/>
      <c r="AI574" s="123"/>
      <c r="AJ574" s="112"/>
      <c r="AK574" s="119">
        <f t="shared" si="345"/>
        <v>0</v>
      </c>
      <c r="AL574" s="124"/>
      <c r="AM574" s="115">
        <f>IFERROR(IF(AL574="",0,(SUMIF($G$3:AK$3,"金额-入",$G574:AK574)-SUMIF($G$3:AK$3,"金额-出",$G574:AK574))/(SUMIF($G$3:AK$3,"数量-入",$G574:AK574)-SUMIF($G$3:AK$3,"数量-出",$G574:AK574))),0)</f>
        <v>0</v>
      </c>
      <c r="AN574" s="115">
        <f t="shared" si="346"/>
        <v>0</v>
      </c>
      <c r="AO574" s="125"/>
      <c r="AP574" s="126"/>
      <c r="AQ574" s="123"/>
      <c r="AR574" s="112"/>
      <c r="AS574" s="119">
        <f t="shared" si="347"/>
        <v>0</v>
      </c>
      <c r="AT574" s="124"/>
      <c r="AU574" s="115">
        <f>IFERROR(IF(AT574="",0,(SUMIF($G$3:AS$3,"金额-入",$G574:AS574)-SUMIF($G$3:AS$3,"金额-出",$G574:AS574))/(SUMIF($G$3:AS$3,"数量-入",$G574:AS574)-SUMIF($G$3:AS$3,"数量-出",$G574:AS574))),0)</f>
        <v>0</v>
      </c>
      <c r="AV574" s="115">
        <f t="shared" si="348"/>
        <v>0</v>
      </c>
      <c r="AW574" s="125"/>
      <c r="AX574" s="126"/>
      <c r="AY574" s="123"/>
      <c r="AZ574" s="112"/>
      <c r="BA574" s="119">
        <f t="shared" si="349"/>
        <v>0</v>
      </c>
      <c r="BB574" s="124"/>
      <c r="BC574" s="115">
        <f>IFERROR(IF(BB574="",0,(SUMIF($G$3:BA$3,"金额-入",$G574:BA574)-SUMIF($G$3:BA$3,"金额-出",$G574:BA574))/(SUMIF($G$3:BA$3,"数量-入",$G574:BA574)-SUMIF($G$3:BA$3,"数量-出",$G574:BA574))),0)</f>
        <v>0</v>
      </c>
      <c r="BD574" s="115">
        <f t="shared" si="350"/>
        <v>0</v>
      </c>
      <c r="BE574" s="125"/>
      <c r="BF574" s="126"/>
      <c r="BG574" s="123"/>
      <c r="BH574" s="112"/>
      <c r="BI574" s="119">
        <f t="shared" si="351"/>
        <v>0</v>
      </c>
      <c r="BJ574" s="124"/>
      <c r="BK574" s="115">
        <f>IFERROR(IF(BJ574="",0,(SUMIF($G$3:BI$3,"金额-入",$G574:BI574)-SUMIF($G$3:BI$3,"金额-出",$G574:BI574))/(SUMIF($G$3:BI$3,"数量-入",$G574:BI574)-SUMIF($G$3:BI$3,"数量-出",$G574:BI574))),0)</f>
        <v>0</v>
      </c>
      <c r="BL574" s="115">
        <f t="shared" si="352"/>
        <v>0</v>
      </c>
      <c r="BM574" s="125"/>
      <c r="BN574" s="126"/>
      <c r="BO574" s="123"/>
      <c r="BP574" s="112"/>
      <c r="BQ574" s="119">
        <f t="shared" si="353"/>
        <v>0</v>
      </c>
      <c r="BR574" s="124"/>
      <c r="BS574" s="115">
        <f>IFERROR(IF(BR574="",0,(SUMIF($G$3:BQ$3,"金额-入",$G574:BQ574)-SUMIF($G$3:BQ$3,"金额-出",$G574:BQ574))/(SUMIF($G$3:BQ$3,"数量-入",$G574:BQ574)-SUMIF($G$3:BQ$3,"数量-出",$G574:BQ574))),0)</f>
        <v>0</v>
      </c>
      <c r="BT574" s="115">
        <f t="shared" si="354"/>
        <v>0</v>
      </c>
      <c r="BU574" s="125"/>
      <c r="BV574" s="126"/>
      <c r="BW574" s="123"/>
      <c r="BX574" s="112"/>
      <c r="BY574" s="119">
        <f t="shared" si="355"/>
        <v>0</v>
      </c>
      <c r="BZ574" s="124"/>
      <c r="CA574" s="115">
        <f>IFERROR(IF(BZ574="",0,(SUMIF($G$3:BY$3,"金额-入",$G574:BY574)-SUMIF($G$3:BY$3,"金额-出",$G574:BY574))/(SUMIF($G$3:BY$3,"数量-入",$G574:BY574)-SUMIF($G$3:BY$3,"数量-出",$G574:BY574))),0)</f>
        <v>0</v>
      </c>
      <c r="CB574" s="115">
        <f t="shared" si="356"/>
        <v>0</v>
      </c>
      <c r="CC574" s="125"/>
      <c r="CD574" s="126"/>
      <c r="CE574" s="123"/>
      <c r="CF574" s="112"/>
      <c r="CG574" s="119">
        <f t="shared" si="357"/>
        <v>0</v>
      </c>
      <c r="CH574" s="124"/>
      <c r="CI574" s="115">
        <f>IFERROR(IF(CH574="",0,(SUMIF($G$3:CG$3,"金额-入",$G574:CG574)-SUMIF($G$3:CG$3,"金额-出",$G574:CG574))/(SUMIF($G$3:CG$3,"数量-入",$G574:CG574)-SUMIF($G$3:CG$3,"数量-出",$G574:CG574))),0)</f>
        <v>0</v>
      </c>
      <c r="CJ574" s="115">
        <f t="shared" si="358"/>
        <v>0</v>
      </c>
      <c r="CK574" s="125"/>
      <c r="CL574" s="126"/>
      <c r="CM574" s="123"/>
      <c r="CN574" s="112"/>
      <c r="CO574" s="119">
        <f t="shared" si="359"/>
        <v>0</v>
      </c>
      <c r="CP574" s="124"/>
      <c r="CQ574" s="115">
        <f>IFERROR(IF(CP574="",0,(SUMIF($G$3:CO$3,"金额-入",$G574:CO574)-SUMIF($G$3:CO$3,"金额-出",$G574:CO574))/(SUMIF($G$3:CO$3,"数量-入",$G574:CO574)-SUMIF($G$3:CO$3,"数量-出",$G574:CO574))),0)</f>
        <v>0</v>
      </c>
      <c r="CR574" s="115">
        <f t="shared" si="360"/>
        <v>0</v>
      </c>
      <c r="CS574" s="125"/>
      <c r="CT574" s="126"/>
      <c r="CU574" s="123"/>
      <c r="CV574" s="112"/>
      <c r="CW574" s="119">
        <f t="shared" si="361"/>
        <v>0</v>
      </c>
      <c r="CX574" s="124"/>
      <c r="CY574" s="115">
        <f>IFERROR(IF(CX574="",0,(SUMIF($G$3:CW$3,"金额-入",$G574:CW574)-SUMIF($G$3:CW$3,"金额-出",$G574:CW574))/(SUMIF($G$3:CW$3,"数量-入",$G574:CW574)-SUMIF($G$3:CW$3,"数量-出",$G574:CW574))),0)</f>
        <v>0</v>
      </c>
      <c r="CZ574" s="115">
        <f t="shared" si="362"/>
        <v>0</v>
      </c>
      <c r="DA574" s="125"/>
      <c r="DB574" s="126"/>
      <c r="DC574" s="123"/>
      <c r="DD574" s="112"/>
      <c r="DE574" s="119">
        <f t="shared" si="363"/>
        <v>0</v>
      </c>
      <c r="DF574" s="124"/>
      <c r="DG574" s="115">
        <f>IFERROR(IF(DF574="",0,(SUMIF($G$3:DE$3,"金额-入",$G574:DE574)-SUMIF($G$3:DE$3,"金额-出",$G574:DE574))/(SUMIF($G$3:DE$3,"数量-入",$G574:DE574)-SUMIF($G$3:DE$3,"数量-出",$G574:DE574))),0)</f>
        <v>0</v>
      </c>
      <c r="DH574" s="115">
        <f t="shared" si="364"/>
        <v>0</v>
      </c>
      <c r="DI574" s="125"/>
      <c r="DJ574" s="126"/>
      <c r="DK574" s="109">
        <f t="array" ref="DK574">MIN(IF(($G$3:$DJ$3="单价")*(G574:DJ574&lt;&gt;0),G574:DJ574))</f>
        <v>0</v>
      </c>
      <c r="DL574" s="97">
        <f t="array" ref="DL574">MAX(IF($G$3:$DJ$3="单价",G574:DJ574))</f>
        <v>0</v>
      </c>
      <c r="DM574" s="115">
        <f t="shared" si="365"/>
        <v>0</v>
      </c>
      <c r="DN574" s="127"/>
      <c r="DO574" s="2"/>
      <c r="DP574" s="11">
        <f t="shared" si="366"/>
        <v>0</v>
      </c>
      <c r="DQ574" s="11">
        <f t="shared" si="367"/>
        <v>0</v>
      </c>
      <c r="DR574" s="11"/>
      <c r="DS574" s="11"/>
      <c r="DT574" s="11"/>
      <c r="DU574" s="2"/>
      <c r="DV574" s="2"/>
      <c r="DW574" s="2"/>
      <c r="DX574" s="2"/>
      <c r="DY574" s="2"/>
    </row>
    <row r="575" spans="1:129" ht="18" hidden="1" customHeight="1" outlineLevel="1" x14ac:dyDescent="0.15">
      <c r="A575" s="2"/>
      <c r="B575" s="53">
        <f t="shared" si="330"/>
        <v>571</v>
      </c>
      <c r="C575" s="5"/>
      <c r="D575" s="6"/>
      <c r="E575" s="7"/>
      <c r="F575" s="8"/>
      <c r="G575" s="111"/>
      <c r="H575" s="112"/>
      <c r="I575" s="113">
        <f t="shared" si="333"/>
        <v>0</v>
      </c>
      <c r="J575" s="114">
        <f t="shared" si="334"/>
        <v>0</v>
      </c>
      <c r="K575" s="115">
        <f t="shared" si="331"/>
        <v>0</v>
      </c>
      <c r="L575" s="113">
        <f t="shared" si="335"/>
        <v>0</v>
      </c>
      <c r="M575" s="114">
        <f t="shared" si="336"/>
        <v>0</v>
      </c>
      <c r="N575" s="115">
        <f t="shared" si="332"/>
        <v>0</v>
      </c>
      <c r="O575" s="113">
        <f t="shared" si="337"/>
        <v>0</v>
      </c>
      <c r="P575" s="116">
        <f t="shared" si="338"/>
        <v>0</v>
      </c>
      <c r="Q575" s="117">
        <f t="shared" si="339"/>
        <v>0</v>
      </c>
      <c r="R575" s="118">
        <f t="shared" si="340"/>
        <v>0</v>
      </c>
      <c r="S575" s="111"/>
      <c r="T575" s="112"/>
      <c r="U575" s="119">
        <f t="shared" si="341"/>
        <v>0</v>
      </c>
      <c r="V575" s="120"/>
      <c r="W575" s="115">
        <f>IFERROR(IF(V575="",0,(SUMIF($G$3:U$3,"金额-入",$G575:U575)-SUMIF($G$3:U$3,"金额-出",$G575:U575))/(SUMIF($G$3:U$3,"数量-入",$G575:U575)-SUMIF($G$3:U$3,"数量-出",$G575:U575))),0)</f>
        <v>0</v>
      </c>
      <c r="X575" s="115">
        <f t="shared" si="342"/>
        <v>0</v>
      </c>
      <c r="Y575" s="121"/>
      <c r="Z575" s="122"/>
      <c r="AA575" s="111"/>
      <c r="AB575" s="112"/>
      <c r="AC575" s="119">
        <f t="shared" si="343"/>
        <v>0</v>
      </c>
      <c r="AD575" s="120"/>
      <c r="AE575" s="115">
        <f>IFERROR(IF(AD575="",0,(SUMIF($G$3:AC$3,"金额-入",$G575:AC575)-SUMIF($G$3:AC$3,"金额-出",$G575:AC575))/(SUMIF($G$3:AC$3,"数量-入",$G575:AC575)-SUMIF($G$3:AC$3,"数量-出",$G575:AC575))),0)</f>
        <v>0</v>
      </c>
      <c r="AF575" s="115">
        <f t="shared" si="344"/>
        <v>0</v>
      </c>
      <c r="AG575" s="121"/>
      <c r="AH575" s="122"/>
      <c r="AI575" s="123"/>
      <c r="AJ575" s="112"/>
      <c r="AK575" s="119">
        <f t="shared" si="345"/>
        <v>0</v>
      </c>
      <c r="AL575" s="124"/>
      <c r="AM575" s="115">
        <f>IFERROR(IF(AL575="",0,(SUMIF($G$3:AK$3,"金额-入",$G575:AK575)-SUMIF($G$3:AK$3,"金额-出",$G575:AK575))/(SUMIF($G$3:AK$3,"数量-入",$G575:AK575)-SUMIF($G$3:AK$3,"数量-出",$G575:AK575))),0)</f>
        <v>0</v>
      </c>
      <c r="AN575" s="115">
        <f t="shared" si="346"/>
        <v>0</v>
      </c>
      <c r="AO575" s="125"/>
      <c r="AP575" s="126"/>
      <c r="AQ575" s="123"/>
      <c r="AR575" s="112"/>
      <c r="AS575" s="119">
        <f t="shared" si="347"/>
        <v>0</v>
      </c>
      <c r="AT575" s="124"/>
      <c r="AU575" s="115">
        <f>IFERROR(IF(AT575="",0,(SUMIF($G$3:AS$3,"金额-入",$G575:AS575)-SUMIF($G$3:AS$3,"金额-出",$G575:AS575))/(SUMIF($G$3:AS$3,"数量-入",$G575:AS575)-SUMIF($G$3:AS$3,"数量-出",$G575:AS575))),0)</f>
        <v>0</v>
      </c>
      <c r="AV575" s="115">
        <f t="shared" si="348"/>
        <v>0</v>
      </c>
      <c r="AW575" s="125"/>
      <c r="AX575" s="126"/>
      <c r="AY575" s="123"/>
      <c r="AZ575" s="112"/>
      <c r="BA575" s="119">
        <f t="shared" si="349"/>
        <v>0</v>
      </c>
      <c r="BB575" s="124"/>
      <c r="BC575" s="115">
        <f>IFERROR(IF(BB575="",0,(SUMIF($G$3:BA$3,"金额-入",$G575:BA575)-SUMIF($G$3:BA$3,"金额-出",$G575:BA575))/(SUMIF($G$3:BA$3,"数量-入",$G575:BA575)-SUMIF($G$3:BA$3,"数量-出",$G575:BA575))),0)</f>
        <v>0</v>
      </c>
      <c r="BD575" s="115">
        <f t="shared" si="350"/>
        <v>0</v>
      </c>
      <c r="BE575" s="125"/>
      <c r="BF575" s="126"/>
      <c r="BG575" s="123"/>
      <c r="BH575" s="112"/>
      <c r="BI575" s="119">
        <f t="shared" si="351"/>
        <v>0</v>
      </c>
      <c r="BJ575" s="124"/>
      <c r="BK575" s="115">
        <f>IFERROR(IF(BJ575="",0,(SUMIF($G$3:BI$3,"金额-入",$G575:BI575)-SUMIF($G$3:BI$3,"金额-出",$G575:BI575))/(SUMIF($G$3:BI$3,"数量-入",$G575:BI575)-SUMIF($G$3:BI$3,"数量-出",$G575:BI575))),0)</f>
        <v>0</v>
      </c>
      <c r="BL575" s="115">
        <f t="shared" si="352"/>
        <v>0</v>
      </c>
      <c r="BM575" s="125"/>
      <c r="BN575" s="126"/>
      <c r="BO575" s="123"/>
      <c r="BP575" s="112"/>
      <c r="BQ575" s="119">
        <f t="shared" si="353"/>
        <v>0</v>
      </c>
      <c r="BR575" s="124"/>
      <c r="BS575" s="115">
        <f>IFERROR(IF(BR575="",0,(SUMIF($G$3:BQ$3,"金额-入",$G575:BQ575)-SUMIF($G$3:BQ$3,"金额-出",$G575:BQ575))/(SUMIF($G$3:BQ$3,"数量-入",$G575:BQ575)-SUMIF($G$3:BQ$3,"数量-出",$G575:BQ575))),0)</f>
        <v>0</v>
      </c>
      <c r="BT575" s="115">
        <f t="shared" si="354"/>
        <v>0</v>
      </c>
      <c r="BU575" s="125"/>
      <c r="BV575" s="126"/>
      <c r="BW575" s="123"/>
      <c r="BX575" s="112"/>
      <c r="BY575" s="119">
        <f t="shared" si="355"/>
        <v>0</v>
      </c>
      <c r="BZ575" s="124"/>
      <c r="CA575" s="115">
        <f>IFERROR(IF(BZ575="",0,(SUMIF($G$3:BY$3,"金额-入",$G575:BY575)-SUMIF($G$3:BY$3,"金额-出",$G575:BY575))/(SUMIF($G$3:BY$3,"数量-入",$G575:BY575)-SUMIF($G$3:BY$3,"数量-出",$G575:BY575))),0)</f>
        <v>0</v>
      </c>
      <c r="CB575" s="115">
        <f t="shared" si="356"/>
        <v>0</v>
      </c>
      <c r="CC575" s="125"/>
      <c r="CD575" s="126"/>
      <c r="CE575" s="123"/>
      <c r="CF575" s="112"/>
      <c r="CG575" s="119">
        <f t="shared" si="357"/>
        <v>0</v>
      </c>
      <c r="CH575" s="124"/>
      <c r="CI575" s="115">
        <f>IFERROR(IF(CH575="",0,(SUMIF($G$3:CG$3,"金额-入",$G575:CG575)-SUMIF($G$3:CG$3,"金额-出",$G575:CG575))/(SUMIF($G$3:CG$3,"数量-入",$G575:CG575)-SUMIF($G$3:CG$3,"数量-出",$G575:CG575))),0)</f>
        <v>0</v>
      </c>
      <c r="CJ575" s="115">
        <f t="shared" si="358"/>
        <v>0</v>
      </c>
      <c r="CK575" s="125"/>
      <c r="CL575" s="126"/>
      <c r="CM575" s="123"/>
      <c r="CN575" s="112"/>
      <c r="CO575" s="119">
        <f t="shared" si="359"/>
        <v>0</v>
      </c>
      <c r="CP575" s="124"/>
      <c r="CQ575" s="115">
        <f>IFERROR(IF(CP575="",0,(SUMIF($G$3:CO$3,"金额-入",$G575:CO575)-SUMIF($G$3:CO$3,"金额-出",$G575:CO575))/(SUMIF($G$3:CO$3,"数量-入",$G575:CO575)-SUMIF($G$3:CO$3,"数量-出",$G575:CO575))),0)</f>
        <v>0</v>
      </c>
      <c r="CR575" s="115">
        <f t="shared" si="360"/>
        <v>0</v>
      </c>
      <c r="CS575" s="125"/>
      <c r="CT575" s="126"/>
      <c r="CU575" s="123"/>
      <c r="CV575" s="112"/>
      <c r="CW575" s="119">
        <f t="shared" si="361"/>
        <v>0</v>
      </c>
      <c r="CX575" s="124"/>
      <c r="CY575" s="115">
        <f>IFERROR(IF(CX575="",0,(SUMIF($G$3:CW$3,"金额-入",$G575:CW575)-SUMIF($G$3:CW$3,"金额-出",$G575:CW575))/(SUMIF($G$3:CW$3,"数量-入",$G575:CW575)-SUMIF($G$3:CW$3,"数量-出",$G575:CW575))),0)</f>
        <v>0</v>
      </c>
      <c r="CZ575" s="115">
        <f t="shared" si="362"/>
        <v>0</v>
      </c>
      <c r="DA575" s="125"/>
      <c r="DB575" s="126"/>
      <c r="DC575" s="123"/>
      <c r="DD575" s="112"/>
      <c r="DE575" s="119">
        <f t="shared" si="363"/>
        <v>0</v>
      </c>
      <c r="DF575" s="124"/>
      <c r="DG575" s="115">
        <f>IFERROR(IF(DF575="",0,(SUMIF($G$3:DE$3,"金额-入",$G575:DE575)-SUMIF($G$3:DE$3,"金额-出",$G575:DE575))/(SUMIF($G$3:DE$3,"数量-入",$G575:DE575)-SUMIF($G$3:DE$3,"数量-出",$G575:DE575))),0)</f>
        <v>0</v>
      </c>
      <c r="DH575" s="115">
        <f t="shared" si="364"/>
        <v>0</v>
      </c>
      <c r="DI575" s="125"/>
      <c r="DJ575" s="126"/>
      <c r="DK575" s="109">
        <f t="array" ref="DK575">MIN(IF(($G$3:$DJ$3="单价")*(G575:DJ575&lt;&gt;0),G575:DJ575))</f>
        <v>0</v>
      </c>
      <c r="DL575" s="97">
        <f t="array" ref="DL575">MAX(IF($G$3:$DJ$3="单价",G575:DJ575))</f>
        <v>0</v>
      </c>
      <c r="DM575" s="115">
        <f t="shared" si="365"/>
        <v>0</v>
      </c>
      <c r="DN575" s="127"/>
      <c r="DO575" s="2"/>
      <c r="DP575" s="11">
        <f t="shared" si="366"/>
        <v>0</v>
      </c>
      <c r="DQ575" s="11">
        <f t="shared" si="367"/>
        <v>0</v>
      </c>
      <c r="DR575" s="11"/>
      <c r="DS575" s="11"/>
      <c r="DT575" s="11"/>
      <c r="DU575" s="2"/>
      <c r="DV575" s="2"/>
      <c r="DW575" s="2"/>
      <c r="DX575" s="2"/>
      <c r="DY575" s="2"/>
    </row>
    <row r="576" spans="1:129" ht="18" hidden="1" customHeight="1" outlineLevel="1" x14ac:dyDescent="0.15">
      <c r="A576" s="2"/>
      <c r="B576" s="53">
        <f t="shared" si="330"/>
        <v>572</v>
      </c>
      <c r="C576" s="5"/>
      <c r="D576" s="6"/>
      <c r="E576" s="7"/>
      <c r="F576" s="8"/>
      <c r="G576" s="111"/>
      <c r="H576" s="112"/>
      <c r="I576" s="113">
        <f t="shared" si="333"/>
        <v>0</v>
      </c>
      <c r="J576" s="114">
        <f t="shared" si="334"/>
        <v>0</v>
      </c>
      <c r="K576" s="115">
        <f t="shared" si="331"/>
        <v>0</v>
      </c>
      <c r="L576" s="113">
        <f t="shared" si="335"/>
        <v>0</v>
      </c>
      <c r="M576" s="114">
        <f t="shared" si="336"/>
        <v>0</v>
      </c>
      <c r="N576" s="115">
        <f t="shared" si="332"/>
        <v>0</v>
      </c>
      <c r="O576" s="113">
        <f t="shared" si="337"/>
        <v>0</v>
      </c>
      <c r="P576" s="116">
        <f t="shared" si="338"/>
        <v>0</v>
      </c>
      <c r="Q576" s="117">
        <f t="shared" si="339"/>
        <v>0</v>
      </c>
      <c r="R576" s="118">
        <f t="shared" si="340"/>
        <v>0</v>
      </c>
      <c r="S576" s="111"/>
      <c r="T576" s="112"/>
      <c r="U576" s="119">
        <f t="shared" si="341"/>
        <v>0</v>
      </c>
      <c r="V576" s="120"/>
      <c r="W576" s="115">
        <f>IFERROR(IF(V576="",0,(SUMIF($G$3:U$3,"金额-入",$G576:U576)-SUMIF($G$3:U$3,"金额-出",$G576:U576))/(SUMIF($G$3:U$3,"数量-入",$G576:U576)-SUMIF($G$3:U$3,"数量-出",$G576:U576))),0)</f>
        <v>0</v>
      </c>
      <c r="X576" s="115">
        <f t="shared" si="342"/>
        <v>0</v>
      </c>
      <c r="Y576" s="121"/>
      <c r="Z576" s="122"/>
      <c r="AA576" s="111"/>
      <c r="AB576" s="112"/>
      <c r="AC576" s="119">
        <f t="shared" si="343"/>
        <v>0</v>
      </c>
      <c r="AD576" s="120"/>
      <c r="AE576" s="115">
        <f>IFERROR(IF(AD576="",0,(SUMIF($G$3:AC$3,"金额-入",$G576:AC576)-SUMIF($G$3:AC$3,"金额-出",$G576:AC576))/(SUMIF($G$3:AC$3,"数量-入",$G576:AC576)-SUMIF($G$3:AC$3,"数量-出",$G576:AC576))),0)</f>
        <v>0</v>
      </c>
      <c r="AF576" s="115">
        <f t="shared" si="344"/>
        <v>0</v>
      </c>
      <c r="AG576" s="121"/>
      <c r="AH576" s="122"/>
      <c r="AI576" s="123"/>
      <c r="AJ576" s="112"/>
      <c r="AK576" s="119">
        <f t="shared" si="345"/>
        <v>0</v>
      </c>
      <c r="AL576" s="124"/>
      <c r="AM576" s="115">
        <f>IFERROR(IF(AL576="",0,(SUMIF($G$3:AK$3,"金额-入",$G576:AK576)-SUMIF($G$3:AK$3,"金额-出",$G576:AK576))/(SUMIF($G$3:AK$3,"数量-入",$G576:AK576)-SUMIF($G$3:AK$3,"数量-出",$G576:AK576))),0)</f>
        <v>0</v>
      </c>
      <c r="AN576" s="115">
        <f t="shared" si="346"/>
        <v>0</v>
      </c>
      <c r="AO576" s="125"/>
      <c r="AP576" s="126"/>
      <c r="AQ576" s="123"/>
      <c r="AR576" s="112"/>
      <c r="AS576" s="119">
        <f t="shared" si="347"/>
        <v>0</v>
      </c>
      <c r="AT576" s="124"/>
      <c r="AU576" s="115">
        <f>IFERROR(IF(AT576="",0,(SUMIF($G$3:AS$3,"金额-入",$G576:AS576)-SUMIF($G$3:AS$3,"金额-出",$G576:AS576))/(SUMIF($G$3:AS$3,"数量-入",$G576:AS576)-SUMIF($G$3:AS$3,"数量-出",$G576:AS576))),0)</f>
        <v>0</v>
      </c>
      <c r="AV576" s="115">
        <f t="shared" si="348"/>
        <v>0</v>
      </c>
      <c r="AW576" s="125"/>
      <c r="AX576" s="126"/>
      <c r="AY576" s="123"/>
      <c r="AZ576" s="112"/>
      <c r="BA576" s="119">
        <f t="shared" si="349"/>
        <v>0</v>
      </c>
      <c r="BB576" s="124"/>
      <c r="BC576" s="115">
        <f>IFERROR(IF(BB576="",0,(SUMIF($G$3:BA$3,"金额-入",$G576:BA576)-SUMIF($G$3:BA$3,"金额-出",$G576:BA576))/(SUMIF($G$3:BA$3,"数量-入",$G576:BA576)-SUMIF($G$3:BA$3,"数量-出",$G576:BA576))),0)</f>
        <v>0</v>
      </c>
      <c r="BD576" s="115">
        <f t="shared" si="350"/>
        <v>0</v>
      </c>
      <c r="BE576" s="125"/>
      <c r="BF576" s="126"/>
      <c r="BG576" s="123"/>
      <c r="BH576" s="112"/>
      <c r="BI576" s="119">
        <f t="shared" si="351"/>
        <v>0</v>
      </c>
      <c r="BJ576" s="124"/>
      <c r="BK576" s="115">
        <f>IFERROR(IF(BJ576="",0,(SUMIF($G$3:BI$3,"金额-入",$G576:BI576)-SUMIF($G$3:BI$3,"金额-出",$G576:BI576))/(SUMIF($G$3:BI$3,"数量-入",$G576:BI576)-SUMIF($G$3:BI$3,"数量-出",$G576:BI576))),0)</f>
        <v>0</v>
      </c>
      <c r="BL576" s="115">
        <f t="shared" si="352"/>
        <v>0</v>
      </c>
      <c r="BM576" s="125"/>
      <c r="BN576" s="126"/>
      <c r="BO576" s="123"/>
      <c r="BP576" s="112"/>
      <c r="BQ576" s="119">
        <f t="shared" si="353"/>
        <v>0</v>
      </c>
      <c r="BR576" s="124"/>
      <c r="BS576" s="115">
        <f>IFERROR(IF(BR576="",0,(SUMIF($G$3:BQ$3,"金额-入",$G576:BQ576)-SUMIF($G$3:BQ$3,"金额-出",$G576:BQ576))/(SUMIF($G$3:BQ$3,"数量-入",$G576:BQ576)-SUMIF($G$3:BQ$3,"数量-出",$G576:BQ576))),0)</f>
        <v>0</v>
      </c>
      <c r="BT576" s="115">
        <f t="shared" si="354"/>
        <v>0</v>
      </c>
      <c r="BU576" s="125"/>
      <c r="BV576" s="126"/>
      <c r="BW576" s="123"/>
      <c r="BX576" s="112"/>
      <c r="BY576" s="119">
        <f t="shared" si="355"/>
        <v>0</v>
      </c>
      <c r="BZ576" s="124"/>
      <c r="CA576" s="115">
        <f>IFERROR(IF(BZ576="",0,(SUMIF($G$3:BY$3,"金额-入",$G576:BY576)-SUMIF($G$3:BY$3,"金额-出",$G576:BY576))/(SUMIF($G$3:BY$3,"数量-入",$G576:BY576)-SUMIF($G$3:BY$3,"数量-出",$G576:BY576))),0)</f>
        <v>0</v>
      </c>
      <c r="CB576" s="115">
        <f t="shared" si="356"/>
        <v>0</v>
      </c>
      <c r="CC576" s="125"/>
      <c r="CD576" s="126"/>
      <c r="CE576" s="123"/>
      <c r="CF576" s="112"/>
      <c r="CG576" s="119">
        <f t="shared" si="357"/>
        <v>0</v>
      </c>
      <c r="CH576" s="124"/>
      <c r="CI576" s="115">
        <f>IFERROR(IF(CH576="",0,(SUMIF($G$3:CG$3,"金额-入",$G576:CG576)-SUMIF($G$3:CG$3,"金额-出",$G576:CG576))/(SUMIF($G$3:CG$3,"数量-入",$G576:CG576)-SUMIF($G$3:CG$3,"数量-出",$G576:CG576))),0)</f>
        <v>0</v>
      </c>
      <c r="CJ576" s="115">
        <f t="shared" si="358"/>
        <v>0</v>
      </c>
      <c r="CK576" s="125"/>
      <c r="CL576" s="126"/>
      <c r="CM576" s="123"/>
      <c r="CN576" s="112"/>
      <c r="CO576" s="119">
        <f t="shared" si="359"/>
        <v>0</v>
      </c>
      <c r="CP576" s="124"/>
      <c r="CQ576" s="115">
        <f>IFERROR(IF(CP576="",0,(SUMIF($G$3:CO$3,"金额-入",$G576:CO576)-SUMIF($G$3:CO$3,"金额-出",$G576:CO576))/(SUMIF($G$3:CO$3,"数量-入",$G576:CO576)-SUMIF($G$3:CO$3,"数量-出",$G576:CO576))),0)</f>
        <v>0</v>
      </c>
      <c r="CR576" s="115">
        <f t="shared" si="360"/>
        <v>0</v>
      </c>
      <c r="CS576" s="125"/>
      <c r="CT576" s="126"/>
      <c r="CU576" s="123"/>
      <c r="CV576" s="112"/>
      <c r="CW576" s="119">
        <f t="shared" si="361"/>
        <v>0</v>
      </c>
      <c r="CX576" s="124"/>
      <c r="CY576" s="115">
        <f>IFERROR(IF(CX576="",0,(SUMIF($G$3:CW$3,"金额-入",$G576:CW576)-SUMIF($G$3:CW$3,"金额-出",$G576:CW576))/(SUMIF($G$3:CW$3,"数量-入",$G576:CW576)-SUMIF($G$3:CW$3,"数量-出",$G576:CW576))),0)</f>
        <v>0</v>
      </c>
      <c r="CZ576" s="115">
        <f t="shared" si="362"/>
        <v>0</v>
      </c>
      <c r="DA576" s="125"/>
      <c r="DB576" s="126"/>
      <c r="DC576" s="123"/>
      <c r="DD576" s="112"/>
      <c r="DE576" s="119">
        <f t="shared" si="363"/>
        <v>0</v>
      </c>
      <c r="DF576" s="124"/>
      <c r="DG576" s="115">
        <f>IFERROR(IF(DF576="",0,(SUMIF($G$3:DE$3,"金额-入",$G576:DE576)-SUMIF($G$3:DE$3,"金额-出",$G576:DE576))/(SUMIF($G$3:DE$3,"数量-入",$G576:DE576)-SUMIF($G$3:DE$3,"数量-出",$G576:DE576))),0)</f>
        <v>0</v>
      </c>
      <c r="DH576" s="115">
        <f t="shared" si="364"/>
        <v>0</v>
      </c>
      <c r="DI576" s="125"/>
      <c r="DJ576" s="126"/>
      <c r="DK576" s="109">
        <f t="array" ref="DK576">MIN(IF(($G$3:$DJ$3="单价")*(G576:DJ576&lt;&gt;0),G576:DJ576))</f>
        <v>0</v>
      </c>
      <c r="DL576" s="97">
        <f t="array" ref="DL576">MAX(IF($G$3:$DJ$3="单价",G576:DJ576))</f>
        <v>0</v>
      </c>
      <c r="DM576" s="115">
        <f t="shared" si="365"/>
        <v>0</v>
      </c>
      <c r="DN576" s="127"/>
      <c r="DO576" s="2"/>
      <c r="DP576" s="11">
        <f t="shared" si="366"/>
        <v>0</v>
      </c>
      <c r="DQ576" s="11">
        <f t="shared" si="367"/>
        <v>0</v>
      </c>
      <c r="DR576" s="11"/>
      <c r="DS576" s="11"/>
      <c r="DT576" s="11"/>
      <c r="DU576" s="2"/>
      <c r="DV576" s="2"/>
      <c r="DW576" s="2"/>
      <c r="DX576" s="2"/>
      <c r="DY576" s="2"/>
    </row>
    <row r="577" spans="1:129" ht="18" hidden="1" customHeight="1" outlineLevel="1" x14ac:dyDescent="0.15">
      <c r="A577" s="2"/>
      <c r="B577" s="53">
        <f t="shared" si="330"/>
        <v>573</v>
      </c>
      <c r="C577" s="5"/>
      <c r="D577" s="6"/>
      <c r="E577" s="7"/>
      <c r="F577" s="8"/>
      <c r="G577" s="111"/>
      <c r="H577" s="112"/>
      <c r="I577" s="113">
        <f t="shared" si="333"/>
        <v>0</v>
      </c>
      <c r="J577" s="114">
        <f t="shared" si="334"/>
        <v>0</v>
      </c>
      <c r="K577" s="115">
        <f t="shared" si="331"/>
        <v>0</v>
      </c>
      <c r="L577" s="113">
        <f t="shared" si="335"/>
        <v>0</v>
      </c>
      <c r="M577" s="114">
        <f t="shared" si="336"/>
        <v>0</v>
      </c>
      <c r="N577" s="115">
        <f t="shared" si="332"/>
        <v>0</v>
      </c>
      <c r="O577" s="113">
        <f t="shared" si="337"/>
        <v>0</v>
      </c>
      <c r="P577" s="116">
        <f t="shared" si="338"/>
        <v>0</v>
      </c>
      <c r="Q577" s="117">
        <f t="shared" si="339"/>
        <v>0</v>
      </c>
      <c r="R577" s="118">
        <f t="shared" si="340"/>
        <v>0</v>
      </c>
      <c r="S577" s="111"/>
      <c r="T577" s="112"/>
      <c r="U577" s="119">
        <f t="shared" si="341"/>
        <v>0</v>
      </c>
      <c r="V577" s="120"/>
      <c r="W577" s="115">
        <f>IFERROR(IF(V577="",0,(SUMIF($G$3:U$3,"金额-入",$G577:U577)-SUMIF($G$3:U$3,"金额-出",$G577:U577))/(SUMIF($G$3:U$3,"数量-入",$G577:U577)-SUMIF($G$3:U$3,"数量-出",$G577:U577))),0)</f>
        <v>0</v>
      </c>
      <c r="X577" s="115">
        <f t="shared" si="342"/>
        <v>0</v>
      </c>
      <c r="Y577" s="121"/>
      <c r="Z577" s="122"/>
      <c r="AA577" s="111"/>
      <c r="AB577" s="112"/>
      <c r="AC577" s="119">
        <f t="shared" si="343"/>
        <v>0</v>
      </c>
      <c r="AD577" s="120"/>
      <c r="AE577" s="115">
        <f>IFERROR(IF(AD577="",0,(SUMIF($G$3:AC$3,"金额-入",$G577:AC577)-SUMIF($G$3:AC$3,"金额-出",$G577:AC577))/(SUMIF($G$3:AC$3,"数量-入",$G577:AC577)-SUMIF($G$3:AC$3,"数量-出",$G577:AC577))),0)</f>
        <v>0</v>
      </c>
      <c r="AF577" s="115">
        <f t="shared" si="344"/>
        <v>0</v>
      </c>
      <c r="AG577" s="121"/>
      <c r="AH577" s="122"/>
      <c r="AI577" s="123"/>
      <c r="AJ577" s="112"/>
      <c r="AK577" s="119">
        <f t="shared" si="345"/>
        <v>0</v>
      </c>
      <c r="AL577" s="124"/>
      <c r="AM577" s="115">
        <f>IFERROR(IF(AL577="",0,(SUMIF($G$3:AK$3,"金额-入",$G577:AK577)-SUMIF($G$3:AK$3,"金额-出",$G577:AK577))/(SUMIF($G$3:AK$3,"数量-入",$G577:AK577)-SUMIF($G$3:AK$3,"数量-出",$G577:AK577))),0)</f>
        <v>0</v>
      </c>
      <c r="AN577" s="115">
        <f t="shared" si="346"/>
        <v>0</v>
      </c>
      <c r="AO577" s="125"/>
      <c r="AP577" s="126"/>
      <c r="AQ577" s="123"/>
      <c r="AR577" s="112"/>
      <c r="AS577" s="119">
        <f t="shared" si="347"/>
        <v>0</v>
      </c>
      <c r="AT577" s="124"/>
      <c r="AU577" s="115">
        <f>IFERROR(IF(AT577="",0,(SUMIF($G$3:AS$3,"金额-入",$G577:AS577)-SUMIF($G$3:AS$3,"金额-出",$G577:AS577))/(SUMIF($G$3:AS$3,"数量-入",$G577:AS577)-SUMIF($G$3:AS$3,"数量-出",$G577:AS577))),0)</f>
        <v>0</v>
      </c>
      <c r="AV577" s="115">
        <f t="shared" si="348"/>
        <v>0</v>
      </c>
      <c r="AW577" s="125"/>
      <c r="AX577" s="126"/>
      <c r="AY577" s="123"/>
      <c r="AZ577" s="112"/>
      <c r="BA577" s="119">
        <f t="shared" si="349"/>
        <v>0</v>
      </c>
      <c r="BB577" s="124"/>
      <c r="BC577" s="115">
        <f>IFERROR(IF(BB577="",0,(SUMIF($G$3:BA$3,"金额-入",$G577:BA577)-SUMIF($G$3:BA$3,"金额-出",$G577:BA577))/(SUMIF($G$3:BA$3,"数量-入",$G577:BA577)-SUMIF($G$3:BA$3,"数量-出",$G577:BA577))),0)</f>
        <v>0</v>
      </c>
      <c r="BD577" s="115">
        <f t="shared" si="350"/>
        <v>0</v>
      </c>
      <c r="BE577" s="125"/>
      <c r="BF577" s="126"/>
      <c r="BG577" s="123"/>
      <c r="BH577" s="112"/>
      <c r="BI577" s="119">
        <f t="shared" si="351"/>
        <v>0</v>
      </c>
      <c r="BJ577" s="124"/>
      <c r="BK577" s="115">
        <f>IFERROR(IF(BJ577="",0,(SUMIF($G$3:BI$3,"金额-入",$G577:BI577)-SUMIF($G$3:BI$3,"金额-出",$G577:BI577))/(SUMIF($G$3:BI$3,"数量-入",$G577:BI577)-SUMIF($G$3:BI$3,"数量-出",$G577:BI577))),0)</f>
        <v>0</v>
      </c>
      <c r="BL577" s="115">
        <f t="shared" si="352"/>
        <v>0</v>
      </c>
      <c r="BM577" s="125"/>
      <c r="BN577" s="126"/>
      <c r="BO577" s="123"/>
      <c r="BP577" s="112"/>
      <c r="BQ577" s="119">
        <f t="shared" si="353"/>
        <v>0</v>
      </c>
      <c r="BR577" s="124"/>
      <c r="BS577" s="115">
        <f>IFERROR(IF(BR577="",0,(SUMIF($G$3:BQ$3,"金额-入",$G577:BQ577)-SUMIF($G$3:BQ$3,"金额-出",$G577:BQ577))/(SUMIF($G$3:BQ$3,"数量-入",$G577:BQ577)-SUMIF($G$3:BQ$3,"数量-出",$G577:BQ577))),0)</f>
        <v>0</v>
      </c>
      <c r="BT577" s="115">
        <f t="shared" si="354"/>
        <v>0</v>
      </c>
      <c r="BU577" s="125"/>
      <c r="BV577" s="126"/>
      <c r="BW577" s="123"/>
      <c r="BX577" s="112"/>
      <c r="BY577" s="119">
        <f t="shared" si="355"/>
        <v>0</v>
      </c>
      <c r="BZ577" s="124"/>
      <c r="CA577" s="115">
        <f>IFERROR(IF(BZ577="",0,(SUMIF($G$3:BY$3,"金额-入",$G577:BY577)-SUMIF($G$3:BY$3,"金额-出",$G577:BY577))/(SUMIF($G$3:BY$3,"数量-入",$G577:BY577)-SUMIF($G$3:BY$3,"数量-出",$G577:BY577))),0)</f>
        <v>0</v>
      </c>
      <c r="CB577" s="115">
        <f t="shared" si="356"/>
        <v>0</v>
      </c>
      <c r="CC577" s="125"/>
      <c r="CD577" s="126"/>
      <c r="CE577" s="123"/>
      <c r="CF577" s="112"/>
      <c r="CG577" s="119">
        <f t="shared" si="357"/>
        <v>0</v>
      </c>
      <c r="CH577" s="124"/>
      <c r="CI577" s="115">
        <f>IFERROR(IF(CH577="",0,(SUMIF($G$3:CG$3,"金额-入",$G577:CG577)-SUMIF($G$3:CG$3,"金额-出",$G577:CG577))/(SUMIF($G$3:CG$3,"数量-入",$G577:CG577)-SUMIF($G$3:CG$3,"数量-出",$G577:CG577))),0)</f>
        <v>0</v>
      </c>
      <c r="CJ577" s="115">
        <f t="shared" si="358"/>
        <v>0</v>
      </c>
      <c r="CK577" s="125"/>
      <c r="CL577" s="126"/>
      <c r="CM577" s="123"/>
      <c r="CN577" s="112"/>
      <c r="CO577" s="119">
        <f t="shared" si="359"/>
        <v>0</v>
      </c>
      <c r="CP577" s="124"/>
      <c r="CQ577" s="115">
        <f>IFERROR(IF(CP577="",0,(SUMIF($G$3:CO$3,"金额-入",$G577:CO577)-SUMIF($G$3:CO$3,"金额-出",$G577:CO577))/(SUMIF($G$3:CO$3,"数量-入",$G577:CO577)-SUMIF($G$3:CO$3,"数量-出",$G577:CO577))),0)</f>
        <v>0</v>
      </c>
      <c r="CR577" s="115">
        <f t="shared" si="360"/>
        <v>0</v>
      </c>
      <c r="CS577" s="125"/>
      <c r="CT577" s="126"/>
      <c r="CU577" s="123"/>
      <c r="CV577" s="112"/>
      <c r="CW577" s="119">
        <f t="shared" si="361"/>
        <v>0</v>
      </c>
      <c r="CX577" s="124"/>
      <c r="CY577" s="115">
        <f>IFERROR(IF(CX577="",0,(SUMIF($G$3:CW$3,"金额-入",$G577:CW577)-SUMIF($G$3:CW$3,"金额-出",$G577:CW577))/(SUMIF($G$3:CW$3,"数量-入",$G577:CW577)-SUMIF($G$3:CW$3,"数量-出",$G577:CW577))),0)</f>
        <v>0</v>
      </c>
      <c r="CZ577" s="115">
        <f t="shared" si="362"/>
        <v>0</v>
      </c>
      <c r="DA577" s="125"/>
      <c r="DB577" s="126"/>
      <c r="DC577" s="123"/>
      <c r="DD577" s="112"/>
      <c r="DE577" s="119">
        <f t="shared" si="363"/>
        <v>0</v>
      </c>
      <c r="DF577" s="124"/>
      <c r="DG577" s="115">
        <f>IFERROR(IF(DF577="",0,(SUMIF($G$3:DE$3,"金额-入",$G577:DE577)-SUMIF($G$3:DE$3,"金额-出",$G577:DE577))/(SUMIF($G$3:DE$3,"数量-入",$G577:DE577)-SUMIF($G$3:DE$3,"数量-出",$G577:DE577))),0)</f>
        <v>0</v>
      </c>
      <c r="DH577" s="115">
        <f t="shared" si="364"/>
        <v>0</v>
      </c>
      <c r="DI577" s="125"/>
      <c r="DJ577" s="126"/>
      <c r="DK577" s="109">
        <f t="array" ref="DK577">MIN(IF(($G$3:$DJ$3="单价")*(G577:DJ577&lt;&gt;0),G577:DJ577))</f>
        <v>0</v>
      </c>
      <c r="DL577" s="97">
        <f t="array" ref="DL577">MAX(IF($G$3:$DJ$3="单价",G577:DJ577))</f>
        <v>0</v>
      </c>
      <c r="DM577" s="115">
        <f t="shared" si="365"/>
        <v>0</v>
      </c>
      <c r="DN577" s="127"/>
      <c r="DO577" s="2"/>
      <c r="DP577" s="11">
        <f t="shared" si="366"/>
        <v>0</v>
      </c>
      <c r="DQ577" s="11">
        <f t="shared" si="367"/>
        <v>0</v>
      </c>
      <c r="DR577" s="11"/>
      <c r="DS577" s="11"/>
      <c r="DT577" s="11"/>
      <c r="DU577" s="2"/>
      <c r="DV577" s="2"/>
      <c r="DW577" s="2"/>
      <c r="DX577" s="2"/>
      <c r="DY577" s="2"/>
    </row>
    <row r="578" spans="1:129" ht="18" hidden="1" customHeight="1" outlineLevel="1" x14ac:dyDescent="0.15">
      <c r="A578" s="2"/>
      <c r="B578" s="53">
        <f t="shared" si="330"/>
        <v>574</v>
      </c>
      <c r="C578" s="5"/>
      <c r="D578" s="6"/>
      <c r="E578" s="7"/>
      <c r="F578" s="8"/>
      <c r="G578" s="111"/>
      <c r="H578" s="112"/>
      <c r="I578" s="113">
        <f t="shared" si="333"/>
        <v>0</v>
      </c>
      <c r="J578" s="114">
        <f t="shared" si="334"/>
        <v>0</v>
      </c>
      <c r="K578" s="115">
        <f t="shared" si="331"/>
        <v>0</v>
      </c>
      <c r="L578" s="113">
        <f t="shared" si="335"/>
        <v>0</v>
      </c>
      <c r="M578" s="114">
        <f t="shared" si="336"/>
        <v>0</v>
      </c>
      <c r="N578" s="115">
        <f t="shared" si="332"/>
        <v>0</v>
      </c>
      <c r="O578" s="113">
        <f t="shared" si="337"/>
        <v>0</v>
      </c>
      <c r="P578" s="116">
        <f t="shared" si="338"/>
        <v>0</v>
      </c>
      <c r="Q578" s="117">
        <f t="shared" si="339"/>
        <v>0</v>
      </c>
      <c r="R578" s="118">
        <f t="shared" si="340"/>
        <v>0</v>
      </c>
      <c r="S578" s="111"/>
      <c r="T578" s="112"/>
      <c r="U578" s="119">
        <f t="shared" si="341"/>
        <v>0</v>
      </c>
      <c r="V578" s="120"/>
      <c r="W578" s="115">
        <f>IFERROR(IF(V578="",0,(SUMIF($G$3:U$3,"金额-入",$G578:U578)-SUMIF($G$3:U$3,"金额-出",$G578:U578))/(SUMIF($G$3:U$3,"数量-入",$G578:U578)-SUMIF($G$3:U$3,"数量-出",$G578:U578))),0)</f>
        <v>0</v>
      </c>
      <c r="X578" s="115">
        <f t="shared" si="342"/>
        <v>0</v>
      </c>
      <c r="Y578" s="121"/>
      <c r="Z578" s="122"/>
      <c r="AA578" s="111"/>
      <c r="AB578" s="112"/>
      <c r="AC578" s="119">
        <f t="shared" si="343"/>
        <v>0</v>
      </c>
      <c r="AD578" s="120"/>
      <c r="AE578" s="115">
        <f>IFERROR(IF(AD578="",0,(SUMIF($G$3:AC$3,"金额-入",$G578:AC578)-SUMIF($G$3:AC$3,"金额-出",$G578:AC578))/(SUMIF($G$3:AC$3,"数量-入",$G578:AC578)-SUMIF($G$3:AC$3,"数量-出",$G578:AC578))),0)</f>
        <v>0</v>
      </c>
      <c r="AF578" s="115">
        <f t="shared" si="344"/>
        <v>0</v>
      </c>
      <c r="AG578" s="121"/>
      <c r="AH578" s="122"/>
      <c r="AI578" s="123"/>
      <c r="AJ578" s="112"/>
      <c r="AK578" s="119">
        <f t="shared" si="345"/>
        <v>0</v>
      </c>
      <c r="AL578" s="124"/>
      <c r="AM578" s="115">
        <f>IFERROR(IF(AL578="",0,(SUMIF($G$3:AK$3,"金额-入",$G578:AK578)-SUMIF($G$3:AK$3,"金额-出",$G578:AK578))/(SUMIF($G$3:AK$3,"数量-入",$G578:AK578)-SUMIF($G$3:AK$3,"数量-出",$G578:AK578))),0)</f>
        <v>0</v>
      </c>
      <c r="AN578" s="115">
        <f t="shared" si="346"/>
        <v>0</v>
      </c>
      <c r="AO578" s="125"/>
      <c r="AP578" s="126"/>
      <c r="AQ578" s="123"/>
      <c r="AR578" s="112"/>
      <c r="AS578" s="119">
        <f t="shared" si="347"/>
        <v>0</v>
      </c>
      <c r="AT578" s="124"/>
      <c r="AU578" s="115">
        <f>IFERROR(IF(AT578="",0,(SUMIF($G$3:AS$3,"金额-入",$G578:AS578)-SUMIF($G$3:AS$3,"金额-出",$G578:AS578))/(SUMIF($G$3:AS$3,"数量-入",$G578:AS578)-SUMIF($G$3:AS$3,"数量-出",$G578:AS578))),0)</f>
        <v>0</v>
      </c>
      <c r="AV578" s="115">
        <f t="shared" si="348"/>
        <v>0</v>
      </c>
      <c r="AW578" s="125"/>
      <c r="AX578" s="126"/>
      <c r="AY578" s="123"/>
      <c r="AZ578" s="112"/>
      <c r="BA578" s="119">
        <f t="shared" si="349"/>
        <v>0</v>
      </c>
      <c r="BB578" s="124"/>
      <c r="BC578" s="115">
        <f>IFERROR(IF(BB578="",0,(SUMIF($G$3:BA$3,"金额-入",$G578:BA578)-SUMIF($G$3:BA$3,"金额-出",$G578:BA578))/(SUMIF($G$3:BA$3,"数量-入",$G578:BA578)-SUMIF($G$3:BA$3,"数量-出",$G578:BA578))),0)</f>
        <v>0</v>
      </c>
      <c r="BD578" s="115">
        <f t="shared" si="350"/>
        <v>0</v>
      </c>
      <c r="BE578" s="125"/>
      <c r="BF578" s="126"/>
      <c r="BG578" s="123"/>
      <c r="BH578" s="112"/>
      <c r="BI578" s="119">
        <f t="shared" si="351"/>
        <v>0</v>
      </c>
      <c r="BJ578" s="124"/>
      <c r="BK578" s="115">
        <f>IFERROR(IF(BJ578="",0,(SUMIF($G$3:BI$3,"金额-入",$G578:BI578)-SUMIF($G$3:BI$3,"金额-出",$G578:BI578))/(SUMIF($G$3:BI$3,"数量-入",$G578:BI578)-SUMIF($G$3:BI$3,"数量-出",$G578:BI578))),0)</f>
        <v>0</v>
      </c>
      <c r="BL578" s="115">
        <f t="shared" si="352"/>
        <v>0</v>
      </c>
      <c r="BM578" s="125"/>
      <c r="BN578" s="126"/>
      <c r="BO578" s="123"/>
      <c r="BP578" s="112"/>
      <c r="BQ578" s="119">
        <f t="shared" si="353"/>
        <v>0</v>
      </c>
      <c r="BR578" s="124"/>
      <c r="BS578" s="115">
        <f>IFERROR(IF(BR578="",0,(SUMIF($G$3:BQ$3,"金额-入",$G578:BQ578)-SUMIF($G$3:BQ$3,"金额-出",$G578:BQ578))/(SUMIF($G$3:BQ$3,"数量-入",$G578:BQ578)-SUMIF($G$3:BQ$3,"数量-出",$G578:BQ578))),0)</f>
        <v>0</v>
      </c>
      <c r="BT578" s="115">
        <f t="shared" si="354"/>
        <v>0</v>
      </c>
      <c r="BU578" s="125"/>
      <c r="BV578" s="126"/>
      <c r="BW578" s="123"/>
      <c r="BX578" s="112"/>
      <c r="BY578" s="119">
        <f t="shared" si="355"/>
        <v>0</v>
      </c>
      <c r="BZ578" s="124"/>
      <c r="CA578" s="115">
        <f>IFERROR(IF(BZ578="",0,(SUMIF($G$3:BY$3,"金额-入",$G578:BY578)-SUMIF($G$3:BY$3,"金额-出",$G578:BY578))/(SUMIF($G$3:BY$3,"数量-入",$G578:BY578)-SUMIF($G$3:BY$3,"数量-出",$G578:BY578))),0)</f>
        <v>0</v>
      </c>
      <c r="CB578" s="115">
        <f t="shared" si="356"/>
        <v>0</v>
      </c>
      <c r="CC578" s="125"/>
      <c r="CD578" s="126"/>
      <c r="CE578" s="123"/>
      <c r="CF578" s="112"/>
      <c r="CG578" s="119">
        <f t="shared" si="357"/>
        <v>0</v>
      </c>
      <c r="CH578" s="124"/>
      <c r="CI578" s="115">
        <f>IFERROR(IF(CH578="",0,(SUMIF($G$3:CG$3,"金额-入",$G578:CG578)-SUMIF($G$3:CG$3,"金额-出",$G578:CG578))/(SUMIF($G$3:CG$3,"数量-入",$G578:CG578)-SUMIF($G$3:CG$3,"数量-出",$G578:CG578))),0)</f>
        <v>0</v>
      </c>
      <c r="CJ578" s="115">
        <f t="shared" si="358"/>
        <v>0</v>
      </c>
      <c r="CK578" s="125"/>
      <c r="CL578" s="126"/>
      <c r="CM578" s="123"/>
      <c r="CN578" s="112"/>
      <c r="CO578" s="119">
        <f t="shared" si="359"/>
        <v>0</v>
      </c>
      <c r="CP578" s="124"/>
      <c r="CQ578" s="115">
        <f>IFERROR(IF(CP578="",0,(SUMIF($G$3:CO$3,"金额-入",$G578:CO578)-SUMIF($G$3:CO$3,"金额-出",$G578:CO578))/(SUMIF($G$3:CO$3,"数量-入",$G578:CO578)-SUMIF($G$3:CO$3,"数量-出",$G578:CO578))),0)</f>
        <v>0</v>
      </c>
      <c r="CR578" s="115">
        <f t="shared" si="360"/>
        <v>0</v>
      </c>
      <c r="CS578" s="125"/>
      <c r="CT578" s="126"/>
      <c r="CU578" s="123"/>
      <c r="CV578" s="112"/>
      <c r="CW578" s="119">
        <f t="shared" si="361"/>
        <v>0</v>
      </c>
      <c r="CX578" s="124"/>
      <c r="CY578" s="115">
        <f>IFERROR(IF(CX578="",0,(SUMIF($G$3:CW$3,"金额-入",$G578:CW578)-SUMIF($G$3:CW$3,"金额-出",$G578:CW578))/(SUMIF($G$3:CW$3,"数量-入",$G578:CW578)-SUMIF($G$3:CW$3,"数量-出",$G578:CW578))),0)</f>
        <v>0</v>
      </c>
      <c r="CZ578" s="115">
        <f t="shared" si="362"/>
        <v>0</v>
      </c>
      <c r="DA578" s="125"/>
      <c r="DB578" s="126"/>
      <c r="DC578" s="123"/>
      <c r="DD578" s="112"/>
      <c r="DE578" s="119">
        <f t="shared" si="363"/>
        <v>0</v>
      </c>
      <c r="DF578" s="124"/>
      <c r="DG578" s="115">
        <f>IFERROR(IF(DF578="",0,(SUMIF($G$3:DE$3,"金额-入",$G578:DE578)-SUMIF($G$3:DE$3,"金额-出",$G578:DE578))/(SUMIF($G$3:DE$3,"数量-入",$G578:DE578)-SUMIF($G$3:DE$3,"数量-出",$G578:DE578))),0)</f>
        <v>0</v>
      </c>
      <c r="DH578" s="115">
        <f t="shared" si="364"/>
        <v>0</v>
      </c>
      <c r="DI578" s="125"/>
      <c r="DJ578" s="126"/>
      <c r="DK578" s="109">
        <f t="array" ref="DK578">MIN(IF(($G$3:$DJ$3="单价")*(G578:DJ578&lt;&gt;0),G578:DJ578))</f>
        <v>0</v>
      </c>
      <c r="DL578" s="97">
        <f t="array" ref="DL578">MAX(IF($G$3:$DJ$3="单价",G578:DJ578))</f>
        <v>0</v>
      </c>
      <c r="DM578" s="115">
        <f t="shared" si="365"/>
        <v>0</v>
      </c>
      <c r="DN578" s="127"/>
      <c r="DO578" s="2"/>
      <c r="DP578" s="11">
        <f t="shared" si="366"/>
        <v>0</v>
      </c>
      <c r="DQ578" s="11">
        <f t="shared" si="367"/>
        <v>0</v>
      </c>
      <c r="DR578" s="11"/>
      <c r="DS578" s="11"/>
      <c r="DT578" s="11"/>
      <c r="DU578" s="2"/>
      <c r="DV578" s="2"/>
      <c r="DW578" s="2"/>
      <c r="DX578" s="2"/>
      <c r="DY578" s="2"/>
    </row>
    <row r="579" spans="1:129" ht="18" hidden="1" customHeight="1" outlineLevel="1" x14ac:dyDescent="0.15">
      <c r="A579" s="2"/>
      <c r="B579" s="53">
        <f t="shared" si="330"/>
        <v>575</v>
      </c>
      <c r="C579" s="5"/>
      <c r="D579" s="6"/>
      <c r="E579" s="7"/>
      <c r="F579" s="8"/>
      <c r="G579" s="111"/>
      <c r="H579" s="112"/>
      <c r="I579" s="113">
        <f t="shared" si="333"/>
        <v>0</v>
      </c>
      <c r="J579" s="114">
        <f t="shared" si="334"/>
        <v>0</v>
      </c>
      <c r="K579" s="115">
        <f t="shared" si="331"/>
        <v>0</v>
      </c>
      <c r="L579" s="113">
        <f t="shared" si="335"/>
        <v>0</v>
      </c>
      <c r="M579" s="114">
        <f t="shared" si="336"/>
        <v>0</v>
      </c>
      <c r="N579" s="115">
        <f t="shared" si="332"/>
        <v>0</v>
      </c>
      <c r="O579" s="113">
        <f t="shared" si="337"/>
        <v>0</v>
      </c>
      <c r="P579" s="116">
        <f t="shared" si="338"/>
        <v>0</v>
      </c>
      <c r="Q579" s="117">
        <f t="shared" si="339"/>
        <v>0</v>
      </c>
      <c r="R579" s="118">
        <f t="shared" si="340"/>
        <v>0</v>
      </c>
      <c r="S579" s="111"/>
      <c r="T579" s="112"/>
      <c r="U579" s="119">
        <f t="shared" si="341"/>
        <v>0</v>
      </c>
      <c r="V579" s="120"/>
      <c r="W579" s="115">
        <f>IFERROR(IF(V579="",0,(SUMIF($G$3:U$3,"金额-入",$G579:U579)-SUMIF($G$3:U$3,"金额-出",$G579:U579))/(SUMIF($G$3:U$3,"数量-入",$G579:U579)-SUMIF($G$3:U$3,"数量-出",$G579:U579))),0)</f>
        <v>0</v>
      </c>
      <c r="X579" s="115">
        <f t="shared" si="342"/>
        <v>0</v>
      </c>
      <c r="Y579" s="121"/>
      <c r="Z579" s="122"/>
      <c r="AA579" s="111"/>
      <c r="AB579" s="112"/>
      <c r="AC579" s="119">
        <f t="shared" si="343"/>
        <v>0</v>
      </c>
      <c r="AD579" s="120"/>
      <c r="AE579" s="115">
        <f>IFERROR(IF(AD579="",0,(SUMIF($G$3:AC$3,"金额-入",$G579:AC579)-SUMIF($G$3:AC$3,"金额-出",$G579:AC579))/(SUMIF($G$3:AC$3,"数量-入",$G579:AC579)-SUMIF($G$3:AC$3,"数量-出",$G579:AC579))),0)</f>
        <v>0</v>
      </c>
      <c r="AF579" s="115">
        <f t="shared" si="344"/>
        <v>0</v>
      </c>
      <c r="AG579" s="121"/>
      <c r="AH579" s="122"/>
      <c r="AI579" s="123"/>
      <c r="AJ579" s="112"/>
      <c r="AK579" s="119">
        <f t="shared" si="345"/>
        <v>0</v>
      </c>
      <c r="AL579" s="124"/>
      <c r="AM579" s="115">
        <f>IFERROR(IF(AL579="",0,(SUMIF($G$3:AK$3,"金额-入",$G579:AK579)-SUMIF($G$3:AK$3,"金额-出",$G579:AK579))/(SUMIF($G$3:AK$3,"数量-入",$G579:AK579)-SUMIF($G$3:AK$3,"数量-出",$G579:AK579))),0)</f>
        <v>0</v>
      </c>
      <c r="AN579" s="115">
        <f t="shared" si="346"/>
        <v>0</v>
      </c>
      <c r="AO579" s="125"/>
      <c r="AP579" s="126"/>
      <c r="AQ579" s="123"/>
      <c r="AR579" s="112"/>
      <c r="AS579" s="119">
        <f t="shared" si="347"/>
        <v>0</v>
      </c>
      <c r="AT579" s="124"/>
      <c r="AU579" s="115">
        <f>IFERROR(IF(AT579="",0,(SUMIF($G$3:AS$3,"金额-入",$G579:AS579)-SUMIF($G$3:AS$3,"金额-出",$G579:AS579))/(SUMIF($G$3:AS$3,"数量-入",$G579:AS579)-SUMIF($G$3:AS$3,"数量-出",$G579:AS579))),0)</f>
        <v>0</v>
      </c>
      <c r="AV579" s="115">
        <f t="shared" si="348"/>
        <v>0</v>
      </c>
      <c r="AW579" s="125"/>
      <c r="AX579" s="126"/>
      <c r="AY579" s="123"/>
      <c r="AZ579" s="112"/>
      <c r="BA579" s="119">
        <f t="shared" si="349"/>
        <v>0</v>
      </c>
      <c r="BB579" s="124"/>
      <c r="BC579" s="115">
        <f>IFERROR(IF(BB579="",0,(SUMIF($G$3:BA$3,"金额-入",$G579:BA579)-SUMIF($G$3:BA$3,"金额-出",$G579:BA579))/(SUMIF($G$3:BA$3,"数量-入",$G579:BA579)-SUMIF($G$3:BA$3,"数量-出",$G579:BA579))),0)</f>
        <v>0</v>
      </c>
      <c r="BD579" s="115">
        <f t="shared" si="350"/>
        <v>0</v>
      </c>
      <c r="BE579" s="125"/>
      <c r="BF579" s="126"/>
      <c r="BG579" s="123"/>
      <c r="BH579" s="112"/>
      <c r="BI579" s="119">
        <f t="shared" si="351"/>
        <v>0</v>
      </c>
      <c r="BJ579" s="124"/>
      <c r="BK579" s="115">
        <f>IFERROR(IF(BJ579="",0,(SUMIF($G$3:BI$3,"金额-入",$G579:BI579)-SUMIF($G$3:BI$3,"金额-出",$G579:BI579))/(SUMIF($G$3:BI$3,"数量-入",$G579:BI579)-SUMIF($G$3:BI$3,"数量-出",$G579:BI579))),0)</f>
        <v>0</v>
      </c>
      <c r="BL579" s="115">
        <f t="shared" si="352"/>
        <v>0</v>
      </c>
      <c r="BM579" s="125"/>
      <c r="BN579" s="126"/>
      <c r="BO579" s="123"/>
      <c r="BP579" s="112"/>
      <c r="BQ579" s="119">
        <f t="shared" si="353"/>
        <v>0</v>
      </c>
      <c r="BR579" s="124"/>
      <c r="BS579" s="115">
        <f>IFERROR(IF(BR579="",0,(SUMIF($G$3:BQ$3,"金额-入",$G579:BQ579)-SUMIF($G$3:BQ$3,"金额-出",$G579:BQ579))/(SUMIF($G$3:BQ$3,"数量-入",$G579:BQ579)-SUMIF($G$3:BQ$3,"数量-出",$G579:BQ579))),0)</f>
        <v>0</v>
      </c>
      <c r="BT579" s="115">
        <f t="shared" si="354"/>
        <v>0</v>
      </c>
      <c r="BU579" s="125"/>
      <c r="BV579" s="126"/>
      <c r="BW579" s="123"/>
      <c r="BX579" s="112"/>
      <c r="BY579" s="119">
        <f t="shared" si="355"/>
        <v>0</v>
      </c>
      <c r="BZ579" s="124"/>
      <c r="CA579" s="115">
        <f>IFERROR(IF(BZ579="",0,(SUMIF($G$3:BY$3,"金额-入",$G579:BY579)-SUMIF($G$3:BY$3,"金额-出",$G579:BY579))/(SUMIF($G$3:BY$3,"数量-入",$G579:BY579)-SUMIF($G$3:BY$3,"数量-出",$G579:BY579))),0)</f>
        <v>0</v>
      </c>
      <c r="CB579" s="115">
        <f t="shared" si="356"/>
        <v>0</v>
      </c>
      <c r="CC579" s="125"/>
      <c r="CD579" s="126"/>
      <c r="CE579" s="123"/>
      <c r="CF579" s="112"/>
      <c r="CG579" s="119">
        <f t="shared" si="357"/>
        <v>0</v>
      </c>
      <c r="CH579" s="124"/>
      <c r="CI579" s="115">
        <f>IFERROR(IF(CH579="",0,(SUMIF($G$3:CG$3,"金额-入",$G579:CG579)-SUMIF($G$3:CG$3,"金额-出",$G579:CG579))/(SUMIF($G$3:CG$3,"数量-入",$G579:CG579)-SUMIF($G$3:CG$3,"数量-出",$G579:CG579))),0)</f>
        <v>0</v>
      </c>
      <c r="CJ579" s="115">
        <f t="shared" si="358"/>
        <v>0</v>
      </c>
      <c r="CK579" s="125"/>
      <c r="CL579" s="126"/>
      <c r="CM579" s="123"/>
      <c r="CN579" s="112"/>
      <c r="CO579" s="119">
        <f t="shared" si="359"/>
        <v>0</v>
      </c>
      <c r="CP579" s="124"/>
      <c r="CQ579" s="115">
        <f>IFERROR(IF(CP579="",0,(SUMIF($G$3:CO$3,"金额-入",$G579:CO579)-SUMIF($G$3:CO$3,"金额-出",$G579:CO579))/(SUMIF($G$3:CO$3,"数量-入",$G579:CO579)-SUMIF($G$3:CO$3,"数量-出",$G579:CO579))),0)</f>
        <v>0</v>
      </c>
      <c r="CR579" s="115">
        <f t="shared" si="360"/>
        <v>0</v>
      </c>
      <c r="CS579" s="125"/>
      <c r="CT579" s="126"/>
      <c r="CU579" s="123"/>
      <c r="CV579" s="112"/>
      <c r="CW579" s="119">
        <f t="shared" si="361"/>
        <v>0</v>
      </c>
      <c r="CX579" s="124"/>
      <c r="CY579" s="115">
        <f>IFERROR(IF(CX579="",0,(SUMIF($G$3:CW$3,"金额-入",$G579:CW579)-SUMIF($G$3:CW$3,"金额-出",$G579:CW579))/(SUMIF($G$3:CW$3,"数量-入",$G579:CW579)-SUMIF($G$3:CW$3,"数量-出",$G579:CW579))),0)</f>
        <v>0</v>
      </c>
      <c r="CZ579" s="115">
        <f t="shared" si="362"/>
        <v>0</v>
      </c>
      <c r="DA579" s="125"/>
      <c r="DB579" s="126"/>
      <c r="DC579" s="123"/>
      <c r="DD579" s="112"/>
      <c r="DE579" s="119">
        <f t="shared" si="363"/>
        <v>0</v>
      </c>
      <c r="DF579" s="124"/>
      <c r="DG579" s="115">
        <f>IFERROR(IF(DF579="",0,(SUMIF($G$3:DE$3,"金额-入",$G579:DE579)-SUMIF($G$3:DE$3,"金额-出",$G579:DE579))/(SUMIF($G$3:DE$3,"数量-入",$G579:DE579)-SUMIF($G$3:DE$3,"数量-出",$G579:DE579))),0)</f>
        <v>0</v>
      </c>
      <c r="DH579" s="115">
        <f t="shared" si="364"/>
        <v>0</v>
      </c>
      <c r="DI579" s="125"/>
      <c r="DJ579" s="126"/>
      <c r="DK579" s="109">
        <f t="array" ref="DK579">MIN(IF(($G$3:$DJ$3="单价")*(G579:DJ579&lt;&gt;0),G579:DJ579))</f>
        <v>0</v>
      </c>
      <c r="DL579" s="97">
        <f t="array" ref="DL579">MAX(IF($G$3:$DJ$3="单价",G579:DJ579))</f>
        <v>0</v>
      </c>
      <c r="DM579" s="115">
        <f t="shared" si="365"/>
        <v>0</v>
      </c>
      <c r="DN579" s="127"/>
      <c r="DO579" s="2"/>
      <c r="DP579" s="11">
        <f t="shared" si="366"/>
        <v>0</v>
      </c>
      <c r="DQ579" s="11">
        <f t="shared" si="367"/>
        <v>0</v>
      </c>
      <c r="DR579" s="11"/>
      <c r="DS579" s="11"/>
      <c r="DT579" s="11"/>
      <c r="DU579" s="2"/>
      <c r="DV579" s="2"/>
      <c r="DW579" s="2"/>
      <c r="DX579" s="2"/>
      <c r="DY579" s="2"/>
    </row>
    <row r="580" spans="1:129" ht="18" hidden="1" customHeight="1" outlineLevel="1" x14ac:dyDescent="0.15">
      <c r="A580" s="2"/>
      <c r="B580" s="53">
        <f t="shared" si="330"/>
        <v>576</v>
      </c>
      <c r="C580" s="5"/>
      <c r="D580" s="6"/>
      <c r="E580" s="7"/>
      <c r="F580" s="8"/>
      <c r="G580" s="111"/>
      <c r="H580" s="112"/>
      <c r="I580" s="113">
        <f t="shared" si="333"/>
        <v>0</v>
      </c>
      <c r="J580" s="114">
        <f t="shared" si="334"/>
        <v>0</v>
      </c>
      <c r="K580" s="115">
        <f t="shared" si="331"/>
        <v>0</v>
      </c>
      <c r="L580" s="113">
        <f t="shared" si="335"/>
        <v>0</v>
      </c>
      <c r="M580" s="114">
        <f t="shared" si="336"/>
        <v>0</v>
      </c>
      <c r="N580" s="115">
        <f t="shared" si="332"/>
        <v>0</v>
      </c>
      <c r="O580" s="113">
        <f t="shared" si="337"/>
        <v>0</v>
      </c>
      <c r="P580" s="116">
        <f t="shared" si="338"/>
        <v>0</v>
      </c>
      <c r="Q580" s="117">
        <f t="shared" si="339"/>
        <v>0</v>
      </c>
      <c r="R580" s="118">
        <f t="shared" si="340"/>
        <v>0</v>
      </c>
      <c r="S580" s="111"/>
      <c r="T580" s="112"/>
      <c r="U580" s="119">
        <f t="shared" si="341"/>
        <v>0</v>
      </c>
      <c r="V580" s="120"/>
      <c r="W580" s="115">
        <f>IFERROR(IF(V580="",0,(SUMIF($G$3:U$3,"金额-入",$G580:U580)-SUMIF($G$3:U$3,"金额-出",$G580:U580))/(SUMIF($G$3:U$3,"数量-入",$G580:U580)-SUMIF($G$3:U$3,"数量-出",$G580:U580))),0)</f>
        <v>0</v>
      </c>
      <c r="X580" s="115">
        <f t="shared" si="342"/>
        <v>0</v>
      </c>
      <c r="Y580" s="121"/>
      <c r="Z580" s="122"/>
      <c r="AA580" s="111"/>
      <c r="AB580" s="112"/>
      <c r="AC580" s="119">
        <f t="shared" si="343"/>
        <v>0</v>
      </c>
      <c r="AD580" s="120"/>
      <c r="AE580" s="115">
        <f>IFERROR(IF(AD580="",0,(SUMIF($G$3:AC$3,"金额-入",$G580:AC580)-SUMIF($G$3:AC$3,"金额-出",$G580:AC580))/(SUMIF($G$3:AC$3,"数量-入",$G580:AC580)-SUMIF($G$3:AC$3,"数量-出",$G580:AC580))),0)</f>
        <v>0</v>
      </c>
      <c r="AF580" s="115">
        <f t="shared" si="344"/>
        <v>0</v>
      </c>
      <c r="AG580" s="121"/>
      <c r="AH580" s="122"/>
      <c r="AI580" s="123"/>
      <c r="AJ580" s="112"/>
      <c r="AK580" s="119">
        <f t="shared" si="345"/>
        <v>0</v>
      </c>
      <c r="AL580" s="124"/>
      <c r="AM580" s="115">
        <f>IFERROR(IF(AL580="",0,(SUMIF($G$3:AK$3,"金额-入",$G580:AK580)-SUMIF($G$3:AK$3,"金额-出",$G580:AK580))/(SUMIF($G$3:AK$3,"数量-入",$G580:AK580)-SUMIF($G$3:AK$3,"数量-出",$G580:AK580))),0)</f>
        <v>0</v>
      </c>
      <c r="AN580" s="115">
        <f t="shared" si="346"/>
        <v>0</v>
      </c>
      <c r="AO580" s="125"/>
      <c r="AP580" s="126"/>
      <c r="AQ580" s="123"/>
      <c r="AR580" s="112"/>
      <c r="AS580" s="119">
        <f t="shared" si="347"/>
        <v>0</v>
      </c>
      <c r="AT580" s="124"/>
      <c r="AU580" s="115">
        <f>IFERROR(IF(AT580="",0,(SUMIF($G$3:AS$3,"金额-入",$G580:AS580)-SUMIF($G$3:AS$3,"金额-出",$G580:AS580))/(SUMIF($G$3:AS$3,"数量-入",$G580:AS580)-SUMIF($G$3:AS$3,"数量-出",$G580:AS580))),0)</f>
        <v>0</v>
      </c>
      <c r="AV580" s="115">
        <f t="shared" si="348"/>
        <v>0</v>
      </c>
      <c r="AW580" s="125"/>
      <c r="AX580" s="126"/>
      <c r="AY580" s="123"/>
      <c r="AZ580" s="112"/>
      <c r="BA580" s="119">
        <f t="shared" si="349"/>
        <v>0</v>
      </c>
      <c r="BB580" s="124"/>
      <c r="BC580" s="115">
        <f>IFERROR(IF(BB580="",0,(SUMIF($G$3:BA$3,"金额-入",$G580:BA580)-SUMIF($G$3:BA$3,"金额-出",$G580:BA580))/(SUMIF($G$3:BA$3,"数量-入",$G580:BA580)-SUMIF($G$3:BA$3,"数量-出",$G580:BA580))),0)</f>
        <v>0</v>
      </c>
      <c r="BD580" s="115">
        <f t="shared" si="350"/>
        <v>0</v>
      </c>
      <c r="BE580" s="125"/>
      <c r="BF580" s="126"/>
      <c r="BG580" s="123"/>
      <c r="BH580" s="112"/>
      <c r="BI580" s="119">
        <f t="shared" si="351"/>
        <v>0</v>
      </c>
      <c r="BJ580" s="124"/>
      <c r="BK580" s="115">
        <f>IFERROR(IF(BJ580="",0,(SUMIF($G$3:BI$3,"金额-入",$G580:BI580)-SUMIF($G$3:BI$3,"金额-出",$G580:BI580))/(SUMIF($G$3:BI$3,"数量-入",$G580:BI580)-SUMIF($G$3:BI$3,"数量-出",$G580:BI580))),0)</f>
        <v>0</v>
      </c>
      <c r="BL580" s="115">
        <f t="shared" si="352"/>
        <v>0</v>
      </c>
      <c r="BM580" s="125"/>
      <c r="BN580" s="126"/>
      <c r="BO580" s="123"/>
      <c r="BP580" s="112"/>
      <c r="BQ580" s="119">
        <f t="shared" si="353"/>
        <v>0</v>
      </c>
      <c r="BR580" s="124"/>
      <c r="BS580" s="115">
        <f>IFERROR(IF(BR580="",0,(SUMIF($G$3:BQ$3,"金额-入",$G580:BQ580)-SUMIF($G$3:BQ$3,"金额-出",$G580:BQ580))/(SUMIF($G$3:BQ$3,"数量-入",$G580:BQ580)-SUMIF($G$3:BQ$3,"数量-出",$G580:BQ580))),0)</f>
        <v>0</v>
      </c>
      <c r="BT580" s="115">
        <f t="shared" si="354"/>
        <v>0</v>
      </c>
      <c r="BU580" s="125"/>
      <c r="BV580" s="126"/>
      <c r="BW580" s="123"/>
      <c r="BX580" s="112"/>
      <c r="BY580" s="119">
        <f t="shared" si="355"/>
        <v>0</v>
      </c>
      <c r="BZ580" s="124"/>
      <c r="CA580" s="115">
        <f>IFERROR(IF(BZ580="",0,(SUMIF($G$3:BY$3,"金额-入",$G580:BY580)-SUMIF($G$3:BY$3,"金额-出",$G580:BY580))/(SUMIF($G$3:BY$3,"数量-入",$G580:BY580)-SUMIF($G$3:BY$3,"数量-出",$G580:BY580))),0)</f>
        <v>0</v>
      </c>
      <c r="CB580" s="115">
        <f t="shared" si="356"/>
        <v>0</v>
      </c>
      <c r="CC580" s="125"/>
      <c r="CD580" s="126"/>
      <c r="CE580" s="123"/>
      <c r="CF580" s="112"/>
      <c r="CG580" s="119">
        <f t="shared" si="357"/>
        <v>0</v>
      </c>
      <c r="CH580" s="124"/>
      <c r="CI580" s="115">
        <f>IFERROR(IF(CH580="",0,(SUMIF($G$3:CG$3,"金额-入",$G580:CG580)-SUMIF($G$3:CG$3,"金额-出",$G580:CG580))/(SUMIF($G$3:CG$3,"数量-入",$G580:CG580)-SUMIF($G$3:CG$3,"数量-出",$G580:CG580))),0)</f>
        <v>0</v>
      </c>
      <c r="CJ580" s="115">
        <f t="shared" si="358"/>
        <v>0</v>
      </c>
      <c r="CK580" s="125"/>
      <c r="CL580" s="126"/>
      <c r="CM580" s="123"/>
      <c r="CN580" s="112"/>
      <c r="CO580" s="119">
        <f t="shared" si="359"/>
        <v>0</v>
      </c>
      <c r="CP580" s="124"/>
      <c r="CQ580" s="115">
        <f>IFERROR(IF(CP580="",0,(SUMIF($G$3:CO$3,"金额-入",$G580:CO580)-SUMIF($G$3:CO$3,"金额-出",$G580:CO580))/(SUMIF($G$3:CO$3,"数量-入",$G580:CO580)-SUMIF($G$3:CO$3,"数量-出",$G580:CO580))),0)</f>
        <v>0</v>
      </c>
      <c r="CR580" s="115">
        <f t="shared" si="360"/>
        <v>0</v>
      </c>
      <c r="CS580" s="125"/>
      <c r="CT580" s="126"/>
      <c r="CU580" s="123"/>
      <c r="CV580" s="112"/>
      <c r="CW580" s="119">
        <f t="shared" si="361"/>
        <v>0</v>
      </c>
      <c r="CX580" s="124"/>
      <c r="CY580" s="115">
        <f>IFERROR(IF(CX580="",0,(SUMIF($G$3:CW$3,"金额-入",$G580:CW580)-SUMIF($G$3:CW$3,"金额-出",$G580:CW580))/(SUMIF($G$3:CW$3,"数量-入",$G580:CW580)-SUMIF($G$3:CW$3,"数量-出",$G580:CW580))),0)</f>
        <v>0</v>
      </c>
      <c r="CZ580" s="115">
        <f t="shared" si="362"/>
        <v>0</v>
      </c>
      <c r="DA580" s="125"/>
      <c r="DB580" s="126"/>
      <c r="DC580" s="123"/>
      <c r="DD580" s="112"/>
      <c r="DE580" s="119">
        <f t="shared" si="363"/>
        <v>0</v>
      </c>
      <c r="DF580" s="124"/>
      <c r="DG580" s="115">
        <f>IFERROR(IF(DF580="",0,(SUMIF($G$3:DE$3,"金额-入",$G580:DE580)-SUMIF($G$3:DE$3,"金额-出",$G580:DE580))/(SUMIF($G$3:DE$3,"数量-入",$G580:DE580)-SUMIF($G$3:DE$3,"数量-出",$G580:DE580))),0)</f>
        <v>0</v>
      </c>
      <c r="DH580" s="115">
        <f t="shared" si="364"/>
        <v>0</v>
      </c>
      <c r="DI580" s="125"/>
      <c r="DJ580" s="126"/>
      <c r="DK580" s="109">
        <f t="array" ref="DK580">MIN(IF(($G$3:$DJ$3="单价")*(G580:DJ580&lt;&gt;0),G580:DJ580))</f>
        <v>0</v>
      </c>
      <c r="DL580" s="97">
        <f t="array" ref="DL580">MAX(IF($G$3:$DJ$3="单价",G580:DJ580))</f>
        <v>0</v>
      </c>
      <c r="DM580" s="115">
        <f t="shared" si="365"/>
        <v>0</v>
      </c>
      <c r="DN580" s="127"/>
      <c r="DO580" s="2"/>
      <c r="DP580" s="11">
        <f t="shared" si="366"/>
        <v>0</v>
      </c>
      <c r="DQ580" s="11">
        <f t="shared" si="367"/>
        <v>0</v>
      </c>
      <c r="DR580" s="11"/>
      <c r="DS580" s="11"/>
      <c r="DT580" s="11"/>
      <c r="DU580" s="2"/>
      <c r="DV580" s="2"/>
      <c r="DW580" s="2"/>
      <c r="DX580" s="2"/>
      <c r="DY580" s="2"/>
    </row>
    <row r="581" spans="1:129" ht="18" hidden="1" customHeight="1" outlineLevel="1" x14ac:dyDescent="0.15">
      <c r="A581" s="2"/>
      <c r="B581" s="53">
        <f t="shared" si="330"/>
        <v>577</v>
      </c>
      <c r="C581" s="5"/>
      <c r="D581" s="6"/>
      <c r="E581" s="7"/>
      <c r="F581" s="8"/>
      <c r="G581" s="111"/>
      <c r="H581" s="112"/>
      <c r="I581" s="113">
        <f t="shared" si="333"/>
        <v>0</v>
      </c>
      <c r="J581" s="114">
        <f t="shared" si="334"/>
        <v>0</v>
      </c>
      <c r="K581" s="115">
        <f t="shared" si="331"/>
        <v>0</v>
      </c>
      <c r="L581" s="113">
        <f t="shared" si="335"/>
        <v>0</v>
      </c>
      <c r="M581" s="114">
        <f t="shared" si="336"/>
        <v>0</v>
      </c>
      <c r="N581" s="115">
        <f t="shared" si="332"/>
        <v>0</v>
      </c>
      <c r="O581" s="113">
        <f t="shared" si="337"/>
        <v>0</v>
      </c>
      <c r="P581" s="116">
        <f t="shared" si="338"/>
        <v>0</v>
      </c>
      <c r="Q581" s="117">
        <f t="shared" si="339"/>
        <v>0</v>
      </c>
      <c r="R581" s="118">
        <f t="shared" si="340"/>
        <v>0</v>
      </c>
      <c r="S581" s="111"/>
      <c r="T581" s="112"/>
      <c r="U581" s="119">
        <f t="shared" si="341"/>
        <v>0</v>
      </c>
      <c r="V581" s="120"/>
      <c r="W581" s="115">
        <f>IFERROR(IF(V581="",0,(SUMIF($G$3:U$3,"金额-入",$G581:U581)-SUMIF($G$3:U$3,"金额-出",$G581:U581))/(SUMIF($G$3:U$3,"数量-入",$G581:U581)-SUMIF($G$3:U$3,"数量-出",$G581:U581))),0)</f>
        <v>0</v>
      </c>
      <c r="X581" s="115">
        <f t="shared" si="342"/>
        <v>0</v>
      </c>
      <c r="Y581" s="121"/>
      <c r="Z581" s="122"/>
      <c r="AA581" s="111"/>
      <c r="AB581" s="112"/>
      <c r="AC581" s="119">
        <f t="shared" si="343"/>
        <v>0</v>
      </c>
      <c r="AD581" s="120"/>
      <c r="AE581" s="115">
        <f>IFERROR(IF(AD581="",0,(SUMIF($G$3:AC$3,"金额-入",$G581:AC581)-SUMIF($G$3:AC$3,"金额-出",$G581:AC581))/(SUMIF($G$3:AC$3,"数量-入",$G581:AC581)-SUMIF($G$3:AC$3,"数量-出",$G581:AC581))),0)</f>
        <v>0</v>
      </c>
      <c r="AF581" s="115">
        <f t="shared" si="344"/>
        <v>0</v>
      </c>
      <c r="AG581" s="121"/>
      <c r="AH581" s="122"/>
      <c r="AI581" s="123"/>
      <c r="AJ581" s="112"/>
      <c r="AK581" s="119">
        <f t="shared" si="345"/>
        <v>0</v>
      </c>
      <c r="AL581" s="124"/>
      <c r="AM581" s="115">
        <f>IFERROR(IF(AL581="",0,(SUMIF($G$3:AK$3,"金额-入",$G581:AK581)-SUMIF($G$3:AK$3,"金额-出",$G581:AK581))/(SUMIF($G$3:AK$3,"数量-入",$G581:AK581)-SUMIF($G$3:AK$3,"数量-出",$G581:AK581))),0)</f>
        <v>0</v>
      </c>
      <c r="AN581" s="115">
        <f t="shared" si="346"/>
        <v>0</v>
      </c>
      <c r="AO581" s="125"/>
      <c r="AP581" s="126"/>
      <c r="AQ581" s="123"/>
      <c r="AR581" s="112"/>
      <c r="AS581" s="119">
        <f t="shared" si="347"/>
        <v>0</v>
      </c>
      <c r="AT581" s="124"/>
      <c r="AU581" s="115">
        <f>IFERROR(IF(AT581="",0,(SUMIF($G$3:AS$3,"金额-入",$G581:AS581)-SUMIF($G$3:AS$3,"金额-出",$G581:AS581))/(SUMIF($G$3:AS$3,"数量-入",$G581:AS581)-SUMIF($G$3:AS$3,"数量-出",$G581:AS581))),0)</f>
        <v>0</v>
      </c>
      <c r="AV581" s="115">
        <f t="shared" si="348"/>
        <v>0</v>
      </c>
      <c r="AW581" s="125"/>
      <c r="AX581" s="126"/>
      <c r="AY581" s="123"/>
      <c r="AZ581" s="112"/>
      <c r="BA581" s="119">
        <f t="shared" si="349"/>
        <v>0</v>
      </c>
      <c r="BB581" s="124"/>
      <c r="BC581" s="115">
        <f>IFERROR(IF(BB581="",0,(SUMIF($G$3:BA$3,"金额-入",$G581:BA581)-SUMIF($G$3:BA$3,"金额-出",$G581:BA581))/(SUMIF($G$3:BA$3,"数量-入",$G581:BA581)-SUMIF($G$3:BA$3,"数量-出",$G581:BA581))),0)</f>
        <v>0</v>
      </c>
      <c r="BD581" s="115">
        <f t="shared" si="350"/>
        <v>0</v>
      </c>
      <c r="BE581" s="125"/>
      <c r="BF581" s="126"/>
      <c r="BG581" s="123"/>
      <c r="BH581" s="112"/>
      <c r="BI581" s="119">
        <f t="shared" si="351"/>
        <v>0</v>
      </c>
      <c r="BJ581" s="124"/>
      <c r="BK581" s="115">
        <f>IFERROR(IF(BJ581="",0,(SUMIF($G$3:BI$3,"金额-入",$G581:BI581)-SUMIF($G$3:BI$3,"金额-出",$G581:BI581))/(SUMIF($G$3:BI$3,"数量-入",$G581:BI581)-SUMIF($G$3:BI$3,"数量-出",$G581:BI581))),0)</f>
        <v>0</v>
      </c>
      <c r="BL581" s="115">
        <f t="shared" si="352"/>
        <v>0</v>
      </c>
      <c r="BM581" s="125"/>
      <c r="BN581" s="126"/>
      <c r="BO581" s="123"/>
      <c r="BP581" s="112"/>
      <c r="BQ581" s="119">
        <f t="shared" si="353"/>
        <v>0</v>
      </c>
      <c r="BR581" s="124"/>
      <c r="BS581" s="115">
        <f>IFERROR(IF(BR581="",0,(SUMIF($G$3:BQ$3,"金额-入",$G581:BQ581)-SUMIF($G$3:BQ$3,"金额-出",$G581:BQ581))/(SUMIF($G$3:BQ$3,"数量-入",$G581:BQ581)-SUMIF($G$3:BQ$3,"数量-出",$G581:BQ581))),0)</f>
        <v>0</v>
      </c>
      <c r="BT581" s="115">
        <f t="shared" si="354"/>
        <v>0</v>
      </c>
      <c r="BU581" s="125"/>
      <c r="BV581" s="126"/>
      <c r="BW581" s="123"/>
      <c r="BX581" s="112"/>
      <c r="BY581" s="119">
        <f t="shared" si="355"/>
        <v>0</v>
      </c>
      <c r="BZ581" s="124"/>
      <c r="CA581" s="115">
        <f>IFERROR(IF(BZ581="",0,(SUMIF($G$3:BY$3,"金额-入",$G581:BY581)-SUMIF($G$3:BY$3,"金额-出",$G581:BY581))/(SUMIF($G$3:BY$3,"数量-入",$G581:BY581)-SUMIF($G$3:BY$3,"数量-出",$G581:BY581))),0)</f>
        <v>0</v>
      </c>
      <c r="CB581" s="115">
        <f t="shared" si="356"/>
        <v>0</v>
      </c>
      <c r="CC581" s="125"/>
      <c r="CD581" s="126"/>
      <c r="CE581" s="123"/>
      <c r="CF581" s="112"/>
      <c r="CG581" s="119">
        <f t="shared" si="357"/>
        <v>0</v>
      </c>
      <c r="CH581" s="124"/>
      <c r="CI581" s="115">
        <f>IFERROR(IF(CH581="",0,(SUMIF($G$3:CG$3,"金额-入",$G581:CG581)-SUMIF($G$3:CG$3,"金额-出",$G581:CG581))/(SUMIF($G$3:CG$3,"数量-入",$G581:CG581)-SUMIF($G$3:CG$3,"数量-出",$G581:CG581))),0)</f>
        <v>0</v>
      </c>
      <c r="CJ581" s="115">
        <f t="shared" si="358"/>
        <v>0</v>
      </c>
      <c r="CK581" s="125"/>
      <c r="CL581" s="126"/>
      <c r="CM581" s="123"/>
      <c r="CN581" s="112"/>
      <c r="CO581" s="119">
        <f t="shared" si="359"/>
        <v>0</v>
      </c>
      <c r="CP581" s="124"/>
      <c r="CQ581" s="115">
        <f>IFERROR(IF(CP581="",0,(SUMIF($G$3:CO$3,"金额-入",$G581:CO581)-SUMIF($G$3:CO$3,"金额-出",$G581:CO581))/(SUMIF($G$3:CO$3,"数量-入",$G581:CO581)-SUMIF($G$3:CO$3,"数量-出",$G581:CO581))),0)</f>
        <v>0</v>
      </c>
      <c r="CR581" s="115">
        <f t="shared" si="360"/>
        <v>0</v>
      </c>
      <c r="CS581" s="125"/>
      <c r="CT581" s="126"/>
      <c r="CU581" s="123"/>
      <c r="CV581" s="112"/>
      <c r="CW581" s="119">
        <f t="shared" si="361"/>
        <v>0</v>
      </c>
      <c r="CX581" s="124"/>
      <c r="CY581" s="115">
        <f>IFERROR(IF(CX581="",0,(SUMIF($G$3:CW$3,"金额-入",$G581:CW581)-SUMIF($G$3:CW$3,"金额-出",$G581:CW581))/(SUMIF($G$3:CW$3,"数量-入",$G581:CW581)-SUMIF($G$3:CW$3,"数量-出",$G581:CW581))),0)</f>
        <v>0</v>
      </c>
      <c r="CZ581" s="115">
        <f t="shared" si="362"/>
        <v>0</v>
      </c>
      <c r="DA581" s="125"/>
      <c r="DB581" s="126"/>
      <c r="DC581" s="123"/>
      <c r="DD581" s="112"/>
      <c r="DE581" s="119">
        <f t="shared" si="363"/>
        <v>0</v>
      </c>
      <c r="DF581" s="124"/>
      <c r="DG581" s="115">
        <f>IFERROR(IF(DF581="",0,(SUMIF($G$3:DE$3,"金额-入",$G581:DE581)-SUMIF($G$3:DE$3,"金额-出",$G581:DE581))/(SUMIF($G$3:DE$3,"数量-入",$G581:DE581)-SUMIF($G$3:DE$3,"数量-出",$G581:DE581))),0)</f>
        <v>0</v>
      </c>
      <c r="DH581" s="115">
        <f t="shared" si="364"/>
        <v>0</v>
      </c>
      <c r="DI581" s="125"/>
      <c r="DJ581" s="126"/>
      <c r="DK581" s="109">
        <f t="array" ref="DK581">MIN(IF(($G$3:$DJ$3="单价")*(G581:DJ581&lt;&gt;0),G581:DJ581))</f>
        <v>0</v>
      </c>
      <c r="DL581" s="97">
        <f t="array" ref="DL581">MAX(IF($G$3:$DJ$3="单价",G581:DJ581))</f>
        <v>0</v>
      </c>
      <c r="DM581" s="115">
        <f t="shared" si="365"/>
        <v>0</v>
      </c>
      <c r="DN581" s="127"/>
      <c r="DO581" s="2"/>
      <c r="DP581" s="11">
        <f t="shared" si="366"/>
        <v>0</v>
      </c>
      <c r="DQ581" s="11">
        <f t="shared" si="367"/>
        <v>0</v>
      </c>
      <c r="DR581" s="11"/>
      <c r="DS581" s="11"/>
      <c r="DT581" s="11"/>
      <c r="DU581" s="2"/>
      <c r="DV581" s="2"/>
      <c r="DW581" s="2"/>
      <c r="DX581" s="2"/>
      <c r="DY581" s="2"/>
    </row>
    <row r="582" spans="1:129" ht="18" hidden="1" customHeight="1" outlineLevel="1" x14ac:dyDescent="0.15">
      <c r="A582" s="2"/>
      <c r="B582" s="53">
        <f t="shared" si="330"/>
        <v>578</v>
      </c>
      <c r="C582" s="5"/>
      <c r="D582" s="6"/>
      <c r="E582" s="7"/>
      <c r="F582" s="8"/>
      <c r="G582" s="111"/>
      <c r="H582" s="112"/>
      <c r="I582" s="113">
        <f t="shared" si="333"/>
        <v>0</v>
      </c>
      <c r="J582" s="114">
        <f t="shared" si="334"/>
        <v>0</v>
      </c>
      <c r="K582" s="115">
        <f t="shared" si="331"/>
        <v>0</v>
      </c>
      <c r="L582" s="113">
        <f t="shared" si="335"/>
        <v>0</v>
      </c>
      <c r="M582" s="114">
        <f t="shared" si="336"/>
        <v>0</v>
      </c>
      <c r="N582" s="115">
        <f t="shared" si="332"/>
        <v>0</v>
      </c>
      <c r="O582" s="113">
        <f t="shared" si="337"/>
        <v>0</v>
      </c>
      <c r="P582" s="116">
        <f t="shared" si="338"/>
        <v>0</v>
      </c>
      <c r="Q582" s="117">
        <f t="shared" si="339"/>
        <v>0</v>
      </c>
      <c r="R582" s="118">
        <f t="shared" si="340"/>
        <v>0</v>
      </c>
      <c r="S582" s="111"/>
      <c r="T582" s="112"/>
      <c r="U582" s="119">
        <f t="shared" si="341"/>
        <v>0</v>
      </c>
      <c r="V582" s="120"/>
      <c r="W582" s="115">
        <f>IFERROR(IF(V582="",0,(SUMIF($G$3:U$3,"金额-入",$G582:U582)-SUMIF($G$3:U$3,"金额-出",$G582:U582))/(SUMIF($G$3:U$3,"数量-入",$G582:U582)-SUMIF($G$3:U$3,"数量-出",$G582:U582))),0)</f>
        <v>0</v>
      </c>
      <c r="X582" s="115">
        <f t="shared" si="342"/>
        <v>0</v>
      </c>
      <c r="Y582" s="121"/>
      <c r="Z582" s="122"/>
      <c r="AA582" s="111"/>
      <c r="AB582" s="112"/>
      <c r="AC582" s="119">
        <f t="shared" si="343"/>
        <v>0</v>
      </c>
      <c r="AD582" s="120"/>
      <c r="AE582" s="115">
        <f>IFERROR(IF(AD582="",0,(SUMIF($G$3:AC$3,"金额-入",$G582:AC582)-SUMIF($G$3:AC$3,"金额-出",$G582:AC582))/(SUMIF($G$3:AC$3,"数量-入",$G582:AC582)-SUMIF($G$3:AC$3,"数量-出",$G582:AC582))),0)</f>
        <v>0</v>
      </c>
      <c r="AF582" s="115">
        <f t="shared" si="344"/>
        <v>0</v>
      </c>
      <c r="AG582" s="121"/>
      <c r="AH582" s="122"/>
      <c r="AI582" s="123"/>
      <c r="AJ582" s="112"/>
      <c r="AK582" s="119">
        <f t="shared" si="345"/>
        <v>0</v>
      </c>
      <c r="AL582" s="124"/>
      <c r="AM582" s="115">
        <f>IFERROR(IF(AL582="",0,(SUMIF($G$3:AK$3,"金额-入",$G582:AK582)-SUMIF($G$3:AK$3,"金额-出",$G582:AK582))/(SUMIF($G$3:AK$3,"数量-入",$G582:AK582)-SUMIF($G$3:AK$3,"数量-出",$G582:AK582))),0)</f>
        <v>0</v>
      </c>
      <c r="AN582" s="115">
        <f t="shared" si="346"/>
        <v>0</v>
      </c>
      <c r="AO582" s="125"/>
      <c r="AP582" s="126"/>
      <c r="AQ582" s="123"/>
      <c r="AR582" s="112"/>
      <c r="AS582" s="119">
        <f t="shared" si="347"/>
        <v>0</v>
      </c>
      <c r="AT582" s="124"/>
      <c r="AU582" s="115">
        <f>IFERROR(IF(AT582="",0,(SUMIF($G$3:AS$3,"金额-入",$G582:AS582)-SUMIF($G$3:AS$3,"金额-出",$G582:AS582))/(SUMIF($G$3:AS$3,"数量-入",$G582:AS582)-SUMIF($G$3:AS$3,"数量-出",$G582:AS582))),0)</f>
        <v>0</v>
      </c>
      <c r="AV582" s="115">
        <f t="shared" si="348"/>
        <v>0</v>
      </c>
      <c r="AW582" s="125"/>
      <c r="AX582" s="126"/>
      <c r="AY582" s="123"/>
      <c r="AZ582" s="112"/>
      <c r="BA582" s="119">
        <f t="shared" si="349"/>
        <v>0</v>
      </c>
      <c r="BB582" s="124"/>
      <c r="BC582" s="115">
        <f>IFERROR(IF(BB582="",0,(SUMIF($G$3:BA$3,"金额-入",$G582:BA582)-SUMIF($G$3:BA$3,"金额-出",$G582:BA582))/(SUMIF($G$3:BA$3,"数量-入",$G582:BA582)-SUMIF($G$3:BA$3,"数量-出",$G582:BA582))),0)</f>
        <v>0</v>
      </c>
      <c r="BD582" s="115">
        <f t="shared" si="350"/>
        <v>0</v>
      </c>
      <c r="BE582" s="125"/>
      <c r="BF582" s="126"/>
      <c r="BG582" s="123"/>
      <c r="BH582" s="112"/>
      <c r="BI582" s="119">
        <f t="shared" si="351"/>
        <v>0</v>
      </c>
      <c r="BJ582" s="124"/>
      <c r="BK582" s="115">
        <f>IFERROR(IF(BJ582="",0,(SUMIF($G$3:BI$3,"金额-入",$G582:BI582)-SUMIF($G$3:BI$3,"金额-出",$G582:BI582))/(SUMIF($G$3:BI$3,"数量-入",$G582:BI582)-SUMIF($G$3:BI$3,"数量-出",$G582:BI582))),0)</f>
        <v>0</v>
      </c>
      <c r="BL582" s="115">
        <f t="shared" si="352"/>
        <v>0</v>
      </c>
      <c r="BM582" s="125"/>
      <c r="BN582" s="126"/>
      <c r="BO582" s="123"/>
      <c r="BP582" s="112"/>
      <c r="BQ582" s="119">
        <f t="shared" si="353"/>
        <v>0</v>
      </c>
      <c r="BR582" s="124"/>
      <c r="BS582" s="115">
        <f>IFERROR(IF(BR582="",0,(SUMIF($G$3:BQ$3,"金额-入",$G582:BQ582)-SUMIF($G$3:BQ$3,"金额-出",$G582:BQ582))/(SUMIF($G$3:BQ$3,"数量-入",$G582:BQ582)-SUMIF($G$3:BQ$3,"数量-出",$G582:BQ582))),0)</f>
        <v>0</v>
      </c>
      <c r="BT582" s="115">
        <f t="shared" si="354"/>
        <v>0</v>
      </c>
      <c r="BU582" s="125"/>
      <c r="BV582" s="126"/>
      <c r="BW582" s="123"/>
      <c r="BX582" s="112"/>
      <c r="BY582" s="119">
        <f t="shared" si="355"/>
        <v>0</v>
      </c>
      <c r="BZ582" s="124"/>
      <c r="CA582" s="115">
        <f>IFERROR(IF(BZ582="",0,(SUMIF($G$3:BY$3,"金额-入",$G582:BY582)-SUMIF($G$3:BY$3,"金额-出",$G582:BY582))/(SUMIF($G$3:BY$3,"数量-入",$G582:BY582)-SUMIF($G$3:BY$3,"数量-出",$G582:BY582))),0)</f>
        <v>0</v>
      </c>
      <c r="CB582" s="115">
        <f t="shared" si="356"/>
        <v>0</v>
      </c>
      <c r="CC582" s="125"/>
      <c r="CD582" s="126"/>
      <c r="CE582" s="123"/>
      <c r="CF582" s="112"/>
      <c r="CG582" s="119">
        <f t="shared" si="357"/>
        <v>0</v>
      </c>
      <c r="CH582" s="124"/>
      <c r="CI582" s="115">
        <f>IFERROR(IF(CH582="",0,(SUMIF($G$3:CG$3,"金额-入",$G582:CG582)-SUMIF($G$3:CG$3,"金额-出",$G582:CG582))/(SUMIF($G$3:CG$3,"数量-入",$G582:CG582)-SUMIF($G$3:CG$3,"数量-出",$G582:CG582))),0)</f>
        <v>0</v>
      </c>
      <c r="CJ582" s="115">
        <f t="shared" si="358"/>
        <v>0</v>
      </c>
      <c r="CK582" s="125"/>
      <c r="CL582" s="126"/>
      <c r="CM582" s="123"/>
      <c r="CN582" s="112"/>
      <c r="CO582" s="119">
        <f t="shared" si="359"/>
        <v>0</v>
      </c>
      <c r="CP582" s="124"/>
      <c r="CQ582" s="115">
        <f>IFERROR(IF(CP582="",0,(SUMIF($G$3:CO$3,"金额-入",$G582:CO582)-SUMIF($G$3:CO$3,"金额-出",$G582:CO582))/(SUMIF($G$3:CO$3,"数量-入",$G582:CO582)-SUMIF($G$3:CO$3,"数量-出",$G582:CO582))),0)</f>
        <v>0</v>
      </c>
      <c r="CR582" s="115">
        <f t="shared" si="360"/>
        <v>0</v>
      </c>
      <c r="CS582" s="125"/>
      <c r="CT582" s="126"/>
      <c r="CU582" s="123"/>
      <c r="CV582" s="112"/>
      <c r="CW582" s="119">
        <f t="shared" si="361"/>
        <v>0</v>
      </c>
      <c r="CX582" s="124"/>
      <c r="CY582" s="115">
        <f>IFERROR(IF(CX582="",0,(SUMIF($G$3:CW$3,"金额-入",$G582:CW582)-SUMIF($G$3:CW$3,"金额-出",$G582:CW582))/(SUMIF($G$3:CW$3,"数量-入",$G582:CW582)-SUMIF($G$3:CW$3,"数量-出",$G582:CW582))),0)</f>
        <v>0</v>
      </c>
      <c r="CZ582" s="115">
        <f t="shared" si="362"/>
        <v>0</v>
      </c>
      <c r="DA582" s="125"/>
      <c r="DB582" s="126"/>
      <c r="DC582" s="123"/>
      <c r="DD582" s="112"/>
      <c r="DE582" s="119">
        <f t="shared" si="363"/>
        <v>0</v>
      </c>
      <c r="DF582" s="124"/>
      <c r="DG582" s="115">
        <f>IFERROR(IF(DF582="",0,(SUMIF($G$3:DE$3,"金额-入",$G582:DE582)-SUMIF($G$3:DE$3,"金额-出",$G582:DE582))/(SUMIF($G$3:DE$3,"数量-入",$G582:DE582)-SUMIF($G$3:DE$3,"数量-出",$G582:DE582))),0)</f>
        <v>0</v>
      </c>
      <c r="DH582" s="115">
        <f t="shared" si="364"/>
        <v>0</v>
      </c>
      <c r="DI582" s="125"/>
      <c r="DJ582" s="126"/>
      <c r="DK582" s="109">
        <f t="array" ref="DK582">MIN(IF(($G$3:$DJ$3="单价")*(G582:DJ582&lt;&gt;0),G582:DJ582))</f>
        <v>0</v>
      </c>
      <c r="DL582" s="97">
        <f t="array" ref="DL582">MAX(IF($G$3:$DJ$3="单价",G582:DJ582))</f>
        <v>0</v>
      </c>
      <c r="DM582" s="115">
        <f t="shared" si="365"/>
        <v>0</v>
      </c>
      <c r="DN582" s="127"/>
      <c r="DO582" s="2"/>
      <c r="DP582" s="11">
        <f t="shared" si="366"/>
        <v>0</v>
      </c>
      <c r="DQ582" s="11">
        <f t="shared" si="367"/>
        <v>0</v>
      </c>
      <c r="DR582" s="11"/>
      <c r="DS582" s="11"/>
      <c r="DT582" s="11"/>
      <c r="DU582" s="2"/>
      <c r="DV582" s="2"/>
      <c r="DW582" s="2"/>
      <c r="DX582" s="2"/>
      <c r="DY582" s="2"/>
    </row>
    <row r="583" spans="1:129" ht="18" hidden="1" customHeight="1" outlineLevel="1" x14ac:dyDescent="0.15">
      <c r="A583" s="2"/>
      <c r="B583" s="53">
        <f t="shared" si="330"/>
        <v>579</v>
      </c>
      <c r="C583" s="5"/>
      <c r="D583" s="6"/>
      <c r="E583" s="7"/>
      <c r="F583" s="8"/>
      <c r="G583" s="111"/>
      <c r="H583" s="112"/>
      <c r="I583" s="113">
        <f t="shared" si="333"/>
        <v>0</v>
      </c>
      <c r="J583" s="114">
        <f t="shared" si="334"/>
        <v>0</v>
      </c>
      <c r="K583" s="115">
        <f t="shared" si="331"/>
        <v>0</v>
      </c>
      <c r="L583" s="113">
        <f t="shared" si="335"/>
        <v>0</v>
      </c>
      <c r="M583" s="114">
        <f t="shared" si="336"/>
        <v>0</v>
      </c>
      <c r="N583" s="115">
        <f t="shared" si="332"/>
        <v>0</v>
      </c>
      <c r="O583" s="113">
        <f t="shared" si="337"/>
        <v>0</v>
      </c>
      <c r="P583" s="116">
        <f t="shared" si="338"/>
        <v>0</v>
      </c>
      <c r="Q583" s="117">
        <f t="shared" si="339"/>
        <v>0</v>
      </c>
      <c r="R583" s="118">
        <f t="shared" si="340"/>
        <v>0</v>
      </c>
      <c r="S583" s="111"/>
      <c r="T583" s="112"/>
      <c r="U583" s="119">
        <f t="shared" si="341"/>
        <v>0</v>
      </c>
      <c r="V583" s="120"/>
      <c r="W583" s="115">
        <f>IFERROR(IF(V583="",0,(SUMIF($G$3:U$3,"金额-入",$G583:U583)-SUMIF($G$3:U$3,"金额-出",$G583:U583))/(SUMIF($G$3:U$3,"数量-入",$G583:U583)-SUMIF($G$3:U$3,"数量-出",$G583:U583))),0)</f>
        <v>0</v>
      </c>
      <c r="X583" s="115">
        <f t="shared" si="342"/>
        <v>0</v>
      </c>
      <c r="Y583" s="121"/>
      <c r="Z583" s="122"/>
      <c r="AA583" s="111"/>
      <c r="AB583" s="112"/>
      <c r="AC583" s="119">
        <f t="shared" si="343"/>
        <v>0</v>
      </c>
      <c r="AD583" s="120"/>
      <c r="AE583" s="115">
        <f>IFERROR(IF(AD583="",0,(SUMIF($G$3:AC$3,"金额-入",$G583:AC583)-SUMIF($G$3:AC$3,"金额-出",$G583:AC583))/(SUMIF($G$3:AC$3,"数量-入",$G583:AC583)-SUMIF($G$3:AC$3,"数量-出",$G583:AC583))),0)</f>
        <v>0</v>
      </c>
      <c r="AF583" s="115">
        <f t="shared" si="344"/>
        <v>0</v>
      </c>
      <c r="AG583" s="121"/>
      <c r="AH583" s="122"/>
      <c r="AI583" s="123"/>
      <c r="AJ583" s="112"/>
      <c r="AK583" s="119">
        <f t="shared" si="345"/>
        <v>0</v>
      </c>
      <c r="AL583" s="124"/>
      <c r="AM583" s="115">
        <f>IFERROR(IF(AL583="",0,(SUMIF($G$3:AK$3,"金额-入",$G583:AK583)-SUMIF($G$3:AK$3,"金额-出",$G583:AK583))/(SUMIF($G$3:AK$3,"数量-入",$G583:AK583)-SUMIF($G$3:AK$3,"数量-出",$G583:AK583))),0)</f>
        <v>0</v>
      </c>
      <c r="AN583" s="115">
        <f t="shared" si="346"/>
        <v>0</v>
      </c>
      <c r="AO583" s="125"/>
      <c r="AP583" s="126"/>
      <c r="AQ583" s="123"/>
      <c r="AR583" s="112"/>
      <c r="AS583" s="119">
        <f t="shared" si="347"/>
        <v>0</v>
      </c>
      <c r="AT583" s="124"/>
      <c r="AU583" s="115">
        <f>IFERROR(IF(AT583="",0,(SUMIF($G$3:AS$3,"金额-入",$G583:AS583)-SUMIF($G$3:AS$3,"金额-出",$G583:AS583))/(SUMIF($G$3:AS$3,"数量-入",$G583:AS583)-SUMIF($G$3:AS$3,"数量-出",$G583:AS583))),0)</f>
        <v>0</v>
      </c>
      <c r="AV583" s="115">
        <f t="shared" si="348"/>
        <v>0</v>
      </c>
      <c r="AW583" s="125"/>
      <c r="AX583" s="126"/>
      <c r="AY583" s="123"/>
      <c r="AZ583" s="112"/>
      <c r="BA583" s="119">
        <f t="shared" si="349"/>
        <v>0</v>
      </c>
      <c r="BB583" s="124"/>
      <c r="BC583" s="115">
        <f>IFERROR(IF(BB583="",0,(SUMIF($G$3:BA$3,"金额-入",$G583:BA583)-SUMIF($G$3:BA$3,"金额-出",$G583:BA583))/(SUMIF($G$3:BA$3,"数量-入",$G583:BA583)-SUMIF($G$3:BA$3,"数量-出",$G583:BA583))),0)</f>
        <v>0</v>
      </c>
      <c r="BD583" s="115">
        <f t="shared" si="350"/>
        <v>0</v>
      </c>
      <c r="BE583" s="125"/>
      <c r="BF583" s="126"/>
      <c r="BG583" s="123"/>
      <c r="BH583" s="112"/>
      <c r="BI583" s="119">
        <f t="shared" si="351"/>
        <v>0</v>
      </c>
      <c r="BJ583" s="124"/>
      <c r="BK583" s="115">
        <f>IFERROR(IF(BJ583="",0,(SUMIF($G$3:BI$3,"金额-入",$G583:BI583)-SUMIF($G$3:BI$3,"金额-出",$G583:BI583))/(SUMIF($G$3:BI$3,"数量-入",$G583:BI583)-SUMIF($G$3:BI$3,"数量-出",$G583:BI583))),0)</f>
        <v>0</v>
      </c>
      <c r="BL583" s="115">
        <f t="shared" si="352"/>
        <v>0</v>
      </c>
      <c r="BM583" s="125"/>
      <c r="BN583" s="126"/>
      <c r="BO583" s="123"/>
      <c r="BP583" s="112"/>
      <c r="BQ583" s="119">
        <f t="shared" si="353"/>
        <v>0</v>
      </c>
      <c r="BR583" s="124"/>
      <c r="BS583" s="115">
        <f>IFERROR(IF(BR583="",0,(SUMIF($G$3:BQ$3,"金额-入",$G583:BQ583)-SUMIF($G$3:BQ$3,"金额-出",$G583:BQ583))/(SUMIF($G$3:BQ$3,"数量-入",$G583:BQ583)-SUMIF($G$3:BQ$3,"数量-出",$G583:BQ583))),0)</f>
        <v>0</v>
      </c>
      <c r="BT583" s="115">
        <f t="shared" si="354"/>
        <v>0</v>
      </c>
      <c r="BU583" s="125"/>
      <c r="BV583" s="126"/>
      <c r="BW583" s="123"/>
      <c r="BX583" s="112"/>
      <c r="BY583" s="119">
        <f t="shared" si="355"/>
        <v>0</v>
      </c>
      <c r="BZ583" s="124"/>
      <c r="CA583" s="115">
        <f>IFERROR(IF(BZ583="",0,(SUMIF($G$3:BY$3,"金额-入",$G583:BY583)-SUMIF($G$3:BY$3,"金额-出",$G583:BY583))/(SUMIF($G$3:BY$3,"数量-入",$G583:BY583)-SUMIF($G$3:BY$3,"数量-出",$G583:BY583))),0)</f>
        <v>0</v>
      </c>
      <c r="CB583" s="115">
        <f t="shared" si="356"/>
        <v>0</v>
      </c>
      <c r="CC583" s="125"/>
      <c r="CD583" s="126"/>
      <c r="CE583" s="123"/>
      <c r="CF583" s="112"/>
      <c r="CG583" s="119">
        <f t="shared" si="357"/>
        <v>0</v>
      </c>
      <c r="CH583" s="124"/>
      <c r="CI583" s="115">
        <f>IFERROR(IF(CH583="",0,(SUMIF($G$3:CG$3,"金额-入",$G583:CG583)-SUMIF($G$3:CG$3,"金额-出",$G583:CG583))/(SUMIF($G$3:CG$3,"数量-入",$G583:CG583)-SUMIF($G$3:CG$3,"数量-出",$G583:CG583))),0)</f>
        <v>0</v>
      </c>
      <c r="CJ583" s="115">
        <f t="shared" si="358"/>
        <v>0</v>
      </c>
      <c r="CK583" s="125"/>
      <c r="CL583" s="126"/>
      <c r="CM583" s="123"/>
      <c r="CN583" s="112"/>
      <c r="CO583" s="119">
        <f t="shared" si="359"/>
        <v>0</v>
      </c>
      <c r="CP583" s="124"/>
      <c r="CQ583" s="115">
        <f>IFERROR(IF(CP583="",0,(SUMIF($G$3:CO$3,"金额-入",$G583:CO583)-SUMIF($G$3:CO$3,"金额-出",$G583:CO583))/(SUMIF($G$3:CO$3,"数量-入",$G583:CO583)-SUMIF($G$3:CO$3,"数量-出",$G583:CO583))),0)</f>
        <v>0</v>
      </c>
      <c r="CR583" s="115">
        <f t="shared" si="360"/>
        <v>0</v>
      </c>
      <c r="CS583" s="125"/>
      <c r="CT583" s="126"/>
      <c r="CU583" s="123"/>
      <c r="CV583" s="112"/>
      <c r="CW583" s="119">
        <f t="shared" si="361"/>
        <v>0</v>
      </c>
      <c r="CX583" s="124"/>
      <c r="CY583" s="115">
        <f>IFERROR(IF(CX583="",0,(SUMIF($G$3:CW$3,"金额-入",$G583:CW583)-SUMIF($G$3:CW$3,"金额-出",$G583:CW583))/(SUMIF($G$3:CW$3,"数量-入",$G583:CW583)-SUMIF($G$3:CW$3,"数量-出",$G583:CW583))),0)</f>
        <v>0</v>
      </c>
      <c r="CZ583" s="115">
        <f t="shared" si="362"/>
        <v>0</v>
      </c>
      <c r="DA583" s="125"/>
      <c r="DB583" s="126"/>
      <c r="DC583" s="123"/>
      <c r="DD583" s="112"/>
      <c r="DE583" s="119">
        <f t="shared" si="363"/>
        <v>0</v>
      </c>
      <c r="DF583" s="124"/>
      <c r="DG583" s="115">
        <f>IFERROR(IF(DF583="",0,(SUMIF($G$3:DE$3,"金额-入",$G583:DE583)-SUMIF($G$3:DE$3,"金额-出",$G583:DE583))/(SUMIF($G$3:DE$3,"数量-入",$G583:DE583)-SUMIF($G$3:DE$3,"数量-出",$G583:DE583))),0)</f>
        <v>0</v>
      </c>
      <c r="DH583" s="115">
        <f t="shared" si="364"/>
        <v>0</v>
      </c>
      <c r="DI583" s="125"/>
      <c r="DJ583" s="126"/>
      <c r="DK583" s="109">
        <f t="array" ref="DK583">MIN(IF(($G$3:$DJ$3="单价")*(G583:DJ583&lt;&gt;0),G583:DJ583))</f>
        <v>0</v>
      </c>
      <c r="DL583" s="97">
        <f t="array" ref="DL583">MAX(IF($G$3:$DJ$3="单价",G583:DJ583))</f>
        <v>0</v>
      </c>
      <c r="DM583" s="115">
        <f t="shared" si="365"/>
        <v>0</v>
      </c>
      <c r="DN583" s="127"/>
      <c r="DO583" s="2"/>
      <c r="DP583" s="11">
        <f t="shared" si="366"/>
        <v>0</v>
      </c>
      <c r="DQ583" s="11">
        <f t="shared" si="367"/>
        <v>0</v>
      </c>
      <c r="DR583" s="11"/>
      <c r="DS583" s="11"/>
      <c r="DT583" s="11"/>
      <c r="DU583" s="2"/>
      <c r="DV583" s="2"/>
      <c r="DW583" s="2"/>
      <c r="DX583" s="2"/>
      <c r="DY583" s="2"/>
    </row>
    <row r="584" spans="1:129" ht="18" hidden="1" customHeight="1" outlineLevel="1" x14ac:dyDescent="0.15">
      <c r="A584" s="2"/>
      <c r="B584" s="53">
        <f t="shared" si="330"/>
        <v>580</v>
      </c>
      <c r="C584" s="5"/>
      <c r="D584" s="6"/>
      <c r="E584" s="7"/>
      <c r="F584" s="8"/>
      <c r="G584" s="111"/>
      <c r="H584" s="112"/>
      <c r="I584" s="113">
        <f t="shared" si="333"/>
        <v>0</v>
      </c>
      <c r="J584" s="114">
        <f t="shared" si="334"/>
        <v>0</v>
      </c>
      <c r="K584" s="115">
        <f t="shared" si="331"/>
        <v>0</v>
      </c>
      <c r="L584" s="113">
        <f t="shared" si="335"/>
        <v>0</v>
      </c>
      <c r="M584" s="114">
        <f t="shared" si="336"/>
        <v>0</v>
      </c>
      <c r="N584" s="115">
        <f t="shared" si="332"/>
        <v>0</v>
      </c>
      <c r="O584" s="113">
        <f t="shared" si="337"/>
        <v>0</v>
      </c>
      <c r="P584" s="116">
        <f t="shared" si="338"/>
        <v>0</v>
      </c>
      <c r="Q584" s="117">
        <f t="shared" si="339"/>
        <v>0</v>
      </c>
      <c r="R584" s="118">
        <f t="shared" si="340"/>
        <v>0</v>
      </c>
      <c r="S584" s="111"/>
      <c r="T584" s="112"/>
      <c r="U584" s="119">
        <f t="shared" si="341"/>
        <v>0</v>
      </c>
      <c r="V584" s="120"/>
      <c r="W584" s="115">
        <f>IFERROR(IF(V584="",0,(SUMIF($G$3:U$3,"金额-入",$G584:U584)-SUMIF($G$3:U$3,"金额-出",$G584:U584))/(SUMIF($G$3:U$3,"数量-入",$G584:U584)-SUMIF($G$3:U$3,"数量-出",$G584:U584))),0)</f>
        <v>0</v>
      </c>
      <c r="X584" s="115">
        <f t="shared" si="342"/>
        <v>0</v>
      </c>
      <c r="Y584" s="121"/>
      <c r="Z584" s="122"/>
      <c r="AA584" s="111"/>
      <c r="AB584" s="112"/>
      <c r="AC584" s="119">
        <f t="shared" si="343"/>
        <v>0</v>
      </c>
      <c r="AD584" s="120"/>
      <c r="AE584" s="115">
        <f>IFERROR(IF(AD584="",0,(SUMIF($G$3:AC$3,"金额-入",$G584:AC584)-SUMIF($G$3:AC$3,"金额-出",$G584:AC584))/(SUMIF($G$3:AC$3,"数量-入",$G584:AC584)-SUMIF($G$3:AC$3,"数量-出",$G584:AC584))),0)</f>
        <v>0</v>
      </c>
      <c r="AF584" s="115">
        <f t="shared" si="344"/>
        <v>0</v>
      </c>
      <c r="AG584" s="121"/>
      <c r="AH584" s="122"/>
      <c r="AI584" s="123"/>
      <c r="AJ584" s="112"/>
      <c r="AK584" s="119">
        <f t="shared" si="345"/>
        <v>0</v>
      </c>
      <c r="AL584" s="124"/>
      <c r="AM584" s="115">
        <f>IFERROR(IF(AL584="",0,(SUMIF($G$3:AK$3,"金额-入",$G584:AK584)-SUMIF($G$3:AK$3,"金额-出",$G584:AK584))/(SUMIF($G$3:AK$3,"数量-入",$G584:AK584)-SUMIF($G$3:AK$3,"数量-出",$G584:AK584))),0)</f>
        <v>0</v>
      </c>
      <c r="AN584" s="115">
        <f t="shared" si="346"/>
        <v>0</v>
      </c>
      <c r="AO584" s="125"/>
      <c r="AP584" s="126"/>
      <c r="AQ584" s="123"/>
      <c r="AR584" s="112"/>
      <c r="AS584" s="119">
        <f t="shared" si="347"/>
        <v>0</v>
      </c>
      <c r="AT584" s="124"/>
      <c r="AU584" s="115">
        <f>IFERROR(IF(AT584="",0,(SUMIF($G$3:AS$3,"金额-入",$G584:AS584)-SUMIF($G$3:AS$3,"金额-出",$G584:AS584))/(SUMIF($G$3:AS$3,"数量-入",$G584:AS584)-SUMIF($G$3:AS$3,"数量-出",$G584:AS584))),0)</f>
        <v>0</v>
      </c>
      <c r="AV584" s="115">
        <f t="shared" si="348"/>
        <v>0</v>
      </c>
      <c r="AW584" s="125"/>
      <c r="AX584" s="126"/>
      <c r="AY584" s="123"/>
      <c r="AZ584" s="112"/>
      <c r="BA584" s="119">
        <f t="shared" si="349"/>
        <v>0</v>
      </c>
      <c r="BB584" s="124"/>
      <c r="BC584" s="115">
        <f>IFERROR(IF(BB584="",0,(SUMIF($G$3:BA$3,"金额-入",$G584:BA584)-SUMIF($G$3:BA$3,"金额-出",$G584:BA584))/(SUMIF($G$3:BA$3,"数量-入",$G584:BA584)-SUMIF($G$3:BA$3,"数量-出",$G584:BA584))),0)</f>
        <v>0</v>
      </c>
      <c r="BD584" s="115">
        <f t="shared" si="350"/>
        <v>0</v>
      </c>
      <c r="BE584" s="125"/>
      <c r="BF584" s="126"/>
      <c r="BG584" s="123"/>
      <c r="BH584" s="112"/>
      <c r="BI584" s="119">
        <f t="shared" si="351"/>
        <v>0</v>
      </c>
      <c r="BJ584" s="124"/>
      <c r="BK584" s="115">
        <f>IFERROR(IF(BJ584="",0,(SUMIF($G$3:BI$3,"金额-入",$G584:BI584)-SUMIF($G$3:BI$3,"金额-出",$G584:BI584))/(SUMIF($G$3:BI$3,"数量-入",$G584:BI584)-SUMIF($G$3:BI$3,"数量-出",$G584:BI584))),0)</f>
        <v>0</v>
      </c>
      <c r="BL584" s="115">
        <f t="shared" si="352"/>
        <v>0</v>
      </c>
      <c r="BM584" s="125"/>
      <c r="BN584" s="126"/>
      <c r="BO584" s="123"/>
      <c r="BP584" s="112"/>
      <c r="BQ584" s="119">
        <f t="shared" si="353"/>
        <v>0</v>
      </c>
      <c r="BR584" s="124"/>
      <c r="BS584" s="115">
        <f>IFERROR(IF(BR584="",0,(SUMIF($G$3:BQ$3,"金额-入",$G584:BQ584)-SUMIF($G$3:BQ$3,"金额-出",$G584:BQ584))/(SUMIF($G$3:BQ$3,"数量-入",$G584:BQ584)-SUMIF($G$3:BQ$3,"数量-出",$G584:BQ584))),0)</f>
        <v>0</v>
      </c>
      <c r="BT584" s="115">
        <f t="shared" si="354"/>
        <v>0</v>
      </c>
      <c r="BU584" s="125"/>
      <c r="BV584" s="126"/>
      <c r="BW584" s="123"/>
      <c r="BX584" s="112"/>
      <c r="BY584" s="119">
        <f t="shared" si="355"/>
        <v>0</v>
      </c>
      <c r="BZ584" s="124"/>
      <c r="CA584" s="115">
        <f>IFERROR(IF(BZ584="",0,(SUMIF($G$3:BY$3,"金额-入",$G584:BY584)-SUMIF($G$3:BY$3,"金额-出",$G584:BY584))/(SUMIF($G$3:BY$3,"数量-入",$G584:BY584)-SUMIF($G$3:BY$3,"数量-出",$G584:BY584))),0)</f>
        <v>0</v>
      </c>
      <c r="CB584" s="115">
        <f t="shared" si="356"/>
        <v>0</v>
      </c>
      <c r="CC584" s="125"/>
      <c r="CD584" s="126"/>
      <c r="CE584" s="123"/>
      <c r="CF584" s="112"/>
      <c r="CG584" s="119">
        <f t="shared" si="357"/>
        <v>0</v>
      </c>
      <c r="CH584" s="124"/>
      <c r="CI584" s="115">
        <f>IFERROR(IF(CH584="",0,(SUMIF($G$3:CG$3,"金额-入",$G584:CG584)-SUMIF($G$3:CG$3,"金额-出",$G584:CG584))/(SUMIF($G$3:CG$3,"数量-入",$G584:CG584)-SUMIF($G$3:CG$3,"数量-出",$G584:CG584))),0)</f>
        <v>0</v>
      </c>
      <c r="CJ584" s="115">
        <f t="shared" si="358"/>
        <v>0</v>
      </c>
      <c r="CK584" s="125"/>
      <c r="CL584" s="126"/>
      <c r="CM584" s="123"/>
      <c r="CN584" s="112"/>
      <c r="CO584" s="119">
        <f t="shared" si="359"/>
        <v>0</v>
      </c>
      <c r="CP584" s="124"/>
      <c r="CQ584" s="115">
        <f>IFERROR(IF(CP584="",0,(SUMIF($G$3:CO$3,"金额-入",$G584:CO584)-SUMIF($G$3:CO$3,"金额-出",$G584:CO584))/(SUMIF($G$3:CO$3,"数量-入",$G584:CO584)-SUMIF($G$3:CO$3,"数量-出",$G584:CO584))),0)</f>
        <v>0</v>
      </c>
      <c r="CR584" s="115">
        <f t="shared" si="360"/>
        <v>0</v>
      </c>
      <c r="CS584" s="125"/>
      <c r="CT584" s="126"/>
      <c r="CU584" s="123"/>
      <c r="CV584" s="112"/>
      <c r="CW584" s="119">
        <f t="shared" si="361"/>
        <v>0</v>
      </c>
      <c r="CX584" s="124"/>
      <c r="CY584" s="115">
        <f>IFERROR(IF(CX584="",0,(SUMIF($G$3:CW$3,"金额-入",$G584:CW584)-SUMIF($G$3:CW$3,"金额-出",$G584:CW584))/(SUMIF($G$3:CW$3,"数量-入",$G584:CW584)-SUMIF($G$3:CW$3,"数量-出",$G584:CW584))),0)</f>
        <v>0</v>
      </c>
      <c r="CZ584" s="115">
        <f t="shared" si="362"/>
        <v>0</v>
      </c>
      <c r="DA584" s="125"/>
      <c r="DB584" s="126"/>
      <c r="DC584" s="123"/>
      <c r="DD584" s="112"/>
      <c r="DE584" s="119">
        <f t="shared" si="363"/>
        <v>0</v>
      </c>
      <c r="DF584" s="124"/>
      <c r="DG584" s="115">
        <f>IFERROR(IF(DF584="",0,(SUMIF($G$3:DE$3,"金额-入",$G584:DE584)-SUMIF($G$3:DE$3,"金额-出",$G584:DE584))/(SUMIF($G$3:DE$3,"数量-入",$G584:DE584)-SUMIF($G$3:DE$3,"数量-出",$G584:DE584))),0)</f>
        <v>0</v>
      </c>
      <c r="DH584" s="115">
        <f t="shared" si="364"/>
        <v>0</v>
      </c>
      <c r="DI584" s="125"/>
      <c r="DJ584" s="126"/>
      <c r="DK584" s="109">
        <f t="array" ref="DK584">MIN(IF(($G$3:$DJ$3="单价")*(G584:DJ584&lt;&gt;0),G584:DJ584))</f>
        <v>0</v>
      </c>
      <c r="DL584" s="97">
        <f t="array" ref="DL584">MAX(IF($G$3:$DJ$3="单价",G584:DJ584))</f>
        <v>0</v>
      </c>
      <c r="DM584" s="115">
        <f t="shared" si="365"/>
        <v>0</v>
      </c>
      <c r="DN584" s="127"/>
      <c r="DO584" s="2"/>
      <c r="DP584" s="11">
        <f t="shared" si="366"/>
        <v>0</v>
      </c>
      <c r="DQ584" s="11">
        <f t="shared" si="367"/>
        <v>0</v>
      </c>
      <c r="DR584" s="11"/>
      <c r="DS584" s="11"/>
      <c r="DT584" s="11"/>
      <c r="DU584" s="2"/>
      <c r="DV584" s="2"/>
      <c r="DW584" s="2"/>
      <c r="DX584" s="2"/>
      <c r="DY584" s="2"/>
    </row>
    <row r="585" spans="1:129" ht="18" hidden="1" customHeight="1" outlineLevel="1" x14ac:dyDescent="0.15">
      <c r="A585" s="2"/>
      <c r="B585" s="53">
        <f t="shared" si="330"/>
        <v>581</v>
      </c>
      <c r="C585" s="5"/>
      <c r="D585" s="6"/>
      <c r="E585" s="7"/>
      <c r="F585" s="8"/>
      <c r="G585" s="111"/>
      <c r="H585" s="112"/>
      <c r="I585" s="113">
        <f t="shared" si="333"/>
        <v>0</v>
      </c>
      <c r="J585" s="114">
        <f t="shared" si="334"/>
        <v>0</v>
      </c>
      <c r="K585" s="115">
        <f t="shared" si="331"/>
        <v>0</v>
      </c>
      <c r="L585" s="113">
        <f t="shared" si="335"/>
        <v>0</v>
      </c>
      <c r="M585" s="114">
        <f t="shared" si="336"/>
        <v>0</v>
      </c>
      <c r="N585" s="115">
        <f t="shared" si="332"/>
        <v>0</v>
      </c>
      <c r="O585" s="113">
        <f t="shared" si="337"/>
        <v>0</v>
      </c>
      <c r="P585" s="116">
        <f t="shared" si="338"/>
        <v>0</v>
      </c>
      <c r="Q585" s="117">
        <f t="shared" si="339"/>
        <v>0</v>
      </c>
      <c r="R585" s="118">
        <f t="shared" si="340"/>
        <v>0</v>
      </c>
      <c r="S585" s="111"/>
      <c r="T585" s="112"/>
      <c r="U585" s="119">
        <f t="shared" si="341"/>
        <v>0</v>
      </c>
      <c r="V585" s="120"/>
      <c r="W585" s="115">
        <f>IFERROR(IF(V585="",0,(SUMIF($G$3:U$3,"金额-入",$G585:U585)-SUMIF($G$3:U$3,"金额-出",$G585:U585))/(SUMIF($G$3:U$3,"数量-入",$G585:U585)-SUMIF($G$3:U$3,"数量-出",$G585:U585))),0)</f>
        <v>0</v>
      </c>
      <c r="X585" s="115">
        <f t="shared" si="342"/>
        <v>0</v>
      </c>
      <c r="Y585" s="121"/>
      <c r="Z585" s="122"/>
      <c r="AA585" s="111"/>
      <c r="AB585" s="112"/>
      <c r="AC585" s="119">
        <f t="shared" si="343"/>
        <v>0</v>
      </c>
      <c r="AD585" s="120"/>
      <c r="AE585" s="115">
        <f>IFERROR(IF(AD585="",0,(SUMIF($G$3:AC$3,"金额-入",$G585:AC585)-SUMIF($G$3:AC$3,"金额-出",$G585:AC585))/(SUMIF($G$3:AC$3,"数量-入",$G585:AC585)-SUMIF($G$3:AC$3,"数量-出",$G585:AC585))),0)</f>
        <v>0</v>
      </c>
      <c r="AF585" s="115">
        <f t="shared" si="344"/>
        <v>0</v>
      </c>
      <c r="AG585" s="121"/>
      <c r="AH585" s="122"/>
      <c r="AI585" s="123"/>
      <c r="AJ585" s="112"/>
      <c r="AK585" s="119">
        <f t="shared" si="345"/>
        <v>0</v>
      </c>
      <c r="AL585" s="124"/>
      <c r="AM585" s="115">
        <f>IFERROR(IF(AL585="",0,(SUMIF($G$3:AK$3,"金额-入",$G585:AK585)-SUMIF($G$3:AK$3,"金额-出",$G585:AK585))/(SUMIF($G$3:AK$3,"数量-入",$G585:AK585)-SUMIF($G$3:AK$3,"数量-出",$G585:AK585))),0)</f>
        <v>0</v>
      </c>
      <c r="AN585" s="115">
        <f t="shared" si="346"/>
        <v>0</v>
      </c>
      <c r="AO585" s="125"/>
      <c r="AP585" s="126"/>
      <c r="AQ585" s="123"/>
      <c r="AR585" s="112"/>
      <c r="AS585" s="119">
        <f t="shared" si="347"/>
        <v>0</v>
      </c>
      <c r="AT585" s="124"/>
      <c r="AU585" s="115">
        <f>IFERROR(IF(AT585="",0,(SUMIF($G$3:AS$3,"金额-入",$G585:AS585)-SUMIF($G$3:AS$3,"金额-出",$G585:AS585))/(SUMIF($G$3:AS$3,"数量-入",$G585:AS585)-SUMIF($G$3:AS$3,"数量-出",$G585:AS585))),0)</f>
        <v>0</v>
      </c>
      <c r="AV585" s="115">
        <f t="shared" si="348"/>
        <v>0</v>
      </c>
      <c r="AW585" s="125"/>
      <c r="AX585" s="126"/>
      <c r="AY585" s="123"/>
      <c r="AZ585" s="112"/>
      <c r="BA585" s="119">
        <f t="shared" si="349"/>
        <v>0</v>
      </c>
      <c r="BB585" s="124"/>
      <c r="BC585" s="115">
        <f>IFERROR(IF(BB585="",0,(SUMIF($G$3:BA$3,"金额-入",$G585:BA585)-SUMIF($G$3:BA$3,"金额-出",$G585:BA585))/(SUMIF($G$3:BA$3,"数量-入",$G585:BA585)-SUMIF($G$3:BA$3,"数量-出",$G585:BA585))),0)</f>
        <v>0</v>
      </c>
      <c r="BD585" s="115">
        <f t="shared" si="350"/>
        <v>0</v>
      </c>
      <c r="BE585" s="125"/>
      <c r="BF585" s="126"/>
      <c r="BG585" s="123"/>
      <c r="BH585" s="112"/>
      <c r="BI585" s="119">
        <f t="shared" si="351"/>
        <v>0</v>
      </c>
      <c r="BJ585" s="124"/>
      <c r="BK585" s="115">
        <f>IFERROR(IF(BJ585="",0,(SUMIF($G$3:BI$3,"金额-入",$G585:BI585)-SUMIF($G$3:BI$3,"金额-出",$G585:BI585))/(SUMIF($G$3:BI$3,"数量-入",$G585:BI585)-SUMIF($G$3:BI$3,"数量-出",$G585:BI585))),0)</f>
        <v>0</v>
      </c>
      <c r="BL585" s="115">
        <f t="shared" si="352"/>
        <v>0</v>
      </c>
      <c r="BM585" s="125"/>
      <c r="BN585" s="126"/>
      <c r="BO585" s="123"/>
      <c r="BP585" s="112"/>
      <c r="BQ585" s="119">
        <f t="shared" si="353"/>
        <v>0</v>
      </c>
      <c r="BR585" s="124"/>
      <c r="BS585" s="115">
        <f>IFERROR(IF(BR585="",0,(SUMIF($G$3:BQ$3,"金额-入",$G585:BQ585)-SUMIF($G$3:BQ$3,"金额-出",$G585:BQ585))/(SUMIF($G$3:BQ$3,"数量-入",$G585:BQ585)-SUMIF($G$3:BQ$3,"数量-出",$G585:BQ585))),0)</f>
        <v>0</v>
      </c>
      <c r="BT585" s="115">
        <f t="shared" si="354"/>
        <v>0</v>
      </c>
      <c r="BU585" s="125"/>
      <c r="BV585" s="126"/>
      <c r="BW585" s="123"/>
      <c r="BX585" s="112"/>
      <c r="BY585" s="119">
        <f t="shared" si="355"/>
        <v>0</v>
      </c>
      <c r="BZ585" s="124"/>
      <c r="CA585" s="115">
        <f>IFERROR(IF(BZ585="",0,(SUMIF($G$3:BY$3,"金额-入",$G585:BY585)-SUMIF($G$3:BY$3,"金额-出",$G585:BY585))/(SUMIF($G$3:BY$3,"数量-入",$G585:BY585)-SUMIF($G$3:BY$3,"数量-出",$G585:BY585))),0)</f>
        <v>0</v>
      </c>
      <c r="CB585" s="115">
        <f t="shared" si="356"/>
        <v>0</v>
      </c>
      <c r="CC585" s="125"/>
      <c r="CD585" s="126"/>
      <c r="CE585" s="123"/>
      <c r="CF585" s="112"/>
      <c r="CG585" s="119">
        <f t="shared" si="357"/>
        <v>0</v>
      </c>
      <c r="CH585" s="124"/>
      <c r="CI585" s="115">
        <f>IFERROR(IF(CH585="",0,(SUMIF($G$3:CG$3,"金额-入",$G585:CG585)-SUMIF($G$3:CG$3,"金额-出",$G585:CG585))/(SUMIF($G$3:CG$3,"数量-入",$G585:CG585)-SUMIF($G$3:CG$3,"数量-出",$G585:CG585))),0)</f>
        <v>0</v>
      </c>
      <c r="CJ585" s="115">
        <f t="shared" si="358"/>
        <v>0</v>
      </c>
      <c r="CK585" s="125"/>
      <c r="CL585" s="126"/>
      <c r="CM585" s="123"/>
      <c r="CN585" s="112"/>
      <c r="CO585" s="119">
        <f t="shared" si="359"/>
        <v>0</v>
      </c>
      <c r="CP585" s="124"/>
      <c r="CQ585" s="115">
        <f>IFERROR(IF(CP585="",0,(SUMIF($G$3:CO$3,"金额-入",$G585:CO585)-SUMIF($G$3:CO$3,"金额-出",$G585:CO585))/(SUMIF($G$3:CO$3,"数量-入",$G585:CO585)-SUMIF($G$3:CO$3,"数量-出",$G585:CO585))),0)</f>
        <v>0</v>
      </c>
      <c r="CR585" s="115">
        <f t="shared" si="360"/>
        <v>0</v>
      </c>
      <c r="CS585" s="125"/>
      <c r="CT585" s="126"/>
      <c r="CU585" s="123"/>
      <c r="CV585" s="112"/>
      <c r="CW585" s="119">
        <f t="shared" si="361"/>
        <v>0</v>
      </c>
      <c r="CX585" s="124"/>
      <c r="CY585" s="115">
        <f>IFERROR(IF(CX585="",0,(SUMIF($G$3:CW$3,"金额-入",$G585:CW585)-SUMIF($G$3:CW$3,"金额-出",$G585:CW585))/(SUMIF($G$3:CW$3,"数量-入",$G585:CW585)-SUMIF($G$3:CW$3,"数量-出",$G585:CW585))),0)</f>
        <v>0</v>
      </c>
      <c r="CZ585" s="115">
        <f t="shared" si="362"/>
        <v>0</v>
      </c>
      <c r="DA585" s="125"/>
      <c r="DB585" s="126"/>
      <c r="DC585" s="123"/>
      <c r="DD585" s="112"/>
      <c r="DE585" s="119">
        <f t="shared" si="363"/>
        <v>0</v>
      </c>
      <c r="DF585" s="124"/>
      <c r="DG585" s="115">
        <f>IFERROR(IF(DF585="",0,(SUMIF($G$3:DE$3,"金额-入",$G585:DE585)-SUMIF($G$3:DE$3,"金额-出",$G585:DE585))/(SUMIF($G$3:DE$3,"数量-入",$G585:DE585)-SUMIF($G$3:DE$3,"数量-出",$G585:DE585))),0)</f>
        <v>0</v>
      </c>
      <c r="DH585" s="115">
        <f t="shared" si="364"/>
        <v>0</v>
      </c>
      <c r="DI585" s="125"/>
      <c r="DJ585" s="126"/>
      <c r="DK585" s="109">
        <f t="array" ref="DK585">MIN(IF(($G$3:$DJ$3="单价")*(G585:DJ585&lt;&gt;0),G585:DJ585))</f>
        <v>0</v>
      </c>
      <c r="DL585" s="97">
        <f t="array" ref="DL585">MAX(IF($G$3:$DJ$3="单价",G585:DJ585))</f>
        <v>0</v>
      </c>
      <c r="DM585" s="115">
        <f t="shared" si="365"/>
        <v>0</v>
      </c>
      <c r="DN585" s="127"/>
      <c r="DO585" s="2"/>
      <c r="DP585" s="11">
        <f t="shared" si="366"/>
        <v>0</v>
      </c>
      <c r="DQ585" s="11">
        <f t="shared" si="367"/>
        <v>0</v>
      </c>
      <c r="DR585" s="11"/>
      <c r="DS585" s="11"/>
      <c r="DT585" s="11"/>
      <c r="DU585" s="2"/>
      <c r="DV585" s="2"/>
      <c r="DW585" s="2"/>
      <c r="DX585" s="2"/>
      <c r="DY585" s="2"/>
    </row>
    <row r="586" spans="1:129" ht="18" hidden="1" customHeight="1" outlineLevel="1" x14ac:dyDescent="0.15">
      <c r="A586" s="2"/>
      <c r="B586" s="53">
        <f t="shared" si="330"/>
        <v>582</v>
      </c>
      <c r="C586" s="5"/>
      <c r="D586" s="6"/>
      <c r="E586" s="7"/>
      <c r="F586" s="8"/>
      <c r="G586" s="111"/>
      <c r="H586" s="112"/>
      <c r="I586" s="113">
        <f t="shared" si="333"/>
        <v>0</v>
      </c>
      <c r="J586" s="114">
        <f t="shared" si="334"/>
        <v>0</v>
      </c>
      <c r="K586" s="115">
        <f t="shared" si="331"/>
        <v>0</v>
      </c>
      <c r="L586" s="113">
        <f t="shared" si="335"/>
        <v>0</v>
      </c>
      <c r="M586" s="114">
        <f t="shared" si="336"/>
        <v>0</v>
      </c>
      <c r="N586" s="115">
        <f t="shared" si="332"/>
        <v>0</v>
      </c>
      <c r="O586" s="113">
        <f t="shared" si="337"/>
        <v>0</v>
      </c>
      <c r="P586" s="116">
        <f t="shared" si="338"/>
        <v>0</v>
      </c>
      <c r="Q586" s="117">
        <f t="shared" si="339"/>
        <v>0</v>
      </c>
      <c r="R586" s="118">
        <f t="shared" si="340"/>
        <v>0</v>
      </c>
      <c r="S586" s="111"/>
      <c r="T586" s="112"/>
      <c r="U586" s="119">
        <f t="shared" si="341"/>
        <v>0</v>
      </c>
      <c r="V586" s="120"/>
      <c r="W586" s="115">
        <f>IFERROR(IF(V586="",0,(SUMIF($G$3:U$3,"金额-入",$G586:U586)-SUMIF($G$3:U$3,"金额-出",$G586:U586))/(SUMIF($G$3:U$3,"数量-入",$G586:U586)-SUMIF($G$3:U$3,"数量-出",$G586:U586))),0)</f>
        <v>0</v>
      </c>
      <c r="X586" s="115">
        <f t="shared" si="342"/>
        <v>0</v>
      </c>
      <c r="Y586" s="121"/>
      <c r="Z586" s="122"/>
      <c r="AA586" s="111"/>
      <c r="AB586" s="112"/>
      <c r="AC586" s="119">
        <f t="shared" si="343"/>
        <v>0</v>
      </c>
      <c r="AD586" s="120"/>
      <c r="AE586" s="115">
        <f>IFERROR(IF(AD586="",0,(SUMIF($G$3:AC$3,"金额-入",$G586:AC586)-SUMIF($G$3:AC$3,"金额-出",$G586:AC586))/(SUMIF($G$3:AC$3,"数量-入",$G586:AC586)-SUMIF($G$3:AC$3,"数量-出",$G586:AC586))),0)</f>
        <v>0</v>
      </c>
      <c r="AF586" s="115">
        <f t="shared" si="344"/>
        <v>0</v>
      </c>
      <c r="AG586" s="121"/>
      <c r="AH586" s="122"/>
      <c r="AI586" s="123"/>
      <c r="AJ586" s="112"/>
      <c r="AK586" s="119">
        <f t="shared" si="345"/>
        <v>0</v>
      </c>
      <c r="AL586" s="124"/>
      <c r="AM586" s="115">
        <f>IFERROR(IF(AL586="",0,(SUMIF($G$3:AK$3,"金额-入",$G586:AK586)-SUMIF($G$3:AK$3,"金额-出",$G586:AK586))/(SUMIF($G$3:AK$3,"数量-入",$G586:AK586)-SUMIF($G$3:AK$3,"数量-出",$G586:AK586))),0)</f>
        <v>0</v>
      </c>
      <c r="AN586" s="115">
        <f t="shared" si="346"/>
        <v>0</v>
      </c>
      <c r="AO586" s="125"/>
      <c r="AP586" s="126"/>
      <c r="AQ586" s="123"/>
      <c r="AR586" s="112"/>
      <c r="AS586" s="119">
        <f t="shared" si="347"/>
        <v>0</v>
      </c>
      <c r="AT586" s="124"/>
      <c r="AU586" s="115">
        <f>IFERROR(IF(AT586="",0,(SUMIF($G$3:AS$3,"金额-入",$G586:AS586)-SUMIF($G$3:AS$3,"金额-出",$G586:AS586))/(SUMIF($G$3:AS$3,"数量-入",$G586:AS586)-SUMIF($G$3:AS$3,"数量-出",$G586:AS586))),0)</f>
        <v>0</v>
      </c>
      <c r="AV586" s="115">
        <f t="shared" si="348"/>
        <v>0</v>
      </c>
      <c r="AW586" s="125"/>
      <c r="AX586" s="126"/>
      <c r="AY586" s="123"/>
      <c r="AZ586" s="112"/>
      <c r="BA586" s="119">
        <f t="shared" si="349"/>
        <v>0</v>
      </c>
      <c r="BB586" s="124"/>
      <c r="BC586" s="115">
        <f>IFERROR(IF(BB586="",0,(SUMIF($G$3:BA$3,"金额-入",$G586:BA586)-SUMIF($G$3:BA$3,"金额-出",$G586:BA586))/(SUMIF($G$3:BA$3,"数量-入",$G586:BA586)-SUMIF($G$3:BA$3,"数量-出",$G586:BA586))),0)</f>
        <v>0</v>
      </c>
      <c r="BD586" s="115">
        <f t="shared" si="350"/>
        <v>0</v>
      </c>
      <c r="BE586" s="125"/>
      <c r="BF586" s="126"/>
      <c r="BG586" s="123"/>
      <c r="BH586" s="112"/>
      <c r="BI586" s="119">
        <f t="shared" si="351"/>
        <v>0</v>
      </c>
      <c r="BJ586" s="124"/>
      <c r="BK586" s="115">
        <f>IFERROR(IF(BJ586="",0,(SUMIF($G$3:BI$3,"金额-入",$G586:BI586)-SUMIF($G$3:BI$3,"金额-出",$G586:BI586))/(SUMIF($G$3:BI$3,"数量-入",$G586:BI586)-SUMIF($G$3:BI$3,"数量-出",$G586:BI586))),0)</f>
        <v>0</v>
      </c>
      <c r="BL586" s="115">
        <f t="shared" si="352"/>
        <v>0</v>
      </c>
      <c r="BM586" s="125"/>
      <c r="BN586" s="126"/>
      <c r="BO586" s="123"/>
      <c r="BP586" s="112"/>
      <c r="BQ586" s="119">
        <f t="shared" si="353"/>
        <v>0</v>
      </c>
      <c r="BR586" s="124"/>
      <c r="BS586" s="115">
        <f>IFERROR(IF(BR586="",0,(SUMIF($G$3:BQ$3,"金额-入",$G586:BQ586)-SUMIF($G$3:BQ$3,"金额-出",$G586:BQ586))/(SUMIF($G$3:BQ$3,"数量-入",$G586:BQ586)-SUMIF($G$3:BQ$3,"数量-出",$G586:BQ586))),0)</f>
        <v>0</v>
      </c>
      <c r="BT586" s="115">
        <f t="shared" si="354"/>
        <v>0</v>
      </c>
      <c r="BU586" s="125"/>
      <c r="BV586" s="126"/>
      <c r="BW586" s="123"/>
      <c r="BX586" s="112"/>
      <c r="BY586" s="119">
        <f t="shared" si="355"/>
        <v>0</v>
      </c>
      <c r="BZ586" s="124"/>
      <c r="CA586" s="115">
        <f>IFERROR(IF(BZ586="",0,(SUMIF($G$3:BY$3,"金额-入",$G586:BY586)-SUMIF($G$3:BY$3,"金额-出",$G586:BY586))/(SUMIF($G$3:BY$3,"数量-入",$G586:BY586)-SUMIF($G$3:BY$3,"数量-出",$G586:BY586))),0)</f>
        <v>0</v>
      </c>
      <c r="CB586" s="115">
        <f t="shared" si="356"/>
        <v>0</v>
      </c>
      <c r="CC586" s="125"/>
      <c r="CD586" s="126"/>
      <c r="CE586" s="123"/>
      <c r="CF586" s="112"/>
      <c r="CG586" s="119">
        <f t="shared" si="357"/>
        <v>0</v>
      </c>
      <c r="CH586" s="124"/>
      <c r="CI586" s="115">
        <f>IFERROR(IF(CH586="",0,(SUMIF($G$3:CG$3,"金额-入",$G586:CG586)-SUMIF($G$3:CG$3,"金额-出",$G586:CG586))/(SUMIF($G$3:CG$3,"数量-入",$G586:CG586)-SUMIF($G$3:CG$3,"数量-出",$G586:CG586))),0)</f>
        <v>0</v>
      </c>
      <c r="CJ586" s="115">
        <f t="shared" si="358"/>
        <v>0</v>
      </c>
      <c r="CK586" s="125"/>
      <c r="CL586" s="126"/>
      <c r="CM586" s="123"/>
      <c r="CN586" s="112"/>
      <c r="CO586" s="119">
        <f t="shared" si="359"/>
        <v>0</v>
      </c>
      <c r="CP586" s="124"/>
      <c r="CQ586" s="115">
        <f>IFERROR(IF(CP586="",0,(SUMIF($G$3:CO$3,"金额-入",$G586:CO586)-SUMIF($G$3:CO$3,"金额-出",$G586:CO586))/(SUMIF($G$3:CO$3,"数量-入",$G586:CO586)-SUMIF($G$3:CO$3,"数量-出",$G586:CO586))),0)</f>
        <v>0</v>
      </c>
      <c r="CR586" s="115">
        <f t="shared" si="360"/>
        <v>0</v>
      </c>
      <c r="CS586" s="125"/>
      <c r="CT586" s="126"/>
      <c r="CU586" s="123"/>
      <c r="CV586" s="112"/>
      <c r="CW586" s="119">
        <f t="shared" si="361"/>
        <v>0</v>
      </c>
      <c r="CX586" s="124"/>
      <c r="CY586" s="115">
        <f>IFERROR(IF(CX586="",0,(SUMIF($G$3:CW$3,"金额-入",$G586:CW586)-SUMIF($G$3:CW$3,"金额-出",$G586:CW586))/(SUMIF($G$3:CW$3,"数量-入",$G586:CW586)-SUMIF($G$3:CW$3,"数量-出",$G586:CW586))),0)</f>
        <v>0</v>
      </c>
      <c r="CZ586" s="115">
        <f t="shared" si="362"/>
        <v>0</v>
      </c>
      <c r="DA586" s="125"/>
      <c r="DB586" s="126"/>
      <c r="DC586" s="123"/>
      <c r="DD586" s="112"/>
      <c r="DE586" s="119">
        <f t="shared" si="363"/>
        <v>0</v>
      </c>
      <c r="DF586" s="124"/>
      <c r="DG586" s="115">
        <f>IFERROR(IF(DF586="",0,(SUMIF($G$3:DE$3,"金额-入",$G586:DE586)-SUMIF($G$3:DE$3,"金额-出",$G586:DE586))/(SUMIF($G$3:DE$3,"数量-入",$G586:DE586)-SUMIF($G$3:DE$3,"数量-出",$G586:DE586))),0)</f>
        <v>0</v>
      </c>
      <c r="DH586" s="115">
        <f t="shared" si="364"/>
        <v>0</v>
      </c>
      <c r="DI586" s="125"/>
      <c r="DJ586" s="126"/>
      <c r="DK586" s="109">
        <f t="array" ref="DK586">MIN(IF(($G$3:$DJ$3="单价")*(G586:DJ586&lt;&gt;0),G586:DJ586))</f>
        <v>0</v>
      </c>
      <c r="DL586" s="97">
        <f t="array" ref="DL586">MAX(IF($G$3:$DJ$3="单价",G586:DJ586))</f>
        <v>0</v>
      </c>
      <c r="DM586" s="115">
        <f t="shared" si="365"/>
        <v>0</v>
      </c>
      <c r="DN586" s="127"/>
      <c r="DO586" s="2"/>
      <c r="DP586" s="11">
        <f t="shared" si="366"/>
        <v>0</v>
      </c>
      <c r="DQ586" s="11">
        <f t="shared" si="367"/>
        <v>0</v>
      </c>
      <c r="DR586" s="11"/>
      <c r="DS586" s="11"/>
      <c r="DT586" s="11"/>
      <c r="DU586" s="2"/>
      <c r="DV586" s="2"/>
      <c r="DW586" s="2"/>
      <c r="DX586" s="2"/>
      <c r="DY586" s="2"/>
    </row>
    <row r="587" spans="1:129" ht="18" hidden="1" customHeight="1" outlineLevel="1" x14ac:dyDescent="0.15">
      <c r="A587" s="2"/>
      <c r="B587" s="53">
        <f t="shared" si="330"/>
        <v>583</v>
      </c>
      <c r="C587" s="5"/>
      <c r="D587" s="6"/>
      <c r="E587" s="7"/>
      <c r="F587" s="8"/>
      <c r="G587" s="111"/>
      <c r="H587" s="112"/>
      <c r="I587" s="113">
        <f t="shared" si="333"/>
        <v>0</v>
      </c>
      <c r="J587" s="114">
        <f t="shared" si="334"/>
        <v>0</v>
      </c>
      <c r="K587" s="115">
        <f t="shared" si="331"/>
        <v>0</v>
      </c>
      <c r="L587" s="113">
        <f t="shared" si="335"/>
        <v>0</v>
      </c>
      <c r="M587" s="114">
        <f t="shared" si="336"/>
        <v>0</v>
      </c>
      <c r="N587" s="115">
        <f t="shared" si="332"/>
        <v>0</v>
      </c>
      <c r="O587" s="113">
        <f t="shared" si="337"/>
        <v>0</v>
      </c>
      <c r="P587" s="116">
        <f t="shared" si="338"/>
        <v>0</v>
      </c>
      <c r="Q587" s="117">
        <f t="shared" si="339"/>
        <v>0</v>
      </c>
      <c r="R587" s="118">
        <f t="shared" si="340"/>
        <v>0</v>
      </c>
      <c r="S587" s="111"/>
      <c r="T587" s="112"/>
      <c r="U587" s="119">
        <f t="shared" si="341"/>
        <v>0</v>
      </c>
      <c r="V587" s="120"/>
      <c r="W587" s="115">
        <f>IFERROR(IF(V587="",0,(SUMIF($G$3:U$3,"金额-入",$G587:U587)-SUMIF($G$3:U$3,"金额-出",$G587:U587))/(SUMIF($G$3:U$3,"数量-入",$G587:U587)-SUMIF($G$3:U$3,"数量-出",$G587:U587))),0)</f>
        <v>0</v>
      </c>
      <c r="X587" s="115">
        <f t="shared" si="342"/>
        <v>0</v>
      </c>
      <c r="Y587" s="121"/>
      <c r="Z587" s="122"/>
      <c r="AA587" s="111"/>
      <c r="AB587" s="112"/>
      <c r="AC587" s="119">
        <f t="shared" si="343"/>
        <v>0</v>
      </c>
      <c r="AD587" s="120"/>
      <c r="AE587" s="115">
        <f>IFERROR(IF(AD587="",0,(SUMIF($G$3:AC$3,"金额-入",$G587:AC587)-SUMIF($G$3:AC$3,"金额-出",$G587:AC587))/(SUMIF($G$3:AC$3,"数量-入",$G587:AC587)-SUMIF($G$3:AC$3,"数量-出",$G587:AC587))),0)</f>
        <v>0</v>
      </c>
      <c r="AF587" s="115">
        <f t="shared" si="344"/>
        <v>0</v>
      </c>
      <c r="AG587" s="121"/>
      <c r="AH587" s="122"/>
      <c r="AI587" s="123"/>
      <c r="AJ587" s="112"/>
      <c r="AK587" s="119">
        <f t="shared" si="345"/>
        <v>0</v>
      </c>
      <c r="AL587" s="124"/>
      <c r="AM587" s="115">
        <f>IFERROR(IF(AL587="",0,(SUMIF($G$3:AK$3,"金额-入",$G587:AK587)-SUMIF($G$3:AK$3,"金额-出",$G587:AK587))/(SUMIF($G$3:AK$3,"数量-入",$G587:AK587)-SUMIF($G$3:AK$3,"数量-出",$G587:AK587))),0)</f>
        <v>0</v>
      </c>
      <c r="AN587" s="115">
        <f t="shared" si="346"/>
        <v>0</v>
      </c>
      <c r="AO587" s="125"/>
      <c r="AP587" s="126"/>
      <c r="AQ587" s="123"/>
      <c r="AR587" s="112"/>
      <c r="AS587" s="119">
        <f t="shared" si="347"/>
        <v>0</v>
      </c>
      <c r="AT587" s="124"/>
      <c r="AU587" s="115">
        <f>IFERROR(IF(AT587="",0,(SUMIF($G$3:AS$3,"金额-入",$G587:AS587)-SUMIF($G$3:AS$3,"金额-出",$G587:AS587))/(SUMIF($G$3:AS$3,"数量-入",$G587:AS587)-SUMIF($G$3:AS$3,"数量-出",$G587:AS587))),0)</f>
        <v>0</v>
      </c>
      <c r="AV587" s="115">
        <f t="shared" si="348"/>
        <v>0</v>
      </c>
      <c r="AW587" s="125"/>
      <c r="AX587" s="126"/>
      <c r="AY587" s="123"/>
      <c r="AZ587" s="112"/>
      <c r="BA587" s="119">
        <f t="shared" si="349"/>
        <v>0</v>
      </c>
      <c r="BB587" s="124"/>
      <c r="BC587" s="115">
        <f>IFERROR(IF(BB587="",0,(SUMIF($G$3:BA$3,"金额-入",$G587:BA587)-SUMIF($G$3:BA$3,"金额-出",$G587:BA587))/(SUMIF($G$3:BA$3,"数量-入",$G587:BA587)-SUMIF($G$3:BA$3,"数量-出",$G587:BA587))),0)</f>
        <v>0</v>
      </c>
      <c r="BD587" s="115">
        <f t="shared" si="350"/>
        <v>0</v>
      </c>
      <c r="BE587" s="125"/>
      <c r="BF587" s="126"/>
      <c r="BG587" s="123"/>
      <c r="BH587" s="112"/>
      <c r="BI587" s="119">
        <f t="shared" si="351"/>
        <v>0</v>
      </c>
      <c r="BJ587" s="124"/>
      <c r="BK587" s="115">
        <f>IFERROR(IF(BJ587="",0,(SUMIF($G$3:BI$3,"金额-入",$G587:BI587)-SUMIF($G$3:BI$3,"金额-出",$G587:BI587))/(SUMIF($G$3:BI$3,"数量-入",$G587:BI587)-SUMIF($G$3:BI$3,"数量-出",$G587:BI587))),0)</f>
        <v>0</v>
      </c>
      <c r="BL587" s="115">
        <f t="shared" si="352"/>
        <v>0</v>
      </c>
      <c r="BM587" s="125"/>
      <c r="BN587" s="126"/>
      <c r="BO587" s="123"/>
      <c r="BP587" s="112"/>
      <c r="BQ587" s="119">
        <f t="shared" si="353"/>
        <v>0</v>
      </c>
      <c r="BR587" s="124"/>
      <c r="BS587" s="115">
        <f>IFERROR(IF(BR587="",0,(SUMIF($G$3:BQ$3,"金额-入",$G587:BQ587)-SUMIF($G$3:BQ$3,"金额-出",$G587:BQ587))/(SUMIF($G$3:BQ$3,"数量-入",$G587:BQ587)-SUMIF($G$3:BQ$3,"数量-出",$G587:BQ587))),0)</f>
        <v>0</v>
      </c>
      <c r="BT587" s="115">
        <f t="shared" si="354"/>
        <v>0</v>
      </c>
      <c r="BU587" s="125"/>
      <c r="BV587" s="126"/>
      <c r="BW587" s="123"/>
      <c r="BX587" s="112"/>
      <c r="BY587" s="119">
        <f t="shared" si="355"/>
        <v>0</v>
      </c>
      <c r="BZ587" s="124"/>
      <c r="CA587" s="115">
        <f>IFERROR(IF(BZ587="",0,(SUMIF($G$3:BY$3,"金额-入",$G587:BY587)-SUMIF($G$3:BY$3,"金额-出",$G587:BY587))/(SUMIF($G$3:BY$3,"数量-入",$G587:BY587)-SUMIF($G$3:BY$3,"数量-出",$G587:BY587))),0)</f>
        <v>0</v>
      </c>
      <c r="CB587" s="115">
        <f t="shared" si="356"/>
        <v>0</v>
      </c>
      <c r="CC587" s="125"/>
      <c r="CD587" s="126"/>
      <c r="CE587" s="123"/>
      <c r="CF587" s="112"/>
      <c r="CG587" s="119">
        <f t="shared" si="357"/>
        <v>0</v>
      </c>
      <c r="CH587" s="124"/>
      <c r="CI587" s="115">
        <f>IFERROR(IF(CH587="",0,(SUMIF($G$3:CG$3,"金额-入",$G587:CG587)-SUMIF($G$3:CG$3,"金额-出",$G587:CG587))/(SUMIF($G$3:CG$3,"数量-入",$G587:CG587)-SUMIF($G$3:CG$3,"数量-出",$G587:CG587))),0)</f>
        <v>0</v>
      </c>
      <c r="CJ587" s="115">
        <f t="shared" si="358"/>
        <v>0</v>
      </c>
      <c r="CK587" s="125"/>
      <c r="CL587" s="126"/>
      <c r="CM587" s="123"/>
      <c r="CN587" s="112"/>
      <c r="CO587" s="119">
        <f t="shared" si="359"/>
        <v>0</v>
      </c>
      <c r="CP587" s="124"/>
      <c r="CQ587" s="115">
        <f>IFERROR(IF(CP587="",0,(SUMIF($G$3:CO$3,"金额-入",$G587:CO587)-SUMIF($G$3:CO$3,"金额-出",$G587:CO587))/(SUMIF($G$3:CO$3,"数量-入",$G587:CO587)-SUMIF($G$3:CO$3,"数量-出",$G587:CO587))),0)</f>
        <v>0</v>
      </c>
      <c r="CR587" s="115">
        <f t="shared" si="360"/>
        <v>0</v>
      </c>
      <c r="CS587" s="125"/>
      <c r="CT587" s="126"/>
      <c r="CU587" s="123"/>
      <c r="CV587" s="112"/>
      <c r="CW587" s="119">
        <f t="shared" si="361"/>
        <v>0</v>
      </c>
      <c r="CX587" s="124"/>
      <c r="CY587" s="115">
        <f>IFERROR(IF(CX587="",0,(SUMIF($G$3:CW$3,"金额-入",$G587:CW587)-SUMIF($G$3:CW$3,"金额-出",$G587:CW587))/(SUMIF($G$3:CW$3,"数量-入",$G587:CW587)-SUMIF($G$3:CW$3,"数量-出",$G587:CW587))),0)</f>
        <v>0</v>
      </c>
      <c r="CZ587" s="115">
        <f t="shared" si="362"/>
        <v>0</v>
      </c>
      <c r="DA587" s="125"/>
      <c r="DB587" s="126"/>
      <c r="DC587" s="123"/>
      <c r="DD587" s="112"/>
      <c r="DE587" s="119">
        <f t="shared" si="363"/>
        <v>0</v>
      </c>
      <c r="DF587" s="124"/>
      <c r="DG587" s="115">
        <f>IFERROR(IF(DF587="",0,(SUMIF($G$3:DE$3,"金额-入",$G587:DE587)-SUMIF($G$3:DE$3,"金额-出",$G587:DE587))/(SUMIF($G$3:DE$3,"数量-入",$G587:DE587)-SUMIF($G$3:DE$3,"数量-出",$G587:DE587))),0)</f>
        <v>0</v>
      </c>
      <c r="DH587" s="115">
        <f t="shared" si="364"/>
        <v>0</v>
      </c>
      <c r="DI587" s="125"/>
      <c r="DJ587" s="126"/>
      <c r="DK587" s="109">
        <f t="array" ref="DK587">MIN(IF(($G$3:$DJ$3="单价")*(G587:DJ587&lt;&gt;0),G587:DJ587))</f>
        <v>0</v>
      </c>
      <c r="DL587" s="97">
        <f t="array" ref="DL587">MAX(IF($G$3:$DJ$3="单价",G587:DJ587))</f>
        <v>0</v>
      </c>
      <c r="DM587" s="115">
        <f t="shared" si="365"/>
        <v>0</v>
      </c>
      <c r="DN587" s="127"/>
      <c r="DO587" s="2"/>
      <c r="DP587" s="11">
        <f t="shared" si="366"/>
        <v>0</v>
      </c>
      <c r="DQ587" s="11">
        <f t="shared" si="367"/>
        <v>0</v>
      </c>
      <c r="DR587" s="11"/>
      <c r="DS587" s="11"/>
      <c r="DT587" s="11"/>
      <c r="DU587" s="2"/>
      <c r="DV587" s="2"/>
      <c r="DW587" s="2"/>
      <c r="DX587" s="2"/>
      <c r="DY587" s="2"/>
    </row>
    <row r="588" spans="1:129" ht="18" hidden="1" customHeight="1" outlineLevel="1" x14ac:dyDescent="0.15">
      <c r="A588" s="2"/>
      <c r="B588" s="53">
        <f t="shared" si="330"/>
        <v>584</v>
      </c>
      <c r="C588" s="5"/>
      <c r="D588" s="6"/>
      <c r="E588" s="7"/>
      <c r="F588" s="8"/>
      <c r="G588" s="111"/>
      <c r="H588" s="112"/>
      <c r="I588" s="113">
        <f t="shared" si="333"/>
        <v>0</v>
      </c>
      <c r="J588" s="114">
        <f t="shared" si="334"/>
        <v>0</v>
      </c>
      <c r="K588" s="115">
        <f t="shared" si="331"/>
        <v>0</v>
      </c>
      <c r="L588" s="113">
        <f t="shared" si="335"/>
        <v>0</v>
      </c>
      <c r="M588" s="114">
        <f t="shared" si="336"/>
        <v>0</v>
      </c>
      <c r="N588" s="115">
        <f t="shared" si="332"/>
        <v>0</v>
      </c>
      <c r="O588" s="113">
        <f t="shared" si="337"/>
        <v>0</v>
      </c>
      <c r="P588" s="116">
        <f t="shared" si="338"/>
        <v>0</v>
      </c>
      <c r="Q588" s="117">
        <f t="shared" si="339"/>
        <v>0</v>
      </c>
      <c r="R588" s="118">
        <f t="shared" si="340"/>
        <v>0</v>
      </c>
      <c r="S588" s="111"/>
      <c r="T588" s="112"/>
      <c r="U588" s="119">
        <f t="shared" si="341"/>
        <v>0</v>
      </c>
      <c r="V588" s="120"/>
      <c r="W588" s="115">
        <f>IFERROR(IF(V588="",0,(SUMIF($G$3:U$3,"金额-入",$G588:U588)-SUMIF($G$3:U$3,"金额-出",$G588:U588))/(SUMIF($G$3:U$3,"数量-入",$G588:U588)-SUMIF($G$3:U$3,"数量-出",$G588:U588))),0)</f>
        <v>0</v>
      </c>
      <c r="X588" s="115">
        <f t="shared" si="342"/>
        <v>0</v>
      </c>
      <c r="Y588" s="121"/>
      <c r="Z588" s="122"/>
      <c r="AA588" s="111"/>
      <c r="AB588" s="112"/>
      <c r="AC588" s="119">
        <f t="shared" si="343"/>
        <v>0</v>
      </c>
      <c r="AD588" s="120"/>
      <c r="AE588" s="115">
        <f>IFERROR(IF(AD588="",0,(SUMIF($G$3:AC$3,"金额-入",$G588:AC588)-SUMIF($G$3:AC$3,"金额-出",$G588:AC588))/(SUMIF($G$3:AC$3,"数量-入",$G588:AC588)-SUMIF($G$3:AC$3,"数量-出",$G588:AC588))),0)</f>
        <v>0</v>
      </c>
      <c r="AF588" s="115">
        <f t="shared" si="344"/>
        <v>0</v>
      </c>
      <c r="AG588" s="121"/>
      <c r="AH588" s="122"/>
      <c r="AI588" s="123"/>
      <c r="AJ588" s="112"/>
      <c r="AK588" s="119">
        <f t="shared" si="345"/>
        <v>0</v>
      </c>
      <c r="AL588" s="124"/>
      <c r="AM588" s="115">
        <f>IFERROR(IF(AL588="",0,(SUMIF($G$3:AK$3,"金额-入",$G588:AK588)-SUMIF($G$3:AK$3,"金额-出",$G588:AK588))/(SUMIF($G$3:AK$3,"数量-入",$G588:AK588)-SUMIF($G$3:AK$3,"数量-出",$G588:AK588))),0)</f>
        <v>0</v>
      </c>
      <c r="AN588" s="115">
        <f t="shared" si="346"/>
        <v>0</v>
      </c>
      <c r="AO588" s="125"/>
      <c r="AP588" s="126"/>
      <c r="AQ588" s="123"/>
      <c r="AR588" s="112"/>
      <c r="AS588" s="119">
        <f t="shared" si="347"/>
        <v>0</v>
      </c>
      <c r="AT588" s="124"/>
      <c r="AU588" s="115">
        <f>IFERROR(IF(AT588="",0,(SUMIF($G$3:AS$3,"金额-入",$G588:AS588)-SUMIF($G$3:AS$3,"金额-出",$G588:AS588))/(SUMIF($G$3:AS$3,"数量-入",$G588:AS588)-SUMIF($G$3:AS$3,"数量-出",$G588:AS588))),0)</f>
        <v>0</v>
      </c>
      <c r="AV588" s="115">
        <f t="shared" si="348"/>
        <v>0</v>
      </c>
      <c r="AW588" s="125"/>
      <c r="AX588" s="126"/>
      <c r="AY588" s="123"/>
      <c r="AZ588" s="112"/>
      <c r="BA588" s="119">
        <f t="shared" si="349"/>
        <v>0</v>
      </c>
      <c r="BB588" s="124"/>
      <c r="BC588" s="115">
        <f>IFERROR(IF(BB588="",0,(SUMIF($G$3:BA$3,"金额-入",$G588:BA588)-SUMIF($G$3:BA$3,"金额-出",$G588:BA588))/(SUMIF($G$3:BA$3,"数量-入",$G588:BA588)-SUMIF($G$3:BA$3,"数量-出",$G588:BA588))),0)</f>
        <v>0</v>
      </c>
      <c r="BD588" s="115">
        <f t="shared" si="350"/>
        <v>0</v>
      </c>
      <c r="BE588" s="125"/>
      <c r="BF588" s="126"/>
      <c r="BG588" s="123"/>
      <c r="BH588" s="112"/>
      <c r="BI588" s="119">
        <f t="shared" si="351"/>
        <v>0</v>
      </c>
      <c r="BJ588" s="124"/>
      <c r="BK588" s="115">
        <f>IFERROR(IF(BJ588="",0,(SUMIF($G$3:BI$3,"金额-入",$G588:BI588)-SUMIF($G$3:BI$3,"金额-出",$G588:BI588))/(SUMIF($G$3:BI$3,"数量-入",$G588:BI588)-SUMIF($G$3:BI$3,"数量-出",$G588:BI588))),0)</f>
        <v>0</v>
      </c>
      <c r="BL588" s="115">
        <f t="shared" si="352"/>
        <v>0</v>
      </c>
      <c r="BM588" s="125"/>
      <c r="BN588" s="126"/>
      <c r="BO588" s="123"/>
      <c r="BP588" s="112"/>
      <c r="BQ588" s="119">
        <f t="shared" si="353"/>
        <v>0</v>
      </c>
      <c r="BR588" s="124"/>
      <c r="BS588" s="115">
        <f>IFERROR(IF(BR588="",0,(SUMIF($G$3:BQ$3,"金额-入",$G588:BQ588)-SUMIF($G$3:BQ$3,"金额-出",$G588:BQ588))/(SUMIF($G$3:BQ$3,"数量-入",$G588:BQ588)-SUMIF($G$3:BQ$3,"数量-出",$G588:BQ588))),0)</f>
        <v>0</v>
      </c>
      <c r="BT588" s="115">
        <f t="shared" si="354"/>
        <v>0</v>
      </c>
      <c r="BU588" s="125"/>
      <c r="BV588" s="126"/>
      <c r="BW588" s="123"/>
      <c r="BX588" s="112"/>
      <c r="BY588" s="119">
        <f t="shared" si="355"/>
        <v>0</v>
      </c>
      <c r="BZ588" s="124"/>
      <c r="CA588" s="115">
        <f>IFERROR(IF(BZ588="",0,(SUMIF($G$3:BY$3,"金额-入",$G588:BY588)-SUMIF($G$3:BY$3,"金额-出",$G588:BY588))/(SUMIF($G$3:BY$3,"数量-入",$G588:BY588)-SUMIF($G$3:BY$3,"数量-出",$G588:BY588))),0)</f>
        <v>0</v>
      </c>
      <c r="CB588" s="115">
        <f t="shared" si="356"/>
        <v>0</v>
      </c>
      <c r="CC588" s="125"/>
      <c r="CD588" s="126"/>
      <c r="CE588" s="123"/>
      <c r="CF588" s="112"/>
      <c r="CG588" s="119">
        <f t="shared" si="357"/>
        <v>0</v>
      </c>
      <c r="CH588" s="124"/>
      <c r="CI588" s="115">
        <f>IFERROR(IF(CH588="",0,(SUMIF($G$3:CG$3,"金额-入",$G588:CG588)-SUMIF($G$3:CG$3,"金额-出",$G588:CG588))/(SUMIF($G$3:CG$3,"数量-入",$G588:CG588)-SUMIF($G$3:CG$3,"数量-出",$G588:CG588))),0)</f>
        <v>0</v>
      </c>
      <c r="CJ588" s="115">
        <f t="shared" si="358"/>
        <v>0</v>
      </c>
      <c r="CK588" s="125"/>
      <c r="CL588" s="126"/>
      <c r="CM588" s="123"/>
      <c r="CN588" s="112"/>
      <c r="CO588" s="119">
        <f t="shared" si="359"/>
        <v>0</v>
      </c>
      <c r="CP588" s="124"/>
      <c r="CQ588" s="115">
        <f>IFERROR(IF(CP588="",0,(SUMIF($G$3:CO$3,"金额-入",$G588:CO588)-SUMIF($G$3:CO$3,"金额-出",$G588:CO588))/(SUMIF($G$3:CO$3,"数量-入",$G588:CO588)-SUMIF($G$3:CO$3,"数量-出",$G588:CO588))),0)</f>
        <v>0</v>
      </c>
      <c r="CR588" s="115">
        <f t="shared" si="360"/>
        <v>0</v>
      </c>
      <c r="CS588" s="125"/>
      <c r="CT588" s="126"/>
      <c r="CU588" s="123"/>
      <c r="CV588" s="112"/>
      <c r="CW588" s="119">
        <f t="shared" si="361"/>
        <v>0</v>
      </c>
      <c r="CX588" s="124"/>
      <c r="CY588" s="115">
        <f>IFERROR(IF(CX588="",0,(SUMIF($G$3:CW$3,"金额-入",$G588:CW588)-SUMIF($G$3:CW$3,"金额-出",$G588:CW588))/(SUMIF($G$3:CW$3,"数量-入",$G588:CW588)-SUMIF($G$3:CW$3,"数量-出",$G588:CW588))),0)</f>
        <v>0</v>
      </c>
      <c r="CZ588" s="115">
        <f t="shared" si="362"/>
        <v>0</v>
      </c>
      <c r="DA588" s="125"/>
      <c r="DB588" s="126"/>
      <c r="DC588" s="123"/>
      <c r="DD588" s="112"/>
      <c r="DE588" s="119">
        <f t="shared" si="363"/>
        <v>0</v>
      </c>
      <c r="DF588" s="124"/>
      <c r="DG588" s="115">
        <f>IFERROR(IF(DF588="",0,(SUMIF($G$3:DE$3,"金额-入",$G588:DE588)-SUMIF($G$3:DE$3,"金额-出",$G588:DE588))/(SUMIF($G$3:DE$3,"数量-入",$G588:DE588)-SUMIF($G$3:DE$3,"数量-出",$G588:DE588))),0)</f>
        <v>0</v>
      </c>
      <c r="DH588" s="115">
        <f t="shared" si="364"/>
        <v>0</v>
      </c>
      <c r="DI588" s="125"/>
      <c r="DJ588" s="126"/>
      <c r="DK588" s="109">
        <f t="array" ref="DK588">MIN(IF(($G$3:$DJ$3="单价")*(G588:DJ588&lt;&gt;0),G588:DJ588))</f>
        <v>0</v>
      </c>
      <c r="DL588" s="97">
        <f t="array" ref="DL588">MAX(IF($G$3:$DJ$3="单价",G588:DJ588))</f>
        <v>0</v>
      </c>
      <c r="DM588" s="115">
        <f t="shared" si="365"/>
        <v>0</v>
      </c>
      <c r="DN588" s="127"/>
      <c r="DO588" s="2"/>
      <c r="DP588" s="11">
        <f t="shared" si="366"/>
        <v>0</v>
      </c>
      <c r="DQ588" s="11">
        <f t="shared" si="367"/>
        <v>0</v>
      </c>
      <c r="DR588" s="11"/>
      <c r="DS588" s="11"/>
      <c r="DT588" s="11"/>
      <c r="DU588" s="2"/>
      <c r="DV588" s="2"/>
      <c r="DW588" s="2"/>
      <c r="DX588" s="2"/>
      <c r="DY588" s="2"/>
    </row>
    <row r="589" spans="1:129" ht="18" hidden="1" customHeight="1" outlineLevel="1" x14ac:dyDescent="0.15">
      <c r="A589" s="2"/>
      <c r="B589" s="53">
        <f t="shared" si="330"/>
        <v>585</v>
      </c>
      <c r="C589" s="5"/>
      <c r="D589" s="6"/>
      <c r="E589" s="7"/>
      <c r="F589" s="8"/>
      <c r="G589" s="111"/>
      <c r="H589" s="112"/>
      <c r="I589" s="113">
        <f t="shared" si="333"/>
        <v>0</v>
      </c>
      <c r="J589" s="114">
        <f t="shared" si="334"/>
        <v>0</v>
      </c>
      <c r="K589" s="115">
        <f t="shared" si="331"/>
        <v>0</v>
      </c>
      <c r="L589" s="113">
        <f t="shared" si="335"/>
        <v>0</v>
      </c>
      <c r="M589" s="114">
        <f t="shared" si="336"/>
        <v>0</v>
      </c>
      <c r="N589" s="115">
        <f t="shared" si="332"/>
        <v>0</v>
      </c>
      <c r="O589" s="113">
        <f t="shared" si="337"/>
        <v>0</v>
      </c>
      <c r="P589" s="116">
        <f t="shared" si="338"/>
        <v>0</v>
      </c>
      <c r="Q589" s="117">
        <f t="shared" si="339"/>
        <v>0</v>
      </c>
      <c r="R589" s="118">
        <f t="shared" si="340"/>
        <v>0</v>
      </c>
      <c r="S589" s="111"/>
      <c r="T589" s="112"/>
      <c r="U589" s="119">
        <f t="shared" si="341"/>
        <v>0</v>
      </c>
      <c r="V589" s="120"/>
      <c r="W589" s="115">
        <f>IFERROR(IF(V589="",0,(SUMIF($G$3:U$3,"金额-入",$G589:U589)-SUMIF($G$3:U$3,"金额-出",$G589:U589))/(SUMIF($G$3:U$3,"数量-入",$G589:U589)-SUMIF($G$3:U$3,"数量-出",$G589:U589))),0)</f>
        <v>0</v>
      </c>
      <c r="X589" s="115">
        <f t="shared" si="342"/>
        <v>0</v>
      </c>
      <c r="Y589" s="121"/>
      <c r="Z589" s="122"/>
      <c r="AA589" s="111"/>
      <c r="AB589" s="112"/>
      <c r="AC589" s="119">
        <f t="shared" si="343"/>
        <v>0</v>
      </c>
      <c r="AD589" s="120"/>
      <c r="AE589" s="115">
        <f>IFERROR(IF(AD589="",0,(SUMIF($G$3:AC$3,"金额-入",$G589:AC589)-SUMIF($G$3:AC$3,"金额-出",$G589:AC589))/(SUMIF($G$3:AC$3,"数量-入",$G589:AC589)-SUMIF($G$3:AC$3,"数量-出",$G589:AC589))),0)</f>
        <v>0</v>
      </c>
      <c r="AF589" s="115">
        <f t="shared" si="344"/>
        <v>0</v>
      </c>
      <c r="AG589" s="121"/>
      <c r="AH589" s="122"/>
      <c r="AI589" s="123"/>
      <c r="AJ589" s="112"/>
      <c r="AK589" s="119">
        <f t="shared" si="345"/>
        <v>0</v>
      </c>
      <c r="AL589" s="124"/>
      <c r="AM589" s="115">
        <f>IFERROR(IF(AL589="",0,(SUMIF($G$3:AK$3,"金额-入",$G589:AK589)-SUMIF($G$3:AK$3,"金额-出",$G589:AK589))/(SUMIF($G$3:AK$3,"数量-入",$G589:AK589)-SUMIF($G$3:AK$3,"数量-出",$G589:AK589))),0)</f>
        <v>0</v>
      </c>
      <c r="AN589" s="115">
        <f t="shared" si="346"/>
        <v>0</v>
      </c>
      <c r="AO589" s="125"/>
      <c r="AP589" s="126"/>
      <c r="AQ589" s="123"/>
      <c r="AR589" s="112"/>
      <c r="AS589" s="119">
        <f t="shared" si="347"/>
        <v>0</v>
      </c>
      <c r="AT589" s="124"/>
      <c r="AU589" s="115">
        <f>IFERROR(IF(AT589="",0,(SUMIF($G$3:AS$3,"金额-入",$G589:AS589)-SUMIF($G$3:AS$3,"金额-出",$G589:AS589))/(SUMIF($G$3:AS$3,"数量-入",$G589:AS589)-SUMIF($G$3:AS$3,"数量-出",$G589:AS589))),0)</f>
        <v>0</v>
      </c>
      <c r="AV589" s="115">
        <f t="shared" si="348"/>
        <v>0</v>
      </c>
      <c r="AW589" s="125"/>
      <c r="AX589" s="126"/>
      <c r="AY589" s="123"/>
      <c r="AZ589" s="112"/>
      <c r="BA589" s="119">
        <f t="shared" si="349"/>
        <v>0</v>
      </c>
      <c r="BB589" s="124"/>
      <c r="BC589" s="115">
        <f>IFERROR(IF(BB589="",0,(SUMIF($G$3:BA$3,"金额-入",$G589:BA589)-SUMIF($G$3:BA$3,"金额-出",$G589:BA589))/(SUMIF($G$3:BA$3,"数量-入",$G589:BA589)-SUMIF($G$3:BA$3,"数量-出",$G589:BA589))),0)</f>
        <v>0</v>
      </c>
      <c r="BD589" s="115">
        <f t="shared" si="350"/>
        <v>0</v>
      </c>
      <c r="BE589" s="125"/>
      <c r="BF589" s="126"/>
      <c r="BG589" s="123"/>
      <c r="BH589" s="112"/>
      <c r="BI589" s="119">
        <f t="shared" si="351"/>
        <v>0</v>
      </c>
      <c r="BJ589" s="124"/>
      <c r="BK589" s="115">
        <f>IFERROR(IF(BJ589="",0,(SUMIF($G$3:BI$3,"金额-入",$G589:BI589)-SUMIF($G$3:BI$3,"金额-出",$G589:BI589))/(SUMIF($G$3:BI$3,"数量-入",$G589:BI589)-SUMIF($G$3:BI$3,"数量-出",$G589:BI589))),0)</f>
        <v>0</v>
      </c>
      <c r="BL589" s="115">
        <f t="shared" si="352"/>
        <v>0</v>
      </c>
      <c r="BM589" s="125"/>
      <c r="BN589" s="126"/>
      <c r="BO589" s="123"/>
      <c r="BP589" s="112"/>
      <c r="BQ589" s="119">
        <f t="shared" si="353"/>
        <v>0</v>
      </c>
      <c r="BR589" s="124"/>
      <c r="BS589" s="115">
        <f>IFERROR(IF(BR589="",0,(SUMIF($G$3:BQ$3,"金额-入",$G589:BQ589)-SUMIF($G$3:BQ$3,"金额-出",$G589:BQ589))/(SUMIF($G$3:BQ$3,"数量-入",$G589:BQ589)-SUMIF($G$3:BQ$3,"数量-出",$G589:BQ589))),0)</f>
        <v>0</v>
      </c>
      <c r="BT589" s="115">
        <f t="shared" si="354"/>
        <v>0</v>
      </c>
      <c r="BU589" s="125"/>
      <c r="BV589" s="126"/>
      <c r="BW589" s="123"/>
      <c r="BX589" s="112"/>
      <c r="BY589" s="119">
        <f t="shared" si="355"/>
        <v>0</v>
      </c>
      <c r="BZ589" s="124"/>
      <c r="CA589" s="115">
        <f>IFERROR(IF(BZ589="",0,(SUMIF($G$3:BY$3,"金额-入",$G589:BY589)-SUMIF($G$3:BY$3,"金额-出",$G589:BY589))/(SUMIF($G$3:BY$3,"数量-入",$G589:BY589)-SUMIF($G$3:BY$3,"数量-出",$G589:BY589))),0)</f>
        <v>0</v>
      </c>
      <c r="CB589" s="115">
        <f t="shared" si="356"/>
        <v>0</v>
      </c>
      <c r="CC589" s="125"/>
      <c r="CD589" s="126"/>
      <c r="CE589" s="123"/>
      <c r="CF589" s="112"/>
      <c r="CG589" s="119">
        <f t="shared" si="357"/>
        <v>0</v>
      </c>
      <c r="CH589" s="124"/>
      <c r="CI589" s="115">
        <f>IFERROR(IF(CH589="",0,(SUMIF($G$3:CG$3,"金额-入",$G589:CG589)-SUMIF($G$3:CG$3,"金额-出",$G589:CG589))/(SUMIF($G$3:CG$3,"数量-入",$G589:CG589)-SUMIF($G$3:CG$3,"数量-出",$G589:CG589))),0)</f>
        <v>0</v>
      </c>
      <c r="CJ589" s="115">
        <f t="shared" si="358"/>
        <v>0</v>
      </c>
      <c r="CK589" s="125"/>
      <c r="CL589" s="126"/>
      <c r="CM589" s="123"/>
      <c r="CN589" s="112"/>
      <c r="CO589" s="119">
        <f t="shared" si="359"/>
        <v>0</v>
      </c>
      <c r="CP589" s="124"/>
      <c r="CQ589" s="115">
        <f>IFERROR(IF(CP589="",0,(SUMIF($G$3:CO$3,"金额-入",$G589:CO589)-SUMIF($G$3:CO$3,"金额-出",$G589:CO589))/(SUMIF($G$3:CO$3,"数量-入",$G589:CO589)-SUMIF($G$3:CO$3,"数量-出",$G589:CO589))),0)</f>
        <v>0</v>
      </c>
      <c r="CR589" s="115">
        <f t="shared" si="360"/>
        <v>0</v>
      </c>
      <c r="CS589" s="125"/>
      <c r="CT589" s="126"/>
      <c r="CU589" s="123"/>
      <c r="CV589" s="112"/>
      <c r="CW589" s="119">
        <f t="shared" si="361"/>
        <v>0</v>
      </c>
      <c r="CX589" s="124"/>
      <c r="CY589" s="115">
        <f>IFERROR(IF(CX589="",0,(SUMIF($G$3:CW$3,"金额-入",$G589:CW589)-SUMIF($G$3:CW$3,"金额-出",$G589:CW589))/(SUMIF($G$3:CW$3,"数量-入",$G589:CW589)-SUMIF($G$3:CW$3,"数量-出",$G589:CW589))),0)</f>
        <v>0</v>
      </c>
      <c r="CZ589" s="115">
        <f t="shared" si="362"/>
        <v>0</v>
      </c>
      <c r="DA589" s="125"/>
      <c r="DB589" s="126"/>
      <c r="DC589" s="123"/>
      <c r="DD589" s="112"/>
      <c r="DE589" s="119">
        <f t="shared" si="363"/>
        <v>0</v>
      </c>
      <c r="DF589" s="124"/>
      <c r="DG589" s="115">
        <f>IFERROR(IF(DF589="",0,(SUMIF($G$3:DE$3,"金额-入",$G589:DE589)-SUMIF($G$3:DE$3,"金额-出",$G589:DE589))/(SUMIF($G$3:DE$3,"数量-入",$G589:DE589)-SUMIF($G$3:DE$3,"数量-出",$G589:DE589))),0)</f>
        <v>0</v>
      </c>
      <c r="DH589" s="115">
        <f t="shared" si="364"/>
        <v>0</v>
      </c>
      <c r="DI589" s="125"/>
      <c r="DJ589" s="126"/>
      <c r="DK589" s="109">
        <f t="array" ref="DK589">MIN(IF(($G$3:$DJ$3="单价")*(G589:DJ589&lt;&gt;0),G589:DJ589))</f>
        <v>0</v>
      </c>
      <c r="DL589" s="97">
        <f t="array" ref="DL589">MAX(IF($G$3:$DJ$3="单价",G589:DJ589))</f>
        <v>0</v>
      </c>
      <c r="DM589" s="115">
        <f t="shared" si="365"/>
        <v>0</v>
      </c>
      <c r="DN589" s="127"/>
      <c r="DO589" s="2"/>
      <c r="DP589" s="11">
        <f t="shared" si="366"/>
        <v>0</v>
      </c>
      <c r="DQ589" s="11">
        <f t="shared" si="367"/>
        <v>0</v>
      </c>
      <c r="DR589" s="11"/>
      <c r="DS589" s="11"/>
      <c r="DT589" s="11"/>
      <c r="DU589" s="2"/>
      <c r="DV589" s="2"/>
      <c r="DW589" s="2"/>
      <c r="DX589" s="2"/>
      <c r="DY589" s="2"/>
    </row>
    <row r="590" spans="1:129" ht="18" hidden="1" customHeight="1" outlineLevel="1" x14ac:dyDescent="0.15">
      <c r="A590" s="2"/>
      <c r="B590" s="53">
        <f t="shared" ref="B590:B653" si="368">ROW()-4</f>
        <v>586</v>
      </c>
      <c r="C590" s="5"/>
      <c r="D590" s="6"/>
      <c r="E590" s="7"/>
      <c r="F590" s="8"/>
      <c r="G590" s="111"/>
      <c r="H590" s="112"/>
      <c r="I590" s="113">
        <f t="shared" si="333"/>
        <v>0</v>
      </c>
      <c r="J590" s="114">
        <f t="shared" si="334"/>
        <v>0</v>
      </c>
      <c r="K590" s="115">
        <f t="shared" si="331"/>
        <v>0</v>
      </c>
      <c r="L590" s="113">
        <f t="shared" si="335"/>
        <v>0</v>
      </c>
      <c r="M590" s="114">
        <f t="shared" si="336"/>
        <v>0</v>
      </c>
      <c r="N590" s="115">
        <f t="shared" si="332"/>
        <v>0</v>
      </c>
      <c r="O590" s="113">
        <f t="shared" si="337"/>
        <v>0</v>
      </c>
      <c r="P590" s="116">
        <f t="shared" si="338"/>
        <v>0</v>
      </c>
      <c r="Q590" s="117">
        <f t="shared" si="339"/>
        <v>0</v>
      </c>
      <c r="R590" s="118">
        <f t="shared" si="340"/>
        <v>0</v>
      </c>
      <c r="S590" s="111"/>
      <c r="T590" s="112"/>
      <c r="U590" s="119">
        <f t="shared" si="341"/>
        <v>0</v>
      </c>
      <c r="V590" s="120"/>
      <c r="W590" s="115">
        <f>IFERROR(IF(V590="",0,(SUMIF($G$3:U$3,"金额-入",$G590:U590)-SUMIF($G$3:U$3,"金额-出",$G590:U590))/(SUMIF($G$3:U$3,"数量-入",$G590:U590)-SUMIF($G$3:U$3,"数量-出",$G590:U590))),0)</f>
        <v>0</v>
      </c>
      <c r="X590" s="115">
        <f t="shared" si="342"/>
        <v>0</v>
      </c>
      <c r="Y590" s="121"/>
      <c r="Z590" s="122"/>
      <c r="AA590" s="111"/>
      <c r="AB590" s="112"/>
      <c r="AC590" s="119">
        <f t="shared" si="343"/>
        <v>0</v>
      </c>
      <c r="AD590" s="120"/>
      <c r="AE590" s="115">
        <f>IFERROR(IF(AD590="",0,(SUMIF($G$3:AC$3,"金额-入",$G590:AC590)-SUMIF($G$3:AC$3,"金额-出",$G590:AC590))/(SUMIF($G$3:AC$3,"数量-入",$G590:AC590)-SUMIF($G$3:AC$3,"数量-出",$G590:AC590))),0)</f>
        <v>0</v>
      </c>
      <c r="AF590" s="115">
        <f t="shared" si="344"/>
        <v>0</v>
      </c>
      <c r="AG590" s="121"/>
      <c r="AH590" s="122"/>
      <c r="AI590" s="123"/>
      <c r="AJ590" s="112"/>
      <c r="AK590" s="119">
        <f t="shared" si="345"/>
        <v>0</v>
      </c>
      <c r="AL590" s="124"/>
      <c r="AM590" s="115">
        <f>IFERROR(IF(AL590="",0,(SUMIF($G$3:AK$3,"金额-入",$G590:AK590)-SUMIF($G$3:AK$3,"金额-出",$G590:AK590))/(SUMIF($G$3:AK$3,"数量-入",$G590:AK590)-SUMIF($G$3:AK$3,"数量-出",$G590:AK590))),0)</f>
        <v>0</v>
      </c>
      <c r="AN590" s="115">
        <f t="shared" si="346"/>
        <v>0</v>
      </c>
      <c r="AO590" s="125"/>
      <c r="AP590" s="126"/>
      <c r="AQ590" s="123"/>
      <c r="AR590" s="112"/>
      <c r="AS590" s="119">
        <f t="shared" si="347"/>
        <v>0</v>
      </c>
      <c r="AT590" s="124"/>
      <c r="AU590" s="115">
        <f>IFERROR(IF(AT590="",0,(SUMIF($G$3:AS$3,"金额-入",$G590:AS590)-SUMIF($G$3:AS$3,"金额-出",$G590:AS590))/(SUMIF($G$3:AS$3,"数量-入",$G590:AS590)-SUMIF($G$3:AS$3,"数量-出",$G590:AS590))),0)</f>
        <v>0</v>
      </c>
      <c r="AV590" s="115">
        <f t="shared" si="348"/>
        <v>0</v>
      </c>
      <c r="AW590" s="125"/>
      <c r="AX590" s="126"/>
      <c r="AY590" s="123"/>
      <c r="AZ590" s="112"/>
      <c r="BA590" s="119">
        <f t="shared" si="349"/>
        <v>0</v>
      </c>
      <c r="BB590" s="124"/>
      <c r="BC590" s="115">
        <f>IFERROR(IF(BB590="",0,(SUMIF($G$3:BA$3,"金额-入",$G590:BA590)-SUMIF($G$3:BA$3,"金额-出",$G590:BA590))/(SUMIF($G$3:BA$3,"数量-入",$G590:BA590)-SUMIF($G$3:BA$3,"数量-出",$G590:BA590))),0)</f>
        <v>0</v>
      </c>
      <c r="BD590" s="115">
        <f t="shared" si="350"/>
        <v>0</v>
      </c>
      <c r="BE590" s="125"/>
      <c r="BF590" s="126"/>
      <c r="BG590" s="123"/>
      <c r="BH590" s="112"/>
      <c r="BI590" s="119">
        <f t="shared" si="351"/>
        <v>0</v>
      </c>
      <c r="BJ590" s="124"/>
      <c r="BK590" s="115">
        <f>IFERROR(IF(BJ590="",0,(SUMIF($G$3:BI$3,"金额-入",$G590:BI590)-SUMIF($G$3:BI$3,"金额-出",$G590:BI590))/(SUMIF($G$3:BI$3,"数量-入",$G590:BI590)-SUMIF($G$3:BI$3,"数量-出",$G590:BI590))),0)</f>
        <v>0</v>
      </c>
      <c r="BL590" s="115">
        <f t="shared" si="352"/>
        <v>0</v>
      </c>
      <c r="BM590" s="125"/>
      <c r="BN590" s="126"/>
      <c r="BO590" s="123"/>
      <c r="BP590" s="112"/>
      <c r="BQ590" s="119">
        <f t="shared" si="353"/>
        <v>0</v>
      </c>
      <c r="BR590" s="124"/>
      <c r="BS590" s="115">
        <f>IFERROR(IF(BR590="",0,(SUMIF($G$3:BQ$3,"金额-入",$G590:BQ590)-SUMIF($G$3:BQ$3,"金额-出",$G590:BQ590))/(SUMIF($G$3:BQ$3,"数量-入",$G590:BQ590)-SUMIF($G$3:BQ$3,"数量-出",$G590:BQ590))),0)</f>
        <v>0</v>
      </c>
      <c r="BT590" s="115">
        <f t="shared" si="354"/>
        <v>0</v>
      </c>
      <c r="BU590" s="125"/>
      <c r="BV590" s="126"/>
      <c r="BW590" s="123"/>
      <c r="BX590" s="112"/>
      <c r="BY590" s="119">
        <f t="shared" si="355"/>
        <v>0</v>
      </c>
      <c r="BZ590" s="124"/>
      <c r="CA590" s="115">
        <f>IFERROR(IF(BZ590="",0,(SUMIF($G$3:BY$3,"金额-入",$G590:BY590)-SUMIF($G$3:BY$3,"金额-出",$G590:BY590))/(SUMIF($G$3:BY$3,"数量-入",$G590:BY590)-SUMIF($G$3:BY$3,"数量-出",$G590:BY590))),0)</f>
        <v>0</v>
      </c>
      <c r="CB590" s="115">
        <f t="shared" si="356"/>
        <v>0</v>
      </c>
      <c r="CC590" s="125"/>
      <c r="CD590" s="126"/>
      <c r="CE590" s="123"/>
      <c r="CF590" s="112"/>
      <c r="CG590" s="119">
        <f t="shared" si="357"/>
        <v>0</v>
      </c>
      <c r="CH590" s="124"/>
      <c r="CI590" s="115">
        <f>IFERROR(IF(CH590="",0,(SUMIF($G$3:CG$3,"金额-入",$G590:CG590)-SUMIF($G$3:CG$3,"金额-出",$G590:CG590))/(SUMIF($G$3:CG$3,"数量-入",$G590:CG590)-SUMIF($G$3:CG$3,"数量-出",$G590:CG590))),0)</f>
        <v>0</v>
      </c>
      <c r="CJ590" s="115">
        <f t="shared" si="358"/>
        <v>0</v>
      </c>
      <c r="CK590" s="125"/>
      <c r="CL590" s="126"/>
      <c r="CM590" s="123"/>
      <c r="CN590" s="112"/>
      <c r="CO590" s="119">
        <f t="shared" si="359"/>
        <v>0</v>
      </c>
      <c r="CP590" s="124"/>
      <c r="CQ590" s="115">
        <f>IFERROR(IF(CP590="",0,(SUMIF($G$3:CO$3,"金额-入",$G590:CO590)-SUMIF($G$3:CO$3,"金额-出",$G590:CO590))/(SUMIF($G$3:CO$3,"数量-入",$G590:CO590)-SUMIF($G$3:CO$3,"数量-出",$G590:CO590))),0)</f>
        <v>0</v>
      </c>
      <c r="CR590" s="115">
        <f t="shared" si="360"/>
        <v>0</v>
      </c>
      <c r="CS590" s="125"/>
      <c r="CT590" s="126"/>
      <c r="CU590" s="123"/>
      <c r="CV590" s="112"/>
      <c r="CW590" s="119">
        <f t="shared" si="361"/>
        <v>0</v>
      </c>
      <c r="CX590" s="124"/>
      <c r="CY590" s="115">
        <f>IFERROR(IF(CX590="",0,(SUMIF($G$3:CW$3,"金额-入",$G590:CW590)-SUMIF($G$3:CW$3,"金额-出",$G590:CW590))/(SUMIF($G$3:CW$3,"数量-入",$G590:CW590)-SUMIF($G$3:CW$3,"数量-出",$G590:CW590))),0)</f>
        <v>0</v>
      </c>
      <c r="CZ590" s="115">
        <f t="shared" si="362"/>
        <v>0</v>
      </c>
      <c r="DA590" s="125"/>
      <c r="DB590" s="126"/>
      <c r="DC590" s="123"/>
      <c r="DD590" s="112"/>
      <c r="DE590" s="119">
        <f t="shared" si="363"/>
        <v>0</v>
      </c>
      <c r="DF590" s="124"/>
      <c r="DG590" s="115">
        <f>IFERROR(IF(DF590="",0,(SUMIF($G$3:DE$3,"金额-入",$G590:DE590)-SUMIF($G$3:DE$3,"金额-出",$G590:DE590))/(SUMIF($G$3:DE$3,"数量-入",$G590:DE590)-SUMIF($G$3:DE$3,"数量-出",$G590:DE590))),0)</f>
        <v>0</v>
      </c>
      <c r="DH590" s="115">
        <f t="shared" si="364"/>
        <v>0</v>
      </c>
      <c r="DI590" s="125"/>
      <c r="DJ590" s="126"/>
      <c r="DK590" s="109">
        <f t="array" ref="DK590">MIN(IF(($G$3:$DJ$3="单价")*(G590:DJ590&lt;&gt;0),G590:DJ590))</f>
        <v>0</v>
      </c>
      <c r="DL590" s="97">
        <f t="array" ref="DL590">MAX(IF($G$3:$DJ$3="单价",G590:DJ590))</f>
        <v>0</v>
      </c>
      <c r="DM590" s="115">
        <f t="shared" si="365"/>
        <v>0</v>
      </c>
      <c r="DN590" s="127"/>
      <c r="DO590" s="2"/>
      <c r="DP590" s="11">
        <f t="shared" si="366"/>
        <v>0</v>
      </c>
      <c r="DQ590" s="11">
        <f t="shared" si="367"/>
        <v>0</v>
      </c>
      <c r="DR590" s="11"/>
      <c r="DS590" s="11"/>
      <c r="DT590" s="11"/>
      <c r="DU590" s="2"/>
      <c r="DV590" s="2"/>
      <c r="DW590" s="2"/>
      <c r="DX590" s="2"/>
      <c r="DY590" s="2"/>
    </row>
    <row r="591" spans="1:129" ht="18" hidden="1" customHeight="1" outlineLevel="1" x14ac:dyDescent="0.15">
      <c r="A591" s="2"/>
      <c r="B591" s="53">
        <f t="shared" si="368"/>
        <v>587</v>
      </c>
      <c r="C591" s="5"/>
      <c r="D591" s="6"/>
      <c r="E591" s="7"/>
      <c r="F591" s="8"/>
      <c r="G591" s="111"/>
      <c r="H591" s="112"/>
      <c r="I591" s="113">
        <f t="shared" si="333"/>
        <v>0</v>
      </c>
      <c r="J591" s="114">
        <f t="shared" si="334"/>
        <v>0</v>
      </c>
      <c r="K591" s="115">
        <f t="shared" si="331"/>
        <v>0</v>
      </c>
      <c r="L591" s="113">
        <f t="shared" si="335"/>
        <v>0</v>
      </c>
      <c r="M591" s="114">
        <f t="shared" si="336"/>
        <v>0</v>
      </c>
      <c r="N591" s="115">
        <f t="shared" si="332"/>
        <v>0</v>
      </c>
      <c r="O591" s="113">
        <f t="shared" si="337"/>
        <v>0</v>
      </c>
      <c r="P591" s="116">
        <f t="shared" si="338"/>
        <v>0</v>
      </c>
      <c r="Q591" s="117">
        <f t="shared" si="339"/>
        <v>0</v>
      </c>
      <c r="R591" s="118">
        <f t="shared" si="340"/>
        <v>0</v>
      </c>
      <c r="S591" s="111"/>
      <c r="T591" s="112"/>
      <c r="U591" s="119">
        <f t="shared" si="341"/>
        <v>0</v>
      </c>
      <c r="V591" s="120"/>
      <c r="W591" s="115">
        <f>IFERROR(IF(V591="",0,(SUMIF($G$3:U$3,"金额-入",$G591:U591)-SUMIF($G$3:U$3,"金额-出",$G591:U591))/(SUMIF($G$3:U$3,"数量-入",$G591:U591)-SUMIF($G$3:U$3,"数量-出",$G591:U591))),0)</f>
        <v>0</v>
      </c>
      <c r="X591" s="115">
        <f t="shared" si="342"/>
        <v>0</v>
      </c>
      <c r="Y591" s="121"/>
      <c r="Z591" s="122"/>
      <c r="AA591" s="111"/>
      <c r="AB591" s="112"/>
      <c r="AC591" s="119">
        <f t="shared" si="343"/>
        <v>0</v>
      </c>
      <c r="AD591" s="120"/>
      <c r="AE591" s="115">
        <f>IFERROR(IF(AD591="",0,(SUMIF($G$3:AC$3,"金额-入",$G591:AC591)-SUMIF($G$3:AC$3,"金额-出",$G591:AC591))/(SUMIF($G$3:AC$3,"数量-入",$G591:AC591)-SUMIF($G$3:AC$3,"数量-出",$G591:AC591))),0)</f>
        <v>0</v>
      </c>
      <c r="AF591" s="115">
        <f t="shared" si="344"/>
        <v>0</v>
      </c>
      <c r="AG591" s="121"/>
      <c r="AH591" s="122"/>
      <c r="AI591" s="123"/>
      <c r="AJ591" s="112"/>
      <c r="AK591" s="119">
        <f t="shared" si="345"/>
        <v>0</v>
      </c>
      <c r="AL591" s="124"/>
      <c r="AM591" s="115">
        <f>IFERROR(IF(AL591="",0,(SUMIF($G$3:AK$3,"金额-入",$G591:AK591)-SUMIF($G$3:AK$3,"金额-出",$G591:AK591))/(SUMIF($G$3:AK$3,"数量-入",$G591:AK591)-SUMIF($G$3:AK$3,"数量-出",$G591:AK591))),0)</f>
        <v>0</v>
      </c>
      <c r="AN591" s="115">
        <f t="shared" si="346"/>
        <v>0</v>
      </c>
      <c r="AO591" s="125"/>
      <c r="AP591" s="126"/>
      <c r="AQ591" s="123"/>
      <c r="AR591" s="112"/>
      <c r="AS591" s="119">
        <f t="shared" si="347"/>
        <v>0</v>
      </c>
      <c r="AT591" s="124"/>
      <c r="AU591" s="115">
        <f>IFERROR(IF(AT591="",0,(SUMIF($G$3:AS$3,"金额-入",$G591:AS591)-SUMIF($G$3:AS$3,"金额-出",$G591:AS591))/(SUMIF($G$3:AS$3,"数量-入",$G591:AS591)-SUMIF($G$3:AS$3,"数量-出",$G591:AS591))),0)</f>
        <v>0</v>
      </c>
      <c r="AV591" s="115">
        <f t="shared" si="348"/>
        <v>0</v>
      </c>
      <c r="AW591" s="125"/>
      <c r="AX591" s="126"/>
      <c r="AY591" s="123"/>
      <c r="AZ591" s="112"/>
      <c r="BA591" s="119">
        <f t="shared" si="349"/>
        <v>0</v>
      </c>
      <c r="BB591" s="124"/>
      <c r="BC591" s="115">
        <f>IFERROR(IF(BB591="",0,(SUMIF($G$3:BA$3,"金额-入",$G591:BA591)-SUMIF($G$3:BA$3,"金额-出",$G591:BA591))/(SUMIF($G$3:BA$3,"数量-入",$G591:BA591)-SUMIF($G$3:BA$3,"数量-出",$G591:BA591))),0)</f>
        <v>0</v>
      </c>
      <c r="BD591" s="115">
        <f t="shared" si="350"/>
        <v>0</v>
      </c>
      <c r="BE591" s="125"/>
      <c r="BF591" s="126"/>
      <c r="BG591" s="123"/>
      <c r="BH591" s="112"/>
      <c r="BI591" s="119">
        <f t="shared" si="351"/>
        <v>0</v>
      </c>
      <c r="BJ591" s="124"/>
      <c r="BK591" s="115">
        <f>IFERROR(IF(BJ591="",0,(SUMIF($G$3:BI$3,"金额-入",$G591:BI591)-SUMIF($G$3:BI$3,"金额-出",$G591:BI591))/(SUMIF($G$3:BI$3,"数量-入",$G591:BI591)-SUMIF($G$3:BI$3,"数量-出",$G591:BI591))),0)</f>
        <v>0</v>
      </c>
      <c r="BL591" s="115">
        <f t="shared" si="352"/>
        <v>0</v>
      </c>
      <c r="BM591" s="125"/>
      <c r="BN591" s="126"/>
      <c r="BO591" s="123"/>
      <c r="BP591" s="112"/>
      <c r="BQ591" s="119">
        <f t="shared" si="353"/>
        <v>0</v>
      </c>
      <c r="BR591" s="124"/>
      <c r="BS591" s="115">
        <f>IFERROR(IF(BR591="",0,(SUMIF($G$3:BQ$3,"金额-入",$G591:BQ591)-SUMIF($G$3:BQ$3,"金额-出",$G591:BQ591))/(SUMIF($G$3:BQ$3,"数量-入",$G591:BQ591)-SUMIF($G$3:BQ$3,"数量-出",$G591:BQ591))),0)</f>
        <v>0</v>
      </c>
      <c r="BT591" s="115">
        <f t="shared" si="354"/>
        <v>0</v>
      </c>
      <c r="BU591" s="125"/>
      <c r="BV591" s="126"/>
      <c r="BW591" s="123"/>
      <c r="BX591" s="112"/>
      <c r="BY591" s="119">
        <f t="shared" si="355"/>
        <v>0</v>
      </c>
      <c r="BZ591" s="124"/>
      <c r="CA591" s="115">
        <f>IFERROR(IF(BZ591="",0,(SUMIF($G$3:BY$3,"金额-入",$G591:BY591)-SUMIF($G$3:BY$3,"金额-出",$G591:BY591))/(SUMIF($G$3:BY$3,"数量-入",$G591:BY591)-SUMIF($G$3:BY$3,"数量-出",$G591:BY591))),0)</f>
        <v>0</v>
      </c>
      <c r="CB591" s="115">
        <f t="shared" si="356"/>
        <v>0</v>
      </c>
      <c r="CC591" s="125"/>
      <c r="CD591" s="126"/>
      <c r="CE591" s="123"/>
      <c r="CF591" s="112"/>
      <c r="CG591" s="119">
        <f t="shared" si="357"/>
        <v>0</v>
      </c>
      <c r="CH591" s="124"/>
      <c r="CI591" s="115">
        <f>IFERROR(IF(CH591="",0,(SUMIF($G$3:CG$3,"金额-入",$G591:CG591)-SUMIF($G$3:CG$3,"金额-出",$G591:CG591))/(SUMIF($G$3:CG$3,"数量-入",$G591:CG591)-SUMIF($G$3:CG$3,"数量-出",$G591:CG591))),0)</f>
        <v>0</v>
      </c>
      <c r="CJ591" s="115">
        <f t="shared" si="358"/>
        <v>0</v>
      </c>
      <c r="CK591" s="125"/>
      <c r="CL591" s="126"/>
      <c r="CM591" s="123"/>
      <c r="CN591" s="112"/>
      <c r="CO591" s="119">
        <f t="shared" si="359"/>
        <v>0</v>
      </c>
      <c r="CP591" s="124"/>
      <c r="CQ591" s="115">
        <f>IFERROR(IF(CP591="",0,(SUMIF($G$3:CO$3,"金额-入",$G591:CO591)-SUMIF($G$3:CO$3,"金额-出",$G591:CO591))/(SUMIF($G$3:CO$3,"数量-入",$G591:CO591)-SUMIF($G$3:CO$3,"数量-出",$G591:CO591))),0)</f>
        <v>0</v>
      </c>
      <c r="CR591" s="115">
        <f t="shared" si="360"/>
        <v>0</v>
      </c>
      <c r="CS591" s="125"/>
      <c r="CT591" s="126"/>
      <c r="CU591" s="123"/>
      <c r="CV591" s="112"/>
      <c r="CW591" s="119">
        <f t="shared" si="361"/>
        <v>0</v>
      </c>
      <c r="CX591" s="124"/>
      <c r="CY591" s="115">
        <f>IFERROR(IF(CX591="",0,(SUMIF($G$3:CW$3,"金额-入",$G591:CW591)-SUMIF($G$3:CW$3,"金额-出",$G591:CW591))/(SUMIF($G$3:CW$3,"数量-入",$G591:CW591)-SUMIF($G$3:CW$3,"数量-出",$G591:CW591))),0)</f>
        <v>0</v>
      </c>
      <c r="CZ591" s="115">
        <f t="shared" si="362"/>
        <v>0</v>
      </c>
      <c r="DA591" s="125"/>
      <c r="DB591" s="126"/>
      <c r="DC591" s="123"/>
      <c r="DD591" s="112"/>
      <c r="DE591" s="119">
        <f t="shared" si="363"/>
        <v>0</v>
      </c>
      <c r="DF591" s="124"/>
      <c r="DG591" s="115">
        <f>IFERROR(IF(DF591="",0,(SUMIF($G$3:DE$3,"金额-入",$G591:DE591)-SUMIF($G$3:DE$3,"金额-出",$G591:DE591))/(SUMIF($G$3:DE$3,"数量-入",$G591:DE591)-SUMIF($G$3:DE$3,"数量-出",$G591:DE591))),0)</f>
        <v>0</v>
      </c>
      <c r="DH591" s="115">
        <f t="shared" si="364"/>
        <v>0</v>
      </c>
      <c r="DI591" s="125"/>
      <c r="DJ591" s="126"/>
      <c r="DK591" s="109">
        <f t="array" ref="DK591">MIN(IF(($G$3:$DJ$3="单价")*(G591:DJ591&lt;&gt;0),G591:DJ591))</f>
        <v>0</v>
      </c>
      <c r="DL591" s="97">
        <f t="array" ref="DL591">MAX(IF($G$3:$DJ$3="单价",G591:DJ591))</f>
        <v>0</v>
      </c>
      <c r="DM591" s="115">
        <f t="shared" si="365"/>
        <v>0</v>
      </c>
      <c r="DN591" s="127"/>
      <c r="DO591" s="2"/>
      <c r="DP591" s="11">
        <f t="shared" si="366"/>
        <v>0</v>
      </c>
      <c r="DQ591" s="11">
        <f t="shared" si="367"/>
        <v>0</v>
      </c>
      <c r="DR591" s="11"/>
      <c r="DS591" s="11"/>
      <c r="DT591" s="11"/>
      <c r="DU591" s="2"/>
      <c r="DV591" s="2"/>
      <c r="DW591" s="2"/>
      <c r="DX591" s="2"/>
      <c r="DY591" s="2"/>
    </row>
    <row r="592" spans="1:129" ht="18" hidden="1" customHeight="1" outlineLevel="1" x14ac:dyDescent="0.15">
      <c r="A592" s="2"/>
      <c r="B592" s="53">
        <f t="shared" si="368"/>
        <v>588</v>
      </c>
      <c r="C592" s="5"/>
      <c r="D592" s="6"/>
      <c r="E592" s="7"/>
      <c r="F592" s="8"/>
      <c r="G592" s="111"/>
      <c r="H592" s="112"/>
      <c r="I592" s="113">
        <f t="shared" si="333"/>
        <v>0</v>
      </c>
      <c r="J592" s="114">
        <f t="shared" si="334"/>
        <v>0</v>
      </c>
      <c r="K592" s="115">
        <f t="shared" si="331"/>
        <v>0</v>
      </c>
      <c r="L592" s="113">
        <f t="shared" si="335"/>
        <v>0</v>
      </c>
      <c r="M592" s="114">
        <f t="shared" si="336"/>
        <v>0</v>
      </c>
      <c r="N592" s="115">
        <f t="shared" si="332"/>
        <v>0</v>
      </c>
      <c r="O592" s="113">
        <f t="shared" si="337"/>
        <v>0</v>
      </c>
      <c r="P592" s="116">
        <f t="shared" si="338"/>
        <v>0</v>
      </c>
      <c r="Q592" s="117">
        <f t="shared" si="339"/>
        <v>0</v>
      </c>
      <c r="R592" s="118">
        <f t="shared" si="340"/>
        <v>0</v>
      </c>
      <c r="S592" s="111"/>
      <c r="T592" s="112"/>
      <c r="U592" s="119">
        <f t="shared" si="341"/>
        <v>0</v>
      </c>
      <c r="V592" s="120"/>
      <c r="W592" s="115">
        <f>IFERROR(IF(V592="",0,(SUMIF($G$3:U$3,"金额-入",$G592:U592)-SUMIF($G$3:U$3,"金额-出",$G592:U592))/(SUMIF($G$3:U$3,"数量-入",$G592:U592)-SUMIF($G$3:U$3,"数量-出",$G592:U592))),0)</f>
        <v>0</v>
      </c>
      <c r="X592" s="115">
        <f t="shared" si="342"/>
        <v>0</v>
      </c>
      <c r="Y592" s="121"/>
      <c r="Z592" s="122"/>
      <c r="AA592" s="111"/>
      <c r="AB592" s="112"/>
      <c r="AC592" s="119">
        <f t="shared" si="343"/>
        <v>0</v>
      </c>
      <c r="AD592" s="120"/>
      <c r="AE592" s="115">
        <f>IFERROR(IF(AD592="",0,(SUMIF($G$3:AC$3,"金额-入",$G592:AC592)-SUMIF($G$3:AC$3,"金额-出",$G592:AC592))/(SUMIF($G$3:AC$3,"数量-入",$G592:AC592)-SUMIF($G$3:AC$3,"数量-出",$G592:AC592))),0)</f>
        <v>0</v>
      </c>
      <c r="AF592" s="115">
        <f t="shared" si="344"/>
        <v>0</v>
      </c>
      <c r="AG592" s="121"/>
      <c r="AH592" s="122"/>
      <c r="AI592" s="123"/>
      <c r="AJ592" s="112"/>
      <c r="AK592" s="119">
        <f t="shared" si="345"/>
        <v>0</v>
      </c>
      <c r="AL592" s="124"/>
      <c r="AM592" s="115">
        <f>IFERROR(IF(AL592="",0,(SUMIF($G$3:AK$3,"金额-入",$G592:AK592)-SUMIF($G$3:AK$3,"金额-出",$G592:AK592))/(SUMIF($G$3:AK$3,"数量-入",$G592:AK592)-SUMIF($G$3:AK$3,"数量-出",$G592:AK592))),0)</f>
        <v>0</v>
      </c>
      <c r="AN592" s="115">
        <f t="shared" si="346"/>
        <v>0</v>
      </c>
      <c r="AO592" s="125"/>
      <c r="AP592" s="126"/>
      <c r="AQ592" s="123"/>
      <c r="AR592" s="112"/>
      <c r="AS592" s="119">
        <f t="shared" si="347"/>
        <v>0</v>
      </c>
      <c r="AT592" s="124"/>
      <c r="AU592" s="115">
        <f>IFERROR(IF(AT592="",0,(SUMIF($G$3:AS$3,"金额-入",$G592:AS592)-SUMIF($G$3:AS$3,"金额-出",$G592:AS592))/(SUMIF($G$3:AS$3,"数量-入",$G592:AS592)-SUMIF($G$3:AS$3,"数量-出",$G592:AS592))),0)</f>
        <v>0</v>
      </c>
      <c r="AV592" s="115">
        <f t="shared" si="348"/>
        <v>0</v>
      </c>
      <c r="AW592" s="125"/>
      <c r="AX592" s="126"/>
      <c r="AY592" s="123"/>
      <c r="AZ592" s="112"/>
      <c r="BA592" s="119">
        <f t="shared" si="349"/>
        <v>0</v>
      </c>
      <c r="BB592" s="124"/>
      <c r="BC592" s="115">
        <f>IFERROR(IF(BB592="",0,(SUMIF($G$3:BA$3,"金额-入",$G592:BA592)-SUMIF($G$3:BA$3,"金额-出",$G592:BA592))/(SUMIF($G$3:BA$3,"数量-入",$G592:BA592)-SUMIF($G$3:BA$3,"数量-出",$G592:BA592))),0)</f>
        <v>0</v>
      </c>
      <c r="BD592" s="115">
        <f t="shared" si="350"/>
        <v>0</v>
      </c>
      <c r="BE592" s="125"/>
      <c r="BF592" s="126"/>
      <c r="BG592" s="123"/>
      <c r="BH592" s="112"/>
      <c r="BI592" s="119">
        <f t="shared" si="351"/>
        <v>0</v>
      </c>
      <c r="BJ592" s="124"/>
      <c r="BK592" s="115">
        <f>IFERROR(IF(BJ592="",0,(SUMIF($G$3:BI$3,"金额-入",$G592:BI592)-SUMIF($G$3:BI$3,"金额-出",$G592:BI592))/(SUMIF($G$3:BI$3,"数量-入",$G592:BI592)-SUMIF($G$3:BI$3,"数量-出",$G592:BI592))),0)</f>
        <v>0</v>
      </c>
      <c r="BL592" s="115">
        <f t="shared" si="352"/>
        <v>0</v>
      </c>
      <c r="BM592" s="125"/>
      <c r="BN592" s="126"/>
      <c r="BO592" s="123"/>
      <c r="BP592" s="112"/>
      <c r="BQ592" s="119">
        <f t="shared" si="353"/>
        <v>0</v>
      </c>
      <c r="BR592" s="124"/>
      <c r="BS592" s="115">
        <f>IFERROR(IF(BR592="",0,(SUMIF($G$3:BQ$3,"金额-入",$G592:BQ592)-SUMIF($G$3:BQ$3,"金额-出",$G592:BQ592))/(SUMIF($G$3:BQ$3,"数量-入",$G592:BQ592)-SUMIF($G$3:BQ$3,"数量-出",$G592:BQ592))),0)</f>
        <v>0</v>
      </c>
      <c r="BT592" s="115">
        <f t="shared" si="354"/>
        <v>0</v>
      </c>
      <c r="BU592" s="125"/>
      <c r="BV592" s="126"/>
      <c r="BW592" s="123"/>
      <c r="BX592" s="112"/>
      <c r="BY592" s="119">
        <f t="shared" si="355"/>
        <v>0</v>
      </c>
      <c r="BZ592" s="124"/>
      <c r="CA592" s="115">
        <f>IFERROR(IF(BZ592="",0,(SUMIF($G$3:BY$3,"金额-入",$G592:BY592)-SUMIF($G$3:BY$3,"金额-出",$G592:BY592))/(SUMIF($G$3:BY$3,"数量-入",$G592:BY592)-SUMIF($G$3:BY$3,"数量-出",$G592:BY592))),0)</f>
        <v>0</v>
      </c>
      <c r="CB592" s="115">
        <f t="shared" si="356"/>
        <v>0</v>
      </c>
      <c r="CC592" s="125"/>
      <c r="CD592" s="126"/>
      <c r="CE592" s="123"/>
      <c r="CF592" s="112"/>
      <c r="CG592" s="119">
        <f t="shared" si="357"/>
        <v>0</v>
      </c>
      <c r="CH592" s="124"/>
      <c r="CI592" s="115">
        <f>IFERROR(IF(CH592="",0,(SUMIF($G$3:CG$3,"金额-入",$G592:CG592)-SUMIF($G$3:CG$3,"金额-出",$G592:CG592))/(SUMIF($G$3:CG$3,"数量-入",$G592:CG592)-SUMIF($G$3:CG$3,"数量-出",$G592:CG592))),0)</f>
        <v>0</v>
      </c>
      <c r="CJ592" s="115">
        <f t="shared" si="358"/>
        <v>0</v>
      </c>
      <c r="CK592" s="125"/>
      <c r="CL592" s="126"/>
      <c r="CM592" s="123"/>
      <c r="CN592" s="112"/>
      <c r="CO592" s="119">
        <f t="shared" si="359"/>
        <v>0</v>
      </c>
      <c r="CP592" s="124"/>
      <c r="CQ592" s="115">
        <f>IFERROR(IF(CP592="",0,(SUMIF($G$3:CO$3,"金额-入",$G592:CO592)-SUMIF($G$3:CO$3,"金额-出",$G592:CO592))/(SUMIF($G$3:CO$3,"数量-入",$G592:CO592)-SUMIF($G$3:CO$3,"数量-出",$G592:CO592))),0)</f>
        <v>0</v>
      </c>
      <c r="CR592" s="115">
        <f t="shared" si="360"/>
        <v>0</v>
      </c>
      <c r="CS592" s="125"/>
      <c r="CT592" s="126"/>
      <c r="CU592" s="123"/>
      <c r="CV592" s="112"/>
      <c r="CW592" s="119">
        <f t="shared" si="361"/>
        <v>0</v>
      </c>
      <c r="CX592" s="124"/>
      <c r="CY592" s="115">
        <f>IFERROR(IF(CX592="",0,(SUMIF($G$3:CW$3,"金额-入",$G592:CW592)-SUMIF($G$3:CW$3,"金额-出",$G592:CW592))/(SUMIF($G$3:CW$3,"数量-入",$G592:CW592)-SUMIF($G$3:CW$3,"数量-出",$G592:CW592))),0)</f>
        <v>0</v>
      </c>
      <c r="CZ592" s="115">
        <f t="shared" si="362"/>
        <v>0</v>
      </c>
      <c r="DA592" s="125"/>
      <c r="DB592" s="126"/>
      <c r="DC592" s="123"/>
      <c r="DD592" s="112"/>
      <c r="DE592" s="119">
        <f t="shared" si="363"/>
        <v>0</v>
      </c>
      <c r="DF592" s="124"/>
      <c r="DG592" s="115">
        <f>IFERROR(IF(DF592="",0,(SUMIF($G$3:DE$3,"金额-入",$G592:DE592)-SUMIF($G$3:DE$3,"金额-出",$G592:DE592))/(SUMIF($G$3:DE$3,"数量-入",$G592:DE592)-SUMIF($G$3:DE$3,"数量-出",$G592:DE592))),0)</f>
        <v>0</v>
      </c>
      <c r="DH592" s="115">
        <f t="shared" si="364"/>
        <v>0</v>
      </c>
      <c r="DI592" s="125"/>
      <c r="DJ592" s="126"/>
      <c r="DK592" s="109">
        <f t="array" ref="DK592">MIN(IF(($G$3:$DJ$3="单价")*(G592:DJ592&lt;&gt;0),G592:DJ592))</f>
        <v>0</v>
      </c>
      <c r="DL592" s="97">
        <f t="array" ref="DL592">MAX(IF($G$3:$DJ$3="单价",G592:DJ592))</f>
        <v>0</v>
      </c>
      <c r="DM592" s="115">
        <f t="shared" si="365"/>
        <v>0</v>
      </c>
      <c r="DN592" s="127"/>
      <c r="DO592" s="2"/>
      <c r="DP592" s="11">
        <f t="shared" si="366"/>
        <v>0</v>
      </c>
      <c r="DQ592" s="11">
        <f t="shared" si="367"/>
        <v>0</v>
      </c>
      <c r="DR592" s="11"/>
      <c r="DS592" s="11"/>
      <c r="DT592" s="11"/>
      <c r="DU592" s="2"/>
      <c r="DV592" s="2"/>
      <c r="DW592" s="2"/>
      <c r="DX592" s="2"/>
      <c r="DY592" s="2"/>
    </row>
    <row r="593" spans="1:129" ht="18" hidden="1" customHeight="1" outlineLevel="1" x14ac:dyDescent="0.15">
      <c r="A593" s="2"/>
      <c r="B593" s="53">
        <f t="shared" si="368"/>
        <v>589</v>
      </c>
      <c r="C593" s="5"/>
      <c r="D593" s="6"/>
      <c r="E593" s="7"/>
      <c r="F593" s="8"/>
      <c r="G593" s="111"/>
      <c r="H593" s="112"/>
      <c r="I593" s="113">
        <f t="shared" si="333"/>
        <v>0</v>
      </c>
      <c r="J593" s="114">
        <f t="shared" si="334"/>
        <v>0</v>
      </c>
      <c r="K593" s="115">
        <f t="shared" si="331"/>
        <v>0</v>
      </c>
      <c r="L593" s="113">
        <f t="shared" si="335"/>
        <v>0</v>
      </c>
      <c r="M593" s="114">
        <f t="shared" si="336"/>
        <v>0</v>
      </c>
      <c r="N593" s="115">
        <f t="shared" si="332"/>
        <v>0</v>
      </c>
      <c r="O593" s="113">
        <f t="shared" si="337"/>
        <v>0</v>
      </c>
      <c r="P593" s="116">
        <f t="shared" si="338"/>
        <v>0</v>
      </c>
      <c r="Q593" s="117">
        <f t="shared" si="339"/>
        <v>0</v>
      </c>
      <c r="R593" s="118">
        <f t="shared" si="340"/>
        <v>0</v>
      </c>
      <c r="S593" s="111"/>
      <c r="T593" s="112"/>
      <c r="U593" s="119">
        <f t="shared" si="341"/>
        <v>0</v>
      </c>
      <c r="V593" s="120"/>
      <c r="W593" s="115">
        <f>IFERROR(IF(V593="",0,(SUMIF($G$3:U$3,"金额-入",$G593:U593)-SUMIF($G$3:U$3,"金额-出",$G593:U593))/(SUMIF($G$3:U$3,"数量-入",$G593:U593)-SUMIF($G$3:U$3,"数量-出",$G593:U593))),0)</f>
        <v>0</v>
      </c>
      <c r="X593" s="115">
        <f t="shared" si="342"/>
        <v>0</v>
      </c>
      <c r="Y593" s="121"/>
      <c r="Z593" s="122"/>
      <c r="AA593" s="111"/>
      <c r="AB593" s="112"/>
      <c r="AC593" s="119">
        <f t="shared" si="343"/>
        <v>0</v>
      </c>
      <c r="AD593" s="120"/>
      <c r="AE593" s="115">
        <f>IFERROR(IF(AD593="",0,(SUMIF($G$3:AC$3,"金额-入",$G593:AC593)-SUMIF($G$3:AC$3,"金额-出",$G593:AC593))/(SUMIF($G$3:AC$3,"数量-入",$G593:AC593)-SUMIF($G$3:AC$3,"数量-出",$G593:AC593))),0)</f>
        <v>0</v>
      </c>
      <c r="AF593" s="115">
        <f t="shared" si="344"/>
        <v>0</v>
      </c>
      <c r="AG593" s="121"/>
      <c r="AH593" s="122"/>
      <c r="AI593" s="123"/>
      <c r="AJ593" s="112"/>
      <c r="AK593" s="119">
        <f t="shared" si="345"/>
        <v>0</v>
      </c>
      <c r="AL593" s="124"/>
      <c r="AM593" s="115">
        <f>IFERROR(IF(AL593="",0,(SUMIF($G$3:AK$3,"金额-入",$G593:AK593)-SUMIF($G$3:AK$3,"金额-出",$G593:AK593))/(SUMIF($G$3:AK$3,"数量-入",$G593:AK593)-SUMIF($G$3:AK$3,"数量-出",$G593:AK593))),0)</f>
        <v>0</v>
      </c>
      <c r="AN593" s="115">
        <f t="shared" si="346"/>
        <v>0</v>
      </c>
      <c r="AO593" s="125"/>
      <c r="AP593" s="126"/>
      <c r="AQ593" s="123"/>
      <c r="AR593" s="112"/>
      <c r="AS593" s="119">
        <f t="shared" si="347"/>
        <v>0</v>
      </c>
      <c r="AT593" s="124"/>
      <c r="AU593" s="115">
        <f>IFERROR(IF(AT593="",0,(SUMIF($G$3:AS$3,"金额-入",$G593:AS593)-SUMIF($G$3:AS$3,"金额-出",$G593:AS593))/(SUMIF($G$3:AS$3,"数量-入",$G593:AS593)-SUMIF($G$3:AS$3,"数量-出",$G593:AS593))),0)</f>
        <v>0</v>
      </c>
      <c r="AV593" s="115">
        <f t="shared" si="348"/>
        <v>0</v>
      </c>
      <c r="AW593" s="125"/>
      <c r="AX593" s="126"/>
      <c r="AY593" s="123"/>
      <c r="AZ593" s="112"/>
      <c r="BA593" s="119">
        <f t="shared" si="349"/>
        <v>0</v>
      </c>
      <c r="BB593" s="124"/>
      <c r="BC593" s="115">
        <f>IFERROR(IF(BB593="",0,(SUMIF($G$3:BA$3,"金额-入",$G593:BA593)-SUMIF($G$3:BA$3,"金额-出",$G593:BA593))/(SUMIF($G$3:BA$3,"数量-入",$G593:BA593)-SUMIF($G$3:BA$3,"数量-出",$G593:BA593))),0)</f>
        <v>0</v>
      </c>
      <c r="BD593" s="115">
        <f t="shared" si="350"/>
        <v>0</v>
      </c>
      <c r="BE593" s="125"/>
      <c r="BF593" s="126"/>
      <c r="BG593" s="123"/>
      <c r="BH593" s="112"/>
      <c r="BI593" s="119">
        <f t="shared" si="351"/>
        <v>0</v>
      </c>
      <c r="BJ593" s="124"/>
      <c r="BK593" s="115">
        <f>IFERROR(IF(BJ593="",0,(SUMIF($G$3:BI$3,"金额-入",$G593:BI593)-SUMIF($G$3:BI$3,"金额-出",$G593:BI593))/(SUMIF($G$3:BI$3,"数量-入",$G593:BI593)-SUMIF($G$3:BI$3,"数量-出",$G593:BI593))),0)</f>
        <v>0</v>
      </c>
      <c r="BL593" s="115">
        <f t="shared" si="352"/>
        <v>0</v>
      </c>
      <c r="BM593" s="125"/>
      <c r="BN593" s="126"/>
      <c r="BO593" s="123"/>
      <c r="BP593" s="112"/>
      <c r="BQ593" s="119">
        <f t="shared" si="353"/>
        <v>0</v>
      </c>
      <c r="BR593" s="124"/>
      <c r="BS593" s="115">
        <f>IFERROR(IF(BR593="",0,(SUMIF($G$3:BQ$3,"金额-入",$G593:BQ593)-SUMIF($G$3:BQ$3,"金额-出",$G593:BQ593))/(SUMIF($G$3:BQ$3,"数量-入",$G593:BQ593)-SUMIF($G$3:BQ$3,"数量-出",$G593:BQ593))),0)</f>
        <v>0</v>
      </c>
      <c r="BT593" s="115">
        <f t="shared" si="354"/>
        <v>0</v>
      </c>
      <c r="BU593" s="125"/>
      <c r="BV593" s="126"/>
      <c r="BW593" s="123"/>
      <c r="BX593" s="112"/>
      <c r="BY593" s="119">
        <f t="shared" si="355"/>
        <v>0</v>
      </c>
      <c r="BZ593" s="124"/>
      <c r="CA593" s="115">
        <f>IFERROR(IF(BZ593="",0,(SUMIF($G$3:BY$3,"金额-入",$G593:BY593)-SUMIF($G$3:BY$3,"金额-出",$G593:BY593))/(SUMIF($G$3:BY$3,"数量-入",$G593:BY593)-SUMIF($G$3:BY$3,"数量-出",$G593:BY593))),0)</f>
        <v>0</v>
      </c>
      <c r="CB593" s="115">
        <f t="shared" si="356"/>
        <v>0</v>
      </c>
      <c r="CC593" s="125"/>
      <c r="CD593" s="126"/>
      <c r="CE593" s="123"/>
      <c r="CF593" s="112"/>
      <c r="CG593" s="119">
        <f t="shared" si="357"/>
        <v>0</v>
      </c>
      <c r="CH593" s="124"/>
      <c r="CI593" s="115">
        <f>IFERROR(IF(CH593="",0,(SUMIF($G$3:CG$3,"金额-入",$G593:CG593)-SUMIF($G$3:CG$3,"金额-出",$G593:CG593))/(SUMIF($G$3:CG$3,"数量-入",$G593:CG593)-SUMIF($G$3:CG$3,"数量-出",$G593:CG593))),0)</f>
        <v>0</v>
      </c>
      <c r="CJ593" s="115">
        <f t="shared" si="358"/>
        <v>0</v>
      </c>
      <c r="CK593" s="125"/>
      <c r="CL593" s="126"/>
      <c r="CM593" s="123"/>
      <c r="CN593" s="112"/>
      <c r="CO593" s="119">
        <f t="shared" si="359"/>
        <v>0</v>
      </c>
      <c r="CP593" s="124"/>
      <c r="CQ593" s="115">
        <f>IFERROR(IF(CP593="",0,(SUMIF($G$3:CO$3,"金额-入",$G593:CO593)-SUMIF($G$3:CO$3,"金额-出",$G593:CO593))/(SUMIF($G$3:CO$3,"数量-入",$G593:CO593)-SUMIF($G$3:CO$3,"数量-出",$G593:CO593))),0)</f>
        <v>0</v>
      </c>
      <c r="CR593" s="115">
        <f t="shared" si="360"/>
        <v>0</v>
      </c>
      <c r="CS593" s="125"/>
      <c r="CT593" s="126"/>
      <c r="CU593" s="123"/>
      <c r="CV593" s="112"/>
      <c r="CW593" s="119">
        <f t="shared" si="361"/>
        <v>0</v>
      </c>
      <c r="CX593" s="124"/>
      <c r="CY593" s="115">
        <f>IFERROR(IF(CX593="",0,(SUMIF($G$3:CW$3,"金额-入",$G593:CW593)-SUMIF($G$3:CW$3,"金额-出",$G593:CW593))/(SUMIF($G$3:CW$3,"数量-入",$G593:CW593)-SUMIF($G$3:CW$3,"数量-出",$G593:CW593))),0)</f>
        <v>0</v>
      </c>
      <c r="CZ593" s="115">
        <f t="shared" si="362"/>
        <v>0</v>
      </c>
      <c r="DA593" s="125"/>
      <c r="DB593" s="126"/>
      <c r="DC593" s="123"/>
      <c r="DD593" s="112"/>
      <c r="DE593" s="119">
        <f t="shared" si="363"/>
        <v>0</v>
      </c>
      <c r="DF593" s="124"/>
      <c r="DG593" s="115">
        <f>IFERROR(IF(DF593="",0,(SUMIF($G$3:DE$3,"金额-入",$G593:DE593)-SUMIF($G$3:DE$3,"金额-出",$G593:DE593))/(SUMIF($G$3:DE$3,"数量-入",$G593:DE593)-SUMIF($G$3:DE$3,"数量-出",$G593:DE593))),0)</f>
        <v>0</v>
      </c>
      <c r="DH593" s="115">
        <f t="shared" si="364"/>
        <v>0</v>
      </c>
      <c r="DI593" s="125"/>
      <c r="DJ593" s="126"/>
      <c r="DK593" s="109">
        <f t="array" ref="DK593">MIN(IF(($G$3:$DJ$3="单价")*(G593:DJ593&lt;&gt;0),G593:DJ593))</f>
        <v>0</v>
      </c>
      <c r="DL593" s="97">
        <f t="array" ref="DL593">MAX(IF($G$3:$DJ$3="单价",G593:DJ593))</f>
        <v>0</v>
      </c>
      <c r="DM593" s="115">
        <f t="shared" si="365"/>
        <v>0</v>
      </c>
      <c r="DN593" s="127"/>
      <c r="DO593" s="2"/>
      <c r="DP593" s="11">
        <f t="shared" si="366"/>
        <v>0</v>
      </c>
      <c r="DQ593" s="11">
        <f t="shared" si="367"/>
        <v>0</v>
      </c>
      <c r="DR593" s="11"/>
      <c r="DS593" s="11"/>
      <c r="DT593" s="11"/>
      <c r="DU593" s="2"/>
      <c r="DV593" s="2"/>
      <c r="DW593" s="2"/>
      <c r="DX593" s="2"/>
      <c r="DY593" s="2"/>
    </row>
    <row r="594" spans="1:129" ht="18" hidden="1" customHeight="1" outlineLevel="1" x14ac:dyDescent="0.15">
      <c r="A594" s="2"/>
      <c r="B594" s="53">
        <f t="shared" si="368"/>
        <v>590</v>
      </c>
      <c r="C594" s="5"/>
      <c r="D594" s="6"/>
      <c r="E594" s="7"/>
      <c r="F594" s="8"/>
      <c r="G594" s="111"/>
      <c r="H594" s="112"/>
      <c r="I594" s="113">
        <f t="shared" si="333"/>
        <v>0</v>
      </c>
      <c r="J594" s="114">
        <f t="shared" si="334"/>
        <v>0</v>
      </c>
      <c r="K594" s="115">
        <f t="shared" ref="K594:K657" si="369">IFERROR(L594/J594,0)</f>
        <v>0</v>
      </c>
      <c r="L594" s="113">
        <f t="shared" si="335"/>
        <v>0</v>
      </c>
      <c r="M594" s="114">
        <f t="shared" si="336"/>
        <v>0</v>
      </c>
      <c r="N594" s="115">
        <f t="shared" ref="N594:N657" si="370">IFERROR(O594/M594,0)</f>
        <v>0</v>
      </c>
      <c r="O594" s="113">
        <f t="shared" si="337"/>
        <v>0</v>
      </c>
      <c r="P594" s="116">
        <f t="shared" si="338"/>
        <v>0</v>
      </c>
      <c r="Q594" s="117">
        <f t="shared" si="339"/>
        <v>0</v>
      </c>
      <c r="R594" s="118">
        <f t="shared" si="340"/>
        <v>0</v>
      </c>
      <c r="S594" s="111"/>
      <c r="T594" s="112"/>
      <c r="U594" s="119">
        <f t="shared" si="341"/>
        <v>0</v>
      </c>
      <c r="V594" s="120"/>
      <c r="W594" s="115">
        <f>IFERROR(IF(V594="",0,(SUMIF($G$3:U$3,"金额-入",$G594:U594)-SUMIF($G$3:U$3,"金额-出",$G594:U594))/(SUMIF($G$3:U$3,"数量-入",$G594:U594)-SUMIF($G$3:U$3,"数量-出",$G594:U594))),0)</f>
        <v>0</v>
      </c>
      <c r="X594" s="115">
        <f t="shared" si="342"/>
        <v>0</v>
      </c>
      <c r="Y594" s="121"/>
      <c r="Z594" s="122"/>
      <c r="AA594" s="111"/>
      <c r="AB594" s="112"/>
      <c r="AC594" s="119">
        <f t="shared" si="343"/>
        <v>0</v>
      </c>
      <c r="AD594" s="120"/>
      <c r="AE594" s="115">
        <f>IFERROR(IF(AD594="",0,(SUMIF($G$3:AC$3,"金额-入",$G594:AC594)-SUMIF($G$3:AC$3,"金额-出",$G594:AC594))/(SUMIF($G$3:AC$3,"数量-入",$G594:AC594)-SUMIF($G$3:AC$3,"数量-出",$G594:AC594))),0)</f>
        <v>0</v>
      </c>
      <c r="AF594" s="115">
        <f t="shared" si="344"/>
        <v>0</v>
      </c>
      <c r="AG594" s="121"/>
      <c r="AH594" s="122"/>
      <c r="AI594" s="123"/>
      <c r="AJ594" s="112"/>
      <c r="AK594" s="119">
        <f t="shared" si="345"/>
        <v>0</v>
      </c>
      <c r="AL594" s="124"/>
      <c r="AM594" s="115">
        <f>IFERROR(IF(AL594="",0,(SUMIF($G$3:AK$3,"金额-入",$G594:AK594)-SUMIF($G$3:AK$3,"金额-出",$G594:AK594))/(SUMIF($G$3:AK$3,"数量-入",$G594:AK594)-SUMIF($G$3:AK$3,"数量-出",$G594:AK594))),0)</f>
        <v>0</v>
      </c>
      <c r="AN594" s="115">
        <f t="shared" si="346"/>
        <v>0</v>
      </c>
      <c r="AO594" s="125"/>
      <c r="AP594" s="126"/>
      <c r="AQ594" s="123"/>
      <c r="AR594" s="112"/>
      <c r="AS594" s="119">
        <f t="shared" si="347"/>
        <v>0</v>
      </c>
      <c r="AT594" s="124"/>
      <c r="AU594" s="115">
        <f>IFERROR(IF(AT594="",0,(SUMIF($G$3:AS$3,"金额-入",$G594:AS594)-SUMIF($G$3:AS$3,"金额-出",$G594:AS594))/(SUMIF($G$3:AS$3,"数量-入",$G594:AS594)-SUMIF($G$3:AS$3,"数量-出",$G594:AS594))),0)</f>
        <v>0</v>
      </c>
      <c r="AV594" s="115">
        <f t="shared" si="348"/>
        <v>0</v>
      </c>
      <c r="AW594" s="125"/>
      <c r="AX594" s="126"/>
      <c r="AY594" s="123"/>
      <c r="AZ594" s="112"/>
      <c r="BA594" s="119">
        <f t="shared" si="349"/>
        <v>0</v>
      </c>
      <c r="BB594" s="124"/>
      <c r="BC594" s="115">
        <f>IFERROR(IF(BB594="",0,(SUMIF($G$3:BA$3,"金额-入",$G594:BA594)-SUMIF($G$3:BA$3,"金额-出",$G594:BA594))/(SUMIF($G$3:BA$3,"数量-入",$G594:BA594)-SUMIF($G$3:BA$3,"数量-出",$G594:BA594))),0)</f>
        <v>0</v>
      </c>
      <c r="BD594" s="115">
        <f t="shared" si="350"/>
        <v>0</v>
      </c>
      <c r="BE594" s="125"/>
      <c r="BF594" s="126"/>
      <c r="BG594" s="123"/>
      <c r="BH594" s="112"/>
      <c r="BI594" s="119">
        <f t="shared" si="351"/>
        <v>0</v>
      </c>
      <c r="BJ594" s="124"/>
      <c r="BK594" s="115">
        <f>IFERROR(IF(BJ594="",0,(SUMIF($G$3:BI$3,"金额-入",$G594:BI594)-SUMIF($G$3:BI$3,"金额-出",$G594:BI594))/(SUMIF($G$3:BI$3,"数量-入",$G594:BI594)-SUMIF($G$3:BI$3,"数量-出",$G594:BI594))),0)</f>
        <v>0</v>
      </c>
      <c r="BL594" s="115">
        <f t="shared" si="352"/>
        <v>0</v>
      </c>
      <c r="BM594" s="125"/>
      <c r="BN594" s="126"/>
      <c r="BO594" s="123"/>
      <c r="BP594" s="112"/>
      <c r="BQ594" s="119">
        <f t="shared" si="353"/>
        <v>0</v>
      </c>
      <c r="BR594" s="124"/>
      <c r="BS594" s="115">
        <f>IFERROR(IF(BR594="",0,(SUMIF($G$3:BQ$3,"金额-入",$G594:BQ594)-SUMIF($G$3:BQ$3,"金额-出",$G594:BQ594))/(SUMIF($G$3:BQ$3,"数量-入",$G594:BQ594)-SUMIF($G$3:BQ$3,"数量-出",$G594:BQ594))),0)</f>
        <v>0</v>
      </c>
      <c r="BT594" s="115">
        <f t="shared" si="354"/>
        <v>0</v>
      </c>
      <c r="BU594" s="125"/>
      <c r="BV594" s="126"/>
      <c r="BW594" s="123"/>
      <c r="BX594" s="112"/>
      <c r="BY594" s="119">
        <f t="shared" si="355"/>
        <v>0</v>
      </c>
      <c r="BZ594" s="124"/>
      <c r="CA594" s="115">
        <f>IFERROR(IF(BZ594="",0,(SUMIF($G$3:BY$3,"金额-入",$G594:BY594)-SUMIF($G$3:BY$3,"金额-出",$G594:BY594))/(SUMIF($G$3:BY$3,"数量-入",$G594:BY594)-SUMIF($G$3:BY$3,"数量-出",$G594:BY594))),0)</f>
        <v>0</v>
      </c>
      <c r="CB594" s="115">
        <f t="shared" si="356"/>
        <v>0</v>
      </c>
      <c r="CC594" s="125"/>
      <c r="CD594" s="126"/>
      <c r="CE594" s="123"/>
      <c r="CF594" s="112"/>
      <c r="CG594" s="119">
        <f t="shared" si="357"/>
        <v>0</v>
      </c>
      <c r="CH594" s="124"/>
      <c r="CI594" s="115">
        <f>IFERROR(IF(CH594="",0,(SUMIF($G$3:CG$3,"金额-入",$G594:CG594)-SUMIF($G$3:CG$3,"金额-出",$G594:CG594))/(SUMIF($G$3:CG$3,"数量-入",$G594:CG594)-SUMIF($G$3:CG$3,"数量-出",$G594:CG594))),0)</f>
        <v>0</v>
      </c>
      <c r="CJ594" s="115">
        <f t="shared" si="358"/>
        <v>0</v>
      </c>
      <c r="CK594" s="125"/>
      <c r="CL594" s="126"/>
      <c r="CM594" s="123"/>
      <c r="CN594" s="112"/>
      <c r="CO594" s="119">
        <f t="shared" si="359"/>
        <v>0</v>
      </c>
      <c r="CP594" s="124"/>
      <c r="CQ594" s="115">
        <f>IFERROR(IF(CP594="",0,(SUMIF($G$3:CO$3,"金额-入",$G594:CO594)-SUMIF($G$3:CO$3,"金额-出",$G594:CO594))/(SUMIF($G$3:CO$3,"数量-入",$G594:CO594)-SUMIF($G$3:CO$3,"数量-出",$G594:CO594))),0)</f>
        <v>0</v>
      </c>
      <c r="CR594" s="115">
        <f t="shared" si="360"/>
        <v>0</v>
      </c>
      <c r="CS594" s="125"/>
      <c r="CT594" s="126"/>
      <c r="CU594" s="123"/>
      <c r="CV594" s="112"/>
      <c r="CW594" s="119">
        <f t="shared" si="361"/>
        <v>0</v>
      </c>
      <c r="CX594" s="124"/>
      <c r="CY594" s="115">
        <f>IFERROR(IF(CX594="",0,(SUMIF($G$3:CW$3,"金额-入",$G594:CW594)-SUMIF($G$3:CW$3,"金额-出",$G594:CW594))/(SUMIF($G$3:CW$3,"数量-入",$G594:CW594)-SUMIF($G$3:CW$3,"数量-出",$G594:CW594))),0)</f>
        <v>0</v>
      </c>
      <c r="CZ594" s="115">
        <f t="shared" si="362"/>
        <v>0</v>
      </c>
      <c r="DA594" s="125"/>
      <c r="DB594" s="126"/>
      <c r="DC594" s="123"/>
      <c r="DD594" s="112"/>
      <c r="DE594" s="119">
        <f t="shared" si="363"/>
        <v>0</v>
      </c>
      <c r="DF594" s="124"/>
      <c r="DG594" s="115">
        <f>IFERROR(IF(DF594="",0,(SUMIF($G$3:DE$3,"金额-入",$G594:DE594)-SUMIF($G$3:DE$3,"金额-出",$G594:DE594))/(SUMIF($G$3:DE$3,"数量-入",$G594:DE594)-SUMIF($G$3:DE$3,"数量-出",$G594:DE594))),0)</f>
        <v>0</v>
      </c>
      <c r="DH594" s="115">
        <f t="shared" si="364"/>
        <v>0</v>
      </c>
      <c r="DI594" s="125"/>
      <c r="DJ594" s="126"/>
      <c r="DK594" s="109">
        <f t="array" ref="DK594">MIN(IF(($G$3:$DJ$3="单价")*(G594:DJ594&lt;&gt;0),G594:DJ594))</f>
        <v>0</v>
      </c>
      <c r="DL594" s="97">
        <f t="array" ref="DL594">MAX(IF($G$3:$DJ$3="单价",G594:DJ594))</f>
        <v>0</v>
      </c>
      <c r="DM594" s="115">
        <f t="shared" si="365"/>
        <v>0</v>
      </c>
      <c r="DN594" s="127"/>
      <c r="DO594" s="2"/>
      <c r="DP594" s="11">
        <f t="shared" si="366"/>
        <v>0</v>
      </c>
      <c r="DQ594" s="11">
        <f t="shared" si="367"/>
        <v>0</v>
      </c>
      <c r="DR594" s="11"/>
      <c r="DS594" s="11"/>
      <c r="DT594" s="11"/>
      <c r="DU594" s="2"/>
      <c r="DV594" s="2"/>
      <c r="DW594" s="2"/>
      <c r="DX594" s="2"/>
      <c r="DY594" s="2"/>
    </row>
    <row r="595" spans="1:129" ht="18" hidden="1" customHeight="1" outlineLevel="1" x14ac:dyDescent="0.15">
      <c r="A595" s="2"/>
      <c r="B595" s="53">
        <f t="shared" si="368"/>
        <v>591</v>
      </c>
      <c r="C595" s="5"/>
      <c r="D595" s="6"/>
      <c r="E595" s="7"/>
      <c r="F595" s="8"/>
      <c r="G595" s="111"/>
      <c r="H595" s="112"/>
      <c r="I595" s="113">
        <f t="shared" ref="I595:I658" si="371">G595*H595</f>
        <v>0</v>
      </c>
      <c r="J595" s="114">
        <f t="shared" ref="J595:J658" si="372">+SUMIF($S$3:$DJ$3,"数量-入",S595:DJ595)</f>
        <v>0</v>
      </c>
      <c r="K595" s="115">
        <f t="shared" si="369"/>
        <v>0</v>
      </c>
      <c r="L595" s="113">
        <f t="shared" ref="L595:L658" si="373">+SUMIF($S$3:$DJ$3,"金额-入",S595:DJ595)</f>
        <v>0</v>
      </c>
      <c r="M595" s="114">
        <f t="shared" ref="M595:M658" si="374">SUMIF($S$3:$DJ$3,"数量-出",S595:DJ595)</f>
        <v>0</v>
      </c>
      <c r="N595" s="115">
        <f t="shared" si="370"/>
        <v>0</v>
      </c>
      <c r="O595" s="113">
        <f t="shared" ref="O595:O658" si="375">+SUMIF($S$3:$DJ$3,"金额-出",S595:DJ595)</f>
        <v>0</v>
      </c>
      <c r="P595" s="116">
        <f t="shared" ref="P595:P658" si="376">G595+J595-M595</f>
        <v>0</v>
      </c>
      <c r="Q595" s="117">
        <f t="shared" ref="Q595:Q658" si="377">IFERROR(R595/P595,0)</f>
        <v>0</v>
      </c>
      <c r="R595" s="118">
        <f t="shared" ref="R595:R658" si="378">I595+L595-O595</f>
        <v>0</v>
      </c>
      <c r="S595" s="111"/>
      <c r="T595" s="112"/>
      <c r="U595" s="119">
        <f t="shared" ref="U595:U658" si="379">S595*T595</f>
        <v>0</v>
      </c>
      <c r="V595" s="120"/>
      <c r="W595" s="115">
        <f>IFERROR(IF(V595="",0,(SUMIF($G$3:U$3,"金额-入",$G595:U595)-SUMIF($G$3:U$3,"金额-出",$G595:U595))/(SUMIF($G$3:U$3,"数量-入",$G595:U595)-SUMIF($G$3:U$3,"数量-出",$G595:U595))),0)</f>
        <v>0</v>
      </c>
      <c r="X595" s="115">
        <f t="shared" ref="X595:X658" si="380">V595*W595</f>
        <v>0</v>
      </c>
      <c r="Y595" s="121"/>
      <c r="Z595" s="122"/>
      <c r="AA595" s="111"/>
      <c r="AB595" s="112"/>
      <c r="AC595" s="119">
        <f t="shared" ref="AC595:AC658" si="381">AA595*AB595</f>
        <v>0</v>
      </c>
      <c r="AD595" s="120"/>
      <c r="AE595" s="115">
        <f>IFERROR(IF(AD595="",0,(SUMIF($G$3:AC$3,"金额-入",$G595:AC595)-SUMIF($G$3:AC$3,"金额-出",$G595:AC595))/(SUMIF($G$3:AC$3,"数量-入",$G595:AC595)-SUMIF($G$3:AC$3,"数量-出",$G595:AC595))),0)</f>
        <v>0</v>
      </c>
      <c r="AF595" s="115">
        <f t="shared" ref="AF595:AF658" si="382">AD595*AE595</f>
        <v>0</v>
      </c>
      <c r="AG595" s="121"/>
      <c r="AH595" s="122"/>
      <c r="AI595" s="123"/>
      <c r="AJ595" s="112"/>
      <c r="AK595" s="119">
        <f t="shared" ref="AK595:AK658" si="383">AI595*AJ595</f>
        <v>0</v>
      </c>
      <c r="AL595" s="124"/>
      <c r="AM595" s="115">
        <f>IFERROR(IF(AL595="",0,(SUMIF($G$3:AK$3,"金额-入",$G595:AK595)-SUMIF($G$3:AK$3,"金额-出",$G595:AK595))/(SUMIF($G$3:AK$3,"数量-入",$G595:AK595)-SUMIF($G$3:AK$3,"数量-出",$G595:AK595))),0)</f>
        <v>0</v>
      </c>
      <c r="AN595" s="115">
        <f t="shared" ref="AN595:AN658" si="384">AL595*AM595</f>
        <v>0</v>
      </c>
      <c r="AO595" s="125"/>
      <c r="AP595" s="126"/>
      <c r="AQ595" s="123"/>
      <c r="AR595" s="112"/>
      <c r="AS595" s="119">
        <f t="shared" ref="AS595:AS658" si="385">AQ595*AR595</f>
        <v>0</v>
      </c>
      <c r="AT595" s="124"/>
      <c r="AU595" s="115">
        <f>IFERROR(IF(AT595="",0,(SUMIF($G$3:AS$3,"金额-入",$G595:AS595)-SUMIF($G$3:AS$3,"金额-出",$G595:AS595))/(SUMIF($G$3:AS$3,"数量-入",$G595:AS595)-SUMIF($G$3:AS$3,"数量-出",$G595:AS595))),0)</f>
        <v>0</v>
      </c>
      <c r="AV595" s="115">
        <f t="shared" ref="AV595:AV658" si="386">AT595*AU595</f>
        <v>0</v>
      </c>
      <c r="AW595" s="125"/>
      <c r="AX595" s="126"/>
      <c r="AY595" s="123"/>
      <c r="AZ595" s="112"/>
      <c r="BA595" s="119">
        <f t="shared" ref="BA595:BA658" si="387">AY595*AZ595</f>
        <v>0</v>
      </c>
      <c r="BB595" s="124"/>
      <c r="BC595" s="115">
        <f>IFERROR(IF(BB595="",0,(SUMIF($G$3:BA$3,"金额-入",$G595:BA595)-SUMIF($G$3:BA$3,"金额-出",$G595:BA595))/(SUMIF($G$3:BA$3,"数量-入",$G595:BA595)-SUMIF($G$3:BA$3,"数量-出",$G595:BA595))),0)</f>
        <v>0</v>
      </c>
      <c r="BD595" s="115">
        <f t="shared" ref="BD595:BD658" si="388">BB595*BC595</f>
        <v>0</v>
      </c>
      <c r="BE595" s="125"/>
      <c r="BF595" s="126"/>
      <c r="BG595" s="123"/>
      <c r="BH595" s="112"/>
      <c r="BI595" s="119">
        <f t="shared" ref="BI595:BI658" si="389">BG595*BH595</f>
        <v>0</v>
      </c>
      <c r="BJ595" s="124"/>
      <c r="BK595" s="115">
        <f>IFERROR(IF(BJ595="",0,(SUMIF($G$3:BI$3,"金额-入",$G595:BI595)-SUMIF($G$3:BI$3,"金额-出",$G595:BI595))/(SUMIF($G$3:BI$3,"数量-入",$G595:BI595)-SUMIF($G$3:BI$3,"数量-出",$G595:BI595))),0)</f>
        <v>0</v>
      </c>
      <c r="BL595" s="115">
        <f t="shared" ref="BL595:BL658" si="390">BJ595*BK595</f>
        <v>0</v>
      </c>
      <c r="BM595" s="125"/>
      <c r="BN595" s="126"/>
      <c r="BO595" s="123"/>
      <c r="BP595" s="112"/>
      <c r="BQ595" s="119">
        <f t="shared" ref="BQ595:BQ658" si="391">BO595*BP595</f>
        <v>0</v>
      </c>
      <c r="BR595" s="124"/>
      <c r="BS595" s="115">
        <f>IFERROR(IF(BR595="",0,(SUMIF($G$3:BQ$3,"金额-入",$G595:BQ595)-SUMIF($G$3:BQ$3,"金额-出",$G595:BQ595))/(SUMIF($G$3:BQ$3,"数量-入",$G595:BQ595)-SUMIF($G$3:BQ$3,"数量-出",$G595:BQ595))),0)</f>
        <v>0</v>
      </c>
      <c r="BT595" s="115">
        <f t="shared" ref="BT595:BT658" si="392">BR595*BS595</f>
        <v>0</v>
      </c>
      <c r="BU595" s="125"/>
      <c r="BV595" s="126"/>
      <c r="BW595" s="123"/>
      <c r="BX595" s="112"/>
      <c r="BY595" s="119">
        <f t="shared" ref="BY595:BY658" si="393">BW595*BX595</f>
        <v>0</v>
      </c>
      <c r="BZ595" s="124"/>
      <c r="CA595" s="115">
        <f>IFERROR(IF(BZ595="",0,(SUMIF($G$3:BY$3,"金额-入",$G595:BY595)-SUMIF($G$3:BY$3,"金额-出",$G595:BY595))/(SUMIF($G$3:BY$3,"数量-入",$G595:BY595)-SUMIF($G$3:BY$3,"数量-出",$G595:BY595))),0)</f>
        <v>0</v>
      </c>
      <c r="CB595" s="115">
        <f t="shared" ref="CB595:CB658" si="394">BZ595*CA595</f>
        <v>0</v>
      </c>
      <c r="CC595" s="125"/>
      <c r="CD595" s="126"/>
      <c r="CE595" s="123"/>
      <c r="CF595" s="112"/>
      <c r="CG595" s="119">
        <f t="shared" ref="CG595:CG658" si="395">CE595*CF595</f>
        <v>0</v>
      </c>
      <c r="CH595" s="124"/>
      <c r="CI595" s="115">
        <f>IFERROR(IF(CH595="",0,(SUMIF($G$3:CG$3,"金额-入",$G595:CG595)-SUMIF($G$3:CG$3,"金额-出",$G595:CG595))/(SUMIF($G$3:CG$3,"数量-入",$G595:CG595)-SUMIF($G$3:CG$3,"数量-出",$G595:CG595))),0)</f>
        <v>0</v>
      </c>
      <c r="CJ595" s="115">
        <f t="shared" ref="CJ595:CJ658" si="396">CH595*CI595</f>
        <v>0</v>
      </c>
      <c r="CK595" s="125"/>
      <c r="CL595" s="126"/>
      <c r="CM595" s="123"/>
      <c r="CN595" s="112"/>
      <c r="CO595" s="119">
        <f t="shared" ref="CO595:CO658" si="397">CM595*CN595</f>
        <v>0</v>
      </c>
      <c r="CP595" s="124"/>
      <c r="CQ595" s="115">
        <f>IFERROR(IF(CP595="",0,(SUMIF($G$3:CO$3,"金额-入",$G595:CO595)-SUMIF($G$3:CO$3,"金额-出",$G595:CO595))/(SUMIF($G$3:CO$3,"数量-入",$G595:CO595)-SUMIF($G$3:CO$3,"数量-出",$G595:CO595))),0)</f>
        <v>0</v>
      </c>
      <c r="CR595" s="115">
        <f t="shared" ref="CR595:CR658" si="398">CP595*CQ595</f>
        <v>0</v>
      </c>
      <c r="CS595" s="125"/>
      <c r="CT595" s="126"/>
      <c r="CU595" s="123"/>
      <c r="CV595" s="112"/>
      <c r="CW595" s="119">
        <f t="shared" ref="CW595:CW658" si="399">CU595*CV595</f>
        <v>0</v>
      </c>
      <c r="CX595" s="124"/>
      <c r="CY595" s="115">
        <f>IFERROR(IF(CX595="",0,(SUMIF($G$3:CW$3,"金额-入",$G595:CW595)-SUMIF($G$3:CW$3,"金额-出",$G595:CW595))/(SUMIF($G$3:CW$3,"数量-入",$G595:CW595)-SUMIF($G$3:CW$3,"数量-出",$G595:CW595))),0)</f>
        <v>0</v>
      </c>
      <c r="CZ595" s="115">
        <f t="shared" ref="CZ595:CZ658" si="400">CX595*CY595</f>
        <v>0</v>
      </c>
      <c r="DA595" s="125"/>
      <c r="DB595" s="126"/>
      <c r="DC595" s="123"/>
      <c r="DD595" s="112"/>
      <c r="DE595" s="119">
        <f t="shared" ref="DE595:DE658" si="401">DC595*DD595</f>
        <v>0</v>
      </c>
      <c r="DF595" s="124"/>
      <c r="DG595" s="115">
        <f>IFERROR(IF(DF595="",0,(SUMIF($G$3:DE$3,"金额-入",$G595:DE595)-SUMIF($G$3:DE$3,"金额-出",$G595:DE595))/(SUMIF($G$3:DE$3,"数量-入",$G595:DE595)-SUMIF($G$3:DE$3,"数量-出",$G595:DE595))),0)</f>
        <v>0</v>
      </c>
      <c r="DH595" s="115">
        <f t="shared" ref="DH595:DH658" si="402">DF595*DG595</f>
        <v>0</v>
      </c>
      <c r="DI595" s="125"/>
      <c r="DJ595" s="126"/>
      <c r="DK595" s="109">
        <f t="array" ref="DK595">MIN(IF(($G$3:$DJ$3="单价")*(G595:DJ595&lt;&gt;0),G595:DJ595))</f>
        <v>0</v>
      </c>
      <c r="DL595" s="97">
        <f t="array" ref="DL595">MAX(IF($G$3:$DJ$3="单价",G595:DJ595))</f>
        <v>0</v>
      </c>
      <c r="DM595" s="115">
        <f t="shared" ref="DM595:DM658" si="403">IFERROR(SUMIF($G$3:$DJ$3,"金额-入",G595:DJ595)/SUMIF($G$3:$DJ$3,"数量-入",G595:DJ595),0)</f>
        <v>0</v>
      </c>
      <c r="DN595" s="127"/>
      <c r="DO595" s="2"/>
      <c r="DP595" s="11">
        <f t="shared" ref="DP595:DP658" si="404">ROUND(SUMIF($G$3:$DN$3,"数量-入",G595:DN595)-SUMIF($G$3:$DN$3,"数量-出",G595:DN595)-P595,0)</f>
        <v>0</v>
      </c>
      <c r="DQ595" s="11">
        <f t="shared" ref="DQ595:DQ658" si="405">ROUND(SUMIF($G$3:$DN$3,"金额-入",G595:DN595)-SUMIF($G$3:$DN$3,"金额-出",G595:DN595)-R595,0)</f>
        <v>0</v>
      </c>
      <c r="DR595" s="11"/>
      <c r="DS595" s="11"/>
      <c r="DT595" s="11"/>
      <c r="DU595" s="2"/>
      <c r="DV595" s="2"/>
      <c r="DW595" s="2"/>
      <c r="DX595" s="2"/>
      <c r="DY595" s="2"/>
    </row>
    <row r="596" spans="1:129" ht="18" hidden="1" customHeight="1" outlineLevel="1" x14ac:dyDescent="0.15">
      <c r="A596" s="2"/>
      <c r="B596" s="53">
        <f t="shared" si="368"/>
        <v>592</v>
      </c>
      <c r="C596" s="5"/>
      <c r="D596" s="6"/>
      <c r="E596" s="7"/>
      <c r="F596" s="8"/>
      <c r="G596" s="111"/>
      <c r="H596" s="112"/>
      <c r="I596" s="113">
        <f t="shared" si="371"/>
        <v>0</v>
      </c>
      <c r="J596" s="114">
        <f t="shared" si="372"/>
        <v>0</v>
      </c>
      <c r="K596" s="115">
        <f t="shared" si="369"/>
        <v>0</v>
      </c>
      <c r="L596" s="113">
        <f t="shared" si="373"/>
        <v>0</v>
      </c>
      <c r="M596" s="114">
        <f t="shared" si="374"/>
        <v>0</v>
      </c>
      <c r="N596" s="115">
        <f t="shared" si="370"/>
        <v>0</v>
      </c>
      <c r="O596" s="113">
        <f t="shared" si="375"/>
        <v>0</v>
      </c>
      <c r="P596" s="116">
        <f t="shared" si="376"/>
        <v>0</v>
      </c>
      <c r="Q596" s="117">
        <f t="shared" si="377"/>
        <v>0</v>
      </c>
      <c r="R596" s="118">
        <f t="shared" si="378"/>
        <v>0</v>
      </c>
      <c r="S596" s="111"/>
      <c r="T596" s="112"/>
      <c r="U596" s="119">
        <f t="shared" si="379"/>
        <v>0</v>
      </c>
      <c r="V596" s="120"/>
      <c r="W596" s="115">
        <f>IFERROR(IF(V596="",0,(SUMIF($G$3:U$3,"金额-入",$G596:U596)-SUMIF($G$3:U$3,"金额-出",$G596:U596))/(SUMIF($G$3:U$3,"数量-入",$G596:U596)-SUMIF($G$3:U$3,"数量-出",$G596:U596))),0)</f>
        <v>0</v>
      </c>
      <c r="X596" s="115">
        <f t="shared" si="380"/>
        <v>0</v>
      </c>
      <c r="Y596" s="121"/>
      <c r="Z596" s="122"/>
      <c r="AA596" s="111"/>
      <c r="AB596" s="112"/>
      <c r="AC596" s="119">
        <f t="shared" si="381"/>
        <v>0</v>
      </c>
      <c r="AD596" s="120"/>
      <c r="AE596" s="115">
        <f>IFERROR(IF(AD596="",0,(SUMIF($G$3:AC$3,"金额-入",$G596:AC596)-SUMIF($G$3:AC$3,"金额-出",$G596:AC596))/(SUMIF($G$3:AC$3,"数量-入",$G596:AC596)-SUMIF($G$3:AC$3,"数量-出",$G596:AC596))),0)</f>
        <v>0</v>
      </c>
      <c r="AF596" s="115">
        <f t="shared" si="382"/>
        <v>0</v>
      </c>
      <c r="AG596" s="121"/>
      <c r="AH596" s="122"/>
      <c r="AI596" s="123"/>
      <c r="AJ596" s="112"/>
      <c r="AK596" s="119">
        <f t="shared" si="383"/>
        <v>0</v>
      </c>
      <c r="AL596" s="124"/>
      <c r="AM596" s="115">
        <f>IFERROR(IF(AL596="",0,(SUMIF($G$3:AK$3,"金额-入",$G596:AK596)-SUMIF($G$3:AK$3,"金额-出",$G596:AK596))/(SUMIF($G$3:AK$3,"数量-入",$G596:AK596)-SUMIF($G$3:AK$3,"数量-出",$G596:AK596))),0)</f>
        <v>0</v>
      </c>
      <c r="AN596" s="115">
        <f t="shared" si="384"/>
        <v>0</v>
      </c>
      <c r="AO596" s="125"/>
      <c r="AP596" s="126"/>
      <c r="AQ596" s="123"/>
      <c r="AR596" s="112"/>
      <c r="AS596" s="119">
        <f t="shared" si="385"/>
        <v>0</v>
      </c>
      <c r="AT596" s="124"/>
      <c r="AU596" s="115">
        <f>IFERROR(IF(AT596="",0,(SUMIF($G$3:AS$3,"金额-入",$G596:AS596)-SUMIF($G$3:AS$3,"金额-出",$G596:AS596))/(SUMIF($G$3:AS$3,"数量-入",$G596:AS596)-SUMIF($G$3:AS$3,"数量-出",$G596:AS596))),0)</f>
        <v>0</v>
      </c>
      <c r="AV596" s="115">
        <f t="shared" si="386"/>
        <v>0</v>
      </c>
      <c r="AW596" s="125"/>
      <c r="AX596" s="126"/>
      <c r="AY596" s="123"/>
      <c r="AZ596" s="112"/>
      <c r="BA596" s="119">
        <f t="shared" si="387"/>
        <v>0</v>
      </c>
      <c r="BB596" s="124"/>
      <c r="BC596" s="115">
        <f>IFERROR(IF(BB596="",0,(SUMIF($G$3:BA$3,"金额-入",$G596:BA596)-SUMIF($G$3:BA$3,"金额-出",$G596:BA596))/(SUMIF($G$3:BA$3,"数量-入",$G596:BA596)-SUMIF($G$3:BA$3,"数量-出",$G596:BA596))),0)</f>
        <v>0</v>
      </c>
      <c r="BD596" s="115">
        <f t="shared" si="388"/>
        <v>0</v>
      </c>
      <c r="BE596" s="125"/>
      <c r="BF596" s="126"/>
      <c r="BG596" s="123"/>
      <c r="BH596" s="112"/>
      <c r="BI596" s="119">
        <f t="shared" si="389"/>
        <v>0</v>
      </c>
      <c r="BJ596" s="124"/>
      <c r="BK596" s="115">
        <f>IFERROR(IF(BJ596="",0,(SUMIF($G$3:BI$3,"金额-入",$G596:BI596)-SUMIF($G$3:BI$3,"金额-出",$G596:BI596))/(SUMIF($G$3:BI$3,"数量-入",$G596:BI596)-SUMIF($G$3:BI$3,"数量-出",$G596:BI596))),0)</f>
        <v>0</v>
      </c>
      <c r="BL596" s="115">
        <f t="shared" si="390"/>
        <v>0</v>
      </c>
      <c r="BM596" s="125"/>
      <c r="BN596" s="126"/>
      <c r="BO596" s="123"/>
      <c r="BP596" s="112"/>
      <c r="BQ596" s="119">
        <f t="shared" si="391"/>
        <v>0</v>
      </c>
      <c r="BR596" s="124"/>
      <c r="BS596" s="115">
        <f>IFERROR(IF(BR596="",0,(SUMIF($G$3:BQ$3,"金额-入",$G596:BQ596)-SUMIF($G$3:BQ$3,"金额-出",$G596:BQ596))/(SUMIF($G$3:BQ$3,"数量-入",$G596:BQ596)-SUMIF($G$3:BQ$3,"数量-出",$G596:BQ596))),0)</f>
        <v>0</v>
      </c>
      <c r="BT596" s="115">
        <f t="shared" si="392"/>
        <v>0</v>
      </c>
      <c r="BU596" s="125"/>
      <c r="BV596" s="126"/>
      <c r="BW596" s="123"/>
      <c r="BX596" s="112"/>
      <c r="BY596" s="119">
        <f t="shared" si="393"/>
        <v>0</v>
      </c>
      <c r="BZ596" s="124"/>
      <c r="CA596" s="115">
        <f>IFERROR(IF(BZ596="",0,(SUMIF($G$3:BY$3,"金额-入",$G596:BY596)-SUMIF($G$3:BY$3,"金额-出",$G596:BY596))/(SUMIF($G$3:BY$3,"数量-入",$G596:BY596)-SUMIF($G$3:BY$3,"数量-出",$G596:BY596))),0)</f>
        <v>0</v>
      </c>
      <c r="CB596" s="115">
        <f t="shared" si="394"/>
        <v>0</v>
      </c>
      <c r="CC596" s="125"/>
      <c r="CD596" s="126"/>
      <c r="CE596" s="123"/>
      <c r="CF596" s="112"/>
      <c r="CG596" s="119">
        <f t="shared" si="395"/>
        <v>0</v>
      </c>
      <c r="CH596" s="124"/>
      <c r="CI596" s="115">
        <f>IFERROR(IF(CH596="",0,(SUMIF($G$3:CG$3,"金额-入",$G596:CG596)-SUMIF($G$3:CG$3,"金额-出",$G596:CG596))/(SUMIF($G$3:CG$3,"数量-入",$G596:CG596)-SUMIF($G$3:CG$3,"数量-出",$G596:CG596))),0)</f>
        <v>0</v>
      </c>
      <c r="CJ596" s="115">
        <f t="shared" si="396"/>
        <v>0</v>
      </c>
      <c r="CK596" s="125"/>
      <c r="CL596" s="126"/>
      <c r="CM596" s="123"/>
      <c r="CN596" s="112"/>
      <c r="CO596" s="119">
        <f t="shared" si="397"/>
        <v>0</v>
      </c>
      <c r="CP596" s="124"/>
      <c r="CQ596" s="115">
        <f>IFERROR(IF(CP596="",0,(SUMIF($G$3:CO$3,"金额-入",$G596:CO596)-SUMIF($G$3:CO$3,"金额-出",$G596:CO596))/(SUMIF($G$3:CO$3,"数量-入",$G596:CO596)-SUMIF($G$3:CO$3,"数量-出",$G596:CO596))),0)</f>
        <v>0</v>
      </c>
      <c r="CR596" s="115">
        <f t="shared" si="398"/>
        <v>0</v>
      </c>
      <c r="CS596" s="125"/>
      <c r="CT596" s="126"/>
      <c r="CU596" s="123"/>
      <c r="CV596" s="112"/>
      <c r="CW596" s="119">
        <f t="shared" si="399"/>
        <v>0</v>
      </c>
      <c r="CX596" s="124"/>
      <c r="CY596" s="115">
        <f>IFERROR(IF(CX596="",0,(SUMIF($G$3:CW$3,"金额-入",$G596:CW596)-SUMIF($G$3:CW$3,"金额-出",$G596:CW596))/(SUMIF($G$3:CW$3,"数量-入",$G596:CW596)-SUMIF($G$3:CW$3,"数量-出",$G596:CW596))),0)</f>
        <v>0</v>
      </c>
      <c r="CZ596" s="115">
        <f t="shared" si="400"/>
        <v>0</v>
      </c>
      <c r="DA596" s="125"/>
      <c r="DB596" s="126"/>
      <c r="DC596" s="123"/>
      <c r="DD596" s="112"/>
      <c r="DE596" s="119">
        <f t="shared" si="401"/>
        <v>0</v>
      </c>
      <c r="DF596" s="124"/>
      <c r="DG596" s="115">
        <f>IFERROR(IF(DF596="",0,(SUMIF($G$3:DE$3,"金额-入",$G596:DE596)-SUMIF($G$3:DE$3,"金额-出",$G596:DE596))/(SUMIF($G$3:DE$3,"数量-入",$G596:DE596)-SUMIF($G$3:DE$3,"数量-出",$G596:DE596))),0)</f>
        <v>0</v>
      </c>
      <c r="DH596" s="115">
        <f t="shared" si="402"/>
        <v>0</v>
      </c>
      <c r="DI596" s="125"/>
      <c r="DJ596" s="126"/>
      <c r="DK596" s="109">
        <f t="array" ref="DK596">MIN(IF(($G$3:$DJ$3="单价")*(G596:DJ596&lt;&gt;0),G596:DJ596))</f>
        <v>0</v>
      </c>
      <c r="DL596" s="97">
        <f t="array" ref="DL596">MAX(IF($G$3:$DJ$3="单价",G596:DJ596))</f>
        <v>0</v>
      </c>
      <c r="DM596" s="115">
        <f t="shared" si="403"/>
        <v>0</v>
      </c>
      <c r="DN596" s="127"/>
      <c r="DO596" s="2"/>
      <c r="DP596" s="11">
        <f t="shared" si="404"/>
        <v>0</v>
      </c>
      <c r="DQ596" s="11">
        <f t="shared" si="405"/>
        <v>0</v>
      </c>
      <c r="DR596" s="11"/>
      <c r="DS596" s="11"/>
      <c r="DT596" s="11"/>
      <c r="DU596" s="2"/>
      <c r="DV596" s="2"/>
      <c r="DW596" s="2"/>
      <c r="DX596" s="2"/>
      <c r="DY596" s="2"/>
    </row>
    <row r="597" spans="1:129" ht="18" hidden="1" customHeight="1" outlineLevel="1" x14ac:dyDescent="0.15">
      <c r="A597" s="2"/>
      <c r="B597" s="53">
        <f t="shared" si="368"/>
        <v>593</v>
      </c>
      <c r="C597" s="5"/>
      <c r="D597" s="6"/>
      <c r="E597" s="7"/>
      <c r="F597" s="8"/>
      <c r="G597" s="111"/>
      <c r="H597" s="112"/>
      <c r="I597" s="113">
        <f t="shared" si="371"/>
        <v>0</v>
      </c>
      <c r="J597" s="114">
        <f t="shared" si="372"/>
        <v>0</v>
      </c>
      <c r="K597" s="115">
        <f t="shared" si="369"/>
        <v>0</v>
      </c>
      <c r="L597" s="113">
        <f t="shared" si="373"/>
        <v>0</v>
      </c>
      <c r="M597" s="114">
        <f t="shared" si="374"/>
        <v>0</v>
      </c>
      <c r="N597" s="115">
        <f t="shared" si="370"/>
        <v>0</v>
      </c>
      <c r="O597" s="113">
        <f t="shared" si="375"/>
        <v>0</v>
      </c>
      <c r="P597" s="116">
        <f t="shared" si="376"/>
        <v>0</v>
      </c>
      <c r="Q597" s="117">
        <f t="shared" si="377"/>
        <v>0</v>
      </c>
      <c r="R597" s="118">
        <f t="shared" si="378"/>
        <v>0</v>
      </c>
      <c r="S597" s="111"/>
      <c r="T597" s="112"/>
      <c r="U597" s="119">
        <f t="shared" si="379"/>
        <v>0</v>
      </c>
      <c r="V597" s="120"/>
      <c r="W597" s="115">
        <f>IFERROR(IF(V597="",0,(SUMIF($G$3:U$3,"金额-入",$G597:U597)-SUMIF($G$3:U$3,"金额-出",$G597:U597))/(SUMIF($G$3:U$3,"数量-入",$G597:U597)-SUMIF($G$3:U$3,"数量-出",$G597:U597))),0)</f>
        <v>0</v>
      </c>
      <c r="X597" s="115">
        <f t="shared" si="380"/>
        <v>0</v>
      </c>
      <c r="Y597" s="121"/>
      <c r="Z597" s="122"/>
      <c r="AA597" s="111"/>
      <c r="AB597" s="112"/>
      <c r="AC597" s="119">
        <f t="shared" si="381"/>
        <v>0</v>
      </c>
      <c r="AD597" s="120"/>
      <c r="AE597" s="115">
        <f>IFERROR(IF(AD597="",0,(SUMIF($G$3:AC$3,"金额-入",$G597:AC597)-SUMIF($G$3:AC$3,"金额-出",$G597:AC597))/(SUMIF($G$3:AC$3,"数量-入",$G597:AC597)-SUMIF($G$3:AC$3,"数量-出",$G597:AC597))),0)</f>
        <v>0</v>
      </c>
      <c r="AF597" s="115">
        <f t="shared" si="382"/>
        <v>0</v>
      </c>
      <c r="AG597" s="121"/>
      <c r="AH597" s="122"/>
      <c r="AI597" s="123"/>
      <c r="AJ597" s="112"/>
      <c r="AK597" s="119">
        <f t="shared" si="383"/>
        <v>0</v>
      </c>
      <c r="AL597" s="124"/>
      <c r="AM597" s="115">
        <f>IFERROR(IF(AL597="",0,(SUMIF($G$3:AK$3,"金额-入",$G597:AK597)-SUMIF($G$3:AK$3,"金额-出",$G597:AK597))/(SUMIF($G$3:AK$3,"数量-入",$G597:AK597)-SUMIF($G$3:AK$3,"数量-出",$G597:AK597))),0)</f>
        <v>0</v>
      </c>
      <c r="AN597" s="115">
        <f t="shared" si="384"/>
        <v>0</v>
      </c>
      <c r="AO597" s="125"/>
      <c r="AP597" s="126"/>
      <c r="AQ597" s="123"/>
      <c r="AR597" s="112"/>
      <c r="AS597" s="119">
        <f t="shared" si="385"/>
        <v>0</v>
      </c>
      <c r="AT597" s="124"/>
      <c r="AU597" s="115">
        <f>IFERROR(IF(AT597="",0,(SUMIF($G$3:AS$3,"金额-入",$G597:AS597)-SUMIF($G$3:AS$3,"金额-出",$G597:AS597))/(SUMIF($G$3:AS$3,"数量-入",$G597:AS597)-SUMIF($G$3:AS$3,"数量-出",$G597:AS597))),0)</f>
        <v>0</v>
      </c>
      <c r="AV597" s="115">
        <f t="shared" si="386"/>
        <v>0</v>
      </c>
      <c r="AW597" s="125"/>
      <c r="AX597" s="126"/>
      <c r="AY597" s="123"/>
      <c r="AZ597" s="112"/>
      <c r="BA597" s="119">
        <f t="shared" si="387"/>
        <v>0</v>
      </c>
      <c r="BB597" s="124"/>
      <c r="BC597" s="115">
        <f>IFERROR(IF(BB597="",0,(SUMIF($G$3:BA$3,"金额-入",$G597:BA597)-SUMIF($G$3:BA$3,"金额-出",$G597:BA597))/(SUMIF($G$3:BA$3,"数量-入",$G597:BA597)-SUMIF($G$3:BA$3,"数量-出",$G597:BA597))),0)</f>
        <v>0</v>
      </c>
      <c r="BD597" s="115">
        <f t="shared" si="388"/>
        <v>0</v>
      </c>
      <c r="BE597" s="125"/>
      <c r="BF597" s="126"/>
      <c r="BG597" s="123"/>
      <c r="BH597" s="112"/>
      <c r="BI597" s="119">
        <f t="shared" si="389"/>
        <v>0</v>
      </c>
      <c r="BJ597" s="124"/>
      <c r="BK597" s="115">
        <f>IFERROR(IF(BJ597="",0,(SUMIF($G$3:BI$3,"金额-入",$G597:BI597)-SUMIF($G$3:BI$3,"金额-出",$G597:BI597))/(SUMIF($G$3:BI$3,"数量-入",$G597:BI597)-SUMIF($G$3:BI$3,"数量-出",$G597:BI597))),0)</f>
        <v>0</v>
      </c>
      <c r="BL597" s="115">
        <f t="shared" si="390"/>
        <v>0</v>
      </c>
      <c r="BM597" s="125"/>
      <c r="BN597" s="126"/>
      <c r="BO597" s="123"/>
      <c r="BP597" s="112"/>
      <c r="BQ597" s="119">
        <f t="shared" si="391"/>
        <v>0</v>
      </c>
      <c r="BR597" s="124"/>
      <c r="BS597" s="115">
        <f>IFERROR(IF(BR597="",0,(SUMIF($G$3:BQ$3,"金额-入",$G597:BQ597)-SUMIF($G$3:BQ$3,"金额-出",$G597:BQ597))/(SUMIF($G$3:BQ$3,"数量-入",$G597:BQ597)-SUMIF($G$3:BQ$3,"数量-出",$G597:BQ597))),0)</f>
        <v>0</v>
      </c>
      <c r="BT597" s="115">
        <f t="shared" si="392"/>
        <v>0</v>
      </c>
      <c r="BU597" s="125"/>
      <c r="BV597" s="126"/>
      <c r="BW597" s="123"/>
      <c r="BX597" s="112"/>
      <c r="BY597" s="119">
        <f t="shared" si="393"/>
        <v>0</v>
      </c>
      <c r="BZ597" s="124"/>
      <c r="CA597" s="115">
        <f>IFERROR(IF(BZ597="",0,(SUMIF($G$3:BY$3,"金额-入",$G597:BY597)-SUMIF($G$3:BY$3,"金额-出",$G597:BY597))/(SUMIF($G$3:BY$3,"数量-入",$G597:BY597)-SUMIF($G$3:BY$3,"数量-出",$G597:BY597))),0)</f>
        <v>0</v>
      </c>
      <c r="CB597" s="115">
        <f t="shared" si="394"/>
        <v>0</v>
      </c>
      <c r="CC597" s="125"/>
      <c r="CD597" s="126"/>
      <c r="CE597" s="123"/>
      <c r="CF597" s="112"/>
      <c r="CG597" s="119">
        <f t="shared" si="395"/>
        <v>0</v>
      </c>
      <c r="CH597" s="124"/>
      <c r="CI597" s="115">
        <f>IFERROR(IF(CH597="",0,(SUMIF($G$3:CG$3,"金额-入",$G597:CG597)-SUMIF($G$3:CG$3,"金额-出",$G597:CG597))/(SUMIF($G$3:CG$3,"数量-入",$G597:CG597)-SUMIF($G$3:CG$3,"数量-出",$G597:CG597))),0)</f>
        <v>0</v>
      </c>
      <c r="CJ597" s="115">
        <f t="shared" si="396"/>
        <v>0</v>
      </c>
      <c r="CK597" s="125"/>
      <c r="CL597" s="126"/>
      <c r="CM597" s="123"/>
      <c r="CN597" s="112"/>
      <c r="CO597" s="119">
        <f t="shared" si="397"/>
        <v>0</v>
      </c>
      <c r="CP597" s="124"/>
      <c r="CQ597" s="115">
        <f>IFERROR(IF(CP597="",0,(SUMIF($G$3:CO$3,"金额-入",$G597:CO597)-SUMIF($G$3:CO$3,"金额-出",$G597:CO597))/(SUMIF($G$3:CO$3,"数量-入",$G597:CO597)-SUMIF($G$3:CO$3,"数量-出",$G597:CO597))),0)</f>
        <v>0</v>
      </c>
      <c r="CR597" s="115">
        <f t="shared" si="398"/>
        <v>0</v>
      </c>
      <c r="CS597" s="125"/>
      <c r="CT597" s="126"/>
      <c r="CU597" s="123"/>
      <c r="CV597" s="112"/>
      <c r="CW597" s="119">
        <f t="shared" si="399"/>
        <v>0</v>
      </c>
      <c r="CX597" s="124"/>
      <c r="CY597" s="115">
        <f>IFERROR(IF(CX597="",0,(SUMIF($G$3:CW$3,"金额-入",$G597:CW597)-SUMIF($G$3:CW$3,"金额-出",$G597:CW597))/(SUMIF($G$3:CW$3,"数量-入",$G597:CW597)-SUMIF($G$3:CW$3,"数量-出",$G597:CW597))),0)</f>
        <v>0</v>
      </c>
      <c r="CZ597" s="115">
        <f t="shared" si="400"/>
        <v>0</v>
      </c>
      <c r="DA597" s="125"/>
      <c r="DB597" s="126"/>
      <c r="DC597" s="123"/>
      <c r="DD597" s="112"/>
      <c r="DE597" s="119">
        <f t="shared" si="401"/>
        <v>0</v>
      </c>
      <c r="DF597" s="124"/>
      <c r="DG597" s="115">
        <f>IFERROR(IF(DF597="",0,(SUMIF($G$3:DE$3,"金额-入",$G597:DE597)-SUMIF($G$3:DE$3,"金额-出",$G597:DE597))/(SUMIF($G$3:DE$3,"数量-入",$G597:DE597)-SUMIF($G$3:DE$3,"数量-出",$G597:DE597))),0)</f>
        <v>0</v>
      </c>
      <c r="DH597" s="115">
        <f t="shared" si="402"/>
        <v>0</v>
      </c>
      <c r="DI597" s="125"/>
      <c r="DJ597" s="126"/>
      <c r="DK597" s="109">
        <f t="array" ref="DK597">MIN(IF(($G$3:$DJ$3="单价")*(G597:DJ597&lt;&gt;0),G597:DJ597))</f>
        <v>0</v>
      </c>
      <c r="DL597" s="97">
        <f t="array" ref="DL597">MAX(IF($G$3:$DJ$3="单价",G597:DJ597))</f>
        <v>0</v>
      </c>
      <c r="DM597" s="115">
        <f t="shared" si="403"/>
        <v>0</v>
      </c>
      <c r="DN597" s="127"/>
      <c r="DO597" s="2"/>
      <c r="DP597" s="11">
        <f t="shared" si="404"/>
        <v>0</v>
      </c>
      <c r="DQ597" s="11">
        <f t="shared" si="405"/>
        <v>0</v>
      </c>
      <c r="DR597" s="11"/>
      <c r="DS597" s="11"/>
      <c r="DT597" s="11"/>
      <c r="DU597" s="2"/>
      <c r="DV597" s="2"/>
      <c r="DW597" s="2"/>
      <c r="DX597" s="2"/>
      <c r="DY597" s="2"/>
    </row>
    <row r="598" spans="1:129" ht="18" hidden="1" customHeight="1" outlineLevel="1" x14ac:dyDescent="0.15">
      <c r="A598" s="2"/>
      <c r="B598" s="53">
        <f t="shared" si="368"/>
        <v>594</v>
      </c>
      <c r="C598" s="5"/>
      <c r="D598" s="6"/>
      <c r="E598" s="7"/>
      <c r="F598" s="8"/>
      <c r="G598" s="111"/>
      <c r="H598" s="112"/>
      <c r="I598" s="113">
        <f t="shared" si="371"/>
        <v>0</v>
      </c>
      <c r="J598" s="114">
        <f t="shared" si="372"/>
        <v>0</v>
      </c>
      <c r="K598" s="115">
        <f t="shared" si="369"/>
        <v>0</v>
      </c>
      <c r="L598" s="113">
        <f t="shared" si="373"/>
        <v>0</v>
      </c>
      <c r="M598" s="114">
        <f t="shared" si="374"/>
        <v>0</v>
      </c>
      <c r="N598" s="115">
        <f t="shared" si="370"/>
        <v>0</v>
      </c>
      <c r="O598" s="113">
        <f t="shared" si="375"/>
        <v>0</v>
      </c>
      <c r="P598" s="116">
        <f t="shared" si="376"/>
        <v>0</v>
      </c>
      <c r="Q598" s="117">
        <f t="shared" si="377"/>
        <v>0</v>
      </c>
      <c r="R598" s="118">
        <f t="shared" si="378"/>
        <v>0</v>
      </c>
      <c r="S598" s="111"/>
      <c r="T598" s="112"/>
      <c r="U598" s="119">
        <f t="shared" si="379"/>
        <v>0</v>
      </c>
      <c r="V598" s="120"/>
      <c r="W598" s="115">
        <f>IFERROR(IF(V598="",0,(SUMIF($G$3:U$3,"金额-入",$G598:U598)-SUMIF($G$3:U$3,"金额-出",$G598:U598))/(SUMIF($G$3:U$3,"数量-入",$G598:U598)-SUMIF($G$3:U$3,"数量-出",$G598:U598))),0)</f>
        <v>0</v>
      </c>
      <c r="X598" s="115">
        <f t="shared" si="380"/>
        <v>0</v>
      </c>
      <c r="Y598" s="121"/>
      <c r="Z598" s="122"/>
      <c r="AA598" s="111"/>
      <c r="AB598" s="112"/>
      <c r="AC598" s="119">
        <f t="shared" si="381"/>
        <v>0</v>
      </c>
      <c r="AD598" s="120"/>
      <c r="AE598" s="115">
        <f>IFERROR(IF(AD598="",0,(SUMIF($G$3:AC$3,"金额-入",$G598:AC598)-SUMIF($G$3:AC$3,"金额-出",$G598:AC598))/(SUMIF($G$3:AC$3,"数量-入",$G598:AC598)-SUMIF($G$3:AC$3,"数量-出",$G598:AC598))),0)</f>
        <v>0</v>
      </c>
      <c r="AF598" s="115">
        <f t="shared" si="382"/>
        <v>0</v>
      </c>
      <c r="AG598" s="121"/>
      <c r="AH598" s="122"/>
      <c r="AI598" s="123"/>
      <c r="AJ598" s="112"/>
      <c r="AK598" s="119">
        <f t="shared" si="383"/>
        <v>0</v>
      </c>
      <c r="AL598" s="124"/>
      <c r="AM598" s="115">
        <f>IFERROR(IF(AL598="",0,(SUMIF($G$3:AK$3,"金额-入",$G598:AK598)-SUMIF($G$3:AK$3,"金额-出",$G598:AK598))/(SUMIF($G$3:AK$3,"数量-入",$G598:AK598)-SUMIF($G$3:AK$3,"数量-出",$G598:AK598))),0)</f>
        <v>0</v>
      </c>
      <c r="AN598" s="115">
        <f t="shared" si="384"/>
        <v>0</v>
      </c>
      <c r="AO598" s="125"/>
      <c r="AP598" s="126"/>
      <c r="AQ598" s="123"/>
      <c r="AR598" s="112"/>
      <c r="AS598" s="119">
        <f t="shared" si="385"/>
        <v>0</v>
      </c>
      <c r="AT598" s="124"/>
      <c r="AU598" s="115">
        <f>IFERROR(IF(AT598="",0,(SUMIF($G$3:AS$3,"金额-入",$G598:AS598)-SUMIF($G$3:AS$3,"金额-出",$G598:AS598))/(SUMIF($G$3:AS$3,"数量-入",$G598:AS598)-SUMIF($G$3:AS$3,"数量-出",$G598:AS598))),0)</f>
        <v>0</v>
      </c>
      <c r="AV598" s="115">
        <f t="shared" si="386"/>
        <v>0</v>
      </c>
      <c r="AW598" s="125"/>
      <c r="AX598" s="126"/>
      <c r="AY598" s="123"/>
      <c r="AZ598" s="112"/>
      <c r="BA598" s="119">
        <f t="shared" si="387"/>
        <v>0</v>
      </c>
      <c r="BB598" s="124"/>
      <c r="BC598" s="115">
        <f>IFERROR(IF(BB598="",0,(SUMIF($G$3:BA$3,"金额-入",$G598:BA598)-SUMIF($G$3:BA$3,"金额-出",$G598:BA598))/(SUMIF($G$3:BA$3,"数量-入",$G598:BA598)-SUMIF($G$3:BA$3,"数量-出",$G598:BA598))),0)</f>
        <v>0</v>
      </c>
      <c r="BD598" s="115">
        <f t="shared" si="388"/>
        <v>0</v>
      </c>
      <c r="BE598" s="125"/>
      <c r="BF598" s="126"/>
      <c r="BG598" s="123"/>
      <c r="BH598" s="112"/>
      <c r="BI598" s="119">
        <f t="shared" si="389"/>
        <v>0</v>
      </c>
      <c r="BJ598" s="124"/>
      <c r="BK598" s="115">
        <f>IFERROR(IF(BJ598="",0,(SUMIF($G$3:BI$3,"金额-入",$G598:BI598)-SUMIF($G$3:BI$3,"金额-出",$G598:BI598))/(SUMIF($G$3:BI$3,"数量-入",$G598:BI598)-SUMIF($G$3:BI$3,"数量-出",$G598:BI598))),0)</f>
        <v>0</v>
      </c>
      <c r="BL598" s="115">
        <f t="shared" si="390"/>
        <v>0</v>
      </c>
      <c r="BM598" s="125"/>
      <c r="BN598" s="126"/>
      <c r="BO598" s="123"/>
      <c r="BP598" s="112"/>
      <c r="BQ598" s="119">
        <f t="shared" si="391"/>
        <v>0</v>
      </c>
      <c r="BR598" s="124"/>
      <c r="BS598" s="115">
        <f>IFERROR(IF(BR598="",0,(SUMIF($G$3:BQ$3,"金额-入",$G598:BQ598)-SUMIF($G$3:BQ$3,"金额-出",$G598:BQ598))/(SUMIF($G$3:BQ$3,"数量-入",$G598:BQ598)-SUMIF($G$3:BQ$3,"数量-出",$G598:BQ598))),0)</f>
        <v>0</v>
      </c>
      <c r="BT598" s="115">
        <f t="shared" si="392"/>
        <v>0</v>
      </c>
      <c r="BU598" s="125"/>
      <c r="BV598" s="126"/>
      <c r="BW598" s="123"/>
      <c r="BX598" s="112"/>
      <c r="BY598" s="119">
        <f t="shared" si="393"/>
        <v>0</v>
      </c>
      <c r="BZ598" s="124"/>
      <c r="CA598" s="115">
        <f>IFERROR(IF(BZ598="",0,(SUMIF($G$3:BY$3,"金额-入",$G598:BY598)-SUMIF($G$3:BY$3,"金额-出",$G598:BY598))/(SUMIF($G$3:BY$3,"数量-入",$G598:BY598)-SUMIF($G$3:BY$3,"数量-出",$G598:BY598))),0)</f>
        <v>0</v>
      </c>
      <c r="CB598" s="115">
        <f t="shared" si="394"/>
        <v>0</v>
      </c>
      <c r="CC598" s="125"/>
      <c r="CD598" s="126"/>
      <c r="CE598" s="123"/>
      <c r="CF598" s="112"/>
      <c r="CG598" s="119">
        <f t="shared" si="395"/>
        <v>0</v>
      </c>
      <c r="CH598" s="124"/>
      <c r="CI598" s="115">
        <f>IFERROR(IF(CH598="",0,(SUMIF($G$3:CG$3,"金额-入",$G598:CG598)-SUMIF($G$3:CG$3,"金额-出",$G598:CG598))/(SUMIF($G$3:CG$3,"数量-入",$G598:CG598)-SUMIF($G$3:CG$3,"数量-出",$G598:CG598))),0)</f>
        <v>0</v>
      </c>
      <c r="CJ598" s="115">
        <f t="shared" si="396"/>
        <v>0</v>
      </c>
      <c r="CK598" s="125"/>
      <c r="CL598" s="126"/>
      <c r="CM598" s="123"/>
      <c r="CN598" s="112"/>
      <c r="CO598" s="119">
        <f t="shared" si="397"/>
        <v>0</v>
      </c>
      <c r="CP598" s="124"/>
      <c r="CQ598" s="115">
        <f>IFERROR(IF(CP598="",0,(SUMIF($G$3:CO$3,"金额-入",$G598:CO598)-SUMIF($G$3:CO$3,"金额-出",$G598:CO598))/(SUMIF($G$3:CO$3,"数量-入",$G598:CO598)-SUMIF($G$3:CO$3,"数量-出",$G598:CO598))),0)</f>
        <v>0</v>
      </c>
      <c r="CR598" s="115">
        <f t="shared" si="398"/>
        <v>0</v>
      </c>
      <c r="CS598" s="125"/>
      <c r="CT598" s="126"/>
      <c r="CU598" s="123"/>
      <c r="CV598" s="112"/>
      <c r="CW598" s="119">
        <f t="shared" si="399"/>
        <v>0</v>
      </c>
      <c r="CX598" s="124"/>
      <c r="CY598" s="115">
        <f>IFERROR(IF(CX598="",0,(SUMIF($G$3:CW$3,"金额-入",$G598:CW598)-SUMIF($G$3:CW$3,"金额-出",$G598:CW598))/(SUMIF($G$3:CW$3,"数量-入",$G598:CW598)-SUMIF($G$3:CW$3,"数量-出",$G598:CW598))),0)</f>
        <v>0</v>
      </c>
      <c r="CZ598" s="115">
        <f t="shared" si="400"/>
        <v>0</v>
      </c>
      <c r="DA598" s="125"/>
      <c r="DB598" s="126"/>
      <c r="DC598" s="123"/>
      <c r="DD598" s="112"/>
      <c r="DE598" s="119">
        <f t="shared" si="401"/>
        <v>0</v>
      </c>
      <c r="DF598" s="124"/>
      <c r="DG598" s="115">
        <f>IFERROR(IF(DF598="",0,(SUMIF($G$3:DE$3,"金额-入",$G598:DE598)-SUMIF($G$3:DE$3,"金额-出",$G598:DE598))/(SUMIF($G$3:DE$3,"数量-入",$G598:DE598)-SUMIF($G$3:DE$3,"数量-出",$G598:DE598))),0)</f>
        <v>0</v>
      </c>
      <c r="DH598" s="115">
        <f t="shared" si="402"/>
        <v>0</v>
      </c>
      <c r="DI598" s="125"/>
      <c r="DJ598" s="126"/>
      <c r="DK598" s="109">
        <f t="array" ref="DK598">MIN(IF(($G$3:$DJ$3="单价")*(G598:DJ598&lt;&gt;0),G598:DJ598))</f>
        <v>0</v>
      </c>
      <c r="DL598" s="97">
        <f t="array" ref="DL598">MAX(IF($G$3:$DJ$3="单价",G598:DJ598))</f>
        <v>0</v>
      </c>
      <c r="DM598" s="115">
        <f t="shared" si="403"/>
        <v>0</v>
      </c>
      <c r="DN598" s="127"/>
      <c r="DO598" s="2"/>
      <c r="DP598" s="11">
        <f t="shared" si="404"/>
        <v>0</v>
      </c>
      <c r="DQ598" s="11">
        <f t="shared" si="405"/>
        <v>0</v>
      </c>
      <c r="DR598" s="11"/>
      <c r="DS598" s="11"/>
      <c r="DT598" s="11"/>
      <c r="DU598" s="2"/>
      <c r="DV598" s="2"/>
      <c r="DW598" s="2"/>
      <c r="DX598" s="2"/>
      <c r="DY598" s="2"/>
    </row>
    <row r="599" spans="1:129" ht="18" hidden="1" customHeight="1" outlineLevel="1" x14ac:dyDescent="0.15">
      <c r="A599" s="2"/>
      <c r="B599" s="53">
        <f t="shared" si="368"/>
        <v>595</v>
      </c>
      <c r="C599" s="5"/>
      <c r="D599" s="6"/>
      <c r="E599" s="7"/>
      <c r="F599" s="8"/>
      <c r="G599" s="111"/>
      <c r="H599" s="112"/>
      <c r="I599" s="113">
        <f t="shared" si="371"/>
        <v>0</v>
      </c>
      <c r="J599" s="114">
        <f t="shared" si="372"/>
        <v>0</v>
      </c>
      <c r="K599" s="115">
        <f t="shared" si="369"/>
        <v>0</v>
      </c>
      <c r="L599" s="113">
        <f t="shared" si="373"/>
        <v>0</v>
      </c>
      <c r="M599" s="114">
        <f t="shared" si="374"/>
        <v>0</v>
      </c>
      <c r="N599" s="115">
        <f t="shared" si="370"/>
        <v>0</v>
      </c>
      <c r="O599" s="113">
        <f t="shared" si="375"/>
        <v>0</v>
      </c>
      <c r="P599" s="116">
        <f t="shared" si="376"/>
        <v>0</v>
      </c>
      <c r="Q599" s="117">
        <f t="shared" si="377"/>
        <v>0</v>
      </c>
      <c r="R599" s="118">
        <f t="shared" si="378"/>
        <v>0</v>
      </c>
      <c r="S599" s="111"/>
      <c r="T599" s="112"/>
      <c r="U599" s="119">
        <f t="shared" si="379"/>
        <v>0</v>
      </c>
      <c r="V599" s="120"/>
      <c r="W599" s="115">
        <f>IFERROR(IF(V599="",0,(SUMIF($G$3:U$3,"金额-入",$G599:U599)-SUMIF($G$3:U$3,"金额-出",$G599:U599))/(SUMIF($G$3:U$3,"数量-入",$G599:U599)-SUMIF($G$3:U$3,"数量-出",$G599:U599))),0)</f>
        <v>0</v>
      </c>
      <c r="X599" s="115">
        <f t="shared" si="380"/>
        <v>0</v>
      </c>
      <c r="Y599" s="121"/>
      <c r="Z599" s="122"/>
      <c r="AA599" s="111"/>
      <c r="AB599" s="112"/>
      <c r="AC599" s="119">
        <f t="shared" si="381"/>
        <v>0</v>
      </c>
      <c r="AD599" s="120"/>
      <c r="AE599" s="115">
        <f>IFERROR(IF(AD599="",0,(SUMIF($G$3:AC$3,"金额-入",$G599:AC599)-SUMIF($G$3:AC$3,"金额-出",$G599:AC599))/(SUMIF($G$3:AC$3,"数量-入",$G599:AC599)-SUMIF($G$3:AC$3,"数量-出",$G599:AC599))),0)</f>
        <v>0</v>
      </c>
      <c r="AF599" s="115">
        <f t="shared" si="382"/>
        <v>0</v>
      </c>
      <c r="AG599" s="121"/>
      <c r="AH599" s="122"/>
      <c r="AI599" s="123"/>
      <c r="AJ599" s="112"/>
      <c r="AK599" s="119">
        <f t="shared" si="383"/>
        <v>0</v>
      </c>
      <c r="AL599" s="124"/>
      <c r="AM599" s="115">
        <f>IFERROR(IF(AL599="",0,(SUMIF($G$3:AK$3,"金额-入",$G599:AK599)-SUMIF($G$3:AK$3,"金额-出",$G599:AK599))/(SUMIF($G$3:AK$3,"数量-入",$G599:AK599)-SUMIF($G$3:AK$3,"数量-出",$G599:AK599))),0)</f>
        <v>0</v>
      </c>
      <c r="AN599" s="115">
        <f t="shared" si="384"/>
        <v>0</v>
      </c>
      <c r="AO599" s="125"/>
      <c r="AP599" s="126"/>
      <c r="AQ599" s="123"/>
      <c r="AR599" s="112"/>
      <c r="AS599" s="119">
        <f t="shared" si="385"/>
        <v>0</v>
      </c>
      <c r="AT599" s="124"/>
      <c r="AU599" s="115">
        <f>IFERROR(IF(AT599="",0,(SUMIF($G$3:AS$3,"金额-入",$G599:AS599)-SUMIF($G$3:AS$3,"金额-出",$G599:AS599))/(SUMIF($G$3:AS$3,"数量-入",$G599:AS599)-SUMIF($G$3:AS$3,"数量-出",$G599:AS599))),0)</f>
        <v>0</v>
      </c>
      <c r="AV599" s="115">
        <f t="shared" si="386"/>
        <v>0</v>
      </c>
      <c r="AW599" s="125"/>
      <c r="AX599" s="126"/>
      <c r="AY599" s="123"/>
      <c r="AZ599" s="112"/>
      <c r="BA599" s="119">
        <f t="shared" si="387"/>
        <v>0</v>
      </c>
      <c r="BB599" s="124"/>
      <c r="BC599" s="115">
        <f>IFERROR(IF(BB599="",0,(SUMIF($G$3:BA$3,"金额-入",$G599:BA599)-SUMIF($G$3:BA$3,"金额-出",$G599:BA599))/(SUMIF($G$3:BA$3,"数量-入",$G599:BA599)-SUMIF($G$3:BA$3,"数量-出",$G599:BA599))),0)</f>
        <v>0</v>
      </c>
      <c r="BD599" s="115">
        <f t="shared" si="388"/>
        <v>0</v>
      </c>
      <c r="BE599" s="125"/>
      <c r="BF599" s="126"/>
      <c r="BG599" s="123"/>
      <c r="BH599" s="112"/>
      <c r="BI599" s="119">
        <f t="shared" si="389"/>
        <v>0</v>
      </c>
      <c r="BJ599" s="124"/>
      <c r="BK599" s="115">
        <f>IFERROR(IF(BJ599="",0,(SUMIF($G$3:BI$3,"金额-入",$G599:BI599)-SUMIF($G$3:BI$3,"金额-出",$G599:BI599))/(SUMIF($G$3:BI$3,"数量-入",$G599:BI599)-SUMIF($G$3:BI$3,"数量-出",$G599:BI599))),0)</f>
        <v>0</v>
      </c>
      <c r="BL599" s="115">
        <f t="shared" si="390"/>
        <v>0</v>
      </c>
      <c r="BM599" s="125"/>
      <c r="BN599" s="126"/>
      <c r="BO599" s="123"/>
      <c r="BP599" s="112"/>
      <c r="BQ599" s="119">
        <f t="shared" si="391"/>
        <v>0</v>
      </c>
      <c r="BR599" s="124"/>
      <c r="BS599" s="115">
        <f>IFERROR(IF(BR599="",0,(SUMIF($G$3:BQ$3,"金额-入",$G599:BQ599)-SUMIF($G$3:BQ$3,"金额-出",$G599:BQ599))/(SUMIF($G$3:BQ$3,"数量-入",$G599:BQ599)-SUMIF($G$3:BQ$3,"数量-出",$G599:BQ599))),0)</f>
        <v>0</v>
      </c>
      <c r="BT599" s="115">
        <f t="shared" si="392"/>
        <v>0</v>
      </c>
      <c r="BU599" s="125"/>
      <c r="BV599" s="126"/>
      <c r="BW599" s="123"/>
      <c r="BX599" s="112"/>
      <c r="BY599" s="119">
        <f t="shared" si="393"/>
        <v>0</v>
      </c>
      <c r="BZ599" s="124"/>
      <c r="CA599" s="115">
        <f>IFERROR(IF(BZ599="",0,(SUMIF($G$3:BY$3,"金额-入",$G599:BY599)-SUMIF($G$3:BY$3,"金额-出",$G599:BY599))/(SUMIF($G$3:BY$3,"数量-入",$G599:BY599)-SUMIF($G$3:BY$3,"数量-出",$G599:BY599))),0)</f>
        <v>0</v>
      </c>
      <c r="CB599" s="115">
        <f t="shared" si="394"/>
        <v>0</v>
      </c>
      <c r="CC599" s="125"/>
      <c r="CD599" s="126"/>
      <c r="CE599" s="123"/>
      <c r="CF599" s="112"/>
      <c r="CG599" s="119">
        <f t="shared" si="395"/>
        <v>0</v>
      </c>
      <c r="CH599" s="124"/>
      <c r="CI599" s="115">
        <f>IFERROR(IF(CH599="",0,(SUMIF($G$3:CG$3,"金额-入",$G599:CG599)-SUMIF($G$3:CG$3,"金额-出",$G599:CG599))/(SUMIF($G$3:CG$3,"数量-入",$G599:CG599)-SUMIF($G$3:CG$3,"数量-出",$G599:CG599))),0)</f>
        <v>0</v>
      </c>
      <c r="CJ599" s="115">
        <f t="shared" si="396"/>
        <v>0</v>
      </c>
      <c r="CK599" s="125"/>
      <c r="CL599" s="126"/>
      <c r="CM599" s="123"/>
      <c r="CN599" s="112"/>
      <c r="CO599" s="119">
        <f t="shared" si="397"/>
        <v>0</v>
      </c>
      <c r="CP599" s="124"/>
      <c r="CQ599" s="115">
        <f>IFERROR(IF(CP599="",0,(SUMIF($G$3:CO$3,"金额-入",$G599:CO599)-SUMIF($G$3:CO$3,"金额-出",$G599:CO599))/(SUMIF($G$3:CO$3,"数量-入",$G599:CO599)-SUMIF($G$3:CO$3,"数量-出",$G599:CO599))),0)</f>
        <v>0</v>
      </c>
      <c r="CR599" s="115">
        <f t="shared" si="398"/>
        <v>0</v>
      </c>
      <c r="CS599" s="125"/>
      <c r="CT599" s="126"/>
      <c r="CU599" s="123"/>
      <c r="CV599" s="112"/>
      <c r="CW599" s="119">
        <f t="shared" si="399"/>
        <v>0</v>
      </c>
      <c r="CX599" s="124"/>
      <c r="CY599" s="115">
        <f>IFERROR(IF(CX599="",0,(SUMIF($G$3:CW$3,"金额-入",$G599:CW599)-SUMIF($G$3:CW$3,"金额-出",$G599:CW599))/(SUMIF($G$3:CW$3,"数量-入",$G599:CW599)-SUMIF($G$3:CW$3,"数量-出",$G599:CW599))),0)</f>
        <v>0</v>
      </c>
      <c r="CZ599" s="115">
        <f t="shared" si="400"/>
        <v>0</v>
      </c>
      <c r="DA599" s="125"/>
      <c r="DB599" s="126"/>
      <c r="DC599" s="123"/>
      <c r="DD599" s="112"/>
      <c r="DE599" s="119">
        <f t="shared" si="401"/>
        <v>0</v>
      </c>
      <c r="DF599" s="124"/>
      <c r="DG599" s="115">
        <f>IFERROR(IF(DF599="",0,(SUMIF($G$3:DE$3,"金额-入",$G599:DE599)-SUMIF($G$3:DE$3,"金额-出",$G599:DE599))/(SUMIF($G$3:DE$3,"数量-入",$G599:DE599)-SUMIF($G$3:DE$3,"数量-出",$G599:DE599))),0)</f>
        <v>0</v>
      </c>
      <c r="DH599" s="115">
        <f t="shared" si="402"/>
        <v>0</v>
      </c>
      <c r="DI599" s="125"/>
      <c r="DJ599" s="126"/>
      <c r="DK599" s="109">
        <f t="array" ref="DK599">MIN(IF(($G$3:$DJ$3="单价")*(G599:DJ599&lt;&gt;0),G599:DJ599))</f>
        <v>0</v>
      </c>
      <c r="DL599" s="97">
        <f t="array" ref="DL599">MAX(IF($G$3:$DJ$3="单价",G599:DJ599))</f>
        <v>0</v>
      </c>
      <c r="DM599" s="115">
        <f t="shared" si="403"/>
        <v>0</v>
      </c>
      <c r="DN599" s="127"/>
      <c r="DO599" s="2"/>
      <c r="DP599" s="11">
        <f t="shared" si="404"/>
        <v>0</v>
      </c>
      <c r="DQ599" s="11">
        <f t="shared" si="405"/>
        <v>0</v>
      </c>
      <c r="DR599" s="11"/>
      <c r="DS599" s="11"/>
      <c r="DT599" s="11"/>
      <c r="DU599" s="2"/>
      <c r="DV599" s="2"/>
      <c r="DW599" s="2"/>
      <c r="DX599" s="2"/>
      <c r="DY599" s="2"/>
    </row>
    <row r="600" spans="1:129" ht="18" hidden="1" customHeight="1" outlineLevel="1" x14ac:dyDescent="0.15">
      <c r="A600" s="2"/>
      <c r="B600" s="53">
        <f t="shared" si="368"/>
        <v>596</v>
      </c>
      <c r="C600" s="5"/>
      <c r="D600" s="6"/>
      <c r="E600" s="7"/>
      <c r="F600" s="8"/>
      <c r="G600" s="111"/>
      <c r="H600" s="112"/>
      <c r="I600" s="113">
        <f t="shared" si="371"/>
        <v>0</v>
      </c>
      <c r="J600" s="114">
        <f t="shared" si="372"/>
        <v>0</v>
      </c>
      <c r="K600" s="115">
        <f t="shared" si="369"/>
        <v>0</v>
      </c>
      <c r="L600" s="113">
        <f t="shared" si="373"/>
        <v>0</v>
      </c>
      <c r="M600" s="114">
        <f t="shared" si="374"/>
        <v>0</v>
      </c>
      <c r="N600" s="115">
        <f t="shared" si="370"/>
        <v>0</v>
      </c>
      <c r="O600" s="113">
        <f t="shared" si="375"/>
        <v>0</v>
      </c>
      <c r="P600" s="116">
        <f t="shared" si="376"/>
        <v>0</v>
      </c>
      <c r="Q600" s="117">
        <f t="shared" si="377"/>
        <v>0</v>
      </c>
      <c r="R600" s="118">
        <f t="shared" si="378"/>
        <v>0</v>
      </c>
      <c r="S600" s="111"/>
      <c r="T600" s="112"/>
      <c r="U600" s="119">
        <f t="shared" si="379"/>
        <v>0</v>
      </c>
      <c r="V600" s="120"/>
      <c r="W600" s="115">
        <f>IFERROR(IF(V600="",0,(SUMIF($G$3:U$3,"金额-入",$G600:U600)-SUMIF($G$3:U$3,"金额-出",$G600:U600))/(SUMIF($G$3:U$3,"数量-入",$G600:U600)-SUMIF($G$3:U$3,"数量-出",$G600:U600))),0)</f>
        <v>0</v>
      </c>
      <c r="X600" s="115">
        <f t="shared" si="380"/>
        <v>0</v>
      </c>
      <c r="Y600" s="121"/>
      <c r="Z600" s="122"/>
      <c r="AA600" s="111"/>
      <c r="AB600" s="112"/>
      <c r="AC600" s="119">
        <f t="shared" si="381"/>
        <v>0</v>
      </c>
      <c r="AD600" s="120"/>
      <c r="AE600" s="115">
        <f>IFERROR(IF(AD600="",0,(SUMIF($G$3:AC$3,"金额-入",$G600:AC600)-SUMIF($G$3:AC$3,"金额-出",$G600:AC600))/(SUMIF($G$3:AC$3,"数量-入",$G600:AC600)-SUMIF($G$3:AC$3,"数量-出",$G600:AC600))),0)</f>
        <v>0</v>
      </c>
      <c r="AF600" s="115">
        <f t="shared" si="382"/>
        <v>0</v>
      </c>
      <c r="AG600" s="121"/>
      <c r="AH600" s="122"/>
      <c r="AI600" s="123"/>
      <c r="AJ600" s="112"/>
      <c r="AK600" s="119">
        <f t="shared" si="383"/>
        <v>0</v>
      </c>
      <c r="AL600" s="124"/>
      <c r="AM600" s="115">
        <f>IFERROR(IF(AL600="",0,(SUMIF($G$3:AK$3,"金额-入",$G600:AK600)-SUMIF($G$3:AK$3,"金额-出",$G600:AK600))/(SUMIF($G$3:AK$3,"数量-入",$G600:AK600)-SUMIF($G$3:AK$3,"数量-出",$G600:AK600))),0)</f>
        <v>0</v>
      </c>
      <c r="AN600" s="115">
        <f t="shared" si="384"/>
        <v>0</v>
      </c>
      <c r="AO600" s="125"/>
      <c r="AP600" s="126"/>
      <c r="AQ600" s="123"/>
      <c r="AR600" s="112"/>
      <c r="AS600" s="119">
        <f t="shared" si="385"/>
        <v>0</v>
      </c>
      <c r="AT600" s="124"/>
      <c r="AU600" s="115">
        <f>IFERROR(IF(AT600="",0,(SUMIF($G$3:AS$3,"金额-入",$G600:AS600)-SUMIF($G$3:AS$3,"金额-出",$G600:AS600))/(SUMIF($G$3:AS$3,"数量-入",$G600:AS600)-SUMIF($G$3:AS$3,"数量-出",$G600:AS600))),0)</f>
        <v>0</v>
      </c>
      <c r="AV600" s="115">
        <f t="shared" si="386"/>
        <v>0</v>
      </c>
      <c r="AW600" s="125"/>
      <c r="AX600" s="126"/>
      <c r="AY600" s="123"/>
      <c r="AZ600" s="112"/>
      <c r="BA600" s="119">
        <f t="shared" si="387"/>
        <v>0</v>
      </c>
      <c r="BB600" s="124"/>
      <c r="BC600" s="115">
        <f>IFERROR(IF(BB600="",0,(SUMIF($G$3:BA$3,"金额-入",$G600:BA600)-SUMIF($G$3:BA$3,"金额-出",$G600:BA600))/(SUMIF($G$3:BA$3,"数量-入",$G600:BA600)-SUMIF($G$3:BA$3,"数量-出",$G600:BA600))),0)</f>
        <v>0</v>
      </c>
      <c r="BD600" s="115">
        <f t="shared" si="388"/>
        <v>0</v>
      </c>
      <c r="BE600" s="125"/>
      <c r="BF600" s="126"/>
      <c r="BG600" s="123"/>
      <c r="BH600" s="112"/>
      <c r="BI600" s="119">
        <f t="shared" si="389"/>
        <v>0</v>
      </c>
      <c r="BJ600" s="124"/>
      <c r="BK600" s="115">
        <f>IFERROR(IF(BJ600="",0,(SUMIF($G$3:BI$3,"金额-入",$G600:BI600)-SUMIF($G$3:BI$3,"金额-出",$G600:BI600))/(SUMIF($G$3:BI$3,"数量-入",$G600:BI600)-SUMIF($G$3:BI$3,"数量-出",$G600:BI600))),0)</f>
        <v>0</v>
      </c>
      <c r="BL600" s="115">
        <f t="shared" si="390"/>
        <v>0</v>
      </c>
      <c r="BM600" s="125"/>
      <c r="BN600" s="126"/>
      <c r="BO600" s="123"/>
      <c r="BP600" s="112"/>
      <c r="BQ600" s="119">
        <f t="shared" si="391"/>
        <v>0</v>
      </c>
      <c r="BR600" s="124"/>
      <c r="BS600" s="115">
        <f>IFERROR(IF(BR600="",0,(SUMIF($G$3:BQ$3,"金额-入",$G600:BQ600)-SUMIF($G$3:BQ$3,"金额-出",$G600:BQ600))/(SUMIF($G$3:BQ$3,"数量-入",$G600:BQ600)-SUMIF($G$3:BQ$3,"数量-出",$G600:BQ600))),0)</f>
        <v>0</v>
      </c>
      <c r="BT600" s="115">
        <f t="shared" si="392"/>
        <v>0</v>
      </c>
      <c r="BU600" s="125"/>
      <c r="BV600" s="126"/>
      <c r="BW600" s="123"/>
      <c r="BX600" s="112"/>
      <c r="BY600" s="119">
        <f t="shared" si="393"/>
        <v>0</v>
      </c>
      <c r="BZ600" s="124"/>
      <c r="CA600" s="115">
        <f>IFERROR(IF(BZ600="",0,(SUMIF($G$3:BY$3,"金额-入",$G600:BY600)-SUMIF($G$3:BY$3,"金额-出",$G600:BY600))/(SUMIF($G$3:BY$3,"数量-入",$G600:BY600)-SUMIF($G$3:BY$3,"数量-出",$G600:BY600))),0)</f>
        <v>0</v>
      </c>
      <c r="CB600" s="115">
        <f t="shared" si="394"/>
        <v>0</v>
      </c>
      <c r="CC600" s="125"/>
      <c r="CD600" s="126"/>
      <c r="CE600" s="123"/>
      <c r="CF600" s="112"/>
      <c r="CG600" s="119">
        <f t="shared" si="395"/>
        <v>0</v>
      </c>
      <c r="CH600" s="124"/>
      <c r="CI600" s="115">
        <f>IFERROR(IF(CH600="",0,(SUMIF($G$3:CG$3,"金额-入",$G600:CG600)-SUMIF($G$3:CG$3,"金额-出",$G600:CG600))/(SUMIF($G$3:CG$3,"数量-入",$G600:CG600)-SUMIF($G$3:CG$3,"数量-出",$G600:CG600))),0)</f>
        <v>0</v>
      </c>
      <c r="CJ600" s="115">
        <f t="shared" si="396"/>
        <v>0</v>
      </c>
      <c r="CK600" s="125"/>
      <c r="CL600" s="126"/>
      <c r="CM600" s="123"/>
      <c r="CN600" s="112"/>
      <c r="CO600" s="119">
        <f t="shared" si="397"/>
        <v>0</v>
      </c>
      <c r="CP600" s="124"/>
      <c r="CQ600" s="115">
        <f>IFERROR(IF(CP600="",0,(SUMIF($G$3:CO$3,"金额-入",$G600:CO600)-SUMIF($G$3:CO$3,"金额-出",$G600:CO600))/(SUMIF($G$3:CO$3,"数量-入",$G600:CO600)-SUMIF($G$3:CO$3,"数量-出",$G600:CO600))),0)</f>
        <v>0</v>
      </c>
      <c r="CR600" s="115">
        <f t="shared" si="398"/>
        <v>0</v>
      </c>
      <c r="CS600" s="125"/>
      <c r="CT600" s="126"/>
      <c r="CU600" s="123"/>
      <c r="CV600" s="112"/>
      <c r="CW600" s="119">
        <f t="shared" si="399"/>
        <v>0</v>
      </c>
      <c r="CX600" s="124"/>
      <c r="CY600" s="115">
        <f>IFERROR(IF(CX600="",0,(SUMIF($G$3:CW$3,"金额-入",$G600:CW600)-SUMIF($G$3:CW$3,"金额-出",$G600:CW600))/(SUMIF($G$3:CW$3,"数量-入",$G600:CW600)-SUMIF($G$3:CW$3,"数量-出",$G600:CW600))),0)</f>
        <v>0</v>
      </c>
      <c r="CZ600" s="115">
        <f t="shared" si="400"/>
        <v>0</v>
      </c>
      <c r="DA600" s="125"/>
      <c r="DB600" s="126"/>
      <c r="DC600" s="123"/>
      <c r="DD600" s="112"/>
      <c r="DE600" s="119">
        <f t="shared" si="401"/>
        <v>0</v>
      </c>
      <c r="DF600" s="124"/>
      <c r="DG600" s="115">
        <f>IFERROR(IF(DF600="",0,(SUMIF($G$3:DE$3,"金额-入",$G600:DE600)-SUMIF($G$3:DE$3,"金额-出",$G600:DE600))/(SUMIF($G$3:DE$3,"数量-入",$G600:DE600)-SUMIF($G$3:DE$3,"数量-出",$G600:DE600))),0)</f>
        <v>0</v>
      </c>
      <c r="DH600" s="115">
        <f t="shared" si="402"/>
        <v>0</v>
      </c>
      <c r="DI600" s="125"/>
      <c r="DJ600" s="126"/>
      <c r="DK600" s="109">
        <f t="array" ref="DK600">MIN(IF(($G$3:$DJ$3="单价")*(G600:DJ600&lt;&gt;0),G600:DJ600))</f>
        <v>0</v>
      </c>
      <c r="DL600" s="97">
        <f t="array" ref="DL600">MAX(IF($G$3:$DJ$3="单价",G600:DJ600))</f>
        <v>0</v>
      </c>
      <c r="DM600" s="115">
        <f t="shared" si="403"/>
        <v>0</v>
      </c>
      <c r="DN600" s="127"/>
      <c r="DO600" s="2"/>
      <c r="DP600" s="11">
        <f t="shared" si="404"/>
        <v>0</v>
      </c>
      <c r="DQ600" s="11">
        <f t="shared" si="405"/>
        <v>0</v>
      </c>
      <c r="DR600" s="11"/>
      <c r="DS600" s="11"/>
      <c r="DT600" s="11"/>
      <c r="DU600" s="2"/>
      <c r="DV600" s="2"/>
      <c r="DW600" s="2"/>
      <c r="DX600" s="2"/>
      <c r="DY600" s="2"/>
    </row>
    <row r="601" spans="1:129" ht="18" hidden="1" customHeight="1" outlineLevel="1" x14ac:dyDescent="0.15">
      <c r="A601" s="2"/>
      <c r="B601" s="53">
        <f t="shared" si="368"/>
        <v>597</v>
      </c>
      <c r="C601" s="5"/>
      <c r="D601" s="6"/>
      <c r="E601" s="7"/>
      <c r="F601" s="8"/>
      <c r="G601" s="111"/>
      <c r="H601" s="112"/>
      <c r="I601" s="113">
        <f t="shared" si="371"/>
        <v>0</v>
      </c>
      <c r="J601" s="114">
        <f t="shared" si="372"/>
        <v>0</v>
      </c>
      <c r="K601" s="115">
        <f t="shared" si="369"/>
        <v>0</v>
      </c>
      <c r="L601" s="113">
        <f t="shared" si="373"/>
        <v>0</v>
      </c>
      <c r="M601" s="114">
        <f t="shared" si="374"/>
        <v>0</v>
      </c>
      <c r="N601" s="115">
        <f t="shared" si="370"/>
        <v>0</v>
      </c>
      <c r="O601" s="113">
        <f t="shared" si="375"/>
        <v>0</v>
      </c>
      <c r="P601" s="116">
        <f t="shared" si="376"/>
        <v>0</v>
      </c>
      <c r="Q601" s="117">
        <f t="shared" si="377"/>
        <v>0</v>
      </c>
      <c r="R601" s="118">
        <f t="shared" si="378"/>
        <v>0</v>
      </c>
      <c r="S601" s="111"/>
      <c r="T601" s="112"/>
      <c r="U601" s="119">
        <f t="shared" si="379"/>
        <v>0</v>
      </c>
      <c r="V601" s="120"/>
      <c r="W601" s="115">
        <f>IFERROR(IF(V601="",0,(SUMIF($G$3:U$3,"金额-入",$G601:U601)-SUMIF($G$3:U$3,"金额-出",$G601:U601))/(SUMIF($G$3:U$3,"数量-入",$G601:U601)-SUMIF($G$3:U$3,"数量-出",$G601:U601))),0)</f>
        <v>0</v>
      </c>
      <c r="X601" s="115">
        <f t="shared" si="380"/>
        <v>0</v>
      </c>
      <c r="Y601" s="121"/>
      <c r="Z601" s="122"/>
      <c r="AA601" s="111"/>
      <c r="AB601" s="112"/>
      <c r="AC601" s="119">
        <f t="shared" si="381"/>
        <v>0</v>
      </c>
      <c r="AD601" s="120"/>
      <c r="AE601" s="115">
        <f>IFERROR(IF(AD601="",0,(SUMIF($G$3:AC$3,"金额-入",$G601:AC601)-SUMIF($G$3:AC$3,"金额-出",$G601:AC601))/(SUMIF($G$3:AC$3,"数量-入",$G601:AC601)-SUMIF($G$3:AC$3,"数量-出",$G601:AC601))),0)</f>
        <v>0</v>
      </c>
      <c r="AF601" s="115">
        <f t="shared" si="382"/>
        <v>0</v>
      </c>
      <c r="AG601" s="121"/>
      <c r="AH601" s="122"/>
      <c r="AI601" s="123"/>
      <c r="AJ601" s="112"/>
      <c r="AK601" s="119">
        <f t="shared" si="383"/>
        <v>0</v>
      </c>
      <c r="AL601" s="124"/>
      <c r="AM601" s="115">
        <f>IFERROR(IF(AL601="",0,(SUMIF($G$3:AK$3,"金额-入",$G601:AK601)-SUMIF($G$3:AK$3,"金额-出",$G601:AK601))/(SUMIF($G$3:AK$3,"数量-入",$G601:AK601)-SUMIF($G$3:AK$3,"数量-出",$G601:AK601))),0)</f>
        <v>0</v>
      </c>
      <c r="AN601" s="115">
        <f t="shared" si="384"/>
        <v>0</v>
      </c>
      <c r="AO601" s="125"/>
      <c r="AP601" s="126"/>
      <c r="AQ601" s="123"/>
      <c r="AR601" s="112"/>
      <c r="AS601" s="119">
        <f t="shared" si="385"/>
        <v>0</v>
      </c>
      <c r="AT601" s="124"/>
      <c r="AU601" s="115">
        <f>IFERROR(IF(AT601="",0,(SUMIF($G$3:AS$3,"金额-入",$G601:AS601)-SUMIF($G$3:AS$3,"金额-出",$G601:AS601))/(SUMIF($G$3:AS$3,"数量-入",$G601:AS601)-SUMIF($G$3:AS$3,"数量-出",$G601:AS601))),0)</f>
        <v>0</v>
      </c>
      <c r="AV601" s="115">
        <f t="shared" si="386"/>
        <v>0</v>
      </c>
      <c r="AW601" s="125"/>
      <c r="AX601" s="126"/>
      <c r="AY601" s="123"/>
      <c r="AZ601" s="112"/>
      <c r="BA601" s="119">
        <f t="shared" si="387"/>
        <v>0</v>
      </c>
      <c r="BB601" s="124"/>
      <c r="BC601" s="115">
        <f>IFERROR(IF(BB601="",0,(SUMIF($G$3:BA$3,"金额-入",$G601:BA601)-SUMIF($G$3:BA$3,"金额-出",$G601:BA601))/(SUMIF($G$3:BA$3,"数量-入",$G601:BA601)-SUMIF($G$3:BA$3,"数量-出",$G601:BA601))),0)</f>
        <v>0</v>
      </c>
      <c r="BD601" s="115">
        <f t="shared" si="388"/>
        <v>0</v>
      </c>
      <c r="BE601" s="125"/>
      <c r="BF601" s="126"/>
      <c r="BG601" s="123"/>
      <c r="BH601" s="112"/>
      <c r="BI601" s="119">
        <f t="shared" si="389"/>
        <v>0</v>
      </c>
      <c r="BJ601" s="124"/>
      <c r="BK601" s="115">
        <f>IFERROR(IF(BJ601="",0,(SUMIF($G$3:BI$3,"金额-入",$G601:BI601)-SUMIF($G$3:BI$3,"金额-出",$G601:BI601))/(SUMIF($G$3:BI$3,"数量-入",$G601:BI601)-SUMIF($G$3:BI$3,"数量-出",$G601:BI601))),0)</f>
        <v>0</v>
      </c>
      <c r="BL601" s="115">
        <f t="shared" si="390"/>
        <v>0</v>
      </c>
      <c r="BM601" s="125"/>
      <c r="BN601" s="126"/>
      <c r="BO601" s="123"/>
      <c r="BP601" s="112"/>
      <c r="BQ601" s="119">
        <f t="shared" si="391"/>
        <v>0</v>
      </c>
      <c r="BR601" s="124"/>
      <c r="BS601" s="115">
        <f>IFERROR(IF(BR601="",0,(SUMIF($G$3:BQ$3,"金额-入",$G601:BQ601)-SUMIF($G$3:BQ$3,"金额-出",$G601:BQ601))/(SUMIF($G$3:BQ$3,"数量-入",$G601:BQ601)-SUMIF($G$3:BQ$3,"数量-出",$G601:BQ601))),0)</f>
        <v>0</v>
      </c>
      <c r="BT601" s="115">
        <f t="shared" si="392"/>
        <v>0</v>
      </c>
      <c r="BU601" s="125"/>
      <c r="BV601" s="126"/>
      <c r="BW601" s="123"/>
      <c r="BX601" s="112"/>
      <c r="BY601" s="119">
        <f t="shared" si="393"/>
        <v>0</v>
      </c>
      <c r="BZ601" s="124"/>
      <c r="CA601" s="115">
        <f>IFERROR(IF(BZ601="",0,(SUMIF($G$3:BY$3,"金额-入",$G601:BY601)-SUMIF($G$3:BY$3,"金额-出",$G601:BY601))/(SUMIF($G$3:BY$3,"数量-入",$G601:BY601)-SUMIF($G$3:BY$3,"数量-出",$G601:BY601))),0)</f>
        <v>0</v>
      </c>
      <c r="CB601" s="115">
        <f t="shared" si="394"/>
        <v>0</v>
      </c>
      <c r="CC601" s="125"/>
      <c r="CD601" s="126"/>
      <c r="CE601" s="123"/>
      <c r="CF601" s="112"/>
      <c r="CG601" s="119">
        <f t="shared" si="395"/>
        <v>0</v>
      </c>
      <c r="CH601" s="124"/>
      <c r="CI601" s="115">
        <f>IFERROR(IF(CH601="",0,(SUMIF($G$3:CG$3,"金额-入",$G601:CG601)-SUMIF($G$3:CG$3,"金额-出",$G601:CG601))/(SUMIF($G$3:CG$3,"数量-入",$G601:CG601)-SUMIF($G$3:CG$3,"数量-出",$G601:CG601))),0)</f>
        <v>0</v>
      </c>
      <c r="CJ601" s="115">
        <f t="shared" si="396"/>
        <v>0</v>
      </c>
      <c r="CK601" s="125"/>
      <c r="CL601" s="126"/>
      <c r="CM601" s="123"/>
      <c r="CN601" s="112"/>
      <c r="CO601" s="119">
        <f t="shared" si="397"/>
        <v>0</v>
      </c>
      <c r="CP601" s="124"/>
      <c r="CQ601" s="115">
        <f>IFERROR(IF(CP601="",0,(SUMIF($G$3:CO$3,"金额-入",$G601:CO601)-SUMIF($G$3:CO$3,"金额-出",$G601:CO601))/(SUMIF($G$3:CO$3,"数量-入",$G601:CO601)-SUMIF($G$3:CO$3,"数量-出",$G601:CO601))),0)</f>
        <v>0</v>
      </c>
      <c r="CR601" s="115">
        <f t="shared" si="398"/>
        <v>0</v>
      </c>
      <c r="CS601" s="125"/>
      <c r="CT601" s="126"/>
      <c r="CU601" s="123"/>
      <c r="CV601" s="112"/>
      <c r="CW601" s="119">
        <f t="shared" si="399"/>
        <v>0</v>
      </c>
      <c r="CX601" s="124"/>
      <c r="CY601" s="115">
        <f>IFERROR(IF(CX601="",0,(SUMIF($G$3:CW$3,"金额-入",$G601:CW601)-SUMIF($G$3:CW$3,"金额-出",$G601:CW601))/(SUMIF($G$3:CW$3,"数量-入",$G601:CW601)-SUMIF($G$3:CW$3,"数量-出",$G601:CW601))),0)</f>
        <v>0</v>
      </c>
      <c r="CZ601" s="115">
        <f t="shared" si="400"/>
        <v>0</v>
      </c>
      <c r="DA601" s="125"/>
      <c r="DB601" s="126"/>
      <c r="DC601" s="123"/>
      <c r="DD601" s="112"/>
      <c r="DE601" s="119">
        <f t="shared" si="401"/>
        <v>0</v>
      </c>
      <c r="DF601" s="124"/>
      <c r="DG601" s="115">
        <f>IFERROR(IF(DF601="",0,(SUMIF($G$3:DE$3,"金额-入",$G601:DE601)-SUMIF($G$3:DE$3,"金额-出",$G601:DE601))/(SUMIF($G$3:DE$3,"数量-入",$G601:DE601)-SUMIF($G$3:DE$3,"数量-出",$G601:DE601))),0)</f>
        <v>0</v>
      </c>
      <c r="DH601" s="115">
        <f t="shared" si="402"/>
        <v>0</v>
      </c>
      <c r="DI601" s="125"/>
      <c r="DJ601" s="126"/>
      <c r="DK601" s="109">
        <f t="array" ref="DK601">MIN(IF(($G$3:$DJ$3="单价")*(G601:DJ601&lt;&gt;0),G601:DJ601))</f>
        <v>0</v>
      </c>
      <c r="DL601" s="97">
        <f t="array" ref="DL601">MAX(IF($G$3:$DJ$3="单价",G601:DJ601))</f>
        <v>0</v>
      </c>
      <c r="DM601" s="115">
        <f t="shared" si="403"/>
        <v>0</v>
      </c>
      <c r="DN601" s="127"/>
      <c r="DO601" s="2"/>
      <c r="DP601" s="11">
        <f t="shared" si="404"/>
        <v>0</v>
      </c>
      <c r="DQ601" s="11">
        <f t="shared" si="405"/>
        <v>0</v>
      </c>
      <c r="DR601" s="11"/>
      <c r="DS601" s="11"/>
      <c r="DT601" s="11"/>
      <c r="DU601" s="2"/>
      <c r="DV601" s="2"/>
      <c r="DW601" s="2"/>
      <c r="DX601" s="2"/>
      <c r="DY601" s="2"/>
    </row>
    <row r="602" spans="1:129" ht="18" hidden="1" customHeight="1" outlineLevel="1" x14ac:dyDescent="0.15">
      <c r="A602" s="2"/>
      <c r="B602" s="53">
        <f t="shared" si="368"/>
        <v>598</v>
      </c>
      <c r="C602" s="5"/>
      <c r="D602" s="6"/>
      <c r="E602" s="7"/>
      <c r="F602" s="8"/>
      <c r="G602" s="111"/>
      <c r="H602" s="112"/>
      <c r="I602" s="113">
        <f t="shared" si="371"/>
        <v>0</v>
      </c>
      <c r="J602" s="114">
        <f t="shared" si="372"/>
        <v>0</v>
      </c>
      <c r="K602" s="115">
        <f t="shared" si="369"/>
        <v>0</v>
      </c>
      <c r="L602" s="113">
        <f t="shared" si="373"/>
        <v>0</v>
      </c>
      <c r="M602" s="114">
        <f t="shared" si="374"/>
        <v>0</v>
      </c>
      <c r="N602" s="115">
        <f t="shared" si="370"/>
        <v>0</v>
      </c>
      <c r="O602" s="113">
        <f t="shared" si="375"/>
        <v>0</v>
      </c>
      <c r="P602" s="116">
        <f t="shared" si="376"/>
        <v>0</v>
      </c>
      <c r="Q602" s="117">
        <f t="shared" si="377"/>
        <v>0</v>
      </c>
      <c r="R602" s="118">
        <f t="shared" si="378"/>
        <v>0</v>
      </c>
      <c r="S602" s="111"/>
      <c r="T602" s="112"/>
      <c r="U602" s="119">
        <f t="shared" si="379"/>
        <v>0</v>
      </c>
      <c r="V602" s="120"/>
      <c r="W602" s="115">
        <f>IFERROR(IF(V602="",0,(SUMIF($G$3:U$3,"金额-入",$G602:U602)-SUMIF($G$3:U$3,"金额-出",$G602:U602))/(SUMIF($G$3:U$3,"数量-入",$G602:U602)-SUMIF($G$3:U$3,"数量-出",$G602:U602))),0)</f>
        <v>0</v>
      </c>
      <c r="X602" s="115">
        <f t="shared" si="380"/>
        <v>0</v>
      </c>
      <c r="Y602" s="121"/>
      <c r="Z602" s="122"/>
      <c r="AA602" s="111"/>
      <c r="AB602" s="112"/>
      <c r="AC602" s="119">
        <f t="shared" si="381"/>
        <v>0</v>
      </c>
      <c r="AD602" s="120"/>
      <c r="AE602" s="115">
        <f>IFERROR(IF(AD602="",0,(SUMIF($G$3:AC$3,"金额-入",$G602:AC602)-SUMIF($G$3:AC$3,"金额-出",$G602:AC602))/(SUMIF($G$3:AC$3,"数量-入",$G602:AC602)-SUMIF($G$3:AC$3,"数量-出",$G602:AC602))),0)</f>
        <v>0</v>
      </c>
      <c r="AF602" s="115">
        <f t="shared" si="382"/>
        <v>0</v>
      </c>
      <c r="AG602" s="121"/>
      <c r="AH602" s="122"/>
      <c r="AI602" s="123"/>
      <c r="AJ602" s="112"/>
      <c r="AK602" s="119">
        <f t="shared" si="383"/>
        <v>0</v>
      </c>
      <c r="AL602" s="124"/>
      <c r="AM602" s="115">
        <f>IFERROR(IF(AL602="",0,(SUMIF($G$3:AK$3,"金额-入",$G602:AK602)-SUMIF($G$3:AK$3,"金额-出",$G602:AK602))/(SUMIF($G$3:AK$3,"数量-入",$G602:AK602)-SUMIF($G$3:AK$3,"数量-出",$G602:AK602))),0)</f>
        <v>0</v>
      </c>
      <c r="AN602" s="115">
        <f t="shared" si="384"/>
        <v>0</v>
      </c>
      <c r="AO602" s="125"/>
      <c r="AP602" s="126"/>
      <c r="AQ602" s="123"/>
      <c r="AR602" s="112"/>
      <c r="AS602" s="119">
        <f t="shared" si="385"/>
        <v>0</v>
      </c>
      <c r="AT602" s="124"/>
      <c r="AU602" s="115">
        <f>IFERROR(IF(AT602="",0,(SUMIF($G$3:AS$3,"金额-入",$G602:AS602)-SUMIF($G$3:AS$3,"金额-出",$G602:AS602))/(SUMIF($G$3:AS$3,"数量-入",$G602:AS602)-SUMIF($G$3:AS$3,"数量-出",$G602:AS602))),0)</f>
        <v>0</v>
      </c>
      <c r="AV602" s="115">
        <f t="shared" si="386"/>
        <v>0</v>
      </c>
      <c r="AW602" s="125"/>
      <c r="AX602" s="126"/>
      <c r="AY602" s="123"/>
      <c r="AZ602" s="112"/>
      <c r="BA602" s="119">
        <f t="shared" si="387"/>
        <v>0</v>
      </c>
      <c r="BB602" s="124"/>
      <c r="BC602" s="115">
        <f>IFERROR(IF(BB602="",0,(SUMIF($G$3:BA$3,"金额-入",$G602:BA602)-SUMIF($G$3:BA$3,"金额-出",$G602:BA602))/(SUMIF($G$3:BA$3,"数量-入",$G602:BA602)-SUMIF($G$3:BA$3,"数量-出",$G602:BA602))),0)</f>
        <v>0</v>
      </c>
      <c r="BD602" s="115">
        <f t="shared" si="388"/>
        <v>0</v>
      </c>
      <c r="BE602" s="125"/>
      <c r="BF602" s="126"/>
      <c r="BG602" s="123"/>
      <c r="BH602" s="112"/>
      <c r="BI602" s="119">
        <f t="shared" si="389"/>
        <v>0</v>
      </c>
      <c r="BJ602" s="124"/>
      <c r="BK602" s="115">
        <f>IFERROR(IF(BJ602="",0,(SUMIF($G$3:BI$3,"金额-入",$G602:BI602)-SUMIF($G$3:BI$3,"金额-出",$G602:BI602))/(SUMIF($G$3:BI$3,"数量-入",$G602:BI602)-SUMIF($G$3:BI$3,"数量-出",$G602:BI602))),0)</f>
        <v>0</v>
      </c>
      <c r="BL602" s="115">
        <f t="shared" si="390"/>
        <v>0</v>
      </c>
      <c r="BM602" s="125"/>
      <c r="BN602" s="126"/>
      <c r="BO602" s="123"/>
      <c r="BP602" s="112"/>
      <c r="BQ602" s="119">
        <f t="shared" si="391"/>
        <v>0</v>
      </c>
      <c r="BR602" s="124"/>
      <c r="BS602" s="115">
        <f>IFERROR(IF(BR602="",0,(SUMIF($G$3:BQ$3,"金额-入",$G602:BQ602)-SUMIF($G$3:BQ$3,"金额-出",$G602:BQ602))/(SUMIF($G$3:BQ$3,"数量-入",$G602:BQ602)-SUMIF($G$3:BQ$3,"数量-出",$G602:BQ602))),0)</f>
        <v>0</v>
      </c>
      <c r="BT602" s="115">
        <f t="shared" si="392"/>
        <v>0</v>
      </c>
      <c r="BU602" s="125"/>
      <c r="BV602" s="126"/>
      <c r="BW602" s="123"/>
      <c r="BX602" s="112"/>
      <c r="BY602" s="119">
        <f t="shared" si="393"/>
        <v>0</v>
      </c>
      <c r="BZ602" s="124"/>
      <c r="CA602" s="115">
        <f>IFERROR(IF(BZ602="",0,(SUMIF($G$3:BY$3,"金额-入",$G602:BY602)-SUMIF($G$3:BY$3,"金额-出",$G602:BY602))/(SUMIF($G$3:BY$3,"数量-入",$G602:BY602)-SUMIF($G$3:BY$3,"数量-出",$G602:BY602))),0)</f>
        <v>0</v>
      </c>
      <c r="CB602" s="115">
        <f t="shared" si="394"/>
        <v>0</v>
      </c>
      <c r="CC602" s="125"/>
      <c r="CD602" s="126"/>
      <c r="CE602" s="123"/>
      <c r="CF602" s="112"/>
      <c r="CG602" s="119">
        <f t="shared" si="395"/>
        <v>0</v>
      </c>
      <c r="CH602" s="124"/>
      <c r="CI602" s="115">
        <f>IFERROR(IF(CH602="",0,(SUMIF($G$3:CG$3,"金额-入",$G602:CG602)-SUMIF($G$3:CG$3,"金额-出",$G602:CG602))/(SUMIF($G$3:CG$3,"数量-入",$G602:CG602)-SUMIF($G$3:CG$3,"数量-出",$G602:CG602))),0)</f>
        <v>0</v>
      </c>
      <c r="CJ602" s="115">
        <f t="shared" si="396"/>
        <v>0</v>
      </c>
      <c r="CK602" s="125"/>
      <c r="CL602" s="126"/>
      <c r="CM602" s="123"/>
      <c r="CN602" s="112"/>
      <c r="CO602" s="119">
        <f t="shared" si="397"/>
        <v>0</v>
      </c>
      <c r="CP602" s="124"/>
      <c r="CQ602" s="115">
        <f>IFERROR(IF(CP602="",0,(SUMIF($G$3:CO$3,"金额-入",$G602:CO602)-SUMIF($G$3:CO$3,"金额-出",$G602:CO602))/(SUMIF($G$3:CO$3,"数量-入",$G602:CO602)-SUMIF($G$3:CO$3,"数量-出",$G602:CO602))),0)</f>
        <v>0</v>
      </c>
      <c r="CR602" s="115">
        <f t="shared" si="398"/>
        <v>0</v>
      </c>
      <c r="CS602" s="125"/>
      <c r="CT602" s="126"/>
      <c r="CU602" s="123"/>
      <c r="CV602" s="112"/>
      <c r="CW602" s="119">
        <f t="shared" si="399"/>
        <v>0</v>
      </c>
      <c r="CX602" s="124"/>
      <c r="CY602" s="115">
        <f>IFERROR(IF(CX602="",0,(SUMIF($G$3:CW$3,"金额-入",$G602:CW602)-SUMIF($G$3:CW$3,"金额-出",$G602:CW602))/(SUMIF($G$3:CW$3,"数量-入",$G602:CW602)-SUMIF($G$3:CW$3,"数量-出",$G602:CW602))),0)</f>
        <v>0</v>
      </c>
      <c r="CZ602" s="115">
        <f t="shared" si="400"/>
        <v>0</v>
      </c>
      <c r="DA602" s="125"/>
      <c r="DB602" s="126"/>
      <c r="DC602" s="123"/>
      <c r="DD602" s="112"/>
      <c r="DE602" s="119">
        <f t="shared" si="401"/>
        <v>0</v>
      </c>
      <c r="DF602" s="124"/>
      <c r="DG602" s="115">
        <f>IFERROR(IF(DF602="",0,(SUMIF($G$3:DE$3,"金额-入",$G602:DE602)-SUMIF($G$3:DE$3,"金额-出",$G602:DE602))/(SUMIF($G$3:DE$3,"数量-入",$G602:DE602)-SUMIF($G$3:DE$3,"数量-出",$G602:DE602))),0)</f>
        <v>0</v>
      </c>
      <c r="DH602" s="115">
        <f t="shared" si="402"/>
        <v>0</v>
      </c>
      <c r="DI602" s="125"/>
      <c r="DJ602" s="126"/>
      <c r="DK602" s="109">
        <f t="array" ref="DK602">MIN(IF(($G$3:$DJ$3="单价")*(G602:DJ602&lt;&gt;0),G602:DJ602))</f>
        <v>0</v>
      </c>
      <c r="DL602" s="97">
        <f t="array" ref="DL602">MAX(IF($G$3:$DJ$3="单价",G602:DJ602))</f>
        <v>0</v>
      </c>
      <c r="DM602" s="115">
        <f t="shared" si="403"/>
        <v>0</v>
      </c>
      <c r="DN602" s="127"/>
      <c r="DO602" s="2"/>
      <c r="DP602" s="11">
        <f t="shared" si="404"/>
        <v>0</v>
      </c>
      <c r="DQ602" s="11">
        <f t="shared" si="405"/>
        <v>0</v>
      </c>
      <c r="DR602" s="11"/>
      <c r="DS602" s="11"/>
      <c r="DT602" s="11"/>
      <c r="DU602" s="2"/>
      <c r="DV602" s="2"/>
      <c r="DW602" s="2"/>
      <c r="DX602" s="2"/>
      <c r="DY602" s="2"/>
    </row>
    <row r="603" spans="1:129" ht="18" hidden="1" customHeight="1" outlineLevel="1" x14ac:dyDescent="0.15">
      <c r="A603" s="2"/>
      <c r="B603" s="53">
        <f t="shared" si="368"/>
        <v>599</v>
      </c>
      <c r="C603" s="5"/>
      <c r="D603" s="6"/>
      <c r="E603" s="7"/>
      <c r="F603" s="8"/>
      <c r="G603" s="111"/>
      <c r="H603" s="112"/>
      <c r="I603" s="113">
        <f t="shared" si="371"/>
        <v>0</v>
      </c>
      <c r="J603" s="114">
        <f t="shared" si="372"/>
        <v>0</v>
      </c>
      <c r="K603" s="115">
        <f t="shared" si="369"/>
        <v>0</v>
      </c>
      <c r="L603" s="113">
        <f t="shared" si="373"/>
        <v>0</v>
      </c>
      <c r="M603" s="114">
        <f t="shared" si="374"/>
        <v>0</v>
      </c>
      <c r="N603" s="115">
        <f t="shared" si="370"/>
        <v>0</v>
      </c>
      <c r="O603" s="113">
        <f t="shared" si="375"/>
        <v>0</v>
      </c>
      <c r="P603" s="116">
        <f t="shared" si="376"/>
        <v>0</v>
      </c>
      <c r="Q603" s="117">
        <f t="shared" si="377"/>
        <v>0</v>
      </c>
      <c r="R603" s="118">
        <f t="shared" si="378"/>
        <v>0</v>
      </c>
      <c r="S603" s="111"/>
      <c r="T603" s="112"/>
      <c r="U603" s="119">
        <f t="shared" si="379"/>
        <v>0</v>
      </c>
      <c r="V603" s="120"/>
      <c r="W603" s="115">
        <f>IFERROR(IF(V603="",0,(SUMIF($G$3:U$3,"金额-入",$G603:U603)-SUMIF($G$3:U$3,"金额-出",$G603:U603))/(SUMIF($G$3:U$3,"数量-入",$G603:U603)-SUMIF($G$3:U$3,"数量-出",$G603:U603))),0)</f>
        <v>0</v>
      </c>
      <c r="X603" s="115">
        <f t="shared" si="380"/>
        <v>0</v>
      </c>
      <c r="Y603" s="121"/>
      <c r="Z603" s="122"/>
      <c r="AA603" s="111"/>
      <c r="AB603" s="112"/>
      <c r="AC603" s="119">
        <f t="shared" si="381"/>
        <v>0</v>
      </c>
      <c r="AD603" s="120"/>
      <c r="AE603" s="115">
        <f>IFERROR(IF(AD603="",0,(SUMIF($G$3:AC$3,"金额-入",$G603:AC603)-SUMIF($G$3:AC$3,"金额-出",$G603:AC603))/(SUMIF($G$3:AC$3,"数量-入",$G603:AC603)-SUMIF($G$3:AC$3,"数量-出",$G603:AC603))),0)</f>
        <v>0</v>
      </c>
      <c r="AF603" s="115">
        <f t="shared" si="382"/>
        <v>0</v>
      </c>
      <c r="AG603" s="121"/>
      <c r="AH603" s="122"/>
      <c r="AI603" s="123"/>
      <c r="AJ603" s="112"/>
      <c r="AK603" s="119">
        <f t="shared" si="383"/>
        <v>0</v>
      </c>
      <c r="AL603" s="124"/>
      <c r="AM603" s="115">
        <f>IFERROR(IF(AL603="",0,(SUMIF($G$3:AK$3,"金额-入",$G603:AK603)-SUMIF($G$3:AK$3,"金额-出",$G603:AK603))/(SUMIF($G$3:AK$3,"数量-入",$G603:AK603)-SUMIF($G$3:AK$3,"数量-出",$G603:AK603))),0)</f>
        <v>0</v>
      </c>
      <c r="AN603" s="115">
        <f t="shared" si="384"/>
        <v>0</v>
      </c>
      <c r="AO603" s="125"/>
      <c r="AP603" s="126"/>
      <c r="AQ603" s="123"/>
      <c r="AR603" s="112"/>
      <c r="AS603" s="119">
        <f t="shared" si="385"/>
        <v>0</v>
      </c>
      <c r="AT603" s="124"/>
      <c r="AU603" s="115">
        <f>IFERROR(IF(AT603="",0,(SUMIF($G$3:AS$3,"金额-入",$G603:AS603)-SUMIF($G$3:AS$3,"金额-出",$G603:AS603))/(SUMIF($G$3:AS$3,"数量-入",$G603:AS603)-SUMIF($G$3:AS$3,"数量-出",$G603:AS603))),0)</f>
        <v>0</v>
      </c>
      <c r="AV603" s="115">
        <f t="shared" si="386"/>
        <v>0</v>
      </c>
      <c r="AW603" s="125"/>
      <c r="AX603" s="126"/>
      <c r="AY603" s="123"/>
      <c r="AZ603" s="112"/>
      <c r="BA603" s="119">
        <f t="shared" si="387"/>
        <v>0</v>
      </c>
      <c r="BB603" s="124"/>
      <c r="BC603" s="115">
        <f>IFERROR(IF(BB603="",0,(SUMIF($G$3:BA$3,"金额-入",$G603:BA603)-SUMIF($G$3:BA$3,"金额-出",$G603:BA603))/(SUMIF($G$3:BA$3,"数量-入",$G603:BA603)-SUMIF($G$3:BA$3,"数量-出",$G603:BA603))),0)</f>
        <v>0</v>
      </c>
      <c r="BD603" s="115">
        <f t="shared" si="388"/>
        <v>0</v>
      </c>
      <c r="BE603" s="125"/>
      <c r="BF603" s="126"/>
      <c r="BG603" s="123"/>
      <c r="BH603" s="112"/>
      <c r="BI603" s="119">
        <f t="shared" si="389"/>
        <v>0</v>
      </c>
      <c r="BJ603" s="124"/>
      <c r="BK603" s="115">
        <f>IFERROR(IF(BJ603="",0,(SUMIF($G$3:BI$3,"金额-入",$G603:BI603)-SUMIF($G$3:BI$3,"金额-出",$G603:BI603))/(SUMIF($G$3:BI$3,"数量-入",$G603:BI603)-SUMIF($G$3:BI$3,"数量-出",$G603:BI603))),0)</f>
        <v>0</v>
      </c>
      <c r="BL603" s="115">
        <f t="shared" si="390"/>
        <v>0</v>
      </c>
      <c r="BM603" s="125"/>
      <c r="BN603" s="126"/>
      <c r="BO603" s="123"/>
      <c r="BP603" s="112"/>
      <c r="BQ603" s="119">
        <f t="shared" si="391"/>
        <v>0</v>
      </c>
      <c r="BR603" s="124"/>
      <c r="BS603" s="115">
        <f>IFERROR(IF(BR603="",0,(SUMIF($G$3:BQ$3,"金额-入",$G603:BQ603)-SUMIF($G$3:BQ$3,"金额-出",$G603:BQ603))/(SUMIF($G$3:BQ$3,"数量-入",$G603:BQ603)-SUMIF($G$3:BQ$3,"数量-出",$G603:BQ603))),0)</f>
        <v>0</v>
      </c>
      <c r="BT603" s="115">
        <f t="shared" si="392"/>
        <v>0</v>
      </c>
      <c r="BU603" s="125"/>
      <c r="BV603" s="126"/>
      <c r="BW603" s="123"/>
      <c r="BX603" s="112"/>
      <c r="BY603" s="119">
        <f t="shared" si="393"/>
        <v>0</v>
      </c>
      <c r="BZ603" s="124"/>
      <c r="CA603" s="115">
        <f>IFERROR(IF(BZ603="",0,(SUMIF($G$3:BY$3,"金额-入",$G603:BY603)-SUMIF($G$3:BY$3,"金额-出",$G603:BY603))/(SUMIF($G$3:BY$3,"数量-入",$G603:BY603)-SUMIF($G$3:BY$3,"数量-出",$G603:BY603))),0)</f>
        <v>0</v>
      </c>
      <c r="CB603" s="115">
        <f t="shared" si="394"/>
        <v>0</v>
      </c>
      <c r="CC603" s="125"/>
      <c r="CD603" s="126"/>
      <c r="CE603" s="123"/>
      <c r="CF603" s="112"/>
      <c r="CG603" s="119">
        <f t="shared" si="395"/>
        <v>0</v>
      </c>
      <c r="CH603" s="124"/>
      <c r="CI603" s="115">
        <f>IFERROR(IF(CH603="",0,(SUMIF($G$3:CG$3,"金额-入",$G603:CG603)-SUMIF($G$3:CG$3,"金额-出",$G603:CG603))/(SUMIF($G$3:CG$3,"数量-入",$G603:CG603)-SUMIF($G$3:CG$3,"数量-出",$G603:CG603))),0)</f>
        <v>0</v>
      </c>
      <c r="CJ603" s="115">
        <f t="shared" si="396"/>
        <v>0</v>
      </c>
      <c r="CK603" s="125"/>
      <c r="CL603" s="126"/>
      <c r="CM603" s="123"/>
      <c r="CN603" s="112"/>
      <c r="CO603" s="119">
        <f t="shared" si="397"/>
        <v>0</v>
      </c>
      <c r="CP603" s="124"/>
      <c r="CQ603" s="115">
        <f>IFERROR(IF(CP603="",0,(SUMIF($G$3:CO$3,"金额-入",$G603:CO603)-SUMIF($G$3:CO$3,"金额-出",$G603:CO603))/(SUMIF($G$3:CO$3,"数量-入",$G603:CO603)-SUMIF($G$3:CO$3,"数量-出",$G603:CO603))),0)</f>
        <v>0</v>
      </c>
      <c r="CR603" s="115">
        <f t="shared" si="398"/>
        <v>0</v>
      </c>
      <c r="CS603" s="125"/>
      <c r="CT603" s="126"/>
      <c r="CU603" s="123"/>
      <c r="CV603" s="112"/>
      <c r="CW603" s="119">
        <f t="shared" si="399"/>
        <v>0</v>
      </c>
      <c r="CX603" s="124"/>
      <c r="CY603" s="115">
        <f>IFERROR(IF(CX603="",0,(SUMIF($G$3:CW$3,"金额-入",$G603:CW603)-SUMIF($G$3:CW$3,"金额-出",$G603:CW603))/(SUMIF($G$3:CW$3,"数量-入",$G603:CW603)-SUMIF($G$3:CW$3,"数量-出",$G603:CW603))),0)</f>
        <v>0</v>
      </c>
      <c r="CZ603" s="115">
        <f t="shared" si="400"/>
        <v>0</v>
      </c>
      <c r="DA603" s="125"/>
      <c r="DB603" s="126"/>
      <c r="DC603" s="123"/>
      <c r="DD603" s="112"/>
      <c r="DE603" s="119">
        <f t="shared" si="401"/>
        <v>0</v>
      </c>
      <c r="DF603" s="124"/>
      <c r="DG603" s="115">
        <f>IFERROR(IF(DF603="",0,(SUMIF($G$3:DE$3,"金额-入",$G603:DE603)-SUMIF($G$3:DE$3,"金额-出",$G603:DE603))/(SUMIF($G$3:DE$3,"数量-入",$G603:DE603)-SUMIF($G$3:DE$3,"数量-出",$G603:DE603))),0)</f>
        <v>0</v>
      </c>
      <c r="DH603" s="115">
        <f t="shared" si="402"/>
        <v>0</v>
      </c>
      <c r="DI603" s="125"/>
      <c r="DJ603" s="126"/>
      <c r="DK603" s="109">
        <f t="array" ref="DK603">MIN(IF(($G$3:$DJ$3="单价")*(G603:DJ603&lt;&gt;0),G603:DJ603))</f>
        <v>0</v>
      </c>
      <c r="DL603" s="97">
        <f t="array" ref="DL603">MAX(IF($G$3:$DJ$3="单价",G603:DJ603))</f>
        <v>0</v>
      </c>
      <c r="DM603" s="115">
        <f t="shared" si="403"/>
        <v>0</v>
      </c>
      <c r="DN603" s="127"/>
      <c r="DO603" s="2"/>
      <c r="DP603" s="11">
        <f t="shared" si="404"/>
        <v>0</v>
      </c>
      <c r="DQ603" s="11">
        <f t="shared" si="405"/>
        <v>0</v>
      </c>
      <c r="DR603" s="11"/>
      <c r="DS603" s="11"/>
      <c r="DT603" s="11"/>
      <c r="DU603" s="2"/>
      <c r="DV603" s="2"/>
      <c r="DW603" s="2"/>
      <c r="DX603" s="2"/>
      <c r="DY603" s="2"/>
    </row>
    <row r="604" spans="1:129" ht="18" hidden="1" customHeight="1" outlineLevel="1" x14ac:dyDescent="0.15">
      <c r="A604" s="2"/>
      <c r="B604" s="53">
        <f t="shared" si="368"/>
        <v>600</v>
      </c>
      <c r="C604" s="5"/>
      <c r="D604" s="6"/>
      <c r="E604" s="7"/>
      <c r="F604" s="8"/>
      <c r="G604" s="111"/>
      <c r="H604" s="112"/>
      <c r="I604" s="113">
        <f t="shared" si="371"/>
        <v>0</v>
      </c>
      <c r="J604" s="114">
        <f t="shared" si="372"/>
        <v>0</v>
      </c>
      <c r="K604" s="115">
        <f t="shared" si="369"/>
        <v>0</v>
      </c>
      <c r="L604" s="113">
        <f t="shared" si="373"/>
        <v>0</v>
      </c>
      <c r="M604" s="114">
        <f t="shared" si="374"/>
        <v>0</v>
      </c>
      <c r="N604" s="115">
        <f t="shared" si="370"/>
        <v>0</v>
      </c>
      <c r="O604" s="113">
        <f t="shared" si="375"/>
        <v>0</v>
      </c>
      <c r="P604" s="116">
        <f t="shared" si="376"/>
        <v>0</v>
      </c>
      <c r="Q604" s="117">
        <f t="shared" si="377"/>
        <v>0</v>
      </c>
      <c r="R604" s="118">
        <f t="shared" si="378"/>
        <v>0</v>
      </c>
      <c r="S604" s="111"/>
      <c r="T604" s="112"/>
      <c r="U604" s="119">
        <f t="shared" si="379"/>
        <v>0</v>
      </c>
      <c r="V604" s="120"/>
      <c r="W604" s="115">
        <f>IFERROR(IF(V604="",0,(SUMIF($G$3:U$3,"金额-入",$G604:U604)-SUMIF($G$3:U$3,"金额-出",$G604:U604))/(SUMIF($G$3:U$3,"数量-入",$G604:U604)-SUMIF($G$3:U$3,"数量-出",$G604:U604))),0)</f>
        <v>0</v>
      </c>
      <c r="X604" s="115">
        <f t="shared" si="380"/>
        <v>0</v>
      </c>
      <c r="Y604" s="121"/>
      <c r="Z604" s="122"/>
      <c r="AA604" s="111"/>
      <c r="AB604" s="112"/>
      <c r="AC604" s="119">
        <f t="shared" si="381"/>
        <v>0</v>
      </c>
      <c r="AD604" s="120"/>
      <c r="AE604" s="115">
        <f>IFERROR(IF(AD604="",0,(SUMIF($G$3:AC$3,"金额-入",$G604:AC604)-SUMIF($G$3:AC$3,"金额-出",$G604:AC604))/(SUMIF($G$3:AC$3,"数量-入",$G604:AC604)-SUMIF($G$3:AC$3,"数量-出",$G604:AC604))),0)</f>
        <v>0</v>
      </c>
      <c r="AF604" s="115">
        <f t="shared" si="382"/>
        <v>0</v>
      </c>
      <c r="AG604" s="121"/>
      <c r="AH604" s="122"/>
      <c r="AI604" s="123"/>
      <c r="AJ604" s="112"/>
      <c r="AK604" s="119">
        <f t="shared" si="383"/>
        <v>0</v>
      </c>
      <c r="AL604" s="124"/>
      <c r="AM604" s="115">
        <f>IFERROR(IF(AL604="",0,(SUMIF($G$3:AK$3,"金额-入",$G604:AK604)-SUMIF($G$3:AK$3,"金额-出",$G604:AK604))/(SUMIF($G$3:AK$3,"数量-入",$G604:AK604)-SUMIF($G$3:AK$3,"数量-出",$G604:AK604))),0)</f>
        <v>0</v>
      </c>
      <c r="AN604" s="115">
        <f t="shared" si="384"/>
        <v>0</v>
      </c>
      <c r="AO604" s="125"/>
      <c r="AP604" s="126"/>
      <c r="AQ604" s="123"/>
      <c r="AR604" s="112"/>
      <c r="AS604" s="119">
        <f t="shared" si="385"/>
        <v>0</v>
      </c>
      <c r="AT604" s="124"/>
      <c r="AU604" s="115">
        <f>IFERROR(IF(AT604="",0,(SUMIF($G$3:AS$3,"金额-入",$G604:AS604)-SUMIF($G$3:AS$3,"金额-出",$G604:AS604))/(SUMIF($G$3:AS$3,"数量-入",$G604:AS604)-SUMIF($G$3:AS$3,"数量-出",$G604:AS604))),0)</f>
        <v>0</v>
      </c>
      <c r="AV604" s="115">
        <f t="shared" si="386"/>
        <v>0</v>
      </c>
      <c r="AW604" s="125"/>
      <c r="AX604" s="126"/>
      <c r="AY604" s="123"/>
      <c r="AZ604" s="112"/>
      <c r="BA604" s="119">
        <f t="shared" si="387"/>
        <v>0</v>
      </c>
      <c r="BB604" s="124"/>
      <c r="BC604" s="115">
        <f>IFERROR(IF(BB604="",0,(SUMIF($G$3:BA$3,"金额-入",$G604:BA604)-SUMIF($G$3:BA$3,"金额-出",$G604:BA604))/(SUMIF($G$3:BA$3,"数量-入",$G604:BA604)-SUMIF($G$3:BA$3,"数量-出",$G604:BA604))),0)</f>
        <v>0</v>
      </c>
      <c r="BD604" s="115">
        <f t="shared" si="388"/>
        <v>0</v>
      </c>
      <c r="BE604" s="125"/>
      <c r="BF604" s="126"/>
      <c r="BG604" s="123"/>
      <c r="BH604" s="112"/>
      <c r="BI604" s="119">
        <f t="shared" si="389"/>
        <v>0</v>
      </c>
      <c r="BJ604" s="124"/>
      <c r="BK604" s="115">
        <f>IFERROR(IF(BJ604="",0,(SUMIF($G$3:BI$3,"金额-入",$G604:BI604)-SUMIF($G$3:BI$3,"金额-出",$G604:BI604))/(SUMIF($G$3:BI$3,"数量-入",$G604:BI604)-SUMIF($G$3:BI$3,"数量-出",$G604:BI604))),0)</f>
        <v>0</v>
      </c>
      <c r="BL604" s="115">
        <f t="shared" si="390"/>
        <v>0</v>
      </c>
      <c r="BM604" s="125"/>
      <c r="BN604" s="126"/>
      <c r="BO604" s="123"/>
      <c r="BP604" s="112"/>
      <c r="BQ604" s="119">
        <f t="shared" si="391"/>
        <v>0</v>
      </c>
      <c r="BR604" s="124"/>
      <c r="BS604" s="115">
        <f>IFERROR(IF(BR604="",0,(SUMIF($G$3:BQ$3,"金额-入",$G604:BQ604)-SUMIF($G$3:BQ$3,"金额-出",$G604:BQ604))/(SUMIF($G$3:BQ$3,"数量-入",$G604:BQ604)-SUMIF($G$3:BQ$3,"数量-出",$G604:BQ604))),0)</f>
        <v>0</v>
      </c>
      <c r="BT604" s="115">
        <f t="shared" si="392"/>
        <v>0</v>
      </c>
      <c r="BU604" s="125"/>
      <c r="BV604" s="126"/>
      <c r="BW604" s="123"/>
      <c r="BX604" s="112"/>
      <c r="BY604" s="119">
        <f t="shared" si="393"/>
        <v>0</v>
      </c>
      <c r="BZ604" s="124"/>
      <c r="CA604" s="115">
        <f>IFERROR(IF(BZ604="",0,(SUMIF($G$3:BY$3,"金额-入",$G604:BY604)-SUMIF($G$3:BY$3,"金额-出",$G604:BY604))/(SUMIF($G$3:BY$3,"数量-入",$G604:BY604)-SUMIF($G$3:BY$3,"数量-出",$G604:BY604))),0)</f>
        <v>0</v>
      </c>
      <c r="CB604" s="115">
        <f t="shared" si="394"/>
        <v>0</v>
      </c>
      <c r="CC604" s="125"/>
      <c r="CD604" s="126"/>
      <c r="CE604" s="123"/>
      <c r="CF604" s="112"/>
      <c r="CG604" s="119">
        <f t="shared" si="395"/>
        <v>0</v>
      </c>
      <c r="CH604" s="124"/>
      <c r="CI604" s="115">
        <f>IFERROR(IF(CH604="",0,(SUMIF($G$3:CG$3,"金额-入",$G604:CG604)-SUMIF($G$3:CG$3,"金额-出",$G604:CG604))/(SUMIF($G$3:CG$3,"数量-入",$G604:CG604)-SUMIF($G$3:CG$3,"数量-出",$G604:CG604))),0)</f>
        <v>0</v>
      </c>
      <c r="CJ604" s="115">
        <f t="shared" si="396"/>
        <v>0</v>
      </c>
      <c r="CK604" s="125"/>
      <c r="CL604" s="126"/>
      <c r="CM604" s="123"/>
      <c r="CN604" s="112"/>
      <c r="CO604" s="119">
        <f t="shared" si="397"/>
        <v>0</v>
      </c>
      <c r="CP604" s="124"/>
      <c r="CQ604" s="115">
        <f>IFERROR(IF(CP604="",0,(SUMIF($G$3:CO$3,"金额-入",$G604:CO604)-SUMIF($G$3:CO$3,"金额-出",$G604:CO604))/(SUMIF($G$3:CO$3,"数量-入",$G604:CO604)-SUMIF($G$3:CO$3,"数量-出",$G604:CO604))),0)</f>
        <v>0</v>
      </c>
      <c r="CR604" s="115">
        <f t="shared" si="398"/>
        <v>0</v>
      </c>
      <c r="CS604" s="125"/>
      <c r="CT604" s="126"/>
      <c r="CU604" s="123"/>
      <c r="CV604" s="112"/>
      <c r="CW604" s="119">
        <f t="shared" si="399"/>
        <v>0</v>
      </c>
      <c r="CX604" s="124"/>
      <c r="CY604" s="115">
        <f>IFERROR(IF(CX604="",0,(SUMIF($G$3:CW$3,"金额-入",$G604:CW604)-SUMIF($G$3:CW$3,"金额-出",$G604:CW604))/(SUMIF($G$3:CW$3,"数量-入",$G604:CW604)-SUMIF($G$3:CW$3,"数量-出",$G604:CW604))),0)</f>
        <v>0</v>
      </c>
      <c r="CZ604" s="115">
        <f t="shared" si="400"/>
        <v>0</v>
      </c>
      <c r="DA604" s="125"/>
      <c r="DB604" s="126"/>
      <c r="DC604" s="123"/>
      <c r="DD604" s="112"/>
      <c r="DE604" s="119">
        <f t="shared" si="401"/>
        <v>0</v>
      </c>
      <c r="DF604" s="124"/>
      <c r="DG604" s="115">
        <f>IFERROR(IF(DF604="",0,(SUMIF($G$3:DE$3,"金额-入",$G604:DE604)-SUMIF($G$3:DE$3,"金额-出",$G604:DE604))/(SUMIF($G$3:DE$3,"数量-入",$G604:DE604)-SUMIF($G$3:DE$3,"数量-出",$G604:DE604))),0)</f>
        <v>0</v>
      </c>
      <c r="DH604" s="115">
        <f t="shared" si="402"/>
        <v>0</v>
      </c>
      <c r="DI604" s="125"/>
      <c r="DJ604" s="126"/>
      <c r="DK604" s="109">
        <f t="array" ref="DK604">MIN(IF(($G$3:$DJ$3="单价")*(G604:DJ604&lt;&gt;0),G604:DJ604))</f>
        <v>0</v>
      </c>
      <c r="DL604" s="97">
        <f t="array" ref="DL604">MAX(IF($G$3:$DJ$3="单价",G604:DJ604))</f>
        <v>0</v>
      </c>
      <c r="DM604" s="115">
        <f t="shared" si="403"/>
        <v>0</v>
      </c>
      <c r="DN604" s="127"/>
      <c r="DO604" s="2"/>
      <c r="DP604" s="11">
        <f t="shared" si="404"/>
        <v>0</v>
      </c>
      <c r="DQ604" s="11">
        <f t="shared" si="405"/>
        <v>0</v>
      </c>
      <c r="DR604" s="11"/>
      <c r="DS604" s="11"/>
      <c r="DT604" s="11"/>
      <c r="DU604" s="2"/>
      <c r="DV604" s="2"/>
      <c r="DW604" s="2"/>
      <c r="DX604" s="2"/>
      <c r="DY604" s="2"/>
    </row>
    <row r="605" spans="1:129" ht="18" hidden="1" customHeight="1" outlineLevel="1" x14ac:dyDescent="0.15">
      <c r="A605" s="2"/>
      <c r="B605" s="53">
        <f t="shared" si="368"/>
        <v>601</v>
      </c>
      <c r="C605" s="5"/>
      <c r="D605" s="6"/>
      <c r="E605" s="7"/>
      <c r="F605" s="8"/>
      <c r="G605" s="111"/>
      <c r="H605" s="112"/>
      <c r="I605" s="113">
        <f t="shared" si="371"/>
        <v>0</v>
      </c>
      <c r="J605" s="114">
        <f t="shared" si="372"/>
        <v>0</v>
      </c>
      <c r="K605" s="115">
        <f t="shared" si="369"/>
        <v>0</v>
      </c>
      <c r="L605" s="113">
        <f t="shared" si="373"/>
        <v>0</v>
      </c>
      <c r="M605" s="114">
        <f t="shared" si="374"/>
        <v>0</v>
      </c>
      <c r="N605" s="115">
        <f t="shared" si="370"/>
        <v>0</v>
      </c>
      <c r="O605" s="113">
        <f t="shared" si="375"/>
        <v>0</v>
      </c>
      <c r="P605" s="116">
        <f t="shared" si="376"/>
        <v>0</v>
      </c>
      <c r="Q605" s="117">
        <f t="shared" si="377"/>
        <v>0</v>
      </c>
      <c r="R605" s="118">
        <f t="shared" si="378"/>
        <v>0</v>
      </c>
      <c r="S605" s="111"/>
      <c r="T605" s="112"/>
      <c r="U605" s="119">
        <f t="shared" si="379"/>
        <v>0</v>
      </c>
      <c r="V605" s="120"/>
      <c r="W605" s="115">
        <f>IFERROR(IF(V605="",0,(SUMIF($G$3:U$3,"金额-入",$G605:U605)-SUMIF($G$3:U$3,"金额-出",$G605:U605))/(SUMIF($G$3:U$3,"数量-入",$G605:U605)-SUMIF($G$3:U$3,"数量-出",$G605:U605))),0)</f>
        <v>0</v>
      </c>
      <c r="X605" s="115">
        <f t="shared" si="380"/>
        <v>0</v>
      </c>
      <c r="Y605" s="121"/>
      <c r="Z605" s="122"/>
      <c r="AA605" s="111"/>
      <c r="AB605" s="112"/>
      <c r="AC605" s="119">
        <f t="shared" si="381"/>
        <v>0</v>
      </c>
      <c r="AD605" s="120"/>
      <c r="AE605" s="115">
        <f>IFERROR(IF(AD605="",0,(SUMIF($G$3:AC$3,"金额-入",$G605:AC605)-SUMIF($G$3:AC$3,"金额-出",$G605:AC605))/(SUMIF($G$3:AC$3,"数量-入",$G605:AC605)-SUMIF($G$3:AC$3,"数量-出",$G605:AC605))),0)</f>
        <v>0</v>
      </c>
      <c r="AF605" s="115">
        <f t="shared" si="382"/>
        <v>0</v>
      </c>
      <c r="AG605" s="121"/>
      <c r="AH605" s="122"/>
      <c r="AI605" s="123"/>
      <c r="AJ605" s="112"/>
      <c r="AK605" s="119">
        <f t="shared" si="383"/>
        <v>0</v>
      </c>
      <c r="AL605" s="124"/>
      <c r="AM605" s="115">
        <f>IFERROR(IF(AL605="",0,(SUMIF($G$3:AK$3,"金额-入",$G605:AK605)-SUMIF($G$3:AK$3,"金额-出",$G605:AK605))/(SUMIF($G$3:AK$3,"数量-入",$G605:AK605)-SUMIF($G$3:AK$3,"数量-出",$G605:AK605))),0)</f>
        <v>0</v>
      </c>
      <c r="AN605" s="115">
        <f t="shared" si="384"/>
        <v>0</v>
      </c>
      <c r="AO605" s="125"/>
      <c r="AP605" s="126"/>
      <c r="AQ605" s="123"/>
      <c r="AR605" s="112"/>
      <c r="AS605" s="119">
        <f t="shared" si="385"/>
        <v>0</v>
      </c>
      <c r="AT605" s="124"/>
      <c r="AU605" s="115">
        <f>IFERROR(IF(AT605="",0,(SUMIF($G$3:AS$3,"金额-入",$G605:AS605)-SUMIF($G$3:AS$3,"金额-出",$G605:AS605))/(SUMIF($G$3:AS$3,"数量-入",$G605:AS605)-SUMIF($G$3:AS$3,"数量-出",$G605:AS605))),0)</f>
        <v>0</v>
      </c>
      <c r="AV605" s="115">
        <f t="shared" si="386"/>
        <v>0</v>
      </c>
      <c r="AW605" s="125"/>
      <c r="AX605" s="126"/>
      <c r="AY605" s="123"/>
      <c r="AZ605" s="112"/>
      <c r="BA605" s="119">
        <f t="shared" si="387"/>
        <v>0</v>
      </c>
      <c r="BB605" s="124"/>
      <c r="BC605" s="115">
        <f>IFERROR(IF(BB605="",0,(SUMIF($G$3:BA$3,"金额-入",$G605:BA605)-SUMIF($G$3:BA$3,"金额-出",$G605:BA605))/(SUMIF($G$3:BA$3,"数量-入",$G605:BA605)-SUMIF($G$3:BA$3,"数量-出",$G605:BA605))),0)</f>
        <v>0</v>
      </c>
      <c r="BD605" s="115">
        <f t="shared" si="388"/>
        <v>0</v>
      </c>
      <c r="BE605" s="125"/>
      <c r="BF605" s="126"/>
      <c r="BG605" s="123"/>
      <c r="BH605" s="112"/>
      <c r="BI605" s="119">
        <f t="shared" si="389"/>
        <v>0</v>
      </c>
      <c r="BJ605" s="124"/>
      <c r="BK605" s="115">
        <f>IFERROR(IF(BJ605="",0,(SUMIF($G$3:BI$3,"金额-入",$G605:BI605)-SUMIF($G$3:BI$3,"金额-出",$G605:BI605))/(SUMIF($G$3:BI$3,"数量-入",$G605:BI605)-SUMIF($G$3:BI$3,"数量-出",$G605:BI605))),0)</f>
        <v>0</v>
      </c>
      <c r="BL605" s="115">
        <f t="shared" si="390"/>
        <v>0</v>
      </c>
      <c r="BM605" s="125"/>
      <c r="BN605" s="126"/>
      <c r="BO605" s="123"/>
      <c r="BP605" s="112"/>
      <c r="BQ605" s="119">
        <f t="shared" si="391"/>
        <v>0</v>
      </c>
      <c r="BR605" s="124"/>
      <c r="BS605" s="115">
        <f>IFERROR(IF(BR605="",0,(SUMIF($G$3:BQ$3,"金额-入",$G605:BQ605)-SUMIF($G$3:BQ$3,"金额-出",$G605:BQ605))/(SUMIF($G$3:BQ$3,"数量-入",$G605:BQ605)-SUMIF($G$3:BQ$3,"数量-出",$G605:BQ605))),0)</f>
        <v>0</v>
      </c>
      <c r="BT605" s="115">
        <f t="shared" si="392"/>
        <v>0</v>
      </c>
      <c r="BU605" s="125"/>
      <c r="BV605" s="126"/>
      <c r="BW605" s="123"/>
      <c r="BX605" s="112"/>
      <c r="BY605" s="119">
        <f t="shared" si="393"/>
        <v>0</v>
      </c>
      <c r="BZ605" s="124"/>
      <c r="CA605" s="115">
        <f>IFERROR(IF(BZ605="",0,(SUMIF($G$3:BY$3,"金额-入",$G605:BY605)-SUMIF($G$3:BY$3,"金额-出",$G605:BY605))/(SUMIF($G$3:BY$3,"数量-入",$G605:BY605)-SUMIF($G$3:BY$3,"数量-出",$G605:BY605))),0)</f>
        <v>0</v>
      </c>
      <c r="CB605" s="115">
        <f t="shared" si="394"/>
        <v>0</v>
      </c>
      <c r="CC605" s="125"/>
      <c r="CD605" s="126"/>
      <c r="CE605" s="123"/>
      <c r="CF605" s="112"/>
      <c r="CG605" s="119">
        <f t="shared" si="395"/>
        <v>0</v>
      </c>
      <c r="CH605" s="124"/>
      <c r="CI605" s="115">
        <f>IFERROR(IF(CH605="",0,(SUMIF($G$3:CG$3,"金额-入",$G605:CG605)-SUMIF($G$3:CG$3,"金额-出",$G605:CG605))/(SUMIF($G$3:CG$3,"数量-入",$G605:CG605)-SUMIF($G$3:CG$3,"数量-出",$G605:CG605))),0)</f>
        <v>0</v>
      </c>
      <c r="CJ605" s="115">
        <f t="shared" si="396"/>
        <v>0</v>
      </c>
      <c r="CK605" s="125"/>
      <c r="CL605" s="126"/>
      <c r="CM605" s="123"/>
      <c r="CN605" s="112"/>
      <c r="CO605" s="119">
        <f t="shared" si="397"/>
        <v>0</v>
      </c>
      <c r="CP605" s="124"/>
      <c r="CQ605" s="115">
        <f>IFERROR(IF(CP605="",0,(SUMIF($G$3:CO$3,"金额-入",$G605:CO605)-SUMIF($G$3:CO$3,"金额-出",$G605:CO605))/(SUMIF($G$3:CO$3,"数量-入",$G605:CO605)-SUMIF($G$3:CO$3,"数量-出",$G605:CO605))),0)</f>
        <v>0</v>
      </c>
      <c r="CR605" s="115">
        <f t="shared" si="398"/>
        <v>0</v>
      </c>
      <c r="CS605" s="125"/>
      <c r="CT605" s="126"/>
      <c r="CU605" s="123"/>
      <c r="CV605" s="112"/>
      <c r="CW605" s="119">
        <f t="shared" si="399"/>
        <v>0</v>
      </c>
      <c r="CX605" s="124"/>
      <c r="CY605" s="115">
        <f>IFERROR(IF(CX605="",0,(SUMIF($G$3:CW$3,"金额-入",$G605:CW605)-SUMIF($G$3:CW$3,"金额-出",$G605:CW605))/(SUMIF($G$3:CW$3,"数量-入",$G605:CW605)-SUMIF($G$3:CW$3,"数量-出",$G605:CW605))),0)</f>
        <v>0</v>
      </c>
      <c r="CZ605" s="115">
        <f t="shared" si="400"/>
        <v>0</v>
      </c>
      <c r="DA605" s="125"/>
      <c r="DB605" s="126"/>
      <c r="DC605" s="123"/>
      <c r="DD605" s="112"/>
      <c r="DE605" s="119">
        <f t="shared" si="401"/>
        <v>0</v>
      </c>
      <c r="DF605" s="124"/>
      <c r="DG605" s="115">
        <f>IFERROR(IF(DF605="",0,(SUMIF($G$3:DE$3,"金额-入",$G605:DE605)-SUMIF($G$3:DE$3,"金额-出",$G605:DE605))/(SUMIF($G$3:DE$3,"数量-入",$G605:DE605)-SUMIF($G$3:DE$3,"数量-出",$G605:DE605))),0)</f>
        <v>0</v>
      </c>
      <c r="DH605" s="115">
        <f t="shared" si="402"/>
        <v>0</v>
      </c>
      <c r="DI605" s="125"/>
      <c r="DJ605" s="126"/>
      <c r="DK605" s="109">
        <f t="array" ref="DK605">MIN(IF(($G$3:$DJ$3="单价")*(G605:DJ605&lt;&gt;0),G605:DJ605))</f>
        <v>0</v>
      </c>
      <c r="DL605" s="97">
        <f t="array" ref="DL605">MAX(IF($G$3:$DJ$3="单价",G605:DJ605))</f>
        <v>0</v>
      </c>
      <c r="DM605" s="115">
        <f t="shared" si="403"/>
        <v>0</v>
      </c>
      <c r="DN605" s="127"/>
      <c r="DO605" s="2"/>
      <c r="DP605" s="11">
        <f t="shared" si="404"/>
        <v>0</v>
      </c>
      <c r="DQ605" s="11">
        <f t="shared" si="405"/>
        <v>0</v>
      </c>
      <c r="DR605" s="11"/>
      <c r="DS605" s="11"/>
      <c r="DT605" s="11"/>
      <c r="DU605" s="2"/>
      <c r="DV605" s="2"/>
      <c r="DW605" s="2"/>
      <c r="DX605" s="2"/>
      <c r="DY605" s="2"/>
    </row>
    <row r="606" spans="1:129" ht="18" hidden="1" customHeight="1" outlineLevel="1" x14ac:dyDescent="0.15">
      <c r="A606" s="2"/>
      <c r="B606" s="53">
        <f t="shared" si="368"/>
        <v>602</v>
      </c>
      <c r="C606" s="5"/>
      <c r="D606" s="6"/>
      <c r="E606" s="7"/>
      <c r="F606" s="8"/>
      <c r="G606" s="111"/>
      <c r="H606" s="112"/>
      <c r="I606" s="113">
        <f t="shared" si="371"/>
        <v>0</v>
      </c>
      <c r="J606" s="114">
        <f t="shared" si="372"/>
        <v>0</v>
      </c>
      <c r="K606" s="115">
        <f t="shared" si="369"/>
        <v>0</v>
      </c>
      <c r="L606" s="113">
        <f t="shared" si="373"/>
        <v>0</v>
      </c>
      <c r="M606" s="114">
        <f t="shared" si="374"/>
        <v>0</v>
      </c>
      <c r="N606" s="115">
        <f t="shared" si="370"/>
        <v>0</v>
      </c>
      <c r="O606" s="113">
        <f t="shared" si="375"/>
        <v>0</v>
      </c>
      <c r="P606" s="116">
        <f t="shared" si="376"/>
        <v>0</v>
      </c>
      <c r="Q606" s="117">
        <f t="shared" si="377"/>
        <v>0</v>
      </c>
      <c r="R606" s="118">
        <f t="shared" si="378"/>
        <v>0</v>
      </c>
      <c r="S606" s="111"/>
      <c r="T606" s="112"/>
      <c r="U606" s="119">
        <f t="shared" si="379"/>
        <v>0</v>
      </c>
      <c r="V606" s="120"/>
      <c r="W606" s="115">
        <f>IFERROR(IF(V606="",0,(SUMIF($G$3:U$3,"金额-入",$G606:U606)-SUMIF($G$3:U$3,"金额-出",$G606:U606))/(SUMIF($G$3:U$3,"数量-入",$G606:U606)-SUMIF($G$3:U$3,"数量-出",$G606:U606))),0)</f>
        <v>0</v>
      </c>
      <c r="X606" s="115">
        <f t="shared" si="380"/>
        <v>0</v>
      </c>
      <c r="Y606" s="121"/>
      <c r="Z606" s="122"/>
      <c r="AA606" s="111"/>
      <c r="AB606" s="112"/>
      <c r="AC606" s="119">
        <f t="shared" si="381"/>
        <v>0</v>
      </c>
      <c r="AD606" s="120"/>
      <c r="AE606" s="115">
        <f>IFERROR(IF(AD606="",0,(SUMIF($G$3:AC$3,"金额-入",$G606:AC606)-SUMIF($G$3:AC$3,"金额-出",$G606:AC606))/(SUMIF($G$3:AC$3,"数量-入",$G606:AC606)-SUMIF($G$3:AC$3,"数量-出",$G606:AC606))),0)</f>
        <v>0</v>
      </c>
      <c r="AF606" s="115">
        <f t="shared" si="382"/>
        <v>0</v>
      </c>
      <c r="AG606" s="121"/>
      <c r="AH606" s="122"/>
      <c r="AI606" s="123"/>
      <c r="AJ606" s="112"/>
      <c r="AK606" s="119">
        <f t="shared" si="383"/>
        <v>0</v>
      </c>
      <c r="AL606" s="124"/>
      <c r="AM606" s="115">
        <f>IFERROR(IF(AL606="",0,(SUMIF($G$3:AK$3,"金额-入",$G606:AK606)-SUMIF($G$3:AK$3,"金额-出",$G606:AK606))/(SUMIF($G$3:AK$3,"数量-入",$G606:AK606)-SUMIF($G$3:AK$3,"数量-出",$G606:AK606))),0)</f>
        <v>0</v>
      </c>
      <c r="AN606" s="115">
        <f t="shared" si="384"/>
        <v>0</v>
      </c>
      <c r="AO606" s="125"/>
      <c r="AP606" s="126"/>
      <c r="AQ606" s="123"/>
      <c r="AR606" s="112"/>
      <c r="AS606" s="119">
        <f t="shared" si="385"/>
        <v>0</v>
      </c>
      <c r="AT606" s="124"/>
      <c r="AU606" s="115">
        <f>IFERROR(IF(AT606="",0,(SUMIF($G$3:AS$3,"金额-入",$G606:AS606)-SUMIF($G$3:AS$3,"金额-出",$G606:AS606))/(SUMIF($G$3:AS$3,"数量-入",$G606:AS606)-SUMIF($G$3:AS$3,"数量-出",$G606:AS606))),0)</f>
        <v>0</v>
      </c>
      <c r="AV606" s="115">
        <f t="shared" si="386"/>
        <v>0</v>
      </c>
      <c r="AW606" s="125"/>
      <c r="AX606" s="126"/>
      <c r="AY606" s="123"/>
      <c r="AZ606" s="112"/>
      <c r="BA606" s="119">
        <f t="shared" si="387"/>
        <v>0</v>
      </c>
      <c r="BB606" s="124"/>
      <c r="BC606" s="115">
        <f>IFERROR(IF(BB606="",0,(SUMIF($G$3:BA$3,"金额-入",$G606:BA606)-SUMIF($G$3:BA$3,"金额-出",$G606:BA606))/(SUMIF($G$3:BA$3,"数量-入",$G606:BA606)-SUMIF($G$3:BA$3,"数量-出",$G606:BA606))),0)</f>
        <v>0</v>
      </c>
      <c r="BD606" s="115">
        <f t="shared" si="388"/>
        <v>0</v>
      </c>
      <c r="BE606" s="125"/>
      <c r="BF606" s="126"/>
      <c r="BG606" s="123"/>
      <c r="BH606" s="112"/>
      <c r="BI606" s="119">
        <f t="shared" si="389"/>
        <v>0</v>
      </c>
      <c r="BJ606" s="124"/>
      <c r="BK606" s="115">
        <f>IFERROR(IF(BJ606="",0,(SUMIF($G$3:BI$3,"金额-入",$G606:BI606)-SUMIF($G$3:BI$3,"金额-出",$G606:BI606))/(SUMIF($G$3:BI$3,"数量-入",$G606:BI606)-SUMIF($G$3:BI$3,"数量-出",$G606:BI606))),0)</f>
        <v>0</v>
      </c>
      <c r="BL606" s="115">
        <f t="shared" si="390"/>
        <v>0</v>
      </c>
      <c r="BM606" s="125"/>
      <c r="BN606" s="126"/>
      <c r="BO606" s="123"/>
      <c r="BP606" s="112"/>
      <c r="BQ606" s="119">
        <f t="shared" si="391"/>
        <v>0</v>
      </c>
      <c r="BR606" s="124"/>
      <c r="BS606" s="115">
        <f>IFERROR(IF(BR606="",0,(SUMIF($G$3:BQ$3,"金额-入",$G606:BQ606)-SUMIF($G$3:BQ$3,"金额-出",$G606:BQ606))/(SUMIF($G$3:BQ$3,"数量-入",$G606:BQ606)-SUMIF($G$3:BQ$3,"数量-出",$G606:BQ606))),0)</f>
        <v>0</v>
      </c>
      <c r="BT606" s="115">
        <f t="shared" si="392"/>
        <v>0</v>
      </c>
      <c r="BU606" s="125"/>
      <c r="BV606" s="126"/>
      <c r="BW606" s="123"/>
      <c r="BX606" s="112"/>
      <c r="BY606" s="119">
        <f t="shared" si="393"/>
        <v>0</v>
      </c>
      <c r="BZ606" s="124"/>
      <c r="CA606" s="115">
        <f>IFERROR(IF(BZ606="",0,(SUMIF($G$3:BY$3,"金额-入",$G606:BY606)-SUMIF($G$3:BY$3,"金额-出",$G606:BY606))/(SUMIF($G$3:BY$3,"数量-入",$G606:BY606)-SUMIF($G$3:BY$3,"数量-出",$G606:BY606))),0)</f>
        <v>0</v>
      </c>
      <c r="CB606" s="115">
        <f t="shared" si="394"/>
        <v>0</v>
      </c>
      <c r="CC606" s="125"/>
      <c r="CD606" s="126"/>
      <c r="CE606" s="123"/>
      <c r="CF606" s="112"/>
      <c r="CG606" s="119">
        <f t="shared" si="395"/>
        <v>0</v>
      </c>
      <c r="CH606" s="124"/>
      <c r="CI606" s="115">
        <f>IFERROR(IF(CH606="",0,(SUMIF($G$3:CG$3,"金额-入",$G606:CG606)-SUMIF($G$3:CG$3,"金额-出",$G606:CG606))/(SUMIF($G$3:CG$3,"数量-入",$G606:CG606)-SUMIF($G$3:CG$3,"数量-出",$G606:CG606))),0)</f>
        <v>0</v>
      </c>
      <c r="CJ606" s="115">
        <f t="shared" si="396"/>
        <v>0</v>
      </c>
      <c r="CK606" s="125"/>
      <c r="CL606" s="126"/>
      <c r="CM606" s="123"/>
      <c r="CN606" s="112"/>
      <c r="CO606" s="119">
        <f t="shared" si="397"/>
        <v>0</v>
      </c>
      <c r="CP606" s="124"/>
      <c r="CQ606" s="115">
        <f>IFERROR(IF(CP606="",0,(SUMIF($G$3:CO$3,"金额-入",$G606:CO606)-SUMIF($G$3:CO$3,"金额-出",$G606:CO606))/(SUMIF($G$3:CO$3,"数量-入",$G606:CO606)-SUMIF($G$3:CO$3,"数量-出",$G606:CO606))),0)</f>
        <v>0</v>
      </c>
      <c r="CR606" s="115">
        <f t="shared" si="398"/>
        <v>0</v>
      </c>
      <c r="CS606" s="125"/>
      <c r="CT606" s="126"/>
      <c r="CU606" s="123"/>
      <c r="CV606" s="112"/>
      <c r="CW606" s="119">
        <f t="shared" si="399"/>
        <v>0</v>
      </c>
      <c r="CX606" s="124"/>
      <c r="CY606" s="115">
        <f>IFERROR(IF(CX606="",0,(SUMIF($G$3:CW$3,"金额-入",$G606:CW606)-SUMIF($G$3:CW$3,"金额-出",$G606:CW606))/(SUMIF($G$3:CW$3,"数量-入",$G606:CW606)-SUMIF($G$3:CW$3,"数量-出",$G606:CW606))),0)</f>
        <v>0</v>
      </c>
      <c r="CZ606" s="115">
        <f t="shared" si="400"/>
        <v>0</v>
      </c>
      <c r="DA606" s="125"/>
      <c r="DB606" s="126"/>
      <c r="DC606" s="123"/>
      <c r="DD606" s="112"/>
      <c r="DE606" s="119">
        <f t="shared" si="401"/>
        <v>0</v>
      </c>
      <c r="DF606" s="124"/>
      <c r="DG606" s="115">
        <f>IFERROR(IF(DF606="",0,(SUMIF($G$3:DE$3,"金额-入",$G606:DE606)-SUMIF($G$3:DE$3,"金额-出",$G606:DE606))/(SUMIF($G$3:DE$3,"数量-入",$G606:DE606)-SUMIF($G$3:DE$3,"数量-出",$G606:DE606))),0)</f>
        <v>0</v>
      </c>
      <c r="DH606" s="115">
        <f t="shared" si="402"/>
        <v>0</v>
      </c>
      <c r="DI606" s="125"/>
      <c r="DJ606" s="126"/>
      <c r="DK606" s="109">
        <f t="array" ref="DK606">MIN(IF(($G$3:$DJ$3="单价")*(G606:DJ606&lt;&gt;0),G606:DJ606))</f>
        <v>0</v>
      </c>
      <c r="DL606" s="97">
        <f t="array" ref="DL606">MAX(IF($G$3:$DJ$3="单价",G606:DJ606))</f>
        <v>0</v>
      </c>
      <c r="DM606" s="115">
        <f t="shared" si="403"/>
        <v>0</v>
      </c>
      <c r="DN606" s="127"/>
      <c r="DO606" s="2"/>
      <c r="DP606" s="11">
        <f t="shared" si="404"/>
        <v>0</v>
      </c>
      <c r="DQ606" s="11">
        <f t="shared" si="405"/>
        <v>0</v>
      </c>
      <c r="DR606" s="11"/>
      <c r="DS606" s="11"/>
      <c r="DT606" s="11"/>
      <c r="DU606" s="2"/>
      <c r="DV606" s="2"/>
      <c r="DW606" s="2"/>
      <c r="DX606" s="2"/>
      <c r="DY606" s="2"/>
    </row>
    <row r="607" spans="1:129" ht="18" hidden="1" customHeight="1" outlineLevel="1" x14ac:dyDescent="0.15">
      <c r="A607" s="2"/>
      <c r="B607" s="53">
        <f t="shared" si="368"/>
        <v>603</v>
      </c>
      <c r="C607" s="5"/>
      <c r="D607" s="6"/>
      <c r="E607" s="7"/>
      <c r="F607" s="8"/>
      <c r="G607" s="111"/>
      <c r="H607" s="112"/>
      <c r="I607" s="113">
        <f t="shared" si="371"/>
        <v>0</v>
      </c>
      <c r="J607" s="114">
        <f t="shared" si="372"/>
        <v>0</v>
      </c>
      <c r="K607" s="115">
        <f t="shared" si="369"/>
        <v>0</v>
      </c>
      <c r="L607" s="113">
        <f t="shared" si="373"/>
        <v>0</v>
      </c>
      <c r="M607" s="114">
        <f t="shared" si="374"/>
        <v>0</v>
      </c>
      <c r="N607" s="115">
        <f t="shared" si="370"/>
        <v>0</v>
      </c>
      <c r="O607" s="113">
        <f t="shared" si="375"/>
        <v>0</v>
      </c>
      <c r="P607" s="116">
        <f t="shared" si="376"/>
        <v>0</v>
      </c>
      <c r="Q607" s="117">
        <f t="shared" si="377"/>
        <v>0</v>
      </c>
      <c r="R607" s="118">
        <f t="shared" si="378"/>
        <v>0</v>
      </c>
      <c r="S607" s="111"/>
      <c r="T607" s="112"/>
      <c r="U607" s="119">
        <f t="shared" si="379"/>
        <v>0</v>
      </c>
      <c r="V607" s="120"/>
      <c r="W607" s="115">
        <f>IFERROR(IF(V607="",0,(SUMIF($G$3:U$3,"金额-入",$G607:U607)-SUMIF($G$3:U$3,"金额-出",$G607:U607))/(SUMIF($G$3:U$3,"数量-入",$G607:U607)-SUMIF($G$3:U$3,"数量-出",$G607:U607))),0)</f>
        <v>0</v>
      </c>
      <c r="X607" s="115">
        <f t="shared" si="380"/>
        <v>0</v>
      </c>
      <c r="Y607" s="121"/>
      <c r="Z607" s="122"/>
      <c r="AA607" s="111"/>
      <c r="AB607" s="112"/>
      <c r="AC607" s="119">
        <f t="shared" si="381"/>
        <v>0</v>
      </c>
      <c r="AD607" s="120"/>
      <c r="AE607" s="115">
        <f>IFERROR(IF(AD607="",0,(SUMIF($G$3:AC$3,"金额-入",$G607:AC607)-SUMIF($G$3:AC$3,"金额-出",$G607:AC607))/(SUMIF($G$3:AC$3,"数量-入",$G607:AC607)-SUMIF($G$3:AC$3,"数量-出",$G607:AC607))),0)</f>
        <v>0</v>
      </c>
      <c r="AF607" s="115">
        <f t="shared" si="382"/>
        <v>0</v>
      </c>
      <c r="AG607" s="121"/>
      <c r="AH607" s="122"/>
      <c r="AI607" s="123"/>
      <c r="AJ607" s="112"/>
      <c r="AK607" s="119">
        <f t="shared" si="383"/>
        <v>0</v>
      </c>
      <c r="AL607" s="124"/>
      <c r="AM607" s="115">
        <f>IFERROR(IF(AL607="",0,(SUMIF($G$3:AK$3,"金额-入",$G607:AK607)-SUMIF($G$3:AK$3,"金额-出",$G607:AK607))/(SUMIF($G$3:AK$3,"数量-入",$G607:AK607)-SUMIF($G$3:AK$3,"数量-出",$G607:AK607))),0)</f>
        <v>0</v>
      </c>
      <c r="AN607" s="115">
        <f t="shared" si="384"/>
        <v>0</v>
      </c>
      <c r="AO607" s="125"/>
      <c r="AP607" s="126"/>
      <c r="AQ607" s="123"/>
      <c r="AR607" s="112"/>
      <c r="AS607" s="119">
        <f t="shared" si="385"/>
        <v>0</v>
      </c>
      <c r="AT607" s="124"/>
      <c r="AU607" s="115">
        <f>IFERROR(IF(AT607="",0,(SUMIF($G$3:AS$3,"金额-入",$G607:AS607)-SUMIF($G$3:AS$3,"金额-出",$G607:AS607))/(SUMIF($G$3:AS$3,"数量-入",$G607:AS607)-SUMIF($G$3:AS$3,"数量-出",$G607:AS607))),0)</f>
        <v>0</v>
      </c>
      <c r="AV607" s="115">
        <f t="shared" si="386"/>
        <v>0</v>
      </c>
      <c r="AW607" s="125"/>
      <c r="AX607" s="126"/>
      <c r="AY607" s="123"/>
      <c r="AZ607" s="112"/>
      <c r="BA607" s="119">
        <f t="shared" si="387"/>
        <v>0</v>
      </c>
      <c r="BB607" s="124"/>
      <c r="BC607" s="115">
        <f>IFERROR(IF(BB607="",0,(SUMIF($G$3:BA$3,"金额-入",$G607:BA607)-SUMIF($G$3:BA$3,"金额-出",$G607:BA607))/(SUMIF($G$3:BA$3,"数量-入",$G607:BA607)-SUMIF($G$3:BA$3,"数量-出",$G607:BA607))),0)</f>
        <v>0</v>
      </c>
      <c r="BD607" s="115">
        <f t="shared" si="388"/>
        <v>0</v>
      </c>
      <c r="BE607" s="125"/>
      <c r="BF607" s="126"/>
      <c r="BG607" s="123"/>
      <c r="BH607" s="112"/>
      <c r="BI607" s="119">
        <f t="shared" si="389"/>
        <v>0</v>
      </c>
      <c r="BJ607" s="124"/>
      <c r="BK607" s="115">
        <f>IFERROR(IF(BJ607="",0,(SUMIF($G$3:BI$3,"金额-入",$G607:BI607)-SUMIF($G$3:BI$3,"金额-出",$G607:BI607))/(SUMIF($G$3:BI$3,"数量-入",$G607:BI607)-SUMIF($G$3:BI$3,"数量-出",$G607:BI607))),0)</f>
        <v>0</v>
      </c>
      <c r="BL607" s="115">
        <f t="shared" si="390"/>
        <v>0</v>
      </c>
      <c r="BM607" s="125"/>
      <c r="BN607" s="126"/>
      <c r="BO607" s="123"/>
      <c r="BP607" s="112"/>
      <c r="BQ607" s="119">
        <f t="shared" si="391"/>
        <v>0</v>
      </c>
      <c r="BR607" s="124"/>
      <c r="BS607" s="115">
        <f>IFERROR(IF(BR607="",0,(SUMIF($G$3:BQ$3,"金额-入",$G607:BQ607)-SUMIF($G$3:BQ$3,"金额-出",$G607:BQ607))/(SUMIF($G$3:BQ$3,"数量-入",$G607:BQ607)-SUMIF($G$3:BQ$3,"数量-出",$G607:BQ607))),0)</f>
        <v>0</v>
      </c>
      <c r="BT607" s="115">
        <f t="shared" si="392"/>
        <v>0</v>
      </c>
      <c r="BU607" s="125"/>
      <c r="BV607" s="126"/>
      <c r="BW607" s="123"/>
      <c r="BX607" s="112"/>
      <c r="BY607" s="119">
        <f t="shared" si="393"/>
        <v>0</v>
      </c>
      <c r="BZ607" s="124"/>
      <c r="CA607" s="115">
        <f>IFERROR(IF(BZ607="",0,(SUMIF($G$3:BY$3,"金额-入",$G607:BY607)-SUMIF($G$3:BY$3,"金额-出",$G607:BY607))/(SUMIF($G$3:BY$3,"数量-入",$G607:BY607)-SUMIF($G$3:BY$3,"数量-出",$G607:BY607))),0)</f>
        <v>0</v>
      </c>
      <c r="CB607" s="115">
        <f t="shared" si="394"/>
        <v>0</v>
      </c>
      <c r="CC607" s="125"/>
      <c r="CD607" s="126"/>
      <c r="CE607" s="123"/>
      <c r="CF607" s="112"/>
      <c r="CG607" s="119">
        <f t="shared" si="395"/>
        <v>0</v>
      </c>
      <c r="CH607" s="124"/>
      <c r="CI607" s="115">
        <f>IFERROR(IF(CH607="",0,(SUMIF($G$3:CG$3,"金额-入",$G607:CG607)-SUMIF($G$3:CG$3,"金额-出",$G607:CG607))/(SUMIF($G$3:CG$3,"数量-入",$G607:CG607)-SUMIF($G$3:CG$3,"数量-出",$G607:CG607))),0)</f>
        <v>0</v>
      </c>
      <c r="CJ607" s="115">
        <f t="shared" si="396"/>
        <v>0</v>
      </c>
      <c r="CK607" s="125"/>
      <c r="CL607" s="126"/>
      <c r="CM607" s="123"/>
      <c r="CN607" s="112"/>
      <c r="CO607" s="119">
        <f t="shared" si="397"/>
        <v>0</v>
      </c>
      <c r="CP607" s="124"/>
      <c r="CQ607" s="115">
        <f>IFERROR(IF(CP607="",0,(SUMIF($G$3:CO$3,"金额-入",$G607:CO607)-SUMIF($G$3:CO$3,"金额-出",$G607:CO607))/(SUMIF($G$3:CO$3,"数量-入",$G607:CO607)-SUMIF($G$3:CO$3,"数量-出",$G607:CO607))),0)</f>
        <v>0</v>
      </c>
      <c r="CR607" s="115">
        <f t="shared" si="398"/>
        <v>0</v>
      </c>
      <c r="CS607" s="125"/>
      <c r="CT607" s="126"/>
      <c r="CU607" s="123"/>
      <c r="CV607" s="112"/>
      <c r="CW607" s="119">
        <f t="shared" si="399"/>
        <v>0</v>
      </c>
      <c r="CX607" s="124"/>
      <c r="CY607" s="115">
        <f>IFERROR(IF(CX607="",0,(SUMIF($G$3:CW$3,"金额-入",$G607:CW607)-SUMIF($G$3:CW$3,"金额-出",$G607:CW607))/(SUMIF($G$3:CW$3,"数量-入",$G607:CW607)-SUMIF($G$3:CW$3,"数量-出",$G607:CW607))),0)</f>
        <v>0</v>
      </c>
      <c r="CZ607" s="115">
        <f t="shared" si="400"/>
        <v>0</v>
      </c>
      <c r="DA607" s="125"/>
      <c r="DB607" s="126"/>
      <c r="DC607" s="123"/>
      <c r="DD607" s="112"/>
      <c r="DE607" s="119">
        <f t="shared" si="401"/>
        <v>0</v>
      </c>
      <c r="DF607" s="124"/>
      <c r="DG607" s="115">
        <f>IFERROR(IF(DF607="",0,(SUMIF($G$3:DE$3,"金额-入",$G607:DE607)-SUMIF($G$3:DE$3,"金额-出",$G607:DE607))/(SUMIF($G$3:DE$3,"数量-入",$G607:DE607)-SUMIF($G$3:DE$3,"数量-出",$G607:DE607))),0)</f>
        <v>0</v>
      </c>
      <c r="DH607" s="115">
        <f t="shared" si="402"/>
        <v>0</v>
      </c>
      <c r="DI607" s="125"/>
      <c r="DJ607" s="126"/>
      <c r="DK607" s="109">
        <f t="array" ref="DK607">MIN(IF(($G$3:$DJ$3="单价")*(G607:DJ607&lt;&gt;0),G607:DJ607))</f>
        <v>0</v>
      </c>
      <c r="DL607" s="97">
        <f t="array" ref="DL607">MAX(IF($G$3:$DJ$3="单价",G607:DJ607))</f>
        <v>0</v>
      </c>
      <c r="DM607" s="115">
        <f t="shared" si="403"/>
        <v>0</v>
      </c>
      <c r="DN607" s="127"/>
      <c r="DO607" s="2"/>
      <c r="DP607" s="11">
        <f t="shared" si="404"/>
        <v>0</v>
      </c>
      <c r="DQ607" s="11">
        <f t="shared" si="405"/>
        <v>0</v>
      </c>
      <c r="DR607" s="11"/>
      <c r="DS607" s="11"/>
      <c r="DT607" s="11"/>
      <c r="DU607" s="2"/>
      <c r="DV607" s="2"/>
      <c r="DW607" s="2"/>
      <c r="DX607" s="2"/>
      <c r="DY607" s="2"/>
    </row>
    <row r="608" spans="1:129" ht="18" hidden="1" customHeight="1" outlineLevel="1" x14ac:dyDescent="0.15">
      <c r="A608" s="2"/>
      <c r="B608" s="53">
        <f t="shared" si="368"/>
        <v>604</v>
      </c>
      <c r="C608" s="5"/>
      <c r="D608" s="6"/>
      <c r="E608" s="7"/>
      <c r="F608" s="8"/>
      <c r="G608" s="111"/>
      <c r="H608" s="112"/>
      <c r="I608" s="113">
        <f t="shared" si="371"/>
        <v>0</v>
      </c>
      <c r="J608" s="114">
        <f t="shared" si="372"/>
        <v>0</v>
      </c>
      <c r="K608" s="115">
        <f t="shared" si="369"/>
        <v>0</v>
      </c>
      <c r="L608" s="113">
        <f t="shared" si="373"/>
        <v>0</v>
      </c>
      <c r="M608" s="114">
        <f t="shared" si="374"/>
        <v>0</v>
      </c>
      <c r="N608" s="115">
        <f t="shared" si="370"/>
        <v>0</v>
      </c>
      <c r="O608" s="113">
        <f t="shared" si="375"/>
        <v>0</v>
      </c>
      <c r="P608" s="116">
        <f t="shared" si="376"/>
        <v>0</v>
      </c>
      <c r="Q608" s="117">
        <f t="shared" si="377"/>
        <v>0</v>
      </c>
      <c r="R608" s="118">
        <f t="shared" si="378"/>
        <v>0</v>
      </c>
      <c r="S608" s="111"/>
      <c r="T608" s="112"/>
      <c r="U608" s="119">
        <f t="shared" si="379"/>
        <v>0</v>
      </c>
      <c r="V608" s="120"/>
      <c r="W608" s="115">
        <f>IFERROR(IF(V608="",0,(SUMIF($G$3:U$3,"金额-入",$G608:U608)-SUMIF($G$3:U$3,"金额-出",$G608:U608))/(SUMIF($G$3:U$3,"数量-入",$G608:U608)-SUMIF($G$3:U$3,"数量-出",$G608:U608))),0)</f>
        <v>0</v>
      </c>
      <c r="X608" s="115">
        <f t="shared" si="380"/>
        <v>0</v>
      </c>
      <c r="Y608" s="121"/>
      <c r="Z608" s="122"/>
      <c r="AA608" s="111"/>
      <c r="AB608" s="112"/>
      <c r="AC608" s="119">
        <f t="shared" si="381"/>
        <v>0</v>
      </c>
      <c r="AD608" s="120"/>
      <c r="AE608" s="115">
        <f>IFERROR(IF(AD608="",0,(SUMIF($G$3:AC$3,"金额-入",$G608:AC608)-SUMIF($G$3:AC$3,"金额-出",$G608:AC608))/(SUMIF($G$3:AC$3,"数量-入",$G608:AC608)-SUMIF($G$3:AC$3,"数量-出",$G608:AC608))),0)</f>
        <v>0</v>
      </c>
      <c r="AF608" s="115">
        <f t="shared" si="382"/>
        <v>0</v>
      </c>
      <c r="AG608" s="121"/>
      <c r="AH608" s="122"/>
      <c r="AI608" s="123"/>
      <c r="AJ608" s="112"/>
      <c r="AK608" s="119">
        <f t="shared" si="383"/>
        <v>0</v>
      </c>
      <c r="AL608" s="124"/>
      <c r="AM608" s="115">
        <f>IFERROR(IF(AL608="",0,(SUMIF($G$3:AK$3,"金额-入",$G608:AK608)-SUMIF($G$3:AK$3,"金额-出",$G608:AK608))/(SUMIF($G$3:AK$3,"数量-入",$G608:AK608)-SUMIF($G$3:AK$3,"数量-出",$G608:AK608))),0)</f>
        <v>0</v>
      </c>
      <c r="AN608" s="115">
        <f t="shared" si="384"/>
        <v>0</v>
      </c>
      <c r="AO608" s="125"/>
      <c r="AP608" s="126"/>
      <c r="AQ608" s="123"/>
      <c r="AR608" s="112"/>
      <c r="AS608" s="119">
        <f t="shared" si="385"/>
        <v>0</v>
      </c>
      <c r="AT608" s="124"/>
      <c r="AU608" s="115">
        <f>IFERROR(IF(AT608="",0,(SUMIF($G$3:AS$3,"金额-入",$G608:AS608)-SUMIF($G$3:AS$3,"金额-出",$G608:AS608))/(SUMIF($G$3:AS$3,"数量-入",$G608:AS608)-SUMIF($G$3:AS$3,"数量-出",$G608:AS608))),0)</f>
        <v>0</v>
      </c>
      <c r="AV608" s="115">
        <f t="shared" si="386"/>
        <v>0</v>
      </c>
      <c r="AW608" s="125"/>
      <c r="AX608" s="126"/>
      <c r="AY608" s="123"/>
      <c r="AZ608" s="112"/>
      <c r="BA608" s="119">
        <f t="shared" si="387"/>
        <v>0</v>
      </c>
      <c r="BB608" s="124"/>
      <c r="BC608" s="115">
        <f>IFERROR(IF(BB608="",0,(SUMIF($G$3:BA$3,"金额-入",$G608:BA608)-SUMIF($G$3:BA$3,"金额-出",$G608:BA608))/(SUMIF($G$3:BA$3,"数量-入",$G608:BA608)-SUMIF($G$3:BA$3,"数量-出",$G608:BA608))),0)</f>
        <v>0</v>
      </c>
      <c r="BD608" s="115">
        <f t="shared" si="388"/>
        <v>0</v>
      </c>
      <c r="BE608" s="125"/>
      <c r="BF608" s="126"/>
      <c r="BG608" s="123"/>
      <c r="BH608" s="112"/>
      <c r="BI608" s="119">
        <f t="shared" si="389"/>
        <v>0</v>
      </c>
      <c r="BJ608" s="124"/>
      <c r="BK608" s="115">
        <f>IFERROR(IF(BJ608="",0,(SUMIF($G$3:BI$3,"金额-入",$G608:BI608)-SUMIF($G$3:BI$3,"金额-出",$G608:BI608))/(SUMIF($G$3:BI$3,"数量-入",$G608:BI608)-SUMIF($G$3:BI$3,"数量-出",$G608:BI608))),0)</f>
        <v>0</v>
      </c>
      <c r="BL608" s="115">
        <f t="shared" si="390"/>
        <v>0</v>
      </c>
      <c r="BM608" s="125"/>
      <c r="BN608" s="126"/>
      <c r="BO608" s="123"/>
      <c r="BP608" s="112"/>
      <c r="BQ608" s="119">
        <f t="shared" si="391"/>
        <v>0</v>
      </c>
      <c r="BR608" s="124"/>
      <c r="BS608" s="115">
        <f>IFERROR(IF(BR608="",0,(SUMIF($G$3:BQ$3,"金额-入",$G608:BQ608)-SUMIF($G$3:BQ$3,"金额-出",$G608:BQ608))/(SUMIF($G$3:BQ$3,"数量-入",$G608:BQ608)-SUMIF($G$3:BQ$3,"数量-出",$G608:BQ608))),0)</f>
        <v>0</v>
      </c>
      <c r="BT608" s="115">
        <f t="shared" si="392"/>
        <v>0</v>
      </c>
      <c r="BU608" s="125"/>
      <c r="BV608" s="126"/>
      <c r="BW608" s="123"/>
      <c r="BX608" s="112"/>
      <c r="BY608" s="119">
        <f t="shared" si="393"/>
        <v>0</v>
      </c>
      <c r="BZ608" s="124"/>
      <c r="CA608" s="115">
        <f>IFERROR(IF(BZ608="",0,(SUMIF($G$3:BY$3,"金额-入",$G608:BY608)-SUMIF($G$3:BY$3,"金额-出",$G608:BY608))/(SUMIF($G$3:BY$3,"数量-入",$G608:BY608)-SUMIF($G$3:BY$3,"数量-出",$G608:BY608))),0)</f>
        <v>0</v>
      </c>
      <c r="CB608" s="115">
        <f t="shared" si="394"/>
        <v>0</v>
      </c>
      <c r="CC608" s="125"/>
      <c r="CD608" s="126"/>
      <c r="CE608" s="123"/>
      <c r="CF608" s="112"/>
      <c r="CG608" s="119">
        <f t="shared" si="395"/>
        <v>0</v>
      </c>
      <c r="CH608" s="124"/>
      <c r="CI608" s="115">
        <f>IFERROR(IF(CH608="",0,(SUMIF($G$3:CG$3,"金额-入",$G608:CG608)-SUMIF($G$3:CG$3,"金额-出",$G608:CG608))/(SUMIF($G$3:CG$3,"数量-入",$G608:CG608)-SUMIF($G$3:CG$3,"数量-出",$G608:CG608))),0)</f>
        <v>0</v>
      </c>
      <c r="CJ608" s="115">
        <f t="shared" si="396"/>
        <v>0</v>
      </c>
      <c r="CK608" s="125"/>
      <c r="CL608" s="126"/>
      <c r="CM608" s="123"/>
      <c r="CN608" s="112"/>
      <c r="CO608" s="119">
        <f t="shared" si="397"/>
        <v>0</v>
      </c>
      <c r="CP608" s="124"/>
      <c r="CQ608" s="115">
        <f>IFERROR(IF(CP608="",0,(SUMIF($G$3:CO$3,"金额-入",$G608:CO608)-SUMIF($G$3:CO$3,"金额-出",$G608:CO608))/(SUMIF($G$3:CO$3,"数量-入",$G608:CO608)-SUMIF($G$3:CO$3,"数量-出",$G608:CO608))),0)</f>
        <v>0</v>
      </c>
      <c r="CR608" s="115">
        <f t="shared" si="398"/>
        <v>0</v>
      </c>
      <c r="CS608" s="125"/>
      <c r="CT608" s="126"/>
      <c r="CU608" s="123"/>
      <c r="CV608" s="112"/>
      <c r="CW608" s="119">
        <f t="shared" si="399"/>
        <v>0</v>
      </c>
      <c r="CX608" s="124"/>
      <c r="CY608" s="115">
        <f>IFERROR(IF(CX608="",0,(SUMIF($G$3:CW$3,"金额-入",$G608:CW608)-SUMIF($G$3:CW$3,"金额-出",$G608:CW608))/(SUMIF($G$3:CW$3,"数量-入",$G608:CW608)-SUMIF($G$3:CW$3,"数量-出",$G608:CW608))),0)</f>
        <v>0</v>
      </c>
      <c r="CZ608" s="115">
        <f t="shared" si="400"/>
        <v>0</v>
      </c>
      <c r="DA608" s="125"/>
      <c r="DB608" s="126"/>
      <c r="DC608" s="123"/>
      <c r="DD608" s="112"/>
      <c r="DE608" s="119">
        <f t="shared" si="401"/>
        <v>0</v>
      </c>
      <c r="DF608" s="124"/>
      <c r="DG608" s="115">
        <f>IFERROR(IF(DF608="",0,(SUMIF($G$3:DE$3,"金额-入",$G608:DE608)-SUMIF($G$3:DE$3,"金额-出",$G608:DE608))/(SUMIF($G$3:DE$3,"数量-入",$G608:DE608)-SUMIF($G$3:DE$3,"数量-出",$G608:DE608))),0)</f>
        <v>0</v>
      </c>
      <c r="DH608" s="115">
        <f t="shared" si="402"/>
        <v>0</v>
      </c>
      <c r="DI608" s="125"/>
      <c r="DJ608" s="126"/>
      <c r="DK608" s="109">
        <f t="array" ref="DK608">MIN(IF(($G$3:$DJ$3="单价")*(G608:DJ608&lt;&gt;0),G608:DJ608))</f>
        <v>0</v>
      </c>
      <c r="DL608" s="97">
        <f t="array" ref="DL608">MAX(IF($G$3:$DJ$3="单价",G608:DJ608))</f>
        <v>0</v>
      </c>
      <c r="DM608" s="115">
        <f t="shared" si="403"/>
        <v>0</v>
      </c>
      <c r="DN608" s="127"/>
      <c r="DO608" s="2"/>
      <c r="DP608" s="11">
        <f t="shared" si="404"/>
        <v>0</v>
      </c>
      <c r="DQ608" s="11">
        <f t="shared" si="405"/>
        <v>0</v>
      </c>
      <c r="DR608" s="11"/>
      <c r="DS608" s="11"/>
      <c r="DT608" s="11"/>
      <c r="DU608" s="2"/>
      <c r="DV608" s="2"/>
      <c r="DW608" s="2"/>
      <c r="DX608" s="2"/>
      <c r="DY608" s="2"/>
    </row>
    <row r="609" spans="1:129" ht="18" hidden="1" customHeight="1" outlineLevel="1" x14ac:dyDescent="0.15">
      <c r="A609" s="2"/>
      <c r="B609" s="53">
        <f t="shared" si="368"/>
        <v>605</v>
      </c>
      <c r="C609" s="5"/>
      <c r="D609" s="6"/>
      <c r="E609" s="7"/>
      <c r="F609" s="8"/>
      <c r="G609" s="111"/>
      <c r="H609" s="112"/>
      <c r="I609" s="113">
        <f t="shared" si="371"/>
        <v>0</v>
      </c>
      <c r="J609" s="114">
        <f t="shared" si="372"/>
        <v>0</v>
      </c>
      <c r="K609" s="115">
        <f t="shared" si="369"/>
        <v>0</v>
      </c>
      <c r="L609" s="113">
        <f t="shared" si="373"/>
        <v>0</v>
      </c>
      <c r="M609" s="114">
        <f t="shared" si="374"/>
        <v>0</v>
      </c>
      <c r="N609" s="115">
        <f t="shared" si="370"/>
        <v>0</v>
      </c>
      <c r="O609" s="113">
        <f t="shared" si="375"/>
        <v>0</v>
      </c>
      <c r="P609" s="116">
        <f t="shared" si="376"/>
        <v>0</v>
      </c>
      <c r="Q609" s="117">
        <f t="shared" si="377"/>
        <v>0</v>
      </c>
      <c r="R609" s="118">
        <f t="shared" si="378"/>
        <v>0</v>
      </c>
      <c r="S609" s="111"/>
      <c r="T609" s="112"/>
      <c r="U609" s="119">
        <f t="shared" si="379"/>
        <v>0</v>
      </c>
      <c r="V609" s="120"/>
      <c r="W609" s="115">
        <f>IFERROR(IF(V609="",0,(SUMIF($G$3:U$3,"金额-入",$G609:U609)-SUMIF($G$3:U$3,"金额-出",$G609:U609))/(SUMIF($G$3:U$3,"数量-入",$G609:U609)-SUMIF($G$3:U$3,"数量-出",$G609:U609))),0)</f>
        <v>0</v>
      </c>
      <c r="X609" s="115">
        <f t="shared" si="380"/>
        <v>0</v>
      </c>
      <c r="Y609" s="121"/>
      <c r="Z609" s="122"/>
      <c r="AA609" s="111"/>
      <c r="AB609" s="112"/>
      <c r="AC609" s="119">
        <f t="shared" si="381"/>
        <v>0</v>
      </c>
      <c r="AD609" s="120"/>
      <c r="AE609" s="115">
        <f>IFERROR(IF(AD609="",0,(SUMIF($G$3:AC$3,"金额-入",$G609:AC609)-SUMIF($G$3:AC$3,"金额-出",$G609:AC609))/(SUMIF($G$3:AC$3,"数量-入",$G609:AC609)-SUMIF($G$3:AC$3,"数量-出",$G609:AC609))),0)</f>
        <v>0</v>
      </c>
      <c r="AF609" s="115">
        <f t="shared" si="382"/>
        <v>0</v>
      </c>
      <c r="AG609" s="121"/>
      <c r="AH609" s="122"/>
      <c r="AI609" s="123"/>
      <c r="AJ609" s="112"/>
      <c r="AK609" s="119">
        <f t="shared" si="383"/>
        <v>0</v>
      </c>
      <c r="AL609" s="124"/>
      <c r="AM609" s="115">
        <f>IFERROR(IF(AL609="",0,(SUMIF($G$3:AK$3,"金额-入",$G609:AK609)-SUMIF($G$3:AK$3,"金额-出",$G609:AK609))/(SUMIF($G$3:AK$3,"数量-入",$G609:AK609)-SUMIF($G$3:AK$3,"数量-出",$G609:AK609))),0)</f>
        <v>0</v>
      </c>
      <c r="AN609" s="115">
        <f t="shared" si="384"/>
        <v>0</v>
      </c>
      <c r="AO609" s="125"/>
      <c r="AP609" s="126"/>
      <c r="AQ609" s="123"/>
      <c r="AR609" s="112"/>
      <c r="AS609" s="119">
        <f t="shared" si="385"/>
        <v>0</v>
      </c>
      <c r="AT609" s="124"/>
      <c r="AU609" s="115">
        <f>IFERROR(IF(AT609="",0,(SUMIF($G$3:AS$3,"金额-入",$G609:AS609)-SUMIF($G$3:AS$3,"金额-出",$G609:AS609))/(SUMIF($G$3:AS$3,"数量-入",$G609:AS609)-SUMIF($G$3:AS$3,"数量-出",$G609:AS609))),0)</f>
        <v>0</v>
      </c>
      <c r="AV609" s="115">
        <f t="shared" si="386"/>
        <v>0</v>
      </c>
      <c r="AW609" s="125"/>
      <c r="AX609" s="126"/>
      <c r="AY609" s="123"/>
      <c r="AZ609" s="112"/>
      <c r="BA609" s="119">
        <f t="shared" si="387"/>
        <v>0</v>
      </c>
      <c r="BB609" s="124"/>
      <c r="BC609" s="115">
        <f>IFERROR(IF(BB609="",0,(SUMIF($G$3:BA$3,"金额-入",$G609:BA609)-SUMIF($G$3:BA$3,"金额-出",$G609:BA609))/(SUMIF($G$3:BA$3,"数量-入",$G609:BA609)-SUMIF($G$3:BA$3,"数量-出",$G609:BA609))),0)</f>
        <v>0</v>
      </c>
      <c r="BD609" s="115">
        <f t="shared" si="388"/>
        <v>0</v>
      </c>
      <c r="BE609" s="125"/>
      <c r="BF609" s="126"/>
      <c r="BG609" s="123"/>
      <c r="BH609" s="112"/>
      <c r="BI609" s="119">
        <f t="shared" si="389"/>
        <v>0</v>
      </c>
      <c r="BJ609" s="124"/>
      <c r="BK609" s="115">
        <f>IFERROR(IF(BJ609="",0,(SUMIF($G$3:BI$3,"金额-入",$G609:BI609)-SUMIF($G$3:BI$3,"金额-出",$G609:BI609))/(SUMIF($G$3:BI$3,"数量-入",$G609:BI609)-SUMIF($G$3:BI$3,"数量-出",$G609:BI609))),0)</f>
        <v>0</v>
      </c>
      <c r="BL609" s="115">
        <f t="shared" si="390"/>
        <v>0</v>
      </c>
      <c r="BM609" s="125"/>
      <c r="BN609" s="126"/>
      <c r="BO609" s="123"/>
      <c r="BP609" s="112"/>
      <c r="BQ609" s="119">
        <f t="shared" si="391"/>
        <v>0</v>
      </c>
      <c r="BR609" s="124"/>
      <c r="BS609" s="115">
        <f>IFERROR(IF(BR609="",0,(SUMIF($G$3:BQ$3,"金额-入",$G609:BQ609)-SUMIF($G$3:BQ$3,"金额-出",$G609:BQ609))/(SUMIF($G$3:BQ$3,"数量-入",$G609:BQ609)-SUMIF($G$3:BQ$3,"数量-出",$G609:BQ609))),0)</f>
        <v>0</v>
      </c>
      <c r="BT609" s="115">
        <f t="shared" si="392"/>
        <v>0</v>
      </c>
      <c r="BU609" s="125"/>
      <c r="BV609" s="126"/>
      <c r="BW609" s="123"/>
      <c r="BX609" s="112"/>
      <c r="BY609" s="119">
        <f t="shared" si="393"/>
        <v>0</v>
      </c>
      <c r="BZ609" s="124"/>
      <c r="CA609" s="115">
        <f>IFERROR(IF(BZ609="",0,(SUMIF($G$3:BY$3,"金额-入",$G609:BY609)-SUMIF($G$3:BY$3,"金额-出",$G609:BY609))/(SUMIF($G$3:BY$3,"数量-入",$G609:BY609)-SUMIF($G$3:BY$3,"数量-出",$G609:BY609))),0)</f>
        <v>0</v>
      </c>
      <c r="CB609" s="115">
        <f t="shared" si="394"/>
        <v>0</v>
      </c>
      <c r="CC609" s="125"/>
      <c r="CD609" s="126"/>
      <c r="CE609" s="123"/>
      <c r="CF609" s="112"/>
      <c r="CG609" s="119">
        <f t="shared" si="395"/>
        <v>0</v>
      </c>
      <c r="CH609" s="124"/>
      <c r="CI609" s="115">
        <f>IFERROR(IF(CH609="",0,(SUMIF($G$3:CG$3,"金额-入",$G609:CG609)-SUMIF($G$3:CG$3,"金额-出",$G609:CG609))/(SUMIF($G$3:CG$3,"数量-入",$G609:CG609)-SUMIF($G$3:CG$3,"数量-出",$G609:CG609))),0)</f>
        <v>0</v>
      </c>
      <c r="CJ609" s="115">
        <f t="shared" si="396"/>
        <v>0</v>
      </c>
      <c r="CK609" s="125"/>
      <c r="CL609" s="126"/>
      <c r="CM609" s="123"/>
      <c r="CN609" s="112"/>
      <c r="CO609" s="119">
        <f t="shared" si="397"/>
        <v>0</v>
      </c>
      <c r="CP609" s="124"/>
      <c r="CQ609" s="115">
        <f>IFERROR(IF(CP609="",0,(SUMIF($G$3:CO$3,"金额-入",$G609:CO609)-SUMIF($G$3:CO$3,"金额-出",$G609:CO609))/(SUMIF($G$3:CO$3,"数量-入",$G609:CO609)-SUMIF($G$3:CO$3,"数量-出",$G609:CO609))),0)</f>
        <v>0</v>
      </c>
      <c r="CR609" s="115">
        <f t="shared" si="398"/>
        <v>0</v>
      </c>
      <c r="CS609" s="125"/>
      <c r="CT609" s="126"/>
      <c r="CU609" s="123"/>
      <c r="CV609" s="112"/>
      <c r="CW609" s="119">
        <f t="shared" si="399"/>
        <v>0</v>
      </c>
      <c r="CX609" s="124"/>
      <c r="CY609" s="115">
        <f>IFERROR(IF(CX609="",0,(SUMIF($G$3:CW$3,"金额-入",$G609:CW609)-SUMIF($G$3:CW$3,"金额-出",$G609:CW609))/(SUMIF($G$3:CW$3,"数量-入",$G609:CW609)-SUMIF($G$3:CW$3,"数量-出",$G609:CW609))),0)</f>
        <v>0</v>
      </c>
      <c r="CZ609" s="115">
        <f t="shared" si="400"/>
        <v>0</v>
      </c>
      <c r="DA609" s="125"/>
      <c r="DB609" s="126"/>
      <c r="DC609" s="123"/>
      <c r="DD609" s="112"/>
      <c r="DE609" s="119">
        <f t="shared" si="401"/>
        <v>0</v>
      </c>
      <c r="DF609" s="124"/>
      <c r="DG609" s="115">
        <f>IFERROR(IF(DF609="",0,(SUMIF($G$3:DE$3,"金额-入",$G609:DE609)-SUMIF($G$3:DE$3,"金额-出",$G609:DE609))/(SUMIF($G$3:DE$3,"数量-入",$G609:DE609)-SUMIF($G$3:DE$3,"数量-出",$G609:DE609))),0)</f>
        <v>0</v>
      </c>
      <c r="DH609" s="115">
        <f t="shared" si="402"/>
        <v>0</v>
      </c>
      <c r="DI609" s="125"/>
      <c r="DJ609" s="126"/>
      <c r="DK609" s="109">
        <f t="array" ref="DK609">MIN(IF(($G$3:$DJ$3="单价")*(G609:DJ609&lt;&gt;0),G609:DJ609))</f>
        <v>0</v>
      </c>
      <c r="DL609" s="97">
        <f t="array" ref="DL609">MAX(IF($G$3:$DJ$3="单价",G609:DJ609))</f>
        <v>0</v>
      </c>
      <c r="DM609" s="115">
        <f t="shared" si="403"/>
        <v>0</v>
      </c>
      <c r="DN609" s="127"/>
      <c r="DO609" s="2"/>
      <c r="DP609" s="11">
        <f t="shared" si="404"/>
        <v>0</v>
      </c>
      <c r="DQ609" s="11">
        <f t="shared" si="405"/>
        <v>0</v>
      </c>
      <c r="DR609" s="11"/>
      <c r="DS609" s="11"/>
      <c r="DT609" s="11"/>
      <c r="DU609" s="2"/>
      <c r="DV609" s="2"/>
      <c r="DW609" s="2"/>
      <c r="DX609" s="2"/>
      <c r="DY609" s="2"/>
    </row>
    <row r="610" spans="1:129" ht="18" hidden="1" customHeight="1" outlineLevel="1" x14ac:dyDescent="0.15">
      <c r="A610" s="2"/>
      <c r="B610" s="53">
        <f t="shared" si="368"/>
        <v>606</v>
      </c>
      <c r="C610" s="5"/>
      <c r="D610" s="6"/>
      <c r="E610" s="7"/>
      <c r="F610" s="8"/>
      <c r="G610" s="111"/>
      <c r="H610" s="112"/>
      <c r="I610" s="113">
        <f t="shared" si="371"/>
        <v>0</v>
      </c>
      <c r="J610" s="114">
        <f t="shared" si="372"/>
        <v>0</v>
      </c>
      <c r="K610" s="115">
        <f t="shared" si="369"/>
        <v>0</v>
      </c>
      <c r="L610" s="113">
        <f t="shared" si="373"/>
        <v>0</v>
      </c>
      <c r="M610" s="114">
        <f t="shared" si="374"/>
        <v>0</v>
      </c>
      <c r="N610" s="115">
        <f t="shared" si="370"/>
        <v>0</v>
      </c>
      <c r="O610" s="113">
        <f t="shared" si="375"/>
        <v>0</v>
      </c>
      <c r="P610" s="116">
        <f t="shared" si="376"/>
        <v>0</v>
      </c>
      <c r="Q610" s="117">
        <f t="shared" si="377"/>
        <v>0</v>
      </c>
      <c r="R610" s="118">
        <f t="shared" si="378"/>
        <v>0</v>
      </c>
      <c r="S610" s="111"/>
      <c r="T610" s="112"/>
      <c r="U610" s="119">
        <f t="shared" si="379"/>
        <v>0</v>
      </c>
      <c r="V610" s="120"/>
      <c r="W610" s="115">
        <f>IFERROR(IF(V610="",0,(SUMIF($G$3:U$3,"金额-入",$G610:U610)-SUMIF($G$3:U$3,"金额-出",$G610:U610))/(SUMIF($G$3:U$3,"数量-入",$G610:U610)-SUMIF($G$3:U$3,"数量-出",$G610:U610))),0)</f>
        <v>0</v>
      </c>
      <c r="X610" s="115">
        <f t="shared" si="380"/>
        <v>0</v>
      </c>
      <c r="Y610" s="121"/>
      <c r="Z610" s="122"/>
      <c r="AA610" s="111"/>
      <c r="AB610" s="112"/>
      <c r="AC610" s="119">
        <f t="shared" si="381"/>
        <v>0</v>
      </c>
      <c r="AD610" s="120"/>
      <c r="AE610" s="115">
        <f>IFERROR(IF(AD610="",0,(SUMIF($G$3:AC$3,"金额-入",$G610:AC610)-SUMIF($G$3:AC$3,"金额-出",$G610:AC610))/(SUMIF($G$3:AC$3,"数量-入",$G610:AC610)-SUMIF($G$3:AC$3,"数量-出",$G610:AC610))),0)</f>
        <v>0</v>
      </c>
      <c r="AF610" s="115">
        <f t="shared" si="382"/>
        <v>0</v>
      </c>
      <c r="AG610" s="121"/>
      <c r="AH610" s="122"/>
      <c r="AI610" s="123"/>
      <c r="AJ610" s="112"/>
      <c r="AK610" s="119">
        <f t="shared" si="383"/>
        <v>0</v>
      </c>
      <c r="AL610" s="124"/>
      <c r="AM610" s="115">
        <f>IFERROR(IF(AL610="",0,(SUMIF($G$3:AK$3,"金额-入",$G610:AK610)-SUMIF($G$3:AK$3,"金额-出",$G610:AK610))/(SUMIF($G$3:AK$3,"数量-入",$G610:AK610)-SUMIF($G$3:AK$3,"数量-出",$G610:AK610))),0)</f>
        <v>0</v>
      </c>
      <c r="AN610" s="115">
        <f t="shared" si="384"/>
        <v>0</v>
      </c>
      <c r="AO610" s="125"/>
      <c r="AP610" s="126"/>
      <c r="AQ610" s="123"/>
      <c r="AR610" s="112"/>
      <c r="AS610" s="119">
        <f t="shared" si="385"/>
        <v>0</v>
      </c>
      <c r="AT610" s="124"/>
      <c r="AU610" s="115">
        <f>IFERROR(IF(AT610="",0,(SUMIF($G$3:AS$3,"金额-入",$G610:AS610)-SUMIF($G$3:AS$3,"金额-出",$G610:AS610))/(SUMIF($G$3:AS$3,"数量-入",$G610:AS610)-SUMIF($G$3:AS$3,"数量-出",$G610:AS610))),0)</f>
        <v>0</v>
      </c>
      <c r="AV610" s="115">
        <f t="shared" si="386"/>
        <v>0</v>
      </c>
      <c r="AW610" s="125"/>
      <c r="AX610" s="126"/>
      <c r="AY610" s="123"/>
      <c r="AZ610" s="112"/>
      <c r="BA610" s="119">
        <f t="shared" si="387"/>
        <v>0</v>
      </c>
      <c r="BB610" s="124"/>
      <c r="BC610" s="115">
        <f>IFERROR(IF(BB610="",0,(SUMIF($G$3:BA$3,"金额-入",$G610:BA610)-SUMIF($G$3:BA$3,"金额-出",$G610:BA610))/(SUMIF($G$3:BA$3,"数量-入",$G610:BA610)-SUMIF($G$3:BA$3,"数量-出",$G610:BA610))),0)</f>
        <v>0</v>
      </c>
      <c r="BD610" s="115">
        <f t="shared" si="388"/>
        <v>0</v>
      </c>
      <c r="BE610" s="125"/>
      <c r="BF610" s="126"/>
      <c r="BG610" s="123"/>
      <c r="BH610" s="112"/>
      <c r="BI610" s="119">
        <f t="shared" si="389"/>
        <v>0</v>
      </c>
      <c r="BJ610" s="124"/>
      <c r="BK610" s="115">
        <f>IFERROR(IF(BJ610="",0,(SUMIF($G$3:BI$3,"金额-入",$G610:BI610)-SUMIF($G$3:BI$3,"金额-出",$G610:BI610))/(SUMIF($G$3:BI$3,"数量-入",$G610:BI610)-SUMIF($G$3:BI$3,"数量-出",$G610:BI610))),0)</f>
        <v>0</v>
      </c>
      <c r="BL610" s="115">
        <f t="shared" si="390"/>
        <v>0</v>
      </c>
      <c r="BM610" s="125"/>
      <c r="BN610" s="126"/>
      <c r="BO610" s="123"/>
      <c r="BP610" s="112"/>
      <c r="BQ610" s="119">
        <f t="shared" si="391"/>
        <v>0</v>
      </c>
      <c r="BR610" s="124"/>
      <c r="BS610" s="115">
        <f>IFERROR(IF(BR610="",0,(SUMIF($G$3:BQ$3,"金额-入",$G610:BQ610)-SUMIF($G$3:BQ$3,"金额-出",$G610:BQ610))/(SUMIF($G$3:BQ$3,"数量-入",$G610:BQ610)-SUMIF($G$3:BQ$3,"数量-出",$G610:BQ610))),0)</f>
        <v>0</v>
      </c>
      <c r="BT610" s="115">
        <f t="shared" si="392"/>
        <v>0</v>
      </c>
      <c r="BU610" s="125"/>
      <c r="BV610" s="126"/>
      <c r="BW610" s="123"/>
      <c r="BX610" s="112"/>
      <c r="BY610" s="119">
        <f t="shared" si="393"/>
        <v>0</v>
      </c>
      <c r="BZ610" s="124"/>
      <c r="CA610" s="115">
        <f>IFERROR(IF(BZ610="",0,(SUMIF($G$3:BY$3,"金额-入",$G610:BY610)-SUMIF($G$3:BY$3,"金额-出",$G610:BY610))/(SUMIF($G$3:BY$3,"数量-入",$G610:BY610)-SUMIF($G$3:BY$3,"数量-出",$G610:BY610))),0)</f>
        <v>0</v>
      </c>
      <c r="CB610" s="115">
        <f t="shared" si="394"/>
        <v>0</v>
      </c>
      <c r="CC610" s="125"/>
      <c r="CD610" s="126"/>
      <c r="CE610" s="123"/>
      <c r="CF610" s="112"/>
      <c r="CG610" s="119">
        <f t="shared" si="395"/>
        <v>0</v>
      </c>
      <c r="CH610" s="124"/>
      <c r="CI610" s="115">
        <f>IFERROR(IF(CH610="",0,(SUMIF($G$3:CG$3,"金额-入",$G610:CG610)-SUMIF($G$3:CG$3,"金额-出",$G610:CG610))/(SUMIF($G$3:CG$3,"数量-入",$G610:CG610)-SUMIF($G$3:CG$3,"数量-出",$G610:CG610))),0)</f>
        <v>0</v>
      </c>
      <c r="CJ610" s="115">
        <f t="shared" si="396"/>
        <v>0</v>
      </c>
      <c r="CK610" s="125"/>
      <c r="CL610" s="126"/>
      <c r="CM610" s="123"/>
      <c r="CN610" s="112"/>
      <c r="CO610" s="119">
        <f t="shared" si="397"/>
        <v>0</v>
      </c>
      <c r="CP610" s="124"/>
      <c r="CQ610" s="115">
        <f>IFERROR(IF(CP610="",0,(SUMIF($G$3:CO$3,"金额-入",$G610:CO610)-SUMIF($G$3:CO$3,"金额-出",$G610:CO610))/(SUMIF($G$3:CO$3,"数量-入",$G610:CO610)-SUMIF($G$3:CO$3,"数量-出",$G610:CO610))),0)</f>
        <v>0</v>
      </c>
      <c r="CR610" s="115">
        <f t="shared" si="398"/>
        <v>0</v>
      </c>
      <c r="CS610" s="125"/>
      <c r="CT610" s="126"/>
      <c r="CU610" s="123"/>
      <c r="CV610" s="112"/>
      <c r="CW610" s="119">
        <f t="shared" si="399"/>
        <v>0</v>
      </c>
      <c r="CX610" s="124"/>
      <c r="CY610" s="115">
        <f>IFERROR(IF(CX610="",0,(SUMIF($G$3:CW$3,"金额-入",$G610:CW610)-SUMIF($G$3:CW$3,"金额-出",$G610:CW610))/(SUMIF($G$3:CW$3,"数量-入",$G610:CW610)-SUMIF($G$3:CW$3,"数量-出",$G610:CW610))),0)</f>
        <v>0</v>
      </c>
      <c r="CZ610" s="115">
        <f t="shared" si="400"/>
        <v>0</v>
      </c>
      <c r="DA610" s="125"/>
      <c r="DB610" s="126"/>
      <c r="DC610" s="123"/>
      <c r="DD610" s="112"/>
      <c r="DE610" s="119">
        <f t="shared" si="401"/>
        <v>0</v>
      </c>
      <c r="DF610" s="124"/>
      <c r="DG610" s="115">
        <f>IFERROR(IF(DF610="",0,(SUMIF($G$3:DE$3,"金额-入",$G610:DE610)-SUMIF($G$3:DE$3,"金额-出",$G610:DE610))/(SUMIF($G$3:DE$3,"数量-入",$G610:DE610)-SUMIF($G$3:DE$3,"数量-出",$G610:DE610))),0)</f>
        <v>0</v>
      </c>
      <c r="DH610" s="115">
        <f t="shared" si="402"/>
        <v>0</v>
      </c>
      <c r="DI610" s="125"/>
      <c r="DJ610" s="126"/>
      <c r="DK610" s="109">
        <f t="array" ref="DK610">MIN(IF(($G$3:$DJ$3="单价")*(G610:DJ610&lt;&gt;0),G610:DJ610))</f>
        <v>0</v>
      </c>
      <c r="DL610" s="97">
        <f t="array" ref="DL610">MAX(IF($G$3:$DJ$3="单价",G610:DJ610))</f>
        <v>0</v>
      </c>
      <c r="DM610" s="115">
        <f t="shared" si="403"/>
        <v>0</v>
      </c>
      <c r="DN610" s="127"/>
      <c r="DO610" s="2"/>
      <c r="DP610" s="11">
        <f t="shared" si="404"/>
        <v>0</v>
      </c>
      <c r="DQ610" s="11">
        <f t="shared" si="405"/>
        <v>0</v>
      </c>
      <c r="DR610" s="11"/>
      <c r="DS610" s="11"/>
      <c r="DT610" s="11"/>
      <c r="DU610" s="2"/>
      <c r="DV610" s="2"/>
      <c r="DW610" s="2"/>
      <c r="DX610" s="2"/>
      <c r="DY610" s="2"/>
    </row>
    <row r="611" spans="1:129" ht="18" hidden="1" customHeight="1" outlineLevel="1" x14ac:dyDescent="0.15">
      <c r="A611" s="2"/>
      <c r="B611" s="53">
        <f t="shared" si="368"/>
        <v>607</v>
      </c>
      <c r="C611" s="5"/>
      <c r="D611" s="6"/>
      <c r="E611" s="7"/>
      <c r="F611" s="8"/>
      <c r="G611" s="111"/>
      <c r="H611" s="112"/>
      <c r="I611" s="113">
        <f t="shared" si="371"/>
        <v>0</v>
      </c>
      <c r="J611" s="114">
        <f t="shared" si="372"/>
        <v>0</v>
      </c>
      <c r="K611" s="115">
        <f t="shared" si="369"/>
        <v>0</v>
      </c>
      <c r="L611" s="113">
        <f t="shared" si="373"/>
        <v>0</v>
      </c>
      <c r="M611" s="114">
        <f t="shared" si="374"/>
        <v>0</v>
      </c>
      <c r="N611" s="115">
        <f t="shared" si="370"/>
        <v>0</v>
      </c>
      <c r="O611" s="113">
        <f t="shared" si="375"/>
        <v>0</v>
      </c>
      <c r="P611" s="116">
        <f t="shared" si="376"/>
        <v>0</v>
      </c>
      <c r="Q611" s="117">
        <f t="shared" si="377"/>
        <v>0</v>
      </c>
      <c r="R611" s="118">
        <f t="shared" si="378"/>
        <v>0</v>
      </c>
      <c r="S611" s="111"/>
      <c r="T611" s="112"/>
      <c r="U611" s="119">
        <f t="shared" si="379"/>
        <v>0</v>
      </c>
      <c r="V611" s="120"/>
      <c r="W611" s="115">
        <f>IFERROR(IF(V611="",0,(SUMIF($G$3:U$3,"金额-入",$G611:U611)-SUMIF($G$3:U$3,"金额-出",$G611:U611))/(SUMIF($G$3:U$3,"数量-入",$G611:U611)-SUMIF($G$3:U$3,"数量-出",$G611:U611))),0)</f>
        <v>0</v>
      </c>
      <c r="X611" s="115">
        <f t="shared" si="380"/>
        <v>0</v>
      </c>
      <c r="Y611" s="121"/>
      <c r="Z611" s="122"/>
      <c r="AA611" s="111"/>
      <c r="AB611" s="112"/>
      <c r="AC611" s="119">
        <f t="shared" si="381"/>
        <v>0</v>
      </c>
      <c r="AD611" s="120"/>
      <c r="AE611" s="115">
        <f>IFERROR(IF(AD611="",0,(SUMIF($G$3:AC$3,"金额-入",$G611:AC611)-SUMIF($G$3:AC$3,"金额-出",$G611:AC611))/(SUMIF($G$3:AC$3,"数量-入",$G611:AC611)-SUMIF($G$3:AC$3,"数量-出",$G611:AC611))),0)</f>
        <v>0</v>
      </c>
      <c r="AF611" s="115">
        <f t="shared" si="382"/>
        <v>0</v>
      </c>
      <c r="AG611" s="121"/>
      <c r="AH611" s="122"/>
      <c r="AI611" s="123"/>
      <c r="AJ611" s="112"/>
      <c r="AK611" s="119">
        <f t="shared" si="383"/>
        <v>0</v>
      </c>
      <c r="AL611" s="124"/>
      <c r="AM611" s="115">
        <f>IFERROR(IF(AL611="",0,(SUMIF($G$3:AK$3,"金额-入",$G611:AK611)-SUMIF($G$3:AK$3,"金额-出",$G611:AK611))/(SUMIF($G$3:AK$3,"数量-入",$G611:AK611)-SUMIF($G$3:AK$3,"数量-出",$G611:AK611))),0)</f>
        <v>0</v>
      </c>
      <c r="AN611" s="115">
        <f t="shared" si="384"/>
        <v>0</v>
      </c>
      <c r="AO611" s="125"/>
      <c r="AP611" s="126"/>
      <c r="AQ611" s="123"/>
      <c r="AR611" s="112"/>
      <c r="AS611" s="119">
        <f t="shared" si="385"/>
        <v>0</v>
      </c>
      <c r="AT611" s="124"/>
      <c r="AU611" s="115">
        <f>IFERROR(IF(AT611="",0,(SUMIF($G$3:AS$3,"金额-入",$G611:AS611)-SUMIF($G$3:AS$3,"金额-出",$G611:AS611))/(SUMIF($G$3:AS$3,"数量-入",$G611:AS611)-SUMIF($G$3:AS$3,"数量-出",$G611:AS611))),0)</f>
        <v>0</v>
      </c>
      <c r="AV611" s="115">
        <f t="shared" si="386"/>
        <v>0</v>
      </c>
      <c r="AW611" s="125"/>
      <c r="AX611" s="126"/>
      <c r="AY611" s="123"/>
      <c r="AZ611" s="112"/>
      <c r="BA611" s="119">
        <f t="shared" si="387"/>
        <v>0</v>
      </c>
      <c r="BB611" s="124"/>
      <c r="BC611" s="115">
        <f>IFERROR(IF(BB611="",0,(SUMIF($G$3:BA$3,"金额-入",$G611:BA611)-SUMIF($G$3:BA$3,"金额-出",$G611:BA611))/(SUMIF($G$3:BA$3,"数量-入",$G611:BA611)-SUMIF($G$3:BA$3,"数量-出",$G611:BA611))),0)</f>
        <v>0</v>
      </c>
      <c r="BD611" s="115">
        <f t="shared" si="388"/>
        <v>0</v>
      </c>
      <c r="BE611" s="125"/>
      <c r="BF611" s="126"/>
      <c r="BG611" s="123"/>
      <c r="BH611" s="112"/>
      <c r="BI611" s="119">
        <f t="shared" si="389"/>
        <v>0</v>
      </c>
      <c r="BJ611" s="124"/>
      <c r="BK611" s="115">
        <f>IFERROR(IF(BJ611="",0,(SUMIF($G$3:BI$3,"金额-入",$G611:BI611)-SUMIF($G$3:BI$3,"金额-出",$G611:BI611))/(SUMIF($G$3:BI$3,"数量-入",$G611:BI611)-SUMIF($G$3:BI$3,"数量-出",$G611:BI611))),0)</f>
        <v>0</v>
      </c>
      <c r="BL611" s="115">
        <f t="shared" si="390"/>
        <v>0</v>
      </c>
      <c r="BM611" s="125"/>
      <c r="BN611" s="126"/>
      <c r="BO611" s="123"/>
      <c r="BP611" s="112"/>
      <c r="BQ611" s="119">
        <f t="shared" si="391"/>
        <v>0</v>
      </c>
      <c r="BR611" s="124"/>
      <c r="BS611" s="115">
        <f>IFERROR(IF(BR611="",0,(SUMIF($G$3:BQ$3,"金额-入",$G611:BQ611)-SUMIF($G$3:BQ$3,"金额-出",$G611:BQ611))/(SUMIF($G$3:BQ$3,"数量-入",$G611:BQ611)-SUMIF($G$3:BQ$3,"数量-出",$G611:BQ611))),0)</f>
        <v>0</v>
      </c>
      <c r="BT611" s="115">
        <f t="shared" si="392"/>
        <v>0</v>
      </c>
      <c r="BU611" s="125"/>
      <c r="BV611" s="126"/>
      <c r="BW611" s="123"/>
      <c r="BX611" s="112"/>
      <c r="BY611" s="119">
        <f t="shared" si="393"/>
        <v>0</v>
      </c>
      <c r="BZ611" s="124"/>
      <c r="CA611" s="115">
        <f>IFERROR(IF(BZ611="",0,(SUMIF($G$3:BY$3,"金额-入",$G611:BY611)-SUMIF($G$3:BY$3,"金额-出",$G611:BY611))/(SUMIF($G$3:BY$3,"数量-入",$G611:BY611)-SUMIF($G$3:BY$3,"数量-出",$G611:BY611))),0)</f>
        <v>0</v>
      </c>
      <c r="CB611" s="115">
        <f t="shared" si="394"/>
        <v>0</v>
      </c>
      <c r="CC611" s="125"/>
      <c r="CD611" s="126"/>
      <c r="CE611" s="123"/>
      <c r="CF611" s="112"/>
      <c r="CG611" s="119">
        <f t="shared" si="395"/>
        <v>0</v>
      </c>
      <c r="CH611" s="124"/>
      <c r="CI611" s="115">
        <f>IFERROR(IF(CH611="",0,(SUMIF($G$3:CG$3,"金额-入",$G611:CG611)-SUMIF($G$3:CG$3,"金额-出",$G611:CG611))/(SUMIF($G$3:CG$3,"数量-入",$G611:CG611)-SUMIF($G$3:CG$3,"数量-出",$G611:CG611))),0)</f>
        <v>0</v>
      </c>
      <c r="CJ611" s="115">
        <f t="shared" si="396"/>
        <v>0</v>
      </c>
      <c r="CK611" s="125"/>
      <c r="CL611" s="126"/>
      <c r="CM611" s="123"/>
      <c r="CN611" s="112"/>
      <c r="CO611" s="119">
        <f t="shared" si="397"/>
        <v>0</v>
      </c>
      <c r="CP611" s="124"/>
      <c r="CQ611" s="115">
        <f>IFERROR(IF(CP611="",0,(SUMIF($G$3:CO$3,"金额-入",$G611:CO611)-SUMIF($G$3:CO$3,"金额-出",$G611:CO611))/(SUMIF($G$3:CO$3,"数量-入",$G611:CO611)-SUMIF($G$3:CO$3,"数量-出",$G611:CO611))),0)</f>
        <v>0</v>
      </c>
      <c r="CR611" s="115">
        <f t="shared" si="398"/>
        <v>0</v>
      </c>
      <c r="CS611" s="125"/>
      <c r="CT611" s="126"/>
      <c r="CU611" s="123"/>
      <c r="CV611" s="112"/>
      <c r="CW611" s="119">
        <f t="shared" si="399"/>
        <v>0</v>
      </c>
      <c r="CX611" s="124"/>
      <c r="CY611" s="115">
        <f>IFERROR(IF(CX611="",0,(SUMIF($G$3:CW$3,"金额-入",$G611:CW611)-SUMIF($G$3:CW$3,"金额-出",$G611:CW611))/(SUMIF($G$3:CW$3,"数量-入",$G611:CW611)-SUMIF($G$3:CW$3,"数量-出",$G611:CW611))),0)</f>
        <v>0</v>
      </c>
      <c r="CZ611" s="115">
        <f t="shared" si="400"/>
        <v>0</v>
      </c>
      <c r="DA611" s="125"/>
      <c r="DB611" s="126"/>
      <c r="DC611" s="123"/>
      <c r="DD611" s="112"/>
      <c r="DE611" s="119">
        <f t="shared" si="401"/>
        <v>0</v>
      </c>
      <c r="DF611" s="124"/>
      <c r="DG611" s="115">
        <f>IFERROR(IF(DF611="",0,(SUMIF($G$3:DE$3,"金额-入",$G611:DE611)-SUMIF($G$3:DE$3,"金额-出",$G611:DE611))/(SUMIF($G$3:DE$3,"数量-入",$G611:DE611)-SUMIF($G$3:DE$3,"数量-出",$G611:DE611))),0)</f>
        <v>0</v>
      </c>
      <c r="DH611" s="115">
        <f t="shared" si="402"/>
        <v>0</v>
      </c>
      <c r="DI611" s="125"/>
      <c r="DJ611" s="126"/>
      <c r="DK611" s="109">
        <f t="array" ref="DK611">MIN(IF(($G$3:$DJ$3="单价")*(G611:DJ611&lt;&gt;0),G611:DJ611))</f>
        <v>0</v>
      </c>
      <c r="DL611" s="97">
        <f t="array" ref="DL611">MAX(IF($G$3:$DJ$3="单价",G611:DJ611))</f>
        <v>0</v>
      </c>
      <c r="DM611" s="115">
        <f t="shared" si="403"/>
        <v>0</v>
      </c>
      <c r="DN611" s="127"/>
      <c r="DO611" s="2"/>
      <c r="DP611" s="11">
        <f t="shared" si="404"/>
        <v>0</v>
      </c>
      <c r="DQ611" s="11">
        <f t="shared" si="405"/>
        <v>0</v>
      </c>
      <c r="DR611" s="11"/>
      <c r="DS611" s="11"/>
      <c r="DT611" s="11"/>
      <c r="DU611" s="2"/>
      <c r="DV611" s="2"/>
      <c r="DW611" s="2"/>
      <c r="DX611" s="2"/>
      <c r="DY611" s="2"/>
    </row>
    <row r="612" spans="1:129" ht="18" hidden="1" customHeight="1" outlineLevel="1" x14ac:dyDescent="0.15">
      <c r="A612" s="2"/>
      <c r="B612" s="53">
        <f t="shared" si="368"/>
        <v>608</v>
      </c>
      <c r="C612" s="5"/>
      <c r="D612" s="6"/>
      <c r="E612" s="7"/>
      <c r="F612" s="8"/>
      <c r="G612" s="111"/>
      <c r="H612" s="112"/>
      <c r="I612" s="113">
        <f t="shared" si="371"/>
        <v>0</v>
      </c>
      <c r="J612" s="114">
        <f t="shared" si="372"/>
        <v>0</v>
      </c>
      <c r="K612" s="115">
        <f t="shared" si="369"/>
        <v>0</v>
      </c>
      <c r="L612" s="113">
        <f t="shared" si="373"/>
        <v>0</v>
      </c>
      <c r="M612" s="114">
        <f t="shared" si="374"/>
        <v>0</v>
      </c>
      <c r="N612" s="115">
        <f t="shared" si="370"/>
        <v>0</v>
      </c>
      <c r="O612" s="113">
        <f t="shared" si="375"/>
        <v>0</v>
      </c>
      <c r="P612" s="116">
        <f t="shared" si="376"/>
        <v>0</v>
      </c>
      <c r="Q612" s="117">
        <f t="shared" si="377"/>
        <v>0</v>
      </c>
      <c r="R612" s="118">
        <f t="shared" si="378"/>
        <v>0</v>
      </c>
      <c r="S612" s="111"/>
      <c r="T612" s="112"/>
      <c r="U612" s="119">
        <f t="shared" si="379"/>
        <v>0</v>
      </c>
      <c r="V612" s="120"/>
      <c r="W612" s="115">
        <f>IFERROR(IF(V612="",0,(SUMIF($G$3:U$3,"金额-入",$G612:U612)-SUMIF($G$3:U$3,"金额-出",$G612:U612))/(SUMIF($G$3:U$3,"数量-入",$G612:U612)-SUMIF($G$3:U$3,"数量-出",$G612:U612))),0)</f>
        <v>0</v>
      </c>
      <c r="X612" s="115">
        <f t="shared" si="380"/>
        <v>0</v>
      </c>
      <c r="Y612" s="121"/>
      <c r="Z612" s="122"/>
      <c r="AA612" s="111"/>
      <c r="AB612" s="112"/>
      <c r="AC612" s="119">
        <f t="shared" si="381"/>
        <v>0</v>
      </c>
      <c r="AD612" s="120"/>
      <c r="AE612" s="115">
        <f>IFERROR(IF(AD612="",0,(SUMIF($G$3:AC$3,"金额-入",$G612:AC612)-SUMIF($G$3:AC$3,"金额-出",$G612:AC612))/(SUMIF($G$3:AC$3,"数量-入",$G612:AC612)-SUMIF($G$3:AC$3,"数量-出",$G612:AC612))),0)</f>
        <v>0</v>
      </c>
      <c r="AF612" s="115">
        <f t="shared" si="382"/>
        <v>0</v>
      </c>
      <c r="AG612" s="121"/>
      <c r="AH612" s="122"/>
      <c r="AI612" s="123"/>
      <c r="AJ612" s="112"/>
      <c r="AK612" s="119">
        <f t="shared" si="383"/>
        <v>0</v>
      </c>
      <c r="AL612" s="124"/>
      <c r="AM612" s="115">
        <f>IFERROR(IF(AL612="",0,(SUMIF($G$3:AK$3,"金额-入",$G612:AK612)-SUMIF($G$3:AK$3,"金额-出",$G612:AK612))/(SUMIF($G$3:AK$3,"数量-入",$G612:AK612)-SUMIF($G$3:AK$3,"数量-出",$G612:AK612))),0)</f>
        <v>0</v>
      </c>
      <c r="AN612" s="115">
        <f t="shared" si="384"/>
        <v>0</v>
      </c>
      <c r="AO612" s="125"/>
      <c r="AP612" s="126"/>
      <c r="AQ612" s="123"/>
      <c r="AR612" s="112"/>
      <c r="AS612" s="119">
        <f t="shared" si="385"/>
        <v>0</v>
      </c>
      <c r="AT612" s="124"/>
      <c r="AU612" s="115">
        <f>IFERROR(IF(AT612="",0,(SUMIF($G$3:AS$3,"金额-入",$G612:AS612)-SUMIF($G$3:AS$3,"金额-出",$G612:AS612))/(SUMIF($G$3:AS$3,"数量-入",$G612:AS612)-SUMIF($G$3:AS$3,"数量-出",$G612:AS612))),0)</f>
        <v>0</v>
      </c>
      <c r="AV612" s="115">
        <f t="shared" si="386"/>
        <v>0</v>
      </c>
      <c r="AW612" s="125"/>
      <c r="AX612" s="126"/>
      <c r="AY612" s="123"/>
      <c r="AZ612" s="112"/>
      <c r="BA612" s="119">
        <f t="shared" si="387"/>
        <v>0</v>
      </c>
      <c r="BB612" s="124"/>
      <c r="BC612" s="115">
        <f>IFERROR(IF(BB612="",0,(SUMIF($G$3:BA$3,"金额-入",$G612:BA612)-SUMIF($G$3:BA$3,"金额-出",$G612:BA612))/(SUMIF($G$3:BA$3,"数量-入",$G612:BA612)-SUMIF($G$3:BA$3,"数量-出",$G612:BA612))),0)</f>
        <v>0</v>
      </c>
      <c r="BD612" s="115">
        <f t="shared" si="388"/>
        <v>0</v>
      </c>
      <c r="BE612" s="125"/>
      <c r="BF612" s="126"/>
      <c r="BG612" s="123"/>
      <c r="BH612" s="112"/>
      <c r="BI612" s="119">
        <f t="shared" si="389"/>
        <v>0</v>
      </c>
      <c r="BJ612" s="124"/>
      <c r="BK612" s="115">
        <f>IFERROR(IF(BJ612="",0,(SUMIF($G$3:BI$3,"金额-入",$G612:BI612)-SUMIF($G$3:BI$3,"金额-出",$G612:BI612))/(SUMIF($G$3:BI$3,"数量-入",$G612:BI612)-SUMIF($G$3:BI$3,"数量-出",$G612:BI612))),0)</f>
        <v>0</v>
      </c>
      <c r="BL612" s="115">
        <f t="shared" si="390"/>
        <v>0</v>
      </c>
      <c r="BM612" s="125"/>
      <c r="BN612" s="126"/>
      <c r="BO612" s="123"/>
      <c r="BP612" s="112"/>
      <c r="BQ612" s="119">
        <f t="shared" si="391"/>
        <v>0</v>
      </c>
      <c r="BR612" s="124"/>
      <c r="BS612" s="115">
        <f>IFERROR(IF(BR612="",0,(SUMIF($G$3:BQ$3,"金额-入",$G612:BQ612)-SUMIF($G$3:BQ$3,"金额-出",$G612:BQ612))/(SUMIF($G$3:BQ$3,"数量-入",$G612:BQ612)-SUMIF($G$3:BQ$3,"数量-出",$G612:BQ612))),0)</f>
        <v>0</v>
      </c>
      <c r="BT612" s="115">
        <f t="shared" si="392"/>
        <v>0</v>
      </c>
      <c r="BU612" s="125"/>
      <c r="BV612" s="126"/>
      <c r="BW612" s="123"/>
      <c r="BX612" s="112"/>
      <c r="BY612" s="119">
        <f t="shared" si="393"/>
        <v>0</v>
      </c>
      <c r="BZ612" s="124"/>
      <c r="CA612" s="115">
        <f>IFERROR(IF(BZ612="",0,(SUMIF($G$3:BY$3,"金额-入",$G612:BY612)-SUMIF($G$3:BY$3,"金额-出",$G612:BY612))/(SUMIF($G$3:BY$3,"数量-入",$G612:BY612)-SUMIF($G$3:BY$3,"数量-出",$G612:BY612))),0)</f>
        <v>0</v>
      </c>
      <c r="CB612" s="115">
        <f t="shared" si="394"/>
        <v>0</v>
      </c>
      <c r="CC612" s="125"/>
      <c r="CD612" s="126"/>
      <c r="CE612" s="123"/>
      <c r="CF612" s="112"/>
      <c r="CG612" s="119">
        <f t="shared" si="395"/>
        <v>0</v>
      </c>
      <c r="CH612" s="124"/>
      <c r="CI612" s="115">
        <f>IFERROR(IF(CH612="",0,(SUMIF($G$3:CG$3,"金额-入",$G612:CG612)-SUMIF($G$3:CG$3,"金额-出",$G612:CG612))/(SUMIF($G$3:CG$3,"数量-入",$G612:CG612)-SUMIF($G$3:CG$3,"数量-出",$G612:CG612))),0)</f>
        <v>0</v>
      </c>
      <c r="CJ612" s="115">
        <f t="shared" si="396"/>
        <v>0</v>
      </c>
      <c r="CK612" s="125"/>
      <c r="CL612" s="126"/>
      <c r="CM612" s="123"/>
      <c r="CN612" s="112"/>
      <c r="CO612" s="119">
        <f t="shared" si="397"/>
        <v>0</v>
      </c>
      <c r="CP612" s="124"/>
      <c r="CQ612" s="115">
        <f>IFERROR(IF(CP612="",0,(SUMIF($G$3:CO$3,"金额-入",$G612:CO612)-SUMIF($G$3:CO$3,"金额-出",$G612:CO612))/(SUMIF($G$3:CO$3,"数量-入",$G612:CO612)-SUMIF($G$3:CO$3,"数量-出",$G612:CO612))),0)</f>
        <v>0</v>
      </c>
      <c r="CR612" s="115">
        <f t="shared" si="398"/>
        <v>0</v>
      </c>
      <c r="CS612" s="125"/>
      <c r="CT612" s="126"/>
      <c r="CU612" s="123"/>
      <c r="CV612" s="112"/>
      <c r="CW612" s="119">
        <f t="shared" si="399"/>
        <v>0</v>
      </c>
      <c r="CX612" s="124"/>
      <c r="CY612" s="115">
        <f>IFERROR(IF(CX612="",0,(SUMIF($G$3:CW$3,"金额-入",$G612:CW612)-SUMIF($G$3:CW$3,"金额-出",$G612:CW612))/(SUMIF($G$3:CW$3,"数量-入",$G612:CW612)-SUMIF($G$3:CW$3,"数量-出",$G612:CW612))),0)</f>
        <v>0</v>
      </c>
      <c r="CZ612" s="115">
        <f t="shared" si="400"/>
        <v>0</v>
      </c>
      <c r="DA612" s="125"/>
      <c r="DB612" s="126"/>
      <c r="DC612" s="123"/>
      <c r="DD612" s="112"/>
      <c r="DE612" s="119">
        <f t="shared" si="401"/>
        <v>0</v>
      </c>
      <c r="DF612" s="124"/>
      <c r="DG612" s="115">
        <f>IFERROR(IF(DF612="",0,(SUMIF($G$3:DE$3,"金额-入",$G612:DE612)-SUMIF($G$3:DE$3,"金额-出",$G612:DE612))/(SUMIF($G$3:DE$3,"数量-入",$G612:DE612)-SUMIF($G$3:DE$3,"数量-出",$G612:DE612))),0)</f>
        <v>0</v>
      </c>
      <c r="DH612" s="115">
        <f t="shared" si="402"/>
        <v>0</v>
      </c>
      <c r="DI612" s="125"/>
      <c r="DJ612" s="126"/>
      <c r="DK612" s="109">
        <f t="array" ref="DK612">MIN(IF(($G$3:$DJ$3="单价")*(G612:DJ612&lt;&gt;0),G612:DJ612))</f>
        <v>0</v>
      </c>
      <c r="DL612" s="97">
        <f t="array" ref="DL612">MAX(IF($G$3:$DJ$3="单价",G612:DJ612))</f>
        <v>0</v>
      </c>
      <c r="DM612" s="115">
        <f t="shared" si="403"/>
        <v>0</v>
      </c>
      <c r="DN612" s="127"/>
      <c r="DO612" s="2"/>
      <c r="DP612" s="11">
        <f t="shared" si="404"/>
        <v>0</v>
      </c>
      <c r="DQ612" s="11">
        <f t="shared" si="405"/>
        <v>0</v>
      </c>
      <c r="DR612" s="11"/>
      <c r="DS612" s="11"/>
      <c r="DT612" s="11"/>
      <c r="DU612" s="2"/>
      <c r="DV612" s="2"/>
      <c r="DW612" s="2"/>
      <c r="DX612" s="2"/>
      <c r="DY612" s="2"/>
    </row>
    <row r="613" spans="1:129" ht="18" hidden="1" customHeight="1" outlineLevel="1" x14ac:dyDescent="0.15">
      <c r="A613" s="2"/>
      <c r="B613" s="53">
        <f t="shared" si="368"/>
        <v>609</v>
      </c>
      <c r="C613" s="5"/>
      <c r="D613" s="6"/>
      <c r="E613" s="7"/>
      <c r="F613" s="8"/>
      <c r="G613" s="111"/>
      <c r="H613" s="112"/>
      <c r="I613" s="113">
        <f t="shared" si="371"/>
        <v>0</v>
      </c>
      <c r="J613" s="114">
        <f t="shared" si="372"/>
        <v>0</v>
      </c>
      <c r="K613" s="115">
        <f t="shared" si="369"/>
        <v>0</v>
      </c>
      <c r="L613" s="113">
        <f t="shared" si="373"/>
        <v>0</v>
      </c>
      <c r="M613" s="114">
        <f t="shared" si="374"/>
        <v>0</v>
      </c>
      <c r="N613" s="115">
        <f t="shared" si="370"/>
        <v>0</v>
      </c>
      <c r="O613" s="113">
        <f t="shared" si="375"/>
        <v>0</v>
      </c>
      <c r="P613" s="116">
        <f t="shared" si="376"/>
        <v>0</v>
      </c>
      <c r="Q613" s="117">
        <f t="shared" si="377"/>
        <v>0</v>
      </c>
      <c r="R613" s="118">
        <f t="shared" si="378"/>
        <v>0</v>
      </c>
      <c r="S613" s="111"/>
      <c r="T613" s="112"/>
      <c r="U613" s="119">
        <f t="shared" si="379"/>
        <v>0</v>
      </c>
      <c r="V613" s="120"/>
      <c r="W613" s="115">
        <f>IFERROR(IF(V613="",0,(SUMIF($G$3:U$3,"金额-入",$G613:U613)-SUMIF($G$3:U$3,"金额-出",$G613:U613))/(SUMIF($G$3:U$3,"数量-入",$G613:U613)-SUMIF($G$3:U$3,"数量-出",$G613:U613))),0)</f>
        <v>0</v>
      </c>
      <c r="X613" s="115">
        <f t="shared" si="380"/>
        <v>0</v>
      </c>
      <c r="Y613" s="121"/>
      <c r="Z613" s="122"/>
      <c r="AA613" s="111"/>
      <c r="AB613" s="112"/>
      <c r="AC613" s="119">
        <f t="shared" si="381"/>
        <v>0</v>
      </c>
      <c r="AD613" s="120"/>
      <c r="AE613" s="115">
        <f>IFERROR(IF(AD613="",0,(SUMIF($G$3:AC$3,"金额-入",$G613:AC613)-SUMIF($G$3:AC$3,"金额-出",$G613:AC613))/(SUMIF($G$3:AC$3,"数量-入",$G613:AC613)-SUMIF($G$3:AC$3,"数量-出",$G613:AC613))),0)</f>
        <v>0</v>
      </c>
      <c r="AF613" s="115">
        <f t="shared" si="382"/>
        <v>0</v>
      </c>
      <c r="AG613" s="121"/>
      <c r="AH613" s="122"/>
      <c r="AI613" s="123"/>
      <c r="AJ613" s="112"/>
      <c r="AK613" s="119">
        <f t="shared" si="383"/>
        <v>0</v>
      </c>
      <c r="AL613" s="124"/>
      <c r="AM613" s="115">
        <f>IFERROR(IF(AL613="",0,(SUMIF($G$3:AK$3,"金额-入",$G613:AK613)-SUMIF($G$3:AK$3,"金额-出",$G613:AK613))/(SUMIF($G$3:AK$3,"数量-入",$G613:AK613)-SUMIF($G$3:AK$3,"数量-出",$G613:AK613))),0)</f>
        <v>0</v>
      </c>
      <c r="AN613" s="115">
        <f t="shared" si="384"/>
        <v>0</v>
      </c>
      <c r="AO613" s="125"/>
      <c r="AP613" s="126"/>
      <c r="AQ613" s="123"/>
      <c r="AR613" s="112"/>
      <c r="AS613" s="119">
        <f t="shared" si="385"/>
        <v>0</v>
      </c>
      <c r="AT613" s="124"/>
      <c r="AU613" s="115">
        <f>IFERROR(IF(AT613="",0,(SUMIF($G$3:AS$3,"金额-入",$G613:AS613)-SUMIF($G$3:AS$3,"金额-出",$G613:AS613))/(SUMIF($G$3:AS$3,"数量-入",$G613:AS613)-SUMIF($G$3:AS$3,"数量-出",$G613:AS613))),0)</f>
        <v>0</v>
      </c>
      <c r="AV613" s="115">
        <f t="shared" si="386"/>
        <v>0</v>
      </c>
      <c r="AW613" s="125"/>
      <c r="AX613" s="126"/>
      <c r="AY613" s="123"/>
      <c r="AZ613" s="112"/>
      <c r="BA613" s="119">
        <f t="shared" si="387"/>
        <v>0</v>
      </c>
      <c r="BB613" s="124"/>
      <c r="BC613" s="115">
        <f>IFERROR(IF(BB613="",0,(SUMIF($G$3:BA$3,"金额-入",$G613:BA613)-SUMIF($G$3:BA$3,"金额-出",$G613:BA613))/(SUMIF($G$3:BA$3,"数量-入",$G613:BA613)-SUMIF($G$3:BA$3,"数量-出",$G613:BA613))),0)</f>
        <v>0</v>
      </c>
      <c r="BD613" s="115">
        <f t="shared" si="388"/>
        <v>0</v>
      </c>
      <c r="BE613" s="125"/>
      <c r="BF613" s="126"/>
      <c r="BG613" s="123"/>
      <c r="BH613" s="112"/>
      <c r="BI613" s="119">
        <f t="shared" si="389"/>
        <v>0</v>
      </c>
      <c r="BJ613" s="124"/>
      <c r="BK613" s="115">
        <f>IFERROR(IF(BJ613="",0,(SUMIF($G$3:BI$3,"金额-入",$G613:BI613)-SUMIF($G$3:BI$3,"金额-出",$G613:BI613))/(SUMIF($G$3:BI$3,"数量-入",$G613:BI613)-SUMIF($G$3:BI$3,"数量-出",$G613:BI613))),0)</f>
        <v>0</v>
      </c>
      <c r="BL613" s="115">
        <f t="shared" si="390"/>
        <v>0</v>
      </c>
      <c r="BM613" s="125"/>
      <c r="BN613" s="126"/>
      <c r="BO613" s="123"/>
      <c r="BP613" s="112"/>
      <c r="BQ613" s="119">
        <f t="shared" si="391"/>
        <v>0</v>
      </c>
      <c r="BR613" s="124"/>
      <c r="BS613" s="115">
        <f>IFERROR(IF(BR613="",0,(SUMIF($G$3:BQ$3,"金额-入",$G613:BQ613)-SUMIF($G$3:BQ$3,"金额-出",$G613:BQ613))/(SUMIF($G$3:BQ$3,"数量-入",$G613:BQ613)-SUMIF($G$3:BQ$3,"数量-出",$G613:BQ613))),0)</f>
        <v>0</v>
      </c>
      <c r="BT613" s="115">
        <f t="shared" si="392"/>
        <v>0</v>
      </c>
      <c r="BU613" s="125"/>
      <c r="BV613" s="126"/>
      <c r="BW613" s="123"/>
      <c r="BX613" s="112"/>
      <c r="BY613" s="119">
        <f t="shared" si="393"/>
        <v>0</v>
      </c>
      <c r="BZ613" s="124"/>
      <c r="CA613" s="115">
        <f>IFERROR(IF(BZ613="",0,(SUMIF($G$3:BY$3,"金额-入",$G613:BY613)-SUMIF($G$3:BY$3,"金额-出",$G613:BY613))/(SUMIF($G$3:BY$3,"数量-入",$G613:BY613)-SUMIF($G$3:BY$3,"数量-出",$G613:BY613))),0)</f>
        <v>0</v>
      </c>
      <c r="CB613" s="115">
        <f t="shared" si="394"/>
        <v>0</v>
      </c>
      <c r="CC613" s="125"/>
      <c r="CD613" s="126"/>
      <c r="CE613" s="123"/>
      <c r="CF613" s="112"/>
      <c r="CG613" s="119">
        <f t="shared" si="395"/>
        <v>0</v>
      </c>
      <c r="CH613" s="124"/>
      <c r="CI613" s="115">
        <f>IFERROR(IF(CH613="",0,(SUMIF($G$3:CG$3,"金额-入",$G613:CG613)-SUMIF($G$3:CG$3,"金额-出",$G613:CG613))/(SUMIF($G$3:CG$3,"数量-入",$G613:CG613)-SUMIF($G$3:CG$3,"数量-出",$G613:CG613))),0)</f>
        <v>0</v>
      </c>
      <c r="CJ613" s="115">
        <f t="shared" si="396"/>
        <v>0</v>
      </c>
      <c r="CK613" s="125"/>
      <c r="CL613" s="126"/>
      <c r="CM613" s="123"/>
      <c r="CN613" s="112"/>
      <c r="CO613" s="119">
        <f t="shared" si="397"/>
        <v>0</v>
      </c>
      <c r="CP613" s="124"/>
      <c r="CQ613" s="115">
        <f>IFERROR(IF(CP613="",0,(SUMIF($G$3:CO$3,"金额-入",$G613:CO613)-SUMIF($G$3:CO$3,"金额-出",$G613:CO613))/(SUMIF($G$3:CO$3,"数量-入",$G613:CO613)-SUMIF($G$3:CO$3,"数量-出",$G613:CO613))),0)</f>
        <v>0</v>
      </c>
      <c r="CR613" s="115">
        <f t="shared" si="398"/>
        <v>0</v>
      </c>
      <c r="CS613" s="125"/>
      <c r="CT613" s="126"/>
      <c r="CU613" s="123"/>
      <c r="CV613" s="112"/>
      <c r="CW613" s="119">
        <f t="shared" si="399"/>
        <v>0</v>
      </c>
      <c r="CX613" s="124"/>
      <c r="CY613" s="115">
        <f>IFERROR(IF(CX613="",0,(SUMIF($G$3:CW$3,"金额-入",$G613:CW613)-SUMIF($G$3:CW$3,"金额-出",$G613:CW613))/(SUMIF($G$3:CW$3,"数量-入",$G613:CW613)-SUMIF($G$3:CW$3,"数量-出",$G613:CW613))),0)</f>
        <v>0</v>
      </c>
      <c r="CZ613" s="115">
        <f t="shared" si="400"/>
        <v>0</v>
      </c>
      <c r="DA613" s="125"/>
      <c r="DB613" s="126"/>
      <c r="DC613" s="123"/>
      <c r="DD613" s="112"/>
      <c r="DE613" s="119">
        <f t="shared" si="401"/>
        <v>0</v>
      </c>
      <c r="DF613" s="124"/>
      <c r="DG613" s="115">
        <f>IFERROR(IF(DF613="",0,(SUMIF($G$3:DE$3,"金额-入",$G613:DE613)-SUMIF($G$3:DE$3,"金额-出",$G613:DE613))/(SUMIF($G$3:DE$3,"数量-入",$G613:DE613)-SUMIF($G$3:DE$3,"数量-出",$G613:DE613))),0)</f>
        <v>0</v>
      </c>
      <c r="DH613" s="115">
        <f t="shared" si="402"/>
        <v>0</v>
      </c>
      <c r="DI613" s="125"/>
      <c r="DJ613" s="126"/>
      <c r="DK613" s="109">
        <f t="array" ref="DK613">MIN(IF(($G$3:$DJ$3="单价")*(G613:DJ613&lt;&gt;0),G613:DJ613))</f>
        <v>0</v>
      </c>
      <c r="DL613" s="97">
        <f t="array" ref="DL613">MAX(IF($G$3:$DJ$3="单价",G613:DJ613))</f>
        <v>0</v>
      </c>
      <c r="DM613" s="115">
        <f t="shared" si="403"/>
        <v>0</v>
      </c>
      <c r="DN613" s="127"/>
      <c r="DO613" s="2"/>
      <c r="DP613" s="11">
        <f t="shared" si="404"/>
        <v>0</v>
      </c>
      <c r="DQ613" s="11">
        <f t="shared" si="405"/>
        <v>0</v>
      </c>
      <c r="DR613" s="11"/>
      <c r="DS613" s="11"/>
      <c r="DT613" s="11"/>
      <c r="DU613" s="2"/>
      <c r="DV613" s="2"/>
      <c r="DW613" s="2"/>
      <c r="DX613" s="2"/>
      <c r="DY613" s="2"/>
    </row>
    <row r="614" spans="1:129" ht="18" hidden="1" customHeight="1" outlineLevel="1" x14ac:dyDescent="0.15">
      <c r="A614" s="2"/>
      <c r="B614" s="53">
        <f t="shared" si="368"/>
        <v>610</v>
      </c>
      <c r="C614" s="5"/>
      <c r="D614" s="6"/>
      <c r="E614" s="7"/>
      <c r="F614" s="8"/>
      <c r="G614" s="111"/>
      <c r="H614" s="112"/>
      <c r="I614" s="113">
        <f t="shared" si="371"/>
        <v>0</v>
      </c>
      <c r="J614" s="114">
        <f t="shared" si="372"/>
        <v>0</v>
      </c>
      <c r="K614" s="115">
        <f t="shared" si="369"/>
        <v>0</v>
      </c>
      <c r="L614" s="113">
        <f t="shared" si="373"/>
        <v>0</v>
      </c>
      <c r="M614" s="114">
        <f t="shared" si="374"/>
        <v>0</v>
      </c>
      <c r="N614" s="115">
        <f t="shared" si="370"/>
        <v>0</v>
      </c>
      <c r="O614" s="113">
        <f t="shared" si="375"/>
        <v>0</v>
      </c>
      <c r="P614" s="116">
        <f t="shared" si="376"/>
        <v>0</v>
      </c>
      <c r="Q614" s="117">
        <f t="shared" si="377"/>
        <v>0</v>
      </c>
      <c r="R614" s="118">
        <f t="shared" si="378"/>
        <v>0</v>
      </c>
      <c r="S614" s="111"/>
      <c r="T614" s="112"/>
      <c r="U614" s="119">
        <f t="shared" si="379"/>
        <v>0</v>
      </c>
      <c r="V614" s="120"/>
      <c r="W614" s="115">
        <f>IFERROR(IF(V614="",0,(SUMIF($G$3:U$3,"金额-入",$G614:U614)-SUMIF($G$3:U$3,"金额-出",$G614:U614))/(SUMIF($G$3:U$3,"数量-入",$G614:U614)-SUMIF($G$3:U$3,"数量-出",$G614:U614))),0)</f>
        <v>0</v>
      </c>
      <c r="X614" s="115">
        <f t="shared" si="380"/>
        <v>0</v>
      </c>
      <c r="Y614" s="121"/>
      <c r="Z614" s="122"/>
      <c r="AA614" s="111"/>
      <c r="AB614" s="112"/>
      <c r="AC614" s="119">
        <f t="shared" si="381"/>
        <v>0</v>
      </c>
      <c r="AD614" s="120"/>
      <c r="AE614" s="115">
        <f>IFERROR(IF(AD614="",0,(SUMIF($G$3:AC$3,"金额-入",$G614:AC614)-SUMIF($G$3:AC$3,"金额-出",$G614:AC614))/(SUMIF($G$3:AC$3,"数量-入",$G614:AC614)-SUMIF($G$3:AC$3,"数量-出",$G614:AC614))),0)</f>
        <v>0</v>
      </c>
      <c r="AF614" s="115">
        <f t="shared" si="382"/>
        <v>0</v>
      </c>
      <c r="AG614" s="121"/>
      <c r="AH614" s="122"/>
      <c r="AI614" s="123"/>
      <c r="AJ614" s="112"/>
      <c r="AK614" s="119">
        <f t="shared" si="383"/>
        <v>0</v>
      </c>
      <c r="AL614" s="124"/>
      <c r="AM614" s="115">
        <f>IFERROR(IF(AL614="",0,(SUMIF($G$3:AK$3,"金额-入",$G614:AK614)-SUMIF($G$3:AK$3,"金额-出",$G614:AK614))/(SUMIF($G$3:AK$3,"数量-入",$G614:AK614)-SUMIF($G$3:AK$3,"数量-出",$G614:AK614))),0)</f>
        <v>0</v>
      </c>
      <c r="AN614" s="115">
        <f t="shared" si="384"/>
        <v>0</v>
      </c>
      <c r="AO614" s="125"/>
      <c r="AP614" s="126"/>
      <c r="AQ614" s="123"/>
      <c r="AR614" s="112"/>
      <c r="AS614" s="119">
        <f t="shared" si="385"/>
        <v>0</v>
      </c>
      <c r="AT614" s="124"/>
      <c r="AU614" s="115">
        <f>IFERROR(IF(AT614="",0,(SUMIF($G$3:AS$3,"金额-入",$G614:AS614)-SUMIF($G$3:AS$3,"金额-出",$G614:AS614))/(SUMIF($G$3:AS$3,"数量-入",$G614:AS614)-SUMIF($G$3:AS$3,"数量-出",$G614:AS614))),0)</f>
        <v>0</v>
      </c>
      <c r="AV614" s="115">
        <f t="shared" si="386"/>
        <v>0</v>
      </c>
      <c r="AW614" s="125"/>
      <c r="AX614" s="126"/>
      <c r="AY614" s="123"/>
      <c r="AZ614" s="112"/>
      <c r="BA614" s="119">
        <f t="shared" si="387"/>
        <v>0</v>
      </c>
      <c r="BB614" s="124"/>
      <c r="BC614" s="115">
        <f>IFERROR(IF(BB614="",0,(SUMIF($G$3:BA$3,"金额-入",$G614:BA614)-SUMIF($G$3:BA$3,"金额-出",$G614:BA614))/(SUMIF($G$3:BA$3,"数量-入",$G614:BA614)-SUMIF($G$3:BA$3,"数量-出",$G614:BA614))),0)</f>
        <v>0</v>
      </c>
      <c r="BD614" s="115">
        <f t="shared" si="388"/>
        <v>0</v>
      </c>
      <c r="BE614" s="125"/>
      <c r="BF614" s="126"/>
      <c r="BG614" s="123"/>
      <c r="BH614" s="112"/>
      <c r="BI614" s="119">
        <f t="shared" si="389"/>
        <v>0</v>
      </c>
      <c r="BJ614" s="124"/>
      <c r="BK614" s="115">
        <f>IFERROR(IF(BJ614="",0,(SUMIF($G$3:BI$3,"金额-入",$G614:BI614)-SUMIF($G$3:BI$3,"金额-出",$G614:BI614))/(SUMIF($G$3:BI$3,"数量-入",$G614:BI614)-SUMIF($G$3:BI$3,"数量-出",$G614:BI614))),0)</f>
        <v>0</v>
      </c>
      <c r="BL614" s="115">
        <f t="shared" si="390"/>
        <v>0</v>
      </c>
      <c r="BM614" s="125"/>
      <c r="BN614" s="126"/>
      <c r="BO614" s="123"/>
      <c r="BP614" s="112"/>
      <c r="BQ614" s="119">
        <f t="shared" si="391"/>
        <v>0</v>
      </c>
      <c r="BR614" s="124"/>
      <c r="BS614" s="115">
        <f>IFERROR(IF(BR614="",0,(SUMIF($G$3:BQ$3,"金额-入",$G614:BQ614)-SUMIF($G$3:BQ$3,"金额-出",$G614:BQ614))/(SUMIF($G$3:BQ$3,"数量-入",$G614:BQ614)-SUMIF($G$3:BQ$3,"数量-出",$G614:BQ614))),0)</f>
        <v>0</v>
      </c>
      <c r="BT614" s="115">
        <f t="shared" si="392"/>
        <v>0</v>
      </c>
      <c r="BU614" s="125"/>
      <c r="BV614" s="126"/>
      <c r="BW614" s="123"/>
      <c r="BX614" s="112"/>
      <c r="BY614" s="119">
        <f t="shared" si="393"/>
        <v>0</v>
      </c>
      <c r="BZ614" s="124"/>
      <c r="CA614" s="115">
        <f>IFERROR(IF(BZ614="",0,(SUMIF($G$3:BY$3,"金额-入",$G614:BY614)-SUMIF($G$3:BY$3,"金额-出",$G614:BY614))/(SUMIF($G$3:BY$3,"数量-入",$G614:BY614)-SUMIF($G$3:BY$3,"数量-出",$G614:BY614))),0)</f>
        <v>0</v>
      </c>
      <c r="CB614" s="115">
        <f t="shared" si="394"/>
        <v>0</v>
      </c>
      <c r="CC614" s="125"/>
      <c r="CD614" s="126"/>
      <c r="CE614" s="123"/>
      <c r="CF614" s="112"/>
      <c r="CG614" s="119">
        <f t="shared" si="395"/>
        <v>0</v>
      </c>
      <c r="CH614" s="124"/>
      <c r="CI614" s="115">
        <f>IFERROR(IF(CH614="",0,(SUMIF($G$3:CG$3,"金额-入",$G614:CG614)-SUMIF($G$3:CG$3,"金额-出",$G614:CG614))/(SUMIF($G$3:CG$3,"数量-入",$G614:CG614)-SUMIF($G$3:CG$3,"数量-出",$G614:CG614))),0)</f>
        <v>0</v>
      </c>
      <c r="CJ614" s="115">
        <f t="shared" si="396"/>
        <v>0</v>
      </c>
      <c r="CK614" s="125"/>
      <c r="CL614" s="126"/>
      <c r="CM614" s="123"/>
      <c r="CN614" s="112"/>
      <c r="CO614" s="119">
        <f t="shared" si="397"/>
        <v>0</v>
      </c>
      <c r="CP614" s="124"/>
      <c r="CQ614" s="115">
        <f>IFERROR(IF(CP614="",0,(SUMIF($G$3:CO$3,"金额-入",$G614:CO614)-SUMIF($G$3:CO$3,"金额-出",$G614:CO614))/(SUMIF($G$3:CO$3,"数量-入",$G614:CO614)-SUMIF($G$3:CO$3,"数量-出",$G614:CO614))),0)</f>
        <v>0</v>
      </c>
      <c r="CR614" s="115">
        <f t="shared" si="398"/>
        <v>0</v>
      </c>
      <c r="CS614" s="125"/>
      <c r="CT614" s="126"/>
      <c r="CU614" s="123"/>
      <c r="CV614" s="112"/>
      <c r="CW614" s="119">
        <f t="shared" si="399"/>
        <v>0</v>
      </c>
      <c r="CX614" s="124"/>
      <c r="CY614" s="115">
        <f>IFERROR(IF(CX614="",0,(SUMIF($G$3:CW$3,"金额-入",$G614:CW614)-SUMIF($G$3:CW$3,"金额-出",$G614:CW614))/(SUMIF($G$3:CW$3,"数量-入",$G614:CW614)-SUMIF($G$3:CW$3,"数量-出",$G614:CW614))),0)</f>
        <v>0</v>
      </c>
      <c r="CZ614" s="115">
        <f t="shared" si="400"/>
        <v>0</v>
      </c>
      <c r="DA614" s="125"/>
      <c r="DB614" s="126"/>
      <c r="DC614" s="123"/>
      <c r="DD614" s="112"/>
      <c r="DE614" s="119">
        <f t="shared" si="401"/>
        <v>0</v>
      </c>
      <c r="DF614" s="124"/>
      <c r="DG614" s="115">
        <f>IFERROR(IF(DF614="",0,(SUMIF($G$3:DE$3,"金额-入",$G614:DE614)-SUMIF($G$3:DE$3,"金额-出",$G614:DE614))/(SUMIF($G$3:DE$3,"数量-入",$G614:DE614)-SUMIF($G$3:DE$3,"数量-出",$G614:DE614))),0)</f>
        <v>0</v>
      </c>
      <c r="DH614" s="115">
        <f t="shared" si="402"/>
        <v>0</v>
      </c>
      <c r="DI614" s="125"/>
      <c r="DJ614" s="126"/>
      <c r="DK614" s="109">
        <f t="array" ref="DK614">MIN(IF(($G$3:$DJ$3="单价")*(G614:DJ614&lt;&gt;0),G614:DJ614))</f>
        <v>0</v>
      </c>
      <c r="DL614" s="97">
        <f t="array" ref="DL614">MAX(IF($G$3:$DJ$3="单价",G614:DJ614))</f>
        <v>0</v>
      </c>
      <c r="DM614" s="115">
        <f t="shared" si="403"/>
        <v>0</v>
      </c>
      <c r="DN614" s="127"/>
      <c r="DO614" s="2"/>
      <c r="DP614" s="11">
        <f t="shared" si="404"/>
        <v>0</v>
      </c>
      <c r="DQ614" s="11">
        <f t="shared" si="405"/>
        <v>0</v>
      </c>
      <c r="DR614" s="11"/>
      <c r="DS614" s="11"/>
      <c r="DT614" s="11"/>
      <c r="DU614" s="2"/>
      <c r="DV614" s="2"/>
      <c r="DW614" s="2"/>
      <c r="DX614" s="2"/>
      <c r="DY614" s="2"/>
    </row>
    <row r="615" spans="1:129" ht="18" hidden="1" customHeight="1" outlineLevel="1" x14ac:dyDescent="0.15">
      <c r="A615" s="2"/>
      <c r="B615" s="53">
        <f t="shared" si="368"/>
        <v>611</v>
      </c>
      <c r="C615" s="5"/>
      <c r="D615" s="6"/>
      <c r="E615" s="7"/>
      <c r="F615" s="8"/>
      <c r="G615" s="111"/>
      <c r="H615" s="112"/>
      <c r="I615" s="113">
        <f t="shared" si="371"/>
        <v>0</v>
      </c>
      <c r="J615" s="114">
        <f t="shared" si="372"/>
        <v>0</v>
      </c>
      <c r="K615" s="115">
        <f t="shared" si="369"/>
        <v>0</v>
      </c>
      <c r="L615" s="113">
        <f t="shared" si="373"/>
        <v>0</v>
      </c>
      <c r="M615" s="114">
        <f t="shared" si="374"/>
        <v>0</v>
      </c>
      <c r="N615" s="115">
        <f t="shared" si="370"/>
        <v>0</v>
      </c>
      <c r="O615" s="113">
        <f t="shared" si="375"/>
        <v>0</v>
      </c>
      <c r="P615" s="116">
        <f t="shared" si="376"/>
        <v>0</v>
      </c>
      <c r="Q615" s="117">
        <f t="shared" si="377"/>
        <v>0</v>
      </c>
      <c r="R615" s="118">
        <f t="shared" si="378"/>
        <v>0</v>
      </c>
      <c r="S615" s="111"/>
      <c r="T615" s="112"/>
      <c r="U615" s="119">
        <f t="shared" si="379"/>
        <v>0</v>
      </c>
      <c r="V615" s="120"/>
      <c r="W615" s="115">
        <f>IFERROR(IF(V615="",0,(SUMIF($G$3:U$3,"金额-入",$G615:U615)-SUMIF($G$3:U$3,"金额-出",$G615:U615))/(SUMIF($G$3:U$3,"数量-入",$G615:U615)-SUMIF($G$3:U$3,"数量-出",$G615:U615))),0)</f>
        <v>0</v>
      </c>
      <c r="X615" s="115">
        <f t="shared" si="380"/>
        <v>0</v>
      </c>
      <c r="Y615" s="121"/>
      <c r="Z615" s="122"/>
      <c r="AA615" s="111"/>
      <c r="AB615" s="112"/>
      <c r="AC615" s="119">
        <f t="shared" si="381"/>
        <v>0</v>
      </c>
      <c r="AD615" s="120"/>
      <c r="AE615" s="115">
        <f>IFERROR(IF(AD615="",0,(SUMIF($G$3:AC$3,"金额-入",$G615:AC615)-SUMIF($G$3:AC$3,"金额-出",$G615:AC615))/(SUMIF($G$3:AC$3,"数量-入",$G615:AC615)-SUMIF($G$3:AC$3,"数量-出",$G615:AC615))),0)</f>
        <v>0</v>
      </c>
      <c r="AF615" s="115">
        <f t="shared" si="382"/>
        <v>0</v>
      </c>
      <c r="AG615" s="121"/>
      <c r="AH615" s="122"/>
      <c r="AI615" s="123"/>
      <c r="AJ615" s="112"/>
      <c r="AK615" s="119">
        <f t="shared" si="383"/>
        <v>0</v>
      </c>
      <c r="AL615" s="124"/>
      <c r="AM615" s="115">
        <f>IFERROR(IF(AL615="",0,(SUMIF($G$3:AK$3,"金额-入",$G615:AK615)-SUMIF($G$3:AK$3,"金额-出",$G615:AK615))/(SUMIF($G$3:AK$3,"数量-入",$G615:AK615)-SUMIF($G$3:AK$3,"数量-出",$G615:AK615))),0)</f>
        <v>0</v>
      </c>
      <c r="AN615" s="115">
        <f t="shared" si="384"/>
        <v>0</v>
      </c>
      <c r="AO615" s="125"/>
      <c r="AP615" s="126"/>
      <c r="AQ615" s="123"/>
      <c r="AR615" s="112"/>
      <c r="AS615" s="119">
        <f t="shared" si="385"/>
        <v>0</v>
      </c>
      <c r="AT615" s="124"/>
      <c r="AU615" s="115">
        <f>IFERROR(IF(AT615="",0,(SUMIF($G$3:AS$3,"金额-入",$G615:AS615)-SUMIF($G$3:AS$3,"金额-出",$G615:AS615))/(SUMIF($G$3:AS$3,"数量-入",$G615:AS615)-SUMIF($G$3:AS$3,"数量-出",$G615:AS615))),0)</f>
        <v>0</v>
      </c>
      <c r="AV615" s="115">
        <f t="shared" si="386"/>
        <v>0</v>
      </c>
      <c r="AW615" s="125"/>
      <c r="AX615" s="126"/>
      <c r="AY615" s="123"/>
      <c r="AZ615" s="112"/>
      <c r="BA615" s="119">
        <f t="shared" si="387"/>
        <v>0</v>
      </c>
      <c r="BB615" s="124"/>
      <c r="BC615" s="115">
        <f>IFERROR(IF(BB615="",0,(SUMIF($G$3:BA$3,"金额-入",$G615:BA615)-SUMIF($G$3:BA$3,"金额-出",$G615:BA615))/(SUMIF($G$3:BA$3,"数量-入",$G615:BA615)-SUMIF($G$3:BA$3,"数量-出",$G615:BA615))),0)</f>
        <v>0</v>
      </c>
      <c r="BD615" s="115">
        <f t="shared" si="388"/>
        <v>0</v>
      </c>
      <c r="BE615" s="125"/>
      <c r="BF615" s="126"/>
      <c r="BG615" s="123"/>
      <c r="BH615" s="112"/>
      <c r="BI615" s="119">
        <f t="shared" si="389"/>
        <v>0</v>
      </c>
      <c r="BJ615" s="124"/>
      <c r="BK615" s="115">
        <f>IFERROR(IF(BJ615="",0,(SUMIF($G$3:BI$3,"金额-入",$G615:BI615)-SUMIF($G$3:BI$3,"金额-出",$G615:BI615))/(SUMIF($G$3:BI$3,"数量-入",$G615:BI615)-SUMIF($G$3:BI$3,"数量-出",$G615:BI615))),0)</f>
        <v>0</v>
      </c>
      <c r="BL615" s="115">
        <f t="shared" si="390"/>
        <v>0</v>
      </c>
      <c r="BM615" s="125"/>
      <c r="BN615" s="126"/>
      <c r="BO615" s="123"/>
      <c r="BP615" s="112"/>
      <c r="BQ615" s="119">
        <f t="shared" si="391"/>
        <v>0</v>
      </c>
      <c r="BR615" s="124"/>
      <c r="BS615" s="115">
        <f>IFERROR(IF(BR615="",0,(SUMIF($G$3:BQ$3,"金额-入",$G615:BQ615)-SUMIF($G$3:BQ$3,"金额-出",$G615:BQ615))/(SUMIF($G$3:BQ$3,"数量-入",$G615:BQ615)-SUMIF($G$3:BQ$3,"数量-出",$G615:BQ615))),0)</f>
        <v>0</v>
      </c>
      <c r="BT615" s="115">
        <f t="shared" si="392"/>
        <v>0</v>
      </c>
      <c r="BU615" s="125"/>
      <c r="BV615" s="126"/>
      <c r="BW615" s="123"/>
      <c r="BX615" s="112"/>
      <c r="BY615" s="119">
        <f t="shared" si="393"/>
        <v>0</v>
      </c>
      <c r="BZ615" s="124"/>
      <c r="CA615" s="115">
        <f>IFERROR(IF(BZ615="",0,(SUMIF($G$3:BY$3,"金额-入",$G615:BY615)-SUMIF($G$3:BY$3,"金额-出",$G615:BY615))/(SUMIF($G$3:BY$3,"数量-入",$G615:BY615)-SUMIF($G$3:BY$3,"数量-出",$G615:BY615))),0)</f>
        <v>0</v>
      </c>
      <c r="CB615" s="115">
        <f t="shared" si="394"/>
        <v>0</v>
      </c>
      <c r="CC615" s="125"/>
      <c r="CD615" s="126"/>
      <c r="CE615" s="123"/>
      <c r="CF615" s="112"/>
      <c r="CG615" s="119">
        <f t="shared" si="395"/>
        <v>0</v>
      </c>
      <c r="CH615" s="124"/>
      <c r="CI615" s="115">
        <f>IFERROR(IF(CH615="",0,(SUMIF($G$3:CG$3,"金额-入",$G615:CG615)-SUMIF($G$3:CG$3,"金额-出",$G615:CG615))/(SUMIF($G$3:CG$3,"数量-入",$G615:CG615)-SUMIF($G$3:CG$3,"数量-出",$G615:CG615))),0)</f>
        <v>0</v>
      </c>
      <c r="CJ615" s="115">
        <f t="shared" si="396"/>
        <v>0</v>
      </c>
      <c r="CK615" s="125"/>
      <c r="CL615" s="126"/>
      <c r="CM615" s="123"/>
      <c r="CN615" s="112"/>
      <c r="CO615" s="119">
        <f t="shared" si="397"/>
        <v>0</v>
      </c>
      <c r="CP615" s="124"/>
      <c r="CQ615" s="115">
        <f>IFERROR(IF(CP615="",0,(SUMIF($G$3:CO$3,"金额-入",$G615:CO615)-SUMIF($G$3:CO$3,"金额-出",$G615:CO615))/(SUMIF($G$3:CO$3,"数量-入",$G615:CO615)-SUMIF($G$3:CO$3,"数量-出",$G615:CO615))),0)</f>
        <v>0</v>
      </c>
      <c r="CR615" s="115">
        <f t="shared" si="398"/>
        <v>0</v>
      </c>
      <c r="CS615" s="125"/>
      <c r="CT615" s="126"/>
      <c r="CU615" s="123"/>
      <c r="CV615" s="112"/>
      <c r="CW615" s="119">
        <f t="shared" si="399"/>
        <v>0</v>
      </c>
      <c r="CX615" s="124"/>
      <c r="CY615" s="115">
        <f>IFERROR(IF(CX615="",0,(SUMIF($G$3:CW$3,"金额-入",$G615:CW615)-SUMIF($G$3:CW$3,"金额-出",$G615:CW615))/(SUMIF($G$3:CW$3,"数量-入",$G615:CW615)-SUMIF($G$3:CW$3,"数量-出",$G615:CW615))),0)</f>
        <v>0</v>
      </c>
      <c r="CZ615" s="115">
        <f t="shared" si="400"/>
        <v>0</v>
      </c>
      <c r="DA615" s="125"/>
      <c r="DB615" s="126"/>
      <c r="DC615" s="123"/>
      <c r="DD615" s="112"/>
      <c r="DE615" s="119">
        <f t="shared" si="401"/>
        <v>0</v>
      </c>
      <c r="DF615" s="124"/>
      <c r="DG615" s="115">
        <f>IFERROR(IF(DF615="",0,(SUMIF($G$3:DE$3,"金额-入",$G615:DE615)-SUMIF($G$3:DE$3,"金额-出",$G615:DE615))/(SUMIF($G$3:DE$3,"数量-入",$G615:DE615)-SUMIF($G$3:DE$3,"数量-出",$G615:DE615))),0)</f>
        <v>0</v>
      </c>
      <c r="DH615" s="115">
        <f t="shared" si="402"/>
        <v>0</v>
      </c>
      <c r="DI615" s="125"/>
      <c r="DJ615" s="126"/>
      <c r="DK615" s="109">
        <f t="array" ref="DK615">MIN(IF(($G$3:$DJ$3="单价")*(G615:DJ615&lt;&gt;0),G615:DJ615))</f>
        <v>0</v>
      </c>
      <c r="DL615" s="97">
        <f t="array" ref="DL615">MAX(IF($G$3:$DJ$3="单价",G615:DJ615))</f>
        <v>0</v>
      </c>
      <c r="DM615" s="115">
        <f t="shared" si="403"/>
        <v>0</v>
      </c>
      <c r="DN615" s="127"/>
      <c r="DO615" s="2"/>
      <c r="DP615" s="11">
        <f t="shared" si="404"/>
        <v>0</v>
      </c>
      <c r="DQ615" s="11">
        <f t="shared" si="405"/>
        <v>0</v>
      </c>
      <c r="DR615" s="11"/>
      <c r="DS615" s="11"/>
      <c r="DT615" s="11"/>
      <c r="DU615" s="2"/>
      <c r="DV615" s="2"/>
      <c r="DW615" s="2"/>
      <c r="DX615" s="2"/>
      <c r="DY615" s="2"/>
    </row>
    <row r="616" spans="1:129" ht="18" hidden="1" customHeight="1" outlineLevel="1" x14ac:dyDescent="0.15">
      <c r="A616" s="2"/>
      <c r="B616" s="53">
        <f t="shared" si="368"/>
        <v>612</v>
      </c>
      <c r="C616" s="5"/>
      <c r="D616" s="6"/>
      <c r="E616" s="7"/>
      <c r="F616" s="8"/>
      <c r="G616" s="111"/>
      <c r="H616" s="112"/>
      <c r="I616" s="113">
        <f t="shared" si="371"/>
        <v>0</v>
      </c>
      <c r="J616" s="114">
        <f t="shared" si="372"/>
        <v>0</v>
      </c>
      <c r="K616" s="115">
        <f t="shared" si="369"/>
        <v>0</v>
      </c>
      <c r="L616" s="113">
        <f t="shared" si="373"/>
        <v>0</v>
      </c>
      <c r="M616" s="114">
        <f t="shared" si="374"/>
        <v>0</v>
      </c>
      <c r="N616" s="115">
        <f t="shared" si="370"/>
        <v>0</v>
      </c>
      <c r="O616" s="113">
        <f t="shared" si="375"/>
        <v>0</v>
      </c>
      <c r="P616" s="116">
        <f t="shared" si="376"/>
        <v>0</v>
      </c>
      <c r="Q616" s="117">
        <f t="shared" si="377"/>
        <v>0</v>
      </c>
      <c r="R616" s="118">
        <f t="shared" si="378"/>
        <v>0</v>
      </c>
      <c r="S616" s="111"/>
      <c r="T616" s="112"/>
      <c r="U616" s="119">
        <f t="shared" si="379"/>
        <v>0</v>
      </c>
      <c r="V616" s="120"/>
      <c r="W616" s="115">
        <f>IFERROR(IF(V616="",0,(SUMIF($G$3:U$3,"金额-入",$G616:U616)-SUMIF($G$3:U$3,"金额-出",$G616:U616))/(SUMIF($G$3:U$3,"数量-入",$G616:U616)-SUMIF($G$3:U$3,"数量-出",$G616:U616))),0)</f>
        <v>0</v>
      </c>
      <c r="X616" s="115">
        <f t="shared" si="380"/>
        <v>0</v>
      </c>
      <c r="Y616" s="121"/>
      <c r="Z616" s="122"/>
      <c r="AA616" s="111"/>
      <c r="AB616" s="112"/>
      <c r="AC616" s="119">
        <f t="shared" si="381"/>
        <v>0</v>
      </c>
      <c r="AD616" s="120"/>
      <c r="AE616" s="115">
        <f>IFERROR(IF(AD616="",0,(SUMIF($G$3:AC$3,"金额-入",$G616:AC616)-SUMIF($G$3:AC$3,"金额-出",$G616:AC616))/(SUMIF($G$3:AC$3,"数量-入",$G616:AC616)-SUMIF($G$3:AC$3,"数量-出",$G616:AC616))),0)</f>
        <v>0</v>
      </c>
      <c r="AF616" s="115">
        <f t="shared" si="382"/>
        <v>0</v>
      </c>
      <c r="AG616" s="121"/>
      <c r="AH616" s="122"/>
      <c r="AI616" s="123"/>
      <c r="AJ616" s="112"/>
      <c r="AK616" s="119">
        <f t="shared" si="383"/>
        <v>0</v>
      </c>
      <c r="AL616" s="124"/>
      <c r="AM616" s="115">
        <f>IFERROR(IF(AL616="",0,(SUMIF($G$3:AK$3,"金额-入",$G616:AK616)-SUMIF($G$3:AK$3,"金额-出",$G616:AK616))/(SUMIF($G$3:AK$3,"数量-入",$G616:AK616)-SUMIF($G$3:AK$3,"数量-出",$G616:AK616))),0)</f>
        <v>0</v>
      </c>
      <c r="AN616" s="115">
        <f t="shared" si="384"/>
        <v>0</v>
      </c>
      <c r="AO616" s="125"/>
      <c r="AP616" s="126"/>
      <c r="AQ616" s="123"/>
      <c r="AR616" s="112"/>
      <c r="AS616" s="119">
        <f t="shared" si="385"/>
        <v>0</v>
      </c>
      <c r="AT616" s="124"/>
      <c r="AU616" s="115">
        <f>IFERROR(IF(AT616="",0,(SUMIF($G$3:AS$3,"金额-入",$G616:AS616)-SUMIF($G$3:AS$3,"金额-出",$G616:AS616))/(SUMIF($G$3:AS$3,"数量-入",$G616:AS616)-SUMIF($G$3:AS$3,"数量-出",$G616:AS616))),0)</f>
        <v>0</v>
      </c>
      <c r="AV616" s="115">
        <f t="shared" si="386"/>
        <v>0</v>
      </c>
      <c r="AW616" s="125"/>
      <c r="AX616" s="126"/>
      <c r="AY616" s="123"/>
      <c r="AZ616" s="112"/>
      <c r="BA616" s="119">
        <f t="shared" si="387"/>
        <v>0</v>
      </c>
      <c r="BB616" s="124"/>
      <c r="BC616" s="115">
        <f>IFERROR(IF(BB616="",0,(SUMIF($G$3:BA$3,"金额-入",$G616:BA616)-SUMIF($G$3:BA$3,"金额-出",$G616:BA616))/(SUMIF($G$3:BA$3,"数量-入",$G616:BA616)-SUMIF($G$3:BA$3,"数量-出",$G616:BA616))),0)</f>
        <v>0</v>
      </c>
      <c r="BD616" s="115">
        <f t="shared" si="388"/>
        <v>0</v>
      </c>
      <c r="BE616" s="125"/>
      <c r="BF616" s="126"/>
      <c r="BG616" s="123"/>
      <c r="BH616" s="112"/>
      <c r="BI616" s="119">
        <f t="shared" si="389"/>
        <v>0</v>
      </c>
      <c r="BJ616" s="124"/>
      <c r="BK616" s="115">
        <f>IFERROR(IF(BJ616="",0,(SUMIF($G$3:BI$3,"金额-入",$G616:BI616)-SUMIF($G$3:BI$3,"金额-出",$G616:BI616))/(SUMIF($G$3:BI$3,"数量-入",$G616:BI616)-SUMIF($G$3:BI$3,"数量-出",$G616:BI616))),0)</f>
        <v>0</v>
      </c>
      <c r="BL616" s="115">
        <f t="shared" si="390"/>
        <v>0</v>
      </c>
      <c r="BM616" s="125"/>
      <c r="BN616" s="126"/>
      <c r="BO616" s="123"/>
      <c r="BP616" s="112"/>
      <c r="BQ616" s="119">
        <f t="shared" si="391"/>
        <v>0</v>
      </c>
      <c r="BR616" s="124"/>
      <c r="BS616" s="115">
        <f>IFERROR(IF(BR616="",0,(SUMIF($G$3:BQ$3,"金额-入",$G616:BQ616)-SUMIF($G$3:BQ$3,"金额-出",$G616:BQ616))/(SUMIF($G$3:BQ$3,"数量-入",$G616:BQ616)-SUMIF($G$3:BQ$3,"数量-出",$G616:BQ616))),0)</f>
        <v>0</v>
      </c>
      <c r="BT616" s="115">
        <f t="shared" si="392"/>
        <v>0</v>
      </c>
      <c r="BU616" s="125"/>
      <c r="BV616" s="126"/>
      <c r="BW616" s="123"/>
      <c r="BX616" s="112"/>
      <c r="BY616" s="119">
        <f t="shared" si="393"/>
        <v>0</v>
      </c>
      <c r="BZ616" s="124"/>
      <c r="CA616" s="115">
        <f>IFERROR(IF(BZ616="",0,(SUMIF($G$3:BY$3,"金额-入",$G616:BY616)-SUMIF($G$3:BY$3,"金额-出",$G616:BY616))/(SUMIF($G$3:BY$3,"数量-入",$G616:BY616)-SUMIF($G$3:BY$3,"数量-出",$G616:BY616))),0)</f>
        <v>0</v>
      </c>
      <c r="CB616" s="115">
        <f t="shared" si="394"/>
        <v>0</v>
      </c>
      <c r="CC616" s="125"/>
      <c r="CD616" s="126"/>
      <c r="CE616" s="123"/>
      <c r="CF616" s="112"/>
      <c r="CG616" s="119">
        <f t="shared" si="395"/>
        <v>0</v>
      </c>
      <c r="CH616" s="124"/>
      <c r="CI616" s="115">
        <f>IFERROR(IF(CH616="",0,(SUMIF($G$3:CG$3,"金额-入",$G616:CG616)-SUMIF($G$3:CG$3,"金额-出",$G616:CG616))/(SUMIF($G$3:CG$3,"数量-入",$G616:CG616)-SUMIF($G$3:CG$3,"数量-出",$G616:CG616))),0)</f>
        <v>0</v>
      </c>
      <c r="CJ616" s="115">
        <f t="shared" si="396"/>
        <v>0</v>
      </c>
      <c r="CK616" s="125"/>
      <c r="CL616" s="126"/>
      <c r="CM616" s="123"/>
      <c r="CN616" s="112"/>
      <c r="CO616" s="119">
        <f t="shared" si="397"/>
        <v>0</v>
      </c>
      <c r="CP616" s="124"/>
      <c r="CQ616" s="115">
        <f>IFERROR(IF(CP616="",0,(SUMIF($G$3:CO$3,"金额-入",$G616:CO616)-SUMIF($G$3:CO$3,"金额-出",$G616:CO616))/(SUMIF($G$3:CO$3,"数量-入",$G616:CO616)-SUMIF($G$3:CO$3,"数量-出",$G616:CO616))),0)</f>
        <v>0</v>
      </c>
      <c r="CR616" s="115">
        <f t="shared" si="398"/>
        <v>0</v>
      </c>
      <c r="CS616" s="125"/>
      <c r="CT616" s="126"/>
      <c r="CU616" s="123"/>
      <c r="CV616" s="112"/>
      <c r="CW616" s="119">
        <f t="shared" si="399"/>
        <v>0</v>
      </c>
      <c r="CX616" s="124"/>
      <c r="CY616" s="115">
        <f>IFERROR(IF(CX616="",0,(SUMIF($G$3:CW$3,"金额-入",$G616:CW616)-SUMIF($G$3:CW$3,"金额-出",$G616:CW616))/(SUMIF($G$3:CW$3,"数量-入",$G616:CW616)-SUMIF($G$3:CW$3,"数量-出",$G616:CW616))),0)</f>
        <v>0</v>
      </c>
      <c r="CZ616" s="115">
        <f t="shared" si="400"/>
        <v>0</v>
      </c>
      <c r="DA616" s="125"/>
      <c r="DB616" s="126"/>
      <c r="DC616" s="123"/>
      <c r="DD616" s="112"/>
      <c r="DE616" s="119">
        <f t="shared" si="401"/>
        <v>0</v>
      </c>
      <c r="DF616" s="124"/>
      <c r="DG616" s="115">
        <f>IFERROR(IF(DF616="",0,(SUMIF($G$3:DE$3,"金额-入",$G616:DE616)-SUMIF($G$3:DE$3,"金额-出",$G616:DE616))/(SUMIF($G$3:DE$3,"数量-入",$G616:DE616)-SUMIF($G$3:DE$3,"数量-出",$G616:DE616))),0)</f>
        <v>0</v>
      </c>
      <c r="DH616" s="115">
        <f t="shared" si="402"/>
        <v>0</v>
      </c>
      <c r="DI616" s="125"/>
      <c r="DJ616" s="126"/>
      <c r="DK616" s="109">
        <f t="array" ref="DK616">MIN(IF(($G$3:$DJ$3="单价")*(G616:DJ616&lt;&gt;0),G616:DJ616))</f>
        <v>0</v>
      </c>
      <c r="DL616" s="97">
        <f t="array" ref="DL616">MAX(IF($G$3:$DJ$3="单价",G616:DJ616))</f>
        <v>0</v>
      </c>
      <c r="DM616" s="115">
        <f t="shared" si="403"/>
        <v>0</v>
      </c>
      <c r="DN616" s="127"/>
      <c r="DO616" s="2"/>
      <c r="DP616" s="11">
        <f t="shared" si="404"/>
        <v>0</v>
      </c>
      <c r="DQ616" s="11">
        <f t="shared" si="405"/>
        <v>0</v>
      </c>
      <c r="DR616" s="11"/>
      <c r="DS616" s="11"/>
      <c r="DT616" s="11"/>
      <c r="DU616" s="2"/>
      <c r="DV616" s="2"/>
      <c r="DW616" s="2"/>
      <c r="DX616" s="2"/>
      <c r="DY616" s="2"/>
    </row>
    <row r="617" spans="1:129" ht="18" hidden="1" customHeight="1" outlineLevel="1" x14ac:dyDescent="0.15">
      <c r="A617" s="2"/>
      <c r="B617" s="53">
        <f t="shared" si="368"/>
        <v>613</v>
      </c>
      <c r="C617" s="5"/>
      <c r="D617" s="6"/>
      <c r="E617" s="7"/>
      <c r="F617" s="8"/>
      <c r="G617" s="111"/>
      <c r="H617" s="112"/>
      <c r="I617" s="113">
        <f t="shared" si="371"/>
        <v>0</v>
      </c>
      <c r="J617" s="114">
        <f t="shared" si="372"/>
        <v>0</v>
      </c>
      <c r="K617" s="115">
        <f t="shared" si="369"/>
        <v>0</v>
      </c>
      <c r="L617" s="113">
        <f t="shared" si="373"/>
        <v>0</v>
      </c>
      <c r="M617" s="114">
        <f t="shared" si="374"/>
        <v>0</v>
      </c>
      <c r="N617" s="115">
        <f t="shared" si="370"/>
        <v>0</v>
      </c>
      <c r="O617" s="113">
        <f t="shared" si="375"/>
        <v>0</v>
      </c>
      <c r="P617" s="116">
        <f t="shared" si="376"/>
        <v>0</v>
      </c>
      <c r="Q617" s="117">
        <f t="shared" si="377"/>
        <v>0</v>
      </c>
      <c r="R617" s="118">
        <f t="shared" si="378"/>
        <v>0</v>
      </c>
      <c r="S617" s="111"/>
      <c r="T617" s="112"/>
      <c r="U617" s="119">
        <f t="shared" si="379"/>
        <v>0</v>
      </c>
      <c r="V617" s="120"/>
      <c r="W617" s="115">
        <f>IFERROR(IF(V617="",0,(SUMIF($G$3:U$3,"金额-入",$G617:U617)-SUMIF($G$3:U$3,"金额-出",$G617:U617))/(SUMIF($G$3:U$3,"数量-入",$G617:U617)-SUMIF($G$3:U$3,"数量-出",$G617:U617))),0)</f>
        <v>0</v>
      </c>
      <c r="X617" s="115">
        <f t="shared" si="380"/>
        <v>0</v>
      </c>
      <c r="Y617" s="121"/>
      <c r="Z617" s="122"/>
      <c r="AA617" s="111"/>
      <c r="AB617" s="112"/>
      <c r="AC617" s="119">
        <f t="shared" si="381"/>
        <v>0</v>
      </c>
      <c r="AD617" s="120"/>
      <c r="AE617" s="115">
        <f>IFERROR(IF(AD617="",0,(SUMIF($G$3:AC$3,"金额-入",$G617:AC617)-SUMIF($G$3:AC$3,"金额-出",$G617:AC617))/(SUMIF($G$3:AC$3,"数量-入",$G617:AC617)-SUMIF($G$3:AC$3,"数量-出",$G617:AC617))),0)</f>
        <v>0</v>
      </c>
      <c r="AF617" s="115">
        <f t="shared" si="382"/>
        <v>0</v>
      </c>
      <c r="AG617" s="121"/>
      <c r="AH617" s="122"/>
      <c r="AI617" s="123"/>
      <c r="AJ617" s="112"/>
      <c r="AK617" s="119">
        <f t="shared" si="383"/>
        <v>0</v>
      </c>
      <c r="AL617" s="124"/>
      <c r="AM617" s="115">
        <f>IFERROR(IF(AL617="",0,(SUMIF($G$3:AK$3,"金额-入",$G617:AK617)-SUMIF($G$3:AK$3,"金额-出",$G617:AK617))/(SUMIF($G$3:AK$3,"数量-入",$G617:AK617)-SUMIF($G$3:AK$3,"数量-出",$G617:AK617))),0)</f>
        <v>0</v>
      </c>
      <c r="AN617" s="115">
        <f t="shared" si="384"/>
        <v>0</v>
      </c>
      <c r="AO617" s="125"/>
      <c r="AP617" s="126"/>
      <c r="AQ617" s="123"/>
      <c r="AR617" s="112"/>
      <c r="AS617" s="119">
        <f t="shared" si="385"/>
        <v>0</v>
      </c>
      <c r="AT617" s="124"/>
      <c r="AU617" s="115">
        <f>IFERROR(IF(AT617="",0,(SUMIF($G$3:AS$3,"金额-入",$G617:AS617)-SUMIF($G$3:AS$3,"金额-出",$G617:AS617))/(SUMIF($G$3:AS$3,"数量-入",$G617:AS617)-SUMIF($G$3:AS$3,"数量-出",$G617:AS617))),0)</f>
        <v>0</v>
      </c>
      <c r="AV617" s="115">
        <f t="shared" si="386"/>
        <v>0</v>
      </c>
      <c r="AW617" s="125"/>
      <c r="AX617" s="126"/>
      <c r="AY617" s="123"/>
      <c r="AZ617" s="112"/>
      <c r="BA617" s="119">
        <f t="shared" si="387"/>
        <v>0</v>
      </c>
      <c r="BB617" s="124"/>
      <c r="BC617" s="115">
        <f>IFERROR(IF(BB617="",0,(SUMIF($G$3:BA$3,"金额-入",$G617:BA617)-SUMIF($G$3:BA$3,"金额-出",$G617:BA617))/(SUMIF($G$3:BA$3,"数量-入",$G617:BA617)-SUMIF($G$3:BA$3,"数量-出",$G617:BA617))),0)</f>
        <v>0</v>
      </c>
      <c r="BD617" s="115">
        <f t="shared" si="388"/>
        <v>0</v>
      </c>
      <c r="BE617" s="125"/>
      <c r="BF617" s="126"/>
      <c r="BG617" s="123"/>
      <c r="BH617" s="112"/>
      <c r="BI617" s="119">
        <f t="shared" si="389"/>
        <v>0</v>
      </c>
      <c r="BJ617" s="124"/>
      <c r="BK617" s="115">
        <f>IFERROR(IF(BJ617="",0,(SUMIF($G$3:BI$3,"金额-入",$G617:BI617)-SUMIF($G$3:BI$3,"金额-出",$G617:BI617))/(SUMIF($G$3:BI$3,"数量-入",$G617:BI617)-SUMIF($G$3:BI$3,"数量-出",$G617:BI617))),0)</f>
        <v>0</v>
      </c>
      <c r="BL617" s="115">
        <f t="shared" si="390"/>
        <v>0</v>
      </c>
      <c r="BM617" s="125"/>
      <c r="BN617" s="126"/>
      <c r="BO617" s="123"/>
      <c r="BP617" s="112"/>
      <c r="BQ617" s="119">
        <f t="shared" si="391"/>
        <v>0</v>
      </c>
      <c r="BR617" s="124"/>
      <c r="BS617" s="115">
        <f>IFERROR(IF(BR617="",0,(SUMIF($G$3:BQ$3,"金额-入",$G617:BQ617)-SUMIF($G$3:BQ$3,"金额-出",$G617:BQ617))/(SUMIF($G$3:BQ$3,"数量-入",$G617:BQ617)-SUMIF($G$3:BQ$3,"数量-出",$G617:BQ617))),0)</f>
        <v>0</v>
      </c>
      <c r="BT617" s="115">
        <f t="shared" si="392"/>
        <v>0</v>
      </c>
      <c r="BU617" s="125"/>
      <c r="BV617" s="126"/>
      <c r="BW617" s="123"/>
      <c r="BX617" s="112"/>
      <c r="BY617" s="119">
        <f t="shared" si="393"/>
        <v>0</v>
      </c>
      <c r="BZ617" s="124"/>
      <c r="CA617" s="115">
        <f>IFERROR(IF(BZ617="",0,(SUMIF($G$3:BY$3,"金额-入",$G617:BY617)-SUMIF($G$3:BY$3,"金额-出",$G617:BY617))/(SUMIF($G$3:BY$3,"数量-入",$G617:BY617)-SUMIF($G$3:BY$3,"数量-出",$G617:BY617))),0)</f>
        <v>0</v>
      </c>
      <c r="CB617" s="115">
        <f t="shared" si="394"/>
        <v>0</v>
      </c>
      <c r="CC617" s="125"/>
      <c r="CD617" s="126"/>
      <c r="CE617" s="123"/>
      <c r="CF617" s="112"/>
      <c r="CG617" s="119">
        <f t="shared" si="395"/>
        <v>0</v>
      </c>
      <c r="CH617" s="124"/>
      <c r="CI617" s="115">
        <f>IFERROR(IF(CH617="",0,(SUMIF($G$3:CG$3,"金额-入",$G617:CG617)-SUMIF($G$3:CG$3,"金额-出",$G617:CG617))/(SUMIF($G$3:CG$3,"数量-入",$G617:CG617)-SUMIF($G$3:CG$3,"数量-出",$G617:CG617))),0)</f>
        <v>0</v>
      </c>
      <c r="CJ617" s="115">
        <f t="shared" si="396"/>
        <v>0</v>
      </c>
      <c r="CK617" s="125"/>
      <c r="CL617" s="126"/>
      <c r="CM617" s="123"/>
      <c r="CN617" s="112"/>
      <c r="CO617" s="119">
        <f t="shared" si="397"/>
        <v>0</v>
      </c>
      <c r="CP617" s="124"/>
      <c r="CQ617" s="115">
        <f>IFERROR(IF(CP617="",0,(SUMIF($G$3:CO$3,"金额-入",$G617:CO617)-SUMIF($G$3:CO$3,"金额-出",$G617:CO617))/(SUMIF($G$3:CO$3,"数量-入",$G617:CO617)-SUMIF($G$3:CO$3,"数量-出",$G617:CO617))),0)</f>
        <v>0</v>
      </c>
      <c r="CR617" s="115">
        <f t="shared" si="398"/>
        <v>0</v>
      </c>
      <c r="CS617" s="125"/>
      <c r="CT617" s="126"/>
      <c r="CU617" s="123"/>
      <c r="CV617" s="112"/>
      <c r="CW617" s="119">
        <f t="shared" si="399"/>
        <v>0</v>
      </c>
      <c r="CX617" s="124"/>
      <c r="CY617" s="115">
        <f>IFERROR(IF(CX617="",0,(SUMIF($G$3:CW$3,"金额-入",$G617:CW617)-SUMIF($G$3:CW$3,"金额-出",$G617:CW617))/(SUMIF($G$3:CW$3,"数量-入",$G617:CW617)-SUMIF($G$3:CW$3,"数量-出",$G617:CW617))),0)</f>
        <v>0</v>
      </c>
      <c r="CZ617" s="115">
        <f t="shared" si="400"/>
        <v>0</v>
      </c>
      <c r="DA617" s="125"/>
      <c r="DB617" s="126"/>
      <c r="DC617" s="123"/>
      <c r="DD617" s="112"/>
      <c r="DE617" s="119">
        <f t="shared" si="401"/>
        <v>0</v>
      </c>
      <c r="DF617" s="124"/>
      <c r="DG617" s="115">
        <f>IFERROR(IF(DF617="",0,(SUMIF($G$3:DE$3,"金额-入",$G617:DE617)-SUMIF($G$3:DE$3,"金额-出",$G617:DE617))/(SUMIF($G$3:DE$3,"数量-入",$G617:DE617)-SUMIF($G$3:DE$3,"数量-出",$G617:DE617))),0)</f>
        <v>0</v>
      </c>
      <c r="DH617" s="115">
        <f t="shared" si="402"/>
        <v>0</v>
      </c>
      <c r="DI617" s="125"/>
      <c r="DJ617" s="126"/>
      <c r="DK617" s="109">
        <f t="array" ref="DK617">MIN(IF(($G$3:$DJ$3="单价")*(G617:DJ617&lt;&gt;0),G617:DJ617))</f>
        <v>0</v>
      </c>
      <c r="DL617" s="97">
        <f t="array" ref="DL617">MAX(IF($G$3:$DJ$3="单价",G617:DJ617))</f>
        <v>0</v>
      </c>
      <c r="DM617" s="115">
        <f t="shared" si="403"/>
        <v>0</v>
      </c>
      <c r="DN617" s="127"/>
      <c r="DO617" s="2"/>
      <c r="DP617" s="11">
        <f t="shared" si="404"/>
        <v>0</v>
      </c>
      <c r="DQ617" s="11">
        <f t="shared" si="405"/>
        <v>0</v>
      </c>
      <c r="DR617" s="11"/>
      <c r="DS617" s="11"/>
      <c r="DT617" s="11"/>
      <c r="DU617" s="2"/>
      <c r="DV617" s="2"/>
      <c r="DW617" s="2"/>
      <c r="DX617" s="2"/>
      <c r="DY617" s="2"/>
    </row>
    <row r="618" spans="1:129" ht="18" hidden="1" customHeight="1" outlineLevel="1" x14ac:dyDescent="0.15">
      <c r="A618" s="2"/>
      <c r="B618" s="53">
        <f t="shared" si="368"/>
        <v>614</v>
      </c>
      <c r="C618" s="5"/>
      <c r="D618" s="6"/>
      <c r="E618" s="7"/>
      <c r="F618" s="8"/>
      <c r="G618" s="111"/>
      <c r="H618" s="112"/>
      <c r="I618" s="113">
        <f t="shared" si="371"/>
        <v>0</v>
      </c>
      <c r="J618" s="114">
        <f t="shared" si="372"/>
        <v>0</v>
      </c>
      <c r="K618" s="115">
        <f t="shared" si="369"/>
        <v>0</v>
      </c>
      <c r="L618" s="113">
        <f t="shared" si="373"/>
        <v>0</v>
      </c>
      <c r="M618" s="114">
        <f t="shared" si="374"/>
        <v>0</v>
      </c>
      <c r="N618" s="115">
        <f t="shared" si="370"/>
        <v>0</v>
      </c>
      <c r="O618" s="113">
        <f t="shared" si="375"/>
        <v>0</v>
      </c>
      <c r="P618" s="116">
        <f t="shared" si="376"/>
        <v>0</v>
      </c>
      <c r="Q618" s="117">
        <f t="shared" si="377"/>
        <v>0</v>
      </c>
      <c r="R618" s="118">
        <f t="shared" si="378"/>
        <v>0</v>
      </c>
      <c r="S618" s="111"/>
      <c r="T618" s="112"/>
      <c r="U618" s="119">
        <f t="shared" si="379"/>
        <v>0</v>
      </c>
      <c r="V618" s="120"/>
      <c r="W618" s="115">
        <f>IFERROR(IF(V618="",0,(SUMIF($G$3:U$3,"金额-入",$G618:U618)-SUMIF($G$3:U$3,"金额-出",$G618:U618))/(SUMIF($G$3:U$3,"数量-入",$G618:U618)-SUMIF($G$3:U$3,"数量-出",$G618:U618))),0)</f>
        <v>0</v>
      </c>
      <c r="X618" s="115">
        <f t="shared" si="380"/>
        <v>0</v>
      </c>
      <c r="Y618" s="121"/>
      <c r="Z618" s="122"/>
      <c r="AA618" s="111"/>
      <c r="AB618" s="112"/>
      <c r="AC618" s="119">
        <f t="shared" si="381"/>
        <v>0</v>
      </c>
      <c r="AD618" s="120"/>
      <c r="AE618" s="115">
        <f>IFERROR(IF(AD618="",0,(SUMIF($G$3:AC$3,"金额-入",$G618:AC618)-SUMIF($G$3:AC$3,"金额-出",$G618:AC618))/(SUMIF($G$3:AC$3,"数量-入",$G618:AC618)-SUMIF($G$3:AC$3,"数量-出",$G618:AC618))),0)</f>
        <v>0</v>
      </c>
      <c r="AF618" s="115">
        <f t="shared" si="382"/>
        <v>0</v>
      </c>
      <c r="AG618" s="121"/>
      <c r="AH618" s="122"/>
      <c r="AI618" s="123"/>
      <c r="AJ618" s="112"/>
      <c r="AK618" s="119">
        <f t="shared" si="383"/>
        <v>0</v>
      </c>
      <c r="AL618" s="124"/>
      <c r="AM618" s="115">
        <f>IFERROR(IF(AL618="",0,(SUMIF($G$3:AK$3,"金额-入",$G618:AK618)-SUMIF($G$3:AK$3,"金额-出",$G618:AK618))/(SUMIF($G$3:AK$3,"数量-入",$G618:AK618)-SUMIF($G$3:AK$3,"数量-出",$G618:AK618))),0)</f>
        <v>0</v>
      </c>
      <c r="AN618" s="115">
        <f t="shared" si="384"/>
        <v>0</v>
      </c>
      <c r="AO618" s="125"/>
      <c r="AP618" s="126"/>
      <c r="AQ618" s="123"/>
      <c r="AR618" s="112"/>
      <c r="AS618" s="119">
        <f t="shared" si="385"/>
        <v>0</v>
      </c>
      <c r="AT618" s="124"/>
      <c r="AU618" s="115">
        <f>IFERROR(IF(AT618="",0,(SUMIF($G$3:AS$3,"金额-入",$G618:AS618)-SUMIF($G$3:AS$3,"金额-出",$G618:AS618))/(SUMIF($G$3:AS$3,"数量-入",$G618:AS618)-SUMIF($G$3:AS$3,"数量-出",$G618:AS618))),0)</f>
        <v>0</v>
      </c>
      <c r="AV618" s="115">
        <f t="shared" si="386"/>
        <v>0</v>
      </c>
      <c r="AW618" s="125"/>
      <c r="AX618" s="126"/>
      <c r="AY618" s="123"/>
      <c r="AZ618" s="112"/>
      <c r="BA618" s="119">
        <f t="shared" si="387"/>
        <v>0</v>
      </c>
      <c r="BB618" s="124"/>
      <c r="BC618" s="115">
        <f>IFERROR(IF(BB618="",0,(SUMIF($G$3:BA$3,"金额-入",$G618:BA618)-SUMIF($G$3:BA$3,"金额-出",$G618:BA618))/(SUMIF($G$3:BA$3,"数量-入",$G618:BA618)-SUMIF($G$3:BA$3,"数量-出",$G618:BA618))),0)</f>
        <v>0</v>
      </c>
      <c r="BD618" s="115">
        <f t="shared" si="388"/>
        <v>0</v>
      </c>
      <c r="BE618" s="125"/>
      <c r="BF618" s="126"/>
      <c r="BG618" s="123"/>
      <c r="BH618" s="112"/>
      <c r="BI618" s="119">
        <f t="shared" si="389"/>
        <v>0</v>
      </c>
      <c r="BJ618" s="124"/>
      <c r="BK618" s="115">
        <f>IFERROR(IF(BJ618="",0,(SUMIF($G$3:BI$3,"金额-入",$G618:BI618)-SUMIF($G$3:BI$3,"金额-出",$G618:BI618))/(SUMIF($G$3:BI$3,"数量-入",$G618:BI618)-SUMIF($G$3:BI$3,"数量-出",$G618:BI618))),0)</f>
        <v>0</v>
      </c>
      <c r="BL618" s="115">
        <f t="shared" si="390"/>
        <v>0</v>
      </c>
      <c r="BM618" s="125"/>
      <c r="BN618" s="126"/>
      <c r="BO618" s="123"/>
      <c r="BP618" s="112"/>
      <c r="BQ618" s="119">
        <f t="shared" si="391"/>
        <v>0</v>
      </c>
      <c r="BR618" s="124"/>
      <c r="BS618" s="115">
        <f>IFERROR(IF(BR618="",0,(SUMIF($G$3:BQ$3,"金额-入",$G618:BQ618)-SUMIF($G$3:BQ$3,"金额-出",$G618:BQ618))/(SUMIF($G$3:BQ$3,"数量-入",$G618:BQ618)-SUMIF($G$3:BQ$3,"数量-出",$G618:BQ618))),0)</f>
        <v>0</v>
      </c>
      <c r="BT618" s="115">
        <f t="shared" si="392"/>
        <v>0</v>
      </c>
      <c r="BU618" s="125"/>
      <c r="BV618" s="126"/>
      <c r="BW618" s="123"/>
      <c r="BX618" s="112"/>
      <c r="BY618" s="119">
        <f t="shared" si="393"/>
        <v>0</v>
      </c>
      <c r="BZ618" s="124"/>
      <c r="CA618" s="115">
        <f>IFERROR(IF(BZ618="",0,(SUMIF($G$3:BY$3,"金额-入",$G618:BY618)-SUMIF($G$3:BY$3,"金额-出",$G618:BY618))/(SUMIF($G$3:BY$3,"数量-入",$G618:BY618)-SUMIF($G$3:BY$3,"数量-出",$G618:BY618))),0)</f>
        <v>0</v>
      </c>
      <c r="CB618" s="115">
        <f t="shared" si="394"/>
        <v>0</v>
      </c>
      <c r="CC618" s="125"/>
      <c r="CD618" s="126"/>
      <c r="CE618" s="123"/>
      <c r="CF618" s="112"/>
      <c r="CG618" s="119">
        <f t="shared" si="395"/>
        <v>0</v>
      </c>
      <c r="CH618" s="124"/>
      <c r="CI618" s="115">
        <f>IFERROR(IF(CH618="",0,(SUMIF($G$3:CG$3,"金额-入",$G618:CG618)-SUMIF($G$3:CG$3,"金额-出",$G618:CG618))/(SUMIF($G$3:CG$3,"数量-入",$G618:CG618)-SUMIF($G$3:CG$3,"数量-出",$G618:CG618))),0)</f>
        <v>0</v>
      </c>
      <c r="CJ618" s="115">
        <f t="shared" si="396"/>
        <v>0</v>
      </c>
      <c r="CK618" s="125"/>
      <c r="CL618" s="126"/>
      <c r="CM618" s="123"/>
      <c r="CN618" s="112"/>
      <c r="CO618" s="119">
        <f t="shared" si="397"/>
        <v>0</v>
      </c>
      <c r="CP618" s="124"/>
      <c r="CQ618" s="115">
        <f>IFERROR(IF(CP618="",0,(SUMIF($G$3:CO$3,"金额-入",$G618:CO618)-SUMIF($G$3:CO$3,"金额-出",$G618:CO618))/(SUMIF($G$3:CO$3,"数量-入",$G618:CO618)-SUMIF($G$3:CO$3,"数量-出",$G618:CO618))),0)</f>
        <v>0</v>
      </c>
      <c r="CR618" s="115">
        <f t="shared" si="398"/>
        <v>0</v>
      </c>
      <c r="CS618" s="125"/>
      <c r="CT618" s="126"/>
      <c r="CU618" s="123"/>
      <c r="CV618" s="112"/>
      <c r="CW618" s="119">
        <f t="shared" si="399"/>
        <v>0</v>
      </c>
      <c r="CX618" s="124"/>
      <c r="CY618" s="115">
        <f>IFERROR(IF(CX618="",0,(SUMIF($G$3:CW$3,"金额-入",$G618:CW618)-SUMIF($G$3:CW$3,"金额-出",$G618:CW618))/(SUMIF($G$3:CW$3,"数量-入",$G618:CW618)-SUMIF($G$3:CW$3,"数量-出",$G618:CW618))),0)</f>
        <v>0</v>
      </c>
      <c r="CZ618" s="115">
        <f t="shared" si="400"/>
        <v>0</v>
      </c>
      <c r="DA618" s="125"/>
      <c r="DB618" s="126"/>
      <c r="DC618" s="123"/>
      <c r="DD618" s="112"/>
      <c r="DE618" s="119">
        <f t="shared" si="401"/>
        <v>0</v>
      </c>
      <c r="DF618" s="124"/>
      <c r="DG618" s="115">
        <f>IFERROR(IF(DF618="",0,(SUMIF($G$3:DE$3,"金额-入",$G618:DE618)-SUMIF($G$3:DE$3,"金额-出",$G618:DE618))/(SUMIF($G$3:DE$3,"数量-入",$G618:DE618)-SUMIF($G$3:DE$3,"数量-出",$G618:DE618))),0)</f>
        <v>0</v>
      </c>
      <c r="DH618" s="115">
        <f t="shared" si="402"/>
        <v>0</v>
      </c>
      <c r="DI618" s="125"/>
      <c r="DJ618" s="126"/>
      <c r="DK618" s="109">
        <f t="array" ref="DK618">MIN(IF(($G$3:$DJ$3="单价")*(G618:DJ618&lt;&gt;0),G618:DJ618))</f>
        <v>0</v>
      </c>
      <c r="DL618" s="97">
        <f t="array" ref="DL618">MAX(IF($G$3:$DJ$3="单价",G618:DJ618))</f>
        <v>0</v>
      </c>
      <c r="DM618" s="115">
        <f t="shared" si="403"/>
        <v>0</v>
      </c>
      <c r="DN618" s="127"/>
      <c r="DO618" s="2"/>
      <c r="DP618" s="11">
        <f t="shared" si="404"/>
        <v>0</v>
      </c>
      <c r="DQ618" s="11">
        <f t="shared" si="405"/>
        <v>0</v>
      </c>
      <c r="DR618" s="11"/>
      <c r="DS618" s="11"/>
      <c r="DT618" s="11"/>
      <c r="DU618" s="2"/>
      <c r="DV618" s="2"/>
      <c r="DW618" s="2"/>
      <c r="DX618" s="2"/>
      <c r="DY618" s="2"/>
    </row>
    <row r="619" spans="1:129" ht="18" hidden="1" customHeight="1" outlineLevel="1" x14ac:dyDescent="0.15">
      <c r="A619" s="2"/>
      <c r="B619" s="53">
        <f t="shared" si="368"/>
        <v>615</v>
      </c>
      <c r="C619" s="5"/>
      <c r="D619" s="6"/>
      <c r="E619" s="7"/>
      <c r="F619" s="8"/>
      <c r="G619" s="111"/>
      <c r="H619" s="112"/>
      <c r="I619" s="113">
        <f t="shared" si="371"/>
        <v>0</v>
      </c>
      <c r="J619" s="114">
        <f t="shared" si="372"/>
        <v>0</v>
      </c>
      <c r="K619" s="115">
        <f t="shared" si="369"/>
        <v>0</v>
      </c>
      <c r="L619" s="113">
        <f t="shared" si="373"/>
        <v>0</v>
      </c>
      <c r="M619" s="114">
        <f t="shared" si="374"/>
        <v>0</v>
      </c>
      <c r="N619" s="115">
        <f t="shared" si="370"/>
        <v>0</v>
      </c>
      <c r="O619" s="113">
        <f t="shared" si="375"/>
        <v>0</v>
      </c>
      <c r="P619" s="116">
        <f t="shared" si="376"/>
        <v>0</v>
      </c>
      <c r="Q619" s="117">
        <f t="shared" si="377"/>
        <v>0</v>
      </c>
      <c r="R619" s="118">
        <f t="shared" si="378"/>
        <v>0</v>
      </c>
      <c r="S619" s="111"/>
      <c r="T619" s="112"/>
      <c r="U619" s="119">
        <f t="shared" si="379"/>
        <v>0</v>
      </c>
      <c r="V619" s="120"/>
      <c r="W619" s="115">
        <f>IFERROR(IF(V619="",0,(SUMIF($G$3:U$3,"金额-入",$G619:U619)-SUMIF($G$3:U$3,"金额-出",$G619:U619))/(SUMIF($G$3:U$3,"数量-入",$G619:U619)-SUMIF($G$3:U$3,"数量-出",$G619:U619))),0)</f>
        <v>0</v>
      </c>
      <c r="X619" s="115">
        <f t="shared" si="380"/>
        <v>0</v>
      </c>
      <c r="Y619" s="121"/>
      <c r="Z619" s="122"/>
      <c r="AA619" s="111"/>
      <c r="AB619" s="112"/>
      <c r="AC619" s="119">
        <f t="shared" si="381"/>
        <v>0</v>
      </c>
      <c r="AD619" s="120"/>
      <c r="AE619" s="115">
        <f>IFERROR(IF(AD619="",0,(SUMIF($G$3:AC$3,"金额-入",$G619:AC619)-SUMIF($G$3:AC$3,"金额-出",$G619:AC619))/(SUMIF($G$3:AC$3,"数量-入",$G619:AC619)-SUMIF($G$3:AC$3,"数量-出",$G619:AC619))),0)</f>
        <v>0</v>
      </c>
      <c r="AF619" s="115">
        <f t="shared" si="382"/>
        <v>0</v>
      </c>
      <c r="AG619" s="121"/>
      <c r="AH619" s="122"/>
      <c r="AI619" s="123"/>
      <c r="AJ619" s="112"/>
      <c r="AK619" s="119">
        <f t="shared" si="383"/>
        <v>0</v>
      </c>
      <c r="AL619" s="124"/>
      <c r="AM619" s="115">
        <f>IFERROR(IF(AL619="",0,(SUMIF($G$3:AK$3,"金额-入",$G619:AK619)-SUMIF($G$3:AK$3,"金额-出",$G619:AK619))/(SUMIF($G$3:AK$3,"数量-入",$G619:AK619)-SUMIF($G$3:AK$3,"数量-出",$G619:AK619))),0)</f>
        <v>0</v>
      </c>
      <c r="AN619" s="115">
        <f t="shared" si="384"/>
        <v>0</v>
      </c>
      <c r="AO619" s="125"/>
      <c r="AP619" s="126"/>
      <c r="AQ619" s="123"/>
      <c r="AR619" s="112"/>
      <c r="AS619" s="119">
        <f t="shared" si="385"/>
        <v>0</v>
      </c>
      <c r="AT619" s="124"/>
      <c r="AU619" s="115">
        <f>IFERROR(IF(AT619="",0,(SUMIF($G$3:AS$3,"金额-入",$G619:AS619)-SUMIF($G$3:AS$3,"金额-出",$G619:AS619))/(SUMIF($G$3:AS$3,"数量-入",$G619:AS619)-SUMIF($G$3:AS$3,"数量-出",$G619:AS619))),0)</f>
        <v>0</v>
      </c>
      <c r="AV619" s="115">
        <f t="shared" si="386"/>
        <v>0</v>
      </c>
      <c r="AW619" s="125"/>
      <c r="AX619" s="126"/>
      <c r="AY619" s="123"/>
      <c r="AZ619" s="112"/>
      <c r="BA619" s="119">
        <f t="shared" si="387"/>
        <v>0</v>
      </c>
      <c r="BB619" s="124"/>
      <c r="BC619" s="115">
        <f>IFERROR(IF(BB619="",0,(SUMIF($G$3:BA$3,"金额-入",$G619:BA619)-SUMIF($G$3:BA$3,"金额-出",$G619:BA619))/(SUMIF($G$3:BA$3,"数量-入",$G619:BA619)-SUMIF($G$3:BA$3,"数量-出",$G619:BA619))),0)</f>
        <v>0</v>
      </c>
      <c r="BD619" s="115">
        <f t="shared" si="388"/>
        <v>0</v>
      </c>
      <c r="BE619" s="125"/>
      <c r="BF619" s="126"/>
      <c r="BG619" s="123"/>
      <c r="BH619" s="112"/>
      <c r="BI619" s="119">
        <f t="shared" si="389"/>
        <v>0</v>
      </c>
      <c r="BJ619" s="124"/>
      <c r="BK619" s="115">
        <f>IFERROR(IF(BJ619="",0,(SUMIF($G$3:BI$3,"金额-入",$G619:BI619)-SUMIF($G$3:BI$3,"金额-出",$G619:BI619))/(SUMIF($G$3:BI$3,"数量-入",$G619:BI619)-SUMIF($G$3:BI$3,"数量-出",$G619:BI619))),0)</f>
        <v>0</v>
      </c>
      <c r="BL619" s="115">
        <f t="shared" si="390"/>
        <v>0</v>
      </c>
      <c r="BM619" s="125"/>
      <c r="BN619" s="126"/>
      <c r="BO619" s="123"/>
      <c r="BP619" s="112"/>
      <c r="BQ619" s="119">
        <f t="shared" si="391"/>
        <v>0</v>
      </c>
      <c r="BR619" s="124"/>
      <c r="BS619" s="115">
        <f>IFERROR(IF(BR619="",0,(SUMIF($G$3:BQ$3,"金额-入",$G619:BQ619)-SUMIF($G$3:BQ$3,"金额-出",$G619:BQ619))/(SUMIF($G$3:BQ$3,"数量-入",$G619:BQ619)-SUMIF($G$3:BQ$3,"数量-出",$G619:BQ619))),0)</f>
        <v>0</v>
      </c>
      <c r="BT619" s="115">
        <f t="shared" si="392"/>
        <v>0</v>
      </c>
      <c r="BU619" s="125"/>
      <c r="BV619" s="126"/>
      <c r="BW619" s="123"/>
      <c r="BX619" s="112"/>
      <c r="BY619" s="119">
        <f t="shared" si="393"/>
        <v>0</v>
      </c>
      <c r="BZ619" s="124"/>
      <c r="CA619" s="115">
        <f>IFERROR(IF(BZ619="",0,(SUMIF($G$3:BY$3,"金额-入",$G619:BY619)-SUMIF($G$3:BY$3,"金额-出",$G619:BY619))/(SUMIF($G$3:BY$3,"数量-入",$G619:BY619)-SUMIF($G$3:BY$3,"数量-出",$G619:BY619))),0)</f>
        <v>0</v>
      </c>
      <c r="CB619" s="115">
        <f t="shared" si="394"/>
        <v>0</v>
      </c>
      <c r="CC619" s="125"/>
      <c r="CD619" s="126"/>
      <c r="CE619" s="123"/>
      <c r="CF619" s="112"/>
      <c r="CG619" s="119">
        <f t="shared" si="395"/>
        <v>0</v>
      </c>
      <c r="CH619" s="124"/>
      <c r="CI619" s="115">
        <f>IFERROR(IF(CH619="",0,(SUMIF($G$3:CG$3,"金额-入",$G619:CG619)-SUMIF($G$3:CG$3,"金额-出",$G619:CG619))/(SUMIF($G$3:CG$3,"数量-入",$G619:CG619)-SUMIF($G$3:CG$3,"数量-出",$G619:CG619))),0)</f>
        <v>0</v>
      </c>
      <c r="CJ619" s="115">
        <f t="shared" si="396"/>
        <v>0</v>
      </c>
      <c r="CK619" s="125"/>
      <c r="CL619" s="126"/>
      <c r="CM619" s="123"/>
      <c r="CN619" s="112"/>
      <c r="CO619" s="119">
        <f t="shared" si="397"/>
        <v>0</v>
      </c>
      <c r="CP619" s="124"/>
      <c r="CQ619" s="115">
        <f>IFERROR(IF(CP619="",0,(SUMIF($G$3:CO$3,"金额-入",$G619:CO619)-SUMIF($G$3:CO$3,"金额-出",$G619:CO619))/(SUMIF($G$3:CO$3,"数量-入",$G619:CO619)-SUMIF($G$3:CO$3,"数量-出",$G619:CO619))),0)</f>
        <v>0</v>
      </c>
      <c r="CR619" s="115">
        <f t="shared" si="398"/>
        <v>0</v>
      </c>
      <c r="CS619" s="125"/>
      <c r="CT619" s="126"/>
      <c r="CU619" s="123"/>
      <c r="CV619" s="112"/>
      <c r="CW619" s="119">
        <f t="shared" si="399"/>
        <v>0</v>
      </c>
      <c r="CX619" s="124"/>
      <c r="CY619" s="115">
        <f>IFERROR(IF(CX619="",0,(SUMIF($G$3:CW$3,"金额-入",$G619:CW619)-SUMIF($G$3:CW$3,"金额-出",$G619:CW619))/(SUMIF($G$3:CW$3,"数量-入",$G619:CW619)-SUMIF($G$3:CW$3,"数量-出",$G619:CW619))),0)</f>
        <v>0</v>
      </c>
      <c r="CZ619" s="115">
        <f t="shared" si="400"/>
        <v>0</v>
      </c>
      <c r="DA619" s="125"/>
      <c r="DB619" s="126"/>
      <c r="DC619" s="123"/>
      <c r="DD619" s="112"/>
      <c r="DE619" s="119">
        <f t="shared" si="401"/>
        <v>0</v>
      </c>
      <c r="DF619" s="124"/>
      <c r="DG619" s="115">
        <f>IFERROR(IF(DF619="",0,(SUMIF($G$3:DE$3,"金额-入",$G619:DE619)-SUMIF($G$3:DE$3,"金额-出",$G619:DE619))/(SUMIF($G$3:DE$3,"数量-入",$G619:DE619)-SUMIF($G$3:DE$3,"数量-出",$G619:DE619))),0)</f>
        <v>0</v>
      </c>
      <c r="DH619" s="115">
        <f t="shared" si="402"/>
        <v>0</v>
      </c>
      <c r="DI619" s="125"/>
      <c r="DJ619" s="126"/>
      <c r="DK619" s="109">
        <f t="array" ref="DK619">MIN(IF(($G$3:$DJ$3="单价")*(G619:DJ619&lt;&gt;0),G619:DJ619))</f>
        <v>0</v>
      </c>
      <c r="DL619" s="97">
        <f t="array" ref="DL619">MAX(IF($G$3:$DJ$3="单价",G619:DJ619))</f>
        <v>0</v>
      </c>
      <c r="DM619" s="115">
        <f t="shared" si="403"/>
        <v>0</v>
      </c>
      <c r="DN619" s="127"/>
      <c r="DO619" s="2"/>
      <c r="DP619" s="11">
        <f t="shared" si="404"/>
        <v>0</v>
      </c>
      <c r="DQ619" s="11">
        <f t="shared" si="405"/>
        <v>0</v>
      </c>
      <c r="DR619" s="11"/>
      <c r="DS619" s="11"/>
      <c r="DT619" s="11"/>
      <c r="DU619" s="2"/>
      <c r="DV619" s="2"/>
      <c r="DW619" s="2"/>
      <c r="DX619" s="2"/>
      <c r="DY619" s="2"/>
    </row>
    <row r="620" spans="1:129" ht="18" hidden="1" customHeight="1" outlineLevel="1" x14ac:dyDescent="0.15">
      <c r="A620" s="2"/>
      <c r="B620" s="53">
        <f t="shared" si="368"/>
        <v>616</v>
      </c>
      <c r="C620" s="5"/>
      <c r="D620" s="6"/>
      <c r="E620" s="7"/>
      <c r="F620" s="8"/>
      <c r="G620" s="111"/>
      <c r="H620" s="112"/>
      <c r="I620" s="113">
        <f t="shared" si="371"/>
        <v>0</v>
      </c>
      <c r="J620" s="114">
        <f t="shared" si="372"/>
        <v>0</v>
      </c>
      <c r="K620" s="115">
        <f t="shared" si="369"/>
        <v>0</v>
      </c>
      <c r="L620" s="113">
        <f t="shared" si="373"/>
        <v>0</v>
      </c>
      <c r="M620" s="114">
        <f t="shared" si="374"/>
        <v>0</v>
      </c>
      <c r="N620" s="115">
        <f t="shared" si="370"/>
        <v>0</v>
      </c>
      <c r="O620" s="113">
        <f t="shared" si="375"/>
        <v>0</v>
      </c>
      <c r="P620" s="116">
        <f t="shared" si="376"/>
        <v>0</v>
      </c>
      <c r="Q620" s="117">
        <f t="shared" si="377"/>
        <v>0</v>
      </c>
      <c r="R620" s="118">
        <f t="shared" si="378"/>
        <v>0</v>
      </c>
      <c r="S620" s="111"/>
      <c r="T620" s="112"/>
      <c r="U620" s="119">
        <f t="shared" si="379"/>
        <v>0</v>
      </c>
      <c r="V620" s="120"/>
      <c r="W620" s="115">
        <f>IFERROR(IF(V620="",0,(SUMIF($G$3:U$3,"金额-入",$G620:U620)-SUMIF($G$3:U$3,"金额-出",$G620:U620))/(SUMIF($G$3:U$3,"数量-入",$G620:U620)-SUMIF($G$3:U$3,"数量-出",$G620:U620))),0)</f>
        <v>0</v>
      </c>
      <c r="X620" s="115">
        <f t="shared" si="380"/>
        <v>0</v>
      </c>
      <c r="Y620" s="121"/>
      <c r="Z620" s="122"/>
      <c r="AA620" s="111"/>
      <c r="AB620" s="112"/>
      <c r="AC620" s="119">
        <f t="shared" si="381"/>
        <v>0</v>
      </c>
      <c r="AD620" s="120"/>
      <c r="AE620" s="115">
        <f>IFERROR(IF(AD620="",0,(SUMIF($G$3:AC$3,"金额-入",$G620:AC620)-SUMIF($G$3:AC$3,"金额-出",$G620:AC620))/(SUMIF($G$3:AC$3,"数量-入",$G620:AC620)-SUMIF($G$3:AC$3,"数量-出",$G620:AC620))),0)</f>
        <v>0</v>
      </c>
      <c r="AF620" s="115">
        <f t="shared" si="382"/>
        <v>0</v>
      </c>
      <c r="AG620" s="121"/>
      <c r="AH620" s="122"/>
      <c r="AI620" s="123"/>
      <c r="AJ620" s="112"/>
      <c r="AK620" s="119">
        <f t="shared" si="383"/>
        <v>0</v>
      </c>
      <c r="AL620" s="124"/>
      <c r="AM620" s="115">
        <f>IFERROR(IF(AL620="",0,(SUMIF($G$3:AK$3,"金额-入",$G620:AK620)-SUMIF($G$3:AK$3,"金额-出",$G620:AK620))/(SUMIF($G$3:AK$3,"数量-入",$G620:AK620)-SUMIF($G$3:AK$3,"数量-出",$G620:AK620))),0)</f>
        <v>0</v>
      </c>
      <c r="AN620" s="115">
        <f t="shared" si="384"/>
        <v>0</v>
      </c>
      <c r="AO620" s="125"/>
      <c r="AP620" s="126"/>
      <c r="AQ620" s="123"/>
      <c r="AR620" s="112"/>
      <c r="AS620" s="119">
        <f t="shared" si="385"/>
        <v>0</v>
      </c>
      <c r="AT620" s="124"/>
      <c r="AU620" s="115">
        <f>IFERROR(IF(AT620="",0,(SUMIF($G$3:AS$3,"金额-入",$G620:AS620)-SUMIF($G$3:AS$3,"金额-出",$G620:AS620))/(SUMIF($G$3:AS$3,"数量-入",$G620:AS620)-SUMIF($G$3:AS$3,"数量-出",$G620:AS620))),0)</f>
        <v>0</v>
      </c>
      <c r="AV620" s="115">
        <f t="shared" si="386"/>
        <v>0</v>
      </c>
      <c r="AW620" s="125"/>
      <c r="AX620" s="126"/>
      <c r="AY620" s="123"/>
      <c r="AZ620" s="112"/>
      <c r="BA620" s="119">
        <f t="shared" si="387"/>
        <v>0</v>
      </c>
      <c r="BB620" s="124"/>
      <c r="BC620" s="115">
        <f>IFERROR(IF(BB620="",0,(SUMIF($G$3:BA$3,"金额-入",$G620:BA620)-SUMIF($G$3:BA$3,"金额-出",$G620:BA620))/(SUMIF($G$3:BA$3,"数量-入",$G620:BA620)-SUMIF($G$3:BA$3,"数量-出",$G620:BA620))),0)</f>
        <v>0</v>
      </c>
      <c r="BD620" s="115">
        <f t="shared" si="388"/>
        <v>0</v>
      </c>
      <c r="BE620" s="125"/>
      <c r="BF620" s="126"/>
      <c r="BG620" s="123"/>
      <c r="BH620" s="112"/>
      <c r="BI620" s="119">
        <f t="shared" si="389"/>
        <v>0</v>
      </c>
      <c r="BJ620" s="124"/>
      <c r="BK620" s="115">
        <f>IFERROR(IF(BJ620="",0,(SUMIF($G$3:BI$3,"金额-入",$G620:BI620)-SUMIF($G$3:BI$3,"金额-出",$G620:BI620))/(SUMIF($G$3:BI$3,"数量-入",$G620:BI620)-SUMIF($G$3:BI$3,"数量-出",$G620:BI620))),0)</f>
        <v>0</v>
      </c>
      <c r="BL620" s="115">
        <f t="shared" si="390"/>
        <v>0</v>
      </c>
      <c r="BM620" s="125"/>
      <c r="BN620" s="126"/>
      <c r="BO620" s="123"/>
      <c r="BP620" s="112"/>
      <c r="BQ620" s="119">
        <f t="shared" si="391"/>
        <v>0</v>
      </c>
      <c r="BR620" s="124"/>
      <c r="BS620" s="115">
        <f>IFERROR(IF(BR620="",0,(SUMIF($G$3:BQ$3,"金额-入",$G620:BQ620)-SUMIF($G$3:BQ$3,"金额-出",$G620:BQ620))/(SUMIF($G$3:BQ$3,"数量-入",$G620:BQ620)-SUMIF($G$3:BQ$3,"数量-出",$G620:BQ620))),0)</f>
        <v>0</v>
      </c>
      <c r="BT620" s="115">
        <f t="shared" si="392"/>
        <v>0</v>
      </c>
      <c r="BU620" s="125"/>
      <c r="BV620" s="126"/>
      <c r="BW620" s="123"/>
      <c r="BX620" s="112"/>
      <c r="BY620" s="119">
        <f t="shared" si="393"/>
        <v>0</v>
      </c>
      <c r="BZ620" s="124"/>
      <c r="CA620" s="115">
        <f>IFERROR(IF(BZ620="",0,(SUMIF($G$3:BY$3,"金额-入",$G620:BY620)-SUMIF($G$3:BY$3,"金额-出",$G620:BY620))/(SUMIF($G$3:BY$3,"数量-入",$G620:BY620)-SUMIF($G$3:BY$3,"数量-出",$G620:BY620))),0)</f>
        <v>0</v>
      </c>
      <c r="CB620" s="115">
        <f t="shared" si="394"/>
        <v>0</v>
      </c>
      <c r="CC620" s="125"/>
      <c r="CD620" s="126"/>
      <c r="CE620" s="123"/>
      <c r="CF620" s="112"/>
      <c r="CG620" s="119">
        <f t="shared" si="395"/>
        <v>0</v>
      </c>
      <c r="CH620" s="124"/>
      <c r="CI620" s="115">
        <f>IFERROR(IF(CH620="",0,(SUMIF($G$3:CG$3,"金额-入",$G620:CG620)-SUMIF($G$3:CG$3,"金额-出",$G620:CG620))/(SUMIF($G$3:CG$3,"数量-入",$G620:CG620)-SUMIF($G$3:CG$3,"数量-出",$G620:CG620))),0)</f>
        <v>0</v>
      </c>
      <c r="CJ620" s="115">
        <f t="shared" si="396"/>
        <v>0</v>
      </c>
      <c r="CK620" s="125"/>
      <c r="CL620" s="126"/>
      <c r="CM620" s="123"/>
      <c r="CN620" s="112"/>
      <c r="CO620" s="119">
        <f t="shared" si="397"/>
        <v>0</v>
      </c>
      <c r="CP620" s="124"/>
      <c r="CQ620" s="115">
        <f>IFERROR(IF(CP620="",0,(SUMIF($G$3:CO$3,"金额-入",$G620:CO620)-SUMIF($G$3:CO$3,"金额-出",$G620:CO620))/(SUMIF($G$3:CO$3,"数量-入",$G620:CO620)-SUMIF($G$3:CO$3,"数量-出",$G620:CO620))),0)</f>
        <v>0</v>
      </c>
      <c r="CR620" s="115">
        <f t="shared" si="398"/>
        <v>0</v>
      </c>
      <c r="CS620" s="125"/>
      <c r="CT620" s="126"/>
      <c r="CU620" s="123"/>
      <c r="CV620" s="112"/>
      <c r="CW620" s="119">
        <f t="shared" si="399"/>
        <v>0</v>
      </c>
      <c r="CX620" s="124"/>
      <c r="CY620" s="115">
        <f>IFERROR(IF(CX620="",0,(SUMIF($G$3:CW$3,"金额-入",$G620:CW620)-SUMIF($G$3:CW$3,"金额-出",$G620:CW620))/(SUMIF($G$3:CW$3,"数量-入",$G620:CW620)-SUMIF($G$3:CW$3,"数量-出",$G620:CW620))),0)</f>
        <v>0</v>
      </c>
      <c r="CZ620" s="115">
        <f t="shared" si="400"/>
        <v>0</v>
      </c>
      <c r="DA620" s="125"/>
      <c r="DB620" s="126"/>
      <c r="DC620" s="123"/>
      <c r="DD620" s="112"/>
      <c r="DE620" s="119">
        <f t="shared" si="401"/>
        <v>0</v>
      </c>
      <c r="DF620" s="124"/>
      <c r="DG620" s="115">
        <f>IFERROR(IF(DF620="",0,(SUMIF($G$3:DE$3,"金额-入",$G620:DE620)-SUMIF($G$3:DE$3,"金额-出",$G620:DE620))/(SUMIF($G$3:DE$3,"数量-入",$G620:DE620)-SUMIF($G$3:DE$3,"数量-出",$G620:DE620))),0)</f>
        <v>0</v>
      </c>
      <c r="DH620" s="115">
        <f t="shared" si="402"/>
        <v>0</v>
      </c>
      <c r="DI620" s="125"/>
      <c r="DJ620" s="126"/>
      <c r="DK620" s="109">
        <f t="array" ref="DK620">MIN(IF(($G$3:$DJ$3="单价")*(G620:DJ620&lt;&gt;0),G620:DJ620))</f>
        <v>0</v>
      </c>
      <c r="DL620" s="97">
        <f t="array" ref="DL620">MAX(IF($G$3:$DJ$3="单价",G620:DJ620))</f>
        <v>0</v>
      </c>
      <c r="DM620" s="115">
        <f t="shared" si="403"/>
        <v>0</v>
      </c>
      <c r="DN620" s="127"/>
      <c r="DO620" s="2"/>
      <c r="DP620" s="11">
        <f t="shared" si="404"/>
        <v>0</v>
      </c>
      <c r="DQ620" s="11">
        <f t="shared" si="405"/>
        <v>0</v>
      </c>
      <c r="DR620" s="11"/>
      <c r="DS620" s="11"/>
      <c r="DT620" s="11"/>
      <c r="DU620" s="2"/>
      <c r="DV620" s="2"/>
      <c r="DW620" s="2"/>
      <c r="DX620" s="2"/>
      <c r="DY620" s="2"/>
    </row>
    <row r="621" spans="1:129" ht="18" hidden="1" customHeight="1" outlineLevel="1" x14ac:dyDescent="0.15">
      <c r="A621" s="2"/>
      <c r="B621" s="53">
        <f t="shared" si="368"/>
        <v>617</v>
      </c>
      <c r="C621" s="5"/>
      <c r="D621" s="6"/>
      <c r="E621" s="7"/>
      <c r="F621" s="8"/>
      <c r="G621" s="111"/>
      <c r="H621" s="112"/>
      <c r="I621" s="113">
        <f t="shared" si="371"/>
        <v>0</v>
      </c>
      <c r="J621" s="114">
        <f t="shared" si="372"/>
        <v>0</v>
      </c>
      <c r="K621" s="115">
        <f t="shared" si="369"/>
        <v>0</v>
      </c>
      <c r="L621" s="113">
        <f t="shared" si="373"/>
        <v>0</v>
      </c>
      <c r="M621" s="114">
        <f t="shared" si="374"/>
        <v>0</v>
      </c>
      <c r="N621" s="115">
        <f t="shared" si="370"/>
        <v>0</v>
      </c>
      <c r="O621" s="113">
        <f t="shared" si="375"/>
        <v>0</v>
      </c>
      <c r="P621" s="116">
        <f t="shared" si="376"/>
        <v>0</v>
      </c>
      <c r="Q621" s="117">
        <f t="shared" si="377"/>
        <v>0</v>
      </c>
      <c r="R621" s="118">
        <f t="shared" si="378"/>
        <v>0</v>
      </c>
      <c r="S621" s="111"/>
      <c r="T621" s="112"/>
      <c r="U621" s="119">
        <f t="shared" si="379"/>
        <v>0</v>
      </c>
      <c r="V621" s="120"/>
      <c r="W621" s="115">
        <f>IFERROR(IF(V621="",0,(SUMIF($G$3:U$3,"金额-入",$G621:U621)-SUMIF($G$3:U$3,"金额-出",$G621:U621))/(SUMIF($G$3:U$3,"数量-入",$G621:U621)-SUMIF($G$3:U$3,"数量-出",$G621:U621))),0)</f>
        <v>0</v>
      </c>
      <c r="X621" s="115">
        <f t="shared" si="380"/>
        <v>0</v>
      </c>
      <c r="Y621" s="121"/>
      <c r="Z621" s="122"/>
      <c r="AA621" s="111"/>
      <c r="AB621" s="112"/>
      <c r="AC621" s="119">
        <f t="shared" si="381"/>
        <v>0</v>
      </c>
      <c r="AD621" s="120"/>
      <c r="AE621" s="115">
        <f>IFERROR(IF(AD621="",0,(SUMIF($G$3:AC$3,"金额-入",$G621:AC621)-SUMIF($G$3:AC$3,"金额-出",$G621:AC621))/(SUMIF($G$3:AC$3,"数量-入",$G621:AC621)-SUMIF($G$3:AC$3,"数量-出",$G621:AC621))),0)</f>
        <v>0</v>
      </c>
      <c r="AF621" s="115">
        <f t="shared" si="382"/>
        <v>0</v>
      </c>
      <c r="AG621" s="121"/>
      <c r="AH621" s="122"/>
      <c r="AI621" s="123"/>
      <c r="AJ621" s="112"/>
      <c r="AK621" s="119">
        <f t="shared" si="383"/>
        <v>0</v>
      </c>
      <c r="AL621" s="124"/>
      <c r="AM621" s="115">
        <f>IFERROR(IF(AL621="",0,(SUMIF($G$3:AK$3,"金额-入",$G621:AK621)-SUMIF($G$3:AK$3,"金额-出",$G621:AK621))/(SUMIF($G$3:AK$3,"数量-入",$G621:AK621)-SUMIF($G$3:AK$3,"数量-出",$G621:AK621))),0)</f>
        <v>0</v>
      </c>
      <c r="AN621" s="115">
        <f t="shared" si="384"/>
        <v>0</v>
      </c>
      <c r="AO621" s="125"/>
      <c r="AP621" s="126"/>
      <c r="AQ621" s="123"/>
      <c r="AR621" s="112"/>
      <c r="AS621" s="119">
        <f t="shared" si="385"/>
        <v>0</v>
      </c>
      <c r="AT621" s="124"/>
      <c r="AU621" s="115">
        <f>IFERROR(IF(AT621="",0,(SUMIF($G$3:AS$3,"金额-入",$G621:AS621)-SUMIF($G$3:AS$3,"金额-出",$G621:AS621))/(SUMIF($G$3:AS$3,"数量-入",$G621:AS621)-SUMIF($G$3:AS$3,"数量-出",$G621:AS621))),0)</f>
        <v>0</v>
      </c>
      <c r="AV621" s="115">
        <f t="shared" si="386"/>
        <v>0</v>
      </c>
      <c r="AW621" s="125"/>
      <c r="AX621" s="126"/>
      <c r="AY621" s="123"/>
      <c r="AZ621" s="112"/>
      <c r="BA621" s="119">
        <f t="shared" si="387"/>
        <v>0</v>
      </c>
      <c r="BB621" s="124"/>
      <c r="BC621" s="115">
        <f>IFERROR(IF(BB621="",0,(SUMIF($G$3:BA$3,"金额-入",$G621:BA621)-SUMIF($G$3:BA$3,"金额-出",$G621:BA621))/(SUMIF($G$3:BA$3,"数量-入",$G621:BA621)-SUMIF($G$3:BA$3,"数量-出",$G621:BA621))),0)</f>
        <v>0</v>
      </c>
      <c r="BD621" s="115">
        <f t="shared" si="388"/>
        <v>0</v>
      </c>
      <c r="BE621" s="125"/>
      <c r="BF621" s="126"/>
      <c r="BG621" s="123"/>
      <c r="BH621" s="112"/>
      <c r="BI621" s="119">
        <f t="shared" si="389"/>
        <v>0</v>
      </c>
      <c r="BJ621" s="124"/>
      <c r="BK621" s="115">
        <f>IFERROR(IF(BJ621="",0,(SUMIF($G$3:BI$3,"金额-入",$G621:BI621)-SUMIF($G$3:BI$3,"金额-出",$G621:BI621))/(SUMIF($G$3:BI$3,"数量-入",$G621:BI621)-SUMIF($G$3:BI$3,"数量-出",$G621:BI621))),0)</f>
        <v>0</v>
      </c>
      <c r="BL621" s="115">
        <f t="shared" si="390"/>
        <v>0</v>
      </c>
      <c r="BM621" s="125"/>
      <c r="BN621" s="126"/>
      <c r="BO621" s="123"/>
      <c r="BP621" s="112"/>
      <c r="BQ621" s="119">
        <f t="shared" si="391"/>
        <v>0</v>
      </c>
      <c r="BR621" s="124"/>
      <c r="BS621" s="115">
        <f>IFERROR(IF(BR621="",0,(SUMIF($G$3:BQ$3,"金额-入",$G621:BQ621)-SUMIF($G$3:BQ$3,"金额-出",$G621:BQ621))/(SUMIF($G$3:BQ$3,"数量-入",$G621:BQ621)-SUMIF($G$3:BQ$3,"数量-出",$G621:BQ621))),0)</f>
        <v>0</v>
      </c>
      <c r="BT621" s="115">
        <f t="shared" si="392"/>
        <v>0</v>
      </c>
      <c r="BU621" s="125"/>
      <c r="BV621" s="126"/>
      <c r="BW621" s="123"/>
      <c r="BX621" s="112"/>
      <c r="BY621" s="119">
        <f t="shared" si="393"/>
        <v>0</v>
      </c>
      <c r="BZ621" s="124"/>
      <c r="CA621" s="115">
        <f>IFERROR(IF(BZ621="",0,(SUMIF($G$3:BY$3,"金额-入",$G621:BY621)-SUMIF($G$3:BY$3,"金额-出",$G621:BY621))/(SUMIF($G$3:BY$3,"数量-入",$G621:BY621)-SUMIF($G$3:BY$3,"数量-出",$G621:BY621))),0)</f>
        <v>0</v>
      </c>
      <c r="CB621" s="115">
        <f t="shared" si="394"/>
        <v>0</v>
      </c>
      <c r="CC621" s="125"/>
      <c r="CD621" s="126"/>
      <c r="CE621" s="123"/>
      <c r="CF621" s="112"/>
      <c r="CG621" s="119">
        <f t="shared" si="395"/>
        <v>0</v>
      </c>
      <c r="CH621" s="124"/>
      <c r="CI621" s="115">
        <f>IFERROR(IF(CH621="",0,(SUMIF($G$3:CG$3,"金额-入",$G621:CG621)-SUMIF($G$3:CG$3,"金额-出",$G621:CG621))/(SUMIF($G$3:CG$3,"数量-入",$G621:CG621)-SUMIF($G$3:CG$3,"数量-出",$G621:CG621))),0)</f>
        <v>0</v>
      </c>
      <c r="CJ621" s="115">
        <f t="shared" si="396"/>
        <v>0</v>
      </c>
      <c r="CK621" s="125"/>
      <c r="CL621" s="126"/>
      <c r="CM621" s="123"/>
      <c r="CN621" s="112"/>
      <c r="CO621" s="119">
        <f t="shared" si="397"/>
        <v>0</v>
      </c>
      <c r="CP621" s="124"/>
      <c r="CQ621" s="115">
        <f>IFERROR(IF(CP621="",0,(SUMIF($G$3:CO$3,"金额-入",$G621:CO621)-SUMIF($G$3:CO$3,"金额-出",$G621:CO621))/(SUMIF($G$3:CO$3,"数量-入",$G621:CO621)-SUMIF($G$3:CO$3,"数量-出",$G621:CO621))),0)</f>
        <v>0</v>
      </c>
      <c r="CR621" s="115">
        <f t="shared" si="398"/>
        <v>0</v>
      </c>
      <c r="CS621" s="125"/>
      <c r="CT621" s="126"/>
      <c r="CU621" s="123"/>
      <c r="CV621" s="112"/>
      <c r="CW621" s="119">
        <f t="shared" si="399"/>
        <v>0</v>
      </c>
      <c r="CX621" s="124"/>
      <c r="CY621" s="115">
        <f>IFERROR(IF(CX621="",0,(SUMIF($G$3:CW$3,"金额-入",$G621:CW621)-SUMIF($G$3:CW$3,"金额-出",$G621:CW621))/(SUMIF($G$3:CW$3,"数量-入",$G621:CW621)-SUMIF($G$3:CW$3,"数量-出",$G621:CW621))),0)</f>
        <v>0</v>
      </c>
      <c r="CZ621" s="115">
        <f t="shared" si="400"/>
        <v>0</v>
      </c>
      <c r="DA621" s="125"/>
      <c r="DB621" s="126"/>
      <c r="DC621" s="123"/>
      <c r="DD621" s="112"/>
      <c r="DE621" s="119">
        <f t="shared" si="401"/>
        <v>0</v>
      </c>
      <c r="DF621" s="124"/>
      <c r="DG621" s="115">
        <f>IFERROR(IF(DF621="",0,(SUMIF($G$3:DE$3,"金额-入",$G621:DE621)-SUMIF($G$3:DE$3,"金额-出",$G621:DE621))/(SUMIF($G$3:DE$3,"数量-入",$G621:DE621)-SUMIF($G$3:DE$3,"数量-出",$G621:DE621))),0)</f>
        <v>0</v>
      </c>
      <c r="DH621" s="115">
        <f t="shared" si="402"/>
        <v>0</v>
      </c>
      <c r="DI621" s="125"/>
      <c r="DJ621" s="126"/>
      <c r="DK621" s="109">
        <f t="array" ref="DK621">MIN(IF(($G$3:$DJ$3="单价")*(G621:DJ621&lt;&gt;0),G621:DJ621))</f>
        <v>0</v>
      </c>
      <c r="DL621" s="97">
        <f t="array" ref="DL621">MAX(IF($G$3:$DJ$3="单价",G621:DJ621))</f>
        <v>0</v>
      </c>
      <c r="DM621" s="115">
        <f t="shared" si="403"/>
        <v>0</v>
      </c>
      <c r="DN621" s="127"/>
      <c r="DO621" s="2"/>
      <c r="DP621" s="11">
        <f t="shared" si="404"/>
        <v>0</v>
      </c>
      <c r="DQ621" s="11">
        <f t="shared" si="405"/>
        <v>0</v>
      </c>
      <c r="DR621" s="11"/>
      <c r="DS621" s="11"/>
      <c r="DT621" s="11"/>
      <c r="DU621" s="2"/>
      <c r="DV621" s="2"/>
      <c r="DW621" s="2"/>
      <c r="DX621" s="2"/>
      <c r="DY621" s="2"/>
    </row>
    <row r="622" spans="1:129" ht="18" hidden="1" customHeight="1" outlineLevel="1" x14ac:dyDescent="0.15">
      <c r="A622" s="2"/>
      <c r="B622" s="53">
        <f t="shared" si="368"/>
        <v>618</v>
      </c>
      <c r="C622" s="5"/>
      <c r="D622" s="6"/>
      <c r="E622" s="7"/>
      <c r="F622" s="8"/>
      <c r="G622" s="111"/>
      <c r="H622" s="112"/>
      <c r="I622" s="113">
        <f t="shared" si="371"/>
        <v>0</v>
      </c>
      <c r="J622" s="114">
        <f t="shared" si="372"/>
        <v>0</v>
      </c>
      <c r="K622" s="115">
        <f t="shared" si="369"/>
        <v>0</v>
      </c>
      <c r="L622" s="113">
        <f t="shared" si="373"/>
        <v>0</v>
      </c>
      <c r="M622" s="114">
        <f t="shared" si="374"/>
        <v>0</v>
      </c>
      <c r="N622" s="115">
        <f t="shared" si="370"/>
        <v>0</v>
      </c>
      <c r="O622" s="113">
        <f t="shared" si="375"/>
        <v>0</v>
      </c>
      <c r="P622" s="116">
        <f t="shared" si="376"/>
        <v>0</v>
      </c>
      <c r="Q622" s="117">
        <f t="shared" si="377"/>
        <v>0</v>
      </c>
      <c r="R622" s="118">
        <f t="shared" si="378"/>
        <v>0</v>
      </c>
      <c r="S622" s="111"/>
      <c r="T622" s="112"/>
      <c r="U622" s="119">
        <f t="shared" si="379"/>
        <v>0</v>
      </c>
      <c r="V622" s="120"/>
      <c r="W622" s="115">
        <f>IFERROR(IF(V622="",0,(SUMIF($G$3:U$3,"金额-入",$G622:U622)-SUMIF($G$3:U$3,"金额-出",$G622:U622))/(SUMIF($G$3:U$3,"数量-入",$G622:U622)-SUMIF($G$3:U$3,"数量-出",$G622:U622))),0)</f>
        <v>0</v>
      </c>
      <c r="X622" s="115">
        <f t="shared" si="380"/>
        <v>0</v>
      </c>
      <c r="Y622" s="121"/>
      <c r="Z622" s="122"/>
      <c r="AA622" s="111"/>
      <c r="AB622" s="112"/>
      <c r="AC622" s="119">
        <f t="shared" si="381"/>
        <v>0</v>
      </c>
      <c r="AD622" s="120"/>
      <c r="AE622" s="115">
        <f>IFERROR(IF(AD622="",0,(SUMIF($G$3:AC$3,"金额-入",$G622:AC622)-SUMIF($G$3:AC$3,"金额-出",$G622:AC622))/(SUMIF($G$3:AC$3,"数量-入",$G622:AC622)-SUMIF($G$3:AC$3,"数量-出",$G622:AC622))),0)</f>
        <v>0</v>
      </c>
      <c r="AF622" s="115">
        <f t="shared" si="382"/>
        <v>0</v>
      </c>
      <c r="AG622" s="121"/>
      <c r="AH622" s="122"/>
      <c r="AI622" s="123"/>
      <c r="AJ622" s="112"/>
      <c r="AK622" s="119">
        <f t="shared" si="383"/>
        <v>0</v>
      </c>
      <c r="AL622" s="124"/>
      <c r="AM622" s="115">
        <f>IFERROR(IF(AL622="",0,(SUMIF($G$3:AK$3,"金额-入",$G622:AK622)-SUMIF($G$3:AK$3,"金额-出",$G622:AK622))/(SUMIF($G$3:AK$3,"数量-入",$G622:AK622)-SUMIF($G$3:AK$3,"数量-出",$G622:AK622))),0)</f>
        <v>0</v>
      </c>
      <c r="AN622" s="115">
        <f t="shared" si="384"/>
        <v>0</v>
      </c>
      <c r="AO622" s="125"/>
      <c r="AP622" s="126"/>
      <c r="AQ622" s="123"/>
      <c r="AR622" s="112"/>
      <c r="AS622" s="119">
        <f t="shared" si="385"/>
        <v>0</v>
      </c>
      <c r="AT622" s="124"/>
      <c r="AU622" s="115">
        <f>IFERROR(IF(AT622="",0,(SUMIF($G$3:AS$3,"金额-入",$G622:AS622)-SUMIF($G$3:AS$3,"金额-出",$G622:AS622))/(SUMIF($G$3:AS$3,"数量-入",$G622:AS622)-SUMIF($G$3:AS$3,"数量-出",$G622:AS622))),0)</f>
        <v>0</v>
      </c>
      <c r="AV622" s="115">
        <f t="shared" si="386"/>
        <v>0</v>
      </c>
      <c r="AW622" s="125"/>
      <c r="AX622" s="126"/>
      <c r="AY622" s="123"/>
      <c r="AZ622" s="112"/>
      <c r="BA622" s="119">
        <f t="shared" si="387"/>
        <v>0</v>
      </c>
      <c r="BB622" s="124"/>
      <c r="BC622" s="115">
        <f>IFERROR(IF(BB622="",0,(SUMIF($G$3:BA$3,"金额-入",$G622:BA622)-SUMIF($G$3:BA$3,"金额-出",$G622:BA622))/(SUMIF($G$3:BA$3,"数量-入",$G622:BA622)-SUMIF($G$3:BA$3,"数量-出",$G622:BA622))),0)</f>
        <v>0</v>
      </c>
      <c r="BD622" s="115">
        <f t="shared" si="388"/>
        <v>0</v>
      </c>
      <c r="BE622" s="125"/>
      <c r="BF622" s="126"/>
      <c r="BG622" s="123"/>
      <c r="BH622" s="112"/>
      <c r="BI622" s="119">
        <f t="shared" si="389"/>
        <v>0</v>
      </c>
      <c r="BJ622" s="124"/>
      <c r="BK622" s="115">
        <f>IFERROR(IF(BJ622="",0,(SUMIF($G$3:BI$3,"金额-入",$G622:BI622)-SUMIF($G$3:BI$3,"金额-出",$G622:BI622))/(SUMIF($G$3:BI$3,"数量-入",$G622:BI622)-SUMIF($G$3:BI$3,"数量-出",$G622:BI622))),0)</f>
        <v>0</v>
      </c>
      <c r="BL622" s="115">
        <f t="shared" si="390"/>
        <v>0</v>
      </c>
      <c r="BM622" s="125"/>
      <c r="BN622" s="126"/>
      <c r="BO622" s="123"/>
      <c r="BP622" s="112"/>
      <c r="BQ622" s="119">
        <f t="shared" si="391"/>
        <v>0</v>
      </c>
      <c r="BR622" s="124"/>
      <c r="BS622" s="115">
        <f>IFERROR(IF(BR622="",0,(SUMIF($G$3:BQ$3,"金额-入",$G622:BQ622)-SUMIF($G$3:BQ$3,"金额-出",$G622:BQ622))/(SUMIF($G$3:BQ$3,"数量-入",$G622:BQ622)-SUMIF($G$3:BQ$3,"数量-出",$G622:BQ622))),0)</f>
        <v>0</v>
      </c>
      <c r="BT622" s="115">
        <f t="shared" si="392"/>
        <v>0</v>
      </c>
      <c r="BU622" s="125"/>
      <c r="BV622" s="126"/>
      <c r="BW622" s="123"/>
      <c r="BX622" s="112"/>
      <c r="BY622" s="119">
        <f t="shared" si="393"/>
        <v>0</v>
      </c>
      <c r="BZ622" s="124"/>
      <c r="CA622" s="115">
        <f>IFERROR(IF(BZ622="",0,(SUMIF($G$3:BY$3,"金额-入",$G622:BY622)-SUMIF($G$3:BY$3,"金额-出",$G622:BY622))/(SUMIF($G$3:BY$3,"数量-入",$G622:BY622)-SUMIF($G$3:BY$3,"数量-出",$G622:BY622))),0)</f>
        <v>0</v>
      </c>
      <c r="CB622" s="115">
        <f t="shared" si="394"/>
        <v>0</v>
      </c>
      <c r="CC622" s="125"/>
      <c r="CD622" s="126"/>
      <c r="CE622" s="123"/>
      <c r="CF622" s="112"/>
      <c r="CG622" s="119">
        <f t="shared" si="395"/>
        <v>0</v>
      </c>
      <c r="CH622" s="124"/>
      <c r="CI622" s="115">
        <f>IFERROR(IF(CH622="",0,(SUMIF($G$3:CG$3,"金额-入",$G622:CG622)-SUMIF($G$3:CG$3,"金额-出",$G622:CG622))/(SUMIF($G$3:CG$3,"数量-入",$G622:CG622)-SUMIF($G$3:CG$3,"数量-出",$G622:CG622))),0)</f>
        <v>0</v>
      </c>
      <c r="CJ622" s="115">
        <f t="shared" si="396"/>
        <v>0</v>
      </c>
      <c r="CK622" s="125"/>
      <c r="CL622" s="126"/>
      <c r="CM622" s="123"/>
      <c r="CN622" s="112"/>
      <c r="CO622" s="119">
        <f t="shared" si="397"/>
        <v>0</v>
      </c>
      <c r="CP622" s="124"/>
      <c r="CQ622" s="115">
        <f>IFERROR(IF(CP622="",0,(SUMIF($G$3:CO$3,"金额-入",$G622:CO622)-SUMIF($G$3:CO$3,"金额-出",$G622:CO622))/(SUMIF($G$3:CO$3,"数量-入",$G622:CO622)-SUMIF($G$3:CO$3,"数量-出",$G622:CO622))),0)</f>
        <v>0</v>
      </c>
      <c r="CR622" s="115">
        <f t="shared" si="398"/>
        <v>0</v>
      </c>
      <c r="CS622" s="125"/>
      <c r="CT622" s="126"/>
      <c r="CU622" s="123"/>
      <c r="CV622" s="112"/>
      <c r="CW622" s="119">
        <f t="shared" si="399"/>
        <v>0</v>
      </c>
      <c r="CX622" s="124"/>
      <c r="CY622" s="115">
        <f>IFERROR(IF(CX622="",0,(SUMIF($G$3:CW$3,"金额-入",$G622:CW622)-SUMIF($G$3:CW$3,"金额-出",$G622:CW622))/(SUMIF($G$3:CW$3,"数量-入",$G622:CW622)-SUMIF($G$3:CW$3,"数量-出",$G622:CW622))),0)</f>
        <v>0</v>
      </c>
      <c r="CZ622" s="115">
        <f t="shared" si="400"/>
        <v>0</v>
      </c>
      <c r="DA622" s="125"/>
      <c r="DB622" s="126"/>
      <c r="DC622" s="123"/>
      <c r="DD622" s="112"/>
      <c r="DE622" s="119">
        <f t="shared" si="401"/>
        <v>0</v>
      </c>
      <c r="DF622" s="124"/>
      <c r="DG622" s="115">
        <f>IFERROR(IF(DF622="",0,(SUMIF($G$3:DE$3,"金额-入",$G622:DE622)-SUMIF($G$3:DE$3,"金额-出",$G622:DE622))/(SUMIF($G$3:DE$3,"数量-入",$G622:DE622)-SUMIF($G$3:DE$3,"数量-出",$G622:DE622))),0)</f>
        <v>0</v>
      </c>
      <c r="DH622" s="115">
        <f t="shared" si="402"/>
        <v>0</v>
      </c>
      <c r="DI622" s="125"/>
      <c r="DJ622" s="126"/>
      <c r="DK622" s="109">
        <f t="array" ref="DK622">MIN(IF(($G$3:$DJ$3="单价")*(G622:DJ622&lt;&gt;0),G622:DJ622))</f>
        <v>0</v>
      </c>
      <c r="DL622" s="97">
        <f t="array" ref="DL622">MAX(IF($G$3:$DJ$3="单价",G622:DJ622))</f>
        <v>0</v>
      </c>
      <c r="DM622" s="115">
        <f t="shared" si="403"/>
        <v>0</v>
      </c>
      <c r="DN622" s="127"/>
      <c r="DO622" s="2"/>
      <c r="DP622" s="11">
        <f t="shared" si="404"/>
        <v>0</v>
      </c>
      <c r="DQ622" s="11">
        <f t="shared" si="405"/>
        <v>0</v>
      </c>
      <c r="DR622" s="11"/>
      <c r="DS622" s="11"/>
      <c r="DT622" s="11"/>
      <c r="DU622" s="2"/>
      <c r="DV622" s="2"/>
      <c r="DW622" s="2"/>
      <c r="DX622" s="2"/>
      <c r="DY622" s="2"/>
    </row>
    <row r="623" spans="1:129" ht="18" hidden="1" customHeight="1" outlineLevel="1" x14ac:dyDescent="0.15">
      <c r="A623" s="2"/>
      <c r="B623" s="53">
        <f t="shared" si="368"/>
        <v>619</v>
      </c>
      <c r="C623" s="5"/>
      <c r="D623" s="6"/>
      <c r="E623" s="7"/>
      <c r="F623" s="8"/>
      <c r="G623" s="111"/>
      <c r="H623" s="112"/>
      <c r="I623" s="113">
        <f t="shared" si="371"/>
        <v>0</v>
      </c>
      <c r="J623" s="114">
        <f t="shared" si="372"/>
        <v>0</v>
      </c>
      <c r="K623" s="115">
        <f t="shared" si="369"/>
        <v>0</v>
      </c>
      <c r="L623" s="113">
        <f t="shared" si="373"/>
        <v>0</v>
      </c>
      <c r="M623" s="114">
        <f t="shared" si="374"/>
        <v>0</v>
      </c>
      <c r="N623" s="115">
        <f t="shared" si="370"/>
        <v>0</v>
      </c>
      <c r="O623" s="113">
        <f t="shared" si="375"/>
        <v>0</v>
      </c>
      <c r="P623" s="116">
        <f t="shared" si="376"/>
        <v>0</v>
      </c>
      <c r="Q623" s="117">
        <f t="shared" si="377"/>
        <v>0</v>
      </c>
      <c r="R623" s="118">
        <f t="shared" si="378"/>
        <v>0</v>
      </c>
      <c r="S623" s="111"/>
      <c r="T623" s="112"/>
      <c r="U623" s="119">
        <f t="shared" si="379"/>
        <v>0</v>
      </c>
      <c r="V623" s="120"/>
      <c r="W623" s="115">
        <f>IFERROR(IF(V623="",0,(SUMIF($G$3:U$3,"金额-入",$G623:U623)-SUMIF($G$3:U$3,"金额-出",$G623:U623))/(SUMIF($G$3:U$3,"数量-入",$G623:U623)-SUMIF($G$3:U$3,"数量-出",$G623:U623))),0)</f>
        <v>0</v>
      </c>
      <c r="X623" s="115">
        <f t="shared" si="380"/>
        <v>0</v>
      </c>
      <c r="Y623" s="121"/>
      <c r="Z623" s="122"/>
      <c r="AA623" s="111"/>
      <c r="AB623" s="112"/>
      <c r="AC623" s="119">
        <f t="shared" si="381"/>
        <v>0</v>
      </c>
      <c r="AD623" s="120"/>
      <c r="AE623" s="115">
        <f>IFERROR(IF(AD623="",0,(SUMIF($G$3:AC$3,"金额-入",$G623:AC623)-SUMIF($G$3:AC$3,"金额-出",$G623:AC623))/(SUMIF($G$3:AC$3,"数量-入",$G623:AC623)-SUMIF($G$3:AC$3,"数量-出",$G623:AC623))),0)</f>
        <v>0</v>
      </c>
      <c r="AF623" s="115">
        <f t="shared" si="382"/>
        <v>0</v>
      </c>
      <c r="AG623" s="121"/>
      <c r="AH623" s="122"/>
      <c r="AI623" s="123"/>
      <c r="AJ623" s="112"/>
      <c r="AK623" s="119">
        <f t="shared" si="383"/>
        <v>0</v>
      </c>
      <c r="AL623" s="124"/>
      <c r="AM623" s="115">
        <f>IFERROR(IF(AL623="",0,(SUMIF($G$3:AK$3,"金额-入",$G623:AK623)-SUMIF($G$3:AK$3,"金额-出",$G623:AK623))/(SUMIF($G$3:AK$3,"数量-入",$G623:AK623)-SUMIF($G$3:AK$3,"数量-出",$G623:AK623))),0)</f>
        <v>0</v>
      </c>
      <c r="AN623" s="115">
        <f t="shared" si="384"/>
        <v>0</v>
      </c>
      <c r="AO623" s="125"/>
      <c r="AP623" s="126"/>
      <c r="AQ623" s="123"/>
      <c r="AR623" s="112"/>
      <c r="AS623" s="119">
        <f t="shared" si="385"/>
        <v>0</v>
      </c>
      <c r="AT623" s="124"/>
      <c r="AU623" s="115">
        <f>IFERROR(IF(AT623="",0,(SUMIF($G$3:AS$3,"金额-入",$G623:AS623)-SUMIF($G$3:AS$3,"金额-出",$G623:AS623))/(SUMIF($G$3:AS$3,"数量-入",$G623:AS623)-SUMIF($G$3:AS$3,"数量-出",$G623:AS623))),0)</f>
        <v>0</v>
      </c>
      <c r="AV623" s="115">
        <f t="shared" si="386"/>
        <v>0</v>
      </c>
      <c r="AW623" s="125"/>
      <c r="AX623" s="126"/>
      <c r="AY623" s="123"/>
      <c r="AZ623" s="112"/>
      <c r="BA623" s="119">
        <f t="shared" si="387"/>
        <v>0</v>
      </c>
      <c r="BB623" s="124"/>
      <c r="BC623" s="115">
        <f>IFERROR(IF(BB623="",0,(SUMIF($G$3:BA$3,"金额-入",$G623:BA623)-SUMIF($G$3:BA$3,"金额-出",$G623:BA623))/(SUMIF($G$3:BA$3,"数量-入",$G623:BA623)-SUMIF($G$3:BA$3,"数量-出",$G623:BA623))),0)</f>
        <v>0</v>
      </c>
      <c r="BD623" s="115">
        <f t="shared" si="388"/>
        <v>0</v>
      </c>
      <c r="BE623" s="125"/>
      <c r="BF623" s="126"/>
      <c r="BG623" s="123"/>
      <c r="BH623" s="112"/>
      <c r="BI623" s="119">
        <f t="shared" si="389"/>
        <v>0</v>
      </c>
      <c r="BJ623" s="124"/>
      <c r="BK623" s="115">
        <f>IFERROR(IF(BJ623="",0,(SUMIF($G$3:BI$3,"金额-入",$G623:BI623)-SUMIF($G$3:BI$3,"金额-出",$G623:BI623))/(SUMIF($G$3:BI$3,"数量-入",$G623:BI623)-SUMIF($G$3:BI$3,"数量-出",$G623:BI623))),0)</f>
        <v>0</v>
      </c>
      <c r="BL623" s="115">
        <f t="shared" si="390"/>
        <v>0</v>
      </c>
      <c r="BM623" s="125"/>
      <c r="BN623" s="126"/>
      <c r="BO623" s="123"/>
      <c r="BP623" s="112"/>
      <c r="BQ623" s="119">
        <f t="shared" si="391"/>
        <v>0</v>
      </c>
      <c r="BR623" s="124"/>
      <c r="BS623" s="115">
        <f>IFERROR(IF(BR623="",0,(SUMIF($G$3:BQ$3,"金额-入",$G623:BQ623)-SUMIF($G$3:BQ$3,"金额-出",$G623:BQ623))/(SUMIF($G$3:BQ$3,"数量-入",$G623:BQ623)-SUMIF($G$3:BQ$3,"数量-出",$G623:BQ623))),0)</f>
        <v>0</v>
      </c>
      <c r="BT623" s="115">
        <f t="shared" si="392"/>
        <v>0</v>
      </c>
      <c r="BU623" s="125"/>
      <c r="BV623" s="126"/>
      <c r="BW623" s="123"/>
      <c r="BX623" s="112"/>
      <c r="BY623" s="119">
        <f t="shared" si="393"/>
        <v>0</v>
      </c>
      <c r="BZ623" s="124"/>
      <c r="CA623" s="115">
        <f>IFERROR(IF(BZ623="",0,(SUMIF($G$3:BY$3,"金额-入",$G623:BY623)-SUMIF($G$3:BY$3,"金额-出",$G623:BY623))/(SUMIF($G$3:BY$3,"数量-入",$G623:BY623)-SUMIF($G$3:BY$3,"数量-出",$G623:BY623))),0)</f>
        <v>0</v>
      </c>
      <c r="CB623" s="115">
        <f t="shared" si="394"/>
        <v>0</v>
      </c>
      <c r="CC623" s="125"/>
      <c r="CD623" s="126"/>
      <c r="CE623" s="123"/>
      <c r="CF623" s="112"/>
      <c r="CG623" s="119">
        <f t="shared" si="395"/>
        <v>0</v>
      </c>
      <c r="CH623" s="124"/>
      <c r="CI623" s="115">
        <f>IFERROR(IF(CH623="",0,(SUMIF($G$3:CG$3,"金额-入",$G623:CG623)-SUMIF($G$3:CG$3,"金额-出",$G623:CG623))/(SUMIF($G$3:CG$3,"数量-入",$G623:CG623)-SUMIF($G$3:CG$3,"数量-出",$G623:CG623))),0)</f>
        <v>0</v>
      </c>
      <c r="CJ623" s="115">
        <f t="shared" si="396"/>
        <v>0</v>
      </c>
      <c r="CK623" s="125"/>
      <c r="CL623" s="126"/>
      <c r="CM623" s="123"/>
      <c r="CN623" s="112"/>
      <c r="CO623" s="119">
        <f t="shared" si="397"/>
        <v>0</v>
      </c>
      <c r="CP623" s="124"/>
      <c r="CQ623" s="115">
        <f>IFERROR(IF(CP623="",0,(SUMIF($G$3:CO$3,"金额-入",$G623:CO623)-SUMIF($G$3:CO$3,"金额-出",$G623:CO623))/(SUMIF($G$3:CO$3,"数量-入",$G623:CO623)-SUMIF($G$3:CO$3,"数量-出",$G623:CO623))),0)</f>
        <v>0</v>
      </c>
      <c r="CR623" s="115">
        <f t="shared" si="398"/>
        <v>0</v>
      </c>
      <c r="CS623" s="125"/>
      <c r="CT623" s="126"/>
      <c r="CU623" s="123"/>
      <c r="CV623" s="112"/>
      <c r="CW623" s="119">
        <f t="shared" si="399"/>
        <v>0</v>
      </c>
      <c r="CX623" s="124"/>
      <c r="CY623" s="115">
        <f>IFERROR(IF(CX623="",0,(SUMIF($G$3:CW$3,"金额-入",$G623:CW623)-SUMIF($G$3:CW$3,"金额-出",$G623:CW623))/(SUMIF($G$3:CW$3,"数量-入",$G623:CW623)-SUMIF($G$3:CW$3,"数量-出",$G623:CW623))),0)</f>
        <v>0</v>
      </c>
      <c r="CZ623" s="115">
        <f t="shared" si="400"/>
        <v>0</v>
      </c>
      <c r="DA623" s="125"/>
      <c r="DB623" s="126"/>
      <c r="DC623" s="123"/>
      <c r="DD623" s="112"/>
      <c r="DE623" s="119">
        <f t="shared" si="401"/>
        <v>0</v>
      </c>
      <c r="DF623" s="124"/>
      <c r="DG623" s="115">
        <f>IFERROR(IF(DF623="",0,(SUMIF($G$3:DE$3,"金额-入",$G623:DE623)-SUMIF($G$3:DE$3,"金额-出",$G623:DE623))/(SUMIF($G$3:DE$3,"数量-入",$G623:DE623)-SUMIF($G$3:DE$3,"数量-出",$G623:DE623))),0)</f>
        <v>0</v>
      </c>
      <c r="DH623" s="115">
        <f t="shared" si="402"/>
        <v>0</v>
      </c>
      <c r="DI623" s="125"/>
      <c r="DJ623" s="126"/>
      <c r="DK623" s="109">
        <f t="array" ref="DK623">MIN(IF(($G$3:$DJ$3="单价")*(G623:DJ623&lt;&gt;0),G623:DJ623))</f>
        <v>0</v>
      </c>
      <c r="DL623" s="97">
        <f t="array" ref="DL623">MAX(IF($G$3:$DJ$3="单价",G623:DJ623))</f>
        <v>0</v>
      </c>
      <c r="DM623" s="115">
        <f t="shared" si="403"/>
        <v>0</v>
      </c>
      <c r="DN623" s="127"/>
      <c r="DO623" s="2"/>
      <c r="DP623" s="11">
        <f t="shared" si="404"/>
        <v>0</v>
      </c>
      <c r="DQ623" s="11">
        <f t="shared" si="405"/>
        <v>0</v>
      </c>
      <c r="DR623" s="11"/>
      <c r="DS623" s="11"/>
      <c r="DT623" s="11"/>
      <c r="DU623" s="2"/>
      <c r="DV623" s="2"/>
      <c r="DW623" s="2"/>
      <c r="DX623" s="2"/>
      <c r="DY623" s="2"/>
    </row>
    <row r="624" spans="1:129" ht="18" hidden="1" customHeight="1" outlineLevel="1" x14ac:dyDescent="0.15">
      <c r="A624" s="2"/>
      <c r="B624" s="53">
        <f t="shared" si="368"/>
        <v>620</v>
      </c>
      <c r="C624" s="5"/>
      <c r="D624" s="6"/>
      <c r="E624" s="7"/>
      <c r="F624" s="8"/>
      <c r="G624" s="111"/>
      <c r="H624" s="112"/>
      <c r="I624" s="113">
        <f t="shared" si="371"/>
        <v>0</v>
      </c>
      <c r="J624" s="114">
        <f t="shared" si="372"/>
        <v>0</v>
      </c>
      <c r="K624" s="115">
        <f t="shared" si="369"/>
        <v>0</v>
      </c>
      <c r="L624" s="113">
        <f t="shared" si="373"/>
        <v>0</v>
      </c>
      <c r="M624" s="114">
        <f t="shared" si="374"/>
        <v>0</v>
      </c>
      <c r="N624" s="115">
        <f t="shared" si="370"/>
        <v>0</v>
      </c>
      <c r="O624" s="113">
        <f t="shared" si="375"/>
        <v>0</v>
      </c>
      <c r="P624" s="116">
        <f t="shared" si="376"/>
        <v>0</v>
      </c>
      <c r="Q624" s="117">
        <f t="shared" si="377"/>
        <v>0</v>
      </c>
      <c r="R624" s="118">
        <f t="shared" si="378"/>
        <v>0</v>
      </c>
      <c r="S624" s="111"/>
      <c r="T624" s="112"/>
      <c r="U624" s="119">
        <f t="shared" si="379"/>
        <v>0</v>
      </c>
      <c r="V624" s="120"/>
      <c r="W624" s="115">
        <f>IFERROR(IF(V624="",0,(SUMIF($G$3:U$3,"金额-入",$G624:U624)-SUMIF($G$3:U$3,"金额-出",$G624:U624))/(SUMIF($G$3:U$3,"数量-入",$G624:U624)-SUMIF($G$3:U$3,"数量-出",$G624:U624))),0)</f>
        <v>0</v>
      </c>
      <c r="X624" s="115">
        <f t="shared" si="380"/>
        <v>0</v>
      </c>
      <c r="Y624" s="121"/>
      <c r="Z624" s="122"/>
      <c r="AA624" s="111"/>
      <c r="AB624" s="112"/>
      <c r="AC624" s="119">
        <f t="shared" si="381"/>
        <v>0</v>
      </c>
      <c r="AD624" s="120"/>
      <c r="AE624" s="115">
        <f>IFERROR(IF(AD624="",0,(SUMIF($G$3:AC$3,"金额-入",$G624:AC624)-SUMIF($G$3:AC$3,"金额-出",$G624:AC624))/(SUMIF($G$3:AC$3,"数量-入",$G624:AC624)-SUMIF($G$3:AC$3,"数量-出",$G624:AC624))),0)</f>
        <v>0</v>
      </c>
      <c r="AF624" s="115">
        <f t="shared" si="382"/>
        <v>0</v>
      </c>
      <c r="AG624" s="121"/>
      <c r="AH624" s="122"/>
      <c r="AI624" s="123"/>
      <c r="AJ624" s="112"/>
      <c r="AK624" s="119">
        <f t="shared" si="383"/>
        <v>0</v>
      </c>
      <c r="AL624" s="124"/>
      <c r="AM624" s="115">
        <f>IFERROR(IF(AL624="",0,(SUMIF($G$3:AK$3,"金额-入",$G624:AK624)-SUMIF($G$3:AK$3,"金额-出",$G624:AK624))/(SUMIF($G$3:AK$3,"数量-入",$G624:AK624)-SUMIF($G$3:AK$3,"数量-出",$G624:AK624))),0)</f>
        <v>0</v>
      </c>
      <c r="AN624" s="115">
        <f t="shared" si="384"/>
        <v>0</v>
      </c>
      <c r="AO624" s="125"/>
      <c r="AP624" s="126"/>
      <c r="AQ624" s="123"/>
      <c r="AR624" s="112"/>
      <c r="AS624" s="119">
        <f t="shared" si="385"/>
        <v>0</v>
      </c>
      <c r="AT624" s="124"/>
      <c r="AU624" s="115">
        <f>IFERROR(IF(AT624="",0,(SUMIF($G$3:AS$3,"金额-入",$G624:AS624)-SUMIF($G$3:AS$3,"金额-出",$G624:AS624))/(SUMIF($G$3:AS$3,"数量-入",$G624:AS624)-SUMIF($G$3:AS$3,"数量-出",$G624:AS624))),0)</f>
        <v>0</v>
      </c>
      <c r="AV624" s="115">
        <f t="shared" si="386"/>
        <v>0</v>
      </c>
      <c r="AW624" s="125"/>
      <c r="AX624" s="126"/>
      <c r="AY624" s="123"/>
      <c r="AZ624" s="112"/>
      <c r="BA624" s="119">
        <f t="shared" si="387"/>
        <v>0</v>
      </c>
      <c r="BB624" s="124"/>
      <c r="BC624" s="115">
        <f>IFERROR(IF(BB624="",0,(SUMIF($G$3:BA$3,"金额-入",$G624:BA624)-SUMIF($G$3:BA$3,"金额-出",$G624:BA624))/(SUMIF($G$3:BA$3,"数量-入",$G624:BA624)-SUMIF($G$3:BA$3,"数量-出",$G624:BA624))),0)</f>
        <v>0</v>
      </c>
      <c r="BD624" s="115">
        <f t="shared" si="388"/>
        <v>0</v>
      </c>
      <c r="BE624" s="125"/>
      <c r="BF624" s="126"/>
      <c r="BG624" s="123"/>
      <c r="BH624" s="112"/>
      <c r="BI624" s="119">
        <f t="shared" si="389"/>
        <v>0</v>
      </c>
      <c r="BJ624" s="124"/>
      <c r="BK624" s="115">
        <f>IFERROR(IF(BJ624="",0,(SUMIF($G$3:BI$3,"金额-入",$G624:BI624)-SUMIF($G$3:BI$3,"金额-出",$G624:BI624))/(SUMIF($G$3:BI$3,"数量-入",$G624:BI624)-SUMIF($G$3:BI$3,"数量-出",$G624:BI624))),0)</f>
        <v>0</v>
      </c>
      <c r="BL624" s="115">
        <f t="shared" si="390"/>
        <v>0</v>
      </c>
      <c r="BM624" s="125"/>
      <c r="BN624" s="126"/>
      <c r="BO624" s="123"/>
      <c r="BP624" s="112"/>
      <c r="BQ624" s="119">
        <f t="shared" si="391"/>
        <v>0</v>
      </c>
      <c r="BR624" s="124"/>
      <c r="BS624" s="115">
        <f>IFERROR(IF(BR624="",0,(SUMIF($G$3:BQ$3,"金额-入",$G624:BQ624)-SUMIF($G$3:BQ$3,"金额-出",$G624:BQ624))/(SUMIF($G$3:BQ$3,"数量-入",$G624:BQ624)-SUMIF($G$3:BQ$3,"数量-出",$G624:BQ624))),0)</f>
        <v>0</v>
      </c>
      <c r="BT624" s="115">
        <f t="shared" si="392"/>
        <v>0</v>
      </c>
      <c r="BU624" s="125"/>
      <c r="BV624" s="126"/>
      <c r="BW624" s="123"/>
      <c r="BX624" s="112"/>
      <c r="BY624" s="119">
        <f t="shared" si="393"/>
        <v>0</v>
      </c>
      <c r="BZ624" s="124"/>
      <c r="CA624" s="115">
        <f>IFERROR(IF(BZ624="",0,(SUMIF($G$3:BY$3,"金额-入",$G624:BY624)-SUMIF($G$3:BY$3,"金额-出",$G624:BY624))/(SUMIF($G$3:BY$3,"数量-入",$G624:BY624)-SUMIF($G$3:BY$3,"数量-出",$G624:BY624))),0)</f>
        <v>0</v>
      </c>
      <c r="CB624" s="115">
        <f t="shared" si="394"/>
        <v>0</v>
      </c>
      <c r="CC624" s="125"/>
      <c r="CD624" s="126"/>
      <c r="CE624" s="123"/>
      <c r="CF624" s="112"/>
      <c r="CG624" s="119">
        <f t="shared" si="395"/>
        <v>0</v>
      </c>
      <c r="CH624" s="124"/>
      <c r="CI624" s="115">
        <f>IFERROR(IF(CH624="",0,(SUMIF($G$3:CG$3,"金额-入",$G624:CG624)-SUMIF($G$3:CG$3,"金额-出",$G624:CG624))/(SUMIF($G$3:CG$3,"数量-入",$G624:CG624)-SUMIF($G$3:CG$3,"数量-出",$G624:CG624))),0)</f>
        <v>0</v>
      </c>
      <c r="CJ624" s="115">
        <f t="shared" si="396"/>
        <v>0</v>
      </c>
      <c r="CK624" s="125"/>
      <c r="CL624" s="126"/>
      <c r="CM624" s="123"/>
      <c r="CN624" s="112"/>
      <c r="CO624" s="119">
        <f t="shared" si="397"/>
        <v>0</v>
      </c>
      <c r="CP624" s="124"/>
      <c r="CQ624" s="115">
        <f>IFERROR(IF(CP624="",0,(SUMIF($G$3:CO$3,"金额-入",$G624:CO624)-SUMIF($G$3:CO$3,"金额-出",$G624:CO624))/(SUMIF($G$3:CO$3,"数量-入",$G624:CO624)-SUMIF($G$3:CO$3,"数量-出",$G624:CO624))),0)</f>
        <v>0</v>
      </c>
      <c r="CR624" s="115">
        <f t="shared" si="398"/>
        <v>0</v>
      </c>
      <c r="CS624" s="125"/>
      <c r="CT624" s="126"/>
      <c r="CU624" s="123"/>
      <c r="CV624" s="112"/>
      <c r="CW624" s="119">
        <f t="shared" si="399"/>
        <v>0</v>
      </c>
      <c r="CX624" s="124"/>
      <c r="CY624" s="115">
        <f>IFERROR(IF(CX624="",0,(SUMIF($G$3:CW$3,"金额-入",$G624:CW624)-SUMIF($G$3:CW$3,"金额-出",$G624:CW624))/(SUMIF($G$3:CW$3,"数量-入",$G624:CW624)-SUMIF($G$3:CW$3,"数量-出",$G624:CW624))),0)</f>
        <v>0</v>
      </c>
      <c r="CZ624" s="115">
        <f t="shared" si="400"/>
        <v>0</v>
      </c>
      <c r="DA624" s="125"/>
      <c r="DB624" s="126"/>
      <c r="DC624" s="123"/>
      <c r="DD624" s="112"/>
      <c r="DE624" s="119">
        <f t="shared" si="401"/>
        <v>0</v>
      </c>
      <c r="DF624" s="124"/>
      <c r="DG624" s="115">
        <f>IFERROR(IF(DF624="",0,(SUMIF($G$3:DE$3,"金额-入",$G624:DE624)-SUMIF($G$3:DE$3,"金额-出",$G624:DE624))/(SUMIF($G$3:DE$3,"数量-入",$G624:DE624)-SUMIF($G$3:DE$3,"数量-出",$G624:DE624))),0)</f>
        <v>0</v>
      </c>
      <c r="DH624" s="115">
        <f t="shared" si="402"/>
        <v>0</v>
      </c>
      <c r="DI624" s="125"/>
      <c r="DJ624" s="126"/>
      <c r="DK624" s="109">
        <f t="array" ref="DK624">MIN(IF(($G$3:$DJ$3="单价")*(G624:DJ624&lt;&gt;0),G624:DJ624))</f>
        <v>0</v>
      </c>
      <c r="DL624" s="97">
        <f t="array" ref="DL624">MAX(IF($G$3:$DJ$3="单价",G624:DJ624))</f>
        <v>0</v>
      </c>
      <c r="DM624" s="115">
        <f t="shared" si="403"/>
        <v>0</v>
      </c>
      <c r="DN624" s="127"/>
      <c r="DO624" s="2"/>
      <c r="DP624" s="11">
        <f t="shared" si="404"/>
        <v>0</v>
      </c>
      <c r="DQ624" s="11">
        <f t="shared" si="405"/>
        <v>0</v>
      </c>
      <c r="DR624" s="11"/>
      <c r="DS624" s="11"/>
      <c r="DT624" s="11"/>
      <c r="DU624" s="2"/>
      <c r="DV624" s="2"/>
      <c r="DW624" s="2"/>
      <c r="DX624" s="2"/>
      <c r="DY624" s="2"/>
    </row>
    <row r="625" spans="1:227" ht="18" hidden="1" customHeight="1" outlineLevel="1" x14ac:dyDescent="0.15">
      <c r="A625" s="2"/>
      <c r="B625" s="53">
        <f t="shared" si="368"/>
        <v>621</v>
      </c>
      <c r="C625" s="5"/>
      <c r="D625" s="6"/>
      <c r="E625" s="7"/>
      <c r="F625" s="8"/>
      <c r="G625" s="111"/>
      <c r="H625" s="112"/>
      <c r="I625" s="113">
        <f t="shared" si="371"/>
        <v>0</v>
      </c>
      <c r="J625" s="114">
        <f t="shared" si="372"/>
        <v>0</v>
      </c>
      <c r="K625" s="115">
        <f t="shared" si="369"/>
        <v>0</v>
      </c>
      <c r="L625" s="113">
        <f t="shared" si="373"/>
        <v>0</v>
      </c>
      <c r="M625" s="114">
        <f t="shared" si="374"/>
        <v>0</v>
      </c>
      <c r="N625" s="115">
        <f t="shared" si="370"/>
        <v>0</v>
      </c>
      <c r="O625" s="113">
        <f t="shared" si="375"/>
        <v>0</v>
      </c>
      <c r="P625" s="116">
        <f t="shared" si="376"/>
        <v>0</v>
      </c>
      <c r="Q625" s="117">
        <f t="shared" si="377"/>
        <v>0</v>
      </c>
      <c r="R625" s="118">
        <f t="shared" si="378"/>
        <v>0</v>
      </c>
      <c r="S625" s="111"/>
      <c r="T625" s="112"/>
      <c r="U625" s="119">
        <f t="shared" si="379"/>
        <v>0</v>
      </c>
      <c r="V625" s="120"/>
      <c r="W625" s="115">
        <f>IFERROR(IF(V625="",0,(SUMIF($G$3:U$3,"金额-入",$G625:U625)-SUMIF($G$3:U$3,"金额-出",$G625:U625))/(SUMIF($G$3:U$3,"数量-入",$G625:U625)-SUMIF($G$3:U$3,"数量-出",$G625:U625))),0)</f>
        <v>0</v>
      </c>
      <c r="X625" s="115">
        <f t="shared" si="380"/>
        <v>0</v>
      </c>
      <c r="Y625" s="121"/>
      <c r="Z625" s="122"/>
      <c r="AA625" s="111"/>
      <c r="AB625" s="112"/>
      <c r="AC625" s="119">
        <f t="shared" si="381"/>
        <v>0</v>
      </c>
      <c r="AD625" s="120"/>
      <c r="AE625" s="115">
        <f>IFERROR(IF(AD625="",0,(SUMIF($G$3:AC$3,"金额-入",$G625:AC625)-SUMIF($G$3:AC$3,"金额-出",$G625:AC625))/(SUMIF($G$3:AC$3,"数量-入",$G625:AC625)-SUMIF($G$3:AC$3,"数量-出",$G625:AC625))),0)</f>
        <v>0</v>
      </c>
      <c r="AF625" s="115">
        <f t="shared" si="382"/>
        <v>0</v>
      </c>
      <c r="AG625" s="121"/>
      <c r="AH625" s="122"/>
      <c r="AI625" s="123"/>
      <c r="AJ625" s="112"/>
      <c r="AK625" s="119">
        <f t="shared" si="383"/>
        <v>0</v>
      </c>
      <c r="AL625" s="124"/>
      <c r="AM625" s="115">
        <f>IFERROR(IF(AL625="",0,(SUMIF($G$3:AK$3,"金额-入",$G625:AK625)-SUMIF($G$3:AK$3,"金额-出",$G625:AK625))/(SUMIF($G$3:AK$3,"数量-入",$G625:AK625)-SUMIF($G$3:AK$3,"数量-出",$G625:AK625))),0)</f>
        <v>0</v>
      </c>
      <c r="AN625" s="115">
        <f t="shared" si="384"/>
        <v>0</v>
      </c>
      <c r="AO625" s="125"/>
      <c r="AP625" s="126"/>
      <c r="AQ625" s="123"/>
      <c r="AR625" s="112"/>
      <c r="AS625" s="119">
        <f t="shared" si="385"/>
        <v>0</v>
      </c>
      <c r="AT625" s="124"/>
      <c r="AU625" s="115">
        <f>IFERROR(IF(AT625="",0,(SUMIF($G$3:AS$3,"金额-入",$G625:AS625)-SUMIF($G$3:AS$3,"金额-出",$G625:AS625))/(SUMIF($G$3:AS$3,"数量-入",$G625:AS625)-SUMIF($G$3:AS$3,"数量-出",$G625:AS625))),0)</f>
        <v>0</v>
      </c>
      <c r="AV625" s="115">
        <f t="shared" si="386"/>
        <v>0</v>
      </c>
      <c r="AW625" s="125"/>
      <c r="AX625" s="126"/>
      <c r="AY625" s="123"/>
      <c r="AZ625" s="112"/>
      <c r="BA625" s="119">
        <f t="shared" si="387"/>
        <v>0</v>
      </c>
      <c r="BB625" s="124"/>
      <c r="BC625" s="115">
        <f>IFERROR(IF(BB625="",0,(SUMIF($G$3:BA$3,"金额-入",$G625:BA625)-SUMIF($G$3:BA$3,"金额-出",$G625:BA625))/(SUMIF($G$3:BA$3,"数量-入",$G625:BA625)-SUMIF($G$3:BA$3,"数量-出",$G625:BA625))),0)</f>
        <v>0</v>
      </c>
      <c r="BD625" s="115">
        <f t="shared" si="388"/>
        <v>0</v>
      </c>
      <c r="BE625" s="125"/>
      <c r="BF625" s="126"/>
      <c r="BG625" s="123"/>
      <c r="BH625" s="112"/>
      <c r="BI625" s="119">
        <f t="shared" si="389"/>
        <v>0</v>
      </c>
      <c r="BJ625" s="124"/>
      <c r="BK625" s="115">
        <f>IFERROR(IF(BJ625="",0,(SUMIF($G$3:BI$3,"金额-入",$G625:BI625)-SUMIF($G$3:BI$3,"金额-出",$G625:BI625))/(SUMIF($G$3:BI$3,"数量-入",$G625:BI625)-SUMIF($G$3:BI$3,"数量-出",$G625:BI625))),0)</f>
        <v>0</v>
      </c>
      <c r="BL625" s="115">
        <f t="shared" si="390"/>
        <v>0</v>
      </c>
      <c r="BM625" s="125"/>
      <c r="BN625" s="126"/>
      <c r="BO625" s="123"/>
      <c r="BP625" s="112"/>
      <c r="BQ625" s="119">
        <f t="shared" si="391"/>
        <v>0</v>
      </c>
      <c r="BR625" s="124"/>
      <c r="BS625" s="115">
        <f>IFERROR(IF(BR625="",0,(SUMIF($G$3:BQ$3,"金额-入",$G625:BQ625)-SUMIF($G$3:BQ$3,"金额-出",$G625:BQ625))/(SUMIF($G$3:BQ$3,"数量-入",$G625:BQ625)-SUMIF($G$3:BQ$3,"数量-出",$G625:BQ625))),0)</f>
        <v>0</v>
      </c>
      <c r="BT625" s="115">
        <f t="shared" si="392"/>
        <v>0</v>
      </c>
      <c r="BU625" s="125"/>
      <c r="BV625" s="126"/>
      <c r="BW625" s="123"/>
      <c r="BX625" s="112"/>
      <c r="BY625" s="119">
        <f t="shared" si="393"/>
        <v>0</v>
      </c>
      <c r="BZ625" s="124"/>
      <c r="CA625" s="115">
        <f>IFERROR(IF(BZ625="",0,(SUMIF($G$3:BY$3,"金额-入",$G625:BY625)-SUMIF($G$3:BY$3,"金额-出",$G625:BY625))/(SUMIF($G$3:BY$3,"数量-入",$G625:BY625)-SUMIF($G$3:BY$3,"数量-出",$G625:BY625))),0)</f>
        <v>0</v>
      </c>
      <c r="CB625" s="115">
        <f t="shared" si="394"/>
        <v>0</v>
      </c>
      <c r="CC625" s="125"/>
      <c r="CD625" s="126"/>
      <c r="CE625" s="123"/>
      <c r="CF625" s="112"/>
      <c r="CG625" s="119">
        <f t="shared" si="395"/>
        <v>0</v>
      </c>
      <c r="CH625" s="124"/>
      <c r="CI625" s="115">
        <f>IFERROR(IF(CH625="",0,(SUMIF($G$3:CG$3,"金额-入",$G625:CG625)-SUMIF($G$3:CG$3,"金额-出",$G625:CG625))/(SUMIF($G$3:CG$3,"数量-入",$G625:CG625)-SUMIF($G$3:CG$3,"数量-出",$G625:CG625))),0)</f>
        <v>0</v>
      </c>
      <c r="CJ625" s="115">
        <f t="shared" si="396"/>
        <v>0</v>
      </c>
      <c r="CK625" s="125"/>
      <c r="CL625" s="126"/>
      <c r="CM625" s="123"/>
      <c r="CN625" s="112"/>
      <c r="CO625" s="119">
        <f t="shared" si="397"/>
        <v>0</v>
      </c>
      <c r="CP625" s="124"/>
      <c r="CQ625" s="115">
        <f>IFERROR(IF(CP625="",0,(SUMIF($G$3:CO$3,"金额-入",$G625:CO625)-SUMIF($G$3:CO$3,"金额-出",$G625:CO625))/(SUMIF($G$3:CO$3,"数量-入",$G625:CO625)-SUMIF($G$3:CO$3,"数量-出",$G625:CO625))),0)</f>
        <v>0</v>
      </c>
      <c r="CR625" s="115">
        <f t="shared" si="398"/>
        <v>0</v>
      </c>
      <c r="CS625" s="125"/>
      <c r="CT625" s="126"/>
      <c r="CU625" s="123"/>
      <c r="CV625" s="112"/>
      <c r="CW625" s="119">
        <f t="shared" si="399"/>
        <v>0</v>
      </c>
      <c r="CX625" s="124"/>
      <c r="CY625" s="115">
        <f>IFERROR(IF(CX625="",0,(SUMIF($G$3:CW$3,"金额-入",$G625:CW625)-SUMIF($G$3:CW$3,"金额-出",$G625:CW625))/(SUMIF($G$3:CW$3,"数量-入",$G625:CW625)-SUMIF($G$3:CW$3,"数量-出",$G625:CW625))),0)</f>
        <v>0</v>
      </c>
      <c r="CZ625" s="115">
        <f t="shared" si="400"/>
        <v>0</v>
      </c>
      <c r="DA625" s="125"/>
      <c r="DB625" s="126"/>
      <c r="DC625" s="123"/>
      <c r="DD625" s="112"/>
      <c r="DE625" s="119">
        <f t="shared" si="401"/>
        <v>0</v>
      </c>
      <c r="DF625" s="124"/>
      <c r="DG625" s="115">
        <f>IFERROR(IF(DF625="",0,(SUMIF($G$3:DE$3,"金额-入",$G625:DE625)-SUMIF($G$3:DE$3,"金额-出",$G625:DE625))/(SUMIF($G$3:DE$3,"数量-入",$G625:DE625)-SUMIF($G$3:DE$3,"数量-出",$G625:DE625))),0)</f>
        <v>0</v>
      </c>
      <c r="DH625" s="115">
        <f t="shared" si="402"/>
        <v>0</v>
      </c>
      <c r="DI625" s="125"/>
      <c r="DJ625" s="126"/>
      <c r="DK625" s="109">
        <f t="array" ref="DK625">MIN(IF(($G$3:$DJ$3="单价")*(G625:DJ625&lt;&gt;0),G625:DJ625))</f>
        <v>0</v>
      </c>
      <c r="DL625" s="97">
        <f t="array" ref="DL625">MAX(IF($G$3:$DJ$3="单价",G625:DJ625))</f>
        <v>0</v>
      </c>
      <c r="DM625" s="115">
        <f t="shared" si="403"/>
        <v>0</v>
      </c>
      <c r="DN625" s="127"/>
      <c r="DO625" s="2"/>
      <c r="DP625" s="11">
        <f t="shared" si="404"/>
        <v>0</v>
      </c>
      <c r="DQ625" s="11">
        <f t="shared" si="405"/>
        <v>0</v>
      </c>
      <c r="DR625" s="11"/>
      <c r="DS625" s="11"/>
      <c r="DT625" s="11"/>
      <c r="DU625" s="2"/>
      <c r="DV625" s="2"/>
      <c r="DW625" s="2"/>
      <c r="DX625" s="2"/>
      <c r="DY625" s="2"/>
    </row>
    <row r="626" spans="1:227" ht="18" hidden="1" customHeight="1" outlineLevel="1" x14ac:dyDescent="0.15">
      <c r="A626" s="2"/>
      <c r="B626" s="53">
        <f t="shared" si="368"/>
        <v>622</v>
      </c>
      <c r="C626" s="5"/>
      <c r="D626" s="6"/>
      <c r="E626" s="7"/>
      <c r="F626" s="8"/>
      <c r="G626" s="111"/>
      <c r="H626" s="112"/>
      <c r="I626" s="113">
        <f t="shared" si="371"/>
        <v>0</v>
      </c>
      <c r="J626" s="114">
        <f t="shared" si="372"/>
        <v>0</v>
      </c>
      <c r="K626" s="115">
        <f t="shared" si="369"/>
        <v>0</v>
      </c>
      <c r="L626" s="113">
        <f t="shared" si="373"/>
        <v>0</v>
      </c>
      <c r="M626" s="114">
        <f t="shared" si="374"/>
        <v>0</v>
      </c>
      <c r="N626" s="115">
        <f t="shared" si="370"/>
        <v>0</v>
      </c>
      <c r="O626" s="113">
        <f t="shared" si="375"/>
        <v>0</v>
      </c>
      <c r="P626" s="116">
        <f t="shared" si="376"/>
        <v>0</v>
      </c>
      <c r="Q626" s="117">
        <f t="shared" si="377"/>
        <v>0</v>
      </c>
      <c r="R626" s="118">
        <f t="shared" si="378"/>
        <v>0</v>
      </c>
      <c r="S626" s="111"/>
      <c r="T626" s="112"/>
      <c r="U626" s="119">
        <f t="shared" si="379"/>
        <v>0</v>
      </c>
      <c r="V626" s="120"/>
      <c r="W626" s="115">
        <f>IFERROR(IF(V626="",0,(SUMIF($G$3:U$3,"金额-入",$G626:U626)-SUMIF($G$3:U$3,"金额-出",$G626:U626))/(SUMIF($G$3:U$3,"数量-入",$G626:U626)-SUMIF($G$3:U$3,"数量-出",$G626:U626))),0)</f>
        <v>0</v>
      </c>
      <c r="X626" s="115">
        <f t="shared" si="380"/>
        <v>0</v>
      </c>
      <c r="Y626" s="121"/>
      <c r="Z626" s="122"/>
      <c r="AA626" s="111"/>
      <c r="AB626" s="112"/>
      <c r="AC626" s="119">
        <f t="shared" si="381"/>
        <v>0</v>
      </c>
      <c r="AD626" s="120"/>
      <c r="AE626" s="115">
        <f>IFERROR(IF(AD626="",0,(SUMIF($G$3:AC$3,"金额-入",$G626:AC626)-SUMIF($G$3:AC$3,"金额-出",$G626:AC626))/(SUMIF($G$3:AC$3,"数量-入",$G626:AC626)-SUMIF($G$3:AC$3,"数量-出",$G626:AC626))),0)</f>
        <v>0</v>
      </c>
      <c r="AF626" s="115">
        <f t="shared" si="382"/>
        <v>0</v>
      </c>
      <c r="AG626" s="121"/>
      <c r="AH626" s="122"/>
      <c r="AI626" s="123"/>
      <c r="AJ626" s="112"/>
      <c r="AK626" s="119">
        <f t="shared" si="383"/>
        <v>0</v>
      </c>
      <c r="AL626" s="124"/>
      <c r="AM626" s="115">
        <f>IFERROR(IF(AL626="",0,(SUMIF($G$3:AK$3,"金额-入",$G626:AK626)-SUMIF($G$3:AK$3,"金额-出",$G626:AK626))/(SUMIF($G$3:AK$3,"数量-入",$G626:AK626)-SUMIF($G$3:AK$3,"数量-出",$G626:AK626))),0)</f>
        <v>0</v>
      </c>
      <c r="AN626" s="115">
        <f t="shared" si="384"/>
        <v>0</v>
      </c>
      <c r="AO626" s="125"/>
      <c r="AP626" s="126"/>
      <c r="AQ626" s="123"/>
      <c r="AR626" s="112"/>
      <c r="AS626" s="119">
        <f t="shared" si="385"/>
        <v>0</v>
      </c>
      <c r="AT626" s="124"/>
      <c r="AU626" s="115">
        <f>IFERROR(IF(AT626="",0,(SUMIF($G$3:AS$3,"金额-入",$G626:AS626)-SUMIF($G$3:AS$3,"金额-出",$G626:AS626))/(SUMIF($G$3:AS$3,"数量-入",$G626:AS626)-SUMIF($G$3:AS$3,"数量-出",$G626:AS626))),0)</f>
        <v>0</v>
      </c>
      <c r="AV626" s="115">
        <f t="shared" si="386"/>
        <v>0</v>
      </c>
      <c r="AW626" s="125"/>
      <c r="AX626" s="126"/>
      <c r="AY626" s="123"/>
      <c r="AZ626" s="112"/>
      <c r="BA626" s="119">
        <f t="shared" si="387"/>
        <v>0</v>
      </c>
      <c r="BB626" s="124"/>
      <c r="BC626" s="115">
        <f>IFERROR(IF(BB626="",0,(SUMIF($G$3:BA$3,"金额-入",$G626:BA626)-SUMIF($G$3:BA$3,"金额-出",$G626:BA626))/(SUMIF($G$3:BA$3,"数量-入",$G626:BA626)-SUMIF($G$3:BA$3,"数量-出",$G626:BA626))),0)</f>
        <v>0</v>
      </c>
      <c r="BD626" s="115">
        <f t="shared" si="388"/>
        <v>0</v>
      </c>
      <c r="BE626" s="125"/>
      <c r="BF626" s="126"/>
      <c r="BG626" s="123"/>
      <c r="BH626" s="112"/>
      <c r="BI626" s="119">
        <f t="shared" si="389"/>
        <v>0</v>
      </c>
      <c r="BJ626" s="124"/>
      <c r="BK626" s="115">
        <f>IFERROR(IF(BJ626="",0,(SUMIF($G$3:BI$3,"金额-入",$G626:BI626)-SUMIF($G$3:BI$3,"金额-出",$G626:BI626))/(SUMIF($G$3:BI$3,"数量-入",$G626:BI626)-SUMIF($G$3:BI$3,"数量-出",$G626:BI626))),0)</f>
        <v>0</v>
      </c>
      <c r="BL626" s="115">
        <f t="shared" si="390"/>
        <v>0</v>
      </c>
      <c r="BM626" s="125"/>
      <c r="BN626" s="126"/>
      <c r="BO626" s="123"/>
      <c r="BP626" s="112"/>
      <c r="BQ626" s="119">
        <f t="shared" si="391"/>
        <v>0</v>
      </c>
      <c r="BR626" s="124"/>
      <c r="BS626" s="115">
        <f>IFERROR(IF(BR626="",0,(SUMIF($G$3:BQ$3,"金额-入",$G626:BQ626)-SUMIF($G$3:BQ$3,"金额-出",$G626:BQ626))/(SUMIF($G$3:BQ$3,"数量-入",$G626:BQ626)-SUMIF($G$3:BQ$3,"数量-出",$G626:BQ626))),0)</f>
        <v>0</v>
      </c>
      <c r="BT626" s="115">
        <f t="shared" si="392"/>
        <v>0</v>
      </c>
      <c r="BU626" s="125"/>
      <c r="BV626" s="126"/>
      <c r="BW626" s="123"/>
      <c r="BX626" s="112"/>
      <c r="BY626" s="119">
        <f t="shared" si="393"/>
        <v>0</v>
      </c>
      <c r="BZ626" s="124"/>
      <c r="CA626" s="115">
        <f>IFERROR(IF(BZ626="",0,(SUMIF($G$3:BY$3,"金额-入",$G626:BY626)-SUMIF($G$3:BY$3,"金额-出",$G626:BY626))/(SUMIF($G$3:BY$3,"数量-入",$G626:BY626)-SUMIF($G$3:BY$3,"数量-出",$G626:BY626))),0)</f>
        <v>0</v>
      </c>
      <c r="CB626" s="115">
        <f t="shared" si="394"/>
        <v>0</v>
      </c>
      <c r="CC626" s="125"/>
      <c r="CD626" s="126"/>
      <c r="CE626" s="123"/>
      <c r="CF626" s="112"/>
      <c r="CG626" s="119">
        <f t="shared" si="395"/>
        <v>0</v>
      </c>
      <c r="CH626" s="124"/>
      <c r="CI626" s="115">
        <f>IFERROR(IF(CH626="",0,(SUMIF($G$3:CG$3,"金额-入",$G626:CG626)-SUMIF($G$3:CG$3,"金额-出",$G626:CG626))/(SUMIF($G$3:CG$3,"数量-入",$G626:CG626)-SUMIF($G$3:CG$3,"数量-出",$G626:CG626))),0)</f>
        <v>0</v>
      </c>
      <c r="CJ626" s="115">
        <f t="shared" si="396"/>
        <v>0</v>
      </c>
      <c r="CK626" s="125"/>
      <c r="CL626" s="126"/>
      <c r="CM626" s="123"/>
      <c r="CN626" s="112"/>
      <c r="CO626" s="119">
        <f t="shared" si="397"/>
        <v>0</v>
      </c>
      <c r="CP626" s="124"/>
      <c r="CQ626" s="115">
        <f>IFERROR(IF(CP626="",0,(SUMIF($G$3:CO$3,"金额-入",$G626:CO626)-SUMIF($G$3:CO$3,"金额-出",$G626:CO626))/(SUMIF($G$3:CO$3,"数量-入",$G626:CO626)-SUMIF($G$3:CO$3,"数量-出",$G626:CO626))),0)</f>
        <v>0</v>
      </c>
      <c r="CR626" s="115">
        <f t="shared" si="398"/>
        <v>0</v>
      </c>
      <c r="CS626" s="125"/>
      <c r="CT626" s="126"/>
      <c r="CU626" s="123"/>
      <c r="CV626" s="112"/>
      <c r="CW626" s="119">
        <f t="shared" si="399"/>
        <v>0</v>
      </c>
      <c r="CX626" s="124"/>
      <c r="CY626" s="115">
        <f>IFERROR(IF(CX626="",0,(SUMIF($G$3:CW$3,"金额-入",$G626:CW626)-SUMIF($G$3:CW$3,"金额-出",$G626:CW626))/(SUMIF($G$3:CW$3,"数量-入",$G626:CW626)-SUMIF($G$3:CW$3,"数量-出",$G626:CW626))),0)</f>
        <v>0</v>
      </c>
      <c r="CZ626" s="115">
        <f t="shared" si="400"/>
        <v>0</v>
      </c>
      <c r="DA626" s="125"/>
      <c r="DB626" s="126"/>
      <c r="DC626" s="123"/>
      <c r="DD626" s="112"/>
      <c r="DE626" s="119">
        <f t="shared" si="401"/>
        <v>0</v>
      </c>
      <c r="DF626" s="124"/>
      <c r="DG626" s="115">
        <f>IFERROR(IF(DF626="",0,(SUMIF($G$3:DE$3,"金额-入",$G626:DE626)-SUMIF($G$3:DE$3,"金额-出",$G626:DE626))/(SUMIF($G$3:DE$3,"数量-入",$G626:DE626)-SUMIF($G$3:DE$3,"数量-出",$G626:DE626))),0)</f>
        <v>0</v>
      </c>
      <c r="DH626" s="115">
        <f t="shared" si="402"/>
        <v>0</v>
      </c>
      <c r="DI626" s="125"/>
      <c r="DJ626" s="126"/>
      <c r="DK626" s="109">
        <f t="array" ref="DK626">MIN(IF(($G$3:$DJ$3="单价")*(G626:DJ626&lt;&gt;0),G626:DJ626))</f>
        <v>0</v>
      </c>
      <c r="DL626" s="97">
        <f t="array" ref="DL626">MAX(IF($G$3:$DJ$3="单价",G626:DJ626))</f>
        <v>0</v>
      </c>
      <c r="DM626" s="115">
        <f t="shared" si="403"/>
        <v>0</v>
      </c>
      <c r="DN626" s="127"/>
      <c r="DO626" s="2"/>
      <c r="DP626" s="11">
        <f t="shared" si="404"/>
        <v>0</v>
      </c>
      <c r="DQ626" s="11">
        <f t="shared" si="405"/>
        <v>0</v>
      </c>
      <c r="DR626" s="11"/>
      <c r="DS626" s="11"/>
      <c r="DT626" s="11"/>
      <c r="DU626" s="2"/>
      <c r="DV626" s="2"/>
      <c r="DW626" s="2"/>
      <c r="DX626" s="2"/>
      <c r="DY626" s="2"/>
    </row>
    <row r="627" spans="1:227" ht="18" hidden="1" customHeight="1" outlineLevel="1" x14ac:dyDescent="0.15">
      <c r="A627" s="2"/>
      <c r="B627" s="53">
        <f t="shared" si="368"/>
        <v>623</v>
      </c>
      <c r="C627" s="5"/>
      <c r="D627" s="6"/>
      <c r="E627" s="7"/>
      <c r="F627" s="8"/>
      <c r="G627" s="111"/>
      <c r="H627" s="112"/>
      <c r="I627" s="113">
        <f t="shared" si="371"/>
        <v>0</v>
      </c>
      <c r="J627" s="114">
        <f t="shared" si="372"/>
        <v>0</v>
      </c>
      <c r="K627" s="115">
        <f t="shared" si="369"/>
        <v>0</v>
      </c>
      <c r="L627" s="113">
        <f t="shared" si="373"/>
        <v>0</v>
      </c>
      <c r="M627" s="114">
        <f t="shared" si="374"/>
        <v>0</v>
      </c>
      <c r="N627" s="115">
        <f t="shared" si="370"/>
        <v>0</v>
      </c>
      <c r="O627" s="113">
        <f t="shared" si="375"/>
        <v>0</v>
      </c>
      <c r="P627" s="116">
        <f t="shared" si="376"/>
        <v>0</v>
      </c>
      <c r="Q627" s="117">
        <f t="shared" si="377"/>
        <v>0</v>
      </c>
      <c r="R627" s="118">
        <f t="shared" si="378"/>
        <v>0</v>
      </c>
      <c r="S627" s="111"/>
      <c r="T627" s="112"/>
      <c r="U627" s="119">
        <f t="shared" si="379"/>
        <v>0</v>
      </c>
      <c r="V627" s="120"/>
      <c r="W627" s="115">
        <f>IFERROR(IF(V627="",0,(SUMIF($G$3:U$3,"金额-入",$G627:U627)-SUMIF($G$3:U$3,"金额-出",$G627:U627))/(SUMIF($G$3:U$3,"数量-入",$G627:U627)-SUMIF($G$3:U$3,"数量-出",$G627:U627))),0)</f>
        <v>0</v>
      </c>
      <c r="X627" s="115">
        <f t="shared" si="380"/>
        <v>0</v>
      </c>
      <c r="Y627" s="121"/>
      <c r="Z627" s="122"/>
      <c r="AA627" s="111"/>
      <c r="AB627" s="112"/>
      <c r="AC627" s="119">
        <f t="shared" si="381"/>
        <v>0</v>
      </c>
      <c r="AD627" s="120"/>
      <c r="AE627" s="115">
        <f>IFERROR(IF(AD627="",0,(SUMIF($G$3:AC$3,"金额-入",$G627:AC627)-SUMIF($G$3:AC$3,"金额-出",$G627:AC627))/(SUMIF($G$3:AC$3,"数量-入",$G627:AC627)-SUMIF($G$3:AC$3,"数量-出",$G627:AC627))),0)</f>
        <v>0</v>
      </c>
      <c r="AF627" s="115">
        <f t="shared" si="382"/>
        <v>0</v>
      </c>
      <c r="AG627" s="121"/>
      <c r="AH627" s="122"/>
      <c r="AI627" s="123"/>
      <c r="AJ627" s="112"/>
      <c r="AK627" s="119">
        <f t="shared" si="383"/>
        <v>0</v>
      </c>
      <c r="AL627" s="124"/>
      <c r="AM627" s="115">
        <f>IFERROR(IF(AL627="",0,(SUMIF($G$3:AK$3,"金额-入",$G627:AK627)-SUMIF($G$3:AK$3,"金额-出",$G627:AK627))/(SUMIF($G$3:AK$3,"数量-入",$G627:AK627)-SUMIF($G$3:AK$3,"数量-出",$G627:AK627))),0)</f>
        <v>0</v>
      </c>
      <c r="AN627" s="115">
        <f t="shared" si="384"/>
        <v>0</v>
      </c>
      <c r="AO627" s="125"/>
      <c r="AP627" s="126"/>
      <c r="AQ627" s="123"/>
      <c r="AR627" s="112"/>
      <c r="AS627" s="119">
        <f t="shared" si="385"/>
        <v>0</v>
      </c>
      <c r="AT627" s="124"/>
      <c r="AU627" s="115">
        <f>IFERROR(IF(AT627="",0,(SUMIF($G$3:AS$3,"金额-入",$G627:AS627)-SUMIF($G$3:AS$3,"金额-出",$G627:AS627))/(SUMIF($G$3:AS$3,"数量-入",$G627:AS627)-SUMIF($G$3:AS$3,"数量-出",$G627:AS627))),0)</f>
        <v>0</v>
      </c>
      <c r="AV627" s="115">
        <f t="shared" si="386"/>
        <v>0</v>
      </c>
      <c r="AW627" s="125"/>
      <c r="AX627" s="126"/>
      <c r="AY627" s="123"/>
      <c r="AZ627" s="112"/>
      <c r="BA627" s="119">
        <f t="shared" si="387"/>
        <v>0</v>
      </c>
      <c r="BB627" s="124"/>
      <c r="BC627" s="115">
        <f>IFERROR(IF(BB627="",0,(SUMIF($G$3:BA$3,"金额-入",$G627:BA627)-SUMIF($G$3:BA$3,"金额-出",$G627:BA627))/(SUMIF($G$3:BA$3,"数量-入",$G627:BA627)-SUMIF($G$3:BA$3,"数量-出",$G627:BA627))),0)</f>
        <v>0</v>
      </c>
      <c r="BD627" s="115">
        <f t="shared" si="388"/>
        <v>0</v>
      </c>
      <c r="BE627" s="125"/>
      <c r="BF627" s="126"/>
      <c r="BG627" s="123"/>
      <c r="BH627" s="112"/>
      <c r="BI627" s="119">
        <f t="shared" si="389"/>
        <v>0</v>
      </c>
      <c r="BJ627" s="124"/>
      <c r="BK627" s="115">
        <f>IFERROR(IF(BJ627="",0,(SUMIF($G$3:BI$3,"金额-入",$G627:BI627)-SUMIF($G$3:BI$3,"金额-出",$G627:BI627))/(SUMIF($G$3:BI$3,"数量-入",$G627:BI627)-SUMIF($G$3:BI$3,"数量-出",$G627:BI627))),0)</f>
        <v>0</v>
      </c>
      <c r="BL627" s="115">
        <f t="shared" si="390"/>
        <v>0</v>
      </c>
      <c r="BM627" s="125"/>
      <c r="BN627" s="126"/>
      <c r="BO627" s="123"/>
      <c r="BP627" s="112"/>
      <c r="BQ627" s="119">
        <f t="shared" si="391"/>
        <v>0</v>
      </c>
      <c r="BR627" s="124"/>
      <c r="BS627" s="115">
        <f>IFERROR(IF(BR627="",0,(SUMIF($G$3:BQ$3,"金额-入",$G627:BQ627)-SUMIF($G$3:BQ$3,"金额-出",$G627:BQ627))/(SUMIF($G$3:BQ$3,"数量-入",$G627:BQ627)-SUMIF($G$3:BQ$3,"数量-出",$G627:BQ627))),0)</f>
        <v>0</v>
      </c>
      <c r="BT627" s="115">
        <f t="shared" si="392"/>
        <v>0</v>
      </c>
      <c r="BU627" s="125"/>
      <c r="BV627" s="126"/>
      <c r="BW627" s="123"/>
      <c r="BX627" s="112"/>
      <c r="BY627" s="119">
        <f t="shared" si="393"/>
        <v>0</v>
      </c>
      <c r="BZ627" s="124"/>
      <c r="CA627" s="115">
        <f>IFERROR(IF(BZ627="",0,(SUMIF($G$3:BY$3,"金额-入",$G627:BY627)-SUMIF($G$3:BY$3,"金额-出",$G627:BY627))/(SUMIF($G$3:BY$3,"数量-入",$G627:BY627)-SUMIF($G$3:BY$3,"数量-出",$G627:BY627))),0)</f>
        <v>0</v>
      </c>
      <c r="CB627" s="115">
        <f t="shared" si="394"/>
        <v>0</v>
      </c>
      <c r="CC627" s="125"/>
      <c r="CD627" s="126"/>
      <c r="CE627" s="123"/>
      <c r="CF627" s="112"/>
      <c r="CG627" s="119">
        <f t="shared" si="395"/>
        <v>0</v>
      </c>
      <c r="CH627" s="124"/>
      <c r="CI627" s="115">
        <f>IFERROR(IF(CH627="",0,(SUMIF($G$3:CG$3,"金额-入",$G627:CG627)-SUMIF($G$3:CG$3,"金额-出",$G627:CG627))/(SUMIF($G$3:CG$3,"数量-入",$G627:CG627)-SUMIF($G$3:CG$3,"数量-出",$G627:CG627))),0)</f>
        <v>0</v>
      </c>
      <c r="CJ627" s="115">
        <f t="shared" si="396"/>
        <v>0</v>
      </c>
      <c r="CK627" s="125"/>
      <c r="CL627" s="126"/>
      <c r="CM627" s="123"/>
      <c r="CN627" s="112"/>
      <c r="CO627" s="119">
        <f t="shared" si="397"/>
        <v>0</v>
      </c>
      <c r="CP627" s="124"/>
      <c r="CQ627" s="115">
        <f>IFERROR(IF(CP627="",0,(SUMIF($G$3:CO$3,"金额-入",$G627:CO627)-SUMIF($G$3:CO$3,"金额-出",$G627:CO627))/(SUMIF($G$3:CO$3,"数量-入",$G627:CO627)-SUMIF($G$3:CO$3,"数量-出",$G627:CO627))),0)</f>
        <v>0</v>
      </c>
      <c r="CR627" s="115">
        <f t="shared" si="398"/>
        <v>0</v>
      </c>
      <c r="CS627" s="125"/>
      <c r="CT627" s="126"/>
      <c r="CU627" s="123"/>
      <c r="CV627" s="112"/>
      <c r="CW627" s="119">
        <f t="shared" si="399"/>
        <v>0</v>
      </c>
      <c r="CX627" s="124"/>
      <c r="CY627" s="115">
        <f>IFERROR(IF(CX627="",0,(SUMIF($G$3:CW$3,"金额-入",$G627:CW627)-SUMIF($G$3:CW$3,"金额-出",$G627:CW627))/(SUMIF($G$3:CW$3,"数量-入",$G627:CW627)-SUMIF($G$3:CW$3,"数量-出",$G627:CW627))),0)</f>
        <v>0</v>
      </c>
      <c r="CZ627" s="115">
        <f t="shared" si="400"/>
        <v>0</v>
      </c>
      <c r="DA627" s="125"/>
      <c r="DB627" s="126"/>
      <c r="DC627" s="123"/>
      <c r="DD627" s="112"/>
      <c r="DE627" s="119">
        <f t="shared" si="401"/>
        <v>0</v>
      </c>
      <c r="DF627" s="124"/>
      <c r="DG627" s="115">
        <f>IFERROR(IF(DF627="",0,(SUMIF($G$3:DE$3,"金额-入",$G627:DE627)-SUMIF($G$3:DE$3,"金额-出",$G627:DE627))/(SUMIF($G$3:DE$3,"数量-入",$G627:DE627)-SUMIF($G$3:DE$3,"数量-出",$G627:DE627))),0)</f>
        <v>0</v>
      </c>
      <c r="DH627" s="115">
        <f t="shared" si="402"/>
        <v>0</v>
      </c>
      <c r="DI627" s="125"/>
      <c r="DJ627" s="126"/>
      <c r="DK627" s="109">
        <f t="array" ref="DK627">MIN(IF(($G$3:$DJ$3="单价")*(G627:DJ627&lt;&gt;0),G627:DJ627))</f>
        <v>0</v>
      </c>
      <c r="DL627" s="97">
        <f t="array" ref="DL627">MAX(IF($G$3:$DJ$3="单价",G627:DJ627))</f>
        <v>0</v>
      </c>
      <c r="DM627" s="115">
        <f t="shared" si="403"/>
        <v>0</v>
      </c>
      <c r="DN627" s="127"/>
      <c r="DO627" s="2"/>
      <c r="DP627" s="11">
        <f t="shared" si="404"/>
        <v>0</v>
      </c>
      <c r="DQ627" s="11">
        <f t="shared" si="405"/>
        <v>0</v>
      </c>
      <c r="DR627" s="11"/>
      <c r="DS627" s="11"/>
      <c r="DT627" s="11"/>
      <c r="DU627" s="2"/>
      <c r="DV627" s="2"/>
      <c r="DW627" s="2"/>
      <c r="DX627" s="2"/>
      <c r="DY627" s="2"/>
    </row>
    <row r="628" spans="1:227" ht="18" hidden="1" customHeight="1" outlineLevel="1" x14ac:dyDescent="0.15">
      <c r="A628" s="2"/>
      <c r="B628" s="53">
        <f t="shared" si="368"/>
        <v>624</v>
      </c>
      <c r="C628" s="5"/>
      <c r="D628" s="6"/>
      <c r="E628" s="7"/>
      <c r="F628" s="8"/>
      <c r="G628" s="111"/>
      <c r="H628" s="112"/>
      <c r="I628" s="113">
        <f t="shared" si="371"/>
        <v>0</v>
      </c>
      <c r="J628" s="114">
        <f t="shared" si="372"/>
        <v>0</v>
      </c>
      <c r="K628" s="115">
        <f t="shared" si="369"/>
        <v>0</v>
      </c>
      <c r="L628" s="113">
        <f t="shared" si="373"/>
        <v>0</v>
      </c>
      <c r="M628" s="114">
        <f t="shared" si="374"/>
        <v>0</v>
      </c>
      <c r="N628" s="115">
        <f t="shared" si="370"/>
        <v>0</v>
      </c>
      <c r="O628" s="113">
        <f t="shared" si="375"/>
        <v>0</v>
      </c>
      <c r="P628" s="116">
        <f t="shared" si="376"/>
        <v>0</v>
      </c>
      <c r="Q628" s="117">
        <f t="shared" si="377"/>
        <v>0</v>
      </c>
      <c r="R628" s="118">
        <f t="shared" si="378"/>
        <v>0</v>
      </c>
      <c r="S628" s="111"/>
      <c r="T628" s="112"/>
      <c r="U628" s="119">
        <f t="shared" si="379"/>
        <v>0</v>
      </c>
      <c r="V628" s="120"/>
      <c r="W628" s="115">
        <f>IFERROR(IF(V628="",0,(SUMIF($G$3:U$3,"金额-入",$G628:U628)-SUMIF($G$3:U$3,"金额-出",$G628:U628))/(SUMIF($G$3:U$3,"数量-入",$G628:U628)-SUMIF($G$3:U$3,"数量-出",$G628:U628))),0)</f>
        <v>0</v>
      </c>
      <c r="X628" s="115">
        <f t="shared" si="380"/>
        <v>0</v>
      </c>
      <c r="Y628" s="121"/>
      <c r="Z628" s="122"/>
      <c r="AA628" s="111"/>
      <c r="AB628" s="112"/>
      <c r="AC628" s="119">
        <f t="shared" si="381"/>
        <v>0</v>
      </c>
      <c r="AD628" s="120"/>
      <c r="AE628" s="115">
        <f>IFERROR(IF(AD628="",0,(SUMIF($G$3:AC$3,"金额-入",$G628:AC628)-SUMIF($G$3:AC$3,"金额-出",$G628:AC628))/(SUMIF($G$3:AC$3,"数量-入",$G628:AC628)-SUMIF($G$3:AC$3,"数量-出",$G628:AC628))),0)</f>
        <v>0</v>
      </c>
      <c r="AF628" s="115">
        <f t="shared" si="382"/>
        <v>0</v>
      </c>
      <c r="AG628" s="121"/>
      <c r="AH628" s="122"/>
      <c r="AI628" s="123"/>
      <c r="AJ628" s="112"/>
      <c r="AK628" s="119">
        <f t="shared" si="383"/>
        <v>0</v>
      </c>
      <c r="AL628" s="124"/>
      <c r="AM628" s="115">
        <f>IFERROR(IF(AL628="",0,(SUMIF($G$3:AK$3,"金额-入",$G628:AK628)-SUMIF($G$3:AK$3,"金额-出",$G628:AK628))/(SUMIF($G$3:AK$3,"数量-入",$G628:AK628)-SUMIF($G$3:AK$3,"数量-出",$G628:AK628))),0)</f>
        <v>0</v>
      </c>
      <c r="AN628" s="115">
        <f t="shared" si="384"/>
        <v>0</v>
      </c>
      <c r="AO628" s="125"/>
      <c r="AP628" s="126"/>
      <c r="AQ628" s="123"/>
      <c r="AR628" s="112"/>
      <c r="AS628" s="119">
        <f t="shared" si="385"/>
        <v>0</v>
      </c>
      <c r="AT628" s="124"/>
      <c r="AU628" s="115">
        <f>IFERROR(IF(AT628="",0,(SUMIF($G$3:AS$3,"金额-入",$G628:AS628)-SUMIF($G$3:AS$3,"金额-出",$G628:AS628))/(SUMIF($G$3:AS$3,"数量-入",$G628:AS628)-SUMIF($G$3:AS$3,"数量-出",$G628:AS628))),0)</f>
        <v>0</v>
      </c>
      <c r="AV628" s="115">
        <f t="shared" si="386"/>
        <v>0</v>
      </c>
      <c r="AW628" s="125"/>
      <c r="AX628" s="126"/>
      <c r="AY628" s="123"/>
      <c r="AZ628" s="112"/>
      <c r="BA628" s="119">
        <f t="shared" si="387"/>
        <v>0</v>
      </c>
      <c r="BB628" s="124"/>
      <c r="BC628" s="115">
        <f>IFERROR(IF(BB628="",0,(SUMIF($G$3:BA$3,"金额-入",$G628:BA628)-SUMIF($G$3:BA$3,"金额-出",$G628:BA628))/(SUMIF($G$3:BA$3,"数量-入",$G628:BA628)-SUMIF($G$3:BA$3,"数量-出",$G628:BA628))),0)</f>
        <v>0</v>
      </c>
      <c r="BD628" s="115">
        <f t="shared" si="388"/>
        <v>0</v>
      </c>
      <c r="BE628" s="125"/>
      <c r="BF628" s="126"/>
      <c r="BG628" s="123"/>
      <c r="BH628" s="112"/>
      <c r="BI628" s="119">
        <f t="shared" si="389"/>
        <v>0</v>
      </c>
      <c r="BJ628" s="124"/>
      <c r="BK628" s="115">
        <f>IFERROR(IF(BJ628="",0,(SUMIF($G$3:BI$3,"金额-入",$G628:BI628)-SUMIF($G$3:BI$3,"金额-出",$G628:BI628))/(SUMIF($G$3:BI$3,"数量-入",$G628:BI628)-SUMIF($G$3:BI$3,"数量-出",$G628:BI628))),0)</f>
        <v>0</v>
      </c>
      <c r="BL628" s="115">
        <f t="shared" si="390"/>
        <v>0</v>
      </c>
      <c r="BM628" s="125"/>
      <c r="BN628" s="126"/>
      <c r="BO628" s="123"/>
      <c r="BP628" s="112"/>
      <c r="BQ628" s="119">
        <f t="shared" si="391"/>
        <v>0</v>
      </c>
      <c r="BR628" s="124"/>
      <c r="BS628" s="115">
        <f>IFERROR(IF(BR628="",0,(SUMIF($G$3:BQ$3,"金额-入",$G628:BQ628)-SUMIF($G$3:BQ$3,"金额-出",$G628:BQ628))/(SUMIF($G$3:BQ$3,"数量-入",$G628:BQ628)-SUMIF($G$3:BQ$3,"数量-出",$G628:BQ628))),0)</f>
        <v>0</v>
      </c>
      <c r="BT628" s="115">
        <f t="shared" si="392"/>
        <v>0</v>
      </c>
      <c r="BU628" s="125"/>
      <c r="BV628" s="126"/>
      <c r="BW628" s="123"/>
      <c r="BX628" s="112"/>
      <c r="BY628" s="119">
        <f t="shared" si="393"/>
        <v>0</v>
      </c>
      <c r="BZ628" s="124"/>
      <c r="CA628" s="115">
        <f>IFERROR(IF(BZ628="",0,(SUMIF($G$3:BY$3,"金额-入",$G628:BY628)-SUMIF($G$3:BY$3,"金额-出",$G628:BY628))/(SUMIF($G$3:BY$3,"数量-入",$G628:BY628)-SUMIF($G$3:BY$3,"数量-出",$G628:BY628))),0)</f>
        <v>0</v>
      </c>
      <c r="CB628" s="115">
        <f t="shared" si="394"/>
        <v>0</v>
      </c>
      <c r="CC628" s="125"/>
      <c r="CD628" s="126"/>
      <c r="CE628" s="123"/>
      <c r="CF628" s="112"/>
      <c r="CG628" s="119">
        <f t="shared" si="395"/>
        <v>0</v>
      </c>
      <c r="CH628" s="124"/>
      <c r="CI628" s="115">
        <f>IFERROR(IF(CH628="",0,(SUMIF($G$3:CG$3,"金额-入",$G628:CG628)-SUMIF($G$3:CG$3,"金额-出",$G628:CG628))/(SUMIF($G$3:CG$3,"数量-入",$G628:CG628)-SUMIF($G$3:CG$3,"数量-出",$G628:CG628))),0)</f>
        <v>0</v>
      </c>
      <c r="CJ628" s="115">
        <f t="shared" si="396"/>
        <v>0</v>
      </c>
      <c r="CK628" s="125"/>
      <c r="CL628" s="126"/>
      <c r="CM628" s="123"/>
      <c r="CN628" s="112"/>
      <c r="CO628" s="119">
        <f t="shared" si="397"/>
        <v>0</v>
      </c>
      <c r="CP628" s="124"/>
      <c r="CQ628" s="115">
        <f>IFERROR(IF(CP628="",0,(SUMIF($G$3:CO$3,"金额-入",$G628:CO628)-SUMIF($G$3:CO$3,"金额-出",$G628:CO628))/(SUMIF($G$3:CO$3,"数量-入",$G628:CO628)-SUMIF($G$3:CO$3,"数量-出",$G628:CO628))),0)</f>
        <v>0</v>
      </c>
      <c r="CR628" s="115">
        <f t="shared" si="398"/>
        <v>0</v>
      </c>
      <c r="CS628" s="125"/>
      <c r="CT628" s="126"/>
      <c r="CU628" s="123"/>
      <c r="CV628" s="112"/>
      <c r="CW628" s="119">
        <f t="shared" si="399"/>
        <v>0</v>
      </c>
      <c r="CX628" s="124"/>
      <c r="CY628" s="115">
        <f>IFERROR(IF(CX628="",0,(SUMIF($G$3:CW$3,"金额-入",$G628:CW628)-SUMIF($G$3:CW$3,"金额-出",$G628:CW628))/(SUMIF($G$3:CW$3,"数量-入",$G628:CW628)-SUMIF($G$3:CW$3,"数量-出",$G628:CW628))),0)</f>
        <v>0</v>
      </c>
      <c r="CZ628" s="115">
        <f t="shared" si="400"/>
        <v>0</v>
      </c>
      <c r="DA628" s="125"/>
      <c r="DB628" s="126"/>
      <c r="DC628" s="123"/>
      <c r="DD628" s="112"/>
      <c r="DE628" s="119">
        <f t="shared" si="401"/>
        <v>0</v>
      </c>
      <c r="DF628" s="124"/>
      <c r="DG628" s="115">
        <f>IFERROR(IF(DF628="",0,(SUMIF($G$3:DE$3,"金额-入",$G628:DE628)-SUMIF($G$3:DE$3,"金额-出",$G628:DE628))/(SUMIF($G$3:DE$3,"数量-入",$G628:DE628)-SUMIF($G$3:DE$3,"数量-出",$G628:DE628))),0)</f>
        <v>0</v>
      </c>
      <c r="DH628" s="115">
        <f t="shared" si="402"/>
        <v>0</v>
      </c>
      <c r="DI628" s="125"/>
      <c r="DJ628" s="126"/>
      <c r="DK628" s="109">
        <f t="array" ref="DK628">MIN(IF(($G$3:$DJ$3="单价")*(G628:DJ628&lt;&gt;0),G628:DJ628))</f>
        <v>0</v>
      </c>
      <c r="DL628" s="97">
        <f t="array" ref="DL628">MAX(IF($G$3:$DJ$3="单价",G628:DJ628))</f>
        <v>0</v>
      </c>
      <c r="DM628" s="115">
        <f t="shared" si="403"/>
        <v>0</v>
      </c>
      <c r="DN628" s="127"/>
      <c r="DO628" s="2"/>
      <c r="DP628" s="11">
        <f t="shared" si="404"/>
        <v>0</v>
      </c>
      <c r="DQ628" s="11">
        <f t="shared" si="405"/>
        <v>0</v>
      </c>
      <c r="DR628" s="11"/>
      <c r="DS628" s="11"/>
      <c r="DT628" s="11"/>
      <c r="DU628" s="2"/>
      <c r="DV628" s="2"/>
      <c r="DW628" s="2"/>
      <c r="DX628" s="2"/>
      <c r="DY628" s="2"/>
    </row>
    <row r="629" spans="1:227" ht="18" hidden="1" customHeight="1" outlineLevel="1" x14ac:dyDescent="0.15">
      <c r="A629" s="2"/>
      <c r="B629" s="53">
        <f t="shared" si="368"/>
        <v>625</v>
      </c>
      <c r="C629" s="5"/>
      <c r="D629" s="6"/>
      <c r="E629" s="7"/>
      <c r="F629" s="8"/>
      <c r="G629" s="111"/>
      <c r="H629" s="112"/>
      <c r="I629" s="113">
        <f t="shared" si="371"/>
        <v>0</v>
      </c>
      <c r="J629" s="114">
        <f t="shared" si="372"/>
        <v>0</v>
      </c>
      <c r="K629" s="115">
        <f t="shared" si="369"/>
        <v>0</v>
      </c>
      <c r="L629" s="113">
        <f t="shared" si="373"/>
        <v>0</v>
      </c>
      <c r="M629" s="114">
        <f t="shared" si="374"/>
        <v>0</v>
      </c>
      <c r="N629" s="115">
        <f t="shared" si="370"/>
        <v>0</v>
      </c>
      <c r="O629" s="113">
        <f t="shared" si="375"/>
        <v>0</v>
      </c>
      <c r="P629" s="116">
        <f t="shared" si="376"/>
        <v>0</v>
      </c>
      <c r="Q629" s="117">
        <f t="shared" si="377"/>
        <v>0</v>
      </c>
      <c r="R629" s="118">
        <f t="shared" si="378"/>
        <v>0</v>
      </c>
      <c r="S629" s="111"/>
      <c r="T629" s="112"/>
      <c r="U629" s="119">
        <f t="shared" si="379"/>
        <v>0</v>
      </c>
      <c r="V629" s="120"/>
      <c r="W629" s="115">
        <f>IFERROR(IF(V629="",0,(SUMIF($G$3:U$3,"金额-入",$G629:U629)-SUMIF($G$3:U$3,"金额-出",$G629:U629))/(SUMIF($G$3:U$3,"数量-入",$G629:U629)-SUMIF($G$3:U$3,"数量-出",$G629:U629))),0)</f>
        <v>0</v>
      </c>
      <c r="X629" s="115">
        <f t="shared" si="380"/>
        <v>0</v>
      </c>
      <c r="Y629" s="121"/>
      <c r="Z629" s="122"/>
      <c r="AA629" s="111"/>
      <c r="AB629" s="112"/>
      <c r="AC629" s="119">
        <f t="shared" si="381"/>
        <v>0</v>
      </c>
      <c r="AD629" s="120"/>
      <c r="AE629" s="115">
        <f>IFERROR(IF(AD629="",0,(SUMIF($G$3:AC$3,"金额-入",$G629:AC629)-SUMIF($G$3:AC$3,"金额-出",$G629:AC629))/(SUMIF($G$3:AC$3,"数量-入",$G629:AC629)-SUMIF($G$3:AC$3,"数量-出",$G629:AC629))),0)</f>
        <v>0</v>
      </c>
      <c r="AF629" s="115">
        <f t="shared" si="382"/>
        <v>0</v>
      </c>
      <c r="AG629" s="121"/>
      <c r="AH629" s="122"/>
      <c r="AI629" s="123"/>
      <c r="AJ629" s="112"/>
      <c r="AK629" s="119">
        <f t="shared" si="383"/>
        <v>0</v>
      </c>
      <c r="AL629" s="124"/>
      <c r="AM629" s="115">
        <f>IFERROR(IF(AL629="",0,(SUMIF($G$3:AK$3,"金额-入",$G629:AK629)-SUMIF($G$3:AK$3,"金额-出",$G629:AK629))/(SUMIF($G$3:AK$3,"数量-入",$G629:AK629)-SUMIF($G$3:AK$3,"数量-出",$G629:AK629))),0)</f>
        <v>0</v>
      </c>
      <c r="AN629" s="115">
        <f t="shared" si="384"/>
        <v>0</v>
      </c>
      <c r="AO629" s="125"/>
      <c r="AP629" s="126"/>
      <c r="AQ629" s="123"/>
      <c r="AR629" s="112"/>
      <c r="AS629" s="119">
        <f t="shared" si="385"/>
        <v>0</v>
      </c>
      <c r="AT629" s="124"/>
      <c r="AU629" s="115">
        <f>IFERROR(IF(AT629="",0,(SUMIF($G$3:AS$3,"金额-入",$G629:AS629)-SUMIF($G$3:AS$3,"金额-出",$G629:AS629))/(SUMIF($G$3:AS$3,"数量-入",$G629:AS629)-SUMIF($G$3:AS$3,"数量-出",$G629:AS629))),0)</f>
        <v>0</v>
      </c>
      <c r="AV629" s="115">
        <f t="shared" si="386"/>
        <v>0</v>
      </c>
      <c r="AW629" s="125"/>
      <c r="AX629" s="126"/>
      <c r="AY629" s="123"/>
      <c r="AZ629" s="112"/>
      <c r="BA629" s="119">
        <f t="shared" si="387"/>
        <v>0</v>
      </c>
      <c r="BB629" s="124"/>
      <c r="BC629" s="115">
        <f>IFERROR(IF(BB629="",0,(SUMIF($G$3:BA$3,"金额-入",$G629:BA629)-SUMIF($G$3:BA$3,"金额-出",$G629:BA629))/(SUMIF($G$3:BA$3,"数量-入",$G629:BA629)-SUMIF($G$3:BA$3,"数量-出",$G629:BA629))),0)</f>
        <v>0</v>
      </c>
      <c r="BD629" s="115">
        <f t="shared" si="388"/>
        <v>0</v>
      </c>
      <c r="BE629" s="125"/>
      <c r="BF629" s="126"/>
      <c r="BG629" s="123"/>
      <c r="BH629" s="112"/>
      <c r="BI629" s="119">
        <f t="shared" si="389"/>
        <v>0</v>
      </c>
      <c r="BJ629" s="124"/>
      <c r="BK629" s="115">
        <f>IFERROR(IF(BJ629="",0,(SUMIF($G$3:BI$3,"金额-入",$G629:BI629)-SUMIF($G$3:BI$3,"金额-出",$G629:BI629))/(SUMIF($G$3:BI$3,"数量-入",$G629:BI629)-SUMIF($G$3:BI$3,"数量-出",$G629:BI629))),0)</f>
        <v>0</v>
      </c>
      <c r="BL629" s="115">
        <f t="shared" si="390"/>
        <v>0</v>
      </c>
      <c r="BM629" s="125"/>
      <c r="BN629" s="126"/>
      <c r="BO629" s="123"/>
      <c r="BP629" s="112"/>
      <c r="BQ629" s="119">
        <f t="shared" si="391"/>
        <v>0</v>
      </c>
      <c r="BR629" s="124"/>
      <c r="BS629" s="115">
        <f>IFERROR(IF(BR629="",0,(SUMIF($G$3:BQ$3,"金额-入",$G629:BQ629)-SUMIF($G$3:BQ$3,"金额-出",$G629:BQ629))/(SUMIF($G$3:BQ$3,"数量-入",$G629:BQ629)-SUMIF($G$3:BQ$3,"数量-出",$G629:BQ629))),0)</f>
        <v>0</v>
      </c>
      <c r="BT629" s="115">
        <f t="shared" si="392"/>
        <v>0</v>
      </c>
      <c r="BU629" s="125"/>
      <c r="BV629" s="126"/>
      <c r="BW629" s="123"/>
      <c r="BX629" s="112"/>
      <c r="BY629" s="119">
        <f t="shared" si="393"/>
        <v>0</v>
      </c>
      <c r="BZ629" s="124"/>
      <c r="CA629" s="115">
        <f>IFERROR(IF(BZ629="",0,(SUMIF($G$3:BY$3,"金额-入",$G629:BY629)-SUMIF($G$3:BY$3,"金额-出",$G629:BY629))/(SUMIF($G$3:BY$3,"数量-入",$G629:BY629)-SUMIF($G$3:BY$3,"数量-出",$G629:BY629))),0)</f>
        <v>0</v>
      </c>
      <c r="CB629" s="115">
        <f t="shared" si="394"/>
        <v>0</v>
      </c>
      <c r="CC629" s="125"/>
      <c r="CD629" s="126"/>
      <c r="CE629" s="123"/>
      <c r="CF629" s="112"/>
      <c r="CG629" s="119">
        <f t="shared" si="395"/>
        <v>0</v>
      </c>
      <c r="CH629" s="124"/>
      <c r="CI629" s="115">
        <f>IFERROR(IF(CH629="",0,(SUMIF($G$3:CG$3,"金额-入",$G629:CG629)-SUMIF($G$3:CG$3,"金额-出",$G629:CG629))/(SUMIF($G$3:CG$3,"数量-入",$G629:CG629)-SUMIF($G$3:CG$3,"数量-出",$G629:CG629))),0)</f>
        <v>0</v>
      </c>
      <c r="CJ629" s="115">
        <f t="shared" si="396"/>
        <v>0</v>
      </c>
      <c r="CK629" s="125"/>
      <c r="CL629" s="126"/>
      <c r="CM629" s="123"/>
      <c r="CN629" s="112"/>
      <c r="CO629" s="119">
        <f t="shared" si="397"/>
        <v>0</v>
      </c>
      <c r="CP629" s="124"/>
      <c r="CQ629" s="115">
        <f>IFERROR(IF(CP629="",0,(SUMIF($G$3:CO$3,"金额-入",$G629:CO629)-SUMIF($G$3:CO$3,"金额-出",$G629:CO629))/(SUMIF($G$3:CO$3,"数量-入",$G629:CO629)-SUMIF($G$3:CO$3,"数量-出",$G629:CO629))),0)</f>
        <v>0</v>
      </c>
      <c r="CR629" s="115">
        <f t="shared" si="398"/>
        <v>0</v>
      </c>
      <c r="CS629" s="125"/>
      <c r="CT629" s="126"/>
      <c r="CU629" s="123"/>
      <c r="CV629" s="112"/>
      <c r="CW629" s="119">
        <f t="shared" si="399"/>
        <v>0</v>
      </c>
      <c r="CX629" s="124"/>
      <c r="CY629" s="115">
        <f>IFERROR(IF(CX629="",0,(SUMIF($G$3:CW$3,"金额-入",$G629:CW629)-SUMIF($G$3:CW$3,"金额-出",$G629:CW629))/(SUMIF($G$3:CW$3,"数量-入",$G629:CW629)-SUMIF($G$3:CW$3,"数量-出",$G629:CW629))),0)</f>
        <v>0</v>
      </c>
      <c r="CZ629" s="115">
        <f t="shared" si="400"/>
        <v>0</v>
      </c>
      <c r="DA629" s="125"/>
      <c r="DB629" s="126"/>
      <c r="DC629" s="123"/>
      <c r="DD629" s="112"/>
      <c r="DE629" s="119">
        <f t="shared" si="401"/>
        <v>0</v>
      </c>
      <c r="DF629" s="124"/>
      <c r="DG629" s="115">
        <f>IFERROR(IF(DF629="",0,(SUMIF($G$3:DE$3,"金额-入",$G629:DE629)-SUMIF($G$3:DE$3,"金额-出",$G629:DE629))/(SUMIF($G$3:DE$3,"数量-入",$G629:DE629)-SUMIF($G$3:DE$3,"数量-出",$G629:DE629))),0)</f>
        <v>0</v>
      </c>
      <c r="DH629" s="115">
        <f t="shared" si="402"/>
        <v>0</v>
      </c>
      <c r="DI629" s="125"/>
      <c r="DJ629" s="126"/>
      <c r="DK629" s="109">
        <f t="array" ref="DK629">MIN(IF(($G$3:$DJ$3="单价")*(G629:DJ629&lt;&gt;0),G629:DJ629))</f>
        <v>0</v>
      </c>
      <c r="DL629" s="97">
        <f t="array" ref="DL629">MAX(IF($G$3:$DJ$3="单价",G629:DJ629))</f>
        <v>0</v>
      </c>
      <c r="DM629" s="115">
        <f t="shared" si="403"/>
        <v>0</v>
      </c>
      <c r="DN629" s="127"/>
      <c r="DO629" s="2"/>
      <c r="DP629" s="11">
        <f t="shared" si="404"/>
        <v>0</v>
      </c>
      <c r="DQ629" s="11">
        <f t="shared" si="405"/>
        <v>0</v>
      </c>
      <c r="DR629" s="11"/>
      <c r="DS629" s="11"/>
      <c r="DT629" s="11"/>
      <c r="DU629" s="2"/>
      <c r="DV629" s="2"/>
      <c r="DW629" s="2"/>
      <c r="DX629" s="2"/>
      <c r="DY629" s="2"/>
    </row>
    <row r="630" spans="1:227" ht="18" hidden="1" customHeight="1" outlineLevel="1" x14ac:dyDescent="0.15">
      <c r="A630" s="2"/>
      <c r="B630" s="53">
        <f t="shared" si="368"/>
        <v>626</v>
      </c>
      <c r="C630" s="5"/>
      <c r="D630" s="6"/>
      <c r="E630" s="7"/>
      <c r="F630" s="8"/>
      <c r="G630" s="111"/>
      <c r="H630" s="112"/>
      <c r="I630" s="113">
        <f t="shared" si="371"/>
        <v>0</v>
      </c>
      <c r="J630" s="114">
        <f t="shared" si="372"/>
        <v>0</v>
      </c>
      <c r="K630" s="115">
        <f t="shared" si="369"/>
        <v>0</v>
      </c>
      <c r="L630" s="113">
        <f t="shared" si="373"/>
        <v>0</v>
      </c>
      <c r="M630" s="114">
        <f t="shared" si="374"/>
        <v>0</v>
      </c>
      <c r="N630" s="115">
        <f t="shared" si="370"/>
        <v>0</v>
      </c>
      <c r="O630" s="113">
        <f t="shared" si="375"/>
        <v>0</v>
      </c>
      <c r="P630" s="116">
        <f t="shared" si="376"/>
        <v>0</v>
      </c>
      <c r="Q630" s="117">
        <f t="shared" si="377"/>
        <v>0</v>
      </c>
      <c r="R630" s="118">
        <f t="shared" si="378"/>
        <v>0</v>
      </c>
      <c r="S630" s="111"/>
      <c r="T630" s="112"/>
      <c r="U630" s="119">
        <f t="shared" si="379"/>
        <v>0</v>
      </c>
      <c r="V630" s="120"/>
      <c r="W630" s="115">
        <f>IFERROR(IF(V630="",0,(SUMIF($G$3:U$3,"金额-入",$G630:U630)-SUMIF($G$3:U$3,"金额-出",$G630:U630))/(SUMIF($G$3:U$3,"数量-入",$G630:U630)-SUMIF($G$3:U$3,"数量-出",$G630:U630))),0)</f>
        <v>0</v>
      </c>
      <c r="X630" s="115">
        <f t="shared" si="380"/>
        <v>0</v>
      </c>
      <c r="Y630" s="121"/>
      <c r="Z630" s="122"/>
      <c r="AA630" s="111"/>
      <c r="AB630" s="112"/>
      <c r="AC630" s="119">
        <f t="shared" si="381"/>
        <v>0</v>
      </c>
      <c r="AD630" s="120"/>
      <c r="AE630" s="115">
        <f>IFERROR(IF(AD630="",0,(SUMIF($G$3:AC$3,"金额-入",$G630:AC630)-SUMIF($G$3:AC$3,"金额-出",$G630:AC630))/(SUMIF($G$3:AC$3,"数量-入",$G630:AC630)-SUMIF($G$3:AC$3,"数量-出",$G630:AC630))),0)</f>
        <v>0</v>
      </c>
      <c r="AF630" s="115">
        <f t="shared" si="382"/>
        <v>0</v>
      </c>
      <c r="AG630" s="121"/>
      <c r="AH630" s="122"/>
      <c r="AI630" s="123"/>
      <c r="AJ630" s="112"/>
      <c r="AK630" s="119">
        <f t="shared" si="383"/>
        <v>0</v>
      </c>
      <c r="AL630" s="124"/>
      <c r="AM630" s="115">
        <f>IFERROR(IF(AL630="",0,(SUMIF($G$3:AK$3,"金额-入",$G630:AK630)-SUMIF($G$3:AK$3,"金额-出",$G630:AK630))/(SUMIF($G$3:AK$3,"数量-入",$G630:AK630)-SUMIF($G$3:AK$3,"数量-出",$G630:AK630))),0)</f>
        <v>0</v>
      </c>
      <c r="AN630" s="115">
        <f t="shared" si="384"/>
        <v>0</v>
      </c>
      <c r="AO630" s="125"/>
      <c r="AP630" s="126"/>
      <c r="AQ630" s="123"/>
      <c r="AR630" s="112"/>
      <c r="AS630" s="119">
        <f t="shared" si="385"/>
        <v>0</v>
      </c>
      <c r="AT630" s="124"/>
      <c r="AU630" s="115">
        <f>IFERROR(IF(AT630="",0,(SUMIF($G$3:AS$3,"金额-入",$G630:AS630)-SUMIF($G$3:AS$3,"金额-出",$G630:AS630))/(SUMIF($G$3:AS$3,"数量-入",$G630:AS630)-SUMIF($G$3:AS$3,"数量-出",$G630:AS630))),0)</f>
        <v>0</v>
      </c>
      <c r="AV630" s="115">
        <f t="shared" si="386"/>
        <v>0</v>
      </c>
      <c r="AW630" s="125"/>
      <c r="AX630" s="126"/>
      <c r="AY630" s="123"/>
      <c r="AZ630" s="112"/>
      <c r="BA630" s="119">
        <f t="shared" si="387"/>
        <v>0</v>
      </c>
      <c r="BB630" s="124"/>
      <c r="BC630" s="115">
        <f>IFERROR(IF(BB630="",0,(SUMIF($G$3:BA$3,"金额-入",$G630:BA630)-SUMIF($G$3:BA$3,"金额-出",$G630:BA630))/(SUMIF($G$3:BA$3,"数量-入",$G630:BA630)-SUMIF($G$3:BA$3,"数量-出",$G630:BA630))),0)</f>
        <v>0</v>
      </c>
      <c r="BD630" s="115">
        <f t="shared" si="388"/>
        <v>0</v>
      </c>
      <c r="BE630" s="125"/>
      <c r="BF630" s="126"/>
      <c r="BG630" s="123"/>
      <c r="BH630" s="112"/>
      <c r="BI630" s="119">
        <f t="shared" si="389"/>
        <v>0</v>
      </c>
      <c r="BJ630" s="124"/>
      <c r="BK630" s="115">
        <f>IFERROR(IF(BJ630="",0,(SUMIF($G$3:BI$3,"金额-入",$G630:BI630)-SUMIF($G$3:BI$3,"金额-出",$G630:BI630))/(SUMIF($G$3:BI$3,"数量-入",$G630:BI630)-SUMIF($G$3:BI$3,"数量-出",$G630:BI630))),0)</f>
        <v>0</v>
      </c>
      <c r="BL630" s="115">
        <f t="shared" si="390"/>
        <v>0</v>
      </c>
      <c r="BM630" s="125"/>
      <c r="BN630" s="126"/>
      <c r="BO630" s="123"/>
      <c r="BP630" s="112"/>
      <c r="BQ630" s="119">
        <f t="shared" si="391"/>
        <v>0</v>
      </c>
      <c r="BR630" s="124"/>
      <c r="BS630" s="115">
        <f>IFERROR(IF(BR630="",0,(SUMIF($G$3:BQ$3,"金额-入",$G630:BQ630)-SUMIF($G$3:BQ$3,"金额-出",$G630:BQ630))/(SUMIF($G$3:BQ$3,"数量-入",$G630:BQ630)-SUMIF($G$3:BQ$3,"数量-出",$G630:BQ630))),0)</f>
        <v>0</v>
      </c>
      <c r="BT630" s="115">
        <f t="shared" si="392"/>
        <v>0</v>
      </c>
      <c r="BU630" s="125"/>
      <c r="BV630" s="126"/>
      <c r="BW630" s="123"/>
      <c r="BX630" s="112"/>
      <c r="BY630" s="119">
        <f t="shared" si="393"/>
        <v>0</v>
      </c>
      <c r="BZ630" s="124"/>
      <c r="CA630" s="115">
        <f>IFERROR(IF(BZ630="",0,(SUMIF($G$3:BY$3,"金额-入",$G630:BY630)-SUMIF($G$3:BY$3,"金额-出",$G630:BY630))/(SUMIF($G$3:BY$3,"数量-入",$G630:BY630)-SUMIF($G$3:BY$3,"数量-出",$G630:BY630))),0)</f>
        <v>0</v>
      </c>
      <c r="CB630" s="115">
        <f t="shared" si="394"/>
        <v>0</v>
      </c>
      <c r="CC630" s="125"/>
      <c r="CD630" s="126"/>
      <c r="CE630" s="123"/>
      <c r="CF630" s="112"/>
      <c r="CG630" s="119">
        <f t="shared" si="395"/>
        <v>0</v>
      </c>
      <c r="CH630" s="124"/>
      <c r="CI630" s="115">
        <f>IFERROR(IF(CH630="",0,(SUMIF($G$3:CG$3,"金额-入",$G630:CG630)-SUMIF($G$3:CG$3,"金额-出",$G630:CG630))/(SUMIF($G$3:CG$3,"数量-入",$G630:CG630)-SUMIF($G$3:CG$3,"数量-出",$G630:CG630))),0)</f>
        <v>0</v>
      </c>
      <c r="CJ630" s="115">
        <f t="shared" si="396"/>
        <v>0</v>
      </c>
      <c r="CK630" s="125"/>
      <c r="CL630" s="126"/>
      <c r="CM630" s="123"/>
      <c r="CN630" s="112"/>
      <c r="CO630" s="119">
        <f t="shared" si="397"/>
        <v>0</v>
      </c>
      <c r="CP630" s="124"/>
      <c r="CQ630" s="115">
        <f>IFERROR(IF(CP630="",0,(SUMIF($G$3:CO$3,"金额-入",$G630:CO630)-SUMIF($G$3:CO$3,"金额-出",$G630:CO630))/(SUMIF($G$3:CO$3,"数量-入",$G630:CO630)-SUMIF($G$3:CO$3,"数量-出",$G630:CO630))),0)</f>
        <v>0</v>
      </c>
      <c r="CR630" s="115">
        <f t="shared" si="398"/>
        <v>0</v>
      </c>
      <c r="CS630" s="125"/>
      <c r="CT630" s="126"/>
      <c r="CU630" s="123"/>
      <c r="CV630" s="112"/>
      <c r="CW630" s="119">
        <f t="shared" si="399"/>
        <v>0</v>
      </c>
      <c r="CX630" s="124"/>
      <c r="CY630" s="115">
        <f>IFERROR(IF(CX630="",0,(SUMIF($G$3:CW$3,"金额-入",$G630:CW630)-SUMIF($G$3:CW$3,"金额-出",$G630:CW630))/(SUMIF($G$3:CW$3,"数量-入",$G630:CW630)-SUMIF($G$3:CW$3,"数量-出",$G630:CW630))),0)</f>
        <v>0</v>
      </c>
      <c r="CZ630" s="115">
        <f t="shared" si="400"/>
        <v>0</v>
      </c>
      <c r="DA630" s="125"/>
      <c r="DB630" s="126"/>
      <c r="DC630" s="123"/>
      <c r="DD630" s="112"/>
      <c r="DE630" s="119">
        <f t="shared" si="401"/>
        <v>0</v>
      </c>
      <c r="DF630" s="124"/>
      <c r="DG630" s="115">
        <f>IFERROR(IF(DF630="",0,(SUMIF($G$3:DE$3,"金额-入",$G630:DE630)-SUMIF($G$3:DE$3,"金额-出",$G630:DE630))/(SUMIF($G$3:DE$3,"数量-入",$G630:DE630)-SUMIF($G$3:DE$3,"数量-出",$G630:DE630))),0)</f>
        <v>0</v>
      </c>
      <c r="DH630" s="115">
        <f t="shared" si="402"/>
        <v>0</v>
      </c>
      <c r="DI630" s="125"/>
      <c r="DJ630" s="126"/>
      <c r="DK630" s="109">
        <f t="array" ref="DK630">MIN(IF(($G$3:$DJ$3="单价")*(G630:DJ630&lt;&gt;0),G630:DJ630))</f>
        <v>0</v>
      </c>
      <c r="DL630" s="97">
        <f t="array" ref="DL630">MAX(IF($G$3:$DJ$3="单价",G630:DJ630))</f>
        <v>0</v>
      </c>
      <c r="DM630" s="115">
        <f t="shared" si="403"/>
        <v>0</v>
      </c>
      <c r="DN630" s="127"/>
      <c r="DO630" s="2"/>
      <c r="DP630" s="11">
        <f t="shared" si="404"/>
        <v>0</v>
      </c>
      <c r="DQ630" s="11">
        <f t="shared" si="405"/>
        <v>0</v>
      </c>
      <c r="DR630" s="11"/>
      <c r="DS630" s="11"/>
      <c r="DT630" s="11"/>
      <c r="DU630" s="2"/>
      <c r="DV630" s="2"/>
      <c r="DW630" s="2"/>
      <c r="DX630" s="2"/>
      <c r="DY630" s="2"/>
    </row>
    <row r="631" spans="1:227" ht="18" hidden="1" customHeight="1" outlineLevel="1" x14ac:dyDescent="0.15">
      <c r="A631" s="2"/>
      <c r="B631" s="53">
        <f t="shared" si="368"/>
        <v>627</v>
      </c>
      <c r="C631" s="5"/>
      <c r="D631" s="6"/>
      <c r="E631" s="7"/>
      <c r="F631" s="8"/>
      <c r="G631" s="111"/>
      <c r="H631" s="112"/>
      <c r="I631" s="113">
        <f t="shared" si="371"/>
        <v>0</v>
      </c>
      <c r="J631" s="114">
        <f t="shared" si="372"/>
        <v>0</v>
      </c>
      <c r="K631" s="115">
        <f t="shared" si="369"/>
        <v>0</v>
      </c>
      <c r="L631" s="113">
        <f t="shared" si="373"/>
        <v>0</v>
      </c>
      <c r="M631" s="114">
        <f t="shared" si="374"/>
        <v>0</v>
      </c>
      <c r="N631" s="115">
        <f t="shared" si="370"/>
        <v>0</v>
      </c>
      <c r="O631" s="113">
        <f t="shared" si="375"/>
        <v>0</v>
      </c>
      <c r="P631" s="116">
        <f t="shared" si="376"/>
        <v>0</v>
      </c>
      <c r="Q631" s="117">
        <f t="shared" si="377"/>
        <v>0</v>
      </c>
      <c r="R631" s="118">
        <f t="shared" si="378"/>
        <v>0</v>
      </c>
      <c r="S631" s="111"/>
      <c r="T631" s="112"/>
      <c r="U631" s="119">
        <f t="shared" si="379"/>
        <v>0</v>
      </c>
      <c r="V631" s="120"/>
      <c r="W631" s="115">
        <f>IFERROR(IF(V631="",0,(SUMIF($G$3:U$3,"金额-入",$G631:U631)-SUMIF($G$3:U$3,"金额-出",$G631:U631))/(SUMIF($G$3:U$3,"数量-入",$G631:U631)-SUMIF($G$3:U$3,"数量-出",$G631:U631))),0)</f>
        <v>0</v>
      </c>
      <c r="X631" s="115">
        <f t="shared" si="380"/>
        <v>0</v>
      </c>
      <c r="Y631" s="121"/>
      <c r="Z631" s="122"/>
      <c r="AA631" s="111"/>
      <c r="AB631" s="112"/>
      <c r="AC631" s="119">
        <f t="shared" si="381"/>
        <v>0</v>
      </c>
      <c r="AD631" s="120"/>
      <c r="AE631" s="115">
        <f>IFERROR(IF(AD631="",0,(SUMIF($G$3:AC$3,"金额-入",$G631:AC631)-SUMIF($G$3:AC$3,"金额-出",$G631:AC631))/(SUMIF($G$3:AC$3,"数量-入",$G631:AC631)-SUMIF($G$3:AC$3,"数量-出",$G631:AC631))),0)</f>
        <v>0</v>
      </c>
      <c r="AF631" s="115">
        <f t="shared" si="382"/>
        <v>0</v>
      </c>
      <c r="AG631" s="121"/>
      <c r="AH631" s="122"/>
      <c r="AI631" s="123"/>
      <c r="AJ631" s="112"/>
      <c r="AK631" s="119">
        <f t="shared" si="383"/>
        <v>0</v>
      </c>
      <c r="AL631" s="124"/>
      <c r="AM631" s="115">
        <f>IFERROR(IF(AL631="",0,(SUMIF($G$3:AK$3,"金额-入",$G631:AK631)-SUMIF($G$3:AK$3,"金额-出",$G631:AK631))/(SUMIF($G$3:AK$3,"数量-入",$G631:AK631)-SUMIF($G$3:AK$3,"数量-出",$G631:AK631))),0)</f>
        <v>0</v>
      </c>
      <c r="AN631" s="115">
        <f t="shared" si="384"/>
        <v>0</v>
      </c>
      <c r="AO631" s="125"/>
      <c r="AP631" s="126"/>
      <c r="AQ631" s="123"/>
      <c r="AR631" s="112"/>
      <c r="AS631" s="119">
        <f t="shared" si="385"/>
        <v>0</v>
      </c>
      <c r="AT631" s="124"/>
      <c r="AU631" s="115">
        <f>IFERROR(IF(AT631="",0,(SUMIF($G$3:AS$3,"金额-入",$G631:AS631)-SUMIF($G$3:AS$3,"金额-出",$G631:AS631))/(SUMIF($G$3:AS$3,"数量-入",$G631:AS631)-SUMIF($G$3:AS$3,"数量-出",$G631:AS631))),0)</f>
        <v>0</v>
      </c>
      <c r="AV631" s="115">
        <f t="shared" si="386"/>
        <v>0</v>
      </c>
      <c r="AW631" s="125"/>
      <c r="AX631" s="126"/>
      <c r="AY631" s="123"/>
      <c r="AZ631" s="112"/>
      <c r="BA631" s="119">
        <f t="shared" si="387"/>
        <v>0</v>
      </c>
      <c r="BB631" s="124"/>
      <c r="BC631" s="115">
        <f>IFERROR(IF(BB631="",0,(SUMIF($G$3:BA$3,"金额-入",$G631:BA631)-SUMIF($G$3:BA$3,"金额-出",$G631:BA631))/(SUMIF($G$3:BA$3,"数量-入",$G631:BA631)-SUMIF($G$3:BA$3,"数量-出",$G631:BA631))),0)</f>
        <v>0</v>
      </c>
      <c r="BD631" s="115">
        <f t="shared" si="388"/>
        <v>0</v>
      </c>
      <c r="BE631" s="125"/>
      <c r="BF631" s="126"/>
      <c r="BG631" s="123"/>
      <c r="BH631" s="112"/>
      <c r="BI631" s="119">
        <f t="shared" si="389"/>
        <v>0</v>
      </c>
      <c r="BJ631" s="124"/>
      <c r="BK631" s="115">
        <f>IFERROR(IF(BJ631="",0,(SUMIF($G$3:BI$3,"金额-入",$G631:BI631)-SUMIF($G$3:BI$3,"金额-出",$G631:BI631))/(SUMIF($G$3:BI$3,"数量-入",$G631:BI631)-SUMIF($G$3:BI$3,"数量-出",$G631:BI631))),0)</f>
        <v>0</v>
      </c>
      <c r="BL631" s="115">
        <f t="shared" si="390"/>
        <v>0</v>
      </c>
      <c r="BM631" s="125"/>
      <c r="BN631" s="126"/>
      <c r="BO631" s="123"/>
      <c r="BP631" s="112"/>
      <c r="BQ631" s="119">
        <f t="shared" si="391"/>
        <v>0</v>
      </c>
      <c r="BR631" s="124"/>
      <c r="BS631" s="115">
        <f>IFERROR(IF(BR631="",0,(SUMIF($G$3:BQ$3,"金额-入",$G631:BQ631)-SUMIF($G$3:BQ$3,"金额-出",$G631:BQ631))/(SUMIF($G$3:BQ$3,"数量-入",$G631:BQ631)-SUMIF($G$3:BQ$3,"数量-出",$G631:BQ631))),0)</f>
        <v>0</v>
      </c>
      <c r="BT631" s="115">
        <f t="shared" si="392"/>
        <v>0</v>
      </c>
      <c r="BU631" s="125"/>
      <c r="BV631" s="126"/>
      <c r="BW631" s="123"/>
      <c r="BX631" s="112"/>
      <c r="BY631" s="119">
        <f t="shared" si="393"/>
        <v>0</v>
      </c>
      <c r="BZ631" s="124"/>
      <c r="CA631" s="115">
        <f>IFERROR(IF(BZ631="",0,(SUMIF($G$3:BY$3,"金额-入",$G631:BY631)-SUMIF($G$3:BY$3,"金额-出",$G631:BY631))/(SUMIF($G$3:BY$3,"数量-入",$G631:BY631)-SUMIF($G$3:BY$3,"数量-出",$G631:BY631))),0)</f>
        <v>0</v>
      </c>
      <c r="CB631" s="115">
        <f t="shared" si="394"/>
        <v>0</v>
      </c>
      <c r="CC631" s="125"/>
      <c r="CD631" s="126"/>
      <c r="CE631" s="123"/>
      <c r="CF631" s="112"/>
      <c r="CG631" s="119">
        <f t="shared" si="395"/>
        <v>0</v>
      </c>
      <c r="CH631" s="124"/>
      <c r="CI631" s="115">
        <f>IFERROR(IF(CH631="",0,(SUMIF($G$3:CG$3,"金额-入",$G631:CG631)-SUMIF($G$3:CG$3,"金额-出",$G631:CG631))/(SUMIF($G$3:CG$3,"数量-入",$G631:CG631)-SUMIF($G$3:CG$3,"数量-出",$G631:CG631))),0)</f>
        <v>0</v>
      </c>
      <c r="CJ631" s="115">
        <f t="shared" si="396"/>
        <v>0</v>
      </c>
      <c r="CK631" s="125"/>
      <c r="CL631" s="126"/>
      <c r="CM631" s="123"/>
      <c r="CN631" s="112"/>
      <c r="CO631" s="119">
        <f t="shared" si="397"/>
        <v>0</v>
      </c>
      <c r="CP631" s="124"/>
      <c r="CQ631" s="115">
        <f>IFERROR(IF(CP631="",0,(SUMIF($G$3:CO$3,"金额-入",$G631:CO631)-SUMIF($G$3:CO$3,"金额-出",$G631:CO631))/(SUMIF($G$3:CO$3,"数量-入",$G631:CO631)-SUMIF($G$3:CO$3,"数量-出",$G631:CO631))),0)</f>
        <v>0</v>
      </c>
      <c r="CR631" s="115">
        <f t="shared" si="398"/>
        <v>0</v>
      </c>
      <c r="CS631" s="125"/>
      <c r="CT631" s="126"/>
      <c r="CU631" s="123"/>
      <c r="CV631" s="112"/>
      <c r="CW631" s="119">
        <f t="shared" si="399"/>
        <v>0</v>
      </c>
      <c r="CX631" s="124"/>
      <c r="CY631" s="115">
        <f>IFERROR(IF(CX631="",0,(SUMIF($G$3:CW$3,"金额-入",$G631:CW631)-SUMIF($G$3:CW$3,"金额-出",$G631:CW631))/(SUMIF($G$3:CW$3,"数量-入",$G631:CW631)-SUMIF($G$3:CW$3,"数量-出",$G631:CW631))),0)</f>
        <v>0</v>
      </c>
      <c r="CZ631" s="115">
        <f t="shared" si="400"/>
        <v>0</v>
      </c>
      <c r="DA631" s="125"/>
      <c r="DB631" s="126"/>
      <c r="DC631" s="123"/>
      <c r="DD631" s="112"/>
      <c r="DE631" s="119">
        <f t="shared" si="401"/>
        <v>0</v>
      </c>
      <c r="DF631" s="124"/>
      <c r="DG631" s="115">
        <f>IFERROR(IF(DF631="",0,(SUMIF($G$3:DE$3,"金额-入",$G631:DE631)-SUMIF($G$3:DE$3,"金额-出",$G631:DE631))/(SUMIF($G$3:DE$3,"数量-入",$G631:DE631)-SUMIF($G$3:DE$3,"数量-出",$G631:DE631))),0)</f>
        <v>0</v>
      </c>
      <c r="DH631" s="115">
        <f t="shared" si="402"/>
        <v>0</v>
      </c>
      <c r="DI631" s="125"/>
      <c r="DJ631" s="126"/>
      <c r="DK631" s="109">
        <f t="array" ref="DK631">MIN(IF(($G$3:$DJ$3="单价")*(G631:DJ631&lt;&gt;0),G631:DJ631))</f>
        <v>0</v>
      </c>
      <c r="DL631" s="97">
        <f t="array" ref="DL631">MAX(IF($G$3:$DJ$3="单价",G631:DJ631))</f>
        <v>0</v>
      </c>
      <c r="DM631" s="115">
        <f t="shared" si="403"/>
        <v>0</v>
      </c>
      <c r="DN631" s="127"/>
      <c r="DO631" s="2"/>
      <c r="DP631" s="11">
        <f t="shared" si="404"/>
        <v>0</v>
      </c>
      <c r="DQ631" s="11">
        <f t="shared" si="405"/>
        <v>0</v>
      </c>
      <c r="DR631" s="11"/>
      <c r="DS631" s="11"/>
      <c r="DT631" s="11"/>
      <c r="DU631" s="2"/>
      <c r="DV631" s="2"/>
      <c r="DW631" s="2"/>
      <c r="DX631" s="2"/>
      <c r="DY631" s="2"/>
    </row>
    <row r="632" spans="1:227" ht="18" hidden="1" customHeight="1" outlineLevel="1" x14ac:dyDescent="0.15">
      <c r="A632" s="2"/>
      <c r="B632" s="53">
        <f t="shared" si="368"/>
        <v>628</v>
      </c>
      <c r="C632" s="5"/>
      <c r="D632" s="6"/>
      <c r="E632" s="7"/>
      <c r="F632" s="8"/>
      <c r="G632" s="111"/>
      <c r="H632" s="112"/>
      <c r="I632" s="113">
        <f t="shared" si="371"/>
        <v>0</v>
      </c>
      <c r="J632" s="114">
        <f t="shared" si="372"/>
        <v>0</v>
      </c>
      <c r="K632" s="115">
        <f t="shared" si="369"/>
        <v>0</v>
      </c>
      <c r="L632" s="113">
        <f t="shared" si="373"/>
        <v>0</v>
      </c>
      <c r="M632" s="114">
        <f t="shared" si="374"/>
        <v>0</v>
      </c>
      <c r="N632" s="115">
        <f t="shared" si="370"/>
        <v>0</v>
      </c>
      <c r="O632" s="113">
        <f t="shared" si="375"/>
        <v>0</v>
      </c>
      <c r="P632" s="116">
        <f t="shared" si="376"/>
        <v>0</v>
      </c>
      <c r="Q632" s="117">
        <f t="shared" si="377"/>
        <v>0</v>
      </c>
      <c r="R632" s="118">
        <f t="shared" si="378"/>
        <v>0</v>
      </c>
      <c r="S632" s="111"/>
      <c r="T632" s="112"/>
      <c r="U632" s="119">
        <f t="shared" si="379"/>
        <v>0</v>
      </c>
      <c r="V632" s="120"/>
      <c r="W632" s="115">
        <f>IFERROR(IF(V632="",0,(SUMIF($G$3:U$3,"金额-入",$G632:U632)-SUMIF($G$3:U$3,"金额-出",$G632:U632))/(SUMIF($G$3:U$3,"数量-入",$G632:U632)-SUMIF($G$3:U$3,"数量-出",$G632:U632))),0)</f>
        <v>0</v>
      </c>
      <c r="X632" s="115">
        <f t="shared" si="380"/>
        <v>0</v>
      </c>
      <c r="Y632" s="121"/>
      <c r="Z632" s="122"/>
      <c r="AA632" s="111"/>
      <c r="AB632" s="112"/>
      <c r="AC632" s="119">
        <f t="shared" si="381"/>
        <v>0</v>
      </c>
      <c r="AD632" s="120"/>
      <c r="AE632" s="115">
        <f>IFERROR(IF(AD632="",0,(SUMIF($G$3:AC$3,"金额-入",$G632:AC632)-SUMIF($G$3:AC$3,"金额-出",$G632:AC632))/(SUMIF($G$3:AC$3,"数量-入",$G632:AC632)-SUMIF($G$3:AC$3,"数量-出",$G632:AC632))),0)</f>
        <v>0</v>
      </c>
      <c r="AF632" s="115">
        <f t="shared" si="382"/>
        <v>0</v>
      </c>
      <c r="AG632" s="121"/>
      <c r="AH632" s="122"/>
      <c r="AI632" s="123"/>
      <c r="AJ632" s="112"/>
      <c r="AK632" s="119">
        <f t="shared" si="383"/>
        <v>0</v>
      </c>
      <c r="AL632" s="124"/>
      <c r="AM632" s="115">
        <f>IFERROR(IF(AL632="",0,(SUMIF($G$3:AK$3,"金额-入",$G632:AK632)-SUMIF($G$3:AK$3,"金额-出",$G632:AK632))/(SUMIF($G$3:AK$3,"数量-入",$G632:AK632)-SUMIF($G$3:AK$3,"数量-出",$G632:AK632))),0)</f>
        <v>0</v>
      </c>
      <c r="AN632" s="115">
        <f t="shared" si="384"/>
        <v>0</v>
      </c>
      <c r="AO632" s="125"/>
      <c r="AP632" s="126"/>
      <c r="AQ632" s="123"/>
      <c r="AR632" s="112"/>
      <c r="AS632" s="119">
        <f t="shared" si="385"/>
        <v>0</v>
      </c>
      <c r="AT632" s="124"/>
      <c r="AU632" s="115">
        <f>IFERROR(IF(AT632="",0,(SUMIF($G$3:AS$3,"金额-入",$G632:AS632)-SUMIF($G$3:AS$3,"金额-出",$G632:AS632))/(SUMIF($G$3:AS$3,"数量-入",$G632:AS632)-SUMIF($G$3:AS$3,"数量-出",$G632:AS632))),0)</f>
        <v>0</v>
      </c>
      <c r="AV632" s="115">
        <f t="shared" si="386"/>
        <v>0</v>
      </c>
      <c r="AW632" s="125"/>
      <c r="AX632" s="126"/>
      <c r="AY632" s="123"/>
      <c r="AZ632" s="112"/>
      <c r="BA632" s="119">
        <f t="shared" si="387"/>
        <v>0</v>
      </c>
      <c r="BB632" s="124"/>
      <c r="BC632" s="115">
        <f>IFERROR(IF(BB632="",0,(SUMIF($G$3:BA$3,"金额-入",$G632:BA632)-SUMIF($G$3:BA$3,"金额-出",$G632:BA632))/(SUMIF($G$3:BA$3,"数量-入",$G632:BA632)-SUMIF($G$3:BA$3,"数量-出",$G632:BA632))),0)</f>
        <v>0</v>
      </c>
      <c r="BD632" s="115">
        <f t="shared" si="388"/>
        <v>0</v>
      </c>
      <c r="BE632" s="125"/>
      <c r="BF632" s="126"/>
      <c r="BG632" s="123"/>
      <c r="BH632" s="112"/>
      <c r="BI632" s="119">
        <f t="shared" si="389"/>
        <v>0</v>
      </c>
      <c r="BJ632" s="124"/>
      <c r="BK632" s="115">
        <f>IFERROR(IF(BJ632="",0,(SUMIF($G$3:BI$3,"金额-入",$G632:BI632)-SUMIF($G$3:BI$3,"金额-出",$G632:BI632))/(SUMIF($G$3:BI$3,"数量-入",$G632:BI632)-SUMIF($G$3:BI$3,"数量-出",$G632:BI632))),0)</f>
        <v>0</v>
      </c>
      <c r="BL632" s="115">
        <f t="shared" si="390"/>
        <v>0</v>
      </c>
      <c r="BM632" s="125"/>
      <c r="BN632" s="126"/>
      <c r="BO632" s="123"/>
      <c r="BP632" s="112"/>
      <c r="BQ632" s="119">
        <f t="shared" si="391"/>
        <v>0</v>
      </c>
      <c r="BR632" s="124"/>
      <c r="BS632" s="115">
        <f>IFERROR(IF(BR632="",0,(SUMIF($G$3:BQ$3,"金额-入",$G632:BQ632)-SUMIF($G$3:BQ$3,"金额-出",$G632:BQ632))/(SUMIF($G$3:BQ$3,"数量-入",$G632:BQ632)-SUMIF($G$3:BQ$3,"数量-出",$G632:BQ632))),0)</f>
        <v>0</v>
      </c>
      <c r="BT632" s="115">
        <f t="shared" si="392"/>
        <v>0</v>
      </c>
      <c r="BU632" s="125"/>
      <c r="BV632" s="126"/>
      <c r="BW632" s="123"/>
      <c r="BX632" s="112"/>
      <c r="BY632" s="119">
        <f t="shared" si="393"/>
        <v>0</v>
      </c>
      <c r="BZ632" s="124"/>
      <c r="CA632" s="115">
        <f>IFERROR(IF(BZ632="",0,(SUMIF($G$3:BY$3,"金额-入",$G632:BY632)-SUMIF($G$3:BY$3,"金额-出",$G632:BY632))/(SUMIF($G$3:BY$3,"数量-入",$G632:BY632)-SUMIF($G$3:BY$3,"数量-出",$G632:BY632))),0)</f>
        <v>0</v>
      </c>
      <c r="CB632" s="115">
        <f t="shared" si="394"/>
        <v>0</v>
      </c>
      <c r="CC632" s="125"/>
      <c r="CD632" s="126"/>
      <c r="CE632" s="123"/>
      <c r="CF632" s="112"/>
      <c r="CG632" s="119">
        <f t="shared" si="395"/>
        <v>0</v>
      </c>
      <c r="CH632" s="124"/>
      <c r="CI632" s="115">
        <f>IFERROR(IF(CH632="",0,(SUMIF($G$3:CG$3,"金额-入",$G632:CG632)-SUMIF($G$3:CG$3,"金额-出",$G632:CG632))/(SUMIF($G$3:CG$3,"数量-入",$G632:CG632)-SUMIF($G$3:CG$3,"数量-出",$G632:CG632))),0)</f>
        <v>0</v>
      </c>
      <c r="CJ632" s="115">
        <f t="shared" si="396"/>
        <v>0</v>
      </c>
      <c r="CK632" s="125"/>
      <c r="CL632" s="126"/>
      <c r="CM632" s="123"/>
      <c r="CN632" s="112"/>
      <c r="CO632" s="119">
        <f t="shared" si="397"/>
        <v>0</v>
      </c>
      <c r="CP632" s="124"/>
      <c r="CQ632" s="115">
        <f>IFERROR(IF(CP632="",0,(SUMIF($G$3:CO$3,"金额-入",$G632:CO632)-SUMIF($G$3:CO$3,"金额-出",$G632:CO632))/(SUMIF($G$3:CO$3,"数量-入",$G632:CO632)-SUMIF($G$3:CO$3,"数量-出",$G632:CO632))),0)</f>
        <v>0</v>
      </c>
      <c r="CR632" s="115">
        <f t="shared" si="398"/>
        <v>0</v>
      </c>
      <c r="CS632" s="125"/>
      <c r="CT632" s="126"/>
      <c r="CU632" s="123"/>
      <c r="CV632" s="112"/>
      <c r="CW632" s="119">
        <f t="shared" si="399"/>
        <v>0</v>
      </c>
      <c r="CX632" s="124"/>
      <c r="CY632" s="115">
        <f>IFERROR(IF(CX632="",0,(SUMIF($G$3:CW$3,"金额-入",$G632:CW632)-SUMIF($G$3:CW$3,"金额-出",$G632:CW632))/(SUMIF($G$3:CW$3,"数量-入",$G632:CW632)-SUMIF($G$3:CW$3,"数量-出",$G632:CW632))),0)</f>
        <v>0</v>
      </c>
      <c r="CZ632" s="115">
        <f t="shared" si="400"/>
        <v>0</v>
      </c>
      <c r="DA632" s="125"/>
      <c r="DB632" s="126"/>
      <c r="DC632" s="123"/>
      <c r="DD632" s="112"/>
      <c r="DE632" s="119">
        <f t="shared" si="401"/>
        <v>0</v>
      </c>
      <c r="DF632" s="124"/>
      <c r="DG632" s="115">
        <f>IFERROR(IF(DF632="",0,(SUMIF($G$3:DE$3,"金额-入",$G632:DE632)-SUMIF($G$3:DE$3,"金额-出",$G632:DE632))/(SUMIF($G$3:DE$3,"数量-入",$G632:DE632)-SUMIF($G$3:DE$3,"数量-出",$G632:DE632))),0)</f>
        <v>0</v>
      </c>
      <c r="DH632" s="115">
        <f t="shared" si="402"/>
        <v>0</v>
      </c>
      <c r="DI632" s="125"/>
      <c r="DJ632" s="126"/>
      <c r="DK632" s="109">
        <f t="array" ref="DK632">MIN(IF(($G$3:$DJ$3="单价")*(G632:DJ632&lt;&gt;0),G632:DJ632))</f>
        <v>0</v>
      </c>
      <c r="DL632" s="97">
        <f t="array" ref="DL632">MAX(IF($G$3:$DJ$3="单价",G632:DJ632))</f>
        <v>0</v>
      </c>
      <c r="DM632" s="115">
        <f t="shared" si="403"/>
        <v>0</v>
      </c>
      <c r="DN632" s="127"/>
      <c r="DO632" s="2"/>
      <c r="DP632" s="11">
        <f t="shared" si="404"/>
        <v>0</v>
      </c>
      <c r="DQ632" s="11">
        <f t="shared" si="405"/>
        <v>0</v>
      </c>
      <c r="DR632" s="11"/>
      <c r="DS632" s="11"/>
      <c r="DT632" s="11"/>
      <c r="DU632" s="2"/>
      <c r="DV632" s="2"/>
      <c r="DW632" s="2"/>
      <c r="DX632" s="2"/>
      <c r="DY632" s="2"/>
    </row>
    <row r="633" spans="1:227" ht="18" hidden="1" customHeight="1" outlineLevel="1" x14ac:dyDescent="0.15">
      <c r="A633" s="2"/>
      <c r="B633" s="53">
        <f t="shared" si="368"/>
        <v>629</v>
      </c>
      <c r="C633" s="5"/>
      <c r="D633" s="6"/>
      <c r="E633" s="7"/>
      <c r="F633" s="8"/>
      <c r="G633" s="111"/>
      <c r="H633" s="112"/>
      <c r="I633" s="113">
        <f t="shared" si="371"/>
        <v>0</v>
      </c>
      <c r="J633" s="114">
        <f t="shared" si="372"/>
        <v>0</v>
      </c>
      <c r="K633" s="115">
        <f t="shared" si="369"/>
        <v>0</v>
      </c>
      <c r="L633" s="113">
        <f t="shared" si="373"/>
        <v>0</v>
      </c>
      <c r="M633" s="114">
        <f t="shared" si="374"/>
        <v>0</v>
      </c>
      <c r="N633" s="115">
        <f t="shared" si="370"/>
        <v>0</v>
      </c>
      <c r="O633" s="113">
        <f t="shared" si="375"/>
        <v>0</v>
      </c>
      <c r="P633" s="116">
        <f t="shared" si="376"/>
        <v>0</v>
      </c>
      <c r="Q633" s="117">
        <f t="shared" si="377"/>
        <v>0</v>
      </c>
      <c r="R633" s="118">
        <f t="shared" si="378"/>
        <v>0</v>
      </c>
      <c r="S633" s="111"/>
      <c r="T633" s="112"/>
      <c r="U633" s="119">
        <f t="shared" si="379"/>
        <v>0</v>
      </c>
      <c r="V633" s="120"/>
      <c r="W633" s="115">
        <f>IFERROR(IF(V633="",0,(SUMIF($G$3:U$3,"金额-入",$G633:U633)-SUMIF($G$3:U$3,"金额-出",$G633:U633))/(SUMIF($G$3:U$3,"数量-入",$G633:U633)-SUMIF($G$3:U$3,"数量-出",$G633:U633))),0)</f>
        <v>0</v>
      </c>
      <c r="X633" s="115">
        <f t="shared" si="380"/>
        <v>0</v>
      </c>
      <c r="Y633" s="121"/>
      <c r="Z633" s="122"/>
      <c r="AA633" s="111"/>
      <c r="AB633" s="112"/>
      <c r="AC633" s="119">
        <f t="shared" si="381"/>
        <v>0</v>
      </c>
      <c r="AD633" s="120"/>
      <c r="AE633" s="115">
        <f>IFERROR(IF(AD633="",0,(SUMIF($G$3:AC$3,"金额-入",$G633:AC633)-SUMIF($G$3:AC$3,"金额-出",$G633:AC633))/(SUMIF($G$3:AC$3,"数量-入",$G633:AC633)-SUMIF($G$3:AC$3,"数量-出",$G633:AC633))),0)</f>
        <v>0</v>
      </c>
      <c r="AF633" s="115">
        <f t="shared" si="382"/>
        <v>0</v>
      </c>
      <c r="AG633" s="121"/>
      <c r="AH633" s="122"/>
      <c r="AI633" s="123"/>
      <c r="AJ633" s="112"/>
      <c r="AK633" s="119">
        <f t="shared" si="383"/>
        <v>0</v>
      </c>
      <c r="AL633" s="124"/>
      <c r="AM633" s="115">
        <f>IFERROR(IF(AL633="",0,(SUMIF($G$3:AK$3,"金额-入",$G633:AK633)-SUMIF($G$3:AK$3,"金额-出",$G633:AK633))/(SUMIF($G$3:AK$3,"数量-入",$G633:AK633)-SUMIF($G$3:AK$3,"数量-出",$G633:AK633))),0)</f>
        <v>0</v>
      </c>
      <c r="AN633" s="115">
        <f t="shared" si="384"/>
        <v>0</v>
      </c>
      <c r="AO633" s="125"/>
      <c r="AP633" s="126"/>
      <c r="AQ633" s="123"/>
      <c r="AR633" s="112"/>
      <c r="AS633" s="119">
        <f t="shared" si="385"/>
        <v>0</v>
      </c>
      <c r="AT633" s="124"/>
      <c r="AU633" s="115">
        <f>IFERROR(IF(AT633="",0,(SUMIF($G$3:AS$3,"金额-入",$G633:AS633)-SUMIF($G$3:AS$3,"金额-出",$G633:AS633))/(SUMIF($G$3:AS$3,"数量-入",$G633:AS633)-SUMIF($G$3:AS$3,"数量-出",$G633:AS633))),0)</f>
        <v>0</v>
      </c>
      <c r="AV633" s="115">
        <f t="shared" si="386"/>
        <v>0</v>
      </c>
      <c r="AW633" s="125"/>
      <c r="AX633" s="126"/>
      <c r="AY633" s="123"/>
      <c r="AZ633" s="112"/>
      <c r="BA633" s="119">
        <f t="shared" si="387"/>
        <v>0</v>
      </c>
      <c r="BB633" s="124"/>
      <c r="BC633" s="115">
        <f>IFERROR(IF(BB633="",0,(SUMIF($G$3:BA$3,"金额-入",$G633:BA633)-SUMIF($G$3:BA$3,"金额-出",$G633:BA633))/(SUMIF($G$3:BA$3,"数量-入",$G633:BA633)-SUMIF($G$3:BA$3,"数量-出",$G633:BA633))),0)</f>
        <v>0</v>
      </c>
      <c r="BD633" s="115">
        <f t="shared" si="388"/>
        <v>0</v>
      </c>
      <c r="BE633" s="125"/>
      <c r="BF633" s="126"/>
      <c r="BG633" s="123"/>
      <c r="BH633" s="112"/>
      <c r="BI633" s="119">
        <f t="shared" si="389"/>
        <v>0</v>
      </c>
      <c r="BJ633" s="124"/>
      <c r="BK633" s="115">
        <f>IFERROR(IF(BJ633="",0,(SUMIF($G$3:BI$3,"金额-入",$G633:BI633)-SUMIF($G$3:BI$3,"金额-出",$G633:BI633))/(SUMIF($G$3:BI$3,"数量-入",$G633:BI633)-SUMIF($G$3:BI$3,"数量-出",$G633:BI633))),0)</f>
        <v>0</v>
      </c>
      <c r="BL633" s="115">
        <f t="shared" si="390"/>
        <v>0</v>
      </c>
      <c r="BM633" s="125"/>
      <c r="BN633" s="126"/>
      <c r="BO633" s="123"/>
      <c r="BP633" s="112"/>
      <c r="BQ633" s="119">
        <f t="shared" si="391"/>
        <v>0</v>
      </c>
      <c r="BR633" s="124"/>
      <c r="BS633" s="115">
        <f>IFERROR(IF(BR633="",0,(SUMIF($G$3:BQ$3,"金额-入",$G633:BQ633)-SUMIF($G$3:BQ$3,"金额-出",$G633:BQ633))/(SUMIF($G$3:BQ$3,"数量-入",$G633:BQ633)-SUMIF($G$3:BQ$3,"数量-出",$G633:BQ633))),0)</f>
        <v>0</v>
      </c>
      <c r="BT633" s="115">
        <f t="shared" si="392"/>
        <v>0</v>
      </c>
      <c r="BU633" s="125"/>
      <c r="BV633" s="126"/>
      <c r="BW633" s="123"/>
      <c r="BX633" s="112"/>
      <c r="BY633" s="119">
        <f t="shared" si="393"/>
        <v>0</v>
      </c>
      <c r="BZ633" s="124"/>
      <c r="CA633" s="115">
        <f>IFERROR(IF(BZ633="",0,(SUMIF($G$3:BY$3,"金额-入",$G633:BY633)-SUMIF($G$3:BY$3,"金额-出",$G633:BY633))/(SUMIF($G$3:BY$3,"数量-入",$G633:BY633)-SUMIF($G$3:BY$3,"数量-出",$G633:BY633))),0)</f>
        <v>0</v>
      </c>
      <c r="CB633" s="115">
        <f t="shared" si="394"/>
        <v>0</v>
      </c>
      <c r="CC633" s="125"/>
      <c r="CD633" s="126"/>
      <c r="CE633" s="123"/>
      <c r="CF633" s="112"/>
      <c r="CG633" s="119">
        <f t="shared" si="395"/>
        <v>0</v>
      </c>
      <c r="CH633" s="124"/>
      <c r="CI633" s="115">
        <f>IFERROR(IF(CH633="",0,(SUMIF($G$3:CG$3,"金额-入",$G633:CG633)-SUMIF($G$3:CG$3,"金额-出",$G633:CG633))/(SUMIF($G$3:CG$3,"数量-入",$G633:CG633)-SUMIF($G$3:CG$3,"数量-出",$G633:CG633))),0)</f>
        <v>0</v>
      </c>
      <c r="CJ633" s="115">
        <f t="shared" si="396"/>
        <v>0</v>
      </c>
      <c r="CK633" s="125"/>
      <c r="CL633" s="126"/>
      <c r="CM633" s="123"/>
      <c r="CN633" s="112"/>
      <c r="CO633" s="119">
        <f t="shared" si="397"/>
        <v>0</v>
      </c>
      <c r="CP633" s="124"/>
      <c r="CQ633" s="115">
        <f>IFERROR(IF(CP633="",0,(SUMIF($G$3:CO$3,"金额-入",$G633:CO633)-SUMIF($G$3:CO$3,"金额-出",$G633:CO633))/(SUMIF($G$3:CO$3,"数量-入",$G633:CO633)-SUMIF($G$3:CO$3,"数量-出",$G633:CO633))),0)</f>
        <v>0</v>
      </c>
      <c r="CR633" s="115">
        <f t="shared" si="398"/>
        <v>0</v>
      </c>
      <c r="CS633" s="125"/>
      <c r="CT633" s="126"/>
      <c r="CU633" s="123"/>
      <c r="CV633" s="112"/>
      <c r="CW633" s="119">
        <f t="shared" si="399"/>
        <v>0</v>
      </c>
      <c r="CX633" s="124"/>
      <c r="CY633" s="115">
        <f>IFERROR(IF(CX633="",0,(SUMIF($G$3:CW$3,"金额-入",$G633:CW633)-SUMIF($G$3:CW$3,"金额-出",$G633:CW633))/(SUMIF($G$3:CW$3,"数量-入",$G633:CW633)-SUMIF($G$3:CW$3,"数量-出",$G633:CW633))),0)</f>
        <v>0</v>
      </c>
      <c r="CZ633" s="115">
        <f t="shared" si="400"/>
        <v>0</v>
      </c>
      <c r="DA633" s="125"/>
      <c r="DB633" s="126"/>
      <c r="DC633" s="123"/>
      <c r="DD633" s="112"/>
      <c r="DE633" s="119">
        <f t="shared" si="401"/>
        <v>0</v>
      </c>
      <c r="DF633" s="124"/>
      <c r="DG633" s="115">
        <f>IFERROR(IF(DF633="",0,(SUMIF($G$3:DE$3,"金额-入",$G633:DE633)-SUMIF($G$3:DE$3,"金额-出",$G633:DE633))/(SUMIF($G$3:DE$3,"数量-入",$G633:DE633)-SUMIF($G$3:DE$3,"数量-出",$G633:DE633))),0)</f>
        <v>0</v>
      </c>
      <c r="DH633" s="115">
        <f t="shared" si="402"/>
        <v>0</v>
      </c>
      <c r="DI633" s="125"/>
      <c r="DJ633" s="126"/>
      <c r="DK633" s="109">
        <f t="array" ref="DK633">MIN(IF(($G$3:$DJ$3="单价")*(G633:DJ633&lt;&gt;0),G633:DJ633))</f>
        <v>0</v>
      </c>
      <c r="DL633" s="97">
        <f t="array" ref="DL633">MAX(IF($G$3:$DJ$3="单价",G633:DJ633))</f>
        <v>0</v>
      </c>
      <c r="DM633" s="115">
        <f t="shared" si="403"/>
        <v>0</v>
      </c>
      <c r="DN633" s="127"/>
      <c r="DO633" s="2"/>
      <c r="DP633" s="11">
        <f t="shared" si="404"/>
        <v>0</v>
      </c>
      <c r="DQ633" s="11">
        <f t="shared" si="405"/>
        <v>0</v>
      </c>
      <c r="DR633" s="11"/>
      <c r="DS633" s="11"/>
      <c r="DT633" s="11"/>
      <c r="DU633" s="2"/>
      <c r="DV633" s="2"/>
      <c r="DW633" s="2"/>
      <c r="DX633" s="2"/>
      <c r="DY633" s="2"/>
    </row>
    <row r="634" spans="1:227" ht="18" hidden="1" customHeight="1" outlineLevel="1" x14ac:dyDescent="0.15">
      <c r="A634" s="2"/>
      <c r="B634" s="53">
        <f t="shared" si="368"/>
        <v>630</v>
      </c>
      <c r="C634" s="5"/>
      <c r="D634" s="6"/>
      <c r="E634" s="7"/>
      <c r="F634" s="8"/>
      <c r="G634" s="111"/>
      <c r="H634" s="112"/>
      <c r="I634" s="113">
        <f t="shared" si="371"/>
        <v>0</v>
      </c>
      <c r="J634" s="114">
        <f t="shared" si="372"/>
        <v>0</v>
      </c>
      <c r="K634" s="115">
        <f t="shared" si="369"/>
        <v>0</v>
      </c>
      <c r="L634" s="113">
        <f t="shared" si="373"/>
        <v>0</v>
      </c>
      <c r="M634" s="114">
        <f t="shared" si="374"/>
        <v>0</v>
      </c>
      <c r="N634" s="115">
        <f t="shared" si="370"/>
        <v>0</v>
      </c>
      <c r="O634" s="113">
        <f t="shared" si="375"/>
        <v>0</v>
      </c>
      <c r="P634" s="116">
        <f t="shared" si="376"/>
        <v>0</v>
      </c>
      <c r="Q634" s="117">
        <f t="shared" si="377"/>
        <v>0</v>
      </c>
      <c r="R634" s="118">
        <f t="shared" si="378"/>
        <v>0</v>
      </c>
      <c r="S634" s="111"/>
      <c r="T634" s="112"/>
      <c r="U634" s="119">
        <f t="shared" si="379"/>
        <v>0</v>
      </c>
      <c r="V634" s="120"/>
      <c r="W634" s="115">
        <f>IFERROR(IF(V634="",0,(SUMIF($G$3:U$3,"金额-入",$G634:U634)-SUMIF($G$3:U$3,"金额-出",$G634:U634))/(SUMIF($G$3:U$3,"数量-入",$G634:U634)-SUMIF($G$3:U$3,"数量-出",$G634:U634))),0)</f>
        <v>0</v>
      </c>
      <c r="X634" s="115">
        <f t="shared" si="380"/>
        <v>0</v>
      </c>
      <c r="Y634" s="121"/>
      <c r="Z634" s="122"/>
      <c r="AA634" s="111"/>
      <c r="AB634" s="112"/>
      <c r="AC634" s="119">
        <f t="shared" si="381"/>
        <v>0</v>
      </c>
      <c r="AD634" s="120"/>
      <c r="AE634" s="115">
        <f>IFERROR(IF(AD634="",0,(SUMIF($G$3:AC$3,"金额-入",$G634:AC634)-SUMIF($G$3:AC$3,"金额-出",$G634:AC634))/(SUMIF($G$3:AC$3,"数量-入",$G634:AC634)-SUMIF($G$3:AC$3,"数量-出",$G634:AC634))),0)</f>
        <v>0</v>
      </c>
      <c r="AF634" s="115">
        <f t="shared" si="382"/>
        <v>0</v>
      </c>
      <c r="AG634" s="121"/>
      <c r="AH634" s="122"/>
      <c r="AI634" s="123"/>
      <c r="AJ634" s="112"/>
      <c r="AK634" s="119">
        <f t="shared" si="383"/>
        <v>0</v>
      </c>
      <c r="AL634" s="124"/>
      <c r="AM634" s="115">
        <f>IFERROR(IF(AL634="",0,(SUMIF($G$3:AK$3,"金额-入",$G634:AK634)-SUMIF($G$3:AK$3,"金额-出",$G634:AK634))/(SUMIF($G$3:AK$3,"数量-入",$G634:AK634)-SUMIF($G$3:AK$3,"数量-出",$G634:AK634))),0)</f>
        <v>0</v>
      </c>
      <c r="AN634" s="115">
        <f t="shared" si="384"/>
        <v>0</v>
      </c>
      <c r="AO634" s="125"/>
      <c r="AP634" s="126"/>
      <c r="AQ634" s="123"/>
      <c r="AR634" s="112"/>
      <c r="AS634" s="119">
        <f t="shared" si="385"/>
        <v>0</v>
      </c>
      <c r="AT634" s="124"/>
      <c r="AU634" s="115">
        <f>IFERROR(IF(AT634="",0,(SUMIF($G$3:AS$3,"金额-入",$G634:AS634)-SUMIF($G$3:AS$3,"金额-出",$G634:AS634))/(SUMIF($G$3:AS$3,"数量-入",$G634:AS634)-SUMIF($G$3:AS$3,"数量-出",$G634:AS634))),0)</f>
        <v>0</v>
      </c>
      <c r="AV634" s="115">
        <f t="shared" si="386"/>
        <v>0</v>
      </c>
      <c r="AW634" s="125"/>
      <c r="AX634" s="126"/>
      <c r="AY634" s="123"/>
      <c r="AZ634" s="112"/>
      <c r="BA634" s="119">
        <f t="shared" si="387"/>
        <v>0</v>
      </c>
      <c r="BB634" s="124"/>
      <c r="BC634" s="115">
        <f>IFERROR(IF(BB634="",0,(SUMIF($G$3:BA$3,"金额-入",$G634:BA634)-SUMIF($G$3:BA$3,"金额-出",$G634:BA634))/(SUMIF($G$3:BA$3,"数量-入",$G634:BA634)-SUMIF($G$3:BA$3,"数量-出",$G634:BA634))),0)</f>
        <v>0</v>
      </c>
      <c r="BD634" s="115">
        <f t="shared" si="388"/>
        <v>0</v>
      </c>
      <c r="BE634" s="125"/>
      <c r="BF634" s="126"/>
      <c r="BG634" s="123"/>
      <c r="BH634" s="112"/>
      <c r="BI634" s="119">
        <f t="shared" si="389"/>
        <v>0</v>
      </c>
      <c r="BJ634" s="124"/>
      <c r="BK634" s="115">
        <f>IFERROR(IF(BJ634="",0,(SUMIF($G$3:BI$3,"金额-入",$G634:BI634)-SUMIF($G$3:BI$3,"金额-出",$G634:BI634))/(SUMIF($G$3:BI$3,"数量-入",$G634:BI634)-SUMIF($G$3:BI$3,"数量-出",$G634:BI634))),0)</f>
        <v>0</v>
      </c>
      <c r="BL634" s="115">
        <f t="shared" si="390"/>
        <v>0</v>
      </c>
      <c r="BM634" s="125"/>
      <c r="BN634" s="126"/>
      <c r="BO634" s="123"/>
      <c r="BP634" s="112"/>
      <c r="BQ634" s="119">
        <f t="shared" si="391"/>
        <v>0</v>
      </c>
      <c r="BR634" s="124"/>
      <c r="BS634" s="115">
        <f>IFERROR(IF(BR634="",0,(SUMIF($G$3:BQ$3,"金额-入",$G634:BQ634)-SUMIF($G$3:BQ$3,"金额-出",$G634:BQ634))/(SUMIF($G$3:BQ$3,"数量-入",$G634:BQ634)-SUMIF($G$3:BQ$3,"数量-出",$G634:BQ634))),0)</f>
        <v>0</v>
      </c>
      <c r="BT634" s="115">
        <f t="shared" si="392"/>
        <v>0</v>
      </c>
      <c r="BU634" s="125"/>
      <c r="BV634" s="126"/>
      <c r="BW634" s="123"/>
      <c r="BX634" s="112"/>
      <c r="BY634" s="119">
        <f t="shared" si="393"/>
        <v>0</v>
      </c>
      <c r="BZ634" s="124"/>
      <c r="CA634" s="115">
        <f>IFERROR(IF(BZ634="",0,(SUMIF($G$3:BY$3,"金额-入",$G634:BY634)-SUMIF($G$3:BY$3,"金额-出",$G634:BY634))/(SUMIF($G$3:BY$3,"数量-入",$G634:BY634)-SUMIF($G$3:BY$3,"数量-出",$G634:BY634))),0)</f>
        <v>0</v>
      </c>
      <c r="CB634" s="115">
        <f t="shared" si="394"/>
        <v>0</v>
      </c>
      <c r="CC634" s="125"/>
      <c r="CD634" s="126"/>
      <c r="CE634" s="123"/>
      <c r="CF634" s="112"/>
      <c r="CG634" s="119">
        <f t="shared" si="395"/>
        <v>0</v>
      </c>
      <c r="CH634" s="124"/>
      <c r="CI634" s="115">
        <f>IFERROR(IF(CH634="",0,(SUMIF($G$3:CG$3,"金额-入",$G634:CG634)-SUMIF($G$3:CG$3,"金额-出",$G634:CG634))/(SUMIF($G$3:CG$3,"数量-入",$G634:CG634)-SUMIF($G$3:CG$3,"数量-出",$G634:CG634))),0)</f>
        <v>0</v>
      </c>
      <c r="CJ634" s="115">
        <f t="shared" si="396"/>
        <v>0</v>
      </c>
      <c r="CK634" s="125"/>
      <c r="CL634" s="126"/>
      <c r="CM634" s="123"/>
      <c r="CN634" s="112"/>
      <c r="CO634" s="119">
        <f t="shared" si="397"/>
        <v>0</v>
      </c>
      <c r="CP634" s="124"/>
      <c r="CQ634" s="115">
        <f>IFERROR(IF(CP634="",0,(SUMIF($G$3:CO$3,"金额-入",$G634:CO634)-SUMIF($G$3:CO$3,"金额-出",$G634:CO634))/(SUMIF($G$3:CO$3,"数量-入",$G634:CO634)-SUMIF($G$3:CO$3,"数量-出",$G634:CO634))),0)</f>
        <v>0</v>
      </c>
      <c r="CR634" s="115">
        <f t="shared" si="398"/>
        <v>0</v>
      </c>
      <c r="CS634" s="125"/>
      <c r="CT634" s="126"/>
      <c r="CU634" s="123"/>
      <c r="CV634" s="112"/>
      <c r="CW634" s="119">
        <f t="shared" si="399"/>
        <v>0</v>
      </c>
      <c r="CX634" s="124"/>
      <c r="CY634" s="115">
        <f>IFERROR(IF(CX634="",0,(SUMIF($G$3:CW$3,"金额-入",$G634:CW634)-SUMIF($G$3:CW$3,"金额-出",$G634:CW634))/(SUMIF($G$3:CW$3,"数量-入",$G634:CW634)-SUMIF($G$3:CW$3,"数量-出",$G634:CW634))),0)</f>
        <v>0</v>
      </c>
      <c r="CZ634" s="115">
        <f t="shared" si="400"/>
        <v>0</v>
      </c>
      <c r="DA634" s="125"/>
      <c r="DB634" s="126"/>
      <c r="DC634" s="123"/>
      <c r="DD634" s="112"/>
      <c r="DE634" s="119">
        <f t="shared" si="401"/>
        <v>0</v>
      </c>
      <c r="DF634" s="124"/>
      <c r="DG634" s="115">
        <f>IFERROR(IF(DF634="",0,(SUMIF($G$3:DE$3,"金额-入",$G634:DE634)-SUMIF($G$3:DE$3,"金额-出",$G634:DE634))/(SUMIF($G$3:DE$3,"数量-入",$G634:DE634)-SUMIF($G$3:DE$3,"数量-出",$G634:DE634))),0)</f>
        <v>0</v>
      </c>
      <c r="DH634" s="115">
        <f t="shared" si="402"/>
        <v>0</v>
      </c>
      <c r="DI634" s="125"/>
      <c r="DJ634" s="126"/>
      <c r="DK634" s="109">
        <f t="array" ref="DK634">MIN(IF(($G$3:$DJ$3="单价")*(G634:DJ634&lt;&gt;0),G634:DJ634))</f>
        <v>0</v>
      </c>
      <c r="DL634" s="97">
        <f t="array" ref="DL634">MAX(IF($G$3:$DJ$3="单价",G634:DJ634))</f>
        <v>0</v>
      </c>
      <c r="DM634" s="115">
        <f t="shared" si="403"/>
        <v>0</v>
      </c>
      <c r="DN634" s="127"/>
      <c r="DO634" s="2"/>
      <c r="DP634" s="11">
        <f t="shared" si="404"/>
        <v>0</v>
      </c>
      <c r="DQ634" s="11">
        <f t="shared" si="405"/>
        <v>0</v>
      </c>
      <c r="DR634" s="11"/>
      <c r="DS634" s="11"/>
      <c r="DT634" s="11"/>
      <c r="DU634" s="2"/>
      <c r="DV634" s="2"/>
      <c r="DW634" s="2"/>
      <c r="DX634" s="2"/>
      <c r="DY634" s="2"/>
    </row>
    <row r="635" spans="1:227" ht="18" hidden="1" customHeight="1" outlineLevel="1" x14ac:dyDescent="0.15">
      <c r="A635" s="2"/>
      <c r="B635" s="53">
        <f t="shared" si="368"/>
        <v>631</v>
      </c>
      <c r="C635" s="5"/>
      <c r="D635" s="6"/>
      <c r="E635" s="7"/>
      <c r="F635" s="8"/>
      <c r="G635" s="111"/>
      <c r="H635" s="112"/>
      <c r="I635" s="113">
        <f t="shared" si="371"/>
        <v>0</v>
      </c>
      <c r="J635" s="114">
        <f t="shared" si="372"/>
        <v>0</v>
      </c>
      <c r="K635" s="115">
        <f t="shared" si="369"/>
        <v>0</v>
      </c>
      <c r="L635" s="113">
        <f t="shared" si="373"/>
        <v>0</v>
      </c>
      <c r="M635" s="114">
        <f t="shared" si="374"/>
        <v>0</v>
      </c>
      <c r="N635" s="115">
        <f t="shared" si="370"/>
        <v>0</v>
      </c>
      <c r="O635" s="113">
        <f t="shared" si="375"/>
        <v>0</v>
      </c>
      <c r="P635" s="116">
        <f t="shared" si="376"/>
        <v>0</v>
      </c>
      <c r="Q635" s="117">
        <f t="shared" si="377"/>
        <v>0</v>
      </c>
      <c r="R635" s="118">
        <f t="shared" si="378"/>
        <v>0</v>
      </c>
      <c r="S635" s="111"/>
      <c r="T635" s="112"/>
      <c r="U635" s="119">
        <f t="shared" si="379"/>
        <v>0</v>
      </c>
      <c r="V635" s="120"/>
      <c r="W635" s="115">
        <f>IFERROR(IF(V635="",0,(SUMIF($G$3:U$3,"金额-入",$G635:U635)-SUMIF($G$3:U$3,"金额-出",$G635:U635))/(SUMIF($G$3:U$3,"数量-入",$G635:U635)-SUMIF($G$3:U$3,"数量-出",$G635:U635))),0)</f>
        <v>0</v>
      </c>
      <c r="X635" s="115">
        <f t="shared" si="380"/>
        <v>0</v>
      </c>
      <c r="Y635" s="121"/>
      <c r="Z635" s="122"/>
      <c r="AA635" s="111"/>
      <c r="AB635" s="112"/>
      <c r="AC635" s="119">
        <f t="shared" si="381"/>
        <v>0</v>
      </c>
      <c r="AD635" s="120"/>
      <c r="AE635" s="115">
        <f>IFERROR(IF(AD635="",0,(SUMIF($G$3:AC$3,"金额-入",$G635:AC635)-SUMIF($G$3:AC$3,"金额-出",$G635:AC635))/(SUMIF($G$3:AC$3,"数量-入",$G635:AC635)-SUMIF($G$3:AC$3,"数量-出",$G635:AC635))),0)</f>
        <v>0</v>
      </c>
      <c r="AF635" s="115">
        <f t="shared" si="382"/>
        <v>0</v>
      </c>
      <c r="AG635" s="121"/>
      <c r="AH635" s="122"/>
      <c r="AI635" s="123"/>
      <c r="AJ635" s="112"/>
      <c r="AK635" s="119">
        <f t="shared" si="383"/>
        <v>0</v>
      </c>
      <c r="AL635" s="124"/>
      <c r="AM635" s="115">
        <f>IFERROR(IF(AL635="",0,(SUMIF($G$3:AK$3,"金额-入",$G635:AK635)-SUMIF($G$3:AK$3,"金额-出",$G635:AK635))/(SUMIF($G$3:AK$3,"数量-入",$G635:AK635)-SUMIF($G$3:AK$3,"数量-出",$G635:AK635))),0)</f>
        <v>0</v>
      </c>
      <c r="AN635" s="115">
        <f t="shared" si="384"/>
        <v>0</v>
      </c>
      <c r="AO635" s="125"/>
      <c r="AP635" s="126"/>
      <c r="AQ635" s="123"/>
      <c r="AR635" s="112"/>
      <c r="AS635" s="119">
        <f t="shared" si="385"/>
        <v>0</v>
      </c>
      <c r="AT635" s="124"/>
      <c r="AU635" s="115">
        <f>IFERROR(IF(AT635="",0,(SUMIF($G$3:AS$3,"金额-入",$G635:AS635)-SUMIF($G$3:AS$3,"金额-出",$G635:AS635))/(SUMIF($G$3:AS$3,"数量-入",$G635:AS635)-SUMIF($G$3:AS$3,"数量-出",$G635:AS635))),0)</f>
        <v>0</v>
      </c>
      <c r="AV635" s="115">
        <f t="shared" si="386"/>
        <v>0</v>
      </c>
      <c r="AW635" s="125"/>
      <c r="AX635" s="126"/>
      <c r="AY635" s="123"/>
      <c r="AZ635" s="112"/>
      <c r="BA635" s="119">
        <f t="shared" si="387"/>
        <v>0</v>
      </c>
      <c r="BB635" s="124"/>
      <c r="BC635" s="115">
        <f>IFERROR(IF(BB635="",0,(SUMIF($G$3:BA$3,"金额-入",$G635:BA635)-SUMIF($G$3:BA$3,"金额-出",$G635:BA635))/(SUMIF($G$3:BA$3,"数量-入",$G635:BA635)-SUMIF($G$3:BA$3,"数量-出",$G635:BA635))),0)</f>
        <v>0</v>
      </c>
      <c r="BD635" s="115">
        <f t="shared" si="388"/>
        <v>0</v>
      </c>
      <c r="BE635" s="125"/>
      <c r="BF635" s="126"/>
      <c r="BG635" s="123"/>
      <c r="BH635" s="112"/>
      <c r="BI635" s="119">
        <f t="shared" si="389"/>
        <v>0</v>
      </c>
      <c r="BJ635" s="124"/>
      <c r="BK635" s="115">
        <f>IFERROR(IF(BJ635="",0,(SUMIF($G$3:BI$3,"金额-入",$G635:BI635)-SUMIF($G$3:BI$3,"金额-出",$G635:BI635))/(SUMIF($G$3:BI$3,"数量-入",$G635:BI635)-SUMIF($G$3:BI$3,"数量-出",$G635:BI635))),0)</f>
        <v>0</v>
      </c>
      <c r="BL635" s="115">
        <f t="shared" si="390"/>
        <v>0</v>
      </c>
      <c r="BM635" s="125"/>
      <c r="BN635" s="126"/>
      <c r="BO635" s="123"/>
      <c r="BP635" s="112"/>
      <c r="BQ635" s="119">
        <f t="shared" si="391"/>
        <v>0</v>
      </c>
      <c r="BR635" s="124"/>
      <c r="BS635" s="115">
        <f>IFERROR(IF(BR635="",0,(SUMIF($G$3:BQ$3,"金额-入",$G635:BQ635)-SUMIF($G$3:BQ$3,"金额-出",$G635:BQ635))/(SUMIF($G$3:BQ$3,"数量-入",$G635:BQ635)-SUMIF($G$3:BQ$3,"数量-出",$G635:BQ635))),0)</f>
        <v>0</v>
      </c>
      <c r="BT635" s="115">
        <f t="shared" si="392"/>
        <v>0</v>
      </c>
      <c r="BU635" s="125"/>
      <c r="BV635" s="126"/>
      <c r="BW635" s="123"/>
      <c r="BX635" s="112"/>
      <c r="BY635" s="119">
        <f t="shared" si="393"/>
        <v>0</v>
      </c>
      <c r="BZ635" s="124"/>
      <c r="CA635" s="115">
        <f>IFERROR(IF(BZ635="",0,(SUMIF($G$3:BY$3,"金额-入",$G635:BY635)-SUMIF($G$3:BY$3,"金额-出",$G635:BY635))/(SUMIF($G$3:BY$3,"数量-入",$G635:BY635)-SUMIF($G$3:BY$3,"数量-出",$G635:BY635))),0)</f>
        <v>0</v>
      </c>
      <c r="CB635" s="115">
        <f t="shared" si="394"/>
        <v>0</v>
      </c>
      <c r="CC635" s="125"/>
      <c r="CD635" s="126"/>
      <c r="CE635" s="123"/>
      <c r="CF635" s="112"/>
      <c r="CG635" s="119">
        <f t="shared" si="395"/>
        <v>0</v>
      </c>
      <c r="CH635" s="124"/>
      <c r="CI635" s="115">
        <f>IFERROR(IF(CH635="",0,(SUMIF($G$3:CG$3,"金额-入",$G635:CG635)-SUMIF($G$3:CG$3,"金额-出",$G635:CG635))/(SUMIF($G$3:CG$3,"数量-入",$G635:CG635)-SUMIF($G$3:CG$3,"数量-出",$G635:CG635))),0)</f>
        <v>0</v>
      </c>
      <c r="CJ635" s="115">
        <f t="shared" si="396"/>
        <v>0</v>
      </c>
      <c r="CK635" s="125"/>
      <c r="CL635" s="126"/>
      <c r="CM635" s="123"/>
      <c r="CN635" s="112"/>
      <c r="CO635" s="119">
        <f t="shared" si="397"/>
        <v>0</v>
      </c>
      <c r="CP635" s="124"/>
      <c r="CQ635" s="115">
        <f>IFERROR(IF(CP635="",0,(SUMIF($G$3:CO$3,"金额-入",$G635:CO635)-SUMIF($G$3:CO$3,"金额-出",$G635:CO635))/(SUMIF($G$3:CO$3,"数量-入",$G635:CO635)-SUMIF($G$3:CO$3,"数量-出",$G635:CO635))),0)</f>
        <v>0</v>
      </c>
      <c r="CR635" s="115">
        <f t="shared" si="398"/>
        <v>0</v>
      </c>
      <c r="CS635" s="125"/>
      <c r="CT635" s="126"/>
      <c r="CU635" s="123"/>
      <c r="CV635" s="112"/>
      <c r="CW635" s="119">
        <f t="shared" si="399"/>
        <v>0</v>
      </c>
      <c r="CX635" s="124"/>
      <c r="CY635" s="115">
        <f>IFERROR(IF(CX635="",0,(SUMIF($G$3:CW$3,"金额-入",$G635:CW635)-SUMIF($G$3:CW$3,"金额-出",$G635:CW635))/(SUMIF($G$3:CW$3,"数量-入",$G635:CW635)-SUMIF($G$3:CW$3,"数量-出",$G635:CW635))),0)</f>
        <v>0</v>
      </c>
      <c r="CZ635" s="115">
        <f t="shared" si="400"/>
        <v>0</v>
      </c>
      <c r="DA635" s="125"/>
      <c r="DB635" s="126"/>
      <c r="DC635" s="123"/>
      <c r="DD635" s="112"/>
      <c r="DE635" s="119">
        <f t="shared" si="401"/>
        <v>0</v>
      </c>
      <c r="DF635" s="124"/>
      <c r="DG635" s="115">
        <f>IFERROR(IF(DF635="",0,(SUMIF($G$3:DE$3,"金额-入",$G635:DE635)-SUMIF($G$3:DE$3,"金额-出",$G635:DE635))/(SUMIF($G$3:DE$3,"数量-入",$G635:DE635)-SUMIF($G$3:DE$3,"数量-出",$G635:DE635))),0)</f>
        <v>0</v>
      </c>
      <c r="DH635" s="115">
        <f t="shared" si="402"/>
        <v>0</v>
      </c>
      <c r="DI635" s="125"/>
      <c r="DJ635" s="126"/>
      <c r="DK635" s="109">
        <f t="array" ref="DK635">MIN(IF(($G$3:$DJ$3="单价")*(G635:DJ635&lt;&gt;0),G635:DJ635))</f>
        <v>0</v>
      </c>
      <c r="DL635" s="97">
        <f t="array" ref="DL635">MAX(IF($G$3:$DJ$3="单价",G635:DJ635))</f>
        <v>0</v>
      </c>
      <c r="DM635" s="115">
        <f t="shared" si="403"/>
        <v>0</v>
      </c>
      <c r="DN635" s="127"/>
      <c r="DO635" s="2"/>
      <c r="DP635" s="11">
        <f t="shared" si="404"/>
        <v>0</v>
      </c>
      <c r="DQ635" s="11">
        <f t="shared" si="405"/>
        <v>0</v>
      </c>
      <c r="DR635" s="11"/>
      <c r="DS635" s="11"/>
      <c r="DT635" s="11"/>
      <c r="DU635" s="2"/>
      <c r="DV635" s="2"/>
      <c r="DW635" s="2"/>
      <c r="DX635" s="2"/>
      <c r="DY635" s="2"/>
    </row>
    <row r="636" spans="1:227" ht="18" hidden="1" customHeight="1" outlineLevel="1" x14ac:dyDescent="0.15">
      <c r="A636" s="2"/>
      <c r="B636" s="53">
        <f t="shared" si="368"/>
        <v>632</v>
      </c>
      <c r="C636" s="5"/>
      <c r="D636" s="6"/>
      <c r="E636" s="7"/>
      <c r="F636" s="8"/>
      <c r="G636" s="111"/>
      <c r="H636" s="112"/>
      <c r="I636" s="113">
        <f t="shared" si="371"/>
        <v>0</v>
      </c>
      <c r="J636" s="114">
        <f t="shared" si="372"/>
        <v>0</v>
      </c>
      <c r="K636" s="115">
        <f t="shared" si="369"/>
        <v>0</v>
      </c>
      <c r="L636" s="113">
        <f t="shared" si="373"/>
        <v>0</v>
      </c>
      <c r="M636" s="114">
        <f t="shared" si="374"/>
        <v>0</v>
      </c>
      <c r="N636" s="115">
        <f t="shared" si="370"/>
        <v>0</v>
      </c>
      <c r="O636" s="113">
        <f t="shared" si="375"/>
        <v>0</v>
      </c>
      <c r="P636" s="116">
        <f t="shared" si="376"/>
        <v>0</v>
      </c>
      <c r="Q636" s="117">
        <f t="shared" si="377"/>
        <v>0</v>
      </c>
      <c r="R636" s="118">
        <f t="shared" si="378"/>
        <v>0</v>
      </c>
      <c r="S636" s="111"/>
      <c r="T636" s="112"/>
      <c r="U636" s="119">
        <f t="shared" si="379"/>
        <v>0</v>
      </c>
      <c r="V636" s="120"/>
      <c r="W636" s="115">
        <f>IFERROR(IF(V636="",0,(SUMIF($G$3:U$3,"金额-入",$G636:U636)-SUMIF($G$3:U$3,"金额-出",$G636:U636))/(SUMIF($G$3:U$3,"数量-入",$G636:U636)-SUMIF($G$3:U$3,"数量-出",$G636:U636))),0)</f>
        <v>0</v>
      </c>
      <c r="X636" s="115">
        <f t="shared" si="380"/>
        <v>0</v>
      </c>
      <c r="Y636" s="121"/>
      <c r="Z636" s="122"/>
      <c r="AA636" s="111"/>
      <c r="AB636" s="112"/>
      <c r="AC636" s="119">
        <f t="shared" si="381"/>
        <v>0</v>
      </c>
      <c r="AD636" s="120"/>
      <c r="AE636" s="115">
        <f>IFERROR(IF(AD636="",0,(SUMIF($G$3:AC$3,"金额-入",$G636:AC636)-SUMIF($G$3:AC$3,"金额-出",$G636:AC636))/(SUMIF($G$3:AC$3,"数量-入",$G636:AC636)-SUMIF($G$3:AC$3,"数量-出",$G636:AC636))),0)</f>
        <v>0</v>
      </c>
      <c r="AF636" s="115">
        <f t="shared" si="382"/>
        <v>0</v>
      </c>
      <c r="AG636" s="121"/>
      <c r="AH636" s="122"/>
      <c r="AI636" s="123"/>
      <c r="AJ636" s="112"/>
      <c r="AK636" s="119">
        <f t="shared" si="383"/>
        <v>0</v>
      </c>
      <c r="AL636" s="124"/>
      <c r="AM636" s="115">
        <f>IFERROR(IF(AL636="",0,(SUMIF($G$3:AK$3,"金额-入",$G636:AK636)-SUMIF($G$3:AK$3,"金额-出",$G636:AK636))/(SUMIF($G$3:AK$3,"数量-入",$G636:AK636)-SUMIF($G$3:AK$3,"数量-出",$G636:AK636))),0)</f>
        <v>0</v>
      </c>
      <c r="AN636" s="115">
        <f t="shared" si="384"/>
        <v>0</v>
      </c>
      <c r="AO636" s="125"/>
      <c r="AP636" s="126"/>
      <c r="AQ636" s="123"/>
      <c r="AR636" s="112"/>
      <c r="AS636" s="119">
        <f t="shared" si="385"/>
        <v>0</v>
      </c>
      <c r="AT636" s="124"/>
      <c r="AU636" s="115">
        <f>IFERROR(IF(AT636="",0,(SUMIF($G$3:AS$3,"金额-入",$G636:AS636)-SUMIF($G$3:AS$3,"金额-出",$G636:AS636))/(SUMIF($G$3:AS$3,"数量-入",$G636:AS636)-SUMIF($G$3:AS$3,"数量-出",$G636:AS636))),0)</f>
        <v>0</v>
      </c>
      <c r="AV636" s="115">
        <f t="shared" si="386"/>
        <v>0</v>
      </c>
      <c r="AW636" s="125"/>
      <c r="AX636" s="126"/>
      <c r="AY636" s="123"/>
      <c r="AZ636" s="112"/>
      <c r="BA636" s="119">
        <f t="shared" si="387"/>
        <v>0</v>
      </c>
      <c r="BB636" s="124"/>
      <c r="BC636" s="115">
        <f>IFERROR(IF(BB636="",0,(SUMIF($G$3:BA$3,"金额-入",$G636:BA636)-SUMIF($G$3:BA$3,"金额-出",$G636:BA636))/(SUMIF($G$3:BA$3,"数量-入",$G636:BA636)-SUMIF($G$3:BA$3,"数量-出",$G636:BA636))),0)</f>
        <v>0</v>
      </c>
      <c r="BD636" s="115">
        <f t="shared" si="388"/>
        <v>0</v>
      </c>
      <c r="BE636" s="125"/>
      <c r="BF636" s="126"/>
      <c r="BG636" s="123"/>
      <c r="BH636" s="112"/>
      <c r="BI636" s="119">
        <f t="shared" si="389"/>
        <v>0</v>
      </c>
      <c r="BJ636" s="124"/>
      <c r="BK636" s="115">
        <f>IFERROR(IF(BJ636="",0,(SUMIF($G$3:BI$3,"金额-入",$G636:BI636)-SUMIF($G$3:BI$3,"金额-出",$G636:BI636))/(SUMIF($G$3:BI$3,"数量-入",$G636:BI636)-SUMIF($G$3:BI$3,"数量-出",$G636:BI636))),0)</f>
        <v>0</v>
      </c>
      <c r="BL636" s="115">
        <f t="shared" si="390"/>
        <v>0</v>
      </c>
      <c r="BM636" s="125"/>
      <c r="BN636" s="126"/>
      <c r="BO636" s="123"/>
      <c r="BP636" s="112"/>
      <c r="BQ636" s="119">
        <f t="shared" si="391"/>
        <v>0</v>
      </c>
      <c r="BR636" s="124"/>
      <c r="BS636" s="115">
        <f>IFERROR(IF(BR636="",0,(SUMIF($G$3:BQ$3,"金额-入",$G636:BQ636)-SUMIF($G$3:BQ$3,"金额-出",$G636:BQ636))/(SUMIF($G$3:BQ$3,"数量-入",$G636:BQ636)-SUMIF($G$3:BQ$3,"数量-出",$G636:BQ636))),0)</f>
        <v>0</v>
      </c>
      <c r="BT636" s="115">
        <f t="shared" si="392"/>
        <v>0</v>
      </c>
      <c r="BU636" s="125"/>
      <c r="BV636" s="126"/>
      <c r="BW636" s="123"/>
      <c r="BX636" s="112"/>
      <c r="BY636" s="119">
        <f t="shared" si="393"/>
        <v>0</v>
      </c>
      <c r="BZ636" s="124"/>
      <c r="CA636" s="115">
        <f>IFERROR(IF(BZ636="",0,(SUMIF($G$3:BY$3,"金额-入",$G636:BY636)-SUMIF($G$3:BY$3,"金额-出",$G636:BY636))/(SUMIF($G$3:BY$3,"数量-入",$G636:BY636)-SUMIF($G$3:BY$3,"数量-出",$G636:BY636))),0)</f>
        <v>0</v>
      </c>
      <c r="CB636" s="115">
        <f t="shared" si="394"/>
        <v>0</v>
      </c>
      <c r="CC636" s="125"/>
      <c r="CD636" s="126"/>
      <c r="CE636" s="123"/>
      <c r="CF636" s="112"/>
      <c r="CG636" s="119">
        <f t="shared" si="395"/>
        <v>0</v>
      </c>
      <c r="CH636" s="124"/>
      <c r="CI636" s="115">
        <f>IFERROR(IF(CH636="",0,(SUMIF($G$3:CG$3,"金额-入",$G636:CG636)-SUMIF($G$3:CG$3,"金额-出",$G636:CG636))/(SUMIF($G$3:CG$3,"数量-入",$G636:CG636)-SUMIF($G$3:CG$3,"数量-出",$G636:CG636))),0)</f>
        <v>0</v>
      </c>
      <c r="CJ636" s="115">
        <f t="shared" si="396"/>
        <v>0</v>
      </c>
      <c r="CK636" s="125"/>
      <c r="CL636" s="126"/>
      <c r="CM636" s="123"/>
      <c r="CN636" s="112"/>
      <c r="CO636" s="119">
        <f t="shared" si="397"/>
        <v>0</v>
      </c>
      <c r="CP636" s="124"/>
      <c r="CQ636" s="115">
        <f>IFERROR(IF(CP636="",0,(SUMIF($G$3:CO$3,"金额-入",$G636:CO636)-SUMIF($G$3:CO$3,"金额-出",$G636:CO636))/(SUMIF($G$3:CO$3,"数量-入",$G636:CO636)-SUMIF($G$3:CO$3,"数量-出",$G636:CO636))),0)</f>
        <v>0</v>
      </c>
      <c r="CR636" s="115">
        <f t="shared" si="398"/>
        <v>0</v>
      </c>
      <c r="CS636" s="125"/>
      <c r="CT636" s="126"/>
      <c r="CU636" s="123"/>
      <c r="CV636" s="112"/>
      <c r="CW636" s="119">
        <f t="shared" si="399"/>
        <v>0</v>
      </c>
      <c r="CX636" s="124"/>
      <c r="CY636" s="115">
        <f>IFERROR(IF(CX636="",0,(SUMIF($G$3:CW$3,"金额-入",$G636:CW636)-SUMIF($G$3:CW$3,"金额-出",$G636:CW636))/(SUMIF($G$3:CW$3,"数量-入",$G636:CW636)-SUMIF($G$3:CW$3,"数量-出",$G636:CW636))),0)</f>
        <v>0</v>
      </c>
      <c r="CZ636" s="115">
        <f t="shared" si="400"/>
        <v>0</v>
      </c>
      <c r="DA636" s="125"/>
      <c r="DB636" s="126"/>
      <c r="DC636" s="123"/>
      <c r="DD636" s="112"/>
      <c r="DE636" s="119">
        <f t="shared" si="401"/>
        <v>0</v>
      </c>
      <c r="DF636" s="124"/>
      <c r="DG636" s="115">
        <f>IFERROR(IF(DF636="",0,(SUMIF($G$3:DE$3,"金额-入",$G636:DE636)-SUMIF($G$3:DE$3,"金额-出",$G636:DE636))/(SUMIF($G$3:DE$3,"数量-入",$G636:DE636)-SUMIF($G$3:DE$3,"数量-出",$G636:DE636))),0)</f>
        <v>0</v>
      </c>
      <c r="DH636" s="115">
        <f t="shared" si="402"/>
        <v>0</v>
      </c>
      <c r="DI636" s="125"/>
      <c r="DJ636" s="126"/>
      <c r="DK636" s="109">
        <f t="array" ref="DK636">MIN(IF(($G$3:$DJ$3="单价")*(G636:DJ636&lt;&gt;0),G636:DJ636))</f>
        <v>0</v>
      </c>
      <c r="DL636" s="97">
        <f t="array" ref="DL636">MAX(IF($G$3:$DJ$3="单价",G636:DJ636))</f>
        <v>0</v>
      </c>
      <c r="DM636" s="115">
        <f t="shared" si="403"/>
        <v>0</v>
      </c>
      <c r="DN636" s="127"/>
      <c r="DO636" s="2"/>
      <c r="DP636" s="11">
        <f t="shared" si="404"/>
        <v>0</v>
      </c>
      <c r="DQ636" s="11">
        <f t="shared" si="405"/>
        <v>0</v>
      </c>
      <c r="DR636" s="11"/>
      <c r="DS636" s="11"/>
      <c r="DT636" s="11"/>
      <c r="DU636" s="2"/>
      <c r="DV636" s="2"/>
      <c r="DW636" s="2"/>
      <c r="DX636" s="2"/>
      <c r="DY636" s="2"/>
    </row>
    <row r="637" spans="1:227" ht="18" hidden="1" customHeight="1" outlineLevel="1" x14ac:dyDescent="0.15">
      <c r="A637" s="2"/>
      <c r="B637" s="53">
        <f t="shared" si="368"/>
        <v>633</v>
      </c>
      <c r="C637" s="5"/>
      <c r="D637" s="6"/>
      <c r="E637" s="7"/>
      <c r="F637" s="8"/>
      <c r="G637" s="111"/>
      <c r="H637" s="112"/>
      <c r="I637" s="113">
        <f t="shared" si="371"/>
        <v>0</v>
      </c>
      <c r="J637" s="114">
        <f t="shared" si="372"/>
        <v>0</v>
      </c>
      <c r="K637" s="115">
        <f t="shared" si="369"/>
        <v>0</v>
      </c>
      <c r="L637" s="113">
        <f t="shared" si="373"/>
        <v>0</v>
      </c>
      <c r="M637" s="114">
        <f t="shared" si="374"/>
        <v>0</v>
      </c>
      <c r="N637" s="115">
        <f t="shared" si="370"/>
        <v>0</v>
      </c>
      <c r="O637" s="113">
        <f t="shared" si="375"/>
        <v>0</v>
      </c>
      <c r="P637" s="116">
        <f t="shared" si="376"/>
        <v>0</v>
      </c>
      <c r="Q637" s="117">
        <f t="shared" si="377"/>
        <v>0</v>
      </c>
      <c r="R637" s="118">
        <f t="shared" si="378"/>
        <v>0</v>
      </c>
      <c r="S637" s="111"/>
      <c r="T637" s="112"/>
      <c r="U637" s="119">
        <f t="shared" si="379"/>
        <v>0</v>
      </c>
      <c r="V637" s="120"/>
      <c r="W637" s="115">
        <f>IFERROR(IF(V637="",0,(SUMIF($G$3:U$3,"金额-入",$G637:U637)-SUMIF($G$3:U$3,"金额-出",$G637:U637))/(SUMIF($G$3:U$3,"数量-入",$G637:U637)-SUMIF($G$3:U$3,"数量-出",$G637:U637))),0)</f>
        <v>0</v>
      </c>
      <c r="X637" s="115">
        <f t="shared" si="380"/>
        <v>0</v>
      </c>
      <c r="Y637" s="121"/>
      <c r="Z637" s="122"/>
      <c r="AA637" s="111"/>
      <c r="AB637" s="112"/>
      <c r="AC637" s="119">
        <f t="shared" si="381"/>
        <v>0</v>
      </c>
      <c r="AD637" s="120"/>
      <c r="AE637" s="115">
        <f>IFERROR(IF(AD637="",0,(SUMIF($G$3:AC$3,"金额-入",$G637:AC637)-SUMIF($G$3:AC$3,"金额-出",$G637:AC637))/(SUMIF($G$3:AC$3,"数量-入",$G637:AC637)-SUMIF($G$3:AC$3,"数量-出",$G637:AC637))),0)</f>
        <v>0</v>
      </c>
      <c r="AF637" s="115">
        <f t="shared" si="382"/>
        <v>0</v>
      </c>
      <c r="AG637" s="121"/>
      <c r="AH637" s="122"/>
      <c r="AI637" s="123"/>
      <c r="AJ637" s="112"/>
      <c r="AK637" s="119">
        <f t="shared" si="383"/>
        <v>0</v>
      </c>
      <c r="AL637" s="124"/>
      <c r="AM637" s="115">
        <f>IFERROR(IF(AL637="",0,(SUMIF($G$3:AK$3,"金额-入",$G637:AK637)-SUMIF($G$3:AK$3,"金额-出",$G637:AK637))/(SUMIF($G$3:AK$3,"数量-入",$G637:AK637)-SUMIF($G$3:AK$3,"数量-出",$G637:AK637))),0)</f>
        <v>0</v>
      </c>
      <c r="AN637" s="115">
        <f t="shared" si="384"/>
        <v>0</v>
      </c>
      <c r="AO637" s="125"/>
      <c r="AP637" s="126"/>
      <c r="AQ637" s="123"/>
      <c r="AR637" s="112"/>
      <c r="AS637" s="119">
        <f t="shared" si="385"/>
        <v>0</v>
      </c>
      <c r="AT637" s="124"/>
      <c r="AU637" s="115">
        <f>IFERROR(IF(AT637="",0,(SUMIF($G$3:AS$3,"金额-入",$G637:AS637)-SUMIF($G$3:AS$3,"金额-出",$G637:AS637))/(SUMIF($G$3:AS$3,"数量-入",$G637:AS637)-SUMIF($G$3:AS$3,"数量-出",$G637:AS637))),0)</f>
        <v>0</v>
      </c>
      <c r="AV637" s="115">
        <f t="shared" si="386"/>
        <v>0</v>
      </c>
      <c r="AW637" s="125"/>
      <c r="AX637" s="126"/>
      <c r="AY637" s="123"/>
      <c r="AZ637" s="112"/>
      <c r="BA637" s="119">
        <f t="shared" si="387"/>
        <v>0</v>
      </c>
      <c r="BB637" s="124"/>
      <c r="BC637" s="115">
        <f>IFERROR(IF(BB637="",0,(SUMIF($G$3:BA$3,"金额-入",$G637:BA637)-SUMIF($G$3:BA$3,"金额-出",$G637:BA637))/(SUMIF($G$3:BA$3,"数量-入",$G637:BA637)-SUMIF($G$3:BA$3,"数量-出",$G637:BA637))),0)</f>
        <v>0</v>
      </c>
      <c r="BD637" s="115">
        <f t="shared" si="388"/>
        <v>0</v>
      </c>
      <c r="BE637" s="125"/>
      <c r="BF637" s="126"/>
      <c r="BG637" s="123"/>
      <c r="BH637" s="112"/>
      <c r="BI637" s="119">
        <f t="shared" si="389"/>
        <v>0</v>
      </c>
      <c r="BJ637" s="124"/>
      <c r="BK637" s="115">
        <f>IFERROR(IF(BJ637="",0,(SUMIF($G$3:BI$3,"金额-入",$G637:BI637)-SUMIF($G$3:BI$3,"金额-出",$G637:BI637))/(SUMIF($G$3:BI$3,"数量-入",$G637:BI637)-SUMIF($G$3:BI$3,"数量-出",$G637:BI637))),0)</f>
        <v>0</v>
      </c>
      <c r="BL637" s="115">
        <f t="shared" si="390"/>
        <v>0</v>
      </c>
      <c r="BM637" s="125"/>
      <c r="BN637" s="126"/>
      <c r="BO637" s="123"/>
      <c r="BP637" s="112"/>
      <c r="BQ637" s="119">
        <f t="shared" si="391"/>
        <v>0</v>
      </c>
      <c r="BR637" s="124"/>
      <c r="BS637" s="115">
        <f>IFERROR(IF(BR637="",0,(SUMIF($G$3:BQ$3,"金额-入",$G637:BQ637)-SUMIF($G$3:BQ$3,"金额-出",$G637:BQ637))/(SUMIF($G$3:BQ$3,"数量-入",$G637:BQ637)-SUMIF($G$3:BQ$3,"数量-出",$G637:BQ637))),0)</f>
        <v>0</v>
      </c>
      <c r="BT637" s="115">
        <f t="shared" si="392"/>
        <v>0</v>
      </c>
      <c r="BU637" s="125"/>
      <c r="BV637" s="126"/>
      <c r="BW637" s="123"/>
      <c r="BX637" s="112"/>
      <c r="BY637" s="119">
        <f t="shared" si="393"/>
        <v>0</v>
      </c>
      <c r="BZ637" s="124"/>
      <c r="CA637" s="115">
        <f>IFERROR(IF(BZ637="",0,(SUMIF($G$3:BY$3,"金额-入",$G637:BY637)-SUMIF($G$3:BY$3,"金额-出",$G637:BY637))/(SUMIF($G$3:BY$3,"数量-入",$G637:BY637)-SUMIF($G$3:BY$3,"数量-出",$G637:BY637))),0)</f>
        <v>0</v>
      </c>
      <c r="CB637" s="115">
        <f t="shared" si="394"/>
        <v>0</v>
      </c>
      <c r="CC637" s="125"/>
      <c r="CD637" s="126"/>
      <c r="CE637" s="123"/>
      <c r="CF637" s="112"/>
      <c r="CG637" s="119">
        <f t="shared" si="395"/>
        <v>0</v>
      </c>
      <c r="CH637" s="124"/>
      <c r="CI637" s="115">
        <f>IFERROR(IF(CH637="",0,(SUMIF($G$3:CG$3,"金额-入",$G637:CG637)-SUMIF($G$3:CG$3,"金额-出",$G637:CG637))/(SUMIF($G$3:CG$3,"数量-入",$G637:CG637)-SUMIF($G$3:CG$3,"数量-出",$G637:CG637))),0)</f>
        <v>0</v>
      </c>
      <c r="CJ637" s="115">
        <f t="shared" si="396"/>
        <v>0</v>
      </c>
      <c r="CK637" s="125"/>
      <c r="CL637" s="126"/>
      <c r="CM637" s="123"/>
      <c r="CN637" s="112"/>
      <c r="CO637" s="119">
        <f t="shared" si="397"/>
        <v>0</v>
      </c>
      <c r="CP637" s="124"/>
      <c r="CQ637" s="115">
        <f>IFERROR(IF(CP637="",0,(SUMIF($G$3:CO$3,"金额-入",$G637:CO637)-SUMIF($G$3:CO$3,"金额-出",$G637:CO637))/(SUMIF($G$3:CO$3,"数量-入",$G637:CO637)-SUMIF($G$3:CO$3,"数量-出",$G637:CO637))),0)</f>
        <v>0</v>
      </c>
      <c r="CR637" s="115">
        <f t="shared" si="398"/>
        <v>0</v>
      </c>
      <c r="CS637" s="125"/>
      <c r="CT637" s="126"/>
      <c r="CU637" s="123"/>
      <c r="CV637" s="112"/>
      <c r="CW637" s="119">
        <f t="shared" si="399"/>
        <v>0</v>
      </c>
      <c r="CX637" s="124"/>
      <c r="CY637" s="115">
        <f>IFERROR(IF(CX637="",0,(SUMIF($G$3:CW$3,"金额-入",$G637:CW637)-SUMIF($G$3:CW$3,"金额-出",$G637:CW637))/(SUMIF($G$3:CW$3,"数量-入",$G637:CW637)-SUMIF($G$3:CW$3,"数量-出",$G637:CW637))),0)</f>
        <v>0</v>
      </c>
      <c r="CZ637" s="115">
        <f t="shared" si="400"/>
        <v>0</v>
      </c>
      <c r="DA637" s="125"/>
      <c r="DB637" s="126"/>
      <c r="DC637" s="123"/>
      <c r="DD637" s="112"/>
      <c r="DE637" s="119">
        <f t="shared" si="401"/>
        <v>0</v>
      </c>
      <c r="DF637" s="124"/>
      <c r="DG637" s="115">
        <f>IFERROR(IF(DF637="",0,(SUMIF($G$3:DE$3,"金额-入",$G637:DE637)-SUMIF($G$3:DE$3,"金额-出",$G637:DE637))/(SUMIF($G$3:DE$3,"数量-入",$G637:DE637)-SUMIF($G$3:DE$3,"数量-出",$G637:DE637))),0)</f>
        <v>0</v>
      </c>
      <c r="DH637" s="115">
        <f t="shared" si="402"/>
        <v>0</v>
      </c>
      <c r="DI637" s="125"/>
      <c r="DJ637" s="126"/>
      <c r="DK637" s="109">
        <f t="array" ref="DK637">MIN(IF(($G$3:$DJ$3="单价")*(G637:DJ637&lt;&gt;0),G637:DJ637))</f>
        <v>0</v>
      </c>
      <c r="DL637" s="97">
        <f t="array" ref="DL637">MAX(IF($G$3:$DJ$3="单价",G637:DJ637))</f>
        <v>0</v>
      </c>
      <c r="DM637" s="115">
        <f t="shared" si="403"/>
        <v>0</v>
      </c>
      <c r="DN637" s="127"/>
      <c r="DO637" s="2"/>
      <c r="DP637" s="11">
        <f t="shared" si="404"/>
        <v>0</v>
      </c>
      <c r="DQ637" s="11">
        <f t="shared" si="405"/>
        <v>0</v>
      </c>
      <c r="DR637" s="11"/>
      <c r="DS637" s="11"/>
      <c r="DT637" s="11"/>
      <c r="DU637" s="2"/>
      <c r="DV637" s="2"/>
      <c r="DW637" s="2"/>
      <c r="DX637" s="2"/>
      <c r="DY637" s="2"/>
    </row>
    <row r="638" spans="1:227" s="57" customFormat="1" ht="18" hidden="1" customHeight="1" outlineLevel="1" x14ac:dyDescent="0.15">
      <c r="A638" s="54"/>
      <c r="B638" s="53">
        <f t="shared" si="368"/>
        <v>634</v>
      </c>
      <c r="C638" s="5"/>
      <c r="D638" s="6"/>
      <c r="E638" s="7"/>
      <c r="F638" s="9"/>
      <c r="G638" s="111"/>
      <c r="H638" s="112"/>
      <c r="I638" s="113">
        <f t="shared" si="371"/>
        <v>0</v>
      </c>
      <c r="J638" s="114">
        <f t="shared" si="372"/>
        <v>0</v>
      </c>
      <c r="K638" s="115">
        <f t="shared" si="369"/>
        <v>0</v>
      </c>
      <c r="L638" s="113">
        <f t="shared" si="373"/>
        <v>0</v>
      </c>
      <c r="M638" s="114">
        <f t="shared" si="374"/>
        <v>0</v>
      </c>
      <c r="N638" s="115">
        <f t="shared" si="370"/>
        <v>0</v>
      </c>
      <c r="O638" s="113">
        <f t="shared" si="375"/>
        <v>0</v>
      </c>
      <c r="P638" s="116">
        <f t="shared" si="376"/>
        <v>0</v>
      </c>
      <c r="Q638" s="117">
        <f t="shared" si="377"/>
        <v>0</v>
      </c>
      <c r="R638" s="118">
        <f t="shared" si="378"/>
        <v>0</v>
      </c>
      <c r="S638" s="111"/>
      <c r="T638" s="112"/>
      <c r="U638" s="119">
        <f t="shared" si="379"/>
        <v>0</v>
      </c>
      <c r="V638" s="120"/>
      <c r="W638" s="115">
        <f>IFERROR(IF(V638="",0,(SUMIF($G$3:U$3,"金额-入",$G638:U638)-SUMIF($G$3:U$3,"金额-出",$G638:U638))/(SUMIF($G$3:U$3,"数量-入",$G638:U638)-SUMIF($G$3:U$3,"数量-出",$G638:U638))),0)</f>
        <v>0</v>
      </c>
      <c r="X638" s="115">
        <f t="shared" si="380"/>
        <v>0</v>
      </c>
      <c r="Y638" s="121"/>
      <c r="Z638" s="122"/>
      <c r="AA638" s="111"/>
      <c r="AB638" s="112"/>
      <c r="AC638" s="119">
        <f t="shared" si="381"/>
        <v>0</v>
      </c>
      <c r="AD638" s="120"/>
      <c r="AE638" s="115">
        <f>IFERROR(IF(AD638="",0,(SUMIF($G$3:AC$3,"金额-入",$G638:AC638)-SUMIF($G$3:AC$3,"金额-出",$G638:AC638))/(SUMIF($G$3:AC$3,"数量-入",$G638:AC638)-SUMIF($G$3:AC$3,"数量-出",$G638:AC638))),0)</f>
        <v>0</v>
      </c>
      <c r="AF638" s="115">
        <f t="shared" si="382"/>
        <v>0</v>
      </c>
      <c r="AG638" s="121"/>
      <c r="AH638" s="122"/>
      <c r="AI638" s="123"/>
      <c r="AJ638" s="112"/>
      <c r="AK638" s="119">
        <f t="shared" si="383"/>
        <v>0</v>
      </c>
      <c r="AL638" s="124"/>
      <c r="AM638" s="115">
        <f>IFERROR(IF(AL638="",0,(SUMIF($G$3:AK$3,"金额-入",$G638:AK638)-SUMIF($G$3:AK$3,"金额-出",$G638:AK638))/(SUMIF($G$3:AK$3,"数量-入",$G638:AK638)-SUMIF($G$3:AK$3,"数量-出",$G638:AK638))),0)</f>
        <v>0</v>
      </c>
      <c r="AN638" s="115">
        <f t="shared" si="384"/>
        <v>0</v>
      </c>
      <c r="AO638" s="125"/>
      <c r="AP638" s="126"/>
      <c r="AQ638" s="123"/>
      <c r="AR638" s="112"/>
      <c r="AS638" s="119">
        <f t="shared" si="385"/>
        <v>0</v>
      </c>
      <c r="AT638" s="124"/>
      <c r="AU638" s="115">
        <f>IFERROR(IF(AT638="",0,(SUMIF($G$3:AS$3,"金额-入",$G638:AS638)-SUMIF($G$3:AS$3,"金额-出",$G638:AS638))/(SUMIF($G$3:AS$3,"数量-入",$G638:AS638)-SUMIF($G$3:AS$3,"数量-出",$G638:AS638))),0)</f>
        <v>0</v>
      </c>
      <c r="AV638" s="115">
        <f t="shared" si="386"/>
        <v>0</v>
      </c>
      <c r="AW638" s="125"/>
      <c r="AX638" s="126"/>
      <c r="AY638" s="123"/>
      <c r="AZ638" s="112"/>
      <c r="BA638" s="119">
        <f t="shared" si="387"/>
        <v>0</v>
      </c>
      <c r="BB638" s="124"/>
      <c r="BC638" s="115">
        <f>IFERROR(IF(BB638="",0,(SUMIF($G$3:BA$3,"金额-入",$G638:BA638)-SUMIF($G$3:BA$3,"金额-出",$G638:BA638))/(SUMIF($G$3:BA$3,"数量-入",$G638:BA638)-SUMIF($G$3:BA$3,"数量-出",$G638:BA638))),0)</f>
        <v>0</v>
      </c>
      <c r="BD638" s="115">
        <f t="shared" si="388"/>
        <v>0</v>
      </c>
      <c r="BE638" s="125"/>
      <c r="BF638" s="126"/>
      <c r="BG638" s="123"/>
      <c r="BH638" s="112"/>
      <c r="BI638" s="119">
        <f t="shared" si="389"/>
        <v>0</v>
      </c>
      <c r="BJ638" s="124"/>
      <c r="BK638" s="115">
        <f>IFERROR(IF(BJ638="",0,(SUMIF($G$3:BI$3,"金额-入",$G638:BI638)-SUMIF($G$3:BI$3,"金额-出",$G638:BI638))/(SUMIF($G$3:BI$3,"数量-入",$G638:BI638)-SUMIF($G$3:BI$3,"数量-出",$G638:BI638))),0)</f>
        <v>0</v>
      </c>
      <c r="BL638" s="115">
        <f t="shared" si="390"/>
        <v>0</v>
      </c>
      <c r="BM638" s="125"/>
      <c r="BN638" s="126"/>
      <c r="BO638" s="123"/>
      <c r="BP638" s="112"/>
      <c r="BQ638" s="119">
        <f t="shared" si="391"/>
        <v>0</v>
      </c>
      <c r="BR638" s="124"/>
      <c r="BS638" s="115">
        <f>IFERROR(IF(BR638="",0,(SUMIF($G$3:BQ$3,"金额-入",$G638:BQ638)-SUMIF($G$3:BQ$3,"金额-出",$G638:BQ638))/(SUMIF($G$3:BQ$3,"数量-入",$G638:BQ638)-SUMIF($G$3:BQ$3,"数量-出",$G638:BQ638))),0)</f>
        <v>0</v>
      </c>
      <c r="BT638" s="115">
        <f t="shared" si="392"/>
        <v>0</v>
      </c>
      <c r="BU638" s="125"/>
      <c r="BV638" s="126"/>
      <c r="BW638" s="123"/>
      <c r="BX638" s="112"/>
      <c r="BY638" s="119">
        <f t="shared" si="393"/>
        <v>0</v>
      </c>
      <c r="BZ638" s="124"/>
      <c r="CA638" s="115">
        <f>IFERROR(IF(BZ638="",0,(SUMIF($G$3:BY$3,"金额-入",$G638:BY638)-SUMIF($G$3:BY$3,"金额-出",$G638:BY638))/(SUMIF($G$3:BY$3,"数量-入",$G638:BY638)-SUMIF($G$3:BY$3,"数量-出",$G638:BY638))),0)</f>
        <v>0</v>
      </c>
      <c r="CB638" s="115">
        <f t="shared" si="394"/>
        <v>0</v>
      </c>
      <c r="CC638" s="125"/>
      <c r="CD638" s="126"/>
      <c r="CE638" s="123"/>
      <c r="CF638" s="112"/>
      <c r="CG638" s="119">
        <f t="shared" si="395"/>
        <v>0</v>
      </c>
      <c r="CH638" s="124"/>
      <c r="CI638" s="115">
        <f>IFERROR(IF(CH638="",0,(SUMIF($G$3:CG$3,"金额-入",$G638:CG638)-SUMIF($G$3:CG$3,"金额-出",$G638:CG638))/(SUMIF($G$3:CG$3,"数量-入",$G638:CG638)-SUMIF($G$3:CG$3,"数量-出",$G638:CG638))),0)</f>
        <v>0</v>
      </c>
      <c r="CJ638" s="115">
        <f t="shared" si="396"/>
        <v>0</v>
      </c>
      <c r="CK638" s="125"/>
      <c r="CL638" s="126"/>
      <c r="CM638" s="123"/>
      <c r="CN638" s="112"/>
      <c r="CO638" s="119">
        <f t="shared" si="397"/>
        <v>0</v>
      </c>
      <c r="CP638" s="124"/>
      <c r="CQ638" s="115">
        <f>IFERROR(IF(CP638="",0,(SUMIF($G$3:CO$3,"金额-入",$G638:CO638)-SUMIF($G$3:CO$3,"金额-出",$G638:CO638))/(SUMIF($G$3:CO$3,"数量-入",$G638:CO638)-SUMIF($G$3:CO$3,"数量-出",$G638:CO638))),0)</f>
        <v>0</v>
      </c>
      <c r="CR638" s="115">
        <f t="shared" si="398"/>
        <v>0</v>
      </c>
      <c r="CS638" s="125"/>
      <c r="CT638" s="126"/>
      <c r="CU638" s="123"/>
      <c r="CV638" s="112"/>
      <c r="CW638" s="119">
        <f t="shared" si="399"/>
        <v>0</v>
      </c>
      <c r="CX638" s="124"/>
      <c r="CY638" s="115">
        <f>IFERROR(IF(CX638="",0,(SUMIF($G$3:CW$3,"金额-入",$G638:CW638)-SUMIF($G$3:CW$3,"金额-出",$G638:CW638))/(SUMIF($G$3:CW$3,"数量-入",$G638:CW638)-SUMIF($G$3:CW$3,"数量-出",$G638:CW638))),0)</f>
        <v>0</v>
      </c>
      <c r="CZ638" s="115">
        <f t="shared" si="400"/>
        <v>0</v>
      </c>
      <c r="DA638" s="125"/>
      <c r="DB638" s="126"/>
      <c r="DC638" s="123"/>
      <c r="DD638" s="112"/>
      <c r="DE638" s="119">
        <f t="shared" si="401"/>
        <v>0</v>
      </c>
      <c r="DF638" s="124"/>
      <c r="DG638" s="115">
        <f>IFERROR(IF(DF638="",0,(SUMIF($G$3:DE$3,"金额-入",$G638:DE638)-SUMIF($G$3:DE$3,"金额-出",$G638:DE638))/(SUMIF($G$3:DE$3,"数量-入",$G638:DE638)-SUMIF($G$3:DE$3,"数量-出",$G638:DE638))),0)</f>
        <v>0</v>
      </c>
      <c r="DH638" s="115">
        <f t="shared" si="402"/>
        <v>0</v>
      </c>
      <c r="DI638" s="125"/>
      <c r="DJ638" s="126"/>
      <c r="DK638" s="109">
        <f t="array" ref="DK638">MIN(IF(($G$3:$DJ$3="单价")*(G638:DJ638&lt;&gt;0),G638:DJ638))</f>
        <v>0</v>
      </c>
      <c r="DL638" s="97">
        <f t="array" ref="DL638">MAX(IF($G$3:$DJ$3="单价",G638:DJ638))</f>
        <v>0</v>
      </c>
      <c r="DM638" s="115">
        <f t="shared" si="403"/>
        <v>0</v>
      </c>
      <c r="DN638" s="127"/>
      <c r="DO638" s="2"/>
      <c r="DP638" s="11">
        <f t="shared" si="404"/>
        <v>0</v>
      </c>
      <c r="DQ638" s="11">
        <f t="shared" si="405"/>
        <v>0</v>
      </c>
      <c r="DR638" s="55"/>
      <c r="DS638" s="55"/>
      <c r="DT638" s="55"/>
      <c r="DU638" s="54"/>
      <c r="DV638" s="54"/>
      <c r="DW638" s="54"/>
      <c r="DX638" s="54"/>
      <c r="DY638" s="54"/>
      <c r="DZ638" s="56"/>
      <c r="EA638" s="56"/>
      <c r="EB638" s="56"/>
      <c r="EC638" s="56"/>
      <c r="ED638" s="56"/>
      <c r="EE638" s="56"/>
      <c r="EF638" s="56"/>
      <c r="EG638" s="56"/>
      <c r="EH638" s="56"/>
      <c r="EI638" s="56"/>
      <c r="EJ638" s="56"/>
      <c r="EK638" s="56"/>
      <c r="EL638" s="56"/>
      <c r="EM638" s="56"/>
      <c r="EN638" s="56"/>
      <c r="EO638" s="56"/>
      <c r="EP638" s="56"/>
      <c r="EQ638" s="56"/>
      <c r="ER638" s="56"/>
      <c r="ES638" s="56"/>
      <c r="ET638" s="56"/>
      <c r="EU638" s="56"/>
      <c r="EV638" s="56"/>
      <c r="EW638" s="56"/>
      <c r="EX638" s="56"/>
      <c r="EY638" s="56"/>
      <c r="EZ638" s="56"/>
      <c r="FA638" s="56"/>
      <c r="FB638" s="56"/>
      <c r="FC638" s="56"/>
      <c r="FD638" s="56"/>
      <c r="FE638" s="56"/>
      <c r="FF638" s="56"/>
      <c r="FG638" s="56"/>
      <c r="FH638" s="56"/>
      <c r="FI638" s="56"/>
      <c r="FJ638" s="56"/>
      <c r="FK638" s="56"/>
      <c r="FL638" s="56"/>
      <c r="FM638" s="56"/>
      <c r="FN638" s="56"/>
      <c r="FO638" s="56"/>
      <c r="FP638" s="56"/>
      <c r="FQ638" s="56"/>
      <c r="FR638" s="56"/>
      <c r="FS638" s="56"/>
      <c r="FT638" s="56"/>
      <c r="FU638" s="56"/>
      <c r="FV638" s="56"/>
      <c r="FW638" s="56"/>
      <c r="FX638" s="56"/>
      <c r="FY638" s="56"/>
      <c r="FZ638" s="56"/>
      <c r="GA638" s="56"/>
      <c r="GB638" s="56"/>
      <c r="GC638" s="56"/>
      <c r="GD638" s="56"/>
      <c r="GE638" s="56"/>
      <c r="GF638" s="56"/>
      <c r="GG638" s="56"/>
      <c r="GH638" s="56"/>
      <c r="GI638" s="56"/>
      <c r="GJ638" s="56"/>
      <c r="GK638" s="56"/>
      <c r="GL638" s="56"/>
      <c r="GM638" s="56"/>
      <c r="GN638" s="56"/>
      <c r="GO638" s="56"/>
      <c r="GP638" s="56"/>
      <c r="GQ638" s="56"/>
      <c r="GR638" s="56"/>
      <c r="GS638" s="56"/>
      <c r="GT638" s="56"/>
      <c r="GU638" s="56"/>
      <c r="GV638" s="56"/>
      <c r="GW638" s="56"/>
      <c r="GX638" s="56"/>
      <c r="GY638" s="56"/>
      <c r="GZ638" s="56"/>
      <c r="HA638" s="56"/>
      <c r="HB638" s="56"/>
      <c r="HC638" s="56"/>
      <c r="HD638" s="56"/>
      <c r="HE638" s="56"/>
      <c r="HF638" s="56"/>
      <c r="HG638" s="56"/>
      <c r="HH638" s="56"/>
      <c r="HI638" s="56"/>
      <c r="HJ638" s="56"/>
      <c r="HK638" s="56"/>
      <c r="HL638" s="56"/>
      <c r="HM638" s="56"/>
      <c r="HN638" s="56"/>
      <c r="HO638" s="56"/>
      <c r="HP638" s="56"/>
      <c r="HQ638" s="56"/>
      <c r="HR638" s="56"/>
      <c r="HS638" s="56"/>
    </row>
    <row r="639" spans="1:227" ht="18" hidden="1" customHeight="1" outlineLevel="1" x14ac:dyDescent="0.15">
      <c r="A639" s="2"/>
      <c r="B639" s="53">
        <f t="shared" si="368"/>
        <v>635</v>
      </c>
      <c r="C639" s="5"/>
      <c r="D639" s="6"/>
      <c r="E639" s="7"/>
      <c r="F639" s="8"/>
      <c r="G639" s="111"/>
      <c r="H639" s="112"/>
      <c r="I639" s="113">
        <f t="shared" si="371"/>
        <v>0</v>
      </c>
      <c r="J639" s="114">
        <f t="shared" si="372"/>
        <v>0</v>
      </c>
      <c r="K639" s="115">
        <f t="shared" si="369"/>
        <v>0</v>
      </c>
      <c r="L639" s="113">
        <f t="shared" si="373"/>
        <v>0</v>
      </c>
      <c r="M639" s="114">
        <f t="shared" si="374"/>
        <v>0</v>
      </c>
      <c r="N639" s="115">
        <f t="shared" si="370"/>
        <v>0</v>
      </c>
      <c r="O639" s="113">
        <f t="shared" si="375"/>
        <v>0</v>
      </c>
      <c r="P639" s="116">
        <f t="shared" si="376"/>
        <v>0</v>
      </c>
      <c r="Q639" s="117">
        <f t="shared" si="377"/>
        <v>0</v>
      </c>
      <c r="R639" s="118">
        <f t="shared" si="378"/>
        <v>0</v>
      </c>
      <c r="S639" s="111"/>
      <c r="T639" s="112"/>
      <c r="U639" s="119">
        <f t="shared" si="379"/>
        <v>0</v>
      </c>
      <c r="V639" s="120"/>
      <c r="W639" s="115">
        <f>IFERROR(IF(V639="",0,(SUMIF($G$3:U$3,"金额-入",$G639:U639)-SUMIF($G$3:U$3,"金额-出",$G639:U639))/(SUMIF($G$3:U$3,"数量-入",$G639:U639)-SUMIF($G$3:U$3,"数量-出",$G639:U639))),0)</f>
        <v>0</v>
      </c>
      <c r="X639" s="115">
        <f t="shared" si="380"/>
        <v>0</v>
      </c>
      <c r="Y639" s="121"/>
      <c r="Z639" s="122"/>
      <c r="AA639" s="111"/>
      <c r="AB639" s="112"/>
      <c r="AC639" s="119">
        <f t="shared" si="381"/>
        <v>0</v>
      </c>
      <c r="AD639" s="120"/>
      <c r="AE639" s="115">
        <f>IFERROR(IF(AD639="",0,(SUMIF($G$3:AC$3,"金额-入",$G639:AC639)-SUMIF($G$3:AC$3,"金额-出",$G639:AC639))/(SUMIF($G$3:AC$3,"数量-入",$G639:AC639)-SUMIF($G$3:AC$3,"数量-出",$G639:AC639))),0)</f>
        <v>0</v>
      </c>
      <c r="AF639" s="115">
        <f t="shared" si="382"/>
        <v>0</v>
      </c>
      <c r="AG639" s="121"/>
      <c r="AH639" s="122"/>
      <c r="AI639" s="123"/>
      <c r="AJ639" s="112"/>
      <c r="AK639" s="119">
        <f t="shared" si="383"/>
        <v>0</v>
      </c>
      <c r="AL639" s="124"/>
      <c r="AM639" s="115">
        <f>IFERROR(IF(AL639="",0,(SUMIF($G$3:AK$3,"金额-入",$G639:AK639)-SUMIF($G$3:AK$3,"金额-出",$G639:AK639))/(SUMIF($G$3:AK$3,"数量-入",$G639:AK639)-SUMIF($G$3:AK$3,"数量-出",$G639:AK639))),0)</f>
        <v>0</v>
      </c>
      <c r="AN639" s="115">
        <f t="shared" si="384"/>
        <v>0</v>
      </c>
      <c r="AO639" s="125"/>
      <c r="AP639" s="126"/>
      <c r="AQ639" s="123"/>
      <c r="AR639" s="112"/>
      <c r="AS639" s="119">
        <f t="shared" si="385"/>
        <v>0</v>
      </c>
      <c r="AT639" s="124"/>
      <c r="AU639" s="115">
        <f>IFERROR(IF(AT639="",0,(SUMIF($G$3:AS$3,"金额-入",$G639:AS639)-SUMIF($G$3:AS$3,"金额-出",$G639:AS639))/(SUMIF($G$3:AS$3,"数量-入",$G639:AS639)-SUMIF($G$3:AS$3,"数量-出",$G639:AS639))),0)</f>
        <v>0</v>
      </c>
      <c r="AV639" s="115">
        <f t="shared" si="386"/>
        <v>0</v>
      </c>
      <c r="AW639" s="125"/>
      <c r="AX639" s="126"/>
      <c r="AY639" s="123"/>
      <c r="AZ639" s="112"/>
      <c r="BA639" s="119">
        <f t="shared" si="387"/>
        <v>0</v>
      </c>
      <c r="BB639" s="124"/>
      <c r="BC639" s="115">
        <f>IFERROR(IF(BB639="",0,(SUMIF($G$3:BA$3,"金额-入",$G639:BA639)-SUMIF($G$3:BA$3,"金额-出",$G639:BA639))/(SUMIF($G$3:BA$3,"数量-入",$G639:BA639)-SUMIF($G$3:BA$3,"数量-出",$G639:BA639))),0)</f>
        <v>0</v>
      </c>
      <c r="BD639" s="115">
        <f t="shared" si="388"/>
        <v>0</v>
      </c>
      <c r="BE639" s="125"/>
      <c r="BF639" s="126"/>
      <c r="BG639" s="123"/>
      <c r="BH639" s="112"/>
      <c r="BI639" s="119">
        <f t="shared" si="389"/>
        <v>0</v>
      </c>
      <c r="BJ639" s="124"/>
      <c r="BK639" s="115">
        <f>IFERROR(IF(BJ639="",0,(SUMIF($G$3:BI$3,"金额-入",$G639:BI639)-SUMIF($G$3:BI$3,"金额-出",$G639:BI639))/(SUMIF($G$3:BI$3,"数量-入",$G639:BI639)-SUMIF($G$3:BI$3,"数量-出",$G639:BI639))),0)</f>
        <v>0</v>
      </c>
      <c r="BL639" s="115">
        <f t="shared" si="390"/>
        <v>0</v>
      </c>
      <c r="BM639" s="125"/>
      <c r="BN639" s="126"/>
      <c r="BO639" s="123"/>
      <c r="BP639" s="112"/>
      <c r="BQ639" s="119">
        <f t="shared" si="391"/>
        <v>0</v>
      </c>
      <c r="BR639" s="124"/>
      <c r="BS639" s="115">
        <f>IFERROR(IF(BR639="",0,(SUMIF($G$3:BQ$3,"金额-入",$G639:BQ639)-SUMIF($G$3:BQ$3,"金额-出",$G639:BQ639))/(SUMIF($G$3:BQ$3,"数量-入",$G639:BQ639)-SUMIF($G$3:BQ$3,"数量-出",$G639:BQ639))),0)</f>
        <v>0</v>
      </c>
      <c r="BT639" s="115">
        <f t="shared" si="392"/>
        <v>0</v>
      </c>
      <c r="BU639" s="125"/>
      <c r="BV639" s="126"/>
      <c r="BW639" s="123"/>
      <c r="BX639" s="112"/>
      <c r="BY639" s="119">
        <f t="shared" si="393"/>
        <v>0</v>
      </c>
      <c r="BZ639" s="124"/>
      <c r="CA639" s="115">
        <f>IFERROR(IF(BZ639="",0,(SUMIF($G$3:BY$3,"金额-入",$G639:BY639)-SUMIF($G$3:BY$3,"金额-出",$G639:BY639))/(SUMIF($G$3:BY$3,"数量-入",$G639:BY639)-SUMIF($G$3:BY$3,"数量-出",$G639:BY639))),0)</f>
        <v>0</v>
      </c>
      <c r="CB639" s="115">
        <f t="shared" si="394"/>
        <v>0</v>
      </c>
      <c r="CC639" s="125"/>
      <c r="CD639" s="126"/>
      <c r="CE639" s="123"/>
      <c r="CF639" s="112"/>
      <c r="CG639" s="119">
        <f t="shared" si="395"/>
        <v>0</v>
      </c>
      <c r="CH639" s="124"/>
      <c r="CI639" s="115">
        <f>IFERROR(IF(CH639="",0,(SUMIF($G$3:CG$3,"金额-入",$G639:CG639)-SUMIF($G$3:CG$3,"金额-出",$G639:CG639))/(SUMIF($G$3:CG$3,"数量-入",$G639:CG639)-SUMIF($G$3:CG$3,"数量-出",$G639:CG639))),0)</f>
        <v>0</v>
      </c>
      <c r="CJ639" s="115">
        <f t="shared" si="396"/>
        <v>0</v>
      </c>
      <c r="CK639" s="125"/>
      <c r="CL639" s="126"/>
      <c r="CM639" s="123"/>
      <c r="CN639" s="112"/>
      <c r="CO639" s="119">
        <f t="shared" si="397"/>
        <v>0</v>
      </c>
      <c r="CP639" s="124"/>
      <c r="CQ639" s="115">
        <f>IFERROR(IF(CP639="",0,(SUMIF($G$3:CO$3,"金额-入",$G639:CO639)-SUMIF($G$3:CO$3,"金额-出",$G639:CO639))/(SUMIF($G$3:CO$3,"数量-入",$G639:CO639)-SUMIF($G$3:CO$3,"数量-出",$G639:CO639))),0)</f>
        <v>0</v>
      </c>
      <c r="CR639" s="115">
        <f t="shared" si="398"/>
        <v>0</v>
      </c>
      <c r="CS639" s="125"/>
      <c r="CT639" s="126"/>
      <c r="CU639" s="123"/>
      <c r="CV639" s="112"/>
      <c r="CW639" s="119">
        <f t="shared" si="399"/>
        <v>0</v>
      </c>
      <c r="CX639" s="124"/>
      <c r="CY639" s="115">
        <f>IFERROR(IF(CX639="",0,(SUMIF($G$3:CW$3,"金额-入",$G639:CW639)-SUMIF($G$3:CW$3,"金额-出",$G639:CW639))/(SUMIF($G$3:CW$3,"数量-入",$G639:CW639)-SUMIF($G$3:CW$3,"数量-出",$G639:CW639))),0)</f>
        <v>0</v>
      </c>
      <c r="CZ639" s="115">
        <f t="shared" si="400"/>
        <v>0</v>
      </c>
      <c r="DA639" s="125"/>
      <c r="DB639" s="126"/>
      <c r="DC639" s="123"/>
      <c r="DD639" s="112"/>
      <c r="DE639" s="119">
        <f t="shared" si="401"/>
        <v>0</v>
      </c>
      <c r="DF639" s="124"/>
      <c r="DG639" s="115">
        <f>IFERROR(IF(DF639="",0,(SUMIF($G$3:DE$3,"金额-入",$G639:DE639)-SUMIF($G$3:DE$3,"金额-出",$G639:DE639))/(SUMIF($G$3:DE$3,"数量-入",$G639:DE639)-SUMIF($G$3:DE$3,"数量-出",$G639:DE639))),0)</f>
        <v>0</v>
      </c>
      <c r="DH639" s="115">
        <f t="shared" si="402"/>
        <v>0</v>
      </c>
      <c r="DI639" s="125"/>
      <c r="DJ639" s="126"/>
      <c r="DK639" s="109">
        <f t="array" ref="DK639">MIN(IF(($G$3:$DJ$3="单价")*(G639:DJ639&lt;&gt;0),G639:DJ639))</f>
        <v>0</v>
      </c>
      <c r="DL639" s="97">
        <f t="array" ref="DL639">MAX(IF($G$3:$DJ$3="单价",G639:DJ639))</f>
        <v>0</v>
      </c>
      <c r="DM639" s="115">
        <f t="shared" si="403"/>
        <v>0</v>
      </c>
      <c r="DN639" s="127"/>
      <c r="DO639" s="2"/>
      <c r="DP639" s="11">
        <f t="shared" si="404"/>
        <v>0</v>
      </c>
      <c r="DQ639" s="11">
        <f t="shared" si="405"/>
        <v>0</v>
      </c>
      <c r="DR639" s="11"/>
      <c r="DS639" s="11"/>
      <c r="DT639" s="11"/>
      <c r="DU639" s="2"/>
      <c r="DV639" s="2"/>
      <c r="DW639" s="2"/>
      <c r="DX639" s="2"/>
      <c r="DY639" s="2"/>
    </row>
    <row r="640" spans="1:227" ht="18" hidden="1" customHeight="1" outlineLevel="1" x14ac:dyDescent="0.15">
      <c r="A640" s="2"/>
      <c r="B640" s="53">
        <f t="shared" si="368"/>
        <v>636</v>
      </c>
      <c r="C640" s="5"/>
      <c r="D640" s="6"/>
      <c r="E640" s="7"/>
      <c r="F640" s="8"/>
      <c r="G640" s="111"/>
      <c r="H640" s="112"/>
      <c r="I640" s="113">
        <f t="shared" si="371"/>
        <v>0</v>
      </c>
      <c r="J640" s="114">
        <f t="shared" si="372"/>
        <v>0</v>
      </c>
      <c r="K640" s="115">
        <f t="shared" si="369"/>
        <v>0</v>
      </c>
      <c r="L640" s="113">
        <f t="shared" si="373"/>
        <v>0</v>
      </c>
      <c r="M640" s="114">
        <f t="shared" si="374"/>
        <v>0</v>
      </c>
      <c r="N640" s="115">
        <f t="shared" si="370"/>
        <v>0</v>
      </c>
      <c r="O640" s="113">
        <f t="shared" si="375"/>
        <v>0</v>
      </c>
      <c r="P640" s="116">
        <f t="shared" si="376"/>
        <v>0</v>
      </c>
      <c r="Q640" s="117">
        <f t="shared" si="377"/>
        <v>0</v>
      </c>
      <c r="R640" s="118">
        <f t="shared" si="378"/>
        <v>0</v>
      </c>
      <c r="S640" s="111"/>
      <c r="T640" s="112"/>
      <c r="U640" s="119">
        <f t="shared" si="379"/>
        <v>0</v>
      </c>
      <c r="V640" s="120"/>
      <c r="W640" s="115">
        <f>IFERROR(IF(V640="",0,(SUMIF($G$3:U$3,"金额-入",$G640:U640)-SUMIF($G$3:U$3,"金额-出",$G640:U640))/(SUMIF($G$3:U$3,"数量-入",$G640:U640)-SUMIF($G$3:U$3,"数量-出",$G640:U640))),0)</f>
        <v>0</v>
      </c>
      <c r="X640" s="115">
        <f t="shared" si="380"/>
        <v>0</v>
      </c>
      <c r="Y640" s="121"/>
      <c r="Z640" s="122"/>
      <c r="AA640" s="111"/>
      <c r="AB640" s="112"/>
      <c r="AC640" s="119">
        <f t="shared" si="381"/>
        <v>0</v>
      </c>
      <c r="AD640" s="120"/>
      <c r="AE640" s="115">
        <f>IFERROR(IF(AD640="",0,(SUMIF($G$3:AC$3,"金额-入",$G640:AC640)-SUMIF($G$3:AC$3,"金额-出",$G640:AC640))/(SUMIF($G$3:AC$3,"数量-入",$G640:AC640)-SUMIF($G$3:AC$3,"数量-出",$G640:AC640))),0)</f>
        <v>0</v>
      </c>
      <c r="AF640" s="115">
        <f t="shared" si="382"/>
        <v>0</v>
      </c>
      <c r="AG640" s="121"/>
      <c r="AH640" s="122"/>
      <c r="AI640" s="123"/>
      <c r="AJ640" s="112"/>
      <c r="AK640" s="119">
        <f t="shared" si="383"/>
        <v>0</v>
      </c>
      <c r="AL640" s="124"/>
      <c r="AM640" s="115">
        <f>IFERROR(IF(AL640="",0,(SUMIF($G$3:AK$3,"金额-入",$G640:AK640)-SUMIF($G$3:AK$3,"金额-出",$G640:AK640))/(SUMIF($G$3:AK$3,"数量-入",$G640:AK640)-SUMIF($G$3:AK$3,"数量-出",$G640:AK640))),0)</f>
        <v>0</v>
      </c>
      <c r="AN640" s="115">
        <f t="shared" si="384"/>
        <v>0</v>
      </c>
      <c r="AO640" s="125"/>
      <c r="AP640" s="126"/>
      <c r="AQ640" s="123"/>
      <c r="AR640" s="112"/>
      <c r="AS640" s="119">
        <f t="shared" si="385"/>
        <v>0</v>
      </c>
      <c r="AT640" s="124"/>
      <c r="AU640" s="115">
        <f>IFERROR(IF(AT640="",0,(SUMIF($G$3:AS$3,"金额-入",$G640:AS640)-SUMIF($G$3:AS$3,"金额-出",$G640:AS640))/(SUMIF($G$3:AS$3,"数量-入",$G640:AS640)-SUMIF($G$3:AS$3,"数量-出",$G640:AS640))),0)</f>
        <v>0</v>
      </c>
      <c r="AV640" s="115">
        <f t="shared" si="386"/>
        <v>0</v>
      </c>
      <c r="AW640" s="125"/>
      <c r="AX640" s="126"/>
      <c r="AY640" s="123"/>
      <c r="AZ640" s="112"/>
      <c r="BA640" s="119">
        <f t="shared" si="387"/>
        <v>0</v>
      </c>
      <c r="BB640" s="124"/>
      <c r="BC640" s="115">
        <f>IFERROR(IF(BB640="",0,(SUMIF($G$3:BA$3,"金额-入",$G640:BA640)-SUMIF($G$3:BA$3,"金额-出",$G640:BA640))/(SUMIF($G$3:BA$3,"数量-入",$G640:BA640)-SUMIF($G$3:BA$3,"数量-出",$G640:BA640))),0)</f>
        <v>0</v>
      </c>
      <c r="BD640" s="115">
        <f t="shared" si="388"/>
        <v>0</v>
      </c>
      <c r="BE640" s="125"/>
      <c r="BF640" s="126"/>
      <c r="BG640" s="123"/>
      <c r="BH640" s="112"/>
      <c r="BI640" s="119">
        <f t="shared" si="389"/>
        <v>0</v>
      </c>
      <c r="BJ640" s="124"/>
      <c r="BK640" s="115">
        <f>IFERROR(IF(BJ640="",0,(SUMIF($G$3:BI$3,"金额-入",$G640:BI640)-SUMIF($G$3:BI$3,"金额-出",$G640:BI640))/(SUMIF($G$3:BI$3,"数量-入",$G640:BI640)-SUMIF($G$3:BI$3,"数量-出",$G640:BI640))),0)</f>
        <v>0</v>
      </c>
      <c r="BL640" s="115">
        <f t="shared" si="390"/>
        <v>0</v>
      </c>
      <c r="BM640" s="125"/>
      <c r="BN640" s="126"/>
      <c r="BO640" s="123"/>
      <c r="BP640" s="112"/>
      <c r="BQ640" s="119">
        <f t="shared" si="391"/>
        <v>0</v>
      </c>
      <c r="BR640" s="124"/>
      <c r="BS640" s="115">
        <f>IFERROR(IF(BR640="",0,(SUMIF($G$3:BQ$3,"金额-入",$G640:BQ640)-SUMIF($G$3:BQ$3,"金额-出",$G640:BQ640))/(SUMIF($G$3:BQ$3,"数量-入",$G640:BQ640)-SUMIF($G$3:BQ$3,"数量-出",$G640:BQ640))),0)</f>
        <v>0</v>
      </c>
      <c r="BT640" s="115">
        <f t="shared" si="392"/>
        <v>0</v>
      </c>
      <c r="BU640" s="125"/>
      <c r="BV640" s="126"/>
      <c r="BW640" s="123"/>
      <c r="BX640" s="112"/>
      <c r="BY640" s="119">
        <f t="shared" si="393"/>
        <v>0</v>
      </c>
      <c r="BZ640" s="124"/>
      <c r="CA640" s="115">
        <f>IFERROR(IF(BZ640="",0,(SUMIF($G$3:BY$3,"金额-入",$G640:BY640)-SUMIF($G$3:BY$3,"金额-出",$G640:BY640))/(SUMIF($G$3:BY$3,"数量-入",$G640:BY640)-SUMIF($G$3:BY$3,"数量-出",$G640:BY640))),0)</f>
        <v>0</v>
      </c>
      <c r="CB640" s="115">
        <f t="shared" si="394"/>
        <v>0</v>
      </c>
      <c r="CC640" s="125"/>
      <c r="CD640" s="126"/>
      <c r="CE640" s="123"/>
      <c r="CF640" s="112"/>
      <c r="CG640" s="119">
        <f t="shared" si="395"/>
        <v>0</v>
      </c>
      <c r="CH640" s="124"/>
      <c r="CI640" s="115">
        <f>IFERROR(IF(CH640="",0,(SUMIF($G$3:CG$3,"金额-入",$G640:CG640)-SUMIF($G$3:CG$3,"金额-出",$G640:CG640))/(SUMIF($G$3:CG$3,"数量-入",$G640:CG640)-SUMIF($G$3:CG$3,"数量-出",$G640:CG640))),0)</f>
        <v>0</v>
      </c>
      <c r="CJ640" s="115">
        <f t="shared" si="396"/>
        <v>0</v>
      </c>
      <c r="CK640" s="125"/>
      <c r="CL640" s="126"/>
      <c r="CM640" s="123"/>
      <c r="CN640" s="112"/>
      <c r="CO640" s="119">
        <f t="shared" si="397"/>
        <v>0</v>
      </c>
      <c r="CP640" s="124"/>
      <c r="CQ640" s="115">
        <f>IFERROR(IF(CP640="",0,(SUMIF($G$3:CO$3,"金额-入",$G640:CO640)-SUMIF($G$3:CO$3,"金额-出",$G640:CO640))/(SUMIF($G$3:CO$3,"数量-入",$G640:CO640)-SUMIF($G$3:CO$3,"数量-出",$G640:CO640))),0)</f>
        <v>0</v>
      </c>
      <c r="CR640" s="115">
        <f t="shared" si="398"/>
        <v>0</v>
      </c>
      <c r="CS640" s="125"/>
      <c r="CT640" s="126"/>
      <c r="CU640" s="123"/>
      <c r="CV640" s="112"/>
      <c r="CW640" s="119">
        <f t="shared" si="399"/>
        <v>0</v>
      </c>
      <c r="CX640" s="124"/>
      <c r="CY640" s="115">
        <f>IFERROR(IF(CX640="",0,(SUMIF($G$3:CW$3,"金额-入",$G640:CW640)-SUMIF($G$3:CW$3,"金额-出",$G640:CW640))/(SUMIF($G$3:CW$3,"数量-入",$G640:CW640)-SUMIF($G$3:CW$3,"数量-出",$G640:CW640))),0)</f>
        <v>0</v>
      </c>
      <c r="CZ640" s="115">
        <f t="shared" si="400"/>
        <v>0</v>
      </c>
      <c r="DA640" s="125"/>
      <c r="DB640" s="126"/>
      <c r="DC640" s="123"/>
      <c r="DD640" s="112"/>
      <c r="DE640" s="119">
        <f t="shared" si="401"/>
        <v>0</v>
      </c>
      <c r="DF640" s="124"/>
      <c r="DG640" s="115">
        <f>IFERROR(IF(DF640="",0,(SUMIF($G$3:DE$3,"金额-入",$G640:DE640)-SUMIF($G$3:DE$3,"金额-出",$G640:DE640))/(SUMIF($G$3:DE$3,"数量-入",$G640:DE640)-SUMIF($G$3:DE$3,"数量-出",$G640:DE640))),0)</f>
        <v>0</v>
      </c>
      <c r="DH640" s="115">
        <f t="shared" si="402"/>
        <v>0</v>
      </c>
      <c r="DI640" s="125"/>
      <c r="DJ640" s="126"/>
      <c r="DK640" s="109">
        <f t="array" ref="DK640">MIN(IF(($G$3:$DJ$3="单价")*(G640:DJ640&lt;&gt;0),G640:DJ640))</f>
        <v>0</v>
      </c>
      <c r="DL640" s="97">
        <f t="array" ref="DL640">MAX(IF($G$3:$DJ$3="单价",G640:DJ640))</f>
        <v>0</v>
      </c>
      <c r="DM640" s="115">
        <f t="shared" si="403"/>
        <v>0</v>
      </c>
      <c r="DN640" s="127"/>
      <c r="DO640" s="2"/>
      <c r="DP640" s="11">
        <f t="shared" si="404"/>
        <v>0</v>
      </c>
      <c r="DQ640" s="11">
        <f t="shared" si="405"/>
        <v>0</v>
      </c>
      <c r="DR640" s="11"/>
      <c r="DS640" s="11"/>
      <c r="DT640" s="11"/>
      <c r="DU640" s="2"/>
      <c r="DV640" s="2"/>
      <c r="DW640" s="2"/>
      <c r="DX640" s="2"/>
      <c r="DY640" s="2"/>
    </row>
    <row r="641" spans="1:129" ht="18" hidden="1" customHeight="1" outlineLevel="1" x14ac:dyDescent="0.15">
      <c r="A641" s="2"/>
      <c r="B641" s="53">
        <f t="shared" si="368"/>
        <v>637</v>
      </c>
      <c r="C641" s="5"/>
      <c r="D641" s="6"/>
      <c r="E641" s="7"/>
      <c r="F641" s="8"/>
      <c r="G641" s="111"/>
      <c r="H641" s="112"/>
      <c r="I641" s="113">
        <f t="shared" si="371"/>
        <v>0</v>
      </c>
      <c r="J641" s="114">
        <f t="shared" si="372"/>
        <v>0</v>
      </c>
      <c r="K641" s="115">
        <f t="shared" si="369"/>
        <v>0</v>
      </c>
      <c r="L641" s="113">
        <f t="shared" si="373"/>
        <v>0</v>
      </c>
      <c r="M641" s="114">
        <f t="shared" si="374"/>
        <v>0</v>
      </c>
      <c r="N641" s="115">
        <f t="shared" si="370"/>
        <v>0</v>
      </c>
      <c r="O641" s="113">
        <f t="shared" si="375"/>
        <v>0</v>
      </c>
      <c r="P641" s="116">
        <f t="shared" si="376"/>
        <v>0</v>
      </c>
      <c r="Q641" s="117">
        <f t="shared" si="377"/>
        <v>0</v>
      </c>
      <c r="R641" s="118">
        <f t="shared" si="378"/>
        <v>0</v>
      </c>
      <c r="S641" s="111"/>
      <c r="T641" s="112"/>
      <c r="U641" s="119">
        <f t="shared" si="379"/>
        <v>0</v>
      </c>
      <c r="V641" s="120"/>
      <c r="W641" s="115">
        <f>IFERROR(IF(V641="",0,(SUMIF($G$3:U$3,"金额-入",$G641:U641)-SUMIF($G$3:U$3,"金额-出",$G641:U641))/(SUMIF($G$3:U$3,"数量-入",$G641:U641)-SUMIF($G$3:U$3,"数量-出",$G641:U641))),0)</f>
        <v>0</v>
      </c>
      <c r="X641" s="115">
        <f t="shared" si="380"/>
        <v>0</v>
      </c>
      <c r="Y641" s="121"/>
      <c r="Z641" s="122"/>
      <c r="AA641" s="111"/>
      <c r="AB641" s="112"/>
      <c r="AC641" s="119">
        <f t="shared" si="381"/>
        <v>0</v>
      </c>
      <c r="AD641" s="120"/>
      <c r="AE641" s="115">
        <f>IFERROR(IF(AD641="",0,(SUMIF($G$3:AC$3,"金额-入",$G641:AC641)-SUMIF($G$3:AC$3,"金额-出",$G641:AC641))/(SUMIF($G$3:AC$3,"数量-入",$G641:AC641)-SUMIF($G$3:AC$3,"数量-出",$G641:AC641))),0)</f>
        <v>0</v>
      </c>
      <c r="AF641" s="115">
        <f t="shared" si="382"/>
        <v>0</v>
      </c>
      <c r="AG641" s="121"/>
      <c r="AH641" s="122"/>
      <c r="AI641" s="123"/>
      <c r="AJ641" s="112"/>
      <c r="AK641" s="119">
        <f t="shared" si="383"/>
        <v>0</v>
      </c>
      <c r="AL641" s="124"/>
      <c r="AM641" s="115">
        <f>IFERROR(IF(AL641="",0,(SUMIF($G$3:AK$3,"金额-入",$G641:AK641)-SUMIF($G$3:AK$3,"金额-出",$G641:AK641))/(SUMIF($G$3:AK$3,"数量-入",$G641:AK641)-SUMIF($G$3:AK$3,"数量-出",$G641:AK641))),0)</f>
        <v>0</v>
      </c>
      <c r="AN641" s="115">
        <f t="shared" si="384"/>
        <v>0</v>
      </c>
      <c r="AO641" s="125"/>
      <c r="AP641" s="126"/>
      <c r="AQ641" s="123"/>
      <c r="AR641" s="112"/>
      <c r="AS641" s="119">
        <f t="shared" si="385"/>
        <v>0</v>
      </c>
      <c r="AT641" s="124"/>
      <c r="AU641" s="115">
        <f>IFERROR(IF(AT641="",0,(SUMIF($G$3:AS$3,"金额-入",$G641:AS641)-SUMIF($G$3:AS$3,"金额-出",$G641:AS641))/(SUMIF($G$3:AS$3,"数量-入",$G641:AS641)-SUMIF($G$3:AS$3,"数量-出",$G641:AS641))),0)</f>
        <v>0</v>
      </c>
      <c r="AV641" s="115">
        <f t="shared" si="386"/>
        <v>0</v>
      </c>
      <c r="AW641" s="125"/>
      <c r="AX641" s="126"/>
      <c r="AY641" s="123"/>
      <c r="AZ641" s="112"/>
      <c r="BA641" s="119">
        <f t="shared" si="387"/>
        <v>0</v>
      </c>
      <c r="BB641" s="124"/>
      <c r="BC641" s="115">
        <f>IFERROR(IF(BB641="",0,(SUMIF($G$3:BA$3,"金额-入",$G641:BA641)-SUMIF($G$3:BA$3,"金额-出",$G641:BA641))/(SUMIF($G$3:BA$3,"数量-入",$G641:BA641)-SUMIF($G$3:BA$3,"数量-出",$G641:BA641))),0)</f>
        <v>0</v>
      </c>
      <c r="BD641" s="115">
        <f t="shared" si="388"/>
        <v>0</v>
      </c>
      <c r="BE641" s="125"/>
      <c r="BF641" s="126"/>
      <c r="BG641" s="123"/>
      <c r="BH641" s="112"/>
      <c r="BI641" s="119">
        <f t="shared" si="389"/>
        <v>0</v>
      </c>
      <c r="BJ641" s="124"/>
      <c r="BK641" s="115">
        <f>IFERROR(IF(BJ641="",0,(SUMIF($G$3:BI$3,"金额-入",$G641:BI641)-SUMIF($G$3:BI$3,"金额-出",$G641:BI641))/(SUMIF($G$3:BI$3,"数量-入",$G641:BI641)-SUMIF($G$3:BI$3,"数量-出",$G641:BI641))),0)</f>
        <v>0</v>
      </c>
      <c r="BL641" s="115">
        <f t="shared" si="390"/>
        <v>0</v>
      </c>
      <c r="BM641" s="125"/>
      <c r="BN641" s="126"/>
      <c r="BO641" s="123"/>
      <c r="BP641" s="112"/>
      <c r="BQ641" s="119">
        <f t="shared" si="391"/>
        <v>0</v>
      </c>
      <c r="BR641" s="124"/>
      <c r="BS641" s="115">
        <f>IFERROR(IF(BR641="",0,(SUMIF($G$3:BQ$3,"金额-入",$G641:BQ641)-SUMIF($G$3:BQ$3,"金额-出",$G641:BQ641))/(SUMIF($G$3:BQ$3,"数量-入",$G641:BQ641)-SUMIF($G$3:BQ$3,"数量-出",$G641:BQ641))),0)</f>
        <v>0</v>
      </c>
      <c r="BT641" s="115">
        <f t="shared" si="392"/>
        <v>0</v>
      </c>
      <c r="BU641" s="125"/>
      <c r="BV641" s="126"/>
      <c r="BW641" s="123"/>
      <c r="BX641" s="112"/>
      <c r="BY641" s="119">
        <f t="shared" si="393"/>
        <v>0</v>
      </c>
      <c r="BZ641" s="124"/>
      <c r="CA641" s="115">
        <f>IFERROR(IF(BZ641="",0,(SUMIF($G$3:BY$3,"金额-入",$G641:BY641)-SUMIF($G$3:BY$3,"金额-出",$G641:BY641))/(SUMIF($G$3:BY$3,"数量-入",$G641:BY641)-SUMIF($G$3:BY$3,"数量-出",$G641:BY641))),0)</f>
        <v>0</v>
      </c>
      <c r="CB641" s="115">
        <f t="shared" si="394"/>
        <v>0</v>
      </c>
      <c r="CC641" s="125"/>
      <c r="CD641" s="126"/>
      <c r="CE641" s="123"/>
      <c r="CF641" s="112"/>
      <c r="CG641" s="119">
        <f t="shared" si="395"/>
        <v>0</v>
      </c>
      <c r="CH641" s="124"/>
      <c r="CI641" s="115">
        <f>IFERROR(IF(CH641="",0,(SUMIF($G$3:CG$3,"金额-入",$G641:CG641)-SUMIF($G$3:CG$3,"金额-出",$G641:CG641))/(SUMIF($G$3:CG$3,"数量-入",$G641:CG641)-SUMIF($G$3:CG$3,"数量-出",$G641:CG641))),0)</f>
        <v>0</v>
      </c>
      <c r="CJ641" s="115">
        <f t="shared" si="396"/>
        <v>0</v>
      </c>
      <c r="CK641" s="125"/>
      <c r="CL641" s="126"/>
      <c r="CM641" s="123"/>
      <c r="CN641" s="112"/>
      <c r="CO641" s="119">
        <f t="shared" si="397"/>
        <v>0</v>
      </c>
      <c r="CP641" s="124"/>
      <c r="CQ641" s="115">
        <f>IFERROR(IF(CP641="",0,(SUMIF($G$3:CO$3,"金额-入",$G641:CO641)-SUMIF($G$3:CO$3,"金额-出",$G641:CO641))/(SUMIF($G$3:CO$3,"数量-入",$G641:CO641)-SUMIF($G$3:CO$3,"数量-出",$G641:CO641))),0)</f>
        <v>0</v>
      </c>
      <c r="CR641" s="115">
        <f t="shared" si="398"/>
        <v>0</v>
      </c>
      <c r="CS641" s="125"/>
      <c r="CT641" s="126"/>
      <c r="CU641" s="123"/>
      <c r="CV641" s="112"/>
      <c r="CW641" s="119">
        <f t="shared" si="399"/>
        <v>0</v>
      </c>
      <c r="CX641" s="124"/>
      <c r="CY641" s="115">
        <f>IFERROR(IF(CX641="",0,(SUMIF($G$3:CW$3,"金额-入",$G641:CW641)-SUMIF($G$3:CW$3,"金额-出",$G641:CW641))/(SUMIF($G$3:CW$3,"数量-入",$G641:CW641)-SUMIF($G$3:CW$3,"数量-出",$G641:CW641))),0)</f>
        <v>0</v>
      </c>
      <c r="CZ641" s="115">
        <f t="shared" si="400"/>
        <v>0</v>
      </c>
      <c r="DA641" s="125"/>
      <c r="DB641" s="126"/>
      <c r="DC641" s="123"/>
      <c r="DD641" s="112"/>
      <c r="DE641" s="119">
        <f t="shared" si="401"/>
        <v>0</v>
      </c>
      <c r="DF641" s="124"/>
      <c r="DG641" s="115">
        <f>IFERROR(IF(DF641="",0,(SUMIF($G$3:DE$3,"金额-入",$G641:DE641)-SUMIF($G$3:DE$3,"金额-出",$G641:DE641))/(SUMIF($G$3:DE$3,"数量-入",$G641:DE641)-SUMIF($G$3:DE$3,"数量-出",$G641:DE641))),0)</f>
        <v>0</v>
      </c>
      <c r="DH641" s="115">
        <f t="shared" si="402"/>
        <v>0</v>
      </c>
      <c r="DI641" s="125"/>
      <c r="DJ641" s="126"/>
      <c r="DK641" s="109">
        <f t="array" ref="DK641">MIN(IF(($G$3:$DJ$3="单价")*(G641:DJ641&lt;&gt;0),G641:DJ641))</f>
        <v>0</v>
      </c>
      <c r="DL641" s="97">
        <f t="array" ref="DL641">MAX(IF($G$3:$DJ$3="单价",G641:DJ641))</f>
        <v>0</v>
      </c>
      <c r="DM641" s="115">
        <f t="shared" si="403"/>
        <v>0</v>
      </c>
      <c r="DN641" s="127"/>
      <c r="DO641" s="2"/>
      <c r="DP641" s="11">
        <f t="shared" si="404"/>
        <v>0</v>
      </c>
      <c r="DQ641" s="11">
        <f t="shared" si="405"/>
        <v>0</v>
      </c>
      <c r="DR641" s="11"/>
      <c r="DS641" s="11"/>
      <c r="DT641" s="11"/>
      <c r="DU641" s="2"/>
      <c r="DV641" s="2"/>
      <c r="DW641" s="2"/>
      <c r="DX641" s="2"/>
      <c r="DY641" s="2"/>
    </row>
    <row r="642" spans="1:129" ht="18" hidden="1" customHeight="1" outlineLevel="1" x14ac:dyDescent="0.15">
      <c r="A642" s="2"/>
      <c r="B642" s="53">
        <f t="shared" si="368"/>
        <v>638</v>
      </c>
      <c r="C642" s="5"/>
      <c r="D642" s="6"/>
      <c r="E642" s="7"/>
      <c r="F642" s="8"/>
      <c r="G642" s="111"/>
      <c r="H642" s="112"/>
      <c r="I642" s="113">
        <f t="shared" si="371"/>
        <v>0</v>
      </c>
      <c r="J642" s="114">
        <f t="shared" si="372"/>
        <v>0</v>
      </c>
      <c r="K642" s="115">
        <f t="shared" si="369"/>
        <v>0</v>
      </c>
      <c r="L642" s="113">
        <f t="shared" si="373"/>
        <v>0</v>
      </c>
      <c r="M642" s="114">
        <f t="shared" si="374"/>
        <v>0</v>
      </c>
      <c r="N642" s="115">
        <f t="shared" si="370"/>
        <v>0</v>
      </c>
      <c r="O642" s="113">
        <f t="shared" si="375"/>
        <v>0</v>
      </c>
      <c r="P642" s="116">
        <f t="shared" si="376"/>
        <v>0</v>
      </c>
      <c r="Q642" s="117">
        <f t="shared" si="377"/>
        <v>0</v>
      </c>
      <c r="R642" s="118">
        <f t="shared" si="378"/>
        <v>0</v>
      </c>
      <c r="S642" s="111"/>
      <c r="T642" s="112"/>
      <c r="U642" s="119">
        <f t="shared" si="379"/>
        <v>0</v>
      </c>
      <c r="V642" s="120"/>
      <c r="W642" s="115">
        <f>IFERROR(IF(V642="",0,(SUMIF($G$3:U$3,"金额-入",$G642:U642)-SUMIF($G$3:U$3,"金额-出",$G642:U642))/(SUMIF($G$3:U$3,"数量-入",$G642:U642)-SUMIF($G$3:U$3,"数量-出",$G642:U642))),0)</f>
        <v>0</v>
      </c>
      <c r="X642" s="115">
        <f t="shared" si="380"/>
        <v>0</v>
      </c>
      <c r="Y642" s="121"/>
      <c r="Z642" s="122"/>
      <c r="AA642" s="111"/>
      <c r="AB642" s="112"/>
      <c r="AC642" s="119">
        <f t="shared" si="381"/>
        <v>0</v>
      </c>
      <c r="AD642" s="120"/>
      <c r="AE642" s="115">
        <f>IFERROR(IF(AD642="",0,(SUMIF($G$3:AC$3,"金额-入",$G642:AC642)-SUMIF($G$3:AC$3,"金额-出",$G642:AC642))/(SUMIF($G$3:AC$3,"数量-入",$G642:AC642)-SUMIF($G$3:AC$3,"数量-出",$G642:AC642))),0)</f>
        <v>0</v>
      </c>
      <c r="AF642" s="115">
        <f t="shared" si="382"/>
        <v>0</v>
      </c>
      <c r="AG642" s="121"/>
      <c r="AH642" s="122"/>
      <c r="AI642" s="123"/>
      <c r="AJ642" s="112"/>
      <c r="AK642" s="119">
        <f t="shared" si="383"/>
        <v>0</v>
      </c>
      <c r="AL642" s="124"/>
      <c r="AM642" s="115">
        <f>IFERROR(IF(AL642="",0,(SUMIF($G$3:AK$3,"金额-入",$G642:AK642)-SUMIF($G$3:AK$3,"金额-出",$G642:AK642))/(SUMIF($G$3:AK$3,"数量-入",$G642:AK642)-SUMIF($G$3:AK$3,"数量-出",$G642:AK642))),0)</f>
        <v>0</v>
      </c>
      <c r="AN642" s="115">
        <f t="shared" si="384"/>
        <v>0</v>
      </c>
      <c r="AO642" s="125"/>
      <c r="AP642" s="126"/>
      <c r="AQ642" s="123"/>
      <c r="AR642" s="112"/>
      <c r="AS642" s="119">
        <f t="shared" si="385"/>
        <v>0</v>
      </c>
      <c r="AT642" s="124"/>
      <c r="AU642" s="115">
        <f>IFERROR(IF(AT642="",0,(SUMIF($G$3:AS$3,"金额-入",$G642:AS642)-SUMIF($G$3:AS$3,"金额-出",$G642:AS642))/(SUMIF($G$3:AS$3,"数量-入",$G642:AS642)-SUMIF($G$3:AS$3,"数量-出",$G642:AS642))),0)</f>
        <v>0</v>
      </c>
      <c r="AV642" s="115">
        <f t="shared" si="386"/>
        <v>0</v>
      </c>
      <c r="AW642" s="125"/>
      <c r="AX642" s="126"/>
      <c r="AY642" s="123"/>
      <c r="AZ642" s="112"/>
      <c r="BA642" s="119">
        <f t="shared" si="387"/>
        <v>0</v>
      </c>
      <c r="BB642" s="124"/>
      <c r="BC642" s="115">
        <f>IFERROR(IF(BB642="",0,(SUMIF($G$3:BA$3,"金额-入",$G642:BA642)-SUMIF($G$3:BA$3,"金额-出",$G642:BA642))/(SUMIF($G$3:BA$3,"数量-入",$G642:BA642)-SUMIF($G$3:BA$3,"数量-出",$G642:BA642))),0)</f>
        <v>0</v>
      </c>
      <c r="BD642" s="115">
        <f t="shared" si="388"/>
        <v>0</v>
      </c>
      <c r="BE642" s="125"/>
      <c r="BF642" s="126"/>
      <c r="BG642" s="123"/>
      <c r="BH642" s="112"/>
      <c r="BI642" s="119">
        <f t="shared" si="389"/>
        <v>0</v>
      </c>
      <c r="BJ642" s="124"/>
      <c r="BK642" s="115">
        <f>IFERROR(IF(BJ642="",0,(SUMIF($G$3:BI$3,"金额-入",$G642:BI642)-SUMIF($G$3:BI$3,"金额-出",$G642:BI642))/(SUMIF($G$3:BI$3,"数量-入",$G642:BI642)-SUMIF($G$3:BI$3,"数量-出",$G642:BI642))),0)</f>
        <v>0</v>
      </c>
      <c r="BL642" s="115">
        <f t="shared" si="390"/>
        <v>0</v>
      </c>
      <c r="BM642" s="125"/>
      <c r="BN642" s="126"/>
      <c r="BO642" s="123"/>
      <c r="BP642" s="112"/>
      <c r="BQ642" s="119">
        <f t="shared" si="391"/>
        <v>0</v>
      </c>
      <c r="BR642" s="124"/>
      <c r="BS642" s="115">
        <f>IFERROR(IF(BR642="",0,(SUMIF($G$3:BQ$3,"金额-入",$G642:BQ642)-SUMIF($G$3:BQ$3,"金额-出",$G642:BQ642))/(SUMIF($G$3:BQ$3,"数量-入",$G642:BQ642)-SUMIF($G$3:BQ$3,"数量-出",$G642:BQ642))),0)</f>
        <v>0</v>
      </c>
      <c r="BT642" s="115">
        <f t="shared" si="392"/>
        <v>0</v>
      </c>
      <c r="BU642" s="125"/>
      <c r="BV642" s="126"/>
      <c r="BW642" s="123"/>
      <c r="BX642" s="112"/>
      <c r="BY642" s="119">
        <f t="shared" si="393"/>
        <v>0</v>
      </c>
      <c r="BZ642" s="124"/>
      <c r="CA642" s="115">
        <f>IFERROR(IF(BZ642="",0,(SUMIF($G$3:BY$3,"金额-入",$G642:BY642)-SUMIF($G$3:BY$3,"金额-出",$G642:BY642))/(SUMIF($G$3:BY$3,"数量-入",$G642:BY642)-SUMIF($G$3:BY$3,"数量-出",$G642:BY642))),0)</f>
        <v>0</v>
      </c>
      <c r="CB642" s="115">
        <f t="shared" si="394"/>
        <v>0</v>
      </c>
      <c r="CC642" s="125"/>
      <c r="CD642" s="126"/>
      <c r="CE642" s="123"/>
      <c r="CF642" s="112"/>
      <c r="CG642" s="119">
        <f t="shared" si="395"/>
        <v>0</v>
      </c>
      <c r="CH642" s="124"/>
      <c r="CI642" s="115">
        <f>IFERROR(IF(CH642="",0,(SUMIF($G$3:CG$3,"金额-入",$G642:CG642)-SUMIF($G$3:CG$3,"金额-出",$G642:CG642))/(SUMIF($G$3:CG$3,"数量-入",$G642:CG642)-SUMIF($G$3:CG$3,"数量-出",$G642:CG642))),0)</f>
        <v>0</v>
      </c>
      <c r="CJ642" s="115">
        <f t="shared" si="396"/>
        <v>0</v>
      </c>
      <c r="CK642" s="125"/>
      <c r="CL642" s="126"/>
      <c r="CM642" s="123"/>
      <c r="CN642" s="112"/>
      <c r="CO642" s="119">
        <f t="shared" si="397"/>
        <v>0</v>
      </c>
      <c r="CP642" s="124"/>
      <c r="CQ642" s="115">
        <f>IFERROR(IF(CP642="",0,(SUMIF($G$3:CO$3,"金额-入",$G642:CO642)-SUMIF($G$3:CO$3,"金额-出",$G642:CO642))/(SUMIF($G$3:CO$3,"数量-入",$G642:CO642)-SUMIF($G$3:CO$3,"数量-出",$G642:CO642))),0)</f>
        <v>0</v>
      </c>
      <c r="CR642" s="115">
        <f t="shared" si="398"/>
        <v>0</v>
      </c>
      <c r="CS642" s="125"/>
      <c r="CT642" s="126"/>
      <c r="CU642" s="123"/>
      <c r="CV642" s="112"/>
      <c r="CW642" s="119">
        <f t="shared" si="399"/>
        <v>0</v>
      </c>
      <c r="CX642" s="124"/>
      <c r="CY642" s="115">
        <f>IFERROR(IF(CX642="",0,(SUMIF($G$3:CW$3,"金额-入",$G642:CW642)-SUMIF($G$3:CW$3,"金额-出",$G642:CW642))/(SUMIF($G$3:CW$3,"数量-入",$G642:CW642)-SUMIF($G$3:CW$3,"数量-出",$G642:CW642))),0)</f>
        <v>0</v>
      </c>
      <c r="CZ642" s="115">
        <f t="shared" si="400"/>
        <v>0</v>
      </c>
      <c r="DA642" s="125"/>
      <c r="DB642" s="126"/>
      <c r="DC642" s="123"/>
      <c r="DD642" s="112"/>
      <c r="DE642" s="119">
        <f t="shared" si="401"/>
        <v>0</v>
      </c>
      <c r="DF642" s="124"/>
      <c r="DG642" s="115">
        <f>IFERROR(IF(DF642="",0,(SUMIF($G$3:DE$3,"金额-入",$G642:DE642)-SUMIF($G$3:DE$3,"金额-出",$G642:DE642))/(SUMIF($G$3:DE$3,"数量-入",$G642:DE642)-SUMIF($G$3:DE$3,"数量-出",$G642:DE642))),0)</f>
        <v>0</v>
      </c>
      <c r="DH642" s="115">
        <f t="shared" si="402"/>
        <v>0</v>
      </c>
      <c r="DI642" s="125"/>
      <c r="DJ642" s="126"/>
      <c r="DK642" s="109">
        <f t="array" ref="DK642">MIN(IF(($G$3:$DJ$3="单价")*(G642:DJ642&lt;&gt;0),G642:DJ642))</f>
        <v>0</v>
      </c>
      <c r="DL642" s="97">
        <f t="array" ref="DL642">MAX(IF($G$3:$DJ$3="单价",G642:DJ642))</f>
        <v>0</v>
      </c>
      <c r="DM642" s="115">
        <f t="shared" si="403"/>
        <v>0</v>
      </c>
      <c r="DN642" s="127"/>
      <c r="DO642" s="2"/>
      <c r="DP642" s="11">
        <f t="shared" si="404"/>
        <v>0</v>
      </c>
      <c r="DQ642" s="11">
        <f t="shared" si="405"/>
        <v>0</v>
      </c>
      <c r="DR642" s="11"/>
      <c r="DS642" s="11"/>
      <c r="DT642" s="11"/>
      <c r="DU642" s="2"/>
      <c r="DV642" s="2"/>
      <c r="DW642" s="2"/>
      <c r="DX642" s="2"/>
      <c r="DY642" s="2"/>
    </row>
    <row r="643" spans="1:129" ht="18" hidden="1" customHeight="1" outlineLevel="1" x14ac:dyDescent="0.15">
      <c r="A643" s="2"/>
      <c r="B643" s="53">
        <f t="shared" si="368"/>
        <v>639</v>
      </c>
      <c r="C643" s="5"/>
      <c r="D643" s="6"/>
      <c r="E643" s="7"/>
      <c r="F643" s="8"/>
      <c r="G643" s="111"/>
      <c r="H643" s="112"/>
      <c r="I643" s="113">
        <f t="shared" si="371"/>
        <v>0</v>
      </c>
      <c r="J643" s="114">
        <f t="shared" si="372"/>
        <v>0</v>
      </c>
      <c r="K643" s="115">
        <f t="shared" si="369"/>
        <v>0</v>
      </c>
      <c r="L643" s="113">
        <f t="shared" si="373"/>
        <v>0</v>
      </c>
      <c r="M643" s="114">
        <f t="shared" si="374"/>
        <v>0</v>
      </c>
      <c r="N643" s="115">
        <f t="shared" si="370"/>
        <v>0</v>
      </c>
      <c r="O643" s="113">
        <f t="shared" si="375"/>
        <v>0</v>
      </c>
      <c r="P643" s="116">
        <f t="shared" si="376"/>
        <v>0</v>
      </c>
      <c r="Q643" s="117">
        <f t="shared" si="377"/>
        <v>0</v>
      </c>
      <c r="R643" s="118">
        <f t="shared" si="378"/>
        <v>0</v>
      </c>
      <c r="S643" s="111"/>
      <c r="T643" s="112"/>
      <c r="U643" s="119">
        <f t="shared" si="379"/>
        <v>0</v>
      </c>
      <c r="V643" s="120"/>
      <c r="W643" s="115">
        <f>IFERROR(IF(V643="",0,(SUMIF($G$3:U$3,"金额-入",$G643:U643)-SUMIF($G$3:U$3,"金额-出",$G643:U643))/(SUMIF($G$3:U$3,"数量-入",$G643:U643)-SUMIF($G$3:U$3,"数量-出",$G643:U643))),0)</f>
        <v>0</v>
      </c>
      <c r="X643" s="115">
        <f t="shared" si="380"/>
        <v>0</v>
      </c>
      <c r="Y643" s="121"/>
      <c r="Z643" s="122"/>
      <c r="AA643" s="111"/>
      <c r="AB643" s="112"/>
      <c r="AC643" s="119">
        <f t="shared" si="381"/>
        <v>0</v>
      </c>
      <c r="AD643" s="120"/>
      <c r="AE643" s="115">
        <f>IFERROR(IF(AD643="",0,(SUMIF($G$3:AC$3,"金额-入",$G643:AC643)-SUMIF($G$3:AC$3,"金额-出",$G643:AC643))/(SUMIF($G$3:AC$3,"数量-入",$G643:AC643)-SUMIF($G$3:AC$3,"数量-出",$G643:AC643))),0)</f>
        <v>0</v>
      </c>
      <c r="AF643" s="115">
        <f t="shared" si="382"/>
        <v>0</v>
      </c>
      <c r="AG643" s="121"/>
      <c r="AH643" s="122"/>
      <c r="AI643" s="123"/>
      <c r="AJ643" s="112"/>
      <c r="AK643" s="119">
        <f t="shared" si="383"/>
        <v>0</v>
      </c>
      <c r="AL643" s="124"/>
      <c r="AM643" s="115">
        <f>IFERROR(IF(AL643="",0,(SUMIF($G$3:AK$3,"金额-入",$G643:AK643)-SUMIF($G$3:AK$3,"金额-出",$G643:AK643))/(SUMIF($G$3:AK$3,"数量-入",$G643:AK643)-SUMIF($G$3:AK$3,"数量-出",$G643:AK643))),0)</f>
        <v>0</v>
      </c>
      <c r="AN643" s="115">
        <f t="shared" si="384"/>
        <v>0</v>
      </c>
      <c r="AO643" s="125"/>
      <c r="AP643" s="126"/>
      <c r="AQ643" s="123"/>
      <c r="AR643" s="112"/>
      <c r="AS643" s="119">
        <f t="shared" si="385"/>
        <v>0</v>
      </c>
      <c r="AT643" s="124"/>
      <c r="AU643" s="115">
        <f>IFERROR(IF(AT643="",0,(SUMIF($G$3:AS$3,"金额-入",$G643:AS643)-SUMIF($G$3:AS$3,"金额-出",$G643:AS643))/(SUMIF($G$3:AS$3,"数量-入",$G643:AS643)-SUMIF($G$3:AS$3,"数量-出",$G643:AS643))),0)</f>
        <v>0</v>
      </c>
      <c r="AV643" s="115">
        <f t="shared" si="386"/>
        <v>0</v>
      </c>
      <c r="AW643" s="125"/>
      <c r="AX643" s="126"/>
      <c r="AY643" s="123"/>
      <c r="AZ643" s="112"/>
      <c r="BA643" s="119">
        <f t="shared" si="387"/>
        <v>0</v>
      </c>
      <c r="BB643" s="124"/>
      <c r="BC643" s="115">
        <f>IFERROR(IF(BB643="",0,(SUMIF($G$3:BA$3,"金额-入",$G643:BA643)-SUMIF($G$3:BA$3,"金额-出",$G643:BA643))/(SUMIF($G$3:BA$3,"数量-入",$G643:BA643)-SUMIF($G$3:BA$3,"数量-出",$G643:BA643))),0)</f>
        <v>0</v>
      </c>
      <c r="BD643" s="115">
        <f t="shared" si="388"/>
        <v>0</v>
      </c>
      <c r="BE643" s="125"/>
      <c r="BF643" s="126"/>
      <c r="BG643" s="123"/>
      <c r="BH643" s="112"/>
      <c r="BI643" s="119">
        <f t="shared" si="389"/>
        <v>0</v>
      </c>
      <c r="BJ643" s="124"/>
      <c r="BK643" s="115">
        <f>IFERROR(IF(BJ643="",0,(SUMIF($G$3:BI$3,"金额-入",$G643:BI643)-SUMIF($G$3:BI$3,"金额-出",$G643:BI643))/(SUMIF($G$3:BI$3,"数量-入",$G643:BI643)-SUMIF($G$3:BI$3,"数量-出",$G643:BI643))),0)</f>
        <v>0</v>
      </c>
      <c r="BL643" s="115">
        <f t="shared" si="390"/>
        <v>0</v>
      </c>
      <c r="BM643" s="125"/>
      <c r="BN643" s="126"/>
      <c r="BO643" s="123"/>
      <c r="BP643" s="112"/>
      <c r="BQ643" s="119">
        <f t="shared" si="391"/>
        <v>0</v>
      </c>
      <c r="BR643" s="124"/>
      <c r="BS643" s="115">
        <f>IFERROR(IF(BR643="",0,(SUMIF($G$3:BQ$3,"金额-入",$G643:BQ643)-SUMIF($G$3:BQ$3,"金额-出",$G643:BQ643))/(SUMIF($G$3:BQ$3,"数量-入",$G643:BQ643)-SUMIF($G$3:BQ$3,"数量-出",$G643:BQ643))),0)</f>
        <v>0</v>
      </c>
      <c r="BT643" s="115">
        <f t="shared" si="392"/>
        <v>0</v>
      </c>
      <c r="BU643" s="125"/>
      <c r="BV643" s="126"/>
      <c r="BW643" s="123"/>
      <c r="BX643" s="112"/>
      <c r="BY643" s="119">
        <f t="shared" si="393"/>
        <v>0</v>
      </c>
      <c r="BZ643" s="124"/>
      <c r="CA643" s="115">
        <f>IFERROR(IF(BZ643="",0,(SUMIF($G$3:BY$3,"金额-入",$G643:BY643)-SUMIF($G$3:BY$3,"金额-出",$G643:BY643))/(SUMIF($G$3:BY$3,"数量-入",$G643:BY643)-SUMIF($G$3:BY$3,"数量-出",$G643:BY643))),0)</f>
        <v>0</v>
      </c>
      <c r="CB643" s="115">
        <f t="shared" si="394"/>
        <v>0</v>
      </c>
      <c r="CC643" s="125"/>
      <c r="CD643" s="126"/>
      <c r="CE643" s="123"/>
      <c r="CF643" s="112"/>
      <c r="CG643" s="119">
        <f t="shared" si="395"/>
        <v>0</v>
      </c>
      <c r="CH643" s="124"/>
      <c r="CI643" s="115">
        <f>IFERROR(IF(CH643="",0,(SUMIF($G$3:CG$3,"金额-入",$G643:CG643)-SUMIF($G$3:CG$3,"金额-出",$G643:CG643))/(SUMIF($G$3:CG$3,"数量-入",$G643:CG643)-SUMIF($G$3:CG$3,"数量-出",$G643:CG643))),0)</f>
        <v>0</v>
      </c>
      <c r="CJ643" s="115">
        <f t="shared" si="396"/>
        <v>0</v>
      </c>
      <c r="CK643" s="125"/>
      <c r="CL643" s="126"/>
      <c r="CM643" s="123"/>
      <c r="CN643" s="112"/>
      <c r="CO643" s="119">
        <f t="shared" si="397"/>
        <v>0</v>
      </c>
      <c r="CP643" s="124"/>
      <c r="CQ643" s="115">
        <f>IFERROR(IF(CP643="",0,(SUMIF($G$3:CO$3,"金额-入",$G643:CO643)-SUMIF($G$3:CO$3,"金额-出",$G643:CO643))/(SUMIF($G$3:CO$3,"数量-入",$G643:CO643)-SUMIF($G$3:CO$3,"数量-出",$G643:CO643))),0)</f>
        <v>0</v>
      </c>
      <c r="CR643" s="115">
        <f t="shared" si="398"/>
        <v>0</v>
      </c>
      <c r="CS643" s="125"/>
      <c r="CT643" s="126"/>
      <c r="CU643" s="123"/>
      <c r="CV643" s="112"/>
      <c r="CW643" s="119">
        <f t="shared" si="399"/>
        <v>0</v>
      </c>
      <c r="CX643" s="124"/>
      <c r="CY643" s="115">
        <f>IFERROR(IF(CX643="",0,(SUMIF($G$3:CW$3,"金额-入",$G643:CW643)-SUMIF($G$3:CW$3,"金额-出",$G643:CW643))/(SUMIF($G$3:CW$3,"数量-入",$G643:CW643)-SUMIF($G$3:CW$3,"数量-出",$G643:CW643))),0)</f>
        <v>0</v>
      </c>
      <c r="CZ643" s="115">
        <f t="shared" si="400"/>
        <v>0</v>
      </c>
      <c r="DA643" s="125"/>
      <c r="DB643" s="126"/>
      <c r="DC643" s="123"/>
      <c r="DD643" s="112"/>
      <c r="DE643" s="119">
        <f t="shared" si="401"/>
        <v>0</v>
      </c>
      <c r="DF643" s="124"/>
      <c r="DG643" s="115">
        <f>IFERROR(IF(DF643="",0,(SUMIF($G$3:DE$3,"金额-入",$G643:DE643)-SUMIF($G$3:DE$3,"金额-出",$G643:DE643))/(SUMIF($G$3:DE$3,"数量-入",$G643:DE643)-SUMIF($G$3:DE$3,"数量-出",$G643:DE643))),0)</f>
        <v>0</v>
      </c>
      <c r="DH643" s="115">
        <f t="shared" si="402"/>
        <v>0</v>
      </c>
      <c r="DI643" s="125"/>
      <c r="DJ643" s="126"/>
      <c r="DK643" s="109">
        <f t="array" ref="DK643">MIN(IF(($G$3:$DJ$3="单价")*(G643:DJ643&lt;&gt;0),G643:DJ643))</f>
        <v>0</v>
      </c>
      <c r="DL643" s="97">
        <f t="array" ref="DL643">MAX(IF($G$3:$DJ$3="单价",G643:DJ643))</f>
        <v>0</v>
      </c>
      <c r="DM643" s="115">
        <f t="shared" si="403"/>
        <v>0</v>
      </c>
      <c r="DN643" s="127"/>
      <c r="DO643" s="2"/>
      <c r="DP643" s="11">
        <f t="shared" si="404"/>
        <v>0</v>
      </c>
      <c r="DQ643" s="11">
        <f t="shared" si="405"/>
        <v>0</v>
      </c>
      <c r="DR643" s="11"/>
      <c r="DS643" s="11"/>
      <c r="DT643" s="11"/>
      <c r="DU643" s="2"/>
      <c r="DV643" s="2"/>
      <c r="DW643" s="2"/>
      <c r="DX643" s="2"/>
      <c r="DY643" s="2"/>
    </row>
    <row r="644" spans="1:129" ht="18" hidden="1" customHeight="1" outlineLevel="1" x14ac:dyDescent="0.15">
      <c r="A644" s="2"/>
      <c r="B644" s="53">
        <f t="shared" si="368"/>
        <v>640</v>
      </c>
      <c r="C644" s="5"/>
      <c r="D644" s="6"/>
      <c r="E644" s="7"/>
      <c r="F644" s="8"/>
      <c r="G644" s="111"/>
      <c r="H644" s="112"/>
      <c r="I644" s="113">
        <f t="shared" si="371"/>
        <v>0</v>
      </c>
      <c r="J644" s="114">
        <f t="shared" si="372"/>
        <v>0</v>
      </c>
      <c r="K644" s="115">
        <f t="shared" si="369"/>
        <v>0</v>
      </c>
      <c r="L644" s="113">
        <f t="shared" si="373"/>
        <v>0</v>
      </c>
      <c r="M644" s="114">
        <f t="shared" si="374"/>
        <v>0</v>
      </c>
      <c r="N644" s="115">
        <f t="shared" si="370"/>
        <v>0</v>
      </c>
      <c r="O644" s="113">
        <f t="shared" si="375"/>
        <v>0</v>
      </c>
      <c r="P644" s="116">
        <f t="shared" si="376"/>
        <v>0</v>
      </c>
      <c r="Q644" s="117">
        <f t="shared" si="377"/>
        <v>0</v>
      </c>
      <c r="R644" s="118">
        <f t="shared" si="378"/>
        <v>0</v>
      </c>
      <c r="S644" s="111"/>
      <c r="T644" s="112"/>
      <c r="U644" s="119">
        <f t="shared" si="379"/>
        <v>0</v>
      </c>
      <c r="V644" s="120"/>
      <c r="W644" s="115">
        <f>IFERROR(IF(V644="",0,(SUMIF($G$3:U$3,"金额-入",$G644:U644)-SUMIF($G$3:U$3,"金额-出",$G644:U644))/(SUMIF($G$3:U$3,"数量-入",$G644:U644)-SUMIF($G$3:U$3,"数量-出",$G644:U644))),0)</f>
        <v>0</v>
      </c>
      <c r="X644" s="115">
        <f t="shared" si="380"/>
        <v>0</v>
      </c>
      <c r="Y644" s="121"/>
      <c r="Z644" s="122"/>
      <c r="AA644" s="111"/>
      <c r="AB644" s="112"/>
      <c r="AC644" s="119">
        <f t="shared" si="381"/>
        <v>0</v>
      </c>
      <c r="AD644" s="120"/>
      <c r="AE644" s="115">
        <f>IFERROR(IF(AD644="",0,(SUMIF($G$3:AC$3,"金额-入",$G644:AC644)-SUMIF($G$3:AC$3,"金额-出",$G644:AC644))/(SUMIF($G$3:AC$3,"数量-入",$G644:AC644)-SUMIF($G$3:AC$3,"数量-出",$G644:AC644))),0)</f>
        <v>0</v>
      </c>
      <c r="AF644" s="115">
        <f t="shared" si="382"/>
        <v>0</v>
      </c>
      <c r="AG644" s="121"/>
      <c r="AH644" s="122"/>
      <c r="AI644" s="123"/>
      <c r="AJ644" s="112"/>
      <c r="AK644" s="119">
        <f t="shared" si="383"/>
        <v>0</v>
      </c>
      <c r="AL644" s="124"/>
      <c r="AM644" s="115">
        <f>IFERROR(IF(AL644="",0,(SUMIF($G$3:AK$3,"金额-入",$G644:AK644)-SUMIF($G$3:AK$3,"金额-出",$G644:AK644))/(SUMIF($G$3:AK$3,"数量-入",$G644:AK644)-SUMIF($G$3:AK$3,"数量-出",$G644:AK644))),0)</f>
        <v>0</v>
      </c>
      <c r="AN644" s="115">
        <f t="shared" si="384"/>
        <v>0</v>
      </c>
      <c r="AO644" s="125"/>
      <c r="AP644" s="126"/>
      <c r="AQ644" s="123"/>
      <c r="AR644" s="112"/>
      <c r="AS644" s="119">
        <f t="shared" si="385"/>
        <v>0</v>
      </c>
      <c r="AT644" s="124"/>
      <c r="AU644" s="115">
        <f>IFERROR(IF(AT644="",0,(SUMIF($G$3:AS$3,"金额-入",$G644:AS644)-SUMIF($G$3:AS$3,"金额-出",$G644:AS644))/(SUMIF($G$3:AS$3,"数量-入",$G644:AS644)-SUMIF($G$3:AS$3,"数量-出",$G644:AS644))),0)</f>
        <v>0</v>
      </c>
      <c r="AV644" s="115">
        <f t="shared" si="386"/>
        <v>0</v>
      </c>
      <c r="AW644" s="125"/>
      <c r="AX644" s="126"/>
      <c r="AY644" s="123"/>
      <c r="AZ644" s="112"/>
      <c r="BA644" s="119">
        <f t="shared" si="387"/>
        <v>0</v>
      </c>
      <c r="BB644" s="124"/>
      <c r="BC644" s="115">
        <f>IFERROR(IF(BB644="",0,(SUMIF($G$3:BA$3,"金额-入",$G644:BA644)-SUMIF($G$3:BA$3,"金额-出",$G644:BA644))/(SUMIF($G$3:BA$3,"数量-入",$G644:BA644)-SUMIF($G$3:BA$3,"数量-出",$G644:BA644))),0)</f>
        <v>0</v>
      </c>
      <c r="BD644" s="115">
        <f t="shared" si="388"/>
        <v>0</v>
      </c>
      <c r="BE644" s="125"/>
      <c r="BF644" s="126"/>
      <c r="BG644" s="123"/>
      <c r="BH644" s="112"/>
      <c r="BI644" s="119">
        <f t="shared" si="389"/>
        <v>0</v>
      </c>
      <c r="BJ644" s="124"/>
      <c r="BK644" s="115">
        <f>IFERROR(IF(BJ644="",0,(SUMIF($G$3:BI$3,"金额-入",$G644:BI644)-SUMIF($G$3:BI$3,"金额-出",$G644:BI644))/(SUMIF($G$3:BI$3,"数量-入",$G644:BI644)-SUMIF($G$3:BI$3,"数量-出",$G644:BI644))),0)</f>
        <v>0</v>
      </c>
      <c r="BL644" s="115">
        <f t="shared" si="390"/>
        <v>0</v>
      </c>
      <c r="BM644" s="125"/>
      <c r="BN644" s="126"/>
      <c r="BO644" s="123"/>
      <c r="BP644" s="112"/>
      <c r="BQ644" s="119">
        <f t="shared" si="391"/>
        <v>0</v>
      </c>
      <c r="BR644" s="124"/>
      <c r="BS644" s="115">
        <f>IFERROR(IF(BR644="",0,(SUMIF($G$3:BQ$3,"金额-入",$G644:BQ644)-SUMIF($G$3:BQ$3,"金额-出",$G644:BQ644))/(SUMIF($G$3:BQ$3,"数量-入",$G644:BQ644)-SUMIF($G$3:BQ$3,"数量-出",$G644:BQ644))),0)</f>
        <v>0</v>
      </c>
      <c r="BT644" s="115">
        <f t="shared" si="392"/>
        <v>0</v>
      </c>
      <c r="BU644" s="125"/>
      <c r="BV644" s="126"/>
      <c r="BW644" s="123"/>
      <c r="BX644" s="112"/>
      <c r="BY644" s="119">
        <f t="shared" si="393"/>
        <v>0</v>
      </c>
      <c r="BZ644" s="124"/>
      <c r="CA644" s="115">
        <f>IFERROR(IF(BZ644="",0,(SUMIF($G$3:BY$3,"金额-入",$G644:BY644)-SUMIF($G$3:BY$3,"金额-出",$G644:BY644))/(SUMIF($G$3:BY$3,"数量-入",$G644:BY644)-SUMIF($G$3:BY$3,"数量-出",$G644:BY644))),0)</f>
        <v>0</v>
      </c>
      <c r="CB644" s="115">
        <f t="shared" si="394"/>
        <v>0</v>
      </c>
      <c r="CC644" s="125"/>
      <c r="CD644" s="126"/>
      <c r="CE644" s="123"/>
      <c r="CF644" s="112"/>
      <c r="CG644" s="119">
        <f t="shared" si="395"/>
        <v>0</v>
      </c>
      <c r="CH644" s="124"/>
      <c r="CI644" s="115">
        <f>IFERROR(IF(CH644="",0,(SUMIF($G$3:CG$3,"金额-入",$G644:CG644)-SUMIF($G$3:CG$3,"金额-出",$G644:CG644))/(SUMIF($G$3:CG$3,"数量-入",$G644:CG644)-SUMIF($G$3:CG$3,"数量-出",$G644:CG644))),0)</f>
        <v>0</v>
      </c>
      <c r="CJ644" s="115">
        <f t="shared" si="396"/>
        <v>0</v>
      </c>
      <c r="CK644" s="125"/>
      <c r="CL644" s="126"/>
      <c r="CM644" s="123"/>
      <c r="CN644" s="112"/>
      <c r="CO644" s="119">
        <f t="shared" si="397"/>
        <v>0</v>
      </c>
      <c r="CP644" s="124"/>
      <c r="CQ644" s="115">
        <f>IFERROR(IF(CP644="",0,(SUMIF($G$3:CO$3,"金额-入",$G644:CO644)-SUMIF($G$3:CO$3,"金额-出",$G644:CO644))/(SUMIF($G$3:CO$3,"数量-入",$G644:CO644)-SUMIF($G$3:CO$3,"数量-出",$G644:CO644))),0)</f>
        <v>0</v>
      </c>
      <c r="CR644" s="115">
        <f t="shared" si="398"/>
        <v>0</v>
      </c>
      <c r="CS644" s="125"/>
      <c r="CT644" s="126"/>
      <c r="CU644" s="123"/>
      <c r="CV644" s="112"/>
      <c r="CW644" s="119">
        <f t="shared" si="399"/>
        <v>0</v>
      </c>
      <c r="CX644" s="124"/>
      <c r="CY644" s="115">
        <f>IFERROR(IF(CX644="",0,(SUMIF($G$3:CW$3,"金额-入",$G644:CW644)-SUMIF($G$3:CW$3,"金额-出",$G644:CW644))/(SUMIF($G$3:CW$3,"数量-入",$G644:CW644)-SUMIF($G$3:CW$3,"数量-出",$G644:CW644))),0)</f>
        <v>0</v>
      </c>
      <c r="CZ644" s="115">
        <f t="shared" si="400"/>
        <v>0</v>
      </c>
      <c r="DA644" s="125"/>
      <c r="DB644" s="126"/>
      <c r="DC644" s="123"/>
      <c r="DD644" s="112"/>
      <c r="DE644" s="119">
        <f t="shared" si="401"/>
        <v>0</v>
      </c>
      <c r="DF644" s="124"/>
      <c r="DG644" s="115">
        <f>IFERROR(IF(DF644="",0,(SUMIF($G$3:DE$3,"金额-入",$G644:DE644)-SUMIF($G$3:DE$3,"金额-出",$G644:DE644))/(SUMIF($G$3:DE$3,"数量-入",$G644:DE644)-SUMIF($G$3:DE$3,"数量-出",$G644:DE644))),0)</f>
        <v>0</v>
      </c>
      <c r="DH644" s="115">
        <f t="shared" si="402"/>
        <v>0</v>
      </c>
      <c r="DI644" s="125"/>
      <c r="DJ644" s="126"/>
      <c r="DK644" s="109">
        <f t="array" ref="DK644">MIN(IF(($G$3:$DJ$3="单价")*(G644:DJ644&lt;&gt;0),G644:DJ644))</f>
        <v>0</v>
      </c>
      <c r="DL644" s="97">
        <f t="array" ref="DL644">MAX(IF($G$3:$DJ$3="单价",G644:DJ644))</f>
        <v>0</v>
      </c>
      <c r="DM644" s="115">
        <f t="shared" si="403"/>
        <v>0</v>
      </c>
      <c r="DN644" s="127"/>
      <c r="DO644" s="2"/>
      <c r="DP644" s="11">
        <f t="shared" si="404"/>
        <v>0</v>
      </c>
      <c r="DQ644" s="11">
        <f t="shared" si="405"/>
        <v>0</v>
      </c>
      <c r="DR644" s="11"/>
      <c r="DS644" s="11"/>
      <c r="DT644" s="11"/>
      <c r="DU644" s="2"/>
      <c r="DV644" s="2"/>
      <c r="DW644" s="2"/>
      <c r="DX644" s="2"/>
      <c r="DY644" s="2"/>
    </row>
    <row r="645" spans="1:129" ht="18" hidden="1" customHeight="1" outlineLevel="1" x14ac:dyDescent="0.15">
      <c r="A645" s="2"/>
      <c r="B645" s="53">
        <f t="shared" si="368"/>
        <v>641</v>
      </c>
      <c r="C645" s="5"/>
      <c r="D645" s="6"/>
      <c r="E645" s="7"/>
      <c r="F645" s="8"/>
      <c r="G645" s="111"/>
      <c r="H645" s="112"/>
      <c r="I645" s="113">
        <f t="shared" si="371"/>
        <v>0</v>
      </c>
      <c r="J645" s="114">
        <f t="shared" si="372"/>
        <v>0</v>
      </c>
      <c r="K645" s="115">
        <f t="shared" si="369"/>
        <v>0</v>
      </c>
      <c r="L645" s="113">
        <f t="shared" si="373"/>
        <v>0</v>
      </c>
      <c r="M645" s="114">
        <f t="shared" si="374"/>
        <v>0</v>
      </c>
      <c r="N645" s="115">
        <f t="shared" si="370"/>
        <v>0</v>
      </c>
      <c r="O645" s="113">
        <f t="shared" si="375"/>
        <v>0</v>
      </c>
      <c r="P645" s="116">
        <f t="shared" si="376"/>
        <v>0</v>
      </c>
      <c r="Q645" s="117">
        <f t="shared" si="377"/>
        <v>0</v>
      </c>
      <c r="R645" s="118">
        <f t="shared" si="378"/>
        <v>0</v>
      </c>
      <c r="S645" s="111"/>
      <c r="T645" s="112"/>
      <c r="U645" s="119">
        <f t="shared" si="379"/>
        <v>0</v>
      </c>
      <c r="V645" s="120"/>
      <c r="W645" s="115">
        <f>IFERROR(IF(V645="",0,(SUMIF($G$3:U$3,"金额-入",$G645:U645)-SUMIF($G$3:U$3,"金额-出",$G645:U645))/(SUMIF($G$3:U$3,"数量-入",$G645:U645)-SUMIF($G$3:U$3,"数量-出",$G645:U645))),0)</f>
        <v>0</v>
      </c>
      <c r="X645" s="115">
        <f t="shared" si="380"/>
        <v>0</v>
      </c>
      <c r="Y645" s="121"/>
      <c r="Z645" s="122"/>
      <c r="AA645" s="111"/>
      <c r="AB645" s="112"/>
      <c r="AC645" s="119">
        <f t="shared" si="381"/>
        <v>0</v>
      </c>
      <c r="AD645" s="120"/>
      <c r="AE645" s="115">
        <f>IFERROR(IF(AD645="",0,(SUMIF($G$3:AC$3,"金额-入",$G645:AC645)-SUMIF($G$3:AC$3,"金额-出",$G645:AC645))/(SUMIF($G$3:AC$3,"数量-入",$G645:AC645)-SUMIF($G$3:AC$3,"数量-出",$G645:AC645))),0)</f>
        <v>0</v>
      </c>
      <c r="AF645" s="115">
        <f t="shared" si="382"/>
        <v>0</v>
      </c>
      <c r="AG645" s="121"/>
      <c r="AH645" s="122"/>
      <c r="AI645" s="123"/>
      <c r="AJ645" s="112"/>
      <c r="AK645" s="119">
        <f t="shared" si="383"/>
        <v>0</v>
      </c>
      <c r="AL645" s="124"/>
      <c r="AM645" s="115">
        <f>IFERROR(IF(AL645="",0,(SUMIF($G$3:AK$3,"金额-入",$G645:AK645)-SUMIF($G$3:AK$3,"金额-出",$G645:AK645))/(SUMIF($G$3:AK$3,"数量-入",$G645:AK645)-SUMIF($G$3:AK$3,"数量-出",$G645:AK645))),0)</f>
        <v>0</v>
      </c>
      <c r="AN645" s="115">
        <f t="shared" si="384"/>
        <v>0</v>
      </c>
      <c r="AO645" s="125"/>
      <c r="AP645" s="126"/>
      <c r="AQ645" s="123"/>
      <c r="AR645" s="112"/>
      <c r="AS645" s="119">
        <f t="shared" si="385"/>
        <v>0</v>
      </c>
      <c r="AT645" s="124"/>
      <c r="AU645" s="115">
        <f>IFERROR(IF(AT645="",0,(SUMIF($G$3:AS$3,"金额-入",$G645:AS645)-SUMIF($G$3:AS$3,"金额-出",$G645:AS645))/(SUMIF($G$3:AS$3,"数量-入",$G645:AS645)-SUMIF($G$3:AS$3,"数量-出",$G645:AS645))),0)</f>
        <v>0</v>
      </c>
      <c r="AV645" s="115">
        <f t="shared" si="386"/>
        <v>0</v>
      </c>
      <c r="AW645" s="125"/>
      <c r="AX645" s="126"/>
      <c r="AY645" s="123"/>
      <c r="AZ645" s="112"/>
      <c r="BA645" s="119">
        <f t="shared" si="387"/>
        <v>0</v>
      </c>
      <c r="BB645" s="124"/>
      <c r="BC645" s="115">
        <f>IFERROR(IF(BB645="",0,(SUMIF($G$3:BA$3,"金额-入",$G645:BA645)-SUMIF($G$3:BA$3,"金额-出",$G645:BA645))/(SUMIF($G$3:BA$3,"数量-入",$G645:BA645)-SUMIF($G$3:BA$3,"数量-出",$G645:BA645))),0)</f>
        <v>0</v>
      </c>
      <c r="BD645" s="115">
        <f t="shared" si="388"/>
        <v>0</v>
      </c>
      <c r="BE645" s="125"/>
      <c r="BF645" s="126"/>
      <c r="BG645" s="123"/>
      <c r="BH645" s="112"/>
      <c r="BI645" s="119">
        <f t="shared" si="389"/>
        <v>0</v>
      </c>
      <c r="BJ645" s="124"/>
      <c r="BK645" s="115">
        <f>IFERROR(IF(BJ645="",0,(SUMIF($G$3:BI$3,"金额-入",$G645:BI645)-SUMIF($G$3:BI$3,"金额-出",$G645:BI645))/(SUMIF($G$3:BI$3,"数量-入",$G645:BI645)-SUMIF($G$3:BI$3,"数量-出",$G645:BI645))),0)</f>
        <v>0</v>
      </c>
      <c r="BL645" s="115">
        <f t="shared" si="390"/>
        <v>0</v>
      </c>
      <c r="BM645" s="125"/>
      <c r="BN645" s="126"/>
      <c r="BO645" s="123"/>
      <c r="BP645" s="112"/>
      <c r="BQ645" s="119">
        <f t="shared" si="391"/>
        <v>0</v>
      </c>
      <c r="BR645" s="124"/>
      <c r="BS645" s="115">
        <f>IFERROR(IF(BR645="",0,(SUMIF($G$3:BQ$3,"金额-入",$G645:BQ645)-SUMIF($G$3:BQ$3,"金额-出",$G645:BQ645))/(SUMIF($G$3:BQ$3,"数量-入",$G645:BQ645)-SUMIF($G$3:BQ$3,"数量-出",$G645:BQ645))),0)</f>
        <v>0</v>
      </c>
      <c r="BT645" s="115">
        <f t="shared" si="392"/>
        <v>0</v>
      </c>
      <c r="BU645" s="125"/>
      <c r="BV645" s="126"/>
      <c r="BW645" s="123"/>
      <c r="BX645" s="112"/>
      <c r="BY645" s="119">
        <f t="shared" si="393"/>
        <v>0</v>
      </c>
      <c r="BZ645" s="124"/>
      <c r="CA645" s="115">
        <f>IFERROR(IF(BZ645="",0,(SUMIF($G$3:BY$3,"金额-入",$G645:BY645)-SUMIF($G$3:BY$3,"金额-出",$G645:BY645))/(SUMIF($G$3:BY$3,"数量-入",$G645:BY645)-SUMIF($G$3:BY$3,"数量-出",$G645:BY645))),0)</f>
        <v>0</v>
      </c>
      <c r="CB645" s="115">
        <f t="shared" si="394"/>
        <v>0</v>
      </c>
      <c r="CC645" s="125"/>
      <c r="CD645" s="126"/>
      <c r="CE645" s="123"/>
      <c r="CF645" s="112"/>
      <c r="CG645" s="119">
        <f t="shared" si="395"/>
        <v>0</v>
      </c>
      <c r="CH645" s="124"/>
      <c r="CI645" s="115">
        <f>IFERROR(IF(CH645="",0,(SUMIF($G$3:CG$3,"金额-入",$G645:CG645)-SUMIF($G$3:CG$3,"金额-出",$G645:CG645))/(SUMIF($G$3:CG$3,"数量-入",$G645:CG645)-SUMIF($G$3:CG$3,"数量-出",$G645:CG645))),0)</f>
        <v>0</v>
      </c>
      <c r="CJ645" s="115">
        <f t="shared" si="396"/>
        <v>0</v>
      </c>
      <c r="CK645" s="125"/>
      <c r="CL645" s="126"/>
      <c r="CM645" s="123"/>
      <c r="CN645" s="112"/>
      <c r="CO645" s="119">
        <f t="shared" si="397"/>
        <v>0</v>
      </c>
      <c r="CP645" s="124"/>
      <c r="CQ645" s="115">
        <f>IFERROR(IF(CP645="",0,(SUMIF($G$3:CO$3,"金额-入",$G645:CO645)-SUMIF($G$3:CO$3,"金额-出",$G645:CO645))/(SUMIF($G$3:CO$3,"数量-入",$G645:CO645)-SUMIF($G$3:CO$3,"数量-出",$G645:CO645))),0)</f>
        <v>0</v>
      </c>
      <c r="CR645" s="115">
        <f t="shared" si="398"/>
        <v>0</v>
      </c>
      <c r="CS645" s="125"/>
      <c r="CT645" s="126"/>
      <c r="CU645" s="123"/>
      <c r="CV645" s="112"/>
      <c r="CW645" s="119">
        <f t="shared" si="399"/>
        <v>0</v>
      </c>
      <c r="CX645" s="124"/>
      <c r="CY645" s="115">
        <f>IFERROR(IF(CX645="",0,(SUMIF($G$3:CW$3,"金额-入",$G645:CW645)-SUMIF($G$3:CW$3,"金额-出",$G645:CW645))/(SUMIF($G$3:CW$3,"数量-入",$G645:CW645)-SUMIF($G$3:CW$3,"数量-出",$G645:CW645))),0)</f>
        <v>0</v>
      </c>
      <c r="CZ645" s="115">
        <f t="shared" si="400"/>
        <v>0</v>
      </c>
      <c r="DA645" s="125"/>
      <c r="DB645" s="126"/>
      <c r="DC645" s="123"/>
      <c r="DD645" s="112"/>
      <c r="DE645" s="119">
        <f t="shared" si="401"/>
        <v>0</v>
      </c>
      <c r="DF645" s="124"/>
      <c r="DG645" s="115">
        <f>IFERROR(IF(DF645="",0,(SUMIF($G$3:DE$3,"金额-入",$G645:DE645)-SUMIF($G$3:DE$3,"金额-出",$G645:DE645))/(SUMIF($G$3:DE$3,"数量-入",$G645:DE645)-SUMIF($G$3:DE$3,"数量-出",$G645:DE645))),0)</f>
        <v>0</v>
      </c>
      <c r="DH645" s="115">
        <f t="shared" si="402"/>
        <v>0</v>
      </c>
      <c r="DI645" s="125"/>
      <c r="DJ645" s="126"/>
      <c r="DK645" s="109">
        <f t="array" ref="DK645">MIN(IF(($G$3:$DJ$3="单价")*(G645:DJ645&lt;&gt;0),G645:DJ645))</f>
        <v>0</v>
      </c>
      <c r="DL645" s="97">
        <f t="array" ref="DL645">MAX(IF($G$3:$DJ$3="单价",G645:DJ645))</f>
        <v>0</v>
      </c>
      <c r="DM645" s="115">
        <f t="shared" si="403"/>
        <v>0</v>
      </c>
      <c r="DN645" s="127"/>
      <c r="DO645" s="2"/>
      <c r="DP645" s="11">
        <f t="shared" si="404"/>
        <v>0</v>
      </c>
      <c r="DQ645" s="11">
        <f t="shared" si="405"/>
        <v>0</v>
      </c>
      <c r="DR645" s="11"/>
      <c r="DS645" s="11"/>
      <c r="DT645" s="11"/>
      <c r="DU645" s="2"/>
      <c r="DV645" s="2"/>
      <c r="DW645" s="2"/>
      <c r="DX645" s="2"/>
      <c r="DY645" s="2"/>
    </row>
    <row r="646" spans="1:129" ht="18" hidden="1" customHeight="1" outlineLevel="1" x14ac:dyDescent="0.15">
      <c r="A646" s="2"/>
      <c r="B646" s="53">
        <f t="shared" si="368"/>
        <v>642</v>
      </c>
      <c r="C646" s="5"/>
      <c r="D646" s="6"/>
      <c r="E646" s="7"/>
      <c r="F646" s="8"/>
      <c r="G646" s="111"/>
      <c r="H646" s="112"/>
      <c r="I646" s="113">
        <f t="shared" si="371"/>
        <v>0</v>
      </c>
      <c r="J646" s="114">
        <f t="shared" si="372"/>
        <v>0</v>
      </c>
      <c r="K646" s="115">
        <f t="shared" si="369"/>
        <v>0</v>
      </c>
      <c r="L646" s="113">
        <f t="shared" si="373"/>
        <v>0</v>
      </c>
      <c r="M646" s="114">
        <f t="shared" si="374"/>
        <v>0</v>
      </c>
      <c r="N646" s="115">
        <f t="shared" si="370"/>
        <v>0</v>
      </c>
      <c r="O646" s="113">
        <f t="shared" si="375"/>
        <v>0</v>
      </c>
      <c r="P646" s="116">
        <f t="shared" si="376"/>
        <v>0</v>
      </c>
      <c r="Q646" s="117">
        <f t="shared" si="377"/>
        <v>0</v>
      </c>
      <c r="R646" s="118">
        <f t="shared" si="378"/>
        <v>0</v>
      </c>
      <c r="S646" s="111"/>
      <c r="T646" s="112"/>
      <c r="U646" s="119">
        <f t="shared" si="379"/>
        <v>0</v>
      </c>
      <c r="V646" s="120"/>
      <c r="W646" s="115">
        <f>IFERROR(IF(V646="",0,(SUMIF($G$3:U$3,"金额-入",$G646:U646)-SUMIF($G$3:U$3,"金额-出",$G646:U646))/(SUMIF($G$3:U$3,"数量-入",$G646:U646)-SUMIF($G$3:U$3,"数量-出",$G646:U646))),0)</f>
        <v>0</v>
      </c>
      <c r="X646" s="115">
        <f t="shared" si="380"/>
        <v>0</v>
      </c>
      <c r="Y646" s="121"/>
      <c r="Z646" s="122"/>
      <c r="AA646" s="111"/>
      <c r="AB646" s="112"/>
      <c r="AC646" s="119">
        <f t="shared" si="381"/>
        <v>0</v>
      </c>
      <c r="AD646" s="120"/>
      <c r="AE646" s="115">
        <f>IFERROR(IF(AD646="",0,(SUMIF($G$3:AC$3,"金额-入",$G646:AC646)-SUMIF($G$3:AC$3,"金额-出",$G646:AC646))/(SUMIF($G$3:AC$3,"数量-入",$G646:AC646)-SUMIF($G$3:AC$3,"数量-出",$G646:AC646))),0)</f>
        <v>0</v>
      </c>
      <c r="AF646" s="115">
        <f t="shared" si="382"/>
        <v>0</v>
      </c>
      <c r="AG646" s="121"/>
      <c r="AH646" s="122"/>
      <c r="AI646" s="123"/>
      <c r="AJ646" s="112"/>
      <c r="AK646" s="119">
        <f t="shared" si="383"/>
        <v>0</v>
      </c>
      <c r="AL646" s="124"/>
      <c r="AM646" s="115">
        <f>IFERROR(IF(AL646="",0,(SUMIF($G$3:AK$3,"金额-入",$G646:AK646)-SUMIF($G$3:AK$3,"金额-出",$G646:AK646))/(SUMIF($G$3:AK$3,"数量-入",$G646:AK646)-SUMIF($G$3:AK$3,"数量-出",$G646:AK646))),0)</f>
        <v>0</v>
      </c>
      <c r="AN646" s="115">
        <f t="shared" si="384"/>
        <v>0</v>
      </c>
      <c r="AO646" s="125"/>
      <c r="AP646" s="126"/>
      <c r="AQ646" s="123"/>
      <c r="AR646" s="112"/>
      <c r="AS646" s="119">
        <f t="shared" si="385"/>
        <v>0</v>
      </c>
      <c r="AT646" s="124"/>
      <c r="AU646" s="115">
        <f>IFERROR(IF(AT646="",0,(SUMIF($G$3:AS$3,"金额-入",$G646:AS646)-SUMIF($G$3:AS$3,"金额-出",$G646:AS646))/(SUMIF($G$3:AS$3,"数量-入",$G646:AS646)-SUMIF($G$3:AS$3,"数量-出",$G646:AS646))),0)</f>
        <v>0</v>
      </c>
      <c r="AV646" s="115">
        <f t="shared" si="386"/>
        <v>0</v>
      </c>
      <c r="AW646" s="125"/>
      <c r="AX646" s="126"/>
      <c r="AY646" s="123"/>
      <c r="AZ646" s="112"/>
      <c r="BA646" s="119">
        <f t="shared" si="387"/>
        <v>0</v>
      </c>
      <c r="BB646" s="124"/>
      <c r="BC646" s="115">
        <f>IFERROR(IF(BB646="",0,(SUMIF($G$3:BA$3,"金额-入",$G646:BA646)-SUMIF($G$3:BA$3,"金额-出",$G646:BA646))/(SUMIF($G$3:BA$3,"数量-入",$G646:BA646)-SUMIF($G$3:BA$3,"数量-出",$G646:BA646))),0)</f>
        <v>0</v>
      </c>
      <c r="BD646" s="115">
        <f t="shared" si="388"/>
        <v>0</v>
      </c>
      <c r="BE646" s="125"/>
      <c r="BF646" s="126"/>
      <c r="BG646" s="123"/>
      <c r="BH646" s="112"/>
      <c r="BI646" s="119">
        <f t="shared" si="389"/>
        <v>0</v>
      </c>
      <c r="BJ646" s="124"/>
      <c r="BK646" s="115">
        <f>IFERROR(IF(BJ646="",0,(SUMIF($G$3:BI$3,"金额-入",$G646:BI646)-SUMIF($G$3:BI$3,"金额-出",$G646:BI646))/(SUMIF($G$3:BI$3,"数量-入",$G646:BI646)-SUMIF($G$3:BI$3,"数量-出",$G646:BI646))),0)</f>
        <v>0</v>
      </c>
      <c r="BL646" s="115">
        <f t="shared" si="390"/>
        <v>0</v>
      </c>
      <c r="BM646" s="125"/>
      <c r="BN646" s="126"/>
      <c r="BO646" s="123"/>
      <c r="BP646" s="112"/>
      <c r="BQ646" s="119">
        <f t="shared" si="391"/>
        <v>0</v>
      </c>
      <c r="BR646" s="124"/>
      <c r="BS646" s="115">
        <f>IFERROR(IF(BR646="",0,(SUMIF($G$3:BQ$3,"金额-入",$G646:BQ646)-SUMIF($G$3:BQ$3,"金额-出",$G646:BQ646))/(SUMIF($G$3:BQ$3,"数量-入",$G646:BQ646)-SUMIF($G$3:BQ$3,"数量-出",$G646:BQ646))),0)</f>
        <v>0</v>
      </c>
      <c r="BT646" s="115">
        <f t="shared" si="392"/>
        <v>0</v>
      </c>
      <c r="BU646" s="125"/>
      <c r="BV646" s="126"/>
      <c r="BW646" s="123"/>
      <c r="BX646" s="112"/>
      <c r="BY646" s="119">
        <f t="shared" si="393"/>
        <v>0</v>
      </c>
      <c r="BZ646" s="124"/>
      <c r="CA646" s="115">
        <f>IFERROR(IF(BZ646="",0,(SUMIF($G$3:BY$3,"金额-入",$G646:BY646)-SUMIF($G$3:BY$3,"金额-出",$G646:BY646))/(SUMIF($G$3:BY$3,"数量-入",$G646:BY646)-SUMIF($G$3:BY$3,"数量-出",$G646:BY646))),0)</f>
        <v>0</v>
      </c>
      <c r="CB646" s="115">
        <f t="shared" si="394"/>
        <v>0</v>
      </c>
      <c r="CC646" s="125"/>
      <c r="CD646" s="126"/>
      <c r="CE646" s="123"/>
      <c r="CF646" s="112"/>
      <c r="CG646" s="119">
        <f t="shared" si="395"/>
        <v>0</v>
      </c>
      <c r="CH646" s="124"/>
      <c r="CI646" s="115">
        <f>IFERROR(IF(CH646="",0,(SUMIF($G$3:CG$3,"金额-入",$G646:CG646)-SUMIF($G$3:CG$3,"金额-出",$G646:CG646))/(SUMIF($G$3:CG$3,"数量-入",$G646:CG646)-SUMIF($G$3:CG$3,"数量-出",$G646:CG646))),0)</f>
        <v>0</v>
      </c>
      <c r="CJ646" s="115">
        <f t="shared" si="396"/>
        <v>0</v>
      </c>
      <c r="CK646" s="125"/>
      <c r="CL646" s="126"/>
      <c r="CM646" s="123"/>
      <c r="CN646" s="112"/>
      <c r="CO646" s="119">
        <f t="shared" si="397"/>
        <v>0</v>
      </c>
      <c r="CP646" s="124"/>
      <c r="CQ646" s="115">
        <f>IFERROR(IF(CP646="",0,(SUMIF($G$3:CO$3,"金额-入",$G646:CO646)-SUMIF($G$3:CO$3,"金额-出",$G646:CO646))/(SUMIF($G$3:CO$3,"数量-入",$G646:CO646)-SUMIF($G$3:CO$3,"数量-出",$G646:CO646))),0)</f>
        <v>0</v>
      </c>
      <c r="CR646" s="115">
        <f t="shared" si="398"/>
        <v>0</v>
      </c>
      <c r="CS646" s="125"/>
      <c r="CT646" s="126"/>
      <c r="CU646" s="123"/>
      <c r="CV646" s="112"/>
      <c r="CW646" s="119">
        <f t="shared" si="399"/>
        <v>0</v>
      </c>
      <c r="CX646" s="124"/>
      <c r="CY646" s="115">
        <f>IFERROR(IF(CX646="",0,(SUMIF($G$3:CW$3,"金额-入",$G646:CW646)-SUMIF($G$3:CW$3,"金额-出",$G646:CW646))/(SUMIF($G$3:CW$3,"数量-入",$G646:CW646)-SUMIF($G$3:CW$3,"数量-出",$G646:CW646))),0)</f>
        <v>0</v>
      </c>
      <c r="CZ646" s="115">
        <f t="shared" si="400"/>
        <v>0</v>
      </c>
      <c r="DA646" s="125"/>
      <c r="DB646" s="126"/>
      <c r="DC646" s="123"/>
      <c r="DD646" s="112"/>
      <c r="DE646" s="119">
        <f t="shared" si="401"/>
        <v>0</v>
      </c>
      <c r="DF646" s="124"/>
      <c r="DG646" s="115">
        <f>IFERROR(IF(DF646="",0,(SUMIF($G$3:DE$3,"金额-入",$G646:DE646)-SUMIF($G$3:DE$3,"金额-出",$G646:DE646))/(SUMIF($G$3:DE$3,"数量-入",$G646:DE646)-SUMIF($G$3:DE$3,"数量-出",$G646:DE646))),0)</f>
        <v>0</v>
      </c>
      <c r="DH646" s="115">
        <f t="shared" si="402"/>
        <v>0</v>
      </c>
      <c r="DI646" s="125"/>
      <c r="DJ646" s="126"/>
      <c r="DK646" s="109">
        <f t="array" ref="DK646">MIN(IF(($G$3:$DJ$3="单价")*(G646:DJ646&lt;&gt;0),G646:DJ646))</f>
        <v>0</v>
      </c>
      <c r="DL646" s="97">
        <f t="array" ref="DL646">MAX(IF($G$3:$DJ$3="单价",G646:DJ646))</f>
        <v>0</v>
      </c>
      <c r="DM646" s="115">
        <f t="shared" si="403"/>
        <v>0</v>
      </c>
      <c r="DN646" s="127"/>
      <c r="DO646" s="2"/>
      <c r="DP646" s="11">
        <f t="shared" si="404"/>
        <v>0</v>
      </c>
      <c r="DQ646" s="11">
        <f t="shared" si="405"/>
        <v>0</v>
      </c>
      <c r="DR646" s="11"/>
      <c r="DS646" s="11"/>
      <c r="DT646" s="11"/>
      <c r="DU646" s="2"/>
      <c r="DV646" s="2"/>
      <c r="DW646" s="2"/>
      <c r="DX646" s="2"/>
      <c r="DY646" s="2"/>
    </row>
    <row r="647" spans="1:129" ht="18" hidden="1" customHeight="1" outlineLevel="1" x14ac:dyDescent="0.15">
      <c r="A647" s="2"/>
      <c r="B647" s="53">
        <f t="shared" si="368"/>
        <v>643</v>
      </c>
      <c r="C647" s="5"/>
      <c r="D647" s="6"/>
      <c r="E647" s="7"/>
      <c r="F647" s="8"/>
      <c r="G647" s="111"/>
      <c r="H647" s="112"/>
      <c r="I647" s="113">
        <f t="shared" si="371"/>
        <v>0</v>
      </c>
      <c r="J647" s="114">
        <f t="shared" si="372"/>
        <v>0</v>
      </c>
      <c r="K647" s="115">
        <f t="shared" si="369"/>
        <v>0</v>
      </c>
      <c r="L647" s="113">
        <f t="shared" si="373"/>
        <v>0</v>
      </c>
      <c r="M647" s="114">
        <f t="shared" si="374"/>
        <v>0</v>
      </c>
      <c r="N647" s="115">
        <f t="shared" si="370"/>
        <v>0</v>
      </c>
      <c r="O647" s="113">
        <f t="shared" si="375"/>
        <v>0</v>
      </c>
      <c r="P647" s="116">
        <f t="shared" si="376"/>
        <v>0</v>
      </c>
      <c r="Q647" s="117">
        <f t="shared" si="377"/>
        <v>0</v>
      </c>
      <c r="R647" s="118">
        <f t="shared" si="378"/>
        <v>0</v>
      </c>
      <c r="S647" s="111"/>
      <c r="T647" s="112"/>
      <c r="U647" s="119">
        <f t="shared" si="379"/>
        <v>0</v>
      </c>
      <c r="V647" s="120"/>
      <c r="W647" s="115">
        <f>IFERROR(IF(V647="",0,(SUMIF($G$3:U$3,"金额-入",$G647:U647)-SUMIF($G$3:U$3,"金额-出",$G647:U647))/(SUMIF($G$3:U$3,"数量-入",$G647:U647)-SUMIF($G$3:U$3,"数量-出",$G647:U647))),0)</f>
        <v>0</v>
      </c>
      <c r="X647" s="115">
        <f t="shared" si="380"/>
        <v>0</v>
      </c>
      <c r="Y647" s="121"/>
      <c r="Z647" s="122"/>
      <c r="AA647" s="111"/>
      <c r="AB647" s="112"/>
      <c r="AC647" s="119">
        <f t="shared" si="381"/>
        <v>0</v>
      </c>
      <c r="AD647" s="120"/>
      <c r="AE647" s="115">
        <f>IFERROR(IF(AD647="",0,(SUMIF($G$3:AC$3,"金额-入",$G647:AC647)-SUMIF($G$3:AC$3,"金额-出",$G647:AC647))/(SUMIF($G$3:AC$3,"数量-入",$G647:AC647)-SUMIF($G$3:AC$3,"数量-出",$G647:AC647))),0)</f>
        <v>0</v>
      </c>
      <c r="AF647" s="115">
        <f t="shared" si="382"/>
        <v>0</v>
      </c>
      <c r="AG647" s="121"/>
      <c r="AH647" s="122"/>
      <c r="AI647" s="123"/>
      <c r="AJ647" s="112"/>
      <c r="AK647" s="119">
        <f t="shared" si="383"/>
        <v>0</v>
      </c>
      <c r="AL647" s="124"/>
      <c r="AM647" s="115">
        <f>IFERROR(IF(AL647="",0,(SUMIF($G$3:AK$3,"金额-入",$G647:AK647)-SUMIF($G$3:AK$3,"金额-出",$G647:AK647))/(SUMIF($G$3:AK$3,"数量-入",$G647:AK647)-SUMIF($G$3:AK$3,"数量-出",$G647:AK647))),0)</f>
        <v>0</v>
      </c>
      <c r="AN647" s="115">
        <f t="shared" si="384"/>
        <v>0</v>
      </c>
      <c r="AO647" s="125"/>
      <c r="AP647" s="126"/>
      <c r="AQ647" s="123"/>
      <c r="AR647" s="112"/>
      <c r="AS647" s="119">
        <f t="shared" si="385"/>
        <v>0</v>
      </c>
      <c r="AT647" s="124"/>
      <c r="AU647" s="115">
        <f>IFERROR(IF(AT647="",0,(SUMIF($G$3:AS$3,"金额-入",$G647:AS647)-SUMIF($G$3:AS$3,"金额-出",$G647:AS647))/(SUMIF($G$3:AS$3,"数量-入",$G647:AS647)-SUMIF($G$3:AS$3,"数量-出",$G647:AS647))),0)</f>
        <v>0</v>
      </c>
      <c r="AV647" s="115">
        <f t="shared" si="386"/>
        <v>0</v>
      </c>
      <c r="AW647" s="125"/>
      <c r="AX647" s="126"/>
      <c r="AY647" s="123"/>
      <c r="AZ647" s="112"/>
      <c r="BA647" s="119">
        <f t="shared" si="387"/>
        <v>0</v>
      </c>
      <c r="BB647" s="124"/>
      <c r="BC647" s="115">
        <f>IFERROR(IF(BB647="",0,(SUMIF($G$3:BA$3,"金额-入",$G647:BA647)-SUMIF($G$3:BA$3,"金额-出",$G647:BA647))/(SUMIF($G$3:BA$3,"数量-入",$G647:BA647)-SUMIF($G$3:BA$3,"数量-出",$G647:BA647))),0)</f>
        <v>0</v>
      </c>
      <c r="BD647" s="115">
        <f t="shared" si="388"/>
        <v>0</v>
      </c>
      <c r="BE647" s="125"/>
      <c r="BF647" s="126"/>
      <c r="BG647" s="123"/>
      <c r="BH647" s="112"/>
      <c r="BI647" s="119">
        <f t="shared" si="389"/>
        <v>0</v>
      </c>
      <c r="BJ647" s="124"/>
      <c r="BK647" s="115">
        <f>IFERROR(IF(BJ647="",0,(SUMIF($G$3:BI$3,"金额-入",$G647:BI647)-SUMIF($G$3:BI$3,"金额-出",$G647:BI647))/(SUMIF($G$3:BI$3,"数量-入",$G647:BI647)-SUMIF($G$3:BI$3,"数量-出",$G647:BI647))),0)</f>
        <v>0</v>
      </c>
      <c r="BL647" s="115">
        <f t="shared" si="390"/>
        <v>0</v>
      </c>
      <c r="BM647" s="125"/>
      <c r="BN647" s="126"/>
      <c r="BO647" s="123"/>
      <c r="BP647" s="112"/>
      <c r="BQ647" s="119">
        <f t="shared" si="391"/>
        <v>0</v>
      </c>
      <c r="BR647" s="124"/>
      <c r="BS647" s="115">
        <f>IFERROR(IF(BR647="",0,(SUMIF($G$3:BQ$3,"金额-入",$G647:BQ647)-SUMIF($G$3:BQ$3,"金额-出",$G647:BQ647))/(SUMIF($G$3:BQ$3,"数量-入",$G647:BQ647)-SUMIF($G$3:BQ$3,"数量-出",$G647:BQ647))),0)</f>
        <v>0</v>
      </c>
      <c r="BT647" s="115">
        <f t="shared" si="392"/>
        <v>0</v>
      </c>
      <c r="BU647" s="125"/>
      <c r="BV647" s="126"/>
      <c r="BW647" s="123"/>
      <c r="BX647" s="112"/>
      <c r="BY647" s="119">
        <f t="shared" si="393"/>
        <v>0</v>
      </c>
      <c r="BZ647" s="124"/>
      <c r="CA647" s="115">
        <f>IFERROR(IF(BZ647="",0,(SUMIF($G$3:BY$3,"金额-入",$G647:BY647)-SUMIF($G$3:BY$3,"金额-出",$G647:BY647))/(SUMIF($G$3:BY$3,"数量-入",$G647:BY647)-SUMIF($G$3:BY$3,"数量-出",$G647:BY647))),0)</f>
        <v>0</v>
      </c>
      <c r="CB647" s="115">
        <f t="shared" si="394"/>
        <v>0</v>
      </c>
      <c r="CC647" s="125"/>
      <c r="CD647" s="126"/>
      <c r="CE647" s="123"/>
      <c r="CF647" s="112"/>
      <c r="CG647" s="119">
        <f t="shared" si="395"/>
        <v>0</v>
      </c>
      <c r="CH647" s="124"/>
      <c r="CI647" s="115">
        <f>IFERROR(IF(CH647="",0,(SUMIF($G$3:CG$3,"金额-入",$G647:CG647)-SUMIF($G$3:CG$3,"金额-出",$G647:CG647))/(SUMIF($G$3:CG$3,"数量-入",$G647:CG647)-SUMIF($G$3:CG$3,"数量-出",$G647:CG647))),0)</f>
        <v>0</v>
      </c>
      <c r="CJ647" s="115">
        <f t="shared" si="396"/>
        <v>0</v>
      </c>
      <c r="CK647" s="125"/>
      <c r="CL647" s="126"/>
      <c r="CM647" s="123"/>
      <c r="CN647" s="112"/>
      <c r="CO647" s="119">
        <f t="shared" si="397"/>
        <v>0</v>
      </c>
      <c r="CP647" s="124"/>
      <c r="CQ647" s="115">
        <f>IFERROR(IF(CP647="",0,(SUMIF($G$3:CO$3,"金额-入",$G647:CO647)-SUMIF($G$3:CO$3,"金额-出",$G647:CO647))/(SUMIF($G$3:CO$3,"数量-入",$G647:CO647)-SUMIF($G$3:CO$3,"数量-出",$G647:CO647))),0)</f>
        <v>0</v>
      </c>
      <c r="CR647" s="115">
        <f t="shared" si="398"/>
        <v>0</v>
      </c>
      <c r="CS647" s="125"/>
      <c r="CT647" s="126"/>
      <c r="CU647" s="123"/>
      <c r="CV647" s="112"/>
      <c r="CW647" s="119">
        <f t="shared" si="399"/>
        <v>0</v>
      </c>
      <c r="CX647" s="124"/>
      <c r="CY647" s="115">
        <f>IFERROR(IF(CX647="",0,(SUMIF($G$3:CW$3,"金额-入",$G647:CW647)-SUMIF($G$3:CW$3,"金额-出",$G647:CW647))/(SUMIF($G$3:CW$3,"数量-入",$G647:CW647)-SUMIF($G$3:CW$3,"数量-出",$G647:CW647))),0)</f>
        <v>0</v>
      </c>
      <c r="CZ647" s="115">
        <f t="shared" si="400"/>
        <v>0</v>
      </c>
      <c r="DA647" s="125"/>
      <c r="DB647" s="126"/>
      <c r="DC647" s="123"/>
      <c r="DD647" s="112"/>
      <c r="DE647" s="119">
        <f t="shared" si="401"/>
        <v>0</v>
      </c>
      <c r="DF647" s="124"/>
      <c r="DG647" s="115">
        <f>IFERROR(IF(DF647="",0,(SUMIF($G$3:DE$3,"金额-入",$G647:DE647)-SUMIF($G$3:DE$3,"金额-出",$G647:DE647))/(SUMIF($G$3:DE$3,"数量-入",$G647:DE647)-SUMIF($G$3:DE$3,"数量-出",$G647:DE647))),0)</f>
        <v>0</v>
      </c>
      <c r="DH647" s="115">
        <f t="shared" si="402"/>
        <v>0</v>
      </c>
      <c r="DI647" s="125"/>
      <c r="DJ647" s="126"/>
      <c r="DK647" s="109">
        <f t="array" ref="DK647">MIN(IF(($G$3:$DJ$3="单价")*(G647:DJ647&lt;&gt;0),G647:DJ647))</f>
        <v>0</v>
      </c>
      <c r="DL647" s="97">
        <f t="array" ref="DL647">MAX(IF($G$3:$DJ$3="单价",G647:DJ647))</f>
        <v>0</v>
      </c>
      <c r="DM647" s="115">
        <f t="shared" si="403"/>
        <v>0</v>
      </c>
      <c r="DN647" s="127"/>
      <c r="DO647" s="2"/>
      <c r="DP647" s="11">
        <f t="shared" si="404"/>
        <v>0</v>
      </c>
      <c r="DQ647" s="11">
        <f t="shared" si="405"/>
        <v>0</v>
      </c>
      <c r="DR647" s="11"/>
      <c r="DS647" s="11"/>
      <c r="DT647" s="11"/>
      <c r="DU647" s="2"/>
      <c r="DV647" s="2"/>
      <c r="DW647" s="2"/>
      <c r="DX647" s="2"/>
      <c r="DY647" s="2"/>
    </row>
    <row r="648" spans="1:129" ht="18" hidden="1" customHeight="1" outlineLevel="1" x14ac:dyDescent="0.15">
      <c r="A648" s="2"/>
      <c r="B648" s="53">
        <f t="shared" si="368"/>
        <v>644</v>
      </c>
      <c r="C648" s="5"/>
      <c r="D648" s="6"/>
      <c r="E648" s="7"/>
      <c r="F648" s="8"/>
      <c r="G648" s="111"/>
      <c r="H648" s="112"/>
      <c r="I648" s="113">
        <f t="shared" si="371"/>
        <v>0</v>
      </c>
      <c r="J648" s="114">
        <f t="shared" si="372"/>
        <v>0</v>
      </c>
      <c r="K648" s="115">
        <f t="shared" si="369"/>
        <v>0</v>
      </c>
      <c r="L648" s="113">
        <f t="shared" si="373"/>
        <v>0</v>
      </c>
      <c r="M648" s="114">
        <f t="shared" si="374"/>
        <v>0</v>
      </c>
      <c r="N648" s="115">
        <f t="shared" si="370"/>
        <v>0</v>
      </c>
      <c r="O648" s="113">
        <f t="shared" si="375"/>
        <v>0</v>
      </c>
      <c r="P648" s="116">
        <f t="shared" si="376"/>
        <v>0</v>
      </c>
      <c r="Q648" s="117">
        <f t="shared" si="377"/>
        <v>0</v>
      </c>
      <c r="R648" s="118">
        <f t="shared" si="378"/>
        <v>0</v>
      </c>
      <c r="S648" s="111"/>
      <c r="T648" s="112"/>
      <c r="U648" s="119">
        <f t="shared" si="379"/>
        <v>0</v>
      </c>
      <c r="V648" s="120"/>
      <c r="W648" s="115">
        <f>IFERROR(IF(V648="",0,(SUMIF($G$3:U$3,"金额-入",$G648:U648)-SUMIF($G$3:U$3,"金额-出",$G648:U648))/(SUMIF($G$3:U$3,"数量-入",$G648:U648)-SUMIF($G$3:U$3,"数量-出",$G648:U648))),0)</f>
        <v>0</v>
      </c>
      <c r="X648" s="115">
        <f t="shared" si="380"/>
        <v>0</v>
      </c>
      <c r="Y648" s="121"/>
      <c r="Z648" s="122"/>
      <c r="AA648" s="111"/>
      <c r="AB648" s="112"/>
      <c r="AC648" s="119">
        <f t="shared" si="381"/>
        <v>0</v>
      </c>
      <c r="AD648" s="120"/>
      <c r="AE648" s="115">
        <f>IFERROR(IF(AD648="",0,(SUMIF($G$3:AC$3,"金额-入",$G648:AC648)-SUMIF($G$3:AC$3,"金额-出",$G648:AC648))/(SUMIF($G$3:AC$3,"数量-入",$G648:AC648)-SUMIF($G$3:AC$3,"数量-出",$G648:AC648))),0)</f>
        <v>0</v>
      </c>
      <c r="AF648" s="115">
        <f t="shared" si="382"/>
        <v>0</v>
      </c>
      <c r="AG648" s="121"/>
      <c r="AH648" s="122"/>
      <c r="AI648" s="123"/>
      <c r="AJ648" s="112"/>
      <c r="AK648" s="119">
        <f t="shared" si="383"/>
        <v>0</v>
      </c>
      <c r="AL648" s="124"/>
      <c r="AM648" s="115">
        <f>IFERROR(IF(AL648="",0,(SUMIF($G$3:AK$3,"金额-入",$G648:AK648)-SUMIF($G$3:AK$3,"金额-出",$G648:AK648))/(SUMIF($G$3:AK$3,"数量-入",$G648:AK648)-SUMIF($G$3:AK$3,"数量-出",$G648:AK648))),0)</f>
        <v>0</v>
      </c>
      <c r="AN648" s="115">
        <f t="shared" si="384"/>
        <v>0</v>
      </c>
      <c r="AO648" s="125"/>
      <c r="AP648" s="126"/>
      <c r="AQ648" s="123"/>
      <c r="AR648" s="112"/>
      <c r="AS648" s="119">
        <f t="shared" si="385"/>
        <v>0</v>
      </c>
      <c r="AT648" s="124"/>
      <c r="AU648" s="115">
        <f>IFERROR(IF(AT648="",0,(SUMIF($G$3:AS$3,"金额-入",$G648:AS648)-SUMIF($G$3:AS$3,"金额-出",$G648:AS648))/(SUMIF($G$3:AS$3,"数量-入",$G648:AS648)-SUMIF($G$3:AS$3,"数量-出",$G648:AS648))),0)</f>
        <v>0</v>
      </c>
      <c r="AV648" s="115">
        <f t="shared" si="386"/>
        <v>0</v>
      </c>
      <c r="AW648" s="125"/>
      <c r="AX648" s="126"/>
      <c r="AY648" s="123"/>
      <c r="AZ648" s="112"/>
      <c r="BA648" s="119">
        <f t="shared" si="387"/>
        <v>0</v>
      </c>
      <c r="BB648" s="124"/>
      <c r="BC648" s="115">
        <f>IFERROR(IF(BB648="",0,(SUMIF($G$3:BA$3,"金额-入",$G648:BA648)-SUMIF($G$3:BA$3,"金额-出",$G648:BA648))/(SUMIF($G$3:BA$3,"数量-入",$G648:BA648)-SUMIF($G$3:BA$3,"数量-出",$G648:BA648))),0)</f>
        <v>0</v>
      </c>
      <c r="BD648" s="115">
        <f t="shared" si="388"/>
        <v>0</v>
      </c>
      <c r="BE648" s="125"/>
      <c r="BF648" s="126"/>
      <c r="BG648" s="123"/>
      <c r="BH648" s="112"/>
      <c r="BI648" s="119">
        <f t="shared" si="389"/>
        <v>0</v>
      </c>
      <c r="BJ648" s="124"/>
      <c r="BK648" s="115">
        <f>IFERROR(IF(BJ648="",0,(SUMIF($G$3:BI$3,"金额-入",$G648:BI648)-SUMIF($G$3:BI$3,"金额-出",$G648:BI648))/(SUMIF($G$3:BI$3,"数量-入",$G648:BI648)-SUMIF($G$3:BI$3,"数量-出",$G648:BI648))),0)</f>
        <v>0</v>
      </c>
      <c r="BL648" s="115">
        <f t="shared" si="390"/>
        <v>0</v>
      </c>
      <c r="BM648" s="125"/>
      <c r="BN648" s="126"/>
      <c r="BO648" s="123"/>
      <c r="BP648" s="112"/>
      <c r="BQ648" s="119">
        <f t="shared" si="391"/>
        <v>0</v>
      </c>
      <c r="BR648" s="124"/>
      <c r="BS648" s="115">
        <f>IFERROR(IF(BR648="",0,(SUMIF($G$3:BQ$3,"金额-入",$G648:BQ648)-SUMIF($G$3:BQ$3,"金额-出",$G648:BQ648))/(SUMIF($G$3:BQ$3,"数量-入",$G648:BQ648)-SUMIF($G$3:BQ$3,"数量-出",$G648:BQ648))),0)</f>
        <v>0</v>
      </c>
      <c r="BT648" s="115">
        <f t="shared" si="392"/>
        <v>0</v>
      </c>
      <c r="BU648" s="125"/>
      <c r="BV648" s="126"/>
      <c r="BW648" s="123"/>
      <c r="BX648" s="112"/>
      <c r="BY648" s="119">
        <f t="shared" si="393"/>
        <v>0</v>
      </c>
      <c r="BZ648" s="124"/>
      <c r="CA648" s="115">
        <f>IFERROR(IF(BZ648="",0,(SUMIF($G$3:BY$3,"金额-入",$G648:BY648)-SUMIF($G$3:BY$3,"金额-出",$G648:BY648))/(SUMIF($G$3:BY$3,"数量-入",$G648:BY648)-SUMIF($G$3:BY$3,"数量-出",$G648:BY648))),0)</f>
        <v>0</v>
      </c>
      <c r="CB648" s="115">
        <f t="shared" si="394"/>
        <v>0</v>
      </c>
      <c r="CC648" s="125"/>
      <c r="CD648" s="126"/>
      <c r="CE648" s="123"/>
      <c r="CF648" s="112"/>
      <c r="CG648" s="119">
        <f t="shared" si="395"/>
        <v>0</v>
      </c>
      <c r="CH648" s="124"/>
      <c r="CI648" s="115">
        <f>IFERROR(IF(CH648="",0,(SUMIF($G$3:CG$3,"金额-入",$G648:CG648)-SUMIF($G$3:CG$3,"金额-出",$G648:CG648))/(SUMIF($G$3:CG$3,"数量-入",$G648:CG648)-SUMIF($G$3:CG$3,"数量-出",$G648:CG648))),0)</f>
        <v>0</v>
      </c>
      <c r="CJ648" s="115">
        <f t="shared" si="396"/>
        <v>0</v>
      </c>
      <c r="CK648" s="125"/>
      <c r="CL648" s="126"/>
      <c r="CM648" s="123"/>
      <c r="CN648" s="112"/>
      <c r="CO648" s="119">
        <f t="shared" si="397"/>
        <v>0</v>
      </c>
      <c r="CP648" s="124"/>
      <c r="CQ648" s="115">
        <f>IFERROR(IF(CP648="",0,(SUMIF($G$3:CO$3,"金额-入",$G648:CO648)-SUMIF($G$3:CO$3,"金额-出",$G648:CO648))/(SUMIF($G$3:CO$3,"数量-入",$G648:CO648)-SUMIF($G$3:CO$3,"数量-出",$G648:CO648))),0)</f>
        <v>0</v>
      </c>
      <c r="CR648" s="115">
        <f t="shared" si="398"/>
        <v>0</v>
      </c>
      <c r="CS648" s="125"/>
      <c r="CT648" s="126"/>
      <c r="CU648" s="123"/>
      <c r="CV648" s="112"/>
      <c r="CW648" s="119">
        <f t="shared" si="399"/>
        <v>0</v>
      </c>
      <c r="CX648" s="124"/>
      <c r="CY648" s="115">
        <f>IFERROR(IF(CX648="",0,(SUMIF($G$3:CW$3,"金额-入",$G648:CW648)-SUMIF($G$3:CW$3,"金额-出",$G648:CW648))/(SUMIF($G$3:CW$3,"数量-入",$G648:CW648)-SUMIF($G$3:CW$3,"数量-出",$G648:CW648))),0)</f>
        <v>0</v>
      </c>
      <c r="CZ648" s="115">
        <f t="shared" si="400"/>
        <v>0</v>
      </c>
      <c r="DA648" s="125"/>
      <c r="DB648" s="126"/>
      <c r="DC648" s="123"/>
      <c r="DD648" s="112"/>
      <c r="DE648" s="119">
        <f t="shared" si="401"/>
        <v>0</v>
      </c>
      <c r="DF648" s="124"/>
      <c r="DG648" s="115">
        <f>IFERROR(IF(DF648="",0,(SUMIF($G$3:DE$3,"金额-入",$G648:DE648)-SUMIF($G$3:DE$3,"金额-出",$G648:DE648))/(SUMIF($G$3:DE$3,"数量-入",$G648:DE648)-SUMIF($G$3:DE$3,"数量-出",$G648:DE648))),0)</f>
        <v>0</v>
      </c>
      <c r="DH648" s="115">
        <f t="shared" si="402"/>
        <v>0</v>
      </c>
      <c r="DI648" s="125"/>
      <c r="DJ648" s="126"/>
      <c r="DK648" s="109">
        <f t="array" ref="DK648">MIN(IF(($G$3:$DJ$3="单价")*(G648:DJ648&lt;&gt;0),G648:DJ648))</f>
        <v>0</v>
      </c>
      <c r="DL648" s="97">
        <f t="array" ref="DL648">MAX(IF($G$3:$DJ$3="单价",G648:DJ648))</f>
        <v>0</v>
      </c>
      <c r="DM648" s="115">
        <f t="shared" si="403"/>
        <v>0</v>
      </c>
      <c r="DN648" s="127"/>
      <c r="DO648" s="2"/>
      <c r="DP648" s="11">
        <f t="shared" si="404"/>
        <v>0</v>
      </c>
      <c r="DQ648" s="11">
        <f t="shared" si="405"/>
        <v>0</v>
      </c>
      <c r="DR648" s="11"/>
      <c r="DS648" s="11"/>
      <c r="DT648" s="11"/>
      <c r="DU648" s="2"/>
      <c r="DV648" s="2"/>
      <c r="DW648" s="2"/>
      <c r="DX648" s="2"/>
      <c r="DY648" s="2"/>
    </row>
    <row r="649" spans="1:129" ht="18" hidden="1" customHeight="1" outlineLevel="1" x14ac:dyDescent="0.15">
      <c r="A649" s="2"/>
      <c r="B649" s="53">
        <f t="shared" si="368"/>
        <v>645</v>
      </c>
      <c r="C649" s="5"/>
      <c r="D649" s="6"/>
      <c r="E649" s="7"/>
      <c r="F649" s="8"/>
      <c r="G649" s="111"/>
      <c r="H649" s="112"/>
      <c r="I649" s="113">
        <f t="shared" si="371"/>
        <v>0</v>
      </c>
      <c r="J649" s="114">
        <f t="shared" si="372"/>
        <v>0</v>
      </c>
      <c r="K649" s="115">
        <f t="shared" si="369"/>
        <v>0</v>
      </c>
      <c r="L649" s="113">
        <f t="shared" si="373"/>
        <v>0</v>
      </c>
      <c r="M649" s="114">
        <f t="shared" si="374"/>
        <v>0</v>
      </c>
      <c r="N649" s="115">
        <f t="shared" si="370"/>
        <v>0</v>
      </c>
      <c r="O649" s="113">
        <f t="shared" si="375"/>
        <v>0</v>
      </c>
      <c r="P649" s="116">
        <f t="shared" si="376"/>
        <v>0</v>
      </c>
      <c r="Q649" s="117">
        <f t="shared" si="377"/>
        <v>0</v>
      </c>
      <c r="R649" s="118">
        <f t="shared" si="378"/>
        <v>0</v>
      </c>
      <c r="S649" s="111"/>
      <c r="T649" s="112"/>
      <c r="U649" s="119">
        <f t="shared" si="379"/>
        <v>0</v>
      </c>
      <c r="V649" s="120"/>
      <c r="W649" s="115">
        <f>IFERROR(IF(V649="",0,(SUMIF($G$3:U$3,"金额-入",$G649:U649)-SUMIF($G$3:U$3,"金额-出",$G649:U649))/(SUMIF($G$3:U$3,"数量-入",$G649:U649)-SUMIF($G$3:U$3,"数量-出",$G649:U649))),0)</f>
        <v>0</v>
      </c>
      <c r="X649" s="115">
        <f t="shared" si="380"/>
        <v>0</v>
      </c>
      <c r="Y649" s="121"/>
      <c r="Z649" s="122"/>
      <c r="AA649" s="111"/>
      <c r="AB649" s="112"/>
      <c r="AC649" s="119">
        <f t="shared" si="381"/>
        <v>0</v>
      </c>
      <c r="AD649" s="120"/>
      <c r="AE649" s="115">
        <f>IFERROR(IF(AD649="",0,(SUMIF($G$3:AC$3,"金额-入",$G649:AC649)-SUMIF($G$3:AC$3,"金额-出",$G649:AC649))/(SUMIF($G$3:AC$3,"数量-入",$G649:AC649)-SUMIF($G$3:AC$3,"数量-出",$G649:AC649))),0)</f>
        <v>0</v>
      </c>
      <c r="AF649" s="115">
        <f t="shared" si="382"/>
        <v>0</v>
      </c>
      <c r="AG649" s="121"/>
      <c r="AH649" s="122"/>
      <c r="AI649" s="123"/>
      <c r="AJ649" s="112"/>
      <c r="AK649" s="119">
        <f t="shared" si="383"/>
        <v>0</v>
      </c>
      <c r="AL649" s="124"/>
      <c r="AM649" s="115">
        <f>IFERROR(IF(AL649="",0,(SUMIF($G$3:AK$3,"金额-入",$G649:AK649)-SUMIF($G$3:AK$3,"金额-出",$G649:AK649))/(SUMIF($G$3:AK$3,"数量-入",$G649:AK649)-SUMIF($G$3:AK$3,"数量-出",$G649:AK649))),0)</f>
        <v>0</v>
      </c>
      <c r="AN649" s="115">
        <f t="shared" si="384"/>
        <v>0</v>
      </c>
      <c r="AO649" s="125"/>
      <c r="AP649" s="126"/>
      <c r="AQ649" s="123"/>
      <c r="AR649" s="112"/>
      <c r="AS649" s="119">
        <f t="shared" si="385"/>
        <v>0</v>
      </c>
      <c r="AT649" s="124"/>
      <c r="AU649" s="115">
        <f>IFERROR(IF(AT649="",0,(SUMIF($G$3:AS$3,"金额-入",$G649:AS649)-SUMIF($G$3:AS$3,"金额-出",$G649:AS649))/(SUMIF($G$3:AS$3,"数量-入",$G649:AS649)-SUMIF($G$3:AS$3,"数量-出",$G649:AS649))),0)</f>
        <v>0</v>
      </c>
      <c r="AV649" s="115">
        <f t="shared" si="386"/>
        <v>0</v>
      </c>
      <c r="AW649" s="125"/>
      <c r="AX649" s="126"/>
      <c r="AY649" s="123"/>
      <c r="AZ649" s="112"/>
      <c r="BA649" s="119">
        <f t="shared" si="387"/>
        <v>0</v>
      </c>
      <c r="BB649" s="124"/>
      <c r="BC649" s="115">
        <f>IFERROR(IF(BB649="",0,(SUMIF($G$3:BA$3,"金额-入",$G649:BA649)-SUMIF($G$3:BA$3,"金额-出",$G649:BA649))/(SUMIF($G$3:BA$3,"数量-入",$G649:BA649)-SUMIF($G$3:BA$3,"数量-出",$G649:BA649))),0)</f>
        <v>0</v>
      </c>
      <c r="BD649" s="115">
        <f t="shared" si="388"/>
        <v>0</v>
      </c>
      <c r="BE649" s="125"/>
      <c r="BF649" s="126"/>
      <c r="BG649" s="123"/>
      <c r="BH649" s="112"/>
      <c r="BI649" s="119">
        <f t="shared" si="389"/>
        <v>0</v>
      </c>
      <c r="BJ649" s="124"/>
      <c r="BK649" s="115">
        <f>IFERROR(IF(BJ649="",0,(SUMIF($G$3:BI$3,"金额-入",$G649:BI649)-SUMIF($G$3:BI$3,"金额-出",$G649:BI649))/(SUMIF($G$3:BI$3,"数量-入",$G649:BI649)-SUMIF($G$3:BI$3,"数量-出",$G649:BI649))),0)</f>
        <v>0</v>
      </c>
      <c r="BL649" s="115">
        <f t="shared" si="390"/>
        <v>0</v>
      </c>
      <c r="BM649" s="125"/>
      <c r="BN649" s="126"/>
      <c r="BO649" s="123"/>
      <c r="BP649" s="112"/>
      <c r="BQ649" s="119">
        <f t="shared" si="391"/>
        <v>0</v>
      </c>
      <c r="BR649" s="124"/>
      <c r="BS649" s="115">
        <f>IFERROR(IF(BR649="",0,(SUMIF($G$3:BQ$3,"金额-入",$G649:BQ649)-SUMIF($G$3:BQ$3,"金额-出",$G649:BQ649))/(SUMIF($G$3:BQ$3,"数量-入",$G649:BQ649)-SUMIF($G$3:BQ$3,"数量-出",$G649:BQ649))),0)</f>
        <v>0</v>
      </c>
      <c r="BT649" s="115">
        <f t="shared" si="392"/>
        <v>0</v>
      </c>
      <c r="BU649" s="125"/>
      <c r="BV649" s="126"/>
      <c r="BW649" s="123"/>
      <c r="BX649" s="112"/>
      <c r="BY649" s="119">
        <f t="shared" si="393"/>
        <v>0</v>
      </c>
      <c r="BZ649" s="124"/>
      <c r="CA649" s="115">
        <f>IFERROR(IF(BZ649="",0,(SUMIF($G$3:BY$3,"金额-入",$G649:BY649)-SUMIF($G$3:BY$3,"金额-出",$G649:BY649))/(SUMIF($G$3:BY$3,"数量-入",$G649:BY649)-SUMIF($G$3:BY$3,"数量-出",$G649:BY649))),0)</f>
        <v>0</v>
      </c>
      <c r="CB649" s="115">
        <f t="shared" si="394"/>
        <v>0</v>
      </c>
      <c r="CC649" s="125"/>
      <c r="CD649" s="126"/>
      <c r="CE649" s="123"/>
      <c r="CF649" s="112"/>
      <c r="CG649" s="119">
        <f t="shared" si="395"/>
        <v>0</v>
      </c>
      <c r="CH649" s="124"/>
      <c r="CI649" s="115">
        <f>IFERROR(IF(CH649="",0,(SUMIF($G$3:CG$3,"金额-入",$G649:CG649)-SUMIF($G$3:CG$3,"金额-出",$G649:CG649))/(SUMIF($G$3:CG$3,"数量-入",$G649:CG649)-SUMIF($G$3:CG$3,"数量-出",$G649:CG649))),0)</f>
        <v>0</v>
      </c>
      <c r="CJ649" s="115">
        <f t="shared" si="396"/>
        <v>0</v>
      </c>
      <c r="CK649" s="125"/>
      <c r="CL649" s="126"/>
      <c r="CM649" s="123"/>
      <c r="CN649" s="112"/>
      <c r="CO649" s="119">
        <f t="shared" si="397"/>
        <v>0</v>
      </c>
      <c r="CP649" s="124"/>
      <c r="CQ649" s="115">
        <f>IFERROR(IF(CP649="",0,(SUMIF($G$3:CO$3,"金额-入",$G649:CO649)-SUMIF($G$3:CO$3,"金额-出",$G649:CO649))/(SUMIF($G$3:CO$3,"数量-入",$G649:CO649)-SUMIF($G$3:CO$3,"数量-出",$G649:CO649))),0)</f>
        <v>0</v>
      </c>
      <c r="CR649" s="115">
        <f t="shared" si="398"/>
        <v>0</v>
      </c>
      <c r="CS649" s="125"/>
      <c r="CT649" s="126"/>
      <c r="CU649" s="123"/>
      <c r="CV649" s="112"/>
      <c r="CW649" s="119">
        <f t="shared" si="399"/>
        <v>0</v>
      </c>
      <c r="CX649" s="124"/>
      <c r="CY649" s="115">
        <f>IFERROR(IF(CX649="",0,(SUMIF($G$3:CW$3,"金额-入",$G649:CW649)-SUMIF($G$3:CW$3,"金额-出",$G649:CW649))/(SUMIF($G$3:CW$3,"数量-入",$G649:CW649)-SUMIF($G$3:CW$3,"数量-出",$G649:CW649))),0)</f>
        <v>0</v>
      </c>
      <c r="CZ649" s="115">
        <f t="shared" si="400"/>
        <v>0</v>
      </c>
      <c r="DA649" s="125"/>
      <c r="DB649" s="126"/>
      <c r="DC649" s="123"/>
      <c r="DD649" s="112"/>
      <c r="DE649" s="119">
        <f t="shared" si="401"/>
        <v>0</v>
      </c>
      <c r="DF649" s="124"/>
      <c r="DG649" s="115">
        <f>IFERROR(IF(DF649="",0,(SUMIF($G$3:DE$3,"金额-入",$G649:DE649)-SUMIF($G$3:DE$3,"金额-出",$G649:DE649))/(SUMIF($G$3:DE$3,"数量-入",$G649:DE649)-SUMIF($G$3:DE$3,"数量-出",$G649:DE649))),0)</f>
        <v>0</v>
      </c>
      <c r="DH649" s="115">
        <f t="shared" si="402"/>
        <v>0</v>
      </c>
      <c r="DI649" s="125"/>
      <c r="DJ649" s="126"/>
      <c r="DK649" s="109">
        <f t="array" ref="DK649">MIN(IF(($G$3:$DJ$3="单价")*(G649:DJ649&lt;&gt;0),G649:DJ649))</f>
        <v>0</v>
      </c>
      <c r="DL649" s="97">
        <f t="array" ref="DL649">MAX(IF($G$3:$DJ$3="单价",G649:DJ649))</f>
        <v>0</v>
      </c>
      <c r="DM649" s="115">
        <f t="shared" si="403"/>
        <v>0</v>
      </c>
      <c r="DN649" s="127"/>
      <c r="DO649" s="2"/>
      <c r="DP649" s="11">
        <f t="shared" si="404"/>
        <v>0</v>
      </c>
      <c r="DQ649" s="11">
        <f t="shared" si="405"/>
        <v>0</v>
      </c>
      <c r="DR649" s="11"/>
      <c r="DS649" s="11"/>
      <c r="DT649" s="11"/>
      <c r="DU649" s="2"/>
      <c r="DV649" s="2"/>
      <c r="DW649" s="2"/>
      <c r="DX649" s="2"/>
      <c r="DY649" s="2"/>
    </row>
    <row r="650" spans="1:129" ht="18" hidden="1" customHeight="1" outlineLevel="1" x14ac:dyDescent="0.15">
      <c r="A650" s="2"/>
      <c r="B650" s="53">
        <f t="shared" si="368"/>
        <v>646</v>
      </c>
      <c r="C650" s="5"/>
      <c r="D650" s="6"/>
      <c r="E650" s="7"/>
      <c r="F650" s="8"/>
      <c r="G650" s="111"/>
      <c r="H650" s="112"/>
      <c r="I650" s="113">
        <f t="shared" si="371"/>
        <v>0</v>
      </c>
      <c r="J650" s="114">
        <f t="shared" si="372"/>
        <v>0</v>
      </c>
      <c r="K650" s="115">
        <f t="shared" si="369"/>
        <v>0</v>
      </c>
      <c r="L650" s="113">
        <f t="shared" si="373"/>
        <v>0</v>
      </c>
      <c r="M650" s="114">
        <f t="shared" si="374"/>
        <v>0</v>
      </c>
      <c r="N650" s="115">
        <f t="shared" si="370"/>
        <v>0</v>
      </c>
      <c r="O650" s="113">
        <f t="shared" si="375"/>
        <v>0</v>
      </c>
      <c r="P650" s="116">
        <f t="shared" si="376"/>
        <v>0</v>
      </c>
      <c r="Q650" s="117">
        <f t="shared" si="377"/>
        <v>0</v>
      </c>
      <c r="R650" s="118">
        <f t="shared" si="378"/>
        <v>0</v>
      </c>
      <c r="S650" s="111"/>
      <c r="T650" s="112"/>
      <c r="U650" s="119">
        <f t="shared" si="379"/>
        <v>0</v>
      </c>
      <c r="V650" s="120"/>
      <c r="W650" s="115">
        <f>IFERROR(IF(V650="",0,(SUMIF($G$3:U$3,"金额-入",$G650:U650)-SUMIF($G$3:U$3,"金额-出",$G650:U650))/(SUMIF($G$3:U$3,"数量-入",$G650:U650)-SUMIF($G$3:U$3,"数量-出",$G650:U650))),0)</f>
        <v>0</v>
      </c>
      <c r="X650" s="115">
        <f t="shared" si="380"/>
        <v>0</v>
      </c>
      <c r="Y650" s="121"/>
      <c r="Z650" s="122"/>
      <c r="AA650" s="111"/>
      <c r="AB650" s="112"/>
      <c r="AC650" s="119">
        <f t="shared" si="381"/>
        <v>0</v>
      </c>
      <c r="AD650" s="120"/>
      <c r="AE650" s="115">
        <f>IFERROR(IF(AD650="",0,(SUMIF($G$3:AC$3,"金额-入",$G650:AC650)-SUMIF($G$3:AC$3,"金额-出",$G650:AC650))/(SUMIF($G$3:AC$3,"数量-入",$G650:AC650)-SUMIF($G$3:AC$3,"数量-出",$G650:AC650))),0)</f>
        <v>0</v>
      </c>
      <c r="AF650" s="115">
        <f t="shared" si="382"/>
        <v>0</v>
      </c>
      <c r="AG650" s="121"/>
      <c r="AH650" s="122"/>
      <c r="AI650" s="123"/>
      <c r="AJ650" s="112"/>
      <c r="AK650" s="119">
        <f t="shared" si="383"/>
        <v>0</v>
      </c>
      <c r="AL650" s="124"/>
      <c r="AM650" s="115">
        <f>IFERROR(IF(AL650="",0,(SUMIF($G$3:AK$3,"金额-入",$G650:AK650)-SUMIF($G$3:AK$3,"金额-出",$G650:AK650))/(SUMIF($G$3:AK$3,"数量-入",$G650:AK650)-SUMIF($G$3:AK$3,"数量-出",$G650:AK650))),0)</f>
        <v>0</v>
      </c>
      <c r="AN650" s="115">
        <f t="shared" si="384"/>
        <v>0</v>
      </c>
      <c r="AO650" s="125"/>
      <c r="AP650" s="126"/>
      <c r="AQ650" s="123"/>
      <c r="AR650" s="112"/>
      <c r="AS650" s="119">
        <f t="shared" si="385"/>
        <v>0</v>
      </c>
      <c r="AT650" s="124"/>
      <c r="AU650" s="115">
        <f>IFERROR(IF(AT650="",0,(SUMIF($G$3:AS$3,"金额-入",$G650:AS650)-SUMIF($G$3:AS$3,"金额-出",$G650:AS650))/(SUMIF($G$3:AS$3,"数量-入",$G650:AS650)-SUMIF($G$3:AS$3,"数量-出",$G650:AS650))),0)</f>
        <v>0</v>
      </c>
      <c r="AV650" s="115">
        <f t="shared" si="386"/>
        <v>0</v>
      </c>
      <c r="AW650" s="125"/>
      <c r="AX650" s="126"/>
      <c r="AY650" s="123"/>
      <c r="AZ650" s="112"/>
      <c r="BA650" s="119">
        <f t="shared" si="387"/>
        <v>0</v>
      </c>
      <c r="BB650" s="124"/>
      <c r="BC650" s="115">
        <f>IFERROR(IF(BB650="",0,(SUMIF($G$3:BA$3,"金额-入",$G650:BA650)-SUMIF($G$3:BA$3,"金额-出",$G650:BA650))/(SUMIF($G$3:BA$3,"数量-入",$G650:BA650)-SUMIF($G$3:BA$3,"数量-出",$G650:BA650))),0)</f>
        <v>0</v>
      </c>
      <c r="BD650" s="115">
        <f t="shared" si="388"/>
        <v>0</v>
      </c>
      <c r="BE650" s="125"/>
      <c r="BF650" s="126"/>
      <c r="BG650" s="123"/>
      <c r="BH650" s="112"/>
      <c r="BI650" s="119">
        <f t="shared" si="389"/>
        <v>0</v>
      </c>
      <c r="BJ650" s="124"/>
      <c r="BK650" s="115">
        <f>IFERROR(IF(BJ650="",0,(SUMIF($G$3:BI$3,"金额-入",$G650:BI650)-SUMIF($G$3:BI$3,"金额-出",$G650:BI650))/(SUMIF($G$3:BI$3,"数量-入",$G650:BI650)-SUMIF($G$3:BI$3,"数量-出",$G650:BI650))),0)</f>
        <v>0</v>
      </c>
      <c r="BL650" s="115">
        <f t="shared" si="390"/>
        <v>0</v>
      </c>
      <c r="BM650" s="125"/>
      <c r="BN650" s="126"/>
      <c r="BO650" s="123"/>
      <c r="BP650" s="112"/>
      <c r="BQ650" s="119">
        <f t="shared" si="391"/>
        <v>0</v>
      </c>
      <c r="BR650" s="124"/>
      <c r="BS650" s="115">
        <f>IFERROR(IF(BR650="",0,(SUMIF($G$3:BQ$3,"金额-入",$G650:BQ650)-SUMIF($G$3:BQ$3,"金额-出",$G650:BQ650))/(SUMIF($G$3:BQ$3,"数量-入",$G650:BQ650)-SUMIF($G$3:BQ$3,"数量-出",$G650:BQ650))),0)</f>
        <v>0</v>
      </c>
      <c r="BT650" s="115">
        <f t="shared" si="392"/>
        <v>0</v>
      </c>
      <c r="BU650" s="125"/>
      <c r="BV650" s="126"/>
      <c r="BW650" s="123"/>
      <c r="BX650" s="112"/>
      <c r="BY650" s="119">
        <f t="shared" si="393"/>
        <v>0</v>
      </c>
      <c r="BZ650" s="124"/>
      <c r="CA650" s="115">
        <f>IFERROR(IF(BZ650="",0,(SUMIF($G$3:BY$3,"金额-入",$G650:BY650)-SUMIF($G$3:BY$3,"金额-出",$G650:BY650))/(SUMIF($G$3:BY$3,"数量-入",$G650:BY650)-SUMIF($G$3:BY$3,"数量-出",$G650:BY650))),0)</f>
        <v>0</v>
      </c>
      <c r="CB650" s="115">
        <f t="shared" si="394"/>
        <v>0</v>
      </c>
      <c r="CC650" s="125"/>
      <c r="CD650" s="126"/>
      <c r="CE650" s="123"/>
      <c r="CF650" s="112"/>
      <c r="CG650" s="119">
        <f t="shared" si="395"/>
        <v>0</v>
      </c>
      <c r="CH650" s="124"/>
      <c r="CI650" s="115">
        <f>IFERROR(IF(CH650="",0,(SUMIF($G$3:CG$3,"金额-入",$G650:CG650)-SUMIF($G$3:CG$3,"金额-出",$G650:CG650))/(SUMIF($G$3:CG$3,"数量-入",$G650:CG650)-SUMIF($G$3:CG$3,"数量-出",$G650:CG650))),0)</f>
        <v>0</v>
      </c>
      <c r="CJ650" s="115">
        <f t="shared" si="396"/>
        <v>0</v>
      </c>
      <c r="CK650" s="125"/>
      <c r="CL650" s="126"/>
      <c r="CM650" s="123"/>
      <c r="CN650" s="112"/>
      <c r="CO650" s="119">
        <f t="shared" si="397"/>
        <v>0</v>
      </c>
      <c r="CP650" s="124"/>
      <c r="CQ650" s="115">
        <f>IFERROR(IF(CP650="",0,(SUMIF($G$3:CO$3,"金额-入",$G650:CO650)-SUMIF($G$3:CO$3,"金额-出",$G650:CO650))/(SUMIF($G$3:CO$3,"数量-入",$G650:CO650)-SUMIF($G$3:CO$3,"数量-出",$G650:CO650))),0)</f>
        <v>0</v>
      </c>
      <c r="CR650" s="115">
        <f t="shared" si="398"/>
        <v>0</v>
      </c>
      <c r="CS650" s="125"/>
      <c r="CT650" s="126"/>
      <c r="CU650" s="123"/>
      <c r="CV650" s="112"/>
      <c r="CW650" s="119">
        <f t="shared" si="399"/>
        <v>0</v>
      </c>
      <c r="CX650" s="124"/>
      <c r="CY650" s="115">
        <f>IFERROR(IF(CX650="",0,(SUMIF($G$3:CW$3,"金额-入",$G650:CW650)-SUMIF($G$3:CW$3,"金额-出",$G650:CW650))/(SUMIF($G$3:CW$3,"数量-入",$G650:CW650)-SUMIF($G$3:CW$3,"数量-出",$G650:CW650))),0)</f>
        <v>0</v>
      </c>
      <c r="CZ650" s="115">
        <f t="shared" si="400"/>
        <v>0</v>
      </c>
      <c r="DA650" s="125"/>
      <c r="DB650" s="126"/>
      <c r="DC650" s="123"/>
      <c r="DD650" s="112"/>
      <c r="DE650" s="119">
        <f t="shared" si="401"/>
        <v>0</v>
      </c>
      <c r="DF650" s="124"/>
      <c r="DG650" s="115">
        <f>IFERROR(IF(DF650="",0,(SUMIF($G$3:DE$3,"金额-入",$G650:DE650)-SUMIF($G$3:DE$3,"金额-出",$G650:DE650))/(SUMIF($G$3:DE$3,"数量-入",$G650:DE650)-SUMIF($G$3:DE$3,"数量-出",$G650:DE650))),0)</f>
        <v>0</v>
      </c>
      <c r="DH650" s="115">
        <f t="shared" si="402"/>
        <v>0</v>
      </c>
      <c r="DI650" s="125"/>
      <c r="DJ650" s="126"/>
      <c r="DK650" s="109">
        <f t="array" ref="DK650">MIN(IF(($G$3:$DJ$3="单价")*(G650:DJ650&lt;&gt;0),G650:DJ650))</f>
        <v>0</v>
      </c>
      <c r="DL650" s="97">
        <f t="array" ref="DL650">MAX(IF($G$3:$DJ$3="单价",G650:DJ650))</f>
        <v>0</v>
      </c>
      <c r="DM650" s="115">
        <f t="shared" si="403"/>
        <v>0</v>
      </c>
      <c r="DN650" s="127"/>
      <c r="DO650" s="2"/>
      <c r="DP650" s="11">
        <f t="shared" si="404"/>
        <v>0</v>
      </c>
      <c r="DQ650" s="11">
        <f t="shared" si="405"/>
        <v>0</v>
      </c>
      <c r="DR650" s="11"/>
      <c r="DS650" s="11"/>
      <c r="DT650" s="11"/>
      <c r="DU650" s="2"/>
      <c r="DV650" s="2"/>
      <c r="DW650" s="2"/>
      <c r="DX650" s="2"/>
      <c r="DY650" s="2"/>
    </row>
    <row r="651" spans="1:129" ht="18" hidden="1" customHeight="1" outlineLevel="1" x14ac:dyDescent="0.15">
      <c r="A651" s="2"/>
      <c r="B651" s="53">
        <f t="shared" si="368"/>
        <v>647</v>
      </c>
      <c r="C651" s="5"/>
      <c r="D651" s="6"/>
      <c r="E651" s="7"/>
      <c r="F651" s="8"/>
      <c r="G651" s="111"/>
      <c r="H651" s="112"/>
      <c r="I651" s="113">
        <f t="shared" si="371"/>
        <v>0</v>
      </c>
      <c r="J651" s="114">
        <f t="shared" si="372"/>
        <v>0</v>
      </c>
      <c r="K651" s="115">
        <f t="shared" si="369"/>
        <v>0</v>
      </c>
      <c r="L651" s="113">
        <f t="shared" si="373"/>
        <v>0</v>
      </c>
      <c r="M651" s="114">
        <f t="shared" si="374"/>
        <v>0</v>
      </c>
      <c r="N651" s="115">
        <f t="shared" si="370"/>
        <v>0</v>
      </c>
      <c r="O651" s="113">
        <f t="shared" si="375"/>
        <v>0</v>
      </c>
      <c r="P651" s="116">
        <f t="shared" si="376"/>
        <v>0</v>
      </c>
      <c r="Q651" s="117">
        <f t="shared" si="377"/>
        <v>0</v>
      </c>
      <c r="R651" s="118">
        <f t="shared" si="378"/>
        <v>0</v>
      </c>
      <c r="S651" s="111"/>
      <c r="T651" s="112"/>
      <c r="U651" s="119">
        <f t="shared" si="379"/>
        <v>0</v>
      </c>
      <c r="V651" s="120"/>
      <c r="W651" s="115">
        <f>IFERROR(IF(V651="",0,(SUMIF($G$3:U$3,"金额-入",$G651:U651)-SUMIF($G$3:U$3,"金额-出",$G651:U651))/(SUMIF($G$3:U$3,"数量-入",$G651:U651)-SUMIF($G$3:U$3,"数量-出",$G651:U651))),0)</f>
        <v>0</v>
      </c>
      <c r="X651" s="115">
        <f t="shared" si="380"/>
        <v>0</v>
      </c>
      <c r="Y651" s="121"/>
      <c r="Z651" s="122"/>
      <c r="AA651" s="111"/>
      <c r="AB651" s="112"/>
      <c r="AC651" s="119">
        <f t="shared" si="381"/>
        <v>0</v>
      </c>
      <c r="AD651" s="120"/>
      <c r="AE651" s="115">
        <f>IFERROR(IF(AD651="",0,(SUMIF($G$3:AC$3,"金额-入",$G651:AC651)-SUMIF($G$3:AC$3,"金额-出",$G651:AC651))/(SUMIF($G$3:AC$3,"数量-入",$G651:AC651)-SUMIF($G$3:AC$3,"数量-出",$G651:AC651))),0)</f>
        <v>0</v>
      </c>
      <c r="AF651" s="115">
        <f t="shared" si="382"/>
        <v>0</v>
      </c>
      <c r="AG651" s="121"/>
      <c r="AH651" s="122"/>
      <c r="AI651" s="123"/>
      <c r="AJ651" s="112"/>
      <c r="AK651" s="119">
        <f t="shared" si="383"/>
        <v>0</v>
      </c>
      <c r="AL651" s="124"/>
      <c r="AM651" s="115">
        <f>IFERROR(IF(AL651="",0,(SUMIF($G$3:AK$3,"金额-入",$G651:AK651)-SUMIF($G$3:AK$3,"金额-出",$G651:AK651))/(SUMIF($G$3:AK$3,"数量-入",$G651:AK651)-SUMIF($G$3:AK$3,"数量-出",$G651:AK651))),0)</f>
        <v>0</v>
      </c>
      <c r="AN651" s="115">
        <f t="shared" si="384"/>
        <v>0</v>
      </c>
      <c r="AO651" s="125"/>
      <c r="AP651" s="126"/>
      <c r="AQ651" s="123"/>
      <c r="AR651" s="112"/>
      <c r="AS651" s="119">
        <f t="shared" si="385"/>
        <v>0</v>
      </c>
      <c r="AT651" s="124"/>
      <c r="AU651" s="115">
        <f>IFERROR(IF(AT651="",0,(SUMIF($G$3:AS$3,"金额-入",$G651:AS651)-SUMIF($G$3:AS$3,"金额-出",$G651:AS651))/(SUMIF($G$3:AS$3,"数量-入",$G651:AS651)-SUMIF($G$3:AS$3,"数量-出",$G651:AS651))),0)</f>
        <v>0</v>
      </c>
      <c r="AV651" s="115">
        <f t="shared" si="386"/>
        <v>0</v>
      </c>
      <c r="AW651" s="125"/>
      <c r="AX651" s="126"/>
      <c r="AY651" s="123"/>
      <c r="AZ651" s="112"/>
      <c r="BA651" s="119">
        <f t="shared" si="387"/>
        <v>0</v>
      </c>
      <c r="BB651" s="124"/>
      <c r="BC651" s="115">
        <f>IFERROR(IF(BB651="",0,(SUMIF($G$3:BA$3,"金额-入",$G651:BA651)-SUMIF($G$3:BA$3,"金额-出",$G651:BA651))/(SUMIF($G$3:BA$3,"数量-入",$G651:BA651)-SUMIF($G$3:BA$3,"数量-出",$G651:BA651))),0)</f>
        <v>0</v>
      </c>
      <c r="BD651" s="115">
        <f t="shared" si="388"/>
        <v>0</v>
      </c>
      <c r="BE651" s="125"/>
      <c r="BF651" s="126"/>
      <c r="BG651" s="123"/>
      <c r="BH651" s="112"/>
      <c r="BI651" s="119">
        <f t="shared" si="389"/>
        <v>0</v>
      </c>
      <c r="BJ651" s="124"/>
      <c r="BK651" s="115">
        <f>IFERROR(IF(BJ651="",0,(SUMIF($G$3:BI$3,"金额-入",$G651:BI651)-SUMIF($G$3:BI$3,"金额-出",$G651:BI651))/(SUMIF($G$3:BI$3,"数量-入",$G651:BI651)-SUMIF($G$3:BI$3,"数量-出",$G651:BI651))),0)</f>
        <v>0</v>
      </c>
      <c r="BL651" s="115">
        <f t="shared" si="390"/>
        <v>0</v>
      </c>
      <c r="BM651" s="125"/>
      <c r="BN651" s="126"/>
      <c r="BO651" s="123"/>
      <c r="BP651" s="112"/>
      <c r="BQ651" s="119">
        <f t="shared" si="391"/>
        <v>0</v>
      </c>
      <c r="BR651" s="124"/>
      <c r="BS651" s="115">
        <f>IFERROR(IF(BR651="",0,(SUMIF($G$3:BQ$3,"金额-入",$G651:BQ651)-SUMIF($G$3:BQ$3,"金额-出",$G651:BQ651))/(SUMIF($G$3:BQ$3,"数量-入",$G651:BQ651)-SUMIF($G$3:BQ$3,"数量-出",$G651:BQ651))),0)</f>
        <v>0</v>
      </c>
      <c r="BT651" s="115">
        <f t="shared" si="392"/>
        <v>0</v>
      </c>
      <c r="BU651" s="125"/>
      <c r="BV651" s="126"/>
      <c r="BW651" s="123"/>
      <c r="BX651" s="112"/>
      <c r="BY651" s="119">
        <f t="shared" si="393"/>
        <v>0</v>
      </c>
      <c r="BZ651" s="124"/>
      <c r="CA651" s="115">
        <f>IFERROR(IF(BZ651="",0,(SUMIF($G$3:BY$3,"金额-入",$G651:BY651)-SUMIF($G$3:BY$3,"金额-出",$G651:BY651))/(SUMIF($G$3:BY$3,"数量-入",$G651:BY651)-SUMIF($G$3:BY$3,"数量-出",$G651:BY651))),0)</f>
        <v>0</v>
      </c>
      <c r="CB651" s="115">
        <f t="shared" si="394"/>
        <v>0</v>
      </c>
      <c r="CC651" s="125"/>
      <c r="CD651" s="126"/>
      <c r="CE651" s="123"/>
      <c r="CF651" s="112"/>
      <c r="CG651" s="119">
        <f t="shared" si="395"/>
        <v>0</v>
      </c>
      <c r="CH651" s="124"/>
      <c r="CI651" s="115">
        <f>IFERROR(IF(CH651="",0,(SUMIF($G$3:CG$3,"金额-入",$G651:CG651)-SUMIF($G$3:CG$3,"金额-出",$G651:CG651))/(SUMIF($G$3:CG$3,"数量-入",$G651:CG651)-SUMIF($G$3:CG$3,"数量-出",$G651:CG651))),0)</f>
        <v>0</v>
      </c>
      <c r="CJ651" s="115">
        <f t="shared" si="396"/>
        <v>0</v>
      </c>
      <c r="CK651" s="125"/>
      <c r="CL651" s="126"/>
      <c r="CM651" s="123"/>
      <c r="CN651" s="112"/>
      <c r="CO651" s="119">
        <f t="shared" si="397"/>
        <v>0</v>
      </c>
      <c r="CP651" s="124"/>
      <c r="CQ651" s="115">
        <f>IFERROR(IF(CP651="",0,(SUMIF($G$3:CO$3,"金额-入",$G651:CO651)-SUMIF($G$3:CO$3,"金额-出",$G651:CO651))/(SUMIF($G$3:CO$3,"数量-入",$G651:CO651)-SUMIF($G$3:CO$3,"数量-出",$G651:CO651))),0)</f>
        <v>0</v>
      </c>
      <c r="CR651" s="115">
        <f t="shared" si="398"/>
        <v>0</v>
      </c>
      <c r="CS651" s="125"/>
      <c r="CT651" s="126"/>
      <c r="CU651" s="123"/>
      <c r="CV651" s="112"/>
      <c r="CW651" s="119">
        <f t="shared" si="399"/>
        <v>0</v>
      </c>
      <c r="CX651" s="124"/>
      <c r="CY651" s="115">
        <f>IFERROR(IF(CX651="",0,(SUMIF($G$3:CW$3,"金额-入",$G651:CW651)-SUMIF($G$3:CW$3,"金额-出",$G651:CW651))/(SUMIF($G$3:CW$3,"数量-入",$G651:CW651)-SUMIF($G$3:CW$3,"数量-出",$G651:CW651))),0)</f>
        <v>0</v>
      </c>
      <c r="CZ651" s="115">
        <f t="shared" si="400"/>
        <v>0</v>
      </c>
      <c r="DA651" s="125"/>
      <c r="DB651" s="126"/>
      <c r="DC651" s="123"/>
      <c r="DD651" s="112"/>
      <c r="DE651" s="119">
        <f t="shared" si="401"/>
        <v>0</v>
      </c>
      <c r="DF651" s="124"/>
      <c r="DG651" s="115">
        <f>IFERROR(IF(DF651="",0,(SUMIF($G$3:DE$3,"金额-入",$G651:DE651)-SUMIF($G$3:DE$3,"金额-出",$G651:DE651))/(SUMIF($G$3:DE$3,"数量-入",$G651:DE651)-SUMIF($G$3:DE$3,"数量-出",$G651:DE651))),0)</f>
        <v>0</v>
      </c>
      <c r="DH651" s="115">
        <f t="shared" si="402"/>
        <v>0</v>
      </c>
      <c r="DI651" s="125"/>
      <c r="DJ651" s="126"/>
      <c r="DK651" s="109">
        <f t="array" ref="DK651">MIN(IF(($G$3:$DJ$3="单价")*(G651:DJ651&lt;&gt;0),G651:DJ651))</f>
        <v>0</v>
      </c>
      <c r="DL651" s="97">
        <f t="array" ref="DL651">MAX(IF($G$3:$DJ$3="单价",G651:DJ651))</f>
        <v>0</v>
      </c>
      <c r="DM651" s="115">
        <f t="shared" si="403"/>
        <v>0</v>
      </c>
      <c r="DN651" s="127"/>
      <c r="DO651" s="2"/>
      <c r="DP651" s="11">
        <f t="shared" si="404"/>
        <v>0</v>
      </c>
      <c r="DQ651" s="11">
        <f t="shared" si="405"/>
        <v>0</v>
      </c>
      <c r="DR651" s="11"/>
      <c r="DS651" s="11"/>
      <c r="DT651" s="11"/>
      <c r="DU651" s="2"/>
      <c r="DV651" s="2"/>
      <c r="DW651" s="2"/>
      <c r="DX651" s="2"/>
      <c r="DY651" s="2"/>
    </row>
    <row r="652" spans="1:129" ht="18" hidden="1" customHeight="1" outlineLevel="1" x14ac:dyDescent="0.15">
      <c r="A652" s="2"/>
      <c r="B652" s="53">
        <f t="shared" si="368"/>
        <v>648</v>
      </c>
      <c r="C652" s="5"/>
      <c r="D652" s="6"/>
      <c r="E652" s="7"/>
      <c r="F652" s="8"/>
      <c r="G652" s="111"/>
      <c r="H652" s="112"/>
      <c r="I652" s="113">
        <f t="shared" si="371"/>
        <v>0</v>
      </c>
      <c r="J652" s="114">
        <f t="shared" si="372"/>
        <v>0</v>
      </c>
      <c r="K652" s="115">
        <f t="shared" si="369"/>
        <v>0</v>
      </c>
      <c r="L652" s="113">
        <f t="shared" si="373"/>
        <v>0</v>
      </c>
      <c r="M652" s="114">
        <f t="shared" si="374"/>
        <v>0</v>
      </c>
      <c r="N652" s="115">
        <f t="shared" si="370"/>
        <v>0</v>
      </c>
      <c r="O652" s="113">
        <f t="shared" si="375"/>
        <v>0</v>
      </c>
      <c r="P652" s="116">
        <f t="shared" si="376"/>
        <v>0</v>
      </c>
      <c r="Q652" s="117">
        <f t="shared" si="377"/>
        <v>0</v>
      </c>
      <c r="R652" s="118">
        <f t="shared" si="378"/>
        <v>0</v>
      </c>
      <c r="S652" s="111"/>
      <c r="T652" s="112"/>
      <c r="U652" s="119">
        <f t="shared" si="379"/>
        <v>0</v>
      </c>
      <c r="V652" s="120"/>
      <c r="W652" s="115">
        <f>IFERROR(IF(V652="",0,(SUMIF($G$3:U$3,"金额-入",$G652:U652)-SUMIF($G$3:U$3,"金额-出",$G652:U652))/(SUMIF($G$3:U$3,"数量-入",$G652:U652)-SUMIF($G$3:U$3,"数量-出",$G652:U652))),0)</f>
        <v>0</v>
      </c>
      <c r="X652" s="115">
        <f t="shared" si="380"/>
        <v>0</v>
      </c>
      <c r="Y652" s="121"/>
      <c r="Z652" s="122"/>
      <c r="AA652" s="111"/>
      <c r="AB652" s="112"/>
      <c r="AC652" s="119">
        <f t="shared" si="381"/>
        <v>0</v>
      </c>
      <c r="AD652" s="120"/>
      <c r="AE652" s="115">
        <f>IFERROR(IF(AD652="",0,(SUMIF($G$3:AC$3,"金额-入",$G652:AC652)-SUMIF($G$3:AC$3,"金额-出",$G652:AC652))/(SUMIF($G$3:AC$3,"数量-入",$G652:AC652)-SUMIF($G$3:AC$3,"数量-出",$G652:AC652))),0)</f>
        <v>0</v>
      </c>
      <c r="AF652" s="115">
        <f t="shared" si="382"/>
        <v>0</v>
      </c>
      <c r="AG652" s="121"/>
      <c r="AH652" s="122"/>
      <c r="AI652" s="123"/>
      <c r="AJ652" s="112"/>
      <c r="AK652" s="119">
        <f t="shared" si="383"/>
        <v>0</v>
      </c>
      <c r="AL652" s="124"/>
      <c r="AM652" s="115">
        <f>IFERROR(IF(AL652="",0,(SUMIF($G$3:AK$3,"金额-入",$G652:AK652)-SUMIF($G$3:AK$3,"金额-出",$G652:AK652))/(SUMIF($G$3:AK$3,"数量-入",$G652:AK652)-SUMIF($G$3:AK$3,"数量-出",$G652:AK652))),0)</f>
        <v>0</v>
      </c>
      <c r="AN652" s="115">
        <f t="shared" si="384"/>
        <v>0</v>
      </c>
      <c r="AO652" s="125"/>
      <c r="AP652" s="126"/>
      <c r="AQ652" s="123"/>
      <c r="AR652" s="112"/>
      <c r="AS652" s="119">
        <f t="shared" si="385"/>
        <v>0</v>
      </c>
      <c r="AT652" s="124"/>
      <c r="AU652" s="115">
        <f>IFERROR(IF(AT652="",0,(SUMIF($G$3:AS$3,"金额-入",$G652:AS652)-SUMIF($G$3:AS$3,"金额-出",$G652:AS652))/(SUMIF($G$3:AS$3,"数量-入",$G652:AS652)-SUMIF($G$3:AS$3,"数量-出",$G652:AS652))),0)</f>
        <v>0</v>
      </c>
      <c r="AV652" s="115">
        <f t="shared" si="386"/>
        <v>0</v>
      </c>
      <c r="AW652" s="125"/>
      <c r="AX652" s="126"/>
      <c r="AY652" s="123"/>
      <c r="AZ652" s="112"/>
      <c r="BA652" s="119">
        <f t="shared" si="387"/>
        <v>0</v>
      </c>
      <c r="BB652" s="124"/>
      <c r="BC652" s="115">
        <f>IFERROR(IF(BB652="",0,(SUMIF($G$3:BA$3,"金额-入",$G652:BA652)-SUMIF($G$3:BA$3,"金额-出",$G652:BA652))/(SUMIF($G$3:BA$3,"数量-入",$G652:BA652)-SUMIF($G$3:BA$3,"数量-出",$G652:BA652))),0)</f>
        <v>0</v>
      </c>
      <c r="BD652" s="115">
        <f t="shared" si="388"/>
        <v>0</v>
      </c>
      <c r="BE652" s="125"/>
      <c r="BF652" s="126"/>
      <c r="BG652" s="123"/>
      <c r="BH652" s="112"/>
      <c r="BI652" s="119">
        <f t="shared" si="389"/>
        <v>0</v>
      </c>
      <c r="BJ652" s="124"/>
      <c r="BK652" s="115">
        <f>IFERROR(IF(BJ652="",0,(SUMIF($G$3:BI$3,"金额-入",$G652:BI652)-SUMIF($G$3:BI$3,"金额-出",$G652:BI652))/(SUMIF($G$3:BI$3,"数量-入",$G652:BI652)-SUMIF($G$3:BI$3,"数量-出",$G652:BI652))),0)</f>
        <v>0</v>
      </c>
      <c r="BL652" s="115">
        <f t="shared" si="390"/>
        <v>0</v>
      </c>
      <c r="BM652" s="125"/>
      <c r="BN652" s="126"/>
      <c r="BO652" s="123"/>
      <c r="BP652" s="112"/>
      <c r="BQ652" s="119">
        <f t="shared" si="391"/>
        <v>0</v>
      </c>
      <c r="BR652" s="124"/>
      <c r="BS652" s="115">
        <f>IFERROR(IF(BR652="",0,(SUMIF($G$3:BQ$3,"金额-入",$G652:BQ652)-SUMIF($G$3:BQ$3,"金额-出",$G652:BQ652))/(SUMIF($G$3:BQ$3,"数量-入",$G652:BQ652)-SUMIF($G$3:BQ$3,"数量-出",$G652:BQ652))),0)</f>
        <v>0</v>
      </c>
      <c r="BT652" s="115">
        <f t="shared" si="392"/>
        <v>0</v>
      </c>
      <c r="BU652" s="125"/>
      <c r="BV652" s="126"/>
      <c r="BW652" s="123"/>
      <c r="BX652" s="112"/>
      <c r="BY652" s="119">
        <f t="shared" si="393"/>
        <v>0</v>
      </c>
      <c r="BZ652" s="124"/>
      <c r="CA652" s="115">
        <f>IFERROR(IF(BZ652="",0,(SUMIF($G$3:BY$3,"金额-入",$G652:BY652)-SUMIF($G$3:BY$3,"金额-出",$G652:BY652))/(SUMIF($G$3:BY$3,"数量-入",$G652:BY652)-SUMIF($G$3:BY$3,"数量-出",$G652:BY652))),0)</f>
        <v>0</v>
      </c>
      <c r="CB652" s="115">
        <f t="shared" si="394"/>
        <v>0</v>
      </c>
      <c r="CC652" s="125"/>
      <c r="CD652" s="126"/>
      <c r="CE652" s="123"/>
      <c r="CF652" s="112"/>
      <c r="CG652" s="119">
        <f t="shared" si="395"/>
        <v>0</v>
      </c>
      <c r="CH652" s="124"/>
      <c r="CI652" s="115">
        <f>IFERROR(IF(CH652="",0,(SUMIF($G$3:CG$3,"金额-入",$G652:CG652)-SUMIF($G$3:CG$3,"金额-出",$G652:CG652))/(SUMIF($G$3:CG$3,"数量-入",$G652:CG652)-SUMIF($G$3:CG$3,"数量-出",$G652:CG652))),0)</f>
        <v>0</v>
      </c>
      <c r="CJ652" s="115">
        <f t="shared" si="396"/>
        <v>0</v>
      </c>
      <c r="CK652" s="125"/>
      <c r="CL652" s="126"/>
      <c r="CM652" s="123"/>
      <c r="CN652" s="112"/>
      <c r="CO652" s="119">
        <f t="shared" si="397"/>
        <v>0</v>
      </c>
      <c r="CP652" s="124"/>
      <c r="CQ652" s="115">
        <f>IFERROR(IF(CP652="",0,(SUMIF($G$3:CO$3,"金额-入",$G652:CO652)-SUMIF($G$3:CO$3,"金额-出",$G652:CO652))/(SUMIF($G$3:CO$3,"数量-入",$G652:CO652)-SUMIF($G$3:CO$3,"数量-出",$G652:CO652))),0)</f>
        <v>0</v>
      </c>
      <c r="CR652" s="115">
        <f t="shared" si="398"/>
        <v>0</v>
      </c>
      <c r="CS652" s="125"/>
      <c r="CT652" s="126"/>
      <c r="CU652" s="123"/>
      <c r="CV652" s="112"/>
      <c r="CW652" s="119">
        <f t="shared" si="399"/>
        <v>0</v>
      </c>
      <c r="CX652" s="124"/>
      <c r="CY652" s="115">
        <f>IFERROR(IF(CX652="",0,(SUMIF($G$3:CW$3,"金额-入",$G652:CW652)-SUMIF($G$3:CW$3,"金额-出",$G652:CW652))/(SUMIF($G$3:CW$3,"数量-入",$G652:CW652)-SUMIF($G$3:CW$3,"数量-出",$G652:CW652))),0)</f>
        <v>0</v>
      </c>
      <c r="CZ652" s="115">
        <f t="shared" si="400"/>
        <v>0</v>
      </c>
      <c r="DA652" s="125"/>
      <c r="DB652" s="126"/>
      <c r="DC652" s="123"/>
      <c r="DD652" s="112"/>
      <c r="DE652" s="119">
        <f t="shared" si="401"/>
        <v>0</v>
      </c>
      <c r="DF652" s="124"/>
      <c r="DG652" s="115">
        <f>IFERROR(IF(DF652="",0,(SUMIF($G$3:DE$3,"金额-入",$G652:DE652)-SUMIF($G$3:DE$3,"金额-出",$G652:DE652))/(SUMIF($G$3:DE$3,"数量-入",$G652:DE652)-SUMIF($G$3:DE$3,"数量-出",$G652:DE652))),0)</f>
        <v>0</v>
      </c>
      <c r="DH652" s="115">
        <f t="shared" si="402"/>
        <v>0</v>
      </c>
      <c r="DI652" s="125"/>
      <c r="DJ652" s="126"/>
      <c r="DK652" s="109">
        <f t="array" ref="DK652">MIN(IF(($G$3:$DJ$3="单价")*(G652:DJ652&lt;&gt;0),G652:DJ652))</f>
        <v>0</v>
      </c>
      <c r="DL652" s="97">
        <f t="array" ref="DL652">MAX(IF($G$3:$DJ$3="单价",G652:DJ652))</f>
        <v>0</v>
      </c>
      <c r="DM652" s="115">
        <f t="shared" si="403"/>
        <v>0</v>
      </c>
      <c r="DN652" s="127"/>
      <c r="DO652" s="2"/>
      <c r="DP652" s="11">
        <f t="shared" si="404"/>
        <v>0</v>
      </c>
      <c r="DQ652" s="11">
        <f t="shared" si="405"/>
        <v>0</v>
      </c>
      <c r="DR652" s="11"/>
      <c r="DS652" s="11"/>
      <c r="DT652" s="11"/>
      <c r="DU652" s="2"/>
      <c r="DV652" s="2"/>
      <c r="DW652" s="2"/>
      <c r="DX652" s="2"/>
      <c r="DY652" s="2"/>
    </row>
    <row r="653" spans="1:129" ht="18" hidden="1" customHeight="1" outlineLevel="1" x14ac:dyDescent="0.15">
      <c r="A653" s="2"/>
      <c r="B653" s="53">
        <f t="shared" si="368"/>
        <v>649</v>
      </c>
      <c r="C653" s="5"/>
      <c r="D653" s="6"/>
      <c r="E653" s="7"/>
      <c r="F653" s="8"/>
      <c r="G653" s="111"/>
      <c r="H653" s="112"/>
      <c r="I653" s="113">
        <f t="shared" si="371"/>
        <v>0</v>
      </c>
      <c r="J653" s="114">
        <f t="shared" si="372"/>
        <v>0</v>
      </c>
      <c r="K653" s="115">
        <f t="shared" si="369"/>
        <v>0</v>
      </c>
      <c r="L653" s="113">
        <f t="shared" si="373"/>
        <v>0</v>
      </c>
      <c r="M653" s="114">
        <f t="shared" si="374"/>
        <v>0</v>
      </c>
      <c r="N653" s="115">
        <f t="shared" si="370"/>
        <v>0</v>
      </c>
      <c r="O653" s="113">
        <f t="shared" si="375"/>
        <v>0</v>
      </c>
      <c r="P653" s="116">
        <f t="shared" si="376"/>
        <v>0</v>
      </c>
      <c r="Q653" s="117">
        <f t="shared" si="377"/>
        <v>0</v>
      </c>
      <c r="R653" s="118">
        <f t="shared" si="378"/>
        <v>0</v>
      </c>
      <c r="S653" s="111"/>
      <c r="T653" s="112"/>
      <c r="U653" s="119">
        <f t="shared" si="379"/>
        <v>0</v>
      </c>
      <c r="V653" s="120"/>
      <c r="W653" s="115">
        <f>IFERROR(IF(V653="",0,(SUMIF($G$3:U$3,"金额-入",$G653:U653)-SUMIF($G$3:U$3,"金额-出",$G653:U653))/(SUMIF($G$3:U$3,"数量-入",$G653:U653)-SUMIF($G$3:U$3,"数量-出",$G653:U653))),0)</f>
        <v>0</v>
      </c>
      <c r="X653" s="115">
        <f t="shared" si="380"/>
        <v>0</v>
      </c>
      <c r="Y653" s="121"/>
      <c r="Z653" s="122"/>
      <c r="AA653" s="111"/>
      <c r="AB653" s="112"/>
      <c r="AC653" s="119">
        <f t="shared" si="381"/>
        <v>0</v>
      </c>
      <c r="AD653" s="120"/>
      <c r="AE653" s="115">
        <f>IFERROR(IF(AD653="",0,(SUMIF($G$3:AC$3,"金额-入",$G653:AC653)-SUMIF($G$3:AC$3,"金额-出",$G653:AC653))/(SUMIF($G$3:AC$3,"数量-入",$G653:AC653)-SUMIF($G$3:AC$3,"数量-出",$G653:AC653))),0)</f>
        <v>0</v>
      </c>
      <c r="AF653" s="115">
        <f t="shared" si="382"/>
        <v>0</v>
      </c>
      <c r="AG653" s="121"/>
      <c r="AH653" s="122"/>
      <c r="AI653" s="123"/>
      <c r="AJ653" s="112"/>
      <c r="AK653" s="119">
        <f t="shared" si="383"/>
        <v>0</v>
      </c>
      <c r="AL653" s="124"/>
      <c r="AM653" s="115">
        <f>IFERROR(IF(AL653="",0,(SUMIF($G$3:AK$3,"金额-入",$G653:AK653)-SUMIF($G$3:AK$3,"金额-出",$G653:AK653))/(SUMIF($G$3:AK$3,"数量-入",$G653:AK653)-SUMIF($G$3:AK$3,"数量-出",$G653:AK653))),0)</f>
        <v>0</v>
      </c>
      <c r="AN653" s="115">
        <f t="shared" si="384"/>
        <v>0</v>
      </c>
      <c r="AO653" s="125"/>
      <c r="AP653" s="126"/>
      <c r="AQ653" s="123"/>
      <c r="AR653" s="112"/>
      <c r="AS653" s="119">
        <f t="shared" si="385"/>
        <v>0</v>
      </c>
      <c r="AT653" s="124"/>
      <c r="AU653" s="115">
        <f>IFERROR(IF(AT653="",0,(SUMIF($G$3:AS$3,"金额-入",$G653:AS653)-SUMIF($G$3:AS$3,"金额-出",$G653:AS653))/(SUMIF($G$3:AS$3,"数量-入",$G653:AS653)-SUMIF($G$3:AS$3,"数量-出",$G653:AS653))),0)</f>
        <v>0</v>
      </c>
      <c r="AV653" s="115">
        <f t="shared" si="386"/>
        <v>0</v>
      </c>
      <c r="AW653" s="125"/>
      <c r="AX653" s="126"/>
      <c r="AY653" s="123"/>
      <c r="AZ653" s="112"/>
      <c r="BA653" s="119">
        <f t="shared" si="387"/>
        <v>0</v>
      </c>
      <c r="BB653" s="124"/>
      <c r="BC653" s="115">
        <f>IFERROR(IF(BB653="",0,(SUMIF($G$3:BA$3,"金额-入",$G653:BA653)-SUMIF($G$3:BA$3,"金额-出",$G653:BA653))/(SUMIF($G$3:BA$3,"数量-入",$G653:BA653)-SUMIF($G$3:BA$3,"数量-出",$G653:BA653))),0)</f>
        <v>0</v>
      </c>
      <c r="BD653" s="115">
        <f t="shared" si="388"/>
        <v>0</v>
      </c>
      <c r="BE653" s="125"/>
      <c r="BF653" s="126"/>
      <c r="BG653" s="123"/>
      <c r="BH653" s="112"/>
      <c r="BI653" s="119">
        <f t="shared" si="389"/>
        <v>0</v>
      </c>
      <c r="BJ653" s="124"/>
      <c r="BK653" s="115">
        <f>IFERROR(IF(BJ653="",0,(SUMIF($G$3:BI$3,"金额-入",$G653:BI653)-SUMIF($G$3:BI$3,"金额-出",$G653:BI653))/(SUMIF($G$3:BI$3,"数量-入",$G653:BI653)-SUMIF($G$3:BI$3,"数量-出",$G653:BI653))),0)</f>
        <v>0</v>
      </c>
      <c r="BL653" s="115">
        <f t="shared" si="390"/>
        <v>0</v>
      </c>
      <c r="BM653" s="125"/>
      <c r="BN653" s="126"/>
      <c r="BO653" s="123"/>
      <c r="BP653" s="112"/>
      <c r="BQ653" s="119">
        <f t="shared" si="391"/>
        <v>0</v>
      </c>
      <c r="BR653" s="124"/>
      <c r="BS653" s="115">
        <f>IFERROR(IF(BR653="",0,(SUMIF($G$3:BQ$3,"金额-入",$G653:BQ653)-SUMIF($G$3:BQ$3,"金额-出",$G653:BQ653))/(SUMIF($G$3:BQ$3,"数量-入",$G653:BQ653)-SUMIF($G$3:BQ$3,"数量-出",$G653:BQ653))),0)</f>
        <v>0</v>
      </c>
      <c r="BT653" s="115">
        <f t="shared" si="392"/>
        <v>0</v>
      </c>
      <c r="BU653" s="125"/>
      <c r="BV653" s="126"/>
      <c r="BW653" s="123"/>
      <c r="BX653" s="112"/>
      <c r="BY653" s="119">
        <f t="shared" si="393"/>
        <v>0</v>
      </c>
      <c r="BZ653" s="124"/>
      <c r="CA653" s="115">
        <f>IFERROR(IF(BZ653="",0,(SUMIF($G$3:BY$3,"金额-入",$G653:BY653)-SUMIF($G$3:BY$3,"金额-出",$G653:BY653))/(SUMIF($G$3:BY$3,"数量-入",$G653:BY653)-SUMIF($G$3:BY$3,"数量-出",$G653:BY653))),0)</f>
        <v>0</v>
      </c>
      <c r="CB653" s="115">
        <f t="shared" si="394"/>
        <v>0</v>
      </c>
      <c r="CC653" s="125"/>
      <c r="CD653" s="126"/>
      <c r="CE653" s="123"/>
      <c r="CF653" s="112"/>
      <c r="CG653" s="119">
        <f t="shared" si="395"/>
        <v>0</v>
      </c>
      <c r="CH653" s="124"/>
      <c r="CI653" s="115">
        <f>IFERROR(IF(CH653="",0,(SUMIF($G$3:CG$3,"金额-入",$G653:CG653)-SUMIF($G$3:CG$3,"金额-出",$G653:CG653))/(SUMIF($G$3:CG$3,"数量-入",$G653:CG653)-SUMIF($G$3:CG$3,"数量-出",$G653:CG653))),0)</f>
        <v>0</v>
      </c>
      <c r="CJ653" s="115">
        <f t="shared" si="396"/>
        <v>0</v>
      </c>
      <c r="CK653" s="125"/>
      <c r="CL653" s="126"/>
      <c r="CM653" s="123"/>
      <c r="CN653" s="112"/>
      <c r="CO653" s="119">
        <f t="shared" si="397"/>
        <v>0</v>
      </c>
      <c r="CP653" s="124"/>
      <c r="CQ653" s="115">
        <f>IFERROR(IF(CP653="",0,(SUMIF($G$3:CO$3,"金额-入",$G653:CO653)-SUMIF($G$3:CO$3,"金额-出",$G653:CO653))/(SUMIF($G$3:CO$3,"数量-入",$G653:CO653)-SUMIF($G$3:CO$3,"数量-出",$G653:CO653))),0)</f>
        <v>0</v>
      </c>
      <c r="CR653" s="115">
        <f t="shared" si="398"/>
        <v>0</v>
      </c>
      <c r="CS653" s="125"/>
      <c r="CT653" s="126"/>
      <c r="CU653" s="123"/>
      <c r="CV653" s="112"/>
      <c r="CW653" s="119">
        <f t="shared" si="399"/>
        <v>0</v>
      </c>
      <c r="CX653" s="124"/>
      <c r="CY653" s="115">
        <f>IFERROR(IF(CX653="",0,(SUMIF($G$3:CW$3,"金额-入",$G653:CW653)-SUMIF($G$3:CW$3,"金额-出",$G653:CW653))/(SUMIF($G$3:CW$3,"数量-入",$G653:CW653)-SUMIF($G$3:CW$3,"数量-出",$G653:CW653))),0)</f>
        <v>0</v>
      </c>
      <c r="CZ653" s="115">
        <f t="shared" si="400"/>
        <v>0</v>
      </c>
      <c r="DA653" s="125"/>
      <c r="DB653" s="126"/>
      <c r="DC653" s="123"/>
      <c r="DD653" s="112"/>
      <c r="DE653" s="119">
        <f t="shared" si="401"/>
        <v>0</v>
      </c>
      <c r="DF653" s="124"/>
      <c r="DG653" s="115">
        <f>IFERROR(IF(DF653="",0,(SUMIF($G$3:DE$3,"金额-入",$G653:DE653)-SUMIF($G$3:DE$3,"金额-出",$G653:DE653))/(SUMIF($G$3:DE$3,"数量-入",$G653:DE653)-SUMIF($G$3:DE$3,"数量-出",$G653:DE653))),0)</f>
        <v>0</v>
      </c>
      <c r="DH653" s="115">
        <f t="shared" si="402"/>
        <v>0</v>
      </c>
      <c r="DI653" s="125"/>
      <c r="DJ653" s="126"/>
      <c r="DK653" s="109">
        <f t="array" ref="DK653">MIN(IF(($G$3:$DJ$3="单价")*(G653:DJ653&lt;&gt;0),G653:DJ653))</f>
        <v>0</v>
      </c>
      <c r="DL653" s="97">
        <f t="array" ref="DL653">MAX(IF($G$3:$DJ$3="单价",G653:DJ653))</f>
        <v>0</v>
      </c>
      <c r="DM653" s="115">
        <f t="shared" si="403"/>
        <v>0</v>
      </c>
      <c r="DN653" s="127"/>
      <c r="DO653" s="2"/>
      <c r="DP653" s="11">
        <f t="shared" si="404"/>
        <v>0</v>
      </c>
      <c r="DQ653" s="11">
        <f t="shared" si="405"/>
        <v>0</v>
      </c>
      <c r="DR653" s="11"/>
      <c r="DS653" s="11"/>
      <c r="DT653" s="11"/>
      <c r="DU653" s="2"/>
      <c r="DV653" s="2"/>
      <c r="DW653" s="2"/>
      <c r="DX653" s="2"/>
      <c r="DY653" s="2"/>
    </row>
    <row r="654" spans="1:129" ht="18" hidden="1" customHeight="1" outlineLevel="1" x14ac:dyDescent="0.15">
      <c r="A654" s="2"/>
      <c r="B654" s="53">
        <f t="shared" ref="B654:B717" si="406">ROW()-4</f>
        <v>650</v>
      </c>
      <c r="C654" s="5"/>
      <c r="D654" s="6"/>
      <c r="E654" s="7"/>
      <c r="F654" s="8"/>
      <c r="G654" s="111"/>
      <c r="H654" s="112"/>
      <c r="I654" s="113">
        <f t="shared" si="371"/>
        <v>0</v>
      </c>
      <c r="J654" s="114">
        <f t="shared" si="372"/>
        <v>0</v>
      </c>
      <c r="K654" s="115">
        <f t="shared" si="369"/>
        <v>0</v>
      </c>
      <c r="L654" s="113">
        <f t="shared" si="373"/>
        <v>0</v>
      </c>
      <c r="M654" s="114">
        <f t="shared" si="374"/>
        <v>0</v>
      </c>
      <c r="N654" s="115">
        <f t="shared" si="370"/>
        <v>0</v>
      </c>
      <c r="O654" s="113">
        <f t="shared" si="375"/>
        <v>0</v>
      </c>
      <c r="P654" s="116">
        <f t="shared" si="376"/>
        <v>0</v>
      </c>
      <c r="Q654" s="117">
        <f t="shared" si="377"/>
        <v>0</v>
      </c>
      <c r="R654" s="118">
        <f t="shared" si="378"/>
        <v>0</v>
      </c>
      <c r="S654" s="111"/>
      <c r="T654" s="112"/>
      <c r="U654" s="119">
        <f t="shared" si="379"/>
        <v>0</v>
      </c>
      <c r="V654" s="120"/>
      <c r="W654" s="115">
        <f>IFERROR(IF(V654="",0,(SUMIF($G$3:U$3,"金额-入",$G654:U654)-SUMIF($G$3:U$3,"金额-出",$G654:U654))/(SUMIF($G$3:U$3,"数量-入",$G654:U654)-SUMIF($G$3:U$3,"数量-出",$G654:U654))),0)</f>
        <v>0</v>
      </c>
      <c r="X654" s="115">
        <f t="shared" si="380"/>
        <v>0</v>
      </c>
      <c r="Y654" s="121"/>
      <c r="Z654" s="122"/>
      <c r="AA654" s="111"/>
      <c r="AB654" s="112"/>
      <c r="AC654" s="119">
        <f t="shared" si="381"/>
        <v>0</v>
      </c>
      <c r="AD654" s="120"/>
      <c r="AE654" s="115">
        <f>IFERROR(IF(AD654="",0,(SUMIF($G$3:AC$3,"金额-入",$G654:AC654)-SUMIF($G$3:AC$3,"金额-出",$G654:AC654))/(SUMIF($G$3:AC$3,"数量-入",$G654:AC654)-SUMIF($G$3:AC$3,"数量-出",$G654:AC654))),0)</f>
        <v>0</v>
      </c>
      <c r="AF654" s="115">
        <f t="shared" si="382"/>
        <v>0</v>
      </c>
      <c r="AG654" s="121"/>
      <c r="AH654" s="122"/>
      <c r="AI654" s="123"/>
      <c r="AJ654" s="112"/>
      <c r="AK654" s="119">
        <f t="shared" si="383"/>
        <v>0</v>
      </c>
      <c r="AL654" s="124"/>
      <c r="AM654" s="115">
        <f>IFERROR(IF(AL654="",0,(SUMIF($G$3:AK$3,"金额-入",$G654:AK654)-SUMIF($G$3:AK$3,"金额-出",$G654:AK654))/(SUMIF($G$3:AK$3,"数量-入",$G654:AK654)-SUMIF($G$3:AK$3,"数量-出",$G654:AK654))),0)</f>
        <v>0</v>
      </c>
      <c r="AN654" s="115">
        <f t="shared" si="384"/>
        <v>0</v>
      </c>
      <c r="AO654" s="125"/>
      <c r="AP654" s="126"/>
      <c r="AQ654" s="123"/>
      <c r="AR654" s="112"/>
      <c r="AS654" s="119">
        <f t="shared" si="385"/>
        <v>0</v>
      </c>
      <c r="AT654" s="124"/>
      <c r="AU654" s="115">
        <f>IFERROR(IF(AT654="",0,(SUMIF($G$3:AS$3,"金额-入",$G654:AS654)-SUMIF($G$3:AS$3,"金额-出",$G654:AS654))/(SUMIF($G$3:AS$3,"数量-入",$G654:AS654)-SUMIF($G$3:AS$3,"数量-出",$G654:AS654))),0)</f>
        <v>0</v>
      </c>
      <c r="AV654" s="115">
        <f t="shared" si="386"/>
        <v>0</v>
      </c>
      <c r="AW654" s="125"/>
      <c r="AX654" s="126"/>
      <c r="AY654" s="123"/>
      <c r="AZ654" s="112"/>
      <c r="BA654" s="119">
        <f t="shared" si="387"/>
        <v>0</v>
      </c>
      <c r="BB654" s="124"/>
      <c r="BC654" s="115">
        <f>IFERROR(IF(BB654="",0,(SUMIF($G$3:BA$3,"金额-入",$G654:BA654)-SUMIF($G$3:BA$3,"金额-出",$G654:BA654))/(SUMIF($G$3:BA$3,"数量-入",$G654:BA654)-SUMIF($G$3:BA$3,"数量-出",$G654:BA654))),0)</f>
        <v>0</v>
      </c>
      <c r="BD654" s="115">
        <f t="shared" si="388"/>
        <v>0</v>
      </c>
      <c r="BE654" s="125"/>
      <c r="BF654" s="126"/>
      <c r="BG654" s="123"/>
      <c r="BH654" s="112"/>
      <c r="BI654" s="119">
        <f t="shared" si="389"/>
        <v>0</v>
      </c>
      <c r="BJ654" s="124"/>
      <c r="BK654" s="115">
        <f>IFERROR(IF(BJ654="",0,(SUMIF($G$3:BI$3,"金额-入",$G654:BI654)-SUMIF($G$3:BI$3,"金额-出",$G654:BI654))/(SUMIF($G$3:BI$3,"数量-入",$G654:BI654)-SUMIF($G$3:BI$3,"数量-出",$G654:BI654))),0)</f>
        <v>0</v>
      </c>
      <c r="BL654" s="115">
        <f t="shared" si="390"/>
        <v>0</v>
      </c>
      <c r="BM654" s="125"/>
      <c r="BN654" s="126"/>
      <c r="BO654" s="123"/>
      <c r="BP654" s="112"/>
      <c r="BQ654" s="119">
        <f t="shared" si="391"/>
        <v>0</v>
      </c>
      <c r="BR654" s="124"/>
      <c r="BS654" s="115">
        <f>IFERROR(IF(BR654="",0,(SUMIF($G$3:BQ$3,"金额-入",$G654:BQ654)-SUMIF($G$3:BQ$3,"金额-出",$G654:BQ654))/(SUMIF($G$3:BQ$3,"数量-入",$G654:BQ654)-SUMIF($G$3:BQ$3,"数量-出",$G654:BQ654))),0)</f>
        <v>0</v>
      </c>
      <c r="BT654" s="115">
        <f t="shared" si="392"/>
        <v>0</v>
      </c>
      <c r="BU654" s="125"/>
      <c r="BV654" s="126"/>
      <c r="BW654" s="123"/>
      <c r="BX654" s="112"/>
      <c r="BY654" s="119">
        <f t="shared" si="393"/>
        <v>0</v>
      </c>
      <c r="BZ654" s="124"/>
      <c r="CA654" s="115">
        <f>IFERROR(IF(BZ654="",0,(SUMIF($G$3:BY$3,"金额-入",$G654:BY654)-SUMIF($G$3:BY$3,"金额-出",$G654:BY654))/(SUMIF($G$3:BY$3,"数量-入",$G654:BY654)-SUMIF($G$3:BY$3,"数量-出",$G654:BY654))),0)</f>
        <v>0</v>
      </c>
      <c r="CB654" s="115">
        <f t="shared" si="394"/>
        <v>0</v>
      </c>
      <c r="CC654" s="125"/>
      <c r="CD654" s="126"/>
      <c r="CE654" s="123"/>
      <c r="CF654" s="112"/>
      <c r="CG654" s="119">
        <f t="shared" si="395"/>
        <v>0</v>
      </c>
      <c r="CH654" s="124"/>
      <c r="CI654" s="115">
        <f>IFERROR(IF(CH654="",0,(SUMIF($G$3:CG$3,"金额-入",$G654:CG654)-SUMIF($G$3:CG$3,"金额-出",$G654:CG654))/(SUMIF($G$3:CG$3,"数量-入",$G654:CG654)-SUMIF($G$3:CG$3,"数量-出",$G654:CG654))),0)</f>
        <v>0</v>
      </c>
      <c r="CJ654" s="115">
        <f t="shared" si="396"/>
        <v>0</v>
      </c>
      <c r="CK654" s="125"/>
      <c r="CL654" s="126"/>
      <c r="CM654" s="123"/>
      <c r="CN654" s="112"/>
      <c r="CO654" s="119">
        <f t="shared" si="397"/>
        <v>0</v>
      </c>
      <c r="CP654" s="124"/>
      <c r="CQ654" s="115">
        <f>IFERROR(IF(CP654="",0,(SUMIF($G$3:CO$3,"金额-入",$G654:CO654)-SUMIF($G$3:CO$3,"金额-出",$G654:CO654))/(SUMIF($G$3:CO$3,"数量-入",$G654:CO654)-SUMIF($G$3:CO$3,"数量-出",$G654:CO654))),0)</f>
        <v>0</v>
      </c>
      <c r="CR654" s="115">
        <f t="shared" si="398"/>
        <v>0</v>
      </c>
      <c r="CS654" s="125"/>
      <c r="CT654" s="126"/>
      <c r="CU654" s="123"/>
      <c r="CV654" s="112"/>
      <c r="CW654" s="119">
        <f t="shared" si="399"/>
        <v>0</v>
      </c>
      <c r="CX654" s="124"/>
      <c r="CY654" s="115">
        <f>IFERROR(IF(CX654="",0,(SUMIF($G$3:CW$3,"金额-入",$G654:CW654)-SUMIF($G$3:CW$3,"金额-出",$G654:CW654))/(SUMIF($G$3:CW$3,"数量-入",$G654:CW654)-SUMIF($G$3:CW$3,"数量-出",$G654:CW654))),0)</f>
        <v>0</v>
      </c>
      <c r="CZ654" s="115">
        <f t="shared" si="400"/>
        <v>0</v>
      </c>
      <c r="DA654" s="125"/>
      <c r="DB654" s="126"/>
      <c r="DC654" s="123"/>
      <c r="DD654" s="112"/>
      <c r="DE654" s="119">
        <f t="shared" si="401"/>
        <v>0</v>
      </c>
      <c r="DF654" s="124"/>
      <c r="DG654" s="115">
        <f>IFERROR(IF(DF654="",0,(SUMIF($G$3:DE$3,"金额-入",$G654:DE654)-SUMIF($G$3:DE$3,"金额-出",$G654:DE654))/(SUMIF($G$3:DE$3,"数量-入",$G654:DE654)-SUMIF($G$3:DE$3,"数量-出",$G654:DE654))),0)</f>
        <v>0</v>
      </c>
      <c r="DH654" s="115">
        <f t="shared" si="402"/>
        <v>0</v>
      </c>
      <c r="DI654" s="125"/>
      <c r="DJ654" s="126"/>
      <c r="DK654" s="109">
        <f t="array" ref="DK654">MIN(IF(($G$3:$DJ$3="单价")*(G654:DJ654&lt;&gt;0),G654:DJ654))</f>
        <v>0</v>
      </c>
      <c r="DL654" s="97">
        <f t="array" ref="DL654">MAX(IF($G$3:$DJ$3="单价",G654:DJ654))</f>
        <v>0</v>
      </c>
      <c r="DM654" s="115">
        <f t="shared" si="403"/>
        <v>0</v>
      </c>
      <c r="DN654" s="127"/>
      <c r="DO654" s="2"/>
      <c r="DP654" s="11">
        <f t="shared" si="404"/>
        <v>0</v>
      </c>
      <c r="DQ654" s="11">
        <f t="shared" si="405"/>
        <v>0</v>
      </c>
      <c r="DR654" s="11"/>
      <c r="DS654" s="11"/>
      <c r="DT654" s="11"/>
      <c r="DU654" s="2"/>
      <c r="DV654" s="2"/>
      <c r="DW654" s="2"/>
      <c r="DX654" s="2"/>
      <c r="DY654" s="2"/>
    </row>
    <row r="655" spans="1:129" ht="18" hidden="1" customHeight="1" outlineLevel="1" x14ac:dyDescent="0.15">
      <c r="A655" s="2"/>
      <c r="B655" s="53">
        <f t="shared" si="406"/>
        <v>651</v>
      </c>
      <c r="C655" s="5"/>
      <c r="D655" s="6"/>
      <c r="E655" s="7"/>
      <c r="F655" s="8"/>
      <c r="G655" s="111"/>
      <c r="H655" s="112"/>
      <c r="I655" s="113">
        <f t="shared" si="371"/>
        <v>0</v>
      </c>
      <c r="J655" s="114">
        <f t="shared" si="372"/>
        <v>0</v>
      </c>
      <c r="K655" s="115">
        <f t="shared" si="369"/>
        <v>0</v>
      </c>
      <c r="L655" s="113">
        <f t="shared" si="373"/>
        <v>0</v>
      </c>
      <c r="M655" s="114">
        <f t="shared" si="374"/>
        <v>0</v>
      </c>
      <c r="N655" s="115">
        <f t="shared" si="370"/>
        <v>0</v>
      </c>
      <c r="O655" s="113">
        <f t="shared" si="375"/>
        <v>0</v>
      </c>
      <c r="P655" s="116">
        <f t="shared" si="376"/>
        <v>0</v>
      </c>
      <c r="Q655" s="117">
        <f t="shared" si="377"/>
        <v>0</v>
      </c>
      <c r="R655" s="118">
        <f t="shared" si="378"/>
        <v>0</v>
      </c>
      <c r="S655" s="111"/>
      <c r="T655" s="112"/>
      <c r="U655" s="119">
        <f t="shared" si="379"/>
        <v>0</v>
      </c>
      <c r="V655" s="120"/>
      <c r="W655" s="115">
        <f>IFERROR(IF(V655="",0,(SUMIF($G$3:U$3,"金额-入",$G655:U655)-SUMIF($G$3:U$3,"金额-出",$G655:U655))/(SUMIF($G$3:U$3,"数量-入",$G655:U655)-SUMIF($G$3:U$3,"数量-出",$G655:U655))),0)</f>
        <v>0</v>
      </c>
      <c r="X655" s="115">
        <f t="shared" si="380"/>
        <v>0</v>
      </c>
      <c r="Y655" s="121"/>
      <c r="Z655" s="122"/>
      <c r="AA655" s="111"/>
      <c r="AB655" s="112"/>
      <c r="AC655" s="119">
        <f t="shared" si="381"/>
        <v>0</v>
      </c>
      <c r="AD655" s="120"/>
      <c r="AE655" s="115">
        <f>IFERROR(IF(AD655="",0,(SUMIF($G$3:AC$3,"金额-入",$G655:AC655)-SUMIF($G$3:AC$3,"金额-出",$G655:AC655))/(SUMIF($G$3:AC$3,"数量-入",$G655:AC655)-SUMIF($G$3:AC$3,"数量-出",$G655:AC655))),0)</f>
        <v>0</v>
      </c>
      <c r="AF655" s="115">
        <f t="shared" si="382"/>
        <v>0</v>
      </c>
      <c r="AG655" s="121"/>
      <c r="AH655" s="122"/>
      <c r="AI655" s="123"/>
      <c r="AJ655" s="112"/>
      <c r="AK655" s="119">
        <f t="shared" si="383"/>
        <v>0</v>
      </c>
      <c r="AL655" s="124"/>
      <c r="AM655" s="115">
        <f>IFERROR(IF(AL655="",0,(SUMIF($G$3:AK$3,"金额-入",$G655:AK655)-SUMIF($G$3:AK$3,"金额-出",$G655:AK655))/(SUMIF($G$3:AK$3,"数量-入",$G655:AK655)-SUMIF($G$3:AK$3,"数量-出",$G655:AK655))),0)</f>
        <v>0</v>
      </c>
      <c r="AN655" s="115">
        <f t="shared" si="384"/>
        <v>0</v>
      </c>
      <c r="AO655" s="125"/>
      <c r="AP655" s="126"/>
      <c r="AQ655" s="123"/>
      <c r="AR655" s="112"/>
      <c r="AS655" s="119">
        <f t="shared" si="385"/>
        <v>0</v>
      </c>
      <c r="AT655" s="124"/>
      <c r="AU655" s="115">
        <f>IFERROR(IF(AT655="",0,(SUMIF($G$3:AS$3,"金额-入",$G655:AS655)-SUMIF($G$3:AS$3,"金额-出",$G655:AS655))/(SUMIF($G$3:AS$3,"数量-入",$G655:AS655)-SUMIF($G$3:AS$3,"数量-出",$G655:AS655))),0)</f>
        <v>0</v>
      </c>
      <c r="AV655" s="115">
        <f t="shared" si="386"/>
        <v>0</v>
      </c>
      <c r="AW655" s="125"/>
      <c r="AX655" s="126"/>
      <c r="AY655" s="123"/>
      <c r="AZ655" s="112"/>
      <c r="BA655" s="119">
        <f t="shared" si="387"/>
        <v>0</v>
      </c>
      <c r="BB655" s="124"/>
      <c r="BC655" s="115">
        <f>IFERROR(IF(BB655="",0,(SUMIF($G$3:BA$3,"金额-入",$G655:BA655)-SUMIF($G$3:BA$3,"金额-出",$G655:BA655))/(SUMIF($G$3:BA$3,"数量-入",$G655:BA655)-SUMIF($G$3:BA$3,"数量-出",$G655:BA655))),0)</f>
        <v>0</v>
      </c>
      <c r="BD655" s="115">
        <f t="shared" si="388"/>
        <v>0</v>
      </c>
      <c r="BE655" s="125"/>
      <c r="BF655" s="126"/>
      <c r="BG655" s="123"/>
      <c r="BH655" s="112"/>
      <c r="BI655" s="119">
        <f t="shared" si="389"/>
        <v>0</v>
      </c>
      <c r="BJ655" s="124"/>
      <c r="BK655" s="115">
        <f>IFERROR(IF(BJ655="",0,(SUMIF($G$3:BI$3,"金额-入",$G655:BI655)-SUMIF($G$3:BI$3,"金额-出",$G655:BI655))/(SUMIF($G$3:BI$3,"数量-入",$G655:BI655)-SUMIF($G$3:BI$3,"数量-出",$G655:BI655))),0)</f>
        <v>0</v>
      </c>
      <c r="BL655" s="115">
        <f t="shared" si="390"/>
        <v>0</v>
      </c>
      <c r="BM655" s="125"/>
      <c r="BN655" s="126"/>
      <c r="BO655" s="123"/>
      <c r="BP655" s="112"/>
      <c r="BQ655" s="119">
        <f t="shared" si="391"/>
        <v>0</v>
      </c>
      <c r="BR655" s="124"/>
      <c r="BS655" s="115">
        <f>IFERROR(IF(BR655="",0,(SUMIF($G$3:BQ$3,"金额-入",$G655:BQ655)-SUMIF($G$3:BQ$3,"金额-出",$G655:BQ655))/(SUMIF($G$3:BQ$3,"数量-入",$G655:BQ655)-SUMIF($G$3:BQ$3,"数量-出",$G655:BQ655))),0)</f>
        <v>0</v>
      </c>
      <c r="BT655" s="115">
        <f t="shared" si="392"/>
        <v>0</v>
      </c>
      <c r="BU655" s="125"/>
      <c r="BV655" s="126"/>
      <c r="BW655" s="123"/>
      <c r="BX655" s="112"/>
      <c r="BY655" s="119">
        <f t="shared" si="393"/>
        <v>0</v>
      </c>
      <c r="BZ655" s="124"/>
      <c r="CA655" s="115">
        <f>IFERROR(IF(BZ655="",0,(SUMIF($G$3:BY$3,"金额-入",$G655:BY655)-SUMIF($G$3:BY$3,"金额-出",$G655:BY655))/(SUMIF($G$3:BY$3,"数量-入",$G655:BY655)-SUMIF($G$3:BY$3,"数量-出",$G655:BY655))),0)</f>
        <v>0</v>
      </c>
      <c r="CB655" s="115">
        <f t="shared" si="394"/>
        <v>0</v>
      </c>
      <c r="CC655" s="125"/>
      <c r="CD655" s="126"/>
      <c r="CE655" s="123"/>
      <c r="CF655" s="112"/>
      <c r="CG655" s="119">
        <f t="shared" si="395"/>
        <v>0</v>
      </c>
      <c r="CH655" s="124"/>
      <c r="CI655" s="115">
        <f>IFERROR(IF(CH655="",0,(SUMIF($G$3:CG$3,"金额-入",$G655:CG655)-SUMIF($G$3:CG$3,"金额-出",$G655:CG655))/(SUMIF($G$3:CG$3,"数量-入",$G655:CG655)-SUMIF($G$3:CG$3,"数量-出",$G655:CG655))),0)</f>
        <v>0</v>
      </c>
      <c r="CJ655" s="115">
        <f t="shared" si="396"/>
        <v>0</v>
      </c>
      <c r="CK655" s="125"/>
      <c r="CL655" s="126"/>
      <c r="CM655" s="123"/>
      <c r="CN655" s="112"/>
      <c r="CO655" s="119">
        <f t="shared" si="397"/>
        <v>0</v>
      </c>
      <c r="CP655" s="124"/>
      <c r="CQ655" s="115">
        <f>IFERROR(IF(CP655="",0,(SUMIF($G$3:CO$3,"金额-入",$G655:CO655)-SUMIF($G$3:CO$3,"金额-出",$G655:CO655))/(SUMIF($G$3:CO$3,"数量-入",$G655:CO655)-SUMIF($G$3:CO$3,"数量-出",$G655:CO655))),0)</f>
        <v>0</v>
      </c>
      <c r="CR655" s="115">
        <f t="shared" si="398"/>
        <v>0</v>
      </c>
      <c r="CS655" s="125"/>
      <c r="CT655" s="126"/>
      <c r="CU655" s="123"/>
      <c r="CV655" s="112"/>
      <c r="CW655" s="119">
        <f t="shared" si="399"/>
        <v>0</v>
      </c>
      <c r="CX655" s="124"/>
      <c r="CY655" s="115">
        <f>IFERROR(IF(CX655="",0,(SUMIF($G$3:CW$3,"金额-入",$G655:CW655)-SUMIF($G$3:CW$3,"金额-出",$G655:CW655))/(SUMIF($G$3:CW$3,"数量-入",$G655:CW655)-SUMIF($G$3:CW$3,"数量-出",$G655:CW655))),0)</f>
        <v>0</v>
      </c>
      <c r="CZ655" s="115">
        <f t="shared" si="400"/>
        <v>0</v>
      </c>
      <c r="DA655" s="125"/>
      <c r="DB655" s="126"/>
      <c r="DC655" s="123"/>
      <c r="DD655" s="112"/>
      <c r="DE655" s="119">
        <f t="shared" si="401"/>
        <v>0</v>
      </c>
      <c r="DF655" s="124"/>
      <c r="DG655" s="115">
        <f>IFERROR(IF(DF655="",0,(SUMIF($G$3:DE$3,"金额-入",$G655:DE655)-SUMIF($G$3:DE$3,"金额-出",$G655:DE655))/(SUMIF($G$3:DE$3,"数量-入",$G655:DE655)-SUMIF($G$3:DE$3,"数量-出",$G655:DE655))),0)</f>
        <v>0</v>
      </c>
      <c r="DH655" s="115">
        <f t="shared" si="402"/>
        <v>0</v>
      </c>
      <c r="DI655" s="125"/>
      <c r="DJ655" s="126"/>
      <c r="DK655" s="109">
        <f t="array" ref="DK655">MIN(IF(($G$3:$DJ$3="单价")*(G655:DJ655&lt;&gt;0),G655:DJ655))</f>
        <v>0</v>
      </c>
      <c r="DL655" s="97">
        <f t="array" ref="DL655">MAX(IF($G$3:$DJ$3="单价",G655:DJ655))</f>
        <v>0</v>
      </c>
      <c r="DM655" s="115">
        <f t="shared" si="403"/>
        <v>0</v>
      </c>
      <c r="DN655" s="127"/>
      <c r="DO655" s="2"/>
      <c r="DP655" s="11">
        <f t="shared" si="404"/>
        <v>0</v>
      </c>
      <c r="DQ655" s="11">
        <f t="shared" si="405"/>
        <v>0</v>
      </c>
      <c r="DR655" s="11"/>
      <c r="DS655" s="11"/>
      <c r="DT655" s="11"/>
      <c r="DU655" s="2"/>
      <c r="DV655" s="2"/>
      <c r="DW655" s="2"/>
      <c r="DX655" s="2"/>
      <c r="DY655" s="2"/>
    </row>
    <row r="656" spans="1:129" ht="18" hidden="1" customHeight="1" outlineLevel="1" x14ac:dyDescent="0.15">
      <c r="A656" s="2"/>
      <c r="B656" s="53">
        <f t="shared" si="406"/>
        <v>652</v>
      </c>
      <c r="C656" s="5"/>
      <c r="D656" s="6"/>
      <c r="E656" s="7"/>
      <c r="F656" s="8"/>
      <c r="G656" s="111"/>
      <c r="H656" s="112"/>
      <c r="I656" s="113">
        <f t="shared" si="371"/>
        <v>0</v>
      </c>
      <c r="J656" s="114">
        <f t="shared" si="372"/>
        <v>0</v>
      </c>
      <c r="K656" s="115">
        <f t="shared" si="369"/>
        <v>0</v>
      </c>
      <c r="L656" s="113">
        <f t="shared" si="373"/>
        <v>0</v>
      </c>
      <c r="M656" s="114">
        <f t="shared" si="374"/>
        <v>0</v>
      </c>
      <c r="N656" s="115">
        <f t="shared" si="370"/>
        <v>0</v>
      </c>
      <c r="O656" s="113">
        <f t="shared" si="375"/>
        <v>0</v>
      </c>
      <c r="P656" s="116">
        <f t="shared" si="376"/>
        <v>0</v>
      </c>
      <c r="Q656" s="117">
        <f t="shared" si="377"/>
        <v>0</v>
      </c>
      <c r="R656" s="118">
        <f t="shared" si="378"/>
        <v>0</v>
      </c>
      <c r="S656" s="111"/>
      <c r="T656" s="112"/>
      <c r="U656" s="119">
        <f t="shared" si="379"/>
        <v>0</v>
      </c>
      <c r="V656" s="120"/>
      <c r="W656" s="115">
        <f>IFERROR(IF(V656="",0,(SUMIF($G$3:U$3,"金额-入",$G656:U656)-SUMIF($G$3:U$3,"金额-出",$G656:U656))/(SUMIF($G$3:U$3,"数量-入",$G656:U656)-SUMIF($G$3:U$3,"数量-出",$G656:U656))),0)</f>
        <v>0</v>
      </c>
      <c r="X656" s="115">
        <f t="shared" si="380"/>
        <v>0</v>
      </c>
      <c r="Y656" s="121"/>
      <c r="Z656" s="122"/>
      <c r="AA656" s="111"/>
      <c r="AB656" s="112"/>
      <c r="AC656" s="119">
        <f t="shared" si="381"/>
        <v>0</v>
      </c>
      <c r="AD656" s="120"/>
      <c r="AE656" s="115">
        <f>IFERROR(IF(AD656="",0,(SUMIF($G$3:AC$3,"金额-入",$G656:AC656)-SUMIF($G$3:AC$3,"金额-出",$G656:AC656))/(SUMIF($G$3:AC$3,"数量-入",$G656:AC656)-SUMIF($G$3:AC$3,"数量-出",$G656:AC656))),0)</f>
        <v>0</v>
      </c>
      <c r="AF656" s="115">
        <f t="shared" si="382"/>
        <v>0</v>
      </c>
      <c r="AG656" s="121"/>
      <c r="AH656" s="122"/>
      <c r="AI656" s="123"/>
      <c r="AJ656" s="112"/>
      <c r="AK656" s="119">
        <f t="shared" si="383"/>
        <v>0</v>
      </c>
      <c r="AL656" s="124"/>
      <c r="AM656" s="115">
        <f>IFERROR(IF(AL656="",0,(SUMIF($G$3:AK$3,"金额-入",$G656:AK656)-SUMIF($G$3:AK$3,"金额-出",$G656:AK656))/(SUMIF($G$3:AK$3,"数量-入",$G656:AK656)-SUMIF($G$3:AK$3,"数量-出",$G656:AK656))),0)</f>
        <v>0</v>
      </c>
      <c r="AN656" s="115">
        <f t="shared" si="384"/>
        <v>0</v>
      </c>
      <c r="AO656" s="125"/>
      <c r="AP656" s="126"/>
      <c r="AQ656" s="123"/>
      <c r="AR656" s="112"/>
      <c r="AS656" s="119">
        <f t="shared" si="385"/>
        <v>0</v>
      </c>
      <c r="AT656" s="124"/>
      <c r="AU656" s="115">
        <f>IFERROR(IF(AT656="",0,(SUMIF($G$3:AS$3,"金额-入",$G656:AS656)-SUMIF($G$3:AS$3,"金额-出",$G656:AS656))/(SUMIF($G$3:AS$3,"数量-入",$G656:AS656)-SUMIF($G$3:AS$3,"数量-出",$G656:AS656))),0)</f>
        <v>0</v>
      </c>
      <c r="AV656" s="115">
        <f t="shared" si="386"/>
        <v>0</v>
      </c>
      <c r="AW656" s="125"/>
      <c r="AX656" s="126"/>
      <c r="AY656" s="123"/>
      <c r="AZ656" s="112"/>
      <c r="BA656" s="119">
        <f t="shared" si="387"/>
        <v>0</v>
      </c>
      <c r="BB656" s="124"/>
      <c r="BC656" s="115">
        <f>IFERROR(IF(BB656="",0,(SUMIF($G$3:BA$3,"金额-入",$G656:BA656)-SUMIF($G$3:BA$3,"金额-出",$G656:BA656))/(SUMIF($G$3:BA$3,"数量-入",$G656:BA656)-SUMIF($G$3:BA$3,"数量-出",$G656:BA656))),0)</f>
        <v>0</v>
      </c>
      <c r="BD656" s="115">
        <f t="shared" si="388"/>
        <v>0</v>
      </c>
      <c r="BE656" s="125"/>
      <c r="BF656" s="126"/>
      <c r="BG656" s="123"/>
      <c r="BH656" s="112"/>
      <c r="BI656" s="119">
        <f t="shared" si="389"/>
        <v>0</v>
      </c>
      <c r="BJ656" s="124"/>
      <c r="BK656" s="115">
        <f>IFERROR(IF(BJ656="",0,(SUMIF($G$3:BI$3,"金额-入",$G656:BI656)-SUMIF($G$3:BI$3,"金额-出",$G656:BI656))/(SUMIF($G$3:BI$3,"数量-入",$G656:BI656)-SUMIF($G$3:BI$3,"数量-出",$G656:BI656))),0)</f>
        <v>0</v>
      </c>
      <c r="BL656" s="115">
        <f t="shared" si="390"/>
        <v>0</v>
      </c>
      <c r="BM656" s="125"/>
      <c r="BN656" s="126"/>
      <c r="BO656" s="123"/>
      <c r="BP656" s="112"/>
      <c r="BQ656" s="119">
        <f t="shared" si="391"/>
        <v>0</v>
      </c>
      <c r="BR656" s="124"/>
      <c r="BS656" s="115">
        <f>IFERROR(IF(BR656="",0,(SUMIF($G$3:BQ$3,"金额-入",$G656:BQ656)-SUMIF($G$3:BQ$3,"金额-出",$G656:BQ656))/(SUMIF($G$3:BQ$3,"数量-入",$G656:BQ656)-SUMIF($G$3:BQ$3,"数量-出",$G656:BQ656))),0)</f>
        <v>0</v>
      </c>
      <c r="BT656" s="115">
        <f t="shared" si="392"/>
        <v>0</v>
      </c>
      <c r="BU656" s="125"/>
      <c r="BV656" s="126"/>
      <c r="BW656" s="123"/>
      <c r="BX656" s="112"/>
      <c r="BY656" s="119">
        <f t="shared" si="393"/>
        <v>0</v>
      </c>
      <c r="BZ656" s="124"/>
      <c r="CA656" s="115">
        <f>IFERROR(IF(BZ656="",0,(SUMIF($G$3:BY$3,"金额-入",$G656:BY656)-SUMIF($G$3:BY$3,"金额-出",$G656:BY656))/(SUMIF($G$3:BY$3,"数量-入",$G656:BY656)-SUMIF($G$3:BY$3,"数量-出",$G656:BY656))),0)</f>
        <v>0</v>
      </c>
      <c r="CB656" s="115">
        <f t="shared" si="394"/>
        <v>0</v>
      </c>
      <c r="CC656" s="125"/>
      <c r="CD656" s="126"/>
      <c r="CE656" s="123"/>
      <c r="CF656" s="112"/>
      <c r="CG656" s="119">
        <f t="shared" si="395"/>
        <v>0</v>
      </c>
      <c r="CH656" s="124"/>
      <c r="CI656" s="115">
        <f>IFERROR(IF(CH656="",0,(SUMIF($G$3:CG$3,"金额-入",$G656:CG656)-SUMIF($G$3:CG$3,"金额-出",$G656:CG656))/(SUMIF($G$3:CG$3,"数量-入",$G656:CG656)-SUMIF($G$3:CG$3,"数量-出",$G656:CG656))),0)</f>
        <v>0</v>
      </c>
      <c r="CJ656" s="115">
        <f t="shared" si="396"/>
        <v>0</v>
      </c>
      <c r="CK656" s="125"/>
      <c r="CL656" s="126"/>
      <c r="CM656" s="123"/>
      <c r="CN656" s="112"/>
      <c r="CO656" s="119">
        <f t="shared" si="397"/>
        <v>0</v>
      </c>
      <c r="CP656" s="124"/>
      <c r="CQ656" s="115">
        <f>IFERROR(IF(CP656="",0,(SUMIF($G$3:CO$3,"金额-入",$G656:CO656)-SUMIF($G$3:CO$3,"金额-出",$G656:CO656))/(SUMIF($G$3:CO$3,"数量-入",$G656:CO656)-SUMIF($G$3:CO$3,"数量-出",$G656:CO656))),0)</f>
        <v>0</v>
      </c>
      <c r="CR656" s="115">
        <f t="shared" si="398"/>
        <v>0</v>
      </c>
      <c r="CS656" s="125"/>
      <c r="CT656" s="126"/>
      <c r="CU656" s="123"/>
      <c r="CV656" s="112"/>
      <c r="CW656" s="119">
        <f t="shared" si="399"/>
        <v>0</v>
      </c>
      <c r="CX656" s="124"/>
      <c r="CY656" s="115">
        <f>IFERROR(IF(CX656="",0,(SUMIF($G$3:CW$3,"金额-入",$G656:CW656)-SUMIF($G$3:CW$3,"金额-出",$G656:CW656))/(SUMIF($G$3:CW$3,"数量-入",$G656:CW656)-SUMIF($G$3:CW$3,"数量-出",$G656:CW656))),0)</f>
        <v>0</v>
      </c>
      <c r="CZ656" s="115">
        <f t="shared" si="400"/>
        <v>0</v>
      </c>
      <c r="DA656" s="125"/>
      <c r="DB656" s="126"/>
      <c r="DC656" s="123"/>
      <c r="DD656" s="112"/>
      <c r="DE656" s="119">
        <f t="shared" si="401"/>
        <v>0</v>
      </c>
      <c r="DF656" s="124"/>
      <c r="DG656" s="115">
        <f>IFERROR(IF(DF656="",0,(SUMIF($G$3:DE$3,"金额-入",$G656:DE656)-SUMIF($G$3:DE$3,"金额-出",$G656:DE656))/(SUMIF($G$3:DE$3,"数量-入",$G656:DE656)-SUMIF($G$3:DE$3,"数量-出",$G656:DE656))),0)</f>
        <v>0</v>
      </c>
      <c r="DH656" s="115">
        <f t="shared" si="402"/>
        <v>0</v>
      </c>
      <c r="DI656" s="125"/>
      <c r="DJ656" s="126"/>
      <c r="DK656" s="109">
        <f t="array" ref="DK656">MIN(IF(($G$3:$DJ$3="单价")*(G656:DJ656&lt;&gt;0),G656:DJ656))</f>
        <v>0</v>
      </c>
      <c r="DL656" s="97">
        <f t="array" ref="DL656">MAX(IF($G$3:$DJ$3="单价",G656:DJ656))</f>
        <v>0</v>
      </c>
      <c r="DM656" s="115">
        <f t="shared" si="403"/>
        <v>0</v>
      </c>
      <c r="DN656" s="127"/>
      <c r="DO656" s="2"/>
      <c r="DP656" s="11">
        <f t="shared" si="404"/>
        <v>0</v>
      </c>
      <c r="DQ656" s="11">
        <f t="shared" si="405"/>
        <v>0</v>
      </c>
      <c r="DR656" s="11"/>
      <c r="DS656" s="11"/>
      <c r="DT656" s="11"/>
      <c r="DU656" s="2"/>
      <c r="DV656" s="2"/>
      <c r="DW656" s="2"/>
      <c r="DX656" s="2"/>
      <c r="DY656" s="2"/>
    </row>
    <row r="657" spans="1:129" ht="18" hidden="1" customHeight="1" outlineLevel="1" x14ac:dyDescent="0.15">
      <c r="A657" s="2"/>
      <c r="B657" s="53">
        <f t="shared" si="406"/>
        <v>653</v>
      </c>
      <c r="C657" s="5"/>
      <c r="D657" s="6"/>
      <c r="E657" s="7"/>
      <c r="F657" s="8"/>
      <c r="G657" s="111"/>
      <c r="H657" s="112"/>
      <c r="I657" s="113">
        <f t="shared" si="371"/>
        <v>0</v>
      </c>
      <c r="J657" s="114">
        <f t="shared" si="372"/>
        <v>0</v>
      </c>
      <c r="K657" s="115">
        <f t="shared" si="369"/>
        <v>0</v>
      </c>
      <c r="L657" s="113">
        <f t="shared" si="373"/>
        <v>0</v>
      </c>
      <c r="M657" s="114">
        <f t="shared" si="374"/>
        <v>0</v>
      </c>
      <c r="N657" s="115">
        <f t="shared" si="370"/>
        <v>0</v>
      </c>
      <c r="O657" s="113">
        <f t="shared" si="375"/>
        <v>0</v>
      </c>
      <c r="P657" s="116">
        <f t="shared" si="376"/>
        <v>0</v>
      </c>
      <c r="Q657" s="117">
        <f t="shared" si="377"/>
        <v>0</v>
      </c>
      <c r="R657" s="118">
        <f t="shared" si="378"/>
        <v>0</v>
      </c>
      <c r="S657" s="111"/>
      <c r="T657" s="112"/>
      <c r="U657" s="119">
        <f t="shared" si="379"/>
        <v>0</v>
      </c>
      <c r="V657" s="120"/>
      <c r="W657" s="115">
        <f>IFERROR(IF(V657="",0,(SUMIF($G$3:U$3,"金额-入",$G657:U657)-SUMIF($G$3:U$3,"金额-出",$G657:U657))/(SUMIF($G$3:U$3,"数量-入",$G657:U657)-SUMIF($G$3:U$3,"数量-出",$G657:U657))),0)</f>
        <v>0</v>
      </c>
      <c r="X657" s="115">
        <f t="shared" si="380"/>
        <v>0</v>
      </c>
      <c r="Y657" s="121"/>
      <c r="Z657" s="122"/>
      <c r="AA657" s="111"/>
      <c r="AB657" s="112"/>
      <c r="AC657" s="119">
        <f t="shared" si="381"/>
        <v>0</v>
      </c>
      <c r="AD657" s="120"/>
      <c r="AE657" s="115">
        <f>IFERROR(IF(AD657="",0,(SUMIF($G$3:AC$3,"金额-入",$G657:AC657)-SUMIF($G$3:AC$3,"金额-出",$G657:AC657))/(SUMIF($G$3:AC$3,"数量-入",$G657:AC657)-SUMIF($G$3:AC$3,"数量-出",$G657:AC657))),0)</f>
        <v>0</v>
      </c>
      <c r="AF657" s="115">
        <f t="shared" si="382"/>
        <v>0</v>
      </c>
      <c r="AG657" s="121"/>
      <c r="AH657" s="122"/>
      <c r="AI657" s="123"/>
      <c r="AJ657" s="112"/>
      <c r="AK657" s="119">
        <f t="shared" si="383"/>
        <v>0</v>
      </c>
      <c r="AL657" s="124"/>
      <c r="AM657" s="115">
        <f>IFERROR(IF(AL657="",0,(SUMIF($G$3:AK$3,"金额-入",$G657:AK657)-SUMIF($G$3:AK$3,"金额-出",$G657:AK657))/(SUMIF($G$3:AK$3,"数量-入",$G657:AK657)-SUMIF($G$3:AK$3,"数量-出",$G657:AK657))),0)</f>
        <v>0</v>
      </c>
      <c r="AN657" s="115">
        <f t="shared" si="384"/>
        <v>0</v>
      </c>
      <c r="AO657" s="125"/>
      <c r="AP657" s="126"/>
      <c r="AQ657" s="123"/>
      <c r="AR657" s="112"/>
      <c r="AS657" s="119">
        <f t="shared" si="385"/>
        <v>0</v>
      </c>
      <c r="AT657" s="124"/>
      <c r="AU657" s="115">
        <f>IFERROR(IF(AT657="",0,(SUMIF($G$3:AS$3,"金额-入",$G657:AS657)-SUMIF($G$3:AS$3,"金额-出",$G657:AS657))/(SUMIF($G$3:AS$3,"数量-入",$G657:AS657)-SUMIF($G$3:AS$3,"数量-出",$G657:AS657))),0)</f>
        <v>0</v>
      </c>
      <c r="AV657" s="115">
        <f t="shared" si="386"/>
        <v>0</v>
      </c>
      <c r="AW657" s="125"/>
      <c r="AX657" s="126"/>
      <c r="AY657" s="123"/>
      <c r="AZ657" s="112"/>
      <c r="BA657" s="119">
        <f t="shared" si="387"/>
        <v>0</v>
      </c>
      <c r="BB657" s="124"/>
      <c r="BC657" s="115">
        <f>IFERROR(IF(BB657="",0,(SUMIF($G$3:BA$3,"金额-入",$G657:BA657)-SUMIF($G$3:BA$3,"金额-出",$G657:BA657))/(SUMIF($G$3:BA$3,"数量-入",$G657:BA657)-SUMIF($G$3:BA$3,"数量-出",$G657:BA657))),0)</f>
        <v>0</v>
      </c>
      <c r="BD657" s="115">
        <f t="shared" si="388"/>
        <v>0</v>
      </c>
      <c r="BE657" s="125"/>
      <c r="BF657" s="126"/>
      <c r="BG657" s="123"/>
      <c r="BH657" s="112"/>
      <c r="BI657" s="119">
        <f t="shared" si="389"/>
        <v>0</v>
      </c>
      <c r="BJ657" s="124"/>
      <c r="BK657" s="115">
        <f>IFERROR(IF(BJ657="",0,(SUMIF($G$3:BI$3,"金额-入",$G657:BI657)-SUMIF($G$3:BI$3,"金额-出",$G657:BI657))/(SUMIF($G$3:BI$3,"数量-入",$G657:BI657)-SUMIF($G$3:BI$3,"数量-出",$G657:BI657))),0)</f>
        <v>0</v>
      </c>
      <c r="BL657" s="115">
        <f t="shared" si="390"/>
        <v>0</v>
      </c>
      <c r="BM657" s="125"/>
      <c r="BN657" s="126"/>
      <c r="BO657" s="123"/>
      <c r="BP657" s="112"/>
      <c r="BQ657" s="119">
        <f t="shared" si="391"/>
        <v>0</v>
      </c>
      <c r="BR657" s="124"/>
      <c r="BS657" s="115">
        <f>IFERROR(IF(BR657="",0,(SUMIF($G$3:BQ$3,"金额-入",$G657:BQ657)-SUMIF($G$3:BQ$3,"金额-出",$G657:BQ657))/(SUMIF($G$3:BQ$3,"数量-入",$G657:BQ657)-SUMIF($G$3:BQ$3,"数量-出",$G657:BQ657))),0)</f>
        <v>0</v>
      </c>
      <c r="BT657" s="115">
        <f t="shared" si="392"/>
        <v>0</v>
      </c>
      <c r="BU657" s="125"/>
      <c r="BV657" s="126"/>
      <c r="BW657" s="123"/>
      <c r="BX657" s="112"/>
      <c r="BY657" s="119">
        <f t="shared" si="393"/>
        <v>0</v>
      </c>
      <c r="BZ657" s="124"/>
      <c r="CA657" s="115">
        <f>IFERROR(IF(BZ657="",0,(SUMIF($G$3:BY$3,"金额-入",$G657:BY657)-SUMIF($G$3:BY$3,"金额-出",$G657:BY657))/(SUMIF($G$3:BY$3,"数量-入",$G657:BY657)-SUMIF($G$3:BY$3,"数量-出",$G657:BY657))),0)</f>
        <v>0</v>
      </c>
      <c r="CB657" s="115">
        <f t="shared" si="394"/>
        <v>0</v>
      </c>
      <c r="CC657" s="125"/>
      <c r="CD657" s="126"/>
      <c r="CE657" s="123"/>
      <c r="CF657" s="112"/>
      <c r="CG657" s="119">
        <f t="shared" si="395"/>
        <v>0</v>
      </c>
      <c r="CH657" s="124"/>
      <c r="CI657" s="115">
        <f>IFERROR(IF(CH657="",0,(SUMIF($G$3:CG$3,"金额-入",$G657:CG657)-SUMIF($G$3:CG$3,"金额-出",$G657:CG657))/(SUMIF($G$3:CG$3,"数量-入",$G657:CG657)-SUMIF($G$3:CG$3,"数量-出",$G657:CG657))),0)</f>
        <v>0</v>
      </c>
      <c r="CJ657" s="115">
        <f t="shared" si="396"/>
        <v>0</v>
      </c>
      <c r="CK657" s="125"/>
      <c r="CL657" s="126"/>
      <c r="CM657" s="123"/>
      <c r="CN657" s="112"/>
      <c r="CO657" s="119">
        <f t="shared" si="397"/>
        <v>0</v>
      </c>
      <c r="CP657" s="124"/>
      <c r="CQ657" s="115">
        <f>IFERROR(IF(CP657="",0,(SUMIF($G$3:CO$3,"金额-入",$G657:CO657)-SUMIF($G$3:CO$3,"金额-出",$G657:CO657))/(SUMIF($G$3:CO$3,"数量-入",$G657:CO657)-SUMIF($G$3:CO$3,"数量-出",$G657:CO657))),0)</f>
        <v>0</v>
      </c>
      <c r="CR657" s="115">
        <f t="shared" si="398"/>
        <v>0</v>
      </c>
      <c r="CS657" s="125"/>
      <c r="CT657" s="126"/>
      <c r="CU657" s="123"/>
      <c r="CV657" s="112"/>
      <c r="CW657" s="119">
        <f t="shared" si="399"/>
        <v>0</v>
      </c>
      <c r="CX657" s="124"/>
      <c r="CY657" s="115">
        <f>IFERROR(IF(CX657="",0,(SUMIF($G$3:CW$3,"金额-入",$G657:CW657)-SUMIF($G$3:CW$3,"金额-出",$G657:CW657))/(SUMIF($G$3:CW$3,"数量-入",$G657:CW657)-SUMIF($G$3:CW$3,"数量-出",$G657:CW657))),0)</f>
        <v>0</v>
      </c>
      <c r="CZ657" s="115">
        <f t="shared" si="400"/>
        <v>0</v>
      </c>
      <c r="DA657" s="125"/>
      <c r="DB657" s="126"/>
      <c r="DC657" s="123"/>
      <c r="DD657" s="112"/>
      <c r="DE657" s="119">
        <f t="shared" si="401"/>
        <v>0</v>
      </c>
      <c r="DF657" s="124"/>
      <c r="DG657" s="115">
        <f>IFERROR(IF(DF657="",0,(SUMIF($G$3:DE$3,"金额-入",$G657:DE657)-SUMIF($G$3:DE$3,"金额-出",$G657:DE657))/(SUMIF($G$3:DE$3,"数量-入",$G657:DE657)-SUMIF($G$3:DE$3,"数量-出",$G657:DE657))),0)</f>
        <v>0</v>
      </c>
      <c r="DH657" s="115">
        <f t="shared" si="402"/>
        <v>0</v>
      </c>
      <c r="DI657" s="125"/>
      <c r="DJ657" s="126"/>
      <c r="DK657" s="109">
        <f t="array" ref="DK657">MIN(IF(($G$3:$DJ$3="单价")*(G657:DJ657&lt;&gt;0),G657:DJ657))</f>
        <v>0</v>
      </c>
      <c r="DL657" s="97">
        <f t="array" ref="DL657">MAX(IF($G$3:$DJ$3="单价",G657:DJ657))</f>
        <v>0</v>
      </c>
      <c r="DM657" s="115">
        <f t="shared" si="403"/>
        <v>0</v>
      </c>
      <c r="DN657" s="127"/>
      <c r="DO657" s="2"/>
      <c r="DP657" s="11">
        <f t="shared" si="404"/>
        <v>0</v>
      </c>
      <c r="DQ657" s="11">
        <f t="shared" si="405"/>
        <v>0</v>
      </c>
      <c r="DR657" s="11"/>
      <c r="DS657" s="11"/>
      <c r="DT657" s="11"/>
      <c r="DU657" s="2"/>
      <c r="DV657" s="2"/>
      <c r="DW657" s="2"/>
      <c r="DX657" s="2"/>
      <c r="DY657" s="2"/>
    </row>
    <row r="658" spans="1:129" ht="18" hidden="1" customHeight="1" outlineLevel="1" x14ac:dyDescent="0.15">
      <c r="A658" s="2"/>
      <c r="B658" s="53">
        <f t="shared" si="406"/>
        <v>654</v>
      </c>
      <c r="C658" s="5"/>
      <c r="D658" s="6"/>
      <c r="E658" s="7"/>
      <c r="F658" s="8"/>
      <c r="G658" s="111"/>
      <c r="H658" s="112"/>
      <c r="I658" s="113">
        <f t="shared" si="371"/>
        <v>0</v>
      </c>
      <c r="J658" s="114">
        <f t="shared" si="372"/>
        <v>0</v>
      </c>
      <c r="K658" s="115">
        <f t="shared" ref="K658:K721" si="407">IFERROR(L658/J658,0)</f>
        <v>0</v>
      </c>
      <c r="L658" s="113">
        <f t="shared" si="373"/>
        <v>0</v>
      </c>
      <c r="M658" s="114">
        <f t="shared" si="374"/>
        <v>0</v>
      </c>
      <c r="N658" s="115">
        <f t="shared" ref="N658:N721" si="408">IFERROR(O658/M658,0)</f>
        <v>0</v>
      </c>
      <c r="O658" s="113">
        <f t="shared" si="375"/>
        <v>0</v>
      </c>
      <c r="P658" s="116">
        <f t="shared" si="376"/>
        <v>0</v>
      </c>
      <c r="Q658" s="117">
        <f t="shared" si="377"/>
        <v>0</v>
      </c>
      <c r="R658" s="118">
        <f t="shared" si="378"/>
        <v>0</v>
      </c>
      <c r="S658" s="111"/>
      <c r="T658" s="112"/>
      <c r="U658" s="119">
        <f t="shared" si="379"/>
        <v>0</v>
      </c>
      <c r="V658" s="120"/>
      <c r="W658" s="115">
        <f>IFERROR(IF(V658="",0,(SUMIF($G$3:U$3,"金额-入",$G658:U658)-SUMIF($G$3:U$3,"金额-出",$G658:U658))/(SUMIF($G$3:U$3,"数量-入",$G658:U658)-SUMIF($G$3:U$3,"数量-出",$G658:U658))),0)</f>
        <v>0</v>
      </c>
      <c r="X658" s="115">
        <f t="shared" si="380"/>
        <v>0</v>
      </c>
      <c r="Y658" s="121"/>
      <c r="Z658" s="122"/>
      <c r="AA658" s="111"/>
      <c r="AB658" s="112"/>
      <c r="AC658" s="119">
        <f t="shared" si="381"/>
        <v>0</v>
      </c>
      <c r="AD658" s="120"/>
      <c r="AE658" s="115">
        <f>IFERROR(IF(AD658="",0,(SUMIF($G$3:AC$3,"金额-入",$G658:AC658)-SUMIF($G$3:AC$3,"金额-出",$G658:AC658))/(SUMIF($G$3:AC$3,"数量-入",$G658:AC658)-SUMIF($G$3:AC$3,"数量-出",$G658:AC658))),0)</f>
        <v>0</v>
      </c>
      <c r="AF658" s="115">
        <f t="shared" si="382"/>
        <v>0</v>
      </c>
      <c r="AG658" s="121"/>
      <c r="AH658" s="122"/>
      <c r="AI658" s="123"/>
      <c r="AJ658" s="112"/>
      <c r="AK658" s="119">
        <f t="shared" si="383"/>
        <v>0</v>
      </c>
      <c r="AL658" s="124"/>
      <c r="AM658" s="115">
        <f>IFERROR(IF(AL658="",0,(SUMIF($G$3:AK$3,"金额-入",$G658:AK658)-SUMIF($G$3:AK$3,"金额-出",$G658:AK658))/(SUMIF($G$3:AK$3,"数量-入",$G658:AK658)-SUMIF($G$3:AK$3,"数量-出",$G658:AK658))),0)</f>
        <v>0</v>
      </c>
      <c r="AN658" s="115">
        <f t="shared" si="384"/>
        <v>0</v>
      </c>
      <c r="AO658" s="125"/>
      <c r="AP658" s="126"/>
      <c r="AQ658" s="123"/>
      <c r="AR658" s="112"/>
      <c r="AS658" s="119">
        <f t="shared" si="385"/>
        <v>0</v>
      </c>
      <c r="AT658" s="124"/>
      <c r="AU658" s="115">
        <f>IFERROR(IF(AT658="",0,(SUMIF($G$3:AS$3,"金额-入",$G658:AS658)-SUMIF($G$3:AS$3,"金额-出",$G658:AS658))/(SUMIF($G$3:AS$3,"数量-入",$G658:AS658)-SUMIF($G$3:AS$3,"数量-出",$G658:AS658))),0)</f>
        <v>0</v>
      </c>
      <c r="AV658" s="115">
        <f t="shared" si="386"/>
        <v>0</v>
      </c>
      <c r="AW658" s="125"/>
      <c r="AX658" s="126"/>
      <c r="AY658" s="123"/>
      <c r="AZ658" s="112"/>
      <c r="BA658" s="119">
        <f t="shared" si="387"/>
        <v>0</v>
      </c>
      <c r="BB658" s="124"/>
      <c r="BC658" s="115">
        <f>IFERROR(IF(BB658="",0,(SUMIF($G$3:BA$3,"金额-入",$G658:BA658)-SUMIF($G$3:BA$3,"金额-出",$G658:BA658))/(SUMIF($G$3:BA$3,"数量-入",$G658:BA658)-SUMIF($G$3:BA$3,"数量-出",$G658:BA658))),0)</f>
        <v>0</v>
      </c>
      <c r="BD658" s="115">
        <f t="shared" si="388"/>
        <v>0</v>
      </c>
      <c r="BE658" s="125"/>
      <c r="BF658" s="126"/>
      <c r="BG658" s="123"/>
      <c r="BH658" s="112"/>
      <c r="BI658" s="119">
        <f t="shared" si="389"/>
        <v>0</v>
      </c>
      <c r="BJ658" s="124"/>
      <c r="BK658" s="115">
        <f>IFERROR(IF(BJ658="",0,(SUMIF($G$3:BI$3,"金额-入",$G658:BI658)-SUMIF($G$3:BI$3,"金额-出",$G658:BI658))/(SUMIF($G$3:BI$3,"数量-入",$G658:BI658)-SUMIF($G$3:BI$3,"数量-出",$G658:BI658))),0)</f>
        <v>0</v>
      </c>
      <c r="BL658" s="115">
        <f t="shared" si="390"/>
        <v>0</v>
      </c>
      <c r="BM658" s="125"/>
      <c r="BN658" s="126"/>
      <c r="BO658" s="123"/>
      <c r="BP658" s="112"/>
      <c r="BQ658" s="119">
        <f t="shared" si="391"/>
        <v>0</v>
      </c>
      <c r="BR658" s="124"/>
      <c r="BS658" s="115">
        <f>IFERROR(IF(BR658="",0,(SUMIF($G$3:BQ$3,"金额-入",$G658:BQ658)-SUMIF($G$3:BQ$3,"金额-出",$G658:BQ658))/(SUMIF($G$3:BQ$3,"数量-入",$G658:BQ658)-SUMIF($G$3:BQ$3,"数量-出",$G658:BQ658))),0)</f>
        <v>0</v>
      </c>
      <c r="BT658" s="115">
        <f t="shared" si="392"/>
        <v>0</v>
      </c>
      <c r="BU658" s="125"/>
      <c r="BV658" s="126"/>
      <c r="BW658" s="123"/>
      <c r="BX658" s="112"/>
      <c r="BY658" s="119">
        <f t="shared" si="393"/>
        <v>0</v>
      </c>
      <c r="BZ658" s="124"/>
      <c r="CA658" s="115">
        <f>IFERROR(IF(BZ658="",0,(SUMIF($G$3:BY$3,"金额-入",$G658:BY658)-SUMIF($G$3:BY$3,"金额-出",$G658:BY658))/(SUMIF($G$3:BY$3,"数量-入",$G658:BY658)-SUMIF($G$3:BY$3,"数量-出",$G658:BY658))),0)</f>
        <v>0</v>
      </c>
      <c r="CB658" s="115">
        <f t="shared" si="394"/>
        <v>0</v>
      </c>
      <c r="CC658" s="125"/>
      <c r="CD658" s="126"/>
      <c r="CE658" s="123"/>
      <c r="CF658" s="112"/>
      <c r="CG658" s="119">
        <f t="shared" si="395"/>
        <v>0</v>
      </c>
      <c r="CH658" s="124"/>
      <c r="CI658" s="115">
        <f>IFERROR(IF(CH658="",0,(SUMIF($G$3:CG$3,"金额-入",$G658:CG658)-SUMIF($G$3:CG$3,"金额-出",$G658:CG658))/(SUMIF($G$3:CG$3,"数量-入",$G658:CG658)-SUMIF($G$3:CG$3,"数量-出",$G658:CG658))),0)</f>
        <v>0</v>
      </c>
      <c r="CJ658" s="115">
        <f t="shared" si="396"/>
        <v>0</v>
      </c>
      <c r="CK658" s="125"/>
      <c r="CL658" s="126"/>
      <c r="CM658" s="123"/>
      <c r="CN658" s="112"/>
      <c r="CO658" s="119">
        <f t="shared" si="397"/>
        <v>0</v>
      </c>
      <c r="CP658" s="124"/>
      <c r="CQ658" s="115">
        <f>IFERROR(IF(CP658="",0,(SUMIF($G$3:CO$3,"金额-入",$G658:CO658)-SUMIF($G$3:CO$3,"金额-出",$G658:CO658))/(SUMIF($G$3:CO$3,"数量-入",$G658:CO658)-SUMIF($G$3:CO$3,"数量-出",$G658:CO658))),0)</f>
        <v>0</v>
      </c>
      <c r="CR658" s="115">
        <f t="shared" si="398"/>
        <v>0</v>
      </c>
      <c r="CS658" s="125"/>
      <c r="CT658" s="126"/>
      <c r="CU658" s="123"/>
      <c r="CV658" s="112"/>
      <c r="CW658" s="119">
        <f t="shared" si="399"/>
        <v>0</v>
      </c>
      <c r="CX658" s="124"/>
      <c r="CY658" s="115">
        <f>IFERROR(IF(CX658="",0,(SUMIF($G$3:CW$3,"金额-入",$G658:CW658)-SUMIF($G$3:CW$3,"金额-出",$G658:CW658))/(SUMIF($G$3:CW$3,"数量-入",$G658:CW658)-SUMIF($G$3:CW$3,"数量-出",$G658:CW658))),0)</f>
        <v>0</v>
      </c>
      <c r="CZ658" s="115">
        <f t="shared" si="400"/>
        <v>0</v>
      </c>
      <c r="DA658" s="125"/>
      <c r="DB658" s="126"/>
      <c r="DC658" s="123"/>
      <c r="DD658" s="112"/>
      <c r="DE658" s="119">
        <f t="shared" si="401"/>
        <v>0</v>
      </c>
      <c r="DF658" s="124"/>
      <c r="DG658" s="115">
        <f>IFERROR(IF(DF658="",0,(SUMIF($G$3:DE$3,"金额-入",$G658:DE658)-SUMIF($G$3:DE$3,"金额-出",$G658:DE658))/(SUMIF($G$3:DE$3,"数量-入",$G658:DE658)-SUMIF($G$3:DE$3,"数量-出",$G658:DE658))),0)</f>
        <v>0</v>
      </c>
      <c r="DH658" s="115">
        <f t="shared" si="402"/>
        <v>0</v>
      </c>
      <c r="DI658" s="125"/>
      <c r="DJ658" s="126"/>
      <c r="DK658" s="109">
        <f t="array" ref="DK658">MIN(IF(($G$3:$DJ$3="单价")*(G658:DJ658&lt;&gt;0),G658:DJ658))</f>
        <v>0</v>
      </c>
      <c r="DL658" s="97">
        <f t="array" ref="DL658">MAX(IF($G$3:$DJ$3="单价",G658:DJ658))</f>
        <v>0</v>
      </c>
      <c r="DM658" s="115">
        <f t="shared" si="403"/>
        <v>0</v>
      </c>
      <c r="DN658" s="127"/>
      <c r="DO658" s="2"/>
      <c r="DP658" s="11">
        <f t="shared" si="404"/>
        <v>0</v>
      </c>
      <c r="DQ658" s="11">
        <f t="shared" si="405"/>
        <v>0</v>
      </c>
      <c r="DR658" s="11"/>
      <c r="DS658" s="11"/>
      <c r="DT658" s="11"/>
      <c r="DU658" s="2"/>
      <c r="DV658" s="2"/>
      <c r="DW658" s="2"/>
      <c r="DX658" s="2"/>
      <c r="DY658" s="2"/>
    </row>
    <row r="659" spans="1:129" ht="18" hidden="1" customHeight="1" outlineLevel="1" x14ac:dyDescent="0.15">
      <c r="A659" s="2"/>
      <c r="B659" s="53">
        <f t="shared" si="406"/>
        <v>655</v>
      </c>
      <c r="C659" s="5"/>
      <c r="D659" s="6"/>
      <c r="E659" s="7"/>
      <c r="F659" s="8"/>
      <c r="G659" s="111"/>
      <c r="H659" s="112"/>
      <c r="I659" s="113">
        <f t="shared" ref="I659:I722" si="409">G659*H659</f>
        <v>0</v>
      </c>
      <c r="J659" s="114">
        <f t="shared" ref="J659:J722" si="410">+SUMIF($S$3:$DJ$3,"数量-入",S659:DJ659)</f>
        <v>0</v>
      </c>
      <c r="K659" s="115">
        <f t="shared" si="407"/>
        <v>0</v>
      </c>
      <c r="L659" s="113">
        <f t="shared" ref="L659:L722" si="411">+SUMIF($S$3:$DJ$3,"金额-入",S659:DJ659)</f>
        <v>0</v>
      </c>
      <c r="M659" s="114">
        <f t="shared" ref="M659:M722" si="412">SUMIF($S$3:$DJ$3,"数量-出",S659:DJ659)</f>
        <v>0</v>
      </c>
      <c r="N659" s="115">
        <f t="shared" si="408"/>
        <v>0</v>
      </c>
      <c r="O659" s="113">
        <f t="shared" ref="O659:O722" si="413">+SUMIF($S$3:$DJ$3,"金额-出",S659:DJ659)</f>
        <v>0</v>
      </c>
      <c r="P659" s="116">
        <f t="shared" ref="P659:P722" si="414">G659+J659-M659</f>
        <v>0</v>
      </c>
      <c r="Q659" s="117">
        <f t="shared" ref="Q659:Q722" si="415">IFERROR(R659/P659,0)</f>
        <v>0</v>
      </c>
      <c r="R659" s="118">
        <f t="shared" ref="R659:R722" si="416">I659+L659-O659</f>
        <v>0</v>
      </c>
      <c r="S659" s="111"/>
      <c r="T659" s="112"/>
      <c r="U659" s="119">
        <f t="shared" ref="U659:U722" si="417">S659*T659</f>
        <v>0</v>
      </c>
      <c r="V659" s="120"/>
      <c r="W659" s="115">
        <f>IFERROR(IF(V659="",0,(SUMIF($G$3:U$3,"金额-入",$G659:U659)-SUMIF($G$3:U$3,"金额-出",$G659:U659))/(SUMIF($G$3:U$3,"数量-入",$G659:U659)-SUMIF($G$3:U$3,"数量-出",$G659:U659))),0)</f>
        <v>0</v>
      </c>
      <c r="X659" s="115">
        <f t="shared" ref="X659:X722" si="418">V659*W659</f>
        <v>0</v>
      </c>
      <c r="Y659" s="121"/>
      <c r="Z659" s="122"/>
      <c r="AA659" s="111"/>
      <c r="AB659" s="112"/>
      <c r="AC659" s="119">
        <f t="shared" ref="AC659:AC722" si="419">AA659*AB659</f>
        <v>0</v>
      </c>
      <c r="AD659" s="120"/>
      <c r="AE659" s="115">
        <f>IFERROR(IF(AD659="",0,(SUMIF($G$3:AC$3,"金额-入",$G659:AC659)-SUMIF($G$3:AC$3,"金额-出",$G659:AC659))/(SUMIF($G$3:AC$3,"数量-入",$G659:AC659)-SUMIF($G$3:AC$3,"数量-出",$G659:AC659))),0)</f>
        <v>0</v>
      </c>
      <c r="AF659" s="115">
        <f t="shared" ref="AF659:AF722" si="420">AD659*AE659</f>
        <v>0</v>
      </c>
      <c r="AG659" s="121"/>
      <c r="AH659" s="122"/>
      <c r="AI659" s="123"/>
      <c r="AJ659" s="112"/>
      <c r="AK659" s="119">
        <f t="shared" ref="AK659:AK722" si="421">AI659*AJ659</f>
        <v>0</v>
      </c>
      <c r="AL659" s="124"/>
      <c r="AM659" s="115">
        <f>IFERROR(IF(AL659="",0,(SUMIF($G$3:AK$3,"金额-入",$G659:AK659)-SUMIF($G$3:AK$3,"金额-出",$G659:AK659))/(SUMIF($G$3:AK$3,"数量-入",$G659:AK659)-SUMIF($G$3:AK$3,"数量-出",$G659:AK659))),0)</f>
        <v>0</v>
      </c>
      <c r="AN659" s="115">
        <f t="shared" ref="AN659:AN722" si="422">AL659*AM659</f>
        <v>0</v>
      </c>
      <c r="AO659" s="125"/>
      <c r="AP659" s="126"/>
      <c r="AQ659" s="123"/>
      <c r="AR659" s="112"/>
      <c r="AS659" s="119">
        <f t="shared" ref="AS659:AS722" si="423">AQ659*AR659</f>
        <v>0</v>
      </c>
      <c r="AT659" s="124"/>
      <c r="AU659" s="115">
        <f>IFERROR(IF(AT659="",0,(SUMIF($G$3:AS$3,"金额-入",$G659:AS659)-SUMIF($G$3:AS$3,"金额-出",$G659:AS659))/(SUMIF($G$3:AS$3,"数量-入",$G659:AS659)-SUMIF($G$3:AS$3,"数量-出",$G659:AS659))),0)</f>
        <v>0</v>
      </c>
      <c r="AV659" s="115">
        <f t="shared" ref="AV659:AV722" si="424">AT659*AU659</f>
        <v>0</v>
      </c>
      <c r="AW659" s="125"/>
      <c r="AX659" s="126"/>
      <c r="AY659" s="123"/>
      <c r="AZ659" s="112"/>
      <c r="BA659" s="119">
        <f t="shared" ref="BA659:BA722" si="425">AY659*AZ659</f>
        <v>0</v>
      </c>
      <c r="BB659" s="124"/>
      <c r="BC659" s="115">
        <f>IFERROR(IF(BB659="",0,(SUMIF($G$3:BA$3,"金额-入",$G659:BA659)-SUMIF($G$3:BA$3,"金额-出",$G659:BA659))/(SUMIF($G$3:BA$3,"数量-入",$G659:BA659)-SUMIF($G$3:BA$3,"数量-出",$G659:BA659))),0)</f>
        <v>0</v>
      </c>
      <c r="BD659" s="115">
        <f t="shared" ref="BD659:BD722" si="426">BB659*BC659</f>
        <v>0</v>
      </c>
      <c r="BE659" s="125"/>
      <c r="BF659" s="126"/>
      <c r="BG659" s="123"/>
      <c r="BH659" s="112"/>
      <c r="BI659" s="119">
        <f t="shared" ref="BI659:BI722" si="427">BG659*BH659</f>
        <v>0</v>
      </c>
      <c r="BJ659" s="124"/>
      <c r="BK659" s="115">
        <f>IFERROR(IF(BJ659="",0,(SUMIF($G$3:BI$3,"金额-入",$G659:BI659)-SUMIF($G$3:BI$3,"金额-出",$G659:BI659))/(SUMIF($G$3:BI$3,"数量-入",$G659:BI659)-SUMIF($G$3:BI$3,"数量-出",$G659:BI659))),0)</f>
        <v>0</v>
      </c>
      <c r="BL659" s="115">
        <f t="shared" ref="BL659:BL722" si="428">BJ659*BK659</f>
        <v>0</v>
      </c>
      <c r="BM659" s="125"/>
      <c r="BN659" s="126"/>
      <c r="BO659" s="123"/>
      <c r="BP659" s="112"/>
      <c r="BQ659" s="119">
        <f t="shared" ref="BQ659:BQ722" si="429">BO659*BP659</f>
        <v>0</v>
      </c>
      <c r="BR659" s="124"/>
      <c r="BS659" s="115">
        <f>IFERROR(IF(BR659="",0,(SUMIF($G$3:BQ$3,"金额-入",$G659:BQ659)-SUMIF($G$3:BQ$3,"金额-出",$G659:BQ659))/(SUMIF($G$3:BQ$3,"数量-入",$G659:BQ659)-SUMIF($G$3:BQ$3,"数量-出",$G659:BQ659))),0)</f>
        <v>0</v>
      </c>
      <c r="BT659" s="115">
        <f t="shared" ref="BT659:BT722" si="430">BR659*BS659</f>
        <v>0</v>
      </c>
      <c r="BU659" s="125"/>
      <c r="BV659" s="126"/>
      <c r="BW659" s="123"/>
      <c r="BX659" s="112"/>
      <c r="BY659" s="119">
        <f t="shared" ref="BY659:BY722" si="431">BW659*BX659</f>
        <v>0</v>
      </c>
      <c r="BZ659" s="124"/>
      <c r="CA659" s="115">
        <f>IFERROR(IF(BZ659="",0,(SUMIF($G$3:BY$3,"金额-入",$G659:BY659)-SUMIF($G$3:BY$3,"金额-出",$G659:BY659))/(SUMIF($G$3:BY$3,"数量-入",$G659:BY659)-SUMIF($G$3:BY$3,"数量-出",$G659:BY659))),0)</f>
        <v>0</v>
      </c>
      <c r="CB659" s="115">
        <f t="shared" ref="CB659:CB722" si="432">BZ659*CA659</f>
        <v>0</v>
      </c>
      <c r="CC659" s="125"/>
      <c r="CD659" s="126"/>
      <c r="CE659" s="123"/>
      <c r="CF659" s="112"/>
      <c r="CG659" s="119">
        <f t="shared" ref="CG659:CG722" si="433">CE659*CF659</f>
        <v>0</v>
      </c>
      <c r="CH659" s="124"/>
      <c r="CI659" s="115">
        <f>IFERROR(IF(CH659="",0,(SUMIF($G$3:CG$3,"金额-入",$G659:CG659)-SUMIF($G$3:CG$3,"金额-出",$G659:CG659))/(SUMIF($G$3:CG$3,"数量-入",$G659:CG659)-SUMIF($G$3:CG$3,"数量-出",$G659:CG659))),0)</f>
        <v>0</v>
      </c>
      <c r="CJ659" s="115">
        <f t="shared" ref="CJ659:CJ722" si="434">CH659*CI659</f>
        <v>0</v>
      </c>
      <c r="CK659" s="125"/>
      <c r="CL659" s="126"/>
      <c r="CM659" s="123"/>
      <c r="CN659" s="112"/>
      <c r="CO659" s="119">
        <f t="shared" ref="CO659:CO722" si="435">CM659*CN659</f>
        <v>0</v>
      </c>
      <c r="CP659" s="124"/>
      <c r="CQ659" s="115">
        <f>IFERROR(IF(CP659="",0,(SUMIF($G$3:CO$3,"金额-入",$G659:CO659)-SUMIF($G$3:CO$3,"金额-出",$G659:CO659))/(SUMIF($G$3:CO$3,"数量-入",$G659:CO659)-SUMIF($G$3:CO$3,"数量-出",$G659:CO659))),0)</f>
        <v>0</v>
      </c>
      <c r="CR659" s="115">
        <f t="shared" ref="CR659:CR722" si="436">CP659*CQ659</f>
        <v>0</v>
      </c>
      <c r="CS659" s="125"/>
      <c r="CT659" s="126"/>
      <c r="CU659" s="123"/>
      <c r="CV659" s="112"/>
      <c r="CW659" s="119">
        <f t="shared" ref="CW659:CW722" si="437">CU659*CV659</f>
        <v>0</v>
      </c>
      <c r="CX659" s="124"/>
      <c r="CY659" s="115">
        <f>IFERROR(IF(CX659="",0,(SUMIF($G$3:CW$3,"金额-入",$G659:CW659)-SUMIF($G$3:CW$3,"金额-出",$G659:CW659))/(SUMIF($G$3:CW$3,"数量-入",$G659:CW659)-SUMIF($G$3:CW$3,"数量-出",$G659:CW659))),0)</f>
        <v>0</v>
      </c>
      <c r="CZ659" s="115">
        <f t="shared" ref="CZ659:CZ722" si="438">CX659*CY659</f>
        <v>0</v>
      </c>
      <c r="DA659" s="125"/>
      <c r="DB659" s="126"/>
      <c r="DC659" s="123"/>
      <c r="DD659" s="112"/>
      <c r="DE659" s="119">
        <f t="shared" ref="DE659:DE722" si="439">DC659*DD659</f>
        <v>0</v>
      </c>
      <c r="DF659" s="124"/>
      <c r="DG659" s="115">
        <f>IFERROR(IF(DF659="",0,(SUMIF($G$3:DE$3,"金额-入",$G659:DE659)-SUMIF($G$3:DE$3,"金额-出",$G659:DE659))/(SUMIF($G$3:DE$3,"数量-入",$G659:DE659)-SUMIF($G$3:DE$3,"数量-出",$G659:DE659))),0)</f>
        <v>0</v>
      </c>
      <c r="DH659" s="115">
        <f t="shared" ref="DH659:DH722" si="440">DF659*DG659</f>
        <v>0</v>
      </c>
      <c r="DI659" s="125"/>
      <c r="DJ659" s="126"/>
      <c r="DK659" s="109">
        <f t="array" ref="DK659">MIN(IF(($G$3:$DJ$3="单价")*(G659:DJ659&lt;&gt;0),G659:DJ659))</f>
        <v>0</v>
      </c>
      <c r="DL659" s="97">
        <f t="array" ref="DL659">MAX(IF($G$3:$DJ$3="单价",G659:DJ659))</f>
        <v>0</v>
      </c>
      <c r="DM659" s="115">
        <f t="shared" ref="DM659:DM722" si="441">IFERROR(SUMIF($G$3:$DJ$3,"金额-入",G659:DJ659)/SUMIF($G$3:$DJ$3,"数量-入",G659:DJ659),0)</f>
        <v>0</v>
      </c>
      <c r="DN659" s="127"/>
      <c r="DO659" s="2"/>
      <c r="DP659" s="11">
        <f t="shared" ref="DP659:DP722" si="442">ROUND(SUMIF($G$3:$DN$3,"数量-入",G659:DN659)-SUMIF($G$3:$DN$3,"数量-出",G659:DN659)-P659,0)</f>
        <v>0</v>
      </c>
      <c r="DQ659" s="11">
        <f t="shared" ref="DQ659:DQ722" si="443">ROUND(SUMIF($G$3:$DN$3,"金额-入",G659:DN659)-SUMIF($G$3:$DN$3,"金额-出",G659:DN659)-R659,0)</f>
        <v>0</v>
      </c>
      <c r="DR659" s="11"/>
      <c r="DS659" s="11"/>
      <c r="DT659" s="11"/>
      <c r="DU659" s="2"/>
      <c r="DV659" s="2"/>
      <c r="DW659" s="2"/>
      <c r="DX659" s="2"/>
      <c r="DY659" s="2"/>
    </row>
    <row r="660" spans="1:129" ht="18" hidden="1" customHeight="1" outlineLevel="1" x14ac:dyDescent="0.15">
      <c r="A660" s="2"/>
      <c r="B660" s="53">
        <f t="shared" si="406"/>
        <v>656</v>
      </c>
      <c r="C660" s="5"/>
      <c r="D660" s="6"/>
      <c r="E660" s="7"/>
      <c r="F660" s="8"/>
      <c r="G660" s="111"/>
      <c r="H660" s="112"/>
      <c r="I660" s="113">
        <f t="shared" si="409"/>
        <v>0</v>
      </c>
      <c r="J660" s="114">
        <f t="shared" si="410"/>
        <v>0</v>
      </c>
      <c r="K660" s="115">
        <f t="shared" si="407"/>
        <v>0</v>
      </c>
      <c r="L660" s="113">
        <f t="shared" si="411"/>
        <v>0</v>
      </c>
      <c r="M660" s="114">
        <f t="shared" si="412"/>
        <v>0</v>
      </c>
      <c r="N660" s="115">
        <f t="shared" si="408"/>
        <v>0</v>
      </c>
      <c r="O660" s="113">
        <f t="shared" si="413"/>
        <v>0</v>
      </c>
      <c r="P660" s="116">
        <f t="shared" si="414"/>
        <v>0</v>
      </c>
      <c r="Q660" s="117">
        <f t="shared" si="415"/>
        <v>0</v>
      </c>
      <c r="R660" s="118">
        <f t="shared" si="416"/>
        <v>0</v>
      </c>
      <c r="S660" s="111"/>
      <c r="T660" s="112"/>
      <c r="U660" s="119">
        <f t="shared" si="417"/>
        <v>0</v>
      </c>
      <c r="V660" s="120"/>
      <c r="W660" s="115">
        <f>IFERROR(IF(V660="",0,(SUMIF($G$3:U$3,"金额-入",$G660:U660)-SUMIF($G$3:U$3,"金额-出",$G660:U660))/(SUMIF($G$3:U$3,"数量-入",$G660:U660)-SUMIF($G$3:U$3,"数量-出",$G660:U660))),0)</f>
        <v>0</v>
      </c>
      <c r="X660" s="115">
        <f t="shared" si="418"/>
        <v>0</v>
      </c>
      <c r="Y660" s="121"/>
      <c r="Z660" s="122"/>
      <c r="AA660" s="111"/>
      <c r="AB660" s="112"/>
      <c r="AC660" s="119">
        <f t="shared" si="419"/>
        <v>0</v>
      </c>
      <c r="AD660" s="120"/>
      <c r="AE660" s="115">
        <f>IFERROR(IF(AD660="",0,(SUMIF($G$3:AC$3,"金额-入",$G660:AC660)-SUMIF($G$3:AC$3,"金额-出",$G660:AC660))/(SUMIF($G$3:AC$3,"数量-入",$G660:AC660)-SUMIF($G$3:AC$3,"数量-出",$G660:AC660))),0)</f>
        <v>0</v>
      </c>
      <c r="AF660" s="115">
        <f t="shared" si="420"/>
        <v>0</v>
      </c>
      <c r="AG660" s="121"/>
      <c r="AH660" s="122"/>
      <c r="AI660" s="123"/>
      <c r="AJ660" s="112"/>
      <c r="AK660" s="119">
        <f t="shared" si="421"/>
        <v>0</v>
      </c>
      <c r="AL660" s="124"/>
      <c r="AM660" s="115">
        <f>IFERROR(IF(AL660="",0,(SUMIF($G$3:AK$3,"金额-入",$G660:AK660)-SUMIF($G$3:AK$3,"金额-出",$G660:AK660))/(SUMIF($G$3:AK$3,"数量-入",$G660:AK660)-SUMIF($G$3:AK$3,"数量-出",$G660:AK660))),0)</f>
        <v>0</v>
      </c>
      <c r="AN660" s="115">
        <f t="shared" si="422"/>
        <v>0</v>
      </c>
      <c r="AO660" s="125"/>
      <c r="AP660" s="126"/>
      <c r="AQ660" s="123"/>
      <c r="AR660" s="112"/>
      <c r="AS660" s="119">
        <f t="shared" si="423"/>
        <v>0</v>
      </c>
      <c r="AT660" s="124"/>
      <c r="AU660" s="115">
        <f>IFERROR(IF(AT660="",0,(SUMIF($G$3:AS$3,"金额-入",$G660:AS660)-SUMIF($G$3:AS$3,"金额-出",$G660:AS660))/(SUMIF($G$3:AS$3,"数量-入",$G660:AS660)-SUMIF($G$3:AS$3,"数量-出",$G660:AS660))),0)</f>
        <v>0</v>
      </c>
      <c r="AV660" s="115">
        <f t="shared" si="424"/>
        <v>0</v>
      </c>
      <c r="AW660" s="125"/>
      <c r="AX660" s="126"/>
      <c r="AY660" s="123"/>
      <c r="AZ660" s="112"/>
      <c r="BA660" s="119">
        <f t="shared" si="425"/>
        <v>0</v>
      </c>
      <c r="BB660" s="124"/>
      <c r="BC660" s="115">
        <f>IFERROR(IF(BB660="",0,(SUMIF($G$3:BA$3,"金额-入",$G660:BA660)-SUMIF($G$3:BA$3,"金额-出",$G660:BA660))/(SUMIF($G$3:BA$3,"数量-入",$G660:BA660)-SUMIF($G$3:BA$3,"数量-出",$G660:BA660))),0)</f>
        <v>0</v>
      </c>
      <c r="BD660" s="115">
        <f t="shared" si="426"/>
        <v>0</v>
      </c>
      <c r="BE660" s="125"/>
      <c r="BF660" s="126"/>
      <c r="BG660" s="123"/>
      <c r="BH660" s="112"/>
      <c r="BI660" s="119">
        <f t="shared" si="427"/>
        <v>0</v>
      </c>
      <c r="BJ660" s="124"/>
      <c r="BK660" s="115">
        <f>IFERROR(IF(BJ660="",0,(SUMIF($G$3:BI$3,"金额-入",$G660:BI660)-SUMIF($G$3:BI$3,"金额-出",$G660:BI660))/(SUMIF($G$3:BI$3,"数量-入",$G660:BI660)-SUMIF($G$3:BI$3,"数量-出",$G660:BI660))),0)</f>
        <v>0</v>
      </c>
      <c r="BL660" s="115">
        <f t="shared" si="428"/>
        <v>0</v>
      </c>
      <c r="BM660" s="125"/>
      <c r="BN660" s="126"/>
      <c r="BO660" s="123"/>
      <c r="BP660" s="112"/>
      <c r="BQ660" s="119">
        <f t="shared" si="429"/>
        <v>0</v>
      </c>
      <c r="BR660" s="124"/>
      <c r="BS660" s="115">
        <f>IFERROR(IF(BR660="",0,(SUMIF($G$3:BQ$3,"金额-入",$G660:BQ660)-SUMIF($G$3:BQ$3,"金额-出",$G660:BQ660))/(SUMIF($G$3:BQ$3,"数量-入",$G660:BQ660)-SUMIF($G$3:BQ$3,"数量-出",$G660:BQ660))),0)</f>
        <v>0</v>
      </c>
      <c r="BT660" s="115">
        <f t="shared" si="430"/>
        <v>0</v>
      </c>
      <c r="BU660" s="125"/>
      <c r="BV660" s="126"/>
      <c r="BW660" s="123"/>
      <c r="BX660" s="112"/>
      <c r="BY660" s="119">
        <f t="shared" si="431"/>
        <v>0</v>
      </c>
      <c r="BZ660" s="124"/>
      <c r="CA660" s="115">
        <f>IFERROR(IF(BZ660="",0,(SUMIF($G$3:BY$3,"金额-入",$G660:BY660)-SUMIF($G$3:BY$3,"金额-出",$G660:BY660))/(SUMIF($G$3:BY$3,"数量-入",$G660:BY660)-SUMIF($G$3:BY$3,"数量-出",$G660:BY660))),0)</f>
        <v>0</v>
      </c>
      <c r="CB660" s="115">
        <f t="shared" si="432"/>
        <v>0</v>
      </c>
      <c r="CC660" s="125"/>
      <c r="CD660" s="126"/>
      <c r="CE660" s="123"/>
      <c r="CF660" s="112"/>
      <c r="CG660" s="119">
        <f t="shared" si="433"/>
        <v>0</v>
      </c>
      <c r="CH660" s="124"/>
      <c r="CI660" s="115">
        <f>IFERROR(IF(CH660="",0,(SUMIF($G$3:CG$3,"金额-入",$G660:CG660)-SUMIF($G$3:CG$3,"金额-出",$G660:CG660))/(SUMIF($G$3:CG$3,"数量-入",$G660:CG660)-SUMIF($G$3:CG$3,"数量-出",$G660:CG660))),0)</f>
        <v>0</v>
      </c>
      <c r="CJ660" s="115">
        <f t="shared" si="434"/>
        <v>0</v>
      </c>
      <c r="CK660" s="125"/>
      <c r="CL660" s="126"/>
      <c r="CM660" s="123"/>
      <c r="CN660" s="112"/>
      <c r="CO660" s="119">
        <f t="shared" si="435"/>
        <v>0</v>
      </c>
      <c r="CP660" s="124"/>
      <c r="CQ660" s="115">
        <f>IFERROR(IF(CP660="",0,(SUMIF($G$3:CO$3,"金额-入",$G660:CO660)-SUMIF($G$3:CO$3,"金额-出",$G660:CO660))/(SUMIF($G$3:CO$3,"数量-入",$G660:CO660)-SUMIF($G$3:CO$3,"数量-出",$G660:CO660))),0)</f>
        <v>0</v>
      </c>
      <c r="CR660" s="115">
        <f t="shared" si="436"/>
        <v>0</v>
      </c>
      <c r="CS660" s="125"/>
      <c r="CT660" s="126"/>
      <c r="CU660" s="123"/>
      <c r="CV660" s="112"/>
      <c r="CW660" s="119">
        <f t="shared" si="437"/>
        <v>0</v>
      </c>
      <c r="CX660" s="124"/>
      <c r="CY660" s="115">
        <f>IFERROR(IF(CX660="",0,(SUMIF($G$3:CW$3,"金额-入",$G660:CW660)-SUMIF($G$3:CW$3,"金额-出",$G660:CW660))/(SUMIF($G$3:CW$3,"数量-入",$G660:CW660)-SUMIF($G$3:CW$3,"数量-出",$G660:CW660))),0)</f>
        <v>0</v>
      </c>
      <c r="CZ660" s="115">
        <f t="shared" si="438"/>
        <v>0</v>
      </c>
      <c r="DA660" s="125"/>
      <c r="DB660" s="126"/>
      <c r="DC660" s="123"/>
      <c r="DD660" s="112"/>
      <c r="DE660" s="119">
        <f t="shared" si="439"/>
        <v>0</v>
      </c>
      <c r="DF660" s="124"/>
      <c r="DG660" s="115">
        <f>IFERROR(IF(DF660="",0,(SUMIF($G$3:DE$3,"金额-入",$G660:DE660)-SUMIF($G$3:DE$3,"金额-出",$G660:DE660))/(SUMIF($G$3:DE$3,"数量-入",$G660:DE660)-SUMIF($G$3:DE$3,"数量-出",$G660:DE660))),0)</f>
        <v>0</v>
      </c>
      <c r="DH660" s="115">
        <f t="shared" si="440"/>
        <v>0</v>
      </c>
      <c r="DI660" s="125"/>
      <c r="DJ660" s="126"/>
      <c r="DK660" s="109">
        <f t="array" ref="DK660">MIN(IF(($G$3:$DJ$3="单价")*(G660:DJ660&lt;&gt;0),G660:DJ660))</f>
        <v>0</v>
      </c>
      <c r="DL660" s="97">
        <f t="array" ref="DL660">MAX(IF($G$3:$DJ$3="单价",G660:DJ660))</f>
        <v>0</v>
      </c>
      <c r="DM660" s="115">
        <f t="shared" si="441"/>
        <v>0</v>
      </c>
      <c r="DN660" s="127"/>
      <c r="DO660" s="2"/>
      <c r="DP660" s="11">
        <f t="shared" si="442"/>
        <v>0</v>
      </c>
      <c r="DQ660" s="11">
        <f t="shared" si="443"/>
        <v>0</v>
      </c>
      <c r="DR660" s="11"/>
      <c r="DS660" s="11"/>
      <c r="DT660" s="11"/>
      <c r="DU660" s="2"/>
      <c r="DV660" s="2"/>
      <c r="DW660" s="2"/>
      <c r="DX660" s="2"/>
      <c r="DY660" s="2"/>
    </row>
    <row r="661" spans="1:129" ht="18" hidden="1" customHeight="1" outlineLevel="1" x14ac:dyDescent="0.15">
      <c r="A661" s="2"/>
      <c r="B661" s="53">
        <f t="shared" si="406"/>
        <v>657</v>
      </c>
      <c r="C661" s="5"/>
      <c r="D661" s="6"/>
      <c r="E661" s="7"/>
      <c r="F661" s="8"/>
      <c r="G661" s="111"/>
      <c r="H661" s="112"/>
      <c r="I661" s="113">
        <f t="shared" si="409"/>
        <v>0</v>
      </c>
      <c r="J661" s="114">
        <f t="shared" si="410"/>
        <v>0</v>
      </c>
      <c r="K661" s="115">
        <f t="shared" si="407"/>
        <v>0</v>
      </c>
      <c r="L661" s="113">
        <f t="shared" si="411"/>
        <v>0</v>
      </c>
      <c r="M661" s="114">
        <f t="shared" si="412"/>
        <v>0</v>
      </c>
      <c r="N661" s="115">
        <f t="shared" si="408"/>
        <v>0</v>
      </c>
      <c r="O661" s="113">
        <f t="shared" si="413"/>
        <v>0</v>
      </c>
      <c r="P661" s="116">
        <f t="shared" si="414"/>
        <v>0</v>
      </c>
      <c r="Q661" s="117">
        <f t="shared" si="415"/>
        <v>0</v>
      </c>
      <c r="R661" s="118">
        <f t="shared" si="416"/>
        <v>0</v>
      </c>
      <c r="S661" s="111"/>
      <c r="T661" s="112"/>
      <c r="U661" s="119">
        <f t="shared" si="417"/>
        <v>0</v>
      </c>
      <c r="V661" s="120"/>
      <c r="W661" s="115">
        <f>IFERROR(IF(V661="",0,(SUMIF($G$3:U$3,"金额-入",$G661:U661)-SUMIF($G$3:U$3,"金额-出",$G661:U661))/(SUMIF($G$3:U$3,"数量-入",$G661:U661)-SUMIF($G$3:U$3,"数量-出",$G661:U661))),0)</f>
        <v>0</v>
      </c>
      <c r="X661" s="115">
        <f t="shared" si="418"/>
        <v>0</v>
      </c>
      <c r="Y661" s="121"/>
      <c r="Z661" s="122"/>
      <c r="AA661" s="111"/>
      <c r="AB661" s="112"/>
      <c r="AC661" s="119">
        <f t="shared" si="419"/>
        <v>0</v>
      </c>
      <c r="AD661" s="120"/>
      <c r="AE661" s="115">
        <f>IFERROR(IF(AD661="",0,(SUMIF($G$3:AC$3,"金额-入",$G661:AC661)-SUMIF($G$3:AC$3,"金额-出",$G661:AC661))/(SUMIF($G$3:AC$3,"数量-入",$G661:AC661)-SUMIF($G$3:AC$3,"数量-出",$G661:AC661))),0)</f>
        <v>0</v>
      </c>
      <c r="AF661" s="115">
        <f t="shared" si="420"/>
        <v>0</v>
      </c>
      <c r="AG661" s="121"/>
      <c r="AH661" s="122"/>
      <c r="AI661" s="123"/>
      <c r="AJ661" s="112"/>
      <c r="AK661" s="119">
        <f t="shared" si="421"/>
        <v>0</v>
      </c>
      <c r="AL661" s="124"/>
      <c r="AM661" s="115">
        <f>IFERROR(IF(AL661="",0,(SUMIF($G$3:AK$3,"金额-入",$G661:AK661)-SUMIF($G$3:AK$3,"金额-出",$G661:AK661))/(SUMIF($G$3:AK$3,"数量-入",$G661:AK661)-SUMIF($G$3:AK$3,"数量-出",$G661:AK661))),0)</f>
        <v>0</v>
      </c>
      <c r="AN661" s="115">
        <f t="shared" si="422"/>
        <v>0</v>
      </c>
      <c r="AO661" s="125"/>
      <c r="AP661" s="126"/>
      <c r="AQ661" s="123"/>
      <c r="AR661" s="112"/>
      <c r="AS661" s="119">
        <f t="shared" si="423"/>
        <v>0</v>
      </c>
      <c r="AT661" s="124"/>
      <c r="AU661" s="115">
        <f>IFERROR(IF(AT661="",0,(SUMIF($G$3:AS$3,"金额-入",$G661:AS661)-SUMIF($G$3:AS$3,"金额-出",$G661:AS661))/(SUMIF($G$3:AS$3,"数量-入",$G661:AS661)-SUMIF($G$3:AS$3,"数量-出",$G661:AS661))),0)</f>
        <v>0</v>
      </c>
      <c r="AV661" s="115">
        <f t="shared" si="424"/>
        <v>0</v>
      </c>
      <c r="AW661" s="125"/>
      <c r="AX661" s="126"/>
      <c r="AY661" s="123"/>
      <c r="AZ661" s="112"/>
      <c r="BA661" s="119">
        <f t="shared" si="425"/>
        <v>0</v>
      </c>
      <c r="BB661" s="124"/>
      <c r="BC661" s="115">
        <f>IFERROR(IF(BB661="",0,(SUMIF($G$3:BA$3,"金额-入",$G661:BA661)-SUMIF($G$3:BA$3,"金额-出",$G661:BA661))/(SUMIF($G$3:BA$3,"数量-入",$G661:BA661)-SUMIF($G$3:BA$3,"数量-出",$G661:BA661))),0)</f>
        <v>0</v>
      </c>
      <c r="BD661" s="115">
        <f t="shared" si="426"/>
        <v>0</v>
      </c>
      <c r="BE661" s="125"/>
      <c r="BF661" s="126"/>
      <c r="BG661" s="123"/>
      <c r="BH661" s="112"/>
      <c r="BI661" s="119">
        <f t="shared" si="427"/>
        <v>0</v>
      </c>
      <c r="BJ661" s="124"/>
      <c r="BK661" s="115">
        <f>IFERROR(IF(BJ661="",0,(SUMIF($G$3:BI$3,"金额-入",$G661:BI661)-SUMIF($G$3:BI$3,"金额-出",$G661:BI661))/(SUMIF($G$3:BI$3,"数量-入",$G661:BI661)-SUMIF($G$3:BI$3,"数量-出",$G661:BI661))),0)</f>
        <v>0</v>
      </c>
      <c r="BL661" s="115">
        <f t="shared" si="428"/>
        <v>0</v>
      </c>
      <c r="BM661" s="125"/>
      <c r="BN661" s="126"/>
      <c r="BO661" s="123"/>
      <c r="BP661" s="112"/>
      <c r="BQ661" s="119">
        <f t="shared" si="429"/>
        <v>0</v>
      </c>
      <c r="BR661" s="124"/>
      <c r="BS661" s="115">
        <f>IFERROR(IF(BR661="",0,(SUMIF($G$3:BQ$3,"金额-入",$G661:BQ661)-SUMIF($G$3:BQ$3,"金额-出",$G661:BQ661))/(SUMIF($G$3:BQ$3,"数量-入",$G661:BQ661)-SUMIF($G$3:BQ$3,"数量-出",$G661:BQ661))),0)</f>
        <v>0</v>
      </c>
      <c r="BT661" s="115">
        <f t="shared" si="430"/>
        <v>0</v>
      </c>
      <c r="BU661" s="125"/>
      <c r="BV661" s="126"/>
      <c r="BW661" s="123"/>
      <c r="BX661" s="112"/>
      <c r="BY661" s="119">
        <f t="shared" si="431"/>
        <v>0</v>
      </c>
      <c r="BZ661" s="124"/>
      <c r="CA661" s="115">
        <f>IFERROR(IF(BZ661="",0,(SUMIF($G$3:BY$3,"金额-入",$G661:BY661)-SUMIF($G$3:BY$3,"金额-出",$G661:BY661))/(SUMIF($G$3:BY$3,"数量-入",$G661:BY661)-SUMIF($G$3:BY$3,"数量-出",$G661:BY661))),0)</f>
        <v>0</v>
      </c>
      <c r="CB661" s="115">
        <f t="shared" si="432"/>
        <v>0</v>
      </c>
      <c r="CC661" s="125"/>
      <c r="CD661" s="126"/>
      <c r="CE661" s="123"/>
      <c r="CF661" s="112"/>
      <c r="CG661" s="119">
        <f t="shared" si="433"/>
        <v>0</v>
      </c>
      <c r="CH661" s="124"/>
      <c r="CI661" s="115">
        <f>IFERROR(IF(CH661="",0,(SUMIF($G$3:CG$3,"金额-入",$G661:CG661)-SUMIF($G$3:CG$3,"金额-出",$G661:CG661))/(SUMIF($G$3:CG$3,"数量-入",$G661:CG661)-SUMIF($G$3:CG$3,"数量-出",$G661:CG661))),0)</f>
        <v>0</v>
      </c>
      <c r="CJ661" s="115">
        <f t="shared" si="434"/>
        <v>0</v>
      </c>
      <c r="CK661" s="125"/>
      <c r="CL661" s="126"/>
      <c r="CM661" s="123"/>
      <c r="CN661" s="112"/>
      <c r="CO661" s="119">
        <f t="shared" si="435"/>
        <v>0</v>
      </c>
      <c r="CP661" s="124"/>
      <c r="CQ661" s="115">
        <f>IFERROR(IF(CP661="",0,(SUMIF($G$3:CO$3,"金额-入",$G661:CO661)-SUMIF($G$3:CO$3,"金额-出",$G661:CO661))/(SUMIF($G$3:CO$3,"数量-入",$G661:CO661)-SUMIF($G$3:CO$3,"数量-出",$G661:CO661))),0)</f>
        <v>0</v>
      </c>
      <c r="CR661" s="115">
        <f t="shared" si="436"/>
        <v>0</v>
      </c>
      <c r="CS661" s="125"/>
      <c r="CT661" s="126"/>
      <c r="CU661" s="123"/>
      <c r="CV661" s="112"/>
      <c r="CW661" s="119">
        <f t="shared" si="437"/>
        <v>0</v>
      </c>
      <c r="CX661" s="124"/>
      <c r="CY661" s="115">
        <f>IFERROR(IF(CX661="",0,(SUMIF($G$3:CW$3,"金额-入",$G661:CW661)-SUMIF($G$3:CW$3,"金额-出",$G661:CW661))/(SUMIF($G$3:CW$3,"数量-入",$G661:CW661)-SUMIF($G$3:CW$3,"数量-出",$G661:CW661))),0)</f>
        <v>0</v>
      </c>
      <c r="CZ661" s="115">
        <f t="shared" si="438"/>
        <v>0</v>
      </c>
      <c r="DA661" s="125"/>
      <c r="DB661" s="126"/>
      <c r="DC661" s="123"/>
      <c r="DD661" s="112"/>
      <c r="DE661" s="119">
        <f t="shared" si="439"/>
        <v>0</v>
      </c>
      <c r="DF661" s="124"/>
      <c r="DG661" s="115">
        <f>IFERROR(IF(DF661="",0,(SUMIF($G$3:DE$3,"金额-入",$G661:DE661)-SUMIF($G$3:DE$3,"金额-出",$G661:DE661))/(SUMIF($G$3:DE$3,"数量-入",$G661:DE661)-SUMIF($G$3:DE$3,"数量-出",$G661:DE661))),0)</f>
        <v>0</v>
      </c>
      <c r="DH661" s="115">
        <f t="shared" si="440"/>
        <v>0</v>
      </c>
      <c r="DI661" s="125"/>
      <c r="DJ661" s="126"/>
      <c r="DK661" s="109">
        <f t="array" ref="DK661">MIN(IF(($G$3:$DJ$3="单价")*(G661:DJ661&lt;&gt;0),G661:DJ661))</f>
        <v>0</v>
      </c>
      <c r="DL661" s="97">
        <f t="array" ref="DL661">MAX(IF($G$3:$DJ$3="单价",G661:DJ661))</f>
        <v>0</v>
      </c>
      <c r="DM661" s="115">
        <f t="shared" si="441"/>
        <v>0</v>
      </c>
      <c r="DN661" s="127"/>
      <c r="DO661" s="2"/>
      <c r="DP661" s="11">
        <f t="shared" si="442"/>
        <v>0</v>
      </c>
      <c r="DQ661" s="11">
        <f t="shared" si="443"/>
        <v>0</v>
      </c>
      <c r="DR661" s="11"/>
      <c r="DS661" s="11"/>
      <c r="DT661" s="11"/>
      <c r="DU661" s="2"/>
      <c r="DV661" s="2"/>
      <c r="DW661" s="2"/>
      <c r="DX661" s="2"/>
      <c r="DY661" s="2"/>
    </row>
    <row r="662" spans="1:129" ht="18" hidden="1" customHeight="1" outlineLevel="1" x14ac:dyDescent="0.15">
      <c r="A662" s="2"/>
      <c r="B662" s="53">
        <f t="shared" si="406"/>
        <v>658</v>
      </c>
      <c r="C662" s="5"/>
      <c r="D662" s="6"/>
      <c r="E662" s="7"/>
      <c r="F662" s="8"/>
      <c r="G662" s="111"/>
      <c r="H662" s="112"/>
      <c r="I662" s="113">
        <f t="shared" si="409"/>
        <v>0</v>
      </c>
      <c r="J662" s="114">
        <f t="shared" si="410"/>
        <v>0</v>
      </c>
      <c r="K662" s="115">
        <f t="shared" si="407"/>
        <v>0</v>
      </c>
      <c r="L662" s="113">
        <f t="shared" si="411"/>
        <v>0</v>
      </c>
      <c r="M662" s="114">
        <f t="shared" si="412"/>
        <v>0</v>
      </c>
      <c r="N662" s="115">
        <f t="shared" si="408"/>
        <v>0</v>
      </c>
      <c r="O662" s="113">
        <f t="shared" si="413"/>
        <v>0</v>
      </c>
      <c r="P662" s="116">
        <f t="shared" si="414"/>
        <v>0</v>
      </c>
      <c r="Q662" s="117">
        <f t="shared" si="415"/>
        <v>0</v>
      </c>
      <c r="R662" s="118">
        <f t="shared" si="416"/>
        <v>0</v>
      </c>
      <c r="S662" s="111"/>
      <c r="T662" s="112"/>
      <c r="U662" s="119">
        <f t="shared" si="417"/>
        <v>0</v>
      </c>
      <c r="V662" s="120"/>
      <c r="W662" s="115">
        <f>IFERROR(IF(V662="",0,(SUMIF($G$3:U$3,"金额-入",$G662:U662)-SUMIF($G$3:U$3,"金额-出",$G662:U662))/(SUMIF($G$3:U$3,"数量-入",$G662:U662)-SUMIF($G$3:U$3,"数量-出",$G662:U662))),0)</f>
        <v>0</v>
      </c>
      <c r="X662" s="115">
        <f t="shared" si="418"/>
        <v>0</v>
      </c>
      <c r="Y662" s="121"/>
      <c r="Z662" s="122"/>
      <c r="AA662" s="111"/>
      <c r="AB662" s="112"/>
      <c r="AC662" s="119">
        <f t="shared" si="419"/>
        <v>0</v>
      </c>
      <c r="AD662" s="120"/>
      <c r="AE662" s="115">
        <f>IFERROR(IF(AD662="",0,(SUMIF($G$3:AC$3,"金额-入",$G662:AC662)-SUMIF($G$3:AC$3,"金额-出",$G662:AC662))/(SUMIF($G$3:AC$3,"数量-入",$G662:AC662)-SUMIF($G$3:AC$3,"数量-出",$G662:AC662))),0)</f>
        <v>0</v>
      </c>
      <c r="AF662" s="115">
        <f t="shared" si="420"/>
        <v>0</v>
      </c>
      <c r="AG662" s="121"/>
      <c r="AH662" s="122"/>
      <c r="AI662" s="123"/>
      <c r="AJ662" s="112"/>
      <c r="AK662" s="119">
        <f t="shared" si="421"/>
        <v>0</v>
      </c>
      <c r="AL662" s="124"/>
      <c r="AM662" s="115">
        <f>IFERROR(IF(AL662="",0,(SUMIF($G$3:AK$3,"金额-入",$G662:AK662)-SUMIF($G$3:AK$3,"金额-出",$G662:AK662))/(SUMIF($G$3:AK$3,"数量-入",$G662:AK662)-SUMIF($G$3:AK$3,"数量-出",$G662:AK662))),0)</f>
        <v>0</v>
      </c>
      <c r="AN662" s="115">
        <f t="shared" si="422"/>
        <v>0</v>
      </c>
      <c r="AO662" s="125"/>
      <c r="AP662" s="126"/>
      <c r="AQ662" s="123"/>
      <c r="AR662" s="112"/>
      <c r="AS662" s="119">
        <f t="shared" si="423"/>
        <v>0</v>
      </c>
      <c r="AT662" s="124"/>
      <c r="AU662" s="115">
        <f>IFERROR(IF(AT662="",0,(SUMIF($G$3:AS$3,"金额-入",$G662:AS662)-SUMIF($G$3:AS$3,"金额-出",$G662:AS662))/(SUMIF($G$3:AS$3,"数量-入",$G662:AS662)-SUMIF($G$3:AS$3,"数量-出",$G662:AS662))),0)</f>
        <v>0</v>
      </c>
      <c r="AV662" s="115">
        <f t="shared" si="424"/>
        <v>0</v>
      </c>
      <c r="AW662" s="125"/>
      <c r="AX662" s="126"/>
      <c r="AY662" s="123"/>
      <c r="AZ662" s="112"/>
      <c r="BA662" s="119">
        <f t="shared" si="425"/>
        <v>0</v>
      </c>
      <c r="BB662" s="124"/>
      <c r="BC662" s="115">
        <f>IFERROR(IF(BB662="",0,(SUMIF($G$3:BA$3,"金额-入",$G662:BA662)-SUMIF($G$3:BA$3,"金额-出",$G662:BA662))/(SUMIF($G$3:BA$3,"数量-入",$G662:BA662)-SUMIF($G$3:BA$3,"数量-出",$G662:BA662))),0)</f>
        <v>0</v>
      </c>
      <c r="BD662" s="115">
        <f t="shared" si="426"/>
        <v>0</v>
      </c>
      <c r="BE662" s="125"/>
      <c r="BF662" s="126"/>
      <c r="BG662" s="123"/>
      <c r="BH662" s="112"/>
      <c r="BI662" s="119">
        <f t="shared" si="427"/>
        <v>0</v>
      </c>
      <c r="BJ662" s="124"/>
      <c r="BK662" s="115">
        <f>IFERROR(IF(BJ662="",0,(SUMIF($G$3:BI$3,"金额-入",$G662:BI662)-SUMIF($G$3:BI$3,"金额-出",$G662:BI662))/(SUMIF($G$3:BI$3,"数量-入",$G662:BI662)-SUMIF($G$3:BI$3,"数量-出",$G662:BI662))),0)</f>
        <v>0</v>
      </c>
      <c r="BL662" s="115">
        <f t="shared" si="428"/>
        <v>0</v>
      </c>
      <c r="BM662" s="125"/>
      <c r="BN662" s="126"/>
      <c r="BO662" s="123"/>
      <c r="BP662" s="112"/>
      <c r="BQ662" s="119">
        <f t="shared" si="429"/>
        <v>0</v>
      </c>
      <c r="BR662" s="124"/>
      <c r="BS662" s="115">
        <f>IFERROR(IF(BR662="",0,(SUMIF($G$3:BQ$3,"金额-入",$G662:BQ662)-SUMIF($G$3:BQ$3,"金额-出",$G662:BQ662))/(SUMIF($G$3:BQ$3,"数量-入",$G662:BQ662)-SUMIF($G$3:BQ$3,"数量-出",$G662:BQ662))),0)</f>
        <v>0</v>
      </c>
      <c r="BT662" s="115">
        <f t="shared" si="430"/>
        <v>0</v>
      </c>
      <c r="BU662" s="125"/>
      <c r="BV662" s="126"/>
      <c r="BW662" s="123"/>
      <c r="BX662" s="112"/>
      <c r="BY662" s="119">
        <f t="shared" si="431"/>
        <v>0</v>
      </c>
      <c r="BZ662" s="124"/>
      <c r="CA662" s="115">
        <f>IFERROR(IF(BZ662="",0,(SUMIF($G$3:BY$3,"金额-入",$G662:BY662)-SUMIF($G$3:BY$3,"金额-出",$G662:BY662))/(SUMIF($G$3:BY$3,"数量-入",$G662:BY662)-SUMIF($G$3:BY$3,"数量-出",$G662:BY662))),0)</f>
        <v>0</v>
      </c>
      <c r="CB662" s="115">
        <f t="shared" si="432"/>
        <v>0</v>
      </c>
      <c r="CC662" s="125"/>
      <c r="CD662" s="126"/>
      <c r="CE662" s="123"/>
      <c r="CF662" s="112"/>
      <c r="CG662" s="119">
        <f t="shared" si="433"/>
        <v>0</v>
      </c>
      <c r="CH662" s="124"/>
      <c r="CI662" s="115">
        <f>IFERROR(IF(CH662="",0,(SUMIF($G$3:CG$3,"金额-入",$G662:CG662)-SUMIF($G$3:CG$3,"金额-出",$G662:CG662))/(SUMIF($G$3:CG$3,"数量-入",$G662:CG662)-SUMIF($G$3:CG$3,"数量-出",$G662:CG662))),0)</f>
        <v>0</v>
      </c>
      <c r="CJ662" s="115">
        <f t="shared" si="434"/>
        <v>0</v>
      </c>
      <c r="CK662" s="125"/>
      <c r="CL662" s="126"/>
      <c r="CM662" s="123"/>
      <c r="CN662" s="112"/>
      <c r="CO662" s="119">
        <f t="shared" si="435"/>
        <v>0</v>
      </c>
      <c r="CP662" s="124"/>
      <c r="CQ662" s="115">
        <f>IFERROR(IF(CP662="",0,(SUMIF($G$3:CO$3,"金额-入",$G662:CO662)-SUMIF($G$3:CO$3,"金额-出",$G662:CO662))/(SUMIF($G$3:CO$3,"数量-入",$G662:CO662)-SUMIF($G$3:CO$3,"数量-出",$G662:CO662))),0)</f>
        <v>0</v>
      </c>
      <c r="CR662" s="115">
        <f t="shared" si="436"/>
        <v>0</v>
      </c>
      <c r="CS662" s="125"/>
      <c r="CT662" s="126"/>
      <c r="CU662" s="123"/>
      <c r="CV662" s="112"/>
      <c r="CW662" s="119">
        <f t="shared" si="437"/>
        <v>0</v>
      </c>
      <c r="CX662" s="124"/>
      <c r="CY662" s="115">
        <f>IFERROR(IF(CX662="",0,(SUMIF($G$3:CW$3,"金额-入",$G662:CW662)-SUMIF($G$3:CW$3,"金额-出",$G662:CW662))/(SUMIF($G$3:CW$3,"数量-入",$G662:CW662)-SUMIF($G$3:CW$3,"数量-出",$G662:CW662))),0)</f>
        <v>0</v>
      </c>
      <c r="CZ662" s="115">
        <f t="shared" si="438"/>
        <v>0</v>
      </c>
      <c r="DA662" s="125"/>
      <c r="DB662" s="126"/>
      <c r="DC662" s="123"/>
      <c r="DD662" s="112"/>
      <c r="DE662" s="119">
        <f t="shared" si="439"/>
        <v>0</v>
      </c>
      <c r="DF662" s="124"/>
      <c r="DG662" s="115">
        <f>IFERROR(IF(DF662="",0,(SUMIF($G$3:DE$3,"金额-入",$G662:DE662)-SUMIF($G$3:DE$3,"金额-出",$G662:DE662))/(SUMIF($G$3:DE$3,"数量-入",$G662:DE662)-SUMIF($G$3:DE$3,"数量-出",$G662:DE662))),0)</f>
        <v>0</v>
      </c>
      <c r="DH662" s="115">
        <f t="shared" si="440"/>
        <v>0</v>
      </c>
      <c r="DI662" s="125"/>
      <c r="DJ662" s="126"/>
      <c r="DK662" s="109">
        <f t="array" ref="DK662">MIN(IF(($G$3:$DJ$3="单价")*(G662:DJ662&lt;&gt;0),G662:DJ662))</f>
        <v>0</v>
      </c>
      <c r="DL662" s="97">
        <f t="array" ref="DL662">MAX(IF($G$3:$DJ$3="单价",G662:DJ662))</f>
        <v>0</v>
      </c>
      <c r="DM662" s="115">
        <f t="shared" si="441"/>
        <v>0</v>
      </c>
      <c r="DN662" s="127"/>
      <c r="DO662" s="2"/>
      <c r="DP662" s="11">
        <f t="shared" si="442"/>
        <v>0</v>
      </c>
      <c r="DQ662" s="11">
        <f t="shared" si="443"/>
        <v>0</v>
      </c>
      <c r="DR662" s="11"/>
      <c r="DS662" s="11"/>
      <c r="DT662" s="11"/>
      <c r="DU662" s="2"/>
      <c r="DV662" s="2"/>
      <c r="DW662" s="2"/>
      <c r="DX662" s="2"/>
      <c r="DY662" s="2"/>
    </row>
    <row r="663" spans="1:129" ht="18" hidden="1" customHeight="1" outlineLevel="1" x14ac:dyDescent="0.15">
      <c r="A663" s="2"/>
      <c r="B663" s="53">
        <f t="shared" si="406"/>
        <v>659</v>
      </c>
      <c r="C663" s="5"/>
      <c r="D663" s="65"/>
      <c r="E663" s="65"/>
      <c r="F663" s="8"/>
      <c r="G663" s="111"/>
      <c r="H663" s="112"/>
      <c r="I663" s="113">
        <f t="shared" si="409"/>
        <v>0</v>
      </c>
      <c r="J663" s="114">
        <f t="shared" si="410"/>
        <v>0</v>
      </c>
      <c r="K663" s="115">
        <f t="shared" si="407"/>
        <v>0</v>
      </c>
      <c r="L663" s="113">
        <f t="shared" si="411"/>
        <v>0</v>
      </c>
      <c r="M663" s="114">
        <f t="shared" si="412"/>
        <v>0</v>
      </c>
      <c r="N663" s="115">
        <f t="shared" si="408"/>
        <v>0</v>
      </c>
      <c r="O663" s="113">
        <f t="shared" si="413"/>
        <v>0</v>
      </c>
      <c r="P663" s="116">
        <f t="shared" si="414"/>
        <v>0</v>
      </c>
      <c r="Q663" s="117">
        <f t="shared" si="415"/>
        <v>0</v>
      </c>
      <c r="R663" s="118">
        <f t="shared" si="416"/>
        <v>0</v>
      </c>
      <c r="S663" s="111"/>
      <c r="T663" s="112"/>
      <c r="U663" s="119">
        <f t="shared" si="417"/>
        <v>0</v>
      </c>
      <c r="V663" s="120"/>
      <c r="W663" s="115">
        <f>IFERROR(IF(V663="",0,(SUMIF($G$3:U$3,"金额-入",$G663:U663)-SUMIF($G$3:U$3,"金额-出",$G663:U663))/(SUMIF($G$3:U$3,"数量-入",$G663:U663)-SUMIF($G$3:U$3,"数量-出",$G663:U663))),0)</f>
        <v>0</v>
      </c>
      <c r="X663" s="115">
        <f t="shared" si="418"/>
        <v>0</v>
      </c>
      <c r="Y663" s="121"/>
      <c r="Z663" s="122"/>
      <c r="AA663" s="111"/>
      <c r="AB663" s="112"/>
      <c r="AC663" s="119">
        <f t="shared" si="419"/>
        <v>0</v>
      </c>
      <c r="AD663" s="120"/>
      <c r="AE663" s="115">
        <f>IFERROR(IF(AD663="",0,(SUMIF($G$3:AC$3,"金额-入",$G663:AC663)-SUMIF($G$3:AC$3,"金额-出",$G663:AC663))/(SUMIF($G$3:AC$3,"数量-入",$G663:AC663)-SUMIF($G$3:AC$3,"数量-出",$G663:AC663))),0)</f>
        <v>0</v>
      </c>
      <c r="AF663" s="115">
        <f t="shared" si="420"/>
        <v>0</v>
      </c>
      <c r="AG663" s="121"/>
      <c r="AH663" s="122"/>
      <c r="AI663" s="123"/>
      <c r="AJ663" s="112"/>
      <c r="AK663" s="119">
        <f t="shared" si="421"/>
        <v>0</v>
      </c>
      <c r="AL663" s="124"/>
      <c r="AM663" s="115">
        <f>IFERROR(IF(AL663="",0,(SUMIF($G$3:AK$3,"金额-入",$G663:AK663)-SUMIF($G$3:AK$3,"金额-出",$G663:AK663))/(SUMIF($G$3:AK$3,"数量-入",$G663:AK663)-SUMIF($G$3:AK$3,"数量-出",$G663:AK663))),0)</f>
        <v>0</v>
      </c>
      <c r="AN663" s="115">
        <f t="shared" si="422"/>
        <v>0</v>
      </c>
      <c r="AO663" s="125"/>
      <c r="AP663" s="126"/>
      <c r="AQ663" s="123"/>
      <c r="AR663" s="112"/>
      <c r="AS663" s="119">
        <f t="shared" si="423"/>
        <v>0</v>
      </c>
      <c r="AT663" s="124"/>
      <c r="AU663" s="115">
        <f>IFERROR(IF(AT663="",0,(SUMIF($G$3:AS$3,"金额-入",$G663:AS663)-SUMIF($G$3:AS$3,"金额-出",$G663:AS663))/(SUMIF($G$3:AS$3,"数量-入",$G663:AS663)-SUMIF($G$3:AS$3,"数量-出",$G663:AS663))),0)</f>
        <v>0</v>
      </c>
      <c r="AV663" s="115">
        <f t="shared" si="424"/>
        <v>0</v>
      </c>
      <c r="AW663" s="125"/>
      <c r="AX663" s="126"/>
      <c r="AY663" s="123"/>
      <c r="AZ663" s="112"/>
      <c r="BA663" s="119">
        <f t="shared" si="425"/>
        <v>0</v>
      </c>
      <c r="BB663" s="124"/>
      <c r="BC663" s="115">
        <f>IFERROR(IF(BB663="",0,(SUMIF($G$3:BA$3,"金额-入",$G663:BA663)-SUMIF($G$3:BA$3,"金额-出",$G663:BA663))/(SUMIF($G$3:BA$3,"数量-入",$G663:BA663)-SUMIF($G$3:BA$3,"数量-出",$G663:BA663))),0)</f>
        <v>0</v>
      </c>
      <c r="BD663" s="115">
        <f t="shared" si="426"/>
        <v>0</v>
      </c>
      <c r="BE663" s="125"/>
      <c r="BF663" s="126"/>
      <c r="BG663" s="123"/>
      <c r="BH663" s="112"/>
      <c r="BI663" s="119">
        <f t="shared" si="427"/>
        <v>0</v>
      </c>
      <c r="BJ663" s="124"/>
      <c r="BK663" s="115">
        <f>IFERROR(IF(BJ663="",0,(SUMIF($G$3:BI$3,"金额-入",$G663:BI663)-SUMIF($G$3:BI$3,"金额-出",$G663:BI663))/(SUMIF($G$3:BI$3,"数量-入",$G663:BI663)-SUMIF($G$3:BI$3,"数量-出",$G663:BI663))),0)</f>
        <v>0</v>
      </c>
      <c r="BL663" s="115">
        <f t="shared" si="428"/>
        <v>0</v>
      </c>
      <c r="BM663" s="125"/>
      <c r="BN663" s="126"/>
      <c r="BO663" s="123"/>
      <c r="BP663" s="112"/>
      <c r="BQ663" s="119">
        <f t="shared" si="429"/>
        <v>0</v>
      </c>
      <c r="BR663" s="124"/>
      <c r="BS663" s="115">
        <f>IFERROR(IF(BR663="",0,(SUMIF($G$3:BQ$3,"金额-入",$G663:BQ663)-SUMIF($G$3:BQ$3,"金额-出",$G663:BQ663))/(SUMIF($G$3:BQ$3,"数量-入",$G663:BQ663)-SUMIF($G$3:BQ$3,"数量-出",$G663:BQ663))),0)</f>
        <v>0</v>
      </c>
      <c r="BT663" s="115">
        <f t="shared" si="430"/>
        <v>0</v>
      </c>
      <c r="BU663" s="125"/>
      <c r="BV663" s="126"/>
      <c r="BW663" s="123"/>
      <c r="BX663" s="112"/>
      <c r="BY663" s="119">
        <f t="shared" si="431"/>
        <v>0</v>
      </c>
      <c r="BZ663" s="124"/>
      <c r="CA663" s="115">
        <f>IFERROR(IF(BZ663="",0,(SUMIF($G$3:BY$3,"金额-入",$G663:BY663)-SUMIF($G$3:BY$3,"金额-出",$G663:BY663))/(SUMIF($G$3:BY$3,"数量-入",$G663:BY663)-SUMIF($G$3:BY$3,"数量-出",$G663:BY663))),0)</f>
        <v>0</v>
      </c>
      <c r="CB663" s="115">
        <f t="shared" si="432"/>
        <v>0</v>
      </c>
      <c r="CC663" s="125"/>
      <c r="CD663" s="126"/>
      <c r="CE663" s="123"/>
      <c r="CF663" s="112"/>
      <c r="CG663" s="119">
        <f t="shared" si="433"/>
        <v>0</v>
      </c>
      <c r="CH663" s="124"/>
      <c r="CI663" s="115">
        <f>IFERROR(IF(CH663="",0,(SUMIF($G$3:CG$3,"金额-入",$G663:CG663)-SUMIF($G$3:CG$3,"金额-出",$G663:CG663))/(SUMIF($G$3:CG$3,"数量-入",$G663:CG663)-SUMIF($G$3:CG$3,"数量-出",$G663:CG663))),0)</f>
        <v>0</v>
      </c>
      <c r="CJ663" s="115">
        <f t="shared" si="434"/>
        <v>0</v>
      </c>
      <c r="CK663" s="125"/>
      <c r="CL663" s="126"/>
      <c r="CM663" s="123"/>
      <c r="CN663" s="112"/>
      <c r="CO663" s="119">
        <f t="shared" si="435"/>
        <v>0</v>
      </c>
      <c r="CP663" s="124"/>
      <c r="CQ663" s="115">
        <f>IFERROR(IF(CP663="",0,(SUMIF($G$3:CO$3,"金额-入",$G663:CO663)-SUMIF($G$3:CO$3,"金额-出",$G663:CO663))/(SUMIF($G$3:CO$3,"数量-入",$G663:CO663)-SUMIF($G$3:CO$3,"数量-出",$G663:CO663))),0)</f>
        <v>0</v>
      </c>
      <c r="CR663" s="115">
        <f t="shared" si="436"/>
        <v>0</v>
      </c>
      <c r="CS663" s="125"/>
      <c r="CT663" s="126"/>
      <c r="CU663" s="123"/>
      <c r="CV663" s="112"/>
      <c r="CW663" s="119">
        <f t="shared" si="437"/>
        <v>0</v>
      </c>
      <c r="CX663" s="124"/>
      <c r="CY663" s="115">
        <f>IFERROR(IF(CX663="",0,(SUMIF($G$3:CW$3,"金额-入",$G663:CW663)-SUMIF($G$3:CW$3,"金额-出",$G663:CW663))/(SUMIF($G$3:CW$3,"数量-入",$G663:CW663)-SUMIF($G$3:CW$3,"数量-出",$G663:CW663))),0)</f>
        <v>0</v>
      </c>
      <c r="CZ663" s="115">
        <f t="shared" si="438"/>
        <v>0</v>
      </c>
      <c r="DA663" s="125"/>
      <c r="DB663" s="126"/>
      <c r="DC663" s="123"/>
      <c r="DD663" s="112"/>
      <c r="DE663" s="119">
        <f t="shared" si="439"/>
        <v>0</v>
      </c>
      <c r="DF663" s="124"/>
      <c r="DG663" s="115">
        <f>IFERROR(IF(DF663="",0,(SUMIF($G$3:DE$3,"金额-入",$G663:DE663)-SUMIF($G$3:DE$3,"金额-出",$G663:DE663))/(SUMIF($G$3:DE$3,"数量-入",$G663:DE663)-SUMIF($G$3:DE$3,"数量-出",$G663:DE663))),0)</f>
        <v>0</v>
      </c>
      <c r="DH663" s="115">
        <f t="shared" si="440"/>
        <v>0</v>
      </c>
      <c r="DI663" s="125"/>
      <c r="DJ663" s="126"/>
      <c r="DK663" s="109">
        <f t="array" ref="DK663">MIN(IF(($G$3:$DJ$3="单价")*(G663:DJ663&lt;&gt;0),G663:DJ663))</f>
        <v>0</v>
      </c>
      <c r="DL663" s="97">
        <f t="array" ref="DL663">MAX(IF($G$3:$DJ$3="单价",G663:DJ663))</f>
        <v>0</v>
      </c>
      <c r="DM663" s="115">
        <f t="shared" si="441"/>
        <v>0</v>
      </c>
      <c r="DN663" s="127"/>
      <c r="DO663" s="2"/>
      <c r="DP663" s="11">
        <f t="shared" si="442"/>
        <v>0</v>
      </c>
      <c r="DQ663" s="11">
        <f t="shared" si="443"/>
        <v>0</v>
      </c>
      <c r="DR663" s="11"/>
      <c r="DS663" s="11"/>
      <c r="DT663" s="11"/>
      <c r="DU663" s="2"/>
      <c r="DV663" s="2"/>
      <c r="DW663" s="2"/>
      <c r="DX663" s="2"/>
      <c r="DY663" s="2"/>
    </row>
    <row r="664" spans="1:129" ht="18" hidden="1" customHeight="1" outlineLevel="1" x14ac:dyDescent="0.15">
      <c r="A664" s="2"/>
      <c r="B664" s="53">
        <f t="shared" si="406"/>
        <v>660</v>
      </c>
      <c r="C664" s="5"/>
      <c r="D664" s="6"/>
      <c r="E664" s="7"/>
      <c r="F664" s="8"/>
      <c r="G664" s="111"/>
      <c r="H664" s="112"/>
      <c r="I664" s="113">
        <f t="shared" si="409"/>
        <v>0</v>
      </c>
      <c r="J664" s="114">
        <f t="shared" si="410"/>
        <v>0</v>
      </c>
      <c r="K664" s="115">
        <f t="shared" si="407"/>
        <v>0</v>
      </c>
      <c r="L664" s="113">
        <f t="shared" si="411"/>
        <v>0</v>
      </c>
      <c r="M664" s="114">
        <f t="shared" si="412"/>
        <v>0</v>
      </c>
      <c r="N664" s="115">
        <f t="shared" si="408"/>
        <v>0</v>
      </c>
      <c r="O664" s="113">
        <f t="shared" si="413"/>
        <v>0</v>
      </c>
      <c r="P664" s="116">
        <f t="shared" si="414"/>
        <v>0</v>
      </c>
      <c r="Q664" s="117">
        <f t="shared" si="415"/>
        <v>0</v>
      </c>
      <c r="R664" s="118">
        <f t="shared" si="416"/>
        <v>0</v>
      </c>
      <c r="S664" s="111"/>
      <c r="T664" s="112"/>
      <c r="U664" s="119">
        <f t="shared" si="417"/>
        <v>0</v>
      </c>
      <c r="V664" s="120"/>
      <c r="W664" s="115">
        <f>IFERROR(IF(V664="",0,(SUMIF($G$3:U$3,"金额-入",$G664:U664)-SUMIF($G$3:U$3,"金额-出",$G664:U664))/(SUMIF($G$3:U$3,"数量-入",$G664:U664)-SUMIF($G$3:U$3,"数量-出",$G664:U664))),0)</f>
        <v>0</v>
      </c>
      <c r="X664" s="115">
        <f t="shared" si="418"/>
        <v>0</v>
      </c>
      <c r="Y664" s="121"/>
      <c r="Z664" s="122"/>
      <c r="AA664" s="111"/>
      <c r="AB664" s="112"/>
      <c r="AC664" s="119">
        <f t="shared" si="419"/>
        <v>0</v>
      </c>
      <c r="AD664" s="120"/>
      <c r="AE664" s="115">
        <f>IFERROR(IF(AD664="",0,(SUMIF($G$3:AC$3,"金额-入",$G664:AC664)-SUMIF($G$3:AC$3,"金额-出",$G664:AC664))/(SUMIF($G$3:AC$3,"数量-入",$G664:AC664)-SUMIF($G$3:AC$3,"数量-出",$G664:AC664))),0)</f>
        <v>0</v>
      </c>
      <c r="AF664" s="115">
        <f t="shared" si="420"/>
        <v>0</v>
      </c>
      <c r="AG664" s="121"/>
      <c r="AH664" s="122"/>
      <c r="AI664" s="123"/>
      <c r="AJ664" s="112"/>
      <c r="AK664" s="119">
        <f t="shared" si="421"/>
        <v>0</v>
      </c>
      <c r="AL664" s="124"/>
      <c r="AM664" s="115">
        <f>IFERROR(IF(AL664="",0,(SUMIF($G$3:AK$3,"金额-入",$G664:AK664)-SUMIF($G$3:AK$3,"金额-出",$G664:AK664))/(SUMIF($G$3:AK$3,"数量-入",$G664:AK664)-SUMIF($G$3:AK$3,"数量-出",$G664:AK664))),0)</f>
        <v>0</v>
      </c>
      <c r="AN664" s="115">
        <f t="shared" si="422"/>
        <v>0</v>
      </c>
      <c r="AO664" s="125"/>
      <c r="AP664" s="126"/>
      <c r="AQ664" s="123"/>
      <c r="AR664" s="112"/>
      <c r="AS664" s="119">
        <f t="shared" si="423"/>
        <v>0</v>
      </c>
      <c r="AT664" s="124"/>
      <c r="AU664" s="115">
        <f>IFERROR(IF(AT664="",0,(SUMIF($G$3:AS$3,"金额-入",$G664:AS664)-SUMIF($G$3:AS$3,"金额-出",$G664:AS664))/(SUMIF($G$3:AS$3,"数量-入",$G664:AS664)-SUMIF($G$3:AS$3,"数量-出",$G664:AS664))),0)</f>
        <v>0</v>
      </c>
      <c r="AV664" s="115">
        <f t="shared" si="424"/>
        <v>0</v>
      </c>
      <c r="AW664" s="125"/>
      <c r="AX664" s="126"/>
      <c r="AY664" s="123"/>
      <c r="AZ664" s="112"/>
      <c r="BA664" s="119">
        <f t="shared" si="425"/>
        <v>0</v>
      </c>
      <c r="BB664" s="124"/>
      <c r="BC664" s="115">
        <f>IFERROR(IF(BB664="",0,(SUMIF($G$3:BA$3,"金额-入",$G664:BA664)-SUMIF($G$3:BA$3,"金额-出",$G664:BA664))/(SUMIF($G$3:BA$3,"数量-入",$G664:BA664)-SUMIF($G$3:BA$3,"数量-出",$G664:BA664))),0)</f>
        <v>0</v>
      </c>
      <c r="BD664" s="115">
        <f t="shared" si="426"/>
        <v>0</v>
      </c>
      <c r="BE664" s="125"/>
      <c r="BF664" s="126"/>
      <c r="BG664" s="123"/>
      <c r="BH664" s="112"/>
      <c r="BI664" s="119">
        <f t="shared" si="427"/>
        <v>0</v>
      </c>
      <c r="BJ664" s="124"/>
      <c r="BK664" s="115">
        <f>IFERROR(IF(BJ664="",0,(SUMIF($G$3:BI$3,"金额-入",$G664:BI664)-SUMIF($G$3:BI$3,"金额-出",$G664:BI664))/(SUMIF($G$3:BI$3,"数量-入",$G664:BI664)-SUMIF($G$3:BI$3,"数量-出",$G664:BI664))),0)</f>
        <v>0</v>
      </c>
      <c r="BL664" s="115">
        <f t="shared" si="428"/>
        <v>0</v>
      </c>
      <c r="BM664" s="125"/>
      <c r="BN664" s="126"/>
      <c r="BO664" s="123"/>
      <c r="BP664" s="112"/>
      <c r="BQ664" s="119">
        <f t="shared" si="429"/>
        <v>0</v>
      </c>
      <c r="BR664" s="124"/>
      <c r="BS664" s="115">
        <f>IFERROR(IF(BR664="",0,(SUMIF($G$3:BQ$3,"金额-入",$G664:BQ664)-SUMIF($G$3:BQ$3,"金额-出",$G664:BQ664))/(SUMIF($G$3:BQ$3,"数量-入",$G664:BQ664)-SUMIF($G$3:BQ$3,"数量-出",$G664:BQ664))),0)</f>
        <v>0</v>
      </c>
      <c r="BT664" s="115">
        <f t="shared" si="430"/>
        <v>0</v>
      </c>
      <c r="BU664" s="125"/>
      <c r="BV664" s="126"/>
      <c r="BW664" s="123"/>
      <c r="BX664" s="112"/>
      <c r="BY664" s="119">
        <f t="shared" si="431"/>
        <v>0</v>
      </c>
      <c r="BZ664" s="124"/>
      <c r="CA664" s="115">
        <f>IFERROR(IF(BZ664="",0,(SUMIF($G$3:BY$3,"金额-入",$G664:BY664)-SUMIF($G$3:BY$3,"金额-出",$G664:BY664))/(SUMIF($G$3:BY$3,"数量-入",$G664:BY664)-SUMIF($G$3:BY$3,"数量-出",$G664:BY664))),0)</f>
        <v>0</v>
      </c>
      <c r="CB664" s="115">
        <f t="shared" si="432"/>
        <v>0</v>
      </c>
      <c r="CC664" s="125"/>
      <c r="CD664" s="126"/>
      <c r="CE664" s="123"/>
      <c r="CF664" s="112"/>
      <c r="CG664" s="119">
        <f t="shared" si="433"/>
        <v>0</v>
      </c>
      <c r="CH664" s="124"/>
      <c r="CI664" s="115">
        <f>IFERROR(IF(CH664="",0,(SUMIF($G$3:CG$3,"金额-入",$G664:CG664)-SUMIF($G$3:CG$3,"金额-出",$G664:CG664))/(SUMIF($G$3:CG$3,"数量-入",$G664:CG664)-SUMIF($G$3:CG$3,"数量-出",$G664:CG664))),0)</f>
        <v>0</v>
      </c>
      <c r="CJ664" s="115">
        <f t="shared" si="434"/>
        <v>0</v>
      </c>
      <c r="CK664" s="125"/>
      <c r="CL664" s="126"/>
      <c r="CM664" s="123"/>
      <c r="CN664" s="112"/>
      <c r="CO664" s="119">
        <f t="shared" si="435"/>
        <v>0</v>
      </c>
      <c r="CP664" s="124"/>
      <c r="CQ664" s="115">
        <f>IFERROR(IF(CP664="",0,(SUMIF($G$3:CO$3,"金额-入",$G664:CO664)-SUMIF($G$3:CO$3,"金额-出",$G664:CO664))/(SUMIF($G$3:CO$3,"数量-入",$G664:CO664)-SUMIF($G$3:CO$3,"数量-出",$G664:CO664))),0)</f>
        <v>0</v>
      </c>
      <c r="CR664" s="115">
        <f t="shared" si="436"/>
        <v>0</v>
      </c>
      <c r="CS664" s="125"/>
      <c r="CT664" s="126"/>
      <c r="CU664" s="123"/>
      <c r="CV664" s="112"/>
      <c r="CW664" s="119">
        <f t="shared" si="437"/>
        <v>0</v>
      </c>
      <c r="CX664" s="124"/>
      <c r="CY664" s="115">
        <f>IFERROR(IF(CX664="",0,(SUMIF($G$3:CW$3,"金额-入",$G664:CW664)-SUMIF($G$3:CW$3,"金额-出",$G664:CW664))/(SUMIF($G$3:CW$3,"数量-入",$G664:CW664)-SUMIF($G$3:CW$3,"数量-出",$G664:CW664))),0)</f>
        <v>0</v>
      </c>
      <c r="CZ664" s="115">
        <f t="shared" si="438"/>
        <v>0</v>
      </c>
      <c r="DA664" s="125"/>
      <c r="DB664" s="126"/>
      <c r="DC664" s="123"/>
      <c r="DD664" s="112"/>
      <c r="DE664" s="119">
        <f t="shared" si="439"/>
        <v>0</v>
      </c>
      <c r="DF664" s="124"/>
      <c r="DG664" s="115">
        <f>IFERROR(IF(DF664="",0,(SUMIF($G$3:DE$3,"金额-入",$G664:DE664)-SUMIF($G$3:DE$3,"金额-出",$G664:DE664))/(SUMIF($G$3:DE$3,"数量-入",$G664:DE664)-SUMIF($G$3:DE$3,"数量-出",$G664:DE664))),0)</f>
        <v>0</v>
      </c>
      <c r="DH664" s="115">
        <f t="shared" si="440"/>
        <v>0</v>
      </c>
      <c r="DI664" s="125"/>
      <c r="DJ664" s="126"/>
      <c r="DK664" s="109">
        <f t="array" ref="DK664">MIN(IF(($G$3:$DJ$3="单价")*(G664:DJ664&lt;&gt;0),G664:DJ664))</f>
        <v>0</v>
      </c>
      <c r="DL664" s="97">
        <f t="array" ref="DL664">MAX(IF($G$3:$DJ$3="单价",G664:DJ664))</f>
        <v>0</v>
      </c>
      <c r="DM664" s="115">
        <f t="shared" si="441"/>
        <v>0</v>
      </c>
      <c r="DN664" s="127"/>
      <c r="DO664" s="2"/>
      <c r="DP664" s="11">
        <f t="shared" si="442"/>
        <v>0</v>
      </c>
      <c r="DQ664" s="11">
        <f t="shared" si="443"/>
        <v>0</v>
      </c>
      <c r="DR664" s="11"/>
      <c r="DS664" s="11"/>
      <c r="DT664" s="11"/>
      <c r="DU664" s="2"/>
      <c r="DV664" s="2"/>
      <c r="DW664" s="2"/>
      <c r="DX664" s="2"/>
      <c r="DY664" s="2"/>
    </row>
    <row r="665" spans="1:129" ht="18" hidden="1" customHeight="1" outlineLevel="1" x14ac:dyDescent="0.15">
      <c r="A665" s="2"/>
      <c r="B665" s="53">
        <f t="shared" si="406"/>
        <v>661</v>
      </c>
      <c r="C665" s="5"/>
      <c r="D665" s="6"/>
      <c r="E665" s="7"/>
      <c r="F665" s="8"/>
      <c r="G665" s="111"/>
      <c r="H665" s="112"/>
      <c r="I665" s="113">
        <f t="shared" si="409"/>
        <v>0</v>
      </c>
      <c r="J665" s="114">
        <f t="shared" si="410"/>
        <v>0</v>
      </c>
      <c r="K665" s="115">
        <f t="shared" si="407"/>
        <v>0</v>
      </c>
      <c r="L665" s="113">
        <f t="shared" si="411"/>
        <v>0</v>
      </c>
      <c r="M665" s="114">
        <f t="shared" si="412"/>
        <v>0</v>
      </c>
      <c r="N665" s="115">
        <f t="shared" si="408"/>
        <v>0</v>
      </c>
      <c r="O665" s="113">
        <f t="shared" si="413"/>
        <v>0</v>
      </c>
      <c r="P665" s="116">
        <f t="shared" si="414"/>
        <v>0</v>
      </c>
      <c r="Q665" s="117">
        <f t="shared" si="415"/>
        <v>0</v>
      </c>
      <c r="R665" s="118">
        <f t="shared" si="416"/>
        <v>0</v>
      </c>
      <c r="S665" s="111"/>
      <c r="T665" s="112"/>
      <c r="U665" s="119">
        <f t="shared" si="417"/>
        <v>0</v>
      </c>
      <c r="V665" s="120"/>
      <c r="W665" s="115">
        <f>IFERROR(IF(V665="",0,(SUMIF($G$3:U$3,"金额-入",$G665:U665)-SUMIF($G$3:U$3,"金额-出",$G665:U665))/(SUMIF($G$3:U$3,"数量-入",$G665:U665)-SUMIF($G$3:U$3,"数量-出",$G665:U665))),0)</f>
        <v>0</v>
      </c>
      <c r="X665" s="115">
        <f t="shared" si="418"/>
        <v>0</v>
      </c>
      <c r="Y665" s="121"/>
      <c r="Z665" s="122"/>
      <c r="AA665" s="111"/>
      <c r="AB665" s="112"/>
      <c r="AC665" s="119">
        <f t="shared" si="419"/>
        <v>0</v>
      </c>
      <c r="AD665" s="120"/>
      <c r="AE665" s="115">
        <f>IFERROR(IF(AD665="",0,(SUMIF($G$3:AC$3,"金额-入",$G665:AC665)-SUMIF($G$3:AC$3,"金额-出",$G665:AC665))/(SUMIF($G$3:AC$3,"数量-入",$G665:AC665)-SUMIF($G$3:AC$3,"数量-出",$G665:AC665))),0)</f>
        <v>0</v>
      </c>
      <c r="AF665" s="115">
        <f t="shared" si="420"/>
        <v>0</v>
      </c>
      <c r="AG665" s="121"/>
      <c r="AH665" s="122"/>
      <c r="AI665" s="123"/>
      <c r="AJ665" s="112"/>
      <c r="AK665" s="119">
        <f t="shared" si="421"/>
        <v>0</v>
      </c>
      <c r="AL665" s="124"/>
      <c r="AM665" s="115">
        <f>IFERROR(IF(AL665="",0,(SUMIF($G$3:AK$3,"金额-入",$G665:AK665)-SUMIF($G$3:AK$3,"金额-出",$G665:AK665))/(SUMIF($G$3:AK$3,"数量-入",$G665:AK665)-SUMIF($G$3:AK$3,"数量-出",$G665:AK665))),0)</f>
        <v>0</v>
      </c>
      <c r="AN665" s="115">
        <f t="shared" si="422"/>
        <v>0</v>
      </c>
      <c r="AO665" s="125"/>
      <c r="AP665" s="126"/>
      <c r="AQ665" s="123"/>
      <c r="AR665" s="112"/>
      <c r="AS665" s="119">
        <f t="shared" si="423"/>
        <v>0</v>
      </c>
      <c r="AT665" s="124"/>
      <c r="AU665" s="115">
        <f>IFERROR(IF(AT665="",0,(SUMIF($G$3:AS$3,"金额-入",$G665:AS665)-SUMIF($G$3:AS$3,"金额-出",$G665:AS665))/(SUMIF($G$3:AS$3,"数量-入",$G665:AS665)-SUMIF($G$3:AS$3,"数量-出",$G665:AS665))),0)</f>
        <v>0</v>
      </c>
      <c r="AV665" s="115">
        <f t="shared" si="424"/>
        <v>0</v>
      </c>
      <c r="AW665" s="125"/>
      <c r="AX665" s="126"/>
      <c r="AY665" s="123"/>
      <c r="AZ665" s="112"/>
      <c r="BA665" s="119">
        <f t="shared" si="425"/>
        <v>0</v>
      </c>
      <c r="BB665" s="124"/>
      <c r="BC665" s="115">
        <f>IFERROR(IF(BB665="",0,(SUMIF($G$3:BA$3,"金额-入",$G665:BA665)-SUMIF($G$3:BA$3,"金额-出",$G665:BA665))/(SUMIF($G$3:BA$3,"数量-入",$G665:BA665)-SUMIF($G$3:BA$3,"数量-出",$G665:BA665))),0)</f>
        <v>0</v>
      </c>
      <c r="BD665" s="115">
        <f t="shared" si="426"/>
        <v>0</v>
      </c>
      <c r="BE665" s="125"/>
      <c r="BF665" s="126"/>
      <c r="BG665" s="123"/>
      <c r="BH665" s="112"/>
      <c r="BI665" s="119">
        <f t="shared" si="427"/>
        <v>0</v>
      </c>
      <c r="BJ665" s="124"/>
      <c r="BK665" s="115">
        <f>IFERROR(IF(BJ665="",0,(SUMIF($G$3:BI$3,"金额-入",$G665:BI665)-SUMIF($G$3:BI$3,"金额-出",$G665:BI665))/(SUMIF($G$3:BI$3,"数量-入",$G665:BI665)-SUMIF($G$3:BI$3,"数量-出",$G665:BI665))),0)</f>
        <v>0</v>
      </c>
      <c r="BL665" s="115">
        <f t="shared" si="428"/>
        <v>0</v>
      </c>
      <c r="BM665" s="125"/>
      <c r="BN665" s="126"/>
      <c r="BO665" s="123"/>
      <c r="BP665" s="112"/>
      <c r="BQ665" s="119">
        <f t="shared" si="429"/>
        <v>0</v>
      </c>
      <c r="BR665" s="124"/>
      <c r="BS665" s="115">
        <f>IFERROR(IF(BR665="",0,(SUMIF($G$3:BQ$3,"金额-入",$G665:BQ665)-SUMIF($G$3:BQ$3,"金额-出",$G665:BQ665))/(SUMIF($G$3:BQ$3,"数量-入",$G665:BQ665)-SUMIF($G$3:BQ$3,"数量-出",$G665:BQ665))),0)</f>
        <v>0</v>
      </c>
      <c r="BT665" s="115">
        <f t="shared" si="430"/>
        <v>0</v>
      </c>
      <c r="BU665" s="125"/>
      <c r="BV665" s="126"/>
      <c r="BW665" s="123"/>
      <c r="BX665" s="112"/>
      <c r="BY665" s="119">
        <f t="shared" si="431"/>
        <v>0</v>
      </c>
      <c r="BZ665" s="124"/>
      <c r="CA665" s="115">
        <f>IFERROR(IF(BZ665="",0,(SUMIF($G$3:BY$3,"金额-入",$G665:BY665)-SUMIF($G$3:BY$3,"金额-出",$G665:BY665))/(SUMIF($G$3:BY$3,"数量-入",$G665:BY665)-SUMIF($G$3:BY$3,"数量-出",$G665:BY665))),0)</f>
        <v>0</v>
      </c>
      <c r="CB665" s="115">
        <f t="shared" si="432"/>
        <v>0</v>
      </c>
      <c r="CC665" s="125"/>
      <c r="CD665" s="126"/>
      <c r="CE665" s="123"/>
      <c r="CF665" s="112"/>
      <c r="CG665" s="119">
        <f t="shared" si="433"/>
        <v>0</v>
      </c>
      <c r="CH665" s="124"/>
      <c r="CI665" s="115">
        <f>IFERROR(IF(CH665="",0,(SUMIF($G$3:CG$3,"金额-入",$G665:CG665)-SUMIF($G$3:CG$3,"金额-出",$G665:CG665))/(SUMIF($G$3:CG$3,"数量-入",$G665:CG665)-SUMIF($G$3:CG$3,"数量-出",$G665:CG665))),0)</f>
        <v>0</v>
      </c>
      <c r="CJ665" s="115">
        <f t="shared" si="434"/>
        <v>0</v>
      </c>
      <c r="CK665" s="125"/>
      <c r="CL665" s="126"/>
      <c r="CM665" s="123"/>
      <c r="CN665" s="112"/>
      <c r="CO665" s="119">
        <f t="shared" si="435"/>
        <v>0</v>
      </c>
      <c r="CP665" s="124"/>
      <c r="CQ665" s="115">
        <f>IFERROR(IF(CP665="",0,(SUMIF($G$3:CO$3,"金额-入",$G665:CO665)-SUMIF($G$3:CO$3,"金额-出",$G665:CO665))/(SUMIF($G$3:CO$3,"数量-入",$G665:CO665)-SUMIF($G$3:CO$3,"数量-出",$G665:CO665))),0)</f>
        <v>0</v>
      </c>
      <c r="CR665" s="115">
        <f t="shared" si="436"/>
        <v>0</v>
      </c>
      <c r="CS665" s="125"/>
      <c r="CT665" s="126"/>
      <c r="CU665" s="123"/>
      <c r="CV665" s="112"/>
      <c r="CW665" s="119">
        <f t="shared" si="437"/>
        <v>0</v>
      </c>
      <c r="CX665" s="124"/>
      <c r="CY665" s="115">
        <f>IFERROR(IF(CX665="",0,(SUMIF($G$3:CW$3,"金额-入",$G665:CW665)-SUMIF($G$3:CW$3,"金额-出",$G665:CW665))/(SUMIF($G$3:CW$3,"数量-入",$G665:CW665)-SUMIF($G$3:CW$3,"数量-出",$G665:CW665))),0)</f>
        <v>0</v>
      </c>
      <c r="CZ665" s="115">
        <f t="shared" si="438"/>
        <v>0</v>
      </c>
      <c r="DA665" s="125"/>
      <c r="DB665" s="126"/>
      <c r="DC665" s="123"/>
      <c r="DD665" s="112"/>
      <c r="DE665" s="119">
        <f t="shared" si="439"/>
        <v>0</v>
      </c>
      <c r="DF665" s="124"/>
      <c r="DG665" s="115">
        <f>IFERROR(IF(DF665="",0,(SUMIF($G$3:DE$3,"金额-入",$G665:DE665)-SUMIF($G$3:DE$3,"金额-出",$G665:DE665))/(SUMIF($G$3:DE$3,"数量-入",$G665:DE665)-SUMIF($G$3:DE$3,"数量-出",$G665:DE665))),0)</f>
        <v>0</v>
      </c>
      <c r="DH665" s="115">
        <f t="shared" si="440"/>
        <v>0</v>
      </c>
      <c r="DI665" s="125"/>
      <c r="DJ665" s="126"/>
      <c r="DK665" s="109">
        <f t="array" ref="DK665">MIN(IF(($G$3:$DJ$3="单价")*(G665:DJ665&lt;&gt;0),G665:DJ665))</f>
        <v>0</v>
      </c>
      <c r="DL665" s="97">
        <f t="array" ref="DL665">MAX(IF($G$3:$DJ$3="单价",G665:DJ665))</f>
        <v>0</v>
      </c>
      <c r="DM665" s="115">
        <f t="shared" si="441"/>
        <v>0</v>
      </c>
      <c r="DN665" s="127"/>
      <c r="DO665" s="2"/>
      <c r="DP665" s="11">
        <f t="shared" si="442"/>
        <v>0</v>
      </c>
      <c r="DQ665" s="11">
        <f t="shared" si="443"/>
        <v>0</v>
      </c>
      <c r="DR665" s="11"/>
      <c r="DS665" s="11"/>
      <c r="DT665" s="11"/>
      <c r="DU665" s="2"/>
      <c r="DV665" s="2"/>
      <c r="DW665" s="2"/>
      <c r="DX665" s="2"/>
      <c r="DY665" s="2"/>
    </row>
    <row r="666" spans="1:129" ht="18" hidden="1" customHeight="1" outlineLevel="1" x14ac:dyDescent="0.15">
      <c r="A666" s="2"/>
      <c r="B666" s="53">
        <f t="shared" si="406"/>
        <v>662</v>
      </c>
      <c r="C666" s="5"/>
      <c r="D666" s="6"/>
      <c r="E666" s="7"/>
      <c r="F666" s="8"/>
      <c r="G666" s="111"/>
      <c r="H666" s="112"/>
      <c r="I666" s="113">
        <f t="shared" si="409"/>
        <v>0</v>
      </c>
      <c r="J666" s="114">
        <f t="shared" si="410"/>
        <v>0</v>
      </c>
      <c r="K666" s="115">
        <f t="shared" si="407"/>
        <v>0</v>
      </c>
      <c r="L666" s="113">
        <f t="shared" si="411"/>
        <v>0</v>
      </c>
      <c r="M666" s="114">
        <f t="shared" si="412"/>
        <v>0</v>
      </c>
      <c r="N666" s="115">
        <f t="shared" si="408"/>
        <v>0</v>
      </c>
      <c r="O666" s="113">
        <f t="shared" si="413"/>
        <v>0</v>
      </c>
      <c r="P666" s="116">
        <f t="shared" si="414"/>
        <v>0</v>
      </c>
      <c r="Q666" s="117">
        <f t="shared" si="415"/>
        <v>0</v>
      </c>
      <c r="R666" s="118">
        <f t="shared" si="416"/>
        <v>0</v>
      </c>
      <c r="S666" s="111"/>
      <c r="T666" s="112"/>
      <c r="U666" s="119">
        <f t="shared" si="417"/>
        <v>0</v>
      </c>
      <c r="V666" s="120"/>
      <c r="W666" s="115">
        <f>IFERROR(IF(V666="",0,(SUMIF($G$3:U$3,"金额-入",$G666:U666)-SUMIF($G$3:U$3,"金额-出",$G666:U666))/(SUMIF($G$3:U$3,"数量-入",$G666:U666)-SUMIF($G$3:U$3,"数量-出",$G666:U666))),0)</f>
        <v>0</v>
      </c>
      <c r="X666" s="115">
        <f t="shared" si="418"/>
        <v>0</v>
      </c>
      <c r="Y666" s="121"/>
      <c r="Z666" s="122"/>
      <c r="AA666" s="111"/>
      <c r="AB666" s="112"/>
      <c r="AC666" s="119">
        <f t="shared" si="419"/>
        <v>0</v>
      </c>
      <c r="AD666" s="120"/>
      <c r="AE666" s="115">
        <f>IFERROR(IF(AD666="",0,(SUMIF($G$3:AC$3,"金额-入",$G666:AC666)-SUMIF($G$3:AC$3,"金额-出",$G666:AC666))/(SUMIF($G$3:AC$3,"数量-入",$G666:AC666)-SUMIF($G$3:AC$3,"数量-出",$G666:AC666))),0)</f>
        <v>0</v>
      </c>
      <c r="AF666" s="115">
        <f t="shared" si="420"/>
        <v>0</v>
      </c>
      <c r="AG666" s="121"/>
      <c r="AH666" s="122"/>
      <c r="AI666" s="123"/>
      <c r="AJ666" s="112"/>
      <c r="AK666" s="119">
        <f t="shared" si="421"/>
        <v>0</v>
      </c>
      <c r="AL666" s="124"/>
      <c r="AM666" s="115">
        <f>IFERROR(IF(AL666="",0,(SUMIF($G$3:AK$3,"金额-入",$G666:AK666)-SUMIF($G$3:AK$3,"金额-出",$G666:AK666))/(SUMIF($G$3:AK$3,"数量-入",$G666:AK666)-SUMIF($G$3:AK$3,"数量-出",$G666:AK666))),0)</f>
        <v>0</v>
      </c>
      <c r="AN666" s="115">
        <f t="shared" si="422"/>
        <v>0</v>
      </c>
      <c r="AO666" s="125"/>
      <c r="AP666" s="126"/>
      <c r="AQ666" s="123"/>
      <c r="AR666" s="112"/>
      <c r="AS666" s="119">
        <f t="shared" si="423"/>
        <v>0</v>
      </c>
      <c r="AT666" s="124"/>
      <c r="AU666" s="115">
        <f>IFERROR(IF(AT666="",0,(SUMIF($G$3:AS$3,"金额-入",$G666:AS666)-SUMIF($G$3:AS$3,"金额-出",$G666:AS666))/(SUMIF($G$3:AS$3,"数量-入",$G666:AS666)-SUMIF($G$3:AS$3,"数量-出",$G666:AS666))),0)</f>
        <v>0</v>
      </c>
      <c r="AV666" s="115">
        <f t="shared" si="424"/>
        <v>0</v>
      </c>
      <c r="AW666" s="125"/>
      <c r="AX666" s="126"/>
      <c r="AY666" s="123"/>
      <c r="AZ666" s="112"/>
      <c r="BA666" s="119">
        <f t="shared" si="425"/>
        <v>0</v>
      </c>
      <c r="BB666" s="124"/>
      <c r="BC666" s="115">
        <f>IFERROR(IF(BB666="",0,(SUMIF($G$3:BA$3,"金额-入",$G666:BA666)-SUMIF($G$3:BA$3,"金额-出",$G666:BA666))/(SUMIF($G$3:BA$3,"数量-入",$G666:BA666)-SUMIF($G$3:BA$3,"数量-出",$G666:BA666))),0)</f>
        <v>0</v>
      </c>
      <c r="BD666" s="115">
        <f t="shared" si="426"/>
        <v>0</v>
      </c>
      <c r="BE666" s="125"/>
      <c r="BF666" s="126"/>
      <c r="BG666" s="123"/>
      <c r="BH666" s="112"/>
      <c r="BI666" s="119">
        <f t="shared" si="427"/>
        <v>0</v>
      </c>
      <c r="BJ666" s="124"/>
      <c r="BK666" s="115">
        <f>IFERROR(IF(BJ666="",0,(SUMIF($G$3:BI$3,"金额-入",$G666:BI666)-SUMIF($G$3:BI$3,"金额-出",$G666:BI666))/(SUMIF($G$3:BI$3,"数量-入",$G666:BI666)-SUMIF($G$3:BI$3,"数量-出",$G666:BI666))),0)</f>
        <v>0</v>
      </c>
      <c r="BL666" s="115">
        <f t="shared" si="428"/>
        <v>0</v>
      </c>
      <c r="BM666" s="125"/>
      <c r="BN666" s="126"/>
      <c r="BO666" s="123"/>
      <c r="BP666" s="112"/>
      <c r="BQ666" s="119">
        <f t="shared" si="429"/>
        <v>0</v>
      </c>
      <c r="BR666" s="124"/>
      <c r="BS666" s="115">
        <f>IFERROR(IF(BR666="",0,(SUMIF($G$3:BQ$3,"金额-入",$G666:BQ666)-SUMIF($G$3:BQ$3,"金额-出",$G666:BQ666))/(SUMIF($G$3:BQ$3,"数量-入",$G666:BQ666)-SUMIF($G$3:BQ$3,"数量-出",$G666:BQ666))),0)</f>
        <v>0</v>
      </c>
      <c r="BT666" s="115">
        <f t="shared" si="430"/>
        <v>0</v>
      </c>
      <c r="BU666" s="125"/>
      <c r="BV666" s="126"/>
      <c r="BW666" s="123"/>
      <c r="BX666" s="112"/>
      <c r="BY666" s="119">
        <f t="shared" si="431"/>
        <v>0</v>
      </c>
      <c r="BZ666" s="124"/>
      <c r="CA666" s="115">
        <f>IFERROR(IF(BZ666="",0,(SUMIF($G$3:BY$3,"金额-入",$G666:BY666)-SUMIF($G$3:BY$3,"金额-出",$G666:BY666))/(SUMIF($G$3:BY$3,"数量-入",$G666:BY666)-SUMIF($G$3:BY$3,"数量-出",$G666:BY666))),0)</f>
        <v>0</v>
      </c>
      <c r="CB666" s="115">
        <f t="shared" si="432"/>
        <v>0</v>
      </c>
      <c r="CC666" s="125"/>
      <c r="CD666" s="126"/>
      <c r="CE666" s="123"/>
      <c r="CF666" s="112"/>
      <c r="CG666" s="119">
        <f t="shared" si="433"/>
        <v>0</v>
      </c>
      <c r="CH666" s="124"/>
      <c r="CI666" s="115">
        <f>IFERROR(IF(CH666="",0,(SUMIF($G$3:CG$3,"金额-入",$G666:CG666)-SUMIF($G$3:CG$3,"金额-出",$G666:CG666))/(SUMIF($G$3:CG$3,"数量-入",$G666:CG666)-SUMIF($G$3:CG$3,"数量-出",$G666:CG666))),0)</f>
        <v>0</v>
      </c>
      <c r="CJ666" s="115">
        <f t="shared" si="434"/>
        <v>0</v>
      </c>
      <c r="CK666" s="125"/>
      <c r="CL666" s="126"/>
      <c r="CM666" s="123"/>
      <c r="CN666" s="112"/>
      <c r="CO666" s="119">
        <f t="shared" si="435"/>
        <v>0</v>
      </c>
      <c r="CP666" s="124"/>
      <c r="CQ666" s="115">
        <f>IFERROR(IF(CP666="",0,(SUMIF($G$3:CO$3,"金额-入",$G666:CO666)-SUMIF($G$3:CO$3,"金额-出",$G666:CO666))/(SUMIF($G$3:CO$3,"数量-入",$G666:CO666)-SUMIF($G$3:CO$3,"数量-出",$G666:CO666))),0)</f>
        <v>0</v>
      </c>
      <c r="CR666" s="115">
        <f t="shared" si="436"/>
        <v>0</v>
      </c>
      <c r="CS666" s="125"/>
      <c r="CT666" s="126"/>
      <c r="CU666" s="123"/>
      <c r="CV666" s="112"/>
      <c r="CW666" s="119">
        <f t="shared" si="437"/>
        <v>0</v>
      </c>
      <c r="CX666" s="124"/>
      <c r="CY666" s="115">
        <f>IFERROR(IF(CX666="",0,(SUMIF($G$3:CW$3,"金额-入",$G666:CW666)-SUMIF($G$3:CW$3,"金额-出",$G666:CW666))/(SUMIF($G$3:CW$3,"数量-入",$G666:CW666)-SUMIF($G$3:CW$3,"数量-出",$G666:CW666))),0)</f>
        <v>0</v>
      </c>
      <c r="CZ666" s="115">
        <f t="shared" si="438"/>
        <v>0</v>
      </c>
      <c r="DA666" s="125"/>
      <c r="DB666" s="126"/>
      <c r="DC666" s="123"/>
      <c r="DD666" s="112"/>
      <c r="DE666" s="119">
        <f t="shared" si="439"/>
        <v>0</v>
      </c>
      <c r="DF666" s="124"/>
      <c r="DG666" s="115">
        <f>IFERROR(IF(DF666="",0,(SUMIF($G$3:DE$3,"金额-入",$G666:DE666)-SUMIF($G$3:DE$3,"金额-出",$G666:DE666))/(SUMIF($G$3:DE$3,"数量-入",$G666:DE666)-SUMIF($G$3:DE$3,"数量-出",$G666:DE666))),0)</f>
        <v>0</v>
      </c>
      <c r="DH666" s="115">
        <f t="shared" si="440"/>
        <v>0</v>
      </c>
      <c r="DI666" s="125"/>
      <c r="DJ666" s="126"/>
      <c r="DK666" s="109">
        <f t="array" ref="DK666">MIN(IF(($G$3:$DJ$3="单价")*(G666:DJ666&lt;&gt;0),G666:DJ666))</f>
        <v>0</v>
      </c>
      <c r="DL666" s="97">
        <f t="array" ref="DL666">MAX(IF($G$3:$DJ$3="单价",G666:DJ666))</f>
        <v>0</v>
      </c>
      <c r="DM666" s="115">
        <f t="shared" si="441"/>
        <v>0</v>
      </c>
      <c r="DN666" s="127"/>
      <c r="DO666" s="2"/>
      <c r="DP666" s="11">
        <f t="shared" si="442"/>
        <v>0</v>
      </c>
      <c r="DQ666" s="11">
        <f t="shared" si="443"/>
        <v>0</v>
      </c>
      <c r="DR666" s="11"/>
      <c r="DS666" s="11"/>
      <c r="DT666" s="11"/>
      <c r="DU666" s="2"/>
      <c r="DV666" s="2"/>
      <c r="DW666" s="2"/>
      <c r="DX666" s="2"/>
      <c r="DY666" s="2"/>
    </row>
    <row r="667" spans="1:129" ht="18" hidden="1" customHeight="1" outlineLevel="1" x14ac:dyDescent="0.15">
      <c r="A667" s="2"/>
      <c r="B667" s="53">
        <f t="shared" si="406"/>
        <v>663</v>
      </c>
      <c r="C667" s="5"/>
      <c r="D667" s="6"/>
      <c r="E667" s="7"/>
      <c r="F667" s="8"/>
      <c r="G667" s="111"/>
      <c r="H667" s="112"/>
      <c r="I667" s="113">
        <f t="shared" si="409"/>
        <v>0</v>
      </c>
      <c r="J667" s="114">
        <f t="shared" si="410"/>
        <v>0</v>
      </c>
      <c r="K667" s="115">
        <f t="shared" si="407"/>
        <v>0</v>
      </c>
      <c r="L667" s="113">
        <f t="shared" si="411"/>
        <v>0</v>
      </c>
      <c r="M667" s="114">
        <f t="shared" si="412"/>
        <v>0</v>
      </c>
      <c r="N667" s="115">
        <f t="shared" si="408"/>
        <v>0</v>
      </c>
      <c r="O667" s="113">
        <f t="shared" si="413"/>
        <v>0</v>
      </c>
      <c r="P667" s="116">
        <f t="shared" si="414"/>
        <v>0</v>
      </c>
      <c r="Q667" s="117">
        <f t="shared" si="415"/>
        <v>0</v>
      </c>
      <c r="R667" s="118">
        <f t="shared" si="416"/>
        <v>0</v>
      </c>
      <c r="S667" s="111"/>
      <c r="T667" s="112"/>
      <c r="U667" s="119">
        <f t="shared" si="417"/>
        <v>0</v>
      </c>
      <c r="V667" s="120"/>
      <c r="W667" s="115">
        <f>IFERROR(IF(V667="",0,(SUMIF($G$3:U$3,"金额-入",$G667:U667)-SUMIF($G$3:U$3,"金额-出",$G667:U667))/(SUMIF($G$3:U$3,"数量-入",$G667:U667)-SUMIF($G$3:U$3,"数量-出",$G667:U667))),0)</f>
        <v>0</v>
      </c>
      <c r="X667" s="115">
        <f t="shared" si="418"/>
        <v>0</v>
      </c>
      <c r="Y667" s="121"/>
      <c r="Z667" s="122"/>
      <c r="AA667" s="111"/>
      <c r="AB667" s="112"/>
      <c r="AC667" s="119">
        <f t="shared" si="419"/>
        <v>0</v>
      </c>
      <c r="AD667" s="120"/>
      <c r="AE667" s="115">
        <f>IFERROR(IF(AD667="",0,(SUMIF($G$3:AC$3,"金额-入",$G667:AC667)-SUMIF($G$3:AC$3,"金额-出",$G667:AC667))/(SUMIF($G$3:AC$3,"数量-入",$G667:AC667)-SUMIF($G$3:AC$3,"数量-出",$G667:AC667))),0)</f>
        <v>0</v>
      </c>
      <c r="AF667" s="115">
        <f t="shared" si="420"/>
        <v>0</v>
      </c>
      <c r="AG667" s="121"/>
      <c r="AH667" s="122"/>
      <c r="AI667" s="123"/>
      <c r="AJ667" s="112"/>
      <c r="AK667" s="119">
        <f t="shared" si="421"/>
        <v>0</v>
      </c>
      <c r="AL667" s="124"/>
      <c r="AM667" s="115">
        <f>IFERROR(IF(AL667="",0,(SUMIF($G$3:AK$3,"金额-入",$G667:AK667)-SUMIF($G$3:AK$3,"金额-出",$G667:AK667))/(SUMIF($G$3:AK$3,"数量-入",$G667:AK667)-SUMIF($G$3:AK$3,"数量-出",$G667:AK667))),0)</f>
        <v>0</v>
      </c>
      <c r="AN667" s="115">
        <f t="shared" si="422"/>
        <v>0</v>
      </c>
      <c r="AO667" s="125"/>
      <c r="AP667" s="126"/>
      <c r="AQ667" s="123"/>
      <c r="AR667" s="112"/>
      <c r="AS667" s="119">
        <f t="shared" si="423"/>
        <v>0</v>
      </c>
      <c r="AT667" s="124"/>
      <c r="AU667" s="115">
        <f>IFERROR(IF(AT667="",0,(SUMIF($G$3:AS$3,"金额-入",$G667:AS667)-SUMIF($G$3:AS$3,"金额-出",$G667:AS667))/(SUMIF($G$3:AS$3,"数量-入",$G667:AS667)-SUMIF($G$3:AS$3,"数量-出",$G667:AS667))),0)</f>
        <v>0</v>
      </c>
      <c r="AV667" s="115">
        <f t="shared" si="424"/>
        <v>0</v>
      </c>
      <c r="AW667" s="125"/>
      <c r="AX667" s="126"/>
      <c r="AY667" s="123"/>
      <c r="AZ667" s="112"/>
      <c r="BA667" s="119">
        <f t="shared" si="425"/>
        <v>0</v>
      </c>
      <c r="BB667" s="124"/>
      <c r="BC667" s="115">
        <f>IFERROR(IF(BB667="",0,(SUMIF($G$3:BA$3,"金额-入",$G667:BA667)-SUMIF($G$3:BA$3,"金额-出",$G667:BA667))/(SUMIF($G$3:BA$3,"数量-入",$G667:BA667)-SUMIF($G$3:BA$3,"数量-出",$G667:BA667))),0)</f>
        <v>0</v>
      </c>
      <c r="BD667" s="115">
        <f t="shared" si="426"/>
        <v>0</v>
      </c>
      <c r="BE667" s="125"/>
      <c r="BF667" s="126"/>
      <c r="BG667" s="123"/>
      <c r="BH667" s="112"/>
      <c r="BI667" s="119">
        <f t="shared" si="427"/>
        <v>0</v>
      </c>
      <c r="BJ667" s="124"/>
      <c r="BK667" s="115">
        <f>IFERROR(IF(BJ667="",0,(SUMIF($G$3:BI$3,"金额-入",$G667:BI667)-SUMIF($G$3:BI$3,"金额-出",$G667:BI667))/(SUMIF($G$3:BI$3,"数量-入",$G667:BI667)-SUMIF($G$3:BI$3,"数量-出",$G667:BI667))),0)</f>
        <v>0</v>
      </c>
      <c r="BL667" s="115">
        <f t="shared" si="428"/>
        <v>0</v>
      </c>
      <c r="BM667" s="125"/>
      <c r="BN667" s="126"/>
      <c r="BO667" s="123"/>
      <c r="BP667" s="112"/>
      <c r="BQ667" s="119">
        <f t="shared" si="429"/>
        <v>0</v>
      </c>
      <c r="BR667" s="124"/>
      <c r="BS667" s="115">
        <f>IFERROR(IF(BR667="",0,(SUMIF($G$3:BQ$3,"金额-入",$G667:BQ667)-SUMIF($G$3:BQ$3,"金额-出",$G667:BQ667))/(SUMIF($G$3:BQ$3,"数量-入",$G667:BQ667)-SUMIF($G$3:BQ$3,"数量-出",$G667:BQ667))),0)</f>
        <v>0</v>
      </c>
      <c r="BT667" s="115">
        <f t="shared" si="430"/>
        <v>0</v>
      </c>
      <c r="BU667" s="125"/>
      <c r="BV667" s="126"/>
      <c r="BW667" s="123"/>
      <c r="BX667" s="112"/>
      <c r="BY667" s="119">
        <f t="shared" si="431"/>
        <v>0</v>
      </c>
      <c r="BZ667" s="124"/>
      <c r="CA667" s="115">
        <f>IFERROR(IF(BZ667="",0,(SUMIF($G$3:BY$3,"金额-入",$G667:BY667)-SUMIF($G$3:BY$3,"金额-出",$G667:BY667))/(SUMIF($G$3:BY$3,"数量-入",$G667:BY667)-SUMIF($G$3:BY$3,"数量-出",$G667:BY667))),0)</f>
        <v>0</v>
      </c>
      <c r="CB667" s="115">
        <f t="shared" si="432"/>
        <v>0</v>
      </c>
      <c r="CC667" s="125"/>
      <c r="CD667" s="126"/>
      <c r="CE667" s="123"/>
      <c r="CF667" s="112"/>
      <c r="CG667" s="119">
        <f t="shared" si="433"/>
        <v>0</v>
      </c>
      <c r="CH667" s="124"/>
      <c r="CI667" s="115">
        <f>IFERROR(IF(CH667="",0,(SUMIF($G$3:CG$3,"金额-入",$G667:CG667)-SUMIF($G$3:CG$3,"金额-出",$G667:CG667))/(SUMIF($G$3:CG$3,"数量-入",$G667:CG667)-SUMIF($G$3:CG$3,"数量-出",$G667:CG667))),0)</f>
        <v>0</v>
      </c>
      <c r="CJ667" s="115">
        <f t="shared" si="434"/>
        <v>0</v>
      </c>
      <c r="CK667" s="125"/>
      <c r="CL667" s="126"/>
      <c r="CM667" s="123"/>
      <c r="CN667" s="112"/>
      <c r="CO667" s="119">
        <f t="shared" si="435"/>
        <v>0</v>
      </c>
      <c r="CP667" s="124"/>
      <c r="CQ667" s="115">
        <f>IFERROR(IF(CP667="",0,(SUMIF($G$3:CO$3,"金额-入",$G667:CO667)-SUMIF($G$3:CO$3,"金额-出",$G667:CO667))/(SUMIF($G$3:CO$3,"数量-入",$G667:CO667)-SUMIF($G$3:CO$3,"数量-出",$G667:CO667))),0)</f>
        <v>0</v>
      </c>
      <c r="CR667" s="115">
        <f t="shared" si="436"/>
        <v>0</v>
      </c>
      <c r="CS667" s="125"/>
      <c r="CT667" s="126"/>
      <c r="CU667" s="123"/>
      <c r="CV667" s="112"/>
      <c r="CW667" s="119">
        <f t="shared" si="437"/>
        <v>0</v>
      </c>
      <c r="CX667" s="124"/>
      <c r="CY667" s="115">
        <f>IFERROR(IF(CX667="",0,(SUMIF($G$3:CW$3,"金额-入",$G667:CW667)-SUMIF($G$3:CW$3,"金额-出",$G667:CW667))/(SUMIF($G$3:CW$3,"数量-入",$G667:CW667)-SUMIF($G$3:CW$3,"数量-出",$G667:CW667))),0)</f>
        <v>0</v>
      </c>
      <c r="CZ667" s="115">
        <f t="shared" si="438"/>
        <v>0</v>
      </c>
      <c r="DA667" s="125"/>
      <c r="DB667" s="126"/>
      <c r="DC667" s="123"/>
      <c r="DD667" s="112"/>
      <c r="DE667" s="119">
        <f t="shared" si="439"/>
        <v>0</v>
      </c>
      <c r="DF667" s="124"/>
      <c r="DG667" s="115">
        <f>IFERROR(IF(DF667="",0,(SUMIF($G$3:DE$3,"金额-入",$G667:DE667)-SUMIF($G$3:DE$3,"金额-出",$G667:DE667))/(SUMIF($G$3:DE$3,"数量-入",$G667:DE667)-SUMIF($G$3:DE$3,"数量-出",$G667:DE667))),0)</f>
        <v>0</v>
      </c>
      <c r="DH667" s="115">
        <f t="shared" si="440"/>
        <v>0</v>
      </c>
      <c r="DI667" s="125"/>
      <c r="DJ667" s="126"/>
      <c r="DK667" s="109">
        <f t="array" ref="DK667">MIN(IF(($G$3:$DJ$3="单价")*(G667:DJ667&lt;&gt;0),G667:DJ667))</f>
        <v>0</v>
      </c>
      <c r="DL667" s="97">
        <f t="array" ref="DL667">MAX(IF($G$3:$DJ$3="单价",G667:DJ667))</f>
        <v>0</v>
      </c>
      <c r="DM667" s="115">
        <f t="shared" si="441"/>
        <v>0</v>
      </c>
      <c r="DN667" s="127"/>
      <c r="DO667" s="2"/>
      <c r="DP667" s="11">
        <f t="shared" si="442"/>
        <v>0</v>
      </c>
      <c r="DQ667" s="11">
        <f t="shared" si="443"/>
        <v>0</v>
      </c>
      <c r="DR667" s="11"/>
      <c r="DS667" s="11"/>
      <c r="DT667" s="11"/>
      <c r="DU667" s="2"/>
      <c r="DV667" s="2"/>
      <c r="DW667" s="2"/>
      <c r="DX667" s="2"/>
      <c r="DY667" s="2"/>
    </row>
    <row r="668" spans="1:129" ht="18" hidden="1" customHeight="1" outlineLevel="1" x14ac:dyDescent="0.15">
      <c r="A668" s="2"/>
      <c r="B668" s="53">
        <f t="shared" si="406"/>
        <v>664</v>
      </c>
      <c r="C668" s="5"/>
      <c r="D668" s="6"/>
      <c r="E668" s="6"/>
      <c r="F668" s="8"/>
      <c r="G668" s="111"/>
      <c r="H668" s="112"/>
      <c r="I668" s="113">
        <f t="shared" si="409"/>
        <v>0</v>
      </c>
      <c r="J668" s="114">
        <f t="shared" si="410"/>
        <v>0</v>
      </c>
      <c r="K668" s="115">
        <f t="shared" si="407"/>
        <v>0</v>
      </c>
      <c r="L668" s="113">
        <f t="shared" si="411"/>
        <v>0</v>
      </c>
      <c r="M668" s="114">
        <f t="shared" si="412"/>
        <v>0</v>
      </c>
      <c r="N668" s="115">
        <f t="shared" si="408"/>
        <v>0</v>
      </c>
      <c r="O668" s="113">
        <f t="shared" si="413"/>
        <v>0</v>
      </c>
      <c r="P668" s="116">
        <f t="shared" si="414"/>
        <v>0</v>
      </c>
      <c r="Q668" s="117">
        <f t="shared" si="415"/>
        <v>0</v>
      </c>
      <c r="R668" s="118">
        <f t="shared" si="416"/>
        <v>0</v>
      </c>
      <c r="S668" s="111"/>
      <c r="T668" s="112"/>
      <c r="U668" s="119">
        <f t="shared" si="417"/>
        <v>0</v>
      </c>
      <c r="V668" s="120"/>
      <c r="W668" s="115">
        <f>IFERROR(IF(V668="",0,(SUMIF($G$3:U$3,"金额-入",$G668:U668)-SUMIF($G$3:U$3,"金额-出",$G668:U668))/(SUMIF($G$3:U$3,"数量-入",$G668:U668)-SUMIF($G$3:U$3,"数量-出",$G668:U668))),0)</f>
        <v>0</v>
      </c>
      <c r="X668" s="115">
        <f t="shared" si="418"/>
        <v>0</v>
      </c>
      <c r="Y668" s="121"/>
      <c r="Z668" s="122"/>
      <c r="AA668" s="111"/>
      <c r="AB668" s="112"/>
      <c r="AC668" s="119">
        <f t="shared" si="419"/>
        <v>0</v>
      </c>
      <c r="AD668" s="120"/>
      <c r="AE668" s="115">
        <f>IFERROR(IF(AD668="",0,(SUMIF($G$3:AC$3,"金额-入",$G668:AC668)-SUMIF($G$3:AC$3,"金额-出",$G668:AC668))/(SUMIF($G$3:AC$3,"数量-入",$G668:AC668)-SUMIF($G$3:AC$3,"数量-出",$G668:AC668))),0)</f>
        <v>0</v>
      </c>
      <c r="AF668" s="115">
        <f t="shared" si="420"/>
        <v>0</v>
      </c>
      <c r="AG668" s="121"/>
      <c r="AH668" s="122"/>
      <c r="AI668" s="123"/>
      <c r="AJ668" s="112"/>
      <c r="AK668" s="119">
        <f t="shared" si="421"/>
        <v>0</v>
      </c>
      <c r="AL668" s="124"/>
      <c r="AM668" s="115">
        <f>IFERROR(IF(AL668="",0,(SUMIF($G$3:AK$3,"金额-入",$G668:AK668)-SUMIF($G$3:AK$3,"金额-出",$G668:AK668))/(SUMIF($G$3:AK$3,"数量-入",$G668:AK668)-SUMIF($G$3:AK$3,"数量-出",$G668:AK668))),0)</f>
        <v>0</v>
      </c>
      <c r="AN668" s="115">
        <f t="shared" si="422"/>
        <v>0</v>
      </c>
      <c r="AO668" s="125"/>
      <c r="AP668" s="126"/>
      <c r="AQ668" s="123"/>
      <c r="AR668" s="112"/>
      <c r="AS668" s="119">
        <f t="shared" si="423"/>
        <v>0</v>
      </c>
      <c r="AT668" s="124"/>
      <c r="AU668" s="115">
        <f>IFERROR(IF(AT668="",0,(SUMIF($G$3:AS$3,"金额-入",$G668:AS668)-SUMIF($G$3:AS$3,"金额-出",$G668:AS668))/(SUMIF($G$3:AS$3,"数量-入",$G668:AS668)-SUMIF($G$3:AS$3,"数量-出",$G668:AS668))),0)</f>
        <v>0</v>
      </c>
      <c r="AV668" s="115">
        <f t="shared" si="424"/>
        <v>0</v>
      </c>
      <c r="AW668" s="125"/>
      <c r="AX668" s="126"/>
      <c r="AY668" s="123"/>
      <c r="AZ668" s="112"/>
      <c r="BA668" s="119">
        <f t="shared" si="425"/>
        <v>0</v>
      </c>
      <c r="BB668" s="124"/>
      <c r="BC668" s="115">
        <f>IFERROR(IF(BB668="",0,(SUMIF($G$3:BA$3,"金额-入",$G668:BA668)-SUMIF($G$3:BA$3,"金额-出",$G668:BA668))/(SUMIF($G$3:BA$3,"数量-入",$G668:BA668)-SUMIF($G$3:BA$3,"数量-出",$G668:BA668))),0)</f>
        <v>0</v>
      </c>
      <c r="BD668" s="115">
        <f t="shared" si="426"/>
        <v>0</v>
      </c>
      <c r="BE668" s="125"/>
      <c r="BF668" s="126"/>
      <c r="BG668" s="123"/>
      <c r="BH668" s="112"/>
      <c r="BI668" s="119">
        <f t="shared" si="427"/>
        <v>0</v>
      </c>
      <c r="BJ668" s="124"/>
      <c r="BK668" s="115">
        <f>IFERROR(IF(BJ668="",0,(SUMIF($G$3:BI$3,"金额-入",$G668:BI668)-SUMIF($G$3:BI$3,"金额-出",$G668:BI668))/(SUMIF($G$3:BI$3,"数量-入",$G668:BI668)-SUMIF($G$3:BI$3,"数量-出",$G668:BI668))),0)</f>
        <v>0</v>
      </c>
      <c r="BL668" s="115">
        <f t="shared" si="428"/>
        <v>0</v>
      </c>
      <c r="BM668" s="125"/>
      <c r="BN668" s="126"/>
      <c r="BO668" s="123"/>
      <c r="BP668" s="112"/>
      <c r="BQ668" s="119">
        <f t="shared" si="429"/>
        <v>0</v>
      </c>
      <c r="BR668" s="124"/>
      <c r="BS668" s="115">
        <f>IFERROR(IF(BR668="",0,(SUMIF($G$3:BQ$3,"金额-入",$G668:BQ668)-SUMIF($G$3:BQ$3,"金额-出",$G668:BQ668))/(SUMIF($G$3:BQ$3,"数量-入",$G668:BQ668)-SUMIF($G$3:BQ$3,"数量-出",$G668:BQ668))),0)</f>
        <v>0</v>
      </c>
      <c r="BT668" s="115">
        <f t="shared" si="430"/>
        <v>0</v>
      </c>
      <c r="BU668" s="125"/>
      <c r="BV668" s="126"/>
      <c r="BW668" s="123"/>
      <c r="BX668" s="112"/>
      <c r="BY668" s="119">
        <f t="shared" si="431"/>
        <v>0</v>
      </c>
      <c r="BZ668" s="124"/>
      <c r="CA668" s="115">
        <f>IFERROR(IF(BZ668="",0,(SUMIF($G$3:BY$3,"金额-入",$G668:BY668)-SUMIF($G$3:BY$3,"金额-出",$G668:BY668))/(SUMIF($G$3:BY$3,"数量-入",$G668:BY668)-SUMIF($G$3:BY$3,"数量-出",$G668:BY668))),0)</f>
        <v>0</v>
      </c>
      <c r="CB668" s="115">
        <f t="shared" si="432"/>
        <v>0</v>
      </c>
      <c r="CC668" s="125"/>
      <c r="CD668" s="126"/>
      <c r="CE668" s="123"/>
      <c r="CF668" s="112"/>
      <c r="CG668" s="119">
        <f t="shared" si="433"/>
        <v>0</v>
      </c>
      <c r="CH668" s="124"/>
      <c r="CI668" s="115">
        <f>IFERROR(IF(CH668="",0,(SUMIF($G$3:CG$3,"金额-入",$G668:CG668)-SUMIF($G$3:CG$3,"金额-出",$G668:CG668))/(SUMIF($G$3:CG$3,"数量-入",$G668:CG668)-SUMIF($G$3:CG$3,"数量-出",$G668:CG668))),0)</f>
        <v>0</v>
      </c>
      <c r="CJ668" s="115">
        <f t="shared" si="434"/>
        <v>0</v>
      </c>
      <c r="CK668" s="125"/>
      <c r="CL668" s="126"/>
      <c r="CM668" s="123"/>
      <c r="CN668" s="112"/>
      <c r="CO668" s="119">
        <f t="shared" si="435"/>
        <v>0</v>
      </c>
      <c r="CP668" s="124"/>
      <c r="CQ668" s="115">
        <f>IFERROR(IF(CP668="",0,(SUMIF($G$3:CO$3,"金额-入",$G668:CO668)-SUMIF($G$3:CO$3,"金额-出",$G668:CO668))/(SUMIF($G$3:CO$3,"数量-入",$G668:CO668)-SUMIF($G$3:CO$3,"数量-出",$G668:CO668))),0)</f>
        <v>0</v>
      </c>
      <c r="CR668" s="115">
        <f t="shared" si="436"/>
        <v>0</v>
      </c>
      <c r="CS668" s="125"/>
      <c r="CT668" s="126"/>
      <c r="CU668" s="123"/>
      <c r="CV668" s="112"/>
      <c r="CW668" s="119">
        <f t="shared" si="437"/>
        <v>0</v>
      </c>
      <c r="CX668" s="124"/>
      <c r="CY668" s="115">
        <f>IFERROR(IF(CX668="",0,(SUMIF($G$3:CW$3,"金额-入",$G668:CW668)-SUMIF($G$3:CW$3,"金额-出",$G668:CW668))/(SUMIF($G$3:CW$3,"数量-入",$G668:CW668)-SUMIF($G$3:CW$3,"数量-出",$G668:CW668))),0)</f>
        <v>0</v>
      </c>
      <c r="CZ668" s="115">
        <f t="shared" si="438"/>
        <v>0</v>
      </c>
      <c r="DA668" s="125"/>
      <c r="DB668" s="126"/>
      <c r="DC668" s="123"/>
      <c r="DD668" s="112"/>
      <c r="DE668" s="119">
        <f t="shared" si="439"/>
        <v>0</v>
      </c>
      <c r="DF668" s="124"/>
      <c r="DG668" s="115">
        <f>IFERROR(IF(DF668="",0,(SUMIF($G$3:DE$3,"金额-入",$G668:DE668)-SUMIF($G$3:DE$3,"金额-出",$G668:DE668))/(SUMIF($G$3:DE$3,"数量-入",$G668:DE668)-SUMIF($G$3:DE$3,"数量-出",$G668:DE668))),0)</f>
        <v>0</v>
      </c>
      <c r="DH668" s="115">
        <f t="shared" si="440"/>
        <v>0</v>
      </c>
      <c r="DI668" s="125"/>
      <c r="DJ668" s="126"/>
      <c r="DK668" s="109">
        <f t="array" ref="DK668">MIN(IF(($G$3:$DJ$3="单价")*(G668:DJ668&lt;&gt;0),G668:DJ668))</f>
        <v>0</v>
      </c>
      <c r="DL668" s="97">
        <f t="array" ref="DL668">MAX(IF($G$3:$DJ$3="单价",G668:DJ668))</f>
        <v>0</v>
      </c>
      <c r="DM668" s="115">
        <f t="shared" si="441"/>
        <v>0</v>
      </c>
      <c r="DN668" s="127"/>
      <c r="DO668" s="2"/>
      <c r="DP668" s="11">
        <f t="shared" si="442"/>
        <v>0</v>
      </c>
      <c r="DQ668" s="11">
        <f t="shared" si="443"/>
        <v>0</v>
      </c>
      <c r="DR668" s="11"/>
      <c r="DS668" s="11"/>
      <c r="DT668" s="11"/>
      <c r="DU668" s="2"/>
      <c r="DV668" s="2"/>
      <c r="DW668" s="2"/>
      <c r="DX668" s="2"/>
      <c r="DY668" s="2"/>
    </row>
    <row r="669" spans="1:129" ht="18" hidden="1" customHeight="1" outlineLevel="1" x14ac:dyDescent="0.15">
      <c r="A669" s="2"/>
      <c r="B669" s="53">
        <f t="shared" si="406"/>
        <v>665</v>
      </c>
      <c r="C669" s="5"/>
      <c r="D669" s="6"/>
      <c r="E669" s="7"/>
      <c r="F669" s="8"/>
      <c r="G669" s="111"/>
      <c r="H669" s="112"/>
      <c r="I669" s="113">
        <f t="shared" si="409"/>
        <v>0</v>
      </c>
      <c r="J669" s="114">
        <f t="shared" si="410"/>
        <v>0</v>
      </c>
      <c r="K669" s="115">
        <f t="shared" si="407"/>
        <v>0</v>
      </c>
      <c r="L669" s="113">
        <f t="shared" si="411"/>
        <v>0</v>
      </c>
      <c r="M669" s="114">
        <f t="shared" si="412"/>
        <v>0</v>
      </c>
      <c r="N669" s="115">
        <f t="shared" si="408"/>
        <v>0</v>
      </c>
      <c r="O669" s="113">
        <f t="shared" si="413"/>
        <v>0</v>
      </c>
      <c r="P669" s="116">
        <f t="shared" si="414"/>
        <v>0</v>
      </c>
      <c r="Q669" s="117">
        <f t="shared" si="415"/>
        <v>0</v>
      </c>
      <c r="R669" s="118">
        <f t="shared" si="416"/>
        <v>0</v>
      </c>
      <c r="S669" s="111"/>
      <c r="T669" s="112"/>
      <c r="U669" s="119">
        <f t="shared" si="417"/>
        <v>0</v>
      </c>
      <c r="V669" s="120"/>
      <c r="W669" s="115">
        <f>IFERROR(IF(V669="",0,(SUMIF($G$3:U$3,"金额-入",$G669:U669)-SUMIF($G$3:U$3,"金额-出",$G669:U669))/(SUMIF($G$3:U$3,"数量-入",$G669:U669)-SUMIF($G$3:U$3,"数量-出",$G669:U669))),0)</f>
        <v>0</v>
      </c>
      <c r="X669" s="115">
        <f t="shared" si="418"/>
        <v>0</v>
      </c>
      <c r="Y669" s="121"/>
      <c r="Z669" s="122"/>
      <c r="AA669" s="111"/>
      <c r="AB669" s="112"/>
      <c r="AC669" s="119">
        <f t="shared" si="419"/>
        <v>0</v>
      </c>
      <c r="AD669" s="120"/>
      <c r="AE669" s="115">
        <f>IFERROR(IF(AD669="",0,(SUMIF($G$3:AC$3,"金额-入",$G669:AC669)-SUMIF($G$3:AC$3,"金额-出",$G669:AC669))/(SUMIF($G$3:AC$3,"数量-入",$G669:AC669)-SUMIF($G$3:AC$3,"数量-出",$G669:AC669))),0)</f>
        <v>0</v>
      </c>
      <c r="AF669" s="115">
        <f t="shared" si="420"/>
        <v>0</v>
      </c>
      <c r="AG669" s="121"/>
      <c r="AH669" s="122"/>
      <c r="AI669" s="123"/>
      <c r="AJ669" s="112"/>
      <c r="AK669" s="119">
        <f t="shared" si="421"/>
        <v>0</v>
      </c>
      <c r="AL669" s="124"/>
      <c r="AM669" s="115">
        <f>IFERROR(IF(AL669="",0,(SUMIF($G$3:AK$3,"金额-入",$G669:AK669)-SUMIF($G$3:AK$3,"金额-出",$G669:AK669))/(SUMIF($G$3:AK$3,"数量-入",$G669:AK669)-SUMIF($G$3:AK$3,"数量-出",$G669:AK669))),0)</f>
        <v>0</v>
      </c>
      <c r="AN669" s="115">
        <f t="shared" si="422"/>
        <v>0</v>
      </c>
      <c r="AO669" s="125"/>
      <c r="AP669" s="126"/>
      <c r="AQ669" s="123"/>
      <c r="AR669" s="112"/>
      <c r="AS669" s="119">
        <f t="shared" si="423"/>
        <v>0</v>
      </c>
      <c r="AT669" s="124"/>
      <c r="AU669" s="115">
        <f>IFERROR(IF(AT669="",0,(SUMIF($G$3:AS$3,"金额-入",$G669:AS669)-SUMIF($G$3:AS$3,"金额-出",$G669:AS669))/(SUMIF($G$3:AS$3,"数量-入",$G669:AS669)-SUMIF($G$3:AS$3,"数量-出",$G669:AS669))),0)</f>
        <v>0</v>
      </c>
      <c r="AV669" s="115">
        <f t="shared" si="424"/>
        <v>0</v>
      </c>
      <c r="AW669" s="125"/>
      <c r="AX669" s="126"/>
      <c r="AY669" s="123"/>
      <c r="AZ669" s="112"/>
      <c r="BA669" s="119">
        <f t="shared" si="425"/>
        <v>0</v>
      </c>
      <c r="BB669" s="124"/>
      <c r="BC669" s="115">
        <f>IFERROR(IF(BB669="",0,(SUMIF($G$3:BA$3,"金额-入",$G669:BA669)-SUMIF($G$3:BA$3,"金额-出",$G669:BA669))/(SUMIF($G$3:BA$3,"数量-入",$G669:BA669)-SUMIF($G$3:BA$3,"数量-出",$G669:BA669))),0)</f>
        <v>0</v>
      </c>
      <c r="BD669" s="115">
        <f t="shared" si="426"/>
        <v>0</v>
      </c>
      <c r="BE669" s="125"/>
      <c r="BF669" s="126"/>
      <c r="BG669" s="123"/>
      <c r="BH669" s="112"/>
      <c r="BI669" s="119">
        <f t="shared" si="427"/>
        <v>0</v>
      </c>
      <c r="BJ669" s="124"/>
      <c r="BK669" s="115">
        <f>IFERROR(IF(BJ669="",0,(SUMIF($G$3:BI$3,"金额-入",$G669:BI669)-SUMIF($G$3:BI$3,"金额-出",$G669:BI669))/(SUMIF($G$3:BI$3,"数量-入",$G669:BI669)-SUMIF($G$3:BI$3,"数量-出",$G669:BI669))),0)</f>
        <v>0</v>
      </c>
      <c r="BL669" s="115">
        <f t="shared" si="428"/>
        <v>0</v>
      </c>
      <c r="BM669" s="125"/>
      <c r="BN669" s="126"/>
      <c r="BO669" s="123"/>
      <c r="BP669" s="112"/>
      <c r="BQ669" s="119">
        <f t="shared" si="429"/>
        <v>0</v>
      </c>
      <c r="BR669" s="124"/>
      <c r="BS669" s="115">
        <f>IFERROR(IF(BR669="",0,(SUMIF($G$3:BQ$3,"金额-入",$G669:BQ669)-SUMIF($G$3:BQ$3,"金额-出",$G669:BQ669))/(SUMIF($G$3:BQ$3,"数量-入",$G669:BQ669)-SUMIF($G$3:BQ$3,"数量-出",$G669:BQ669))),0)</f>
        <v>0</v>
      </c>
      <c r="BT669" s="115">
        <f t="shared" si="430"/>
        <v>0</v>
      </c>
      <c r="BU669" s="125"/>
      <c r="BV669" s="126"/>
      <c r="BW669" s="123"/>
      <c r="BX669" s="112"/>
      <c r="BY669" s="119">
        <f t="shared" si="431"/>
        <v>0</v>
      </c>
      <c r="BZ669" s="124"/>
      <c r="CA669" s="115">
        <f>IFERROR(IF(BZ669="",0,(SUMIF($G$3:BY$3,"金额-入",$G669:BY669)-SUMIF($G$3:BY$3,"金额-出",$G669:BY669))/(SUMIF($G$3:BY$3,"数量-入",$G669:BY669)-SUMIF($G$3:BY$3,"数量-出",$G669:BY669))),0)</f>
        <v>0</v>
      </c>
      <c r="CB669" s="115">
        <f t="shared" si="432"/>
        <v>0</v>
      </c>
      <c r="CC669" s="125"/>
      <c r="CD669" s="126"/>
      <c r="CE669" s="123"/>
      <c r="CF669" s="112"/>
      <c r="CG669" s="119">
        <f t="shared" si="433"/>
        <v>0</v>
      </c>
      <c r="CH669" s="124"/>
      <c r="CI669" s="115">
        <f>IFERROR(IF(CH669="",0,(SUMIF($G$3:CG$3,"金额-入",$G669:CG669)-SUMIF($G$3:CG$3,"金额-出",$G669:CG669))/(SUMIF($G$3:CG$3,"数量-入",$G669:CG669)-SUMIF($G$3:CG$3,"数量-出",$G669:CG669))),0)</f>
        <v>0</v>
      </c>
      <c r="CJ669" s="115">
        <f t="shared" si="434"/>
        <v>0</v>
      </c>
      <c r="CK669" s="125"/>
      <c r="CL669" s="126"/>
      <c r="CM669" s="123"/>
      <c r="CN669" s="112"/>
      <c r="CO669" s="119">
        <f t="shared" si="435"/>
        <v>0</v>
      </c>
      <c r="CP669" s="124"/>
      <c r="CQ669" s="115">
        <f>IFERROR(IF(CP669="",0,(SUMIF($G$3:CO$3,"金额-入",$G669:CO669)-SUMIF($G$3:CO$3,"金额-出",$G669:CO669))/(SUMIF($G$3:CO$3,"数量-入",$G669:CO669)-SUMIF($G$3:CO$3,"数量-出",$G669:CO669))),0)</f>
        <v>0</v>
      </c>
      <c r="CR669" s="115">
        <f t="shared" si="436"/>
        <v>0</v>
      </c>
      <c r="CS669" s="125"/>
      <c r="CT669" s="126"/>
      <c r="CU669" s="123"/>
      <c r="CV669" s="112"/>
      <c r="CW669" s="119">
        <f t="shared" si="437"/>
        <v>0</v>
      </c>
      <c r="CX669" s="124"/>
      <c r="CY669" s="115">
        <f>IFERROR(IF(CX669="",0,(SUMIF($G$3:CW$3,"金额-入",$G669:CW669)-SUMIF($G$3:CW$3,"金额-出",$G669:CW669))/(SUMIF($G$3:CW$3,"数量-入",$G669:CW669)-SUMIF($G$3:CW$3,"数量-出",$G669:CW669))),0)</f>
        <v>0</v>
      </c>
      <c r="CZ669" s="115">
        <f t="shared" si="438"/>
        <v>0</v>
      </c>
      <c r="DA669" s="125"/>
      <c r="DB669" s="126"/>
      <c r="DC669" s="123"/>
      <c r="DD669" s="112"/>
      <c r="DE669" s="119">
        <f t="shared" si="439"/>
        <v>0</v>
      </c>
      <c r="DF669" s="124"/>
      <c r="DG669" s="115">
        <f>IFERROR(IF(DF669="",0,(SUMIF($G$3:DE$3,"金额-入",$G669:DE669)-SUMIF($G$3:DE$3,"金额-出",$G669:DE669))/(SUMIF($G$3:DE$3,"数量-入",$G669:DE669)-SUMIF($G$3:DE$3,"数量-出",$G669:DE669))),0)</f>
        <v>0</v>
      </c>
      <c r="DH669" s="115">
        <f t="shared" si="440"/>
        <v>0</v>
      </c>
      <c r="DI669" s="125"/>
      <c r="DJ669" s="126"/>
      <c r="DK669" s="109">
        <f t="array" ref="DK669">MIN(IF(($G$3:$DJ$3="单价")*(G669:DJ669&lt;&gt;0),G669:DJ669))</f>
        <v>0</v>
      </c>
      <c r="DL669" s="97">
        <f t="array" ref="DL669">MAX(IF($G$3:$DJ$3="单价",G669:DJ669))</f>
        <v>0</v>
      </c>
      <c r="DM669" s="115">
        <f t="shared" si="441"/>
        <v>0</v>
      </c>
      <c r="DN669" s="127"/>
      <c r="DO669" s="2"/>
      <c r="DP669" s="11">
        <f t="shared" si="442"/>
        <v>0</v>
      </c>
      <c r="DQ669" s="11">
        <f t="shared" si="443"/>
        <v>0</v>
      </c>
      <c r="DR669" s="11"/>
      <c r="DS669" s="11"/>
      <c r="DT669" s="11"/>
      <c r="DU669" s="2"/>
      <c r="DV669" s="2"/>
      <c r="DW669" s="2"/>
      <c r="DX669" s="2"/>
      <c r="DY669" s="2"/>
    </row>
    <row r="670" spans="1:129" ht="18" hidden="1" customHeight="1" outlineLevel="1" x14ac:dyDescent="0.15">
      <c r="A670" s="2"/>
      <c r="B670" s="53">
        <f t="shared" si="406"/>
        <v>666</v>
      </c>
      <c r="C670" s="5"/>
      <c r="D670" s="6"/>
      <c r="E670" s="7"/>
      <c r="F670" s="8"/>
      <c r="G670" s="111"/>
      <c r="H670" s="112"/>
      <c r="I670" s="113">
        <f t="shared" si="409"/>
        <v>0</v>
      </c>
      <c r="J670" s="114">
        <f t="shared" si="410"/>
        <v>0</v>
      </c>
      <c r="K670" s="115">
        <f t="shared" si="407"/>
        <v>0</v>
      </c>
      <c r="L670" s="113">
        <f t="shared" si="411"/>
        <v>0</v>
      </c>
      <c r="M670" s="114">
        <f t="shared" si="412"/>
        <v>0</v>
      </c>
      <c r="N670" s="115">
        <f t="shared" si="408"/>
        <v>0</v>
      </c>
      <c r="O670" s="113">
        <f t="shared" si="413"/>
        <v>0</v>
      </c>
      <c r="P670" s="116">
        <f t="shared" si="414"/>
        <v>0</v>
      </c>
      <c r="Q670" s="117">
        <f t="shared" si="415"/>
        <v>0</v>
      </c>
      <c r="R670" s="118">
        <f t="shared" si="416"/>
        <v>0</v>
      </c>
      <c r="S670" s="111"/>
      <c r="T670" s="112"/>
      <c r="U670" s="119">
        <f t="shared" si="417"/>
        <v>0</v>
      </c>
      <c r="V670" s="120"/>
      <c r="W670" s="115">
        <f>IFERROR(IF(V670="",0,(SUMIF($G$3:U$3,"金额-入",$G670:U670)-SUMIF($G$3:U$3,"金额-出",$G670:U670))/(SUMIF($G$3:U$3,"数量-入",$G670:U670)-SUMIF($G$3:U$3,"数量-出",$G670:U670))),0)</f>
        <v>0</v>
      </c>
      <c r="X670" s="115">
        <f t="shared" si="418"/>
        <v>0</v>
      </c>
      <c r="Y670" s="121"/>
      <c r="Z670" s="122"/>
      <c r="AA670" s="111"/>
      <c r="AB670" s="112"/>
      <c r="AC670" s="119">
        <f t="shared" si="419"/>
        <v>0</v>
      </c>
      <c r="AD670" s="120"/>
      <c r="AE670" s="115">
        <f>IFERROR(IF(AD670="",0,(SUMIF($G$3:AC$3,"金额-入",$G670:AC670)-SUMIF($G$3:AC$3,"金额-出",$G670:AC670))/(SUMIF($G$3:AC$3,"数量-入",$G670:AC670)-SUMIF($G$3:AC$3,"数量-出",$G670:AC670))),0)</f>
        <v>0</v>
      </c>
      <c r="AF670" s="115">
        <f t="shared" si="420"/>
        <v>0</v>
      </c>
      <c r="AG670" s="121"/>
      <c r="AH670" s="122"/>
      <c r="AI670" s="123"/>
      <c r="AJ670" s="112"/>
      <c r="AK670" s="119">
        <f t="shared" si="421"/>
        <v>0</v>
      </c>
      <c r="AL670" s="124"/>
      <c r="AM670" s="115">
        <f>IFERROR(IF(AL670="",0,(SUMIF($G$3:AK$3,"金额-入",$G670:AK670)-SUMIF($G$3:AK$3,"金额-出",$G670:AK670))/(SUMIF($G$3:AK$3,"数量-入",$G670:AK670)-SUMIF($G$3:AK$3,"数量-出",$G670:AK670))),0)</f>
        <v>0</v>
      </c>
      <c r="AN670" s="115">
        <f t="shared" si="422"/>
        <v>0</v>
      </c>
      <c r="AO670" s="125"/>
      <c r="AP670" s="126"/>
      <c r="AQ670" s="123"/>
      <c r="AR670" s="112"/>
      <c r="AS670" s="119">
        <f t="shared" si="423"/>
        <v>0</v>
      </c>
      <c r="AT670" s="124"/>
      <c r="AU670" s="115">
        <f>IFERROR(IF(AT670="",0,(SUMIF($G$3:AS$3,"金额-入",$G670:AS670)-SUMIF($G$3:AS$3,"金额-出",$G670:AS670))/(SUMIF($G$3:AS$3,"数量-入",$G670:AS670)-SUMIF($G$3:AS$3,"数量-出",$G670:AS670))),0)</f>
        <v>0</v>
      </c>
      <c r="AV670" s="115">
        <f t="shared" si="424"/>
        <v>0</v>
      </c>
      <c r="AW670" s="125"/>
      <c r="AX670" s="126"/>
      <c r="AY670" s="123"/>
      <c r="AZ670" s="112"/>
      <c r="BA670" s="119">
        <f t="shared" si="425"/>
        <v>0</v>
      </c>
      <c r="BB670" s="124"/>
      <c r="BC670" s="115">
        <f>IFERROR(IF(BB670="",0,(SUMIF($G$3:BA$3,"金额-入",$G670:BA670)-SUMIF($G$3:BA$3,"金额-出",$G670:BA670))/(SUMIF($G$3:BA$3,"数量-入",$G670:BA670)-SUMIF($G$3:BA$3,"数量-出",$G670:BA670))),0)</f>
        <v>0</v>
      </c>
      <c r="BD670" s="115">
        <f t="shared" si="426"/>
        <v>0</v>
      </c>
      <c r="BE670" s="125"/>
      <c r="BF670" s="126"/>
      <c r="BG670" s="123"/>
      <c r="BH670" s="112"/>
      <c r="BI670" s="119">
        <f t="shared" si="427"/>
        <v>0</v>
      </c>
      <c r="BJ670" s="124"/>
      <c r="BK670" s="115">
        <f>IFERROR(IF(BJ670="",0,(SUMIF($G$3:BI$3,"金额-入",$G670:BI670)-SUMIF($G$3:BI$3,"金额-出",$G670:BI670))/(SUMIF($G$3:BI$3,"数量-入",$G670:BI670)-SUMIF($G$3:BI$3,"数量-出",$G670:BI670))),0)</f>
        <v>0</v>
      </c>
      <c r="BL670" s="115">
        <f t="shared" si="428"/>
        <v>0</v>
      </c>
      <c r="BM670" s="125"/>
      <c r="BN670" s="126"/>
      <c r="BO670" s="123"/>
      <c r="BP670" s="112"/>
      <c r="BQ670" s="119">
        <f t="shared" si="429"/>
        <v>0</v>
      </c>
      <c r="BR670" s="124"/>
      <c r="BS670" s="115">
        <f>IFERROR(IF(BR670="",0,(SUMIF($G$3:BQ$3,"金额-入",$G670:BQ670)-SUMIF($G$3:BQ$3,"金额-出",$G670:BQ670))/(SUMIF($G$3:BQ$3,"数量-入",$G670:BQ670)-SUMIF($G$3:BQ$3,"数量-出",$G670:BQ670))),0)</f>
        <v>0</v>
      </c>
      <c r="BT670" s="115">
        <f t="shared" si="430"/>
        <v>0</v>
      </c>
      <c r="BU670" s="125"/>
      <c r="BV670" s="126"/>
      <c r="BW670" s="123"/>
      <c r="BX670" s="112"/>
      <c r="BY670" s="119">
        <f t="shared" si="431"/>
        <v>0</v>
      </c>
      <c r="BZ670" s="124"/>
      <c r="CA670" s="115">
        <f>IFERROR(IF(BZ670="",0,(SUMIF($G$3:BY$3,"金额-入",$G670:BY670)-SUMIF($G$3:BY$3,"金额-出",$G670:BY670))/(SUMIF($G$3:BY$3,"数量-入",$G670:BY670)-SUMIF($G$3:BY$3,"数量-出",$G670:BY670))),0)</f>
        <v>0</v>
      </c>
      <c r="CB670" s="115">
        <f t="shared" si="432"/>
        <v>0</v>
      </c>
      <c r="CC670" s="125"/>
      <c r="CD670" s="126"/>
      <c r="CE670" s="123"/>
      <c r="CF670" s="112"/>
      <c r="CG670" s="119">
        <f t="shared" si="433"/>
        <v>0</v>
      </c>
      <c r="CH670" s="124"/>
      <c r="CI670" s="115">
        <f>IFERROR(IF(CH670="",0,(SUMIF($G$3:CG$3,"金额-入",$G670:CG670)-SUMIF($G$3:CG$3,"金额-出",$G670:CG670))/(SUMIF($G$3:CG$3,"数量-入",$G670:CG670)-SUMIF($G$3:CG$3,"数量-出",$G670:CG670))),0)</f>
        <v>0</v>
      </c>
      <c r="CJ670" s="115">
        <f t="shared" si="434"/>
        <v>0</v>
      </c>
      <c r="CK670" s="125"/>
      <c r="CL670" s="126"/>
      <c r="CM670" s="123"/>
      <c r="CN670" s="112"/>
      <c r="CO670" s="119">
        <f t="shared" si="435"/>
        <v>0</v>
      </c>
      <c r="CP670" s="124"/>
      <c r="CQ670" s="115">
        <f>IFERROR(IF(CP670="",0,(SUMIF($G$3:CO$3,"金额-入",$G670:CO670)-SUMIF($G$3:CO$3,"金额-出",$G670:CO670))/(SUMIF($G$3:CO$3,"数量-入",$G670:CO670)-SUMIF($G$3:CO$3,"数量-出",$G670:CO670))),0)</f>
        <v>0</v>
      </c>
      <c r="CR670" s="115">
        <f t="shared" si="436"/>
        <v>0</v>
      </c>
      <c r="CS670" s="125"/>
      <c r="CT670" s="126"/>
      <c r="CU670" s="123"/>
      <c r="CV670" s="112"/>
      <c r="CW670" s="119">
        <f t="shared" si="437"/>
        <v>0</v>
      </c>
      <c r="CX670" s="124"/>
      <c r="CY670" s="115">
        <f>IFERROR(IF(CX670="",0,(SUMIF($G$3:CW$3,"金额-入",$G670:CW670)-SUMIF($G$3:CW$3,"金额-出",$G670:CW670))/(SUMIF($G$3:CW$3,"数量-入",$G670:CW670)-SUMIF($G$3:CW$3,"数量-出",$G670:CW670))),0)</f>
        <v>0</v>
      </c>
      <c r="CZ670" s="115">
        <f t="shared" si="438"/>
        <v>0</v>
      </c>
      <c r="DA670" s="125"/>
      <c r="DB670" s="126"/>
      <c r="DC670" s="123"/>
      <c r="DD670" s="112"/>
      <c r="DE670" s="119">
        <f t="shared" si="439"/>
        <v>0</v>
      </c>
      <c r="DF670" s="124"/>
      <c r="DG670" s="115">
        <f>IFERROR(IF(DF670="",0,(SUMIF($G$3:DE$3,"金额-入",$G670:DE670)-SUMIF($G$3:DE$3,"金额-出",$G670:DE670))/(SUMIF($G$3:DE$3,"数量-入",$G670:DE670)-SUMIF($G$3:DE$3,"数量-出",$G670:DE670))),0)</f>
        <v>0</v>
      </c>
      <c r="DH670" s="115">
        <f t="shared" si="440"/>
        <v>0</v>
      </c>
      <c r="DI670" s="125"/>
      <c r="DJ670" s="126"/>
      <c r="DK670" s="109">
        <f t="array" ref="DK670">MIN(IF(($G$3:$DJ$3="单价")*(G670:DJ670&lt;&gt;0),G670:DJ670))</f>
        <v>0</v>
      </c>
      <c r="DL670" s="97">
        <f t="array" ref="DL670">MAX(IF($G$3:$DJ$3="单价",G670:DJ670))</f>
        <v>0</v>
      </c>
      <c r="DM670" s="115">
        <f t="shared" si="441"/>
        <v>0</v>
      </c>
      <c r="DN670" s="127"/>
      <c r="DO670" s="2"/>
      <c r="DP670" s="11">
        <f t="shared" si="442"/>
        <v>0</v>
      </c>
      <c r="DQ670" s="11">
        <f t="shared" si="443"/>
        <v>0</v>
      </c>
      <c r="DR670" s="11"/>
      <c r="DS670" s="11"/>
      <c r="DT670" s="11"/>
      <c r="DU670" s="2"/>
      <c r="DV670" s="2"/>
      <c r="DW670" s="2"/>
      <c r="DX670" s="2"/>
      <c r="DY670" s="2"/>
    </row>
    <row r="671" spans="1:129" ht="18" hidden="1" customHeight="1" outlineLevel="1" x14ac:dyDescent="0.15">
      <c r="A671" s="2"/>
      <c r="B671" s="53">
        <f t="shared" si="406"/>
        <v>667</v>
      </c>
      <c r="C671" s="5"/>
      <c r="D671" s="6"/>
      <c r="E671" s="7"/>
      <c r="F671" s="8"/>
      <c r="G671" s="111"/>
      <c r="H671" s="112"/>
      <c r="I671" s="113">
        <f t="shared" si="409"/>
        <v>0</v>
      </c>
      <c r="J671" s="114">
        <f t="shared" si="410"/>
        <v>0</v>
      </c>
      <c r="K671" s="115">
        <f t="shared" si="407"/>
        <v>0</v>
      </c>
      <c r="L671" s="113">
        <f t="shared" si="411"/>
        <v>0</v>
      </c>
      <c r="M671" s="114">
        <f t="shared" si="412"/>
        <v>0</v>
      </c>
      <c r="N671" s="115">
        <f t="shared" si="408"/>
        <v>0</v>
      </c>
      <c r="O671" s="113">
        <f t="shared" si="413"/>
        <v>0</v>
      </c>
      <c r="P671" s="116">
        <f t="shared" si="414"/>
        <v>0</v>
      </c>
      <c r="Q671" s="117">
        <f t="shared" si="415"/>
        <v>0</v>
      </c>
      <c r="R671" s="118">
        <f t="shared" si="416"/>
        <v>0</v>
      </c>
      <c r="S671" s="111"/>
      <c r="T671" s="112"/>
      <c r="U671" s="119">
        <f t="shared" si="417"/>
        <v>0</v>
      </c>
      <c r="V671" s="120"/>
      <c r="W671" s="115">
        <f>IFERROR(IF(V671="",0,(SUMIF($G$3:U$3,"金额-入",$G671:U671)-SUMIF($G$3:U$3,"金额-出",$G671:U671))/(SUMIF($G$3:U$3,"数量-入",$G671:U671)-SUMIF($G$3:U$3,"数量-出",$G671:U671))),0)</f>
        <v>0</v>
      </c>
      <c r="X671" s="115">
        <f t="shared" si="418"/>
        <v>0</v>
      </c>
      <c r="Y671" s="121"/>
      <c r="Z671" s="122"/>
      <c r="AA671" s="111"/>
      <c r="AB671" s="112"/>
      <c r="AC671" s="119">
        <f t="shared" si="419"/>
        <v>0</v>
      </c>
      <c r="AD671" s="120"/>
      <c r="AE671" s="115">
        <f>IFERROR(IF(AD671="",0,(SUMIF($G$3:AC$3,"金额-入",$G671:AC671)-SUMIF($G$3:AC$3,"金额-出",$G671:AC671))/(SUMIF($G$3:AC$3,"数量-入",$G671:AC671)-SUMIF($G$3:AC$3,"数量-出",$G671:AC671))),0)</f>
        <v>0</v>
      </c>
      <c r="AF671" s="115">
        <f t="shared" si="420"/>
        <v>0</v>
      </c>
      <c r="AG671" s="121"/>
      <c r="AH671" s="122"/>
      <c r="AI671" s="123"/>
      <c r="AJ671" s="112"/>
      <c r="AK671" s="119">
        <f t="shared" si="421"/>
        <v>0</v>
      </c>
      <c r="AL671" s="124"/>
      <c r="AM671" s="115">
        <f>IFERROR(IF(AL671="",0,(SUMIF($G$3:AK$3,"金额-入",$G671:AK671)-SUMIF($G$3:AK$3,"金额-出",$G671:AK671))/(SUMIF($G$3:AK$3,"数量-入",$G671:AK671)-SUMIF($G$3:AK$3,"数量-出",$G671:AK671))),0)</f>
        <v>0</v>
      </c>
      <c r="AN671" s="115">
        <f t="shared" si="422"/>
        <v>0</v>
      </c>
      <c r="AO671" s="125"/>
      <c r="AP671" s="126"/>
      <c r="AQ671" s="123"/>
      <c r="AR671" s="112"/>
      <c r="AS671" s="119">
        <f t="shared" si="423"/>
        <v>0</v>
      </c>
      <c r="AT671" s="124"/>
      <c r="AU671" s="115">
        <f>IFERROR(IF(AT671="",0,(SUMIF($G$3:AS$3,"金额-入",$G671:AS671)-SUMIF($G$3:AS$3,"金额-出",$G671:AS671))/(SUMIF($G$3:AS$3,"数量-入",$G671:AS671)-SUMIF($G$3:AS$3,"数量-出",$G671:AS671))),0)</f>
        <v>0</v>
      </c>
      <c r="AV671" s="115">
        <f t="shared" si="424"/>
        <v>0</v>
      </c>
      <c r="AW671" s="125"/>
      <c r="AX671" s="126"/>
      <c r="AY671" s="123"/>
      <c r="AZ671" s="112"/>
      <c r="BA671" s="119">
        <f t="shared" si="425"/>
        <v>0</v>
      </c>
      <c r="BB671" s="124"/>
      <c r="BC671" s="115">
        <f>IFERROR(IF(BB671="",0,(SUMIF($G$3:BA$3,"金额-入",$G671:BA671)-SUMIF($G$3:BA$3,"金额-出",$G671:BA671))/(SUMIF($G$3:BA$3,"数量-入",$G671:BA671)-SUMIF($G$3:BA$3,"数量-出",$G671:BA671))),0)</f>
        <v>0</v>
      </c>
      <c r="BD671" s="115">
        <f t="shared" si="426"/>
        <v>0</v>
      </c>
      <c r="BE671" s="125"/>
      <c r="BF671" s="126"/>
      <c r="BG671" s="123"/>
      <c r="BH671" s="112"/>
      <c r="BI671" s="119">
        <f t="shared" si="427"/>
        <v>0</v>
      </c>
      <c r="BJ671" s="124"/>
      <c r="BK671" s="115">
        <f>IFERROR(IF(BJ671="",0,(SUMIF($G$3:BI$3,"金额-入",$G671:BI671)-SUMIF($G$3:BI$3,"金额-出",$G671:BI671))/(SUMIF($G$3:BI$3,"数量-入",$G671:BI671)-SUMIF($G$3:BI$3,"数量-出",$G671:BI671))),0)</f>
        <v>0</v>
      </c>
      <c r="BL671" s="115">
        <f t="shared" si="428"/>
        <v>0</v>
      </c>
      <c r="BM671" s="125"/>
      <c r="BN671" s="126"/>
      <c r="BO671" s="123"/>
      <c r="BP671" s="112"/>
      <c r="BQ671" s="119">
        <f t="shared" si="429"/>
        <v>0</v>
      </c>
      <c r="BR671" s="124"/>
      <c r="BS671" s="115">
        <f>IFERROR(IF(BR671="",0,(SUMIF($G$3:BQ$3,"金额-入",$G671:BQ671)-SUMIF($G$3:BQ$3,"金额-出",$G671:BQ671))/(SUMIF($G$3:BQ$3,"数量-入",$G671:BQ671)-SUMIF($G$3:BQ$3,"数量-出",$G671:BQ671))),0)</f>
        <v>0</v>
      </c>
      <c r="BT671" s="115">
        <f t="shared" si="430"/>
        <v>0</v>
      </c>
      <c r="BU671" s="125"/>
      <c r="BV671" s="126"/>
      <c r="BW671" s="123"/>
      <c r="BX671" s="112"/>
      <c r="BY671" s="119">
        <f t="shared" si="431"/>
        <v>0</v>
      </c>
      <c r="BZ671" s="124"/>
      <c r="CA671" s="115">
        <f>IFERROR(IF(BZ671="",0,(SUMIF($G$3:BY$3,"金额-入",$G671:BY671)-SUMIF($G$3:BY$3,"金额-出",$G671:BY671))/(SUMIF($G$3:BY$3,"数量-入",$G671:BY671)-SUMIF($G$3:BY$3,"数量-出",$G671:BY671))),0)</f>
        <v>0</v>
      </c>
      <c r="CB671" s="115">
        <f t="shared" si="432"/>
        <v>0</v>
      </c>
      <c r="CC671" s="125"/>
      <c r="CD671" s="126"/>
      <c r="CE671" s="123"/>
      <c r="CF671" s="112"/>
      <c r="CG671" s="119">
        <f t="shared" si="433"/>
        <v>0</v>
      </c>
      <c r="CH671" s="124"/>
      <c r="CI671" s="115">
        <f>IFERROR(IF(CH671="",0,(SUMIF($G$3:CG$3,"金额-入",$G671:CG671)-SUMIF($G$3:CG$3,"金额-出",$G671:CG671))/(SUMIF($G$3:CG$3,"数量-入",$G671:CG671)-SUMIF($G$3:CG$3,"数量-出",$G671:CG671))),0)</f>
        <v>0</v>
      </c>
      <c r="CJ671" s="115">
        <f t="shared" si="434"/>
        <v>0</v>
      </c>
      <c r="CK671" s="125"/>
      <c r="CL671" s="126"/>
      <c r="CM671" s="123"/>
      <c r="CN671" s="112"/>
      <c r="CO671" s="119">
        <f t="shared" si="435"/>
        <v>0</v>
      </c>
      <c r="CP671" s="124"/>
      <c r="CQ671" s="115">
        <f>IFERROR(IF(CP671="",0,(SUMIF($G$3:CO$3,"金额-入",$G671:CO671)-SUMIF($G$3:CO$3,"金额-出",$G671:CO671))/(SUMIF($G$3:CO$3,"数量-入",$G671:CO671)-SUMIF($G$3:CO$3,"数量-出",$G671:CO671))),0)</f>
        <v>0</v>
      </c>
      <c r="CR671" s="115">
        <f t="shared" si="436"/>
        <v>0</v>
      </c>
      <c r="CS671" s="125"/>
      <c r="CT671" s="126"/>
      <c r="CU671" s="123"/>
      <c r="CV671" s="112"/>
      <c r="CW671" s="119">
        <f t="shared" si="437"/>
        <v>0</v>
      </c>
      <c r="CX671" s="124"/>
      <c r="CY671" s="115">
        <f>IFERROR(IF(CX671="",0,(SUMIF($G$3:CW$3,"金额-入",$G671:CW671)-SUMIF($G$3:CW$3,"金额-出",$G671:CW671))/(SUMIF($G$3:CW$3,"数量-入",$G671:CW671)-SUMIF($G$3:CW$3,"数量-出",$G671:CW671))),0)</f>
        <v>0</v>
      </c>
      <c r="CZ671" s="115">
        <f t="shared" si="438"/>
        <v>0</v>
      </c>
      <c r="DA671" s="125"/>
      <c r="DB671" s="126"/>
      <c r="DC671" s="123"/>
      <c r="DD671" s="112"/>
      <c r="DE671" s="119">
        <f t="shared" si="439"/>
        <v>0</v>
      </c>
      <c r="DF671" s="124"/>
      <c r="DG671" s="115">
        <f>IFERROR(IF(DF671="",0,(SUMIF($G$3:DE$3,"金额-入",$G671:DE671)-SUMIF($G$3:DE$3,"金额-出",$G671:DE671))/(SUMIF($G$3:DE$3,"数量-入",$G671:DE671)-SUMIF($G$3:DE$3,"数量-出",$G671:DE671))),0)</f>
        <v>0</v>
      </c>
      <c r="DH671" s="115">
        <f t="shared" si="440"/>
        <v>0</v>
      </c>
      <c r="DI671" s="125"/>
      <c r="DJ671" s="126"/>
      <c r="DK671" s="109">
        <f t="array" ref="DK671">MIN(IF(($G$3:$DJ$3="单价")*(G671:DJ671&lt;&gt;0),G671:DJ671))</f>
        <v>0</v>
      </c>
      <c r="DL671" s="97">
        <f t="array" ref="DL671">MAX(IF($G$3:$DJ$3="单价",G671:DJ671))</f>
        <v>0</v>
      </c>
      <c r="DM671" s="115">
        <f t="shared" si="441"/>
        <v>0</v>
      </c>
      <c r="DN671" s="127"/>
      <c r="DO671" s="2"/>
      <c r="DP671" s="11">
        <f t="shared" si="442"/>
        <v>0</v>
      </c>
      <c r="DQ671" s="11">
        <f t="shared" si="443"/>
        <v>0</v>
      </c>
      <c r="DR671" s="11"/>
      <c r="DS671" s="11"/>
      <c r="DT671" s="11"/>
      <c r="DU671" s="2"/>
      <c r="DV671" s="2"/>
      <c r="DW671" s="2"/>
      <c r="DX671" s="2"/>
      <c r="DY671" s="2"/>
    </row>
    <row r="672" spans="1:129" ht="18" hidden="1" customHeight="1" outlineLevel="1" x14ac:dyDescent="0.15">
      <c r="A672" s="2"/>
      <c r="B672" s="53">
        <f t="shared" si="406"/>
        <v>668</v>
      </c>
      <c r="C672" s="5"/>
      <c r="D672" s="6"/>
      <c r="E672" s="7"/>
      <c r="F672" s="8"/>
      <c r="G672" s="111"/>
      <c r="H672" s="112"/>
      <c r="I672" s="113">
        <f t="shared" si="409"/>
        <v>0</v>
      </c>
      <c r="J672" s="114">
        <f t="shared" si="410"/>
        <v>0</v>
      </c>
      <c r="K672" s="115">
        <f t="shared" si="407"/>
        <v>0</v>
      </c>
      <c r="L672" s="113">
        <f t="shared" si="411"/>
        <v>0</v>
      </c>
      <c r="M672" s="114">
        <f t="shared" si="412"/>
        <v>0</v>
      </c>
      <c r="N672" s="115">
        <f t="shared" si="408"/>
        <v>0</v>
      </c>
      <c r="O672" s="113">
        <f t="shared" si="413"/>
        <v>0</v>
      </c>
      <c r="P672" s="116">
        <f t="shared" si="414"/>
        <v>0</v>
      </c>
      <c r="Q672" s="117">
        <f t="shared" si="415"/>
        <v>0</v>
      </c>
      <c r="R672" s="118">
        <f t="shared" si="416"/>
        <v>0</v>
      </c>
      <c r="S672" s="111"/>
      <c r="T672" s="112"/>
      <c r="U672" s="119">
        <f t="shared" si="417"/>
        <v>0</v>
      </c>
      <c r="V672" s="120"/>
      <c r="W672" s="115">
        <f>IFERROR(IF(V672="",0,(SUMIF($G$3:U$3,"金额-入",$G672:U672)-SUMIF($G$3:U$3,"金额-出",$G672:U672))/(SUMIF($G$3:U$3,"数量-入",$G672:U672)-SUMIF($G$3:U$3,"数量-出",$G672:U672))),0)</f>
        <v>0</v>
      </c>
      <c r="X672" s="115">
        <f t="shared" si="418"/>
        <v>0</v>
      </c>
      <c r="Y672" s="121"/>
      <c r="Z672" s="122"/>
      <c r="AA672" s="111"/>
      <c r="AB672" s="112"/>
      <c r="AC672" s="119">
        <f t="shared" si="419"/>
        <v>0</v>
      </c>
      <c r="AD672" s="120"/>
      <c r="AE672" s="115">
        <f>IFERROR(IF(AD672="",0,(SUMIF($G$3:AC$3,"金额-入",$G672:AC672)-SUMIF($G$3:AC$3,"金额-出",$G672:AC672))/(SUMIF($G$3:AC$3,"数量-入",$G672:AC672)-SUMIF($G$3:AC$3,"数量-出",$G672:AC672))),0)</f>
        <v>0</v>
      </c>
      <c r="AF672" s="115">
        <f t="shared" si="420"/>
        <v>0</v>
      </c>
      <c r="AG672" s="121"/>
      <c r="AH672" s="122"/>
      <c r="AI672" s="123"/>
      <c r="AJ672" s="112"/>
      <c r="AK672" s="119">
        <f t="shared" si="421"/>
        <v>0</v>
      </c>
      <c r="AL672" s="124"/>
      <c r="AM672" s="115">
        <f>IFERROR(IF(AL672="",0,(SUMIF($G$3:AK$3,"金额-入",$G672:AK672)-SUMIF($G$3:AK$3,"金额-出",$G672:AK672))/(SUMIF($G$3:AK$3,"数量-入",$G672:AK672)-SUMIF($G$3:AK$3,"数量-出",$G672:AK672))),0)</f>
        <v>0</v>
      </c>
      <c r="AN672" s="115">
        <f t="shared" si="422"/>
        <v>0</v>
      </c>
      <c r="AO672" s="125"/>
      <c r="AP672" s="126"/>
      <c r="AQ672" s="123"/>
      <c r="AR672" s="112"/>
      <c r="AS672" s="119">
        <f t="shared" si="423"/>
        <v>0</v>
      </c>
      <c r="AT672" s="124"/>
      <c r="AU672" s="115">
        <f>IFERROR(IF(AT672="",0,(SUMIF($G$3:AS$3,"金额-入",$G672:AS672)-SUMIF($G$3:AS$3,"金额-出",$G672:AS672))/(SUMIF($G$3:AS$3,"数量-入",$G672:AS672)-SUMIF($G$3:AS$3,"数量-出",$G672:AS672))),0)</f>
        <v>0</v>
      </c>
      <c r="AV672" s="115">
        <f t="shared" si="424"/>
        <v>0</v>
      </c>
      <c r="AW672" s="125"/>
      <c r="AX672" s="126"/>
      <c r="AY672" s="123"/>
      <c r="AZ672" s="112"/>
      <c r="BA672" s="119">
        <f t="shared" si="425"/>
        <v>0</v>
      </c>
      <c r="BB672" s="124"/>
      <c r="BC672" s="115">
        <f>IFERROR(IF(BB672="",0,(SUMIF($G$3:BA$3,"金额-入",$G672:BA672)-SUMIF($G$3:BA$3,"金额-出",$G672:BA672))/(SUMIF($G$3:BA$3,"数量-入",$G672:BA672)-SUMIF($G$3:BA$3,"数量-出",$G672:BA672))),0)</f>
        <v>0</v>
      </c>
      <c r="BD672" s="115">
        <f t="shared" si="426"/>
        <v>0</v>
      </c>
      <c r="BE672" s="125"/>
      <c r="BF672" s="126"/>
      <c r="BG672" s="123"/>
      <c r="BH672" s="112"/>
      <c r="BI672" s="119">
        <f t="shared" si="427"/>
        <v>0</v>
      </c>
      <c r="BJ672" s="124"/>
      <c r="BK672" s="115">
        <f>IFERROR(IF(BJ672="",0,(SUMIF($G$3:BI$3,"金额-入",$G672:BI672)-SUMIF($G$3:BI$3,"金额-出",$G672:BI672))/(SUMIF($G$3:BI$3,"数量-入",$G672:BI672)-SUMIF($G$3:BI$3,"数量-出",$G672:BI672))),0)</f>
        <v>0</v>
      </c>
      <c r="BL672" s="115">
        <f t="shared" si="428"/>
        <v>0</v>
      </c>
      <c r="BM672" s="125"/>
      <c r="BN672" s="126"/>
      <c r="BO672" s="123"/>
      <c r="BP672" s="112"/>
      <c r="BQ672" s="119">
        <f t="shared" si="429"/>
        <v>0</v>
      </c>
      <c r="BR672" s="124"/>
      <c r="BS672" s="115">
        <f>IFERROR(IF(BR672="",0,(SUMIF($G$3:BQ$3,"金额-入",$G672:BQ672)-SUMIF($G$3:BQ$3,"金额-出",$G672:BQ672))/(SUMIF($G$3:BQ$3,"数量-入",$G672:BQ672)-SUMIF($G$3:BQ$3,"数量-出",$G672:BQ672))),0)</f>
        <v>0</v>
      </c>
      <c r="BT672" s="115">
        <f t="shared" si="430"/>
        <v>0</v>
      </c>
      <c r="BU672" s="125"/>
      <c r="BV672" s="126"/>
      <c r="BW672" s="123"/>
      <c r="BX672" s="112"/>
      <c r="BY672" s="119">
        <f t="shared" si="431"/>
        <v>0</v>
      </c>
      <c r="BZ672" s="124"/>
      <c r="CA672" s="115">
        <f>IFERROR(IF(BZ672="",0,(SUMIF($G$3:BY$3,"金额-入",$G672:BY672)-SUMIF($G$3:BY$3,"金额-出",$G672:BY672))/(SUMIF($G$3:BY$3,"数量-入",$G672:BY672)-SUMIF($G$3:BY$3,"数量-出",$G672:BY672))),0)</f>
        <v>0</v>
      </c>
      <c r="CB672" s="115">
        <f t="shared" si="432"/>
        <v>0</v>
      </c>
      <c r="CC672" s="125"/>
      <c r="CD672" s="126"/>
      <c r="CE672" s="123"/>
      <c r="CF672" s="112"/>
      <c r="CG672" s="119">
        <f t="shared" si="433"/>
        <v>0</v>
      </c>
      <c r="CH672" s="124"/>
      <c r="CI672" s="115">
        <f>IFERROR(IF(CH672="",0,(SUMIF($G$3:CG$3,"金额-入",$G672:CG672)-SUMIF($G$3:CG$3,"金额-出",$G672:CG672))/(SUMIF($G$3:CG$3,"数量-入",$G672:CG672)-SUMIF($G$3:CG$3,"数量-出",$G672:CG672))),0)</f>
        <v>0</v>
      </c>
      <c r="CJ672" s="115">
        <f t="shared" si="434"/>
        <v>0</v>
      </c>
      <c r="CK672" s="125"/>
      <c r="CL672" s="126"/>
      <c r="CM672" s="123"/>
      <c r="CN672" s="112"/>
      <c r="CO672" s="119">
        <f t="shared" si="435"/>
        <v>0</v>
      </c>
      <c r="CP672" s="124"/>
      <c r="CQ672" s="115">
        <f>IFERROR(IF(CP672="",0,(SUMIF($G$3:CO$3,"金额-入",$G672:CO672)-SUMIF($G$3:CO$3,"金额-出",$G672:CO672))/(SUMIF($G$3:CO$3,"数量-入",$G672:CO672)-SUMIF($G$3:CO$3,"数量-出",$G672:CO672))),0)</f>
        <v>0</v>
      </c>
      <c r="CR672" s="115">
        <f t="shared" si="436"/>
        <v>0</v>
      </c>
      <c r="CS672" s="125"/>
      <c r="CT672" s="126"/>
      <c r="CU672" s="123"/>
      <c r="CV672" s="112"/>
      <c r="CW672" s="119">
        <f t="shared" si="437"/>
        <v>0</v>
      </c>
      <c r="CX672" s="124"/>
      <c r="CY672" s="115">
        <f>IFERROR(IF(CX672="",0,(SUMIF($G$3:CW$3,"金额-入",$G672:CW672)-SUMIF($G$3:CW$3,"金额-出",$G672:CW672))/(SUMIF($G$3:CW$3,"数量-入",$G672:CW672)-SUMIF($G$3:CW$3,"数量-出",$G672:CW672))),0)</f>
        <v>0</v>
      </c>
      <c r="CZ672" s="115">
        <f t="shared" si="438"/>
        <v>0</v>
      </c>
      <c r="DA672" s="125"/>
      <c r="DB672" s="126"/>
      <c r="DC672" s="123"/>
      <c r="DD672" s="112"/>
      <c r="DE672" s="119">
        <f t="shared" si="439"/>
        <v>0</v>
      </c>
      <c r="DF672" s="124"/>
      <c r="DG672" s="115">
        <f>IFERROR(IF(DF672="",0,(SUMIF($G$3:DE$3,"金额-入",$G672:DE672)-SUMIF($G$3:DE$3,"金额-出",$G672:DE672))/(SUMIF($G$3:DE$3,"数量-入",$G672:DE672)-SUMIF($G$3:DE$3,"数量-出",$G672:DE672))),0)</f>
        <v>0</v>
      </c>
      <c r="DH672" s="115">
        <f t="shared" si="440"/>
        <v>0</v>
      </c>
      <c r="DI672" s="125"/>
      <c r="DJ672" s="126"/>
      <c r="DK672" s="109">
        <f t="array" ref="DK672">MIN(IF(($G$3:$DJ$3="单价")*(G672:DJ672&lt;&gt;0),G672:DJ672))</f>
        <v>0</v>
      </c>
      <c r="DL672" s="97">
        <f t="array" ref="DL672">MAX(IF($G$3:$DJ$3="单价",G672:DJ672))</f>
        <v>0</v>
      </c>
      <c r="DM672" s="115">
        <f t="shared" si="441"/>
        <v>0</v>
      </c>
      <c r="DN672" s="127"/>
      <c r="DO672" s="2"/>
      <c r="DP672" s="11">
        <f t="shared" si="442"/>
        <v>0</v>
      </c>
      <c r="DQ672" s="11">
        <f t="shared" si="443"/>
        <v>0</v>
      </c>
      <c r="DR672" s="11"/>
      <c r="DS672" s="11"/>
      <c r="DT672" s="11"/>
      <c r="DU672" s="2"/>
      <c r="DV672" s="2"/>
      <c r="DW672" s="2"/>
      <c r="DX672" s="2"/>
      <c r="DY672" s="2"/>
    </row>
    <row r="673" spans="1:129" ht="18" hidden="1" customHeight="1" outlineLevel="1" x14ac:dyDescent="0.15">
      <c r="A673" s="2"/>
      <c r="B673" s="53">
        <f t="shared" si="406"/>
        <v>669</v>
      </c>
      <c r="C673" s="5"/>
      <c r="D673" s="6"/>
      <c r="E673" s="7"/>
      <c r="F673" s="8"/>
      <c r="G673" s="111"/>
      <c r="H673" s="112"/>
      <c r="I673" s="113">
        <f t="shared" si="409"/>
        <v>0</v>
      </c>
      <c r="J673" s="114">
        <f t="shared" si="410"/>
        <v>0</v>
      </c>
      <c r="K673" s="115">
        <f t="shared" si="407"/>
        <v>0</v>
      </c>
      <c r="L673" s="113">
        <f t="shared" si="411"/>
        <v>0</v>
      </c>
      <c r="M673" s="114">
        <f t="shared" si="412"/>
        <v>0</v>
      </c>
      <c r="N673" s="115">
        <f t="shared" si="408"/>
        <v>0</v>
      </c>
      <c r="O673" s="113">
        <f t="shared" si="413"/>
        <v>0</v>
      </c>
      <c r="P673" s="116">
        <f t="shared" si="414"/>
        <v>0</v>
      </c>
      <c r="Q673" s="117">
        <f t="shared" si="415"/>
        <v>0</v>
      </c>
      <c r="R673" s="118">
        <f t="shared" si="416"/>
        <v>0</v>
      </c>
      <c r="S673" s="111"/>
      <c r="T673" s="112"/>
      <c r="U673" s="119">
        <f t="shared" si="417"/>
        <v>0</v>
      </c>
      <c r="V673" s="120"/>
      <c r="W673" s="115">
        <f>IFERROR(IF(V673="",0,(SUMIF($G$3:U$3,"金额-入",$G673:U673)-SUMIF($G$3:U$3,"金额-出",$G673:U673))/(SUMIF($G$3:U$3,"数量-入",$G673:U673)-SUMIF($G$3:U$3,"数量-出",$G673:U673))),0)</f>
        <v>0</v>
      </c>
      <c r="X673" s="115">
        <f t="shared" si="418"/>
        <v>0</v>
      </c>
      <c r="Y673" s="121"/>
      <c r="Z673" s="122"/>
      <c r="AA673" s="111"/>
      <c r="AB673" s="112"/>
      <c r="AC673" s="119">
        <f t="shared" si="419"/>
        <v>0</v>
      </c>
      <c r="AD673" s="120"/>
      <c r="AE673" s="115">
        <f>IFERROR(IF(AD673="",0,(SUMIF($G$3:AC$3,"金额-入",$G673:AC673)-SUMIF($G$3:AC$3,"金额-出",$G673:AC673))/(SUMIF($G$3:AC$3,"数量-入",$G673:AC673)-SUMIF($G$3:AC$3,"数量-出",$G673:AC673))),0)</f>
        <v>0</v>
      </c>
      <c r="AF673" s="115">
        <f t="shared" si="420"/>
        <v>0</v>
      </c>
      <c r="AG673" s="121"/>
      <c r="AH673" s="122"/>
      <c r="AI673" s="123"/>
      <c r="AJ673" s="112"/>
      <c r="AK673" s="119">
        <f t="shared" si="421"/>
        <v>0</v>
      </c>
      <c r="AL673" s="124"/>
      <c r="AM673" s="115">
        <f>IFERROR(IF(AL673="",0,(SUMIF($G$3:AK$3,"金额-入",$G673:AK673)-SUMIF($G$3:AK$3,"金额-出",$G673:AK673))/(SUMIF($G$3:AK$3,"数量-入",$G673:AK673)-SUMIF($G$3:AK$3,"数量-出",$G673:AK673))),0)</f>
        <v>0</v>
      </c>
      <c r="AN673" s="115">
        <f t="shared" si="422"/>
        <v>0</v>
      </c>
      <c r="AO673" s="125"/>
      <c r="AP673" s="126"/>
      <c r="AQ673" s="123"/>
      <c r="AR673" s="112"/>
      <c r="AS673" s="119">
        <f t="shared" si="423"/>
        <v>0</v>
      </c>
      <c r="AT673" s="124"/>
      <c r="AU673" s="115">
        <f>IFERROR(IF(AT673="",0,(SUMIF($G$3:AS$3,"金额-入",$G673:AS673)-SUMIF($G$3:AS$3,"金额-出",$G673:AS673))/(SUMIF($G$3:AS$3,"数量-入",$G673:AS673)-SUMIF($G$3:AS$3,"数量-出",$G673:AS673))),0)</f>
        <v>0</v>
      </c>
      <c r="AV673" s="115">
        <f t="shared" si="424"/>
        <v>0</v>
      </c>
      <c r="AW673" s="125"/>
      <c r="AX673" s="126"/>
      <c r="AY673" s="123"/>
      <c r="AZ673" s="112"/>
      <c r="BA673" s="119">
        <f t="shared" si="425"/>
        <v>0</v>
      </c>
      <c r="BB673" s="124"/>
      <c r="BC673" s="115">
        <f>IFERROR(IF(BB673="",0,(SUMIF($G$3:BA$3,"金额-入",$G673:BA673)-SUMIF($G$3:BA$3,"金额-出",$G673:BA673))/(SUMIF($G$3:BA$3,"数量-入",$G673:BA673)-SUMIF($G$3:BA$3,"数量-出",$G673:BA673))),0)</f>
        <v>0</v>
      </c>
      <c r="BD673" s="115">
        <f t="shared" si="426"/>
        <v>0</v>
      </c>
      <c r="BE673" s="125"/>
      <c r="BF673" s="126"/>
      <c r="BG673" s="123"/>
      <c r="BH673" s="112"/>
      <c r="BI673" s="119">
        <f t="shared" si="427"/>
        <v>0</v>
      </c>
      <c r="BJ673" s="124"/>
      <c r="BK673" s="115">
        <f>IFERROR(IF(BJ673="",0,(SUMIF($G$3:BI$3,"金额-入",$G673:BI673)-SUMIF($G$3:BI$3,"金额-出",$G673:BI673))/(SUMIF($G$3:BI$3,"数量-入",$G673:BI673)-SUMIF($G$3:BI$3,"数量-出",$G673:BI673))),0)</f>
        <v>0</v>
      </c>
      <c r="BL673" s="115">
        <f t="shared" si="428"/>
        <v>0</v>
      </c>
      <c r="BM673" s="125"/>
      <c r="BN673" s="126"/>
      <c r="BO673" s="123"/>
      <c r="BP673" s="112"/>
      <c r="BQ673" s="119">
        <f t="shared" si="429"/>
        <v>0</v>
      </c>
      <c r="BR673" s="124"/>
      <c r="BS673" s="115">
        <f>IFERROR(IF(BR673="",0,(SUMIF($G$3:BQ$3,"金额-入",$G673:BQ673)-SUMIF($G$3:BQ$3,"金额-出",$G673:BQ673))/(SUMIF($G$3:BQ$3,"数量-入",$G673:BQ673)-SUMIF($G$3:BQ$3,"数量-出",$G673:BQ673))),0)</f>
        <v>0</v>
      </c>
      <c r="BT673" s="115">
        <f t="shared" si="430"/>
        <v>0</v>
      </c>
      <c r="BU673" s="125"/>
      <c r="BV673" s="126"/>
      <c r="BW673" s="123"/>
      <c r="BX673" s="112"/>
      <c r="BY673" s="119">
        <f t="shared" si="431"/>
        <v>0</v>
      </c>
      <c r="BZ673" s="124"/>
      <c r="CA673" s="115">
        <f>IFERROR(IF(BZ673="",0,(SUMIF($G$3:BY$3,"金额-入",$G673:BY673)-SUMIF($G$3:BY$3,"金额-出",$G673:BY673))/(SUMIF($G$3:BY$3,"数量-入",$G673:BY673)-SUMIF($G$3:BY$3,"数量-出",$G673:BY673))),0)</f>
        <v>0</v>
      </c>
      <c r="CB673" s="115">
        <f t="shared" si="432"/>
        <v>0</v>
      </c>
      <c r="CC673" s="125"/>
      <c r="CD673" s="126"/>
      <c r="CE673" s="123"/>
      <c r="CF673" s="112"/>
      <c r="CG673" s="119">
        <f t="shared" si="433"/>
        <v>0</v>
      </c>
      <c r="CH673" s="124"/>
      <c r="CI673" s="115">
        <f>IFERROR(IF(CH673="",0,(SUMIF($G$3:CG$3,"金额-入",$G673:CG673)-SUMIF($G$3:CG$3,"金额-出",$G673:CG673))/(SUMIF($G$3:CG$3,"数量-入",$G673:CG673)-SUMIF($G$3:CG$3,"数量-出",$G673:CG673))),0)</f>
        <v>0</v>
      </c>
      <c r="CJ673" s="115">
        <f t="shared" si="434"/>
        <v>0</v>
      </c>
      <c r="CK673" s="125"/>
      <c r="CL673" s="126"/>
      <c r="CM673" s="123"/>
      <c r="CN673" s="112"/>
      <c r="CO673" s="119">
        <f t="shared" si="435"/>
        <v>0</v>
      </c>
      <c r="CP673" s="124"/>
      <c r="CQ673" s="115">
        <f>IFERROR(IF(CP673="",0,(SUMIF($G$3:CO$3,"金额-入",$G673:CO673)-SUMIF($G$3:CO$3,"金额-出",$G673:CO673))/(SUMIF($G$3:CO$3,"数量-入",$G673:CO673)-SUMIF($G$3:CO$3,"数量-出",$G673:CO673))),0)</f>
        <v>0</v>
      </c>
      <c r="CR673" s="115">
        <f t="shared" si="436"/>
        <v>0</v>
      </c>
      <c r="CS673" s="125"/>
      <c r="CT673" s="126"/>
      <c r="CU673" s="123"/>
      <c r="CV673" s="112"/>
      <c r="CW673" s="119">
        <f t="shared" si="437"/>
        <v>0</v>
      </c>
      <c r="CX673" s="124"/>
      <c r="CY673" s="115">
        <f>IFERROR(IF(CX673="",0,(SUMIF($G$3:CW$3,"金额-入",$G673:CW673)-SUMIF($G$3:CW$3,"金额-出",$G673:CW673))/(SUMIF($G$3:CW$3,"数量-入",$G673:CW673)-SUMIF($G$3:CW$3,"数量-出",$G673:CW673))),0)</f>
        <v>0</v>
      </c>
      <c r="CZ673" s="115">
        <f t="shared" si="438"/>
        <v>0</v>
      </c>
      <c r="DA673" s="125"/>
      <c r="DB673" s="126"/>
      <c r="DC673" s="123"/>
      <c r="DD673" s="112"/>
      <c r="DE673" s="119">
        <f t="shared" si="439"/>
        <v>0</v>
      </c>
      <c r="DF673" s="124"/>
      <c r="DG673" s="115">
        <f>IFERROR(IF(DF673="",0,(SUMIF($G$3:DE$3,"金额-入",$G673:DE673)-SUMIF($G$3:DE$3,"金额-出",$G673:DE673))/(SUMIF($G$3:DE$3,"数量-入",$G673:DE673)-SUMIF($G$3:DE$3,"数量-出",$G673:DE673))),0)</f>
        <v>0</v>
      </c>
      <c r="DH673" s="115">
        <f t="shared" si="440"/>
        <v>0</v>
      </c>
      <c r="DI673" s="125"/>
      <c r="DJ673" s="126"/>
      <c r="DK673" s="109">
        <f t="array" ref="DK673">MIN(IF(($G$3:$DJ$3="单价")*(G673:DJ673&lt;&gt;0),G673:DJ673))</f>
        <v>0</v>
      </c>
      <c r="DL673" s="97">
        <f t="array" ref="DL673">MAX(IF($G$3:$DJ$3="单价",G673:DJ673))</f>
        <v>0</v>
      </c>
      <c r="DM673" s="115">
        <f t="shared" si="441"/>
        <v>0</v>
      </c>
      <c r="DN673" s="127"/>
      <c r="DO673" s="2"/>
      <c r="DP673" s="11">
        <f t="shared" si="442"/>
        <v>0</v>
      </c>
      <c r="DQ673" s="11">
        <f t="shared" si="443"/>
        <v>0</v>
      </c>
      <c r="DR673" s="11"/>
      <c r="DS673" s="11"/>
      <c r="DT673" s="11"/>
      <c r="DU673" s="2"/>
      <c r="DV673" s="2"/>
      <c r="DW673" s="2"/>
      <c r="DX673" s="2"/>
      <c r="DY673" s="2"/>
    </row>
    <row r="674" spans="1:129" ht="18" hidden="1" customHeight="1" outlineLevel="1" x14ac:dyDescent="0.15">
      <c r="A674" s="2"/>
      <c r="B674" s="53">
        <f t="shared" si="406"/>
        <v>670</v>
      </c>
      <c r="C674" s="5"/>
      <c r="D674" s="6"/>
      <c r="E674" s="7"/>
      <c r="F674" s="8"/>
      <c r="G674" s="111"/>
      <c r="H674" s="112"/>
      <c r="I674" s="113">
        <f t="shared" si="409"/>
        <v>0</v>
      </c>
      <c r="J674" s="114">
        <f t="shared" si="410"/>
        <v>0</v>
      </c>
      <c r="K674" s="115">
        <f t="shared" si="407"/>
        <v>0</v>
      </c>
      <c r="L674" s="113">
        <f t="shared" si="411"/>
        <v>0</v>
      </c>
      <c r="M674" s="114">
        <f t="shared" si="412"/>
        <v>0</v>
      </c>
      <c r="N674" s="115">
        <f t="shared" si="408"/>
        <v>0</v>
      </c>
      <c r="O674" s="113">
        <f t="shared" si="413"/>
        <v>0</v>
      </c>
      <c r="P674" s="116">
        <f t="shared" si="414"/>
        <v>0</v>
      </c>
      <c r="Q674" s="117">
        <f t="shared" si="415"/>
        <v>0</v>
      </c>
      <c r="R674" s="118">
        <f t="shared" si="416"/>
        <v>0</v>
      </c>
      <c r="S674" s="111"/>
      <c r="T674" s="112"/>
      <c r="U674" s="119">
        <f t="shared" si="417"/>
        <v>0</v>
      </c>
      <c r="V674" s="120"/>
      <c r="W674" s="115">
        <f>IFERROR(IF(V674="",0,(SUMIF($G$3:U$3,"金额-入",$G674:U674)-SUMIF($G$3:U$3,"金额-出",$G674:U674))/(SUMIF($G$3:U$3,"数量-入",$G674:U674)-SUMIF($G$3:U$3,"数量-出",$G674:U674))),0)</f>
        <v>0</v>
      </c>
      <c r="X674" s="115">
        <f t="shared" si="418"/>
        <v>0</v>
      </c>
      <c r="Y674" s="121"/>
      <c r="Z674" s="122"/>
      <c r="AA674" s="111"/>
      <c r="AB674" s="112"/>
      <c r="AC674" s="119">
        <f t="shared" si="419"/>
        <v>0</v>
      </c>
      <c r="AD674" s="120"/>
      <c r="AE674" s="115">
        <f>IFERROR(IF(AD674="",0,(SUMIF($G$3:AC$3,"金额-入",$G674:AC674)-SUMIF($G$3:AC$3,"金额-出",$G674:AC674))/(SUMIF($G$3:AC$3,"数量-入",$G674:AC674)-SUMIF($G$3:AC$3,"数量-出",$G674:AC674))),0)</f>
        <v>0</v>
      </c>
      <c r="AF674" s="115">
        <f t="shared" si="420"/>
        <v>0</v>
      </c>
      <c r="AG674" s="121"/>
      <c r="AH674" s="122"/>
      <c r="AI674" s="123"/>
      <c r="AJ674" s="112"/>
      <c r="AK674" s="119">
        <f t="shared" si="421"/>
        <v>0</v>
      </c>
      <c r="AL674" s="124"/>
      <c r="AM674" s="115">
        <f>IFERROR(IF(AL674="",0,(SUMIF($G$3:AK$3,"金额-入",$G674:AK674)-SUMIF($G$3:AK$3,"金额-出",$G674:AK674))/(SUMIF($G$3:AK$3,"数量-入",$G674:AK674)-SUMIF($G$3:AK$3,"数量-出",$G674:AK674))),0)</f>
        <v>0</v>
      </c>
      <c r="AN674" s="115">
        <f t="shared" si="422"/>
        <v>0</v>
      </c>
      <c r="AO674" s="125"/>
      <c r="AP674" s="126"/>
      <c r="AQ674" s="123"/>
      <c r="AR674" s="112"/>
      <c r="AS674" s="119">
        <f t="shared" si="423"/>
        <v>0</v>
      </c>
      <c r="AT674" s="124"/>
      <c r="AU674" s="115">
        <f>IFERROR(IF(AT674="",0,(SUMIF($G$3:AS$3,"金额-入",$G674:AS674)-SUMIF($G$3:AS$3,"金额-出",$G674:AS674))/(SUMIF($G$3:AS$3,"数量-入",$G674:AS674)-SUMIF($G$3:AS$3,"数量-出",$G674:AS674))),0)</f>
        <v>0</v>
      </c>
      <c r="AV674" s="115">
        <f t="shared" si="424"/>
        <v>0</v>
      </c>
      <c r="AW674" s="125"/>
      <c r="AX674" s="126"/>
      <c r="AY674" s="123"/>
      <c r="AZ674" s="112"/>
      <c r="BA674" s="119">
        <f t="shared" si="425"/>
        <v>0</v>
      </c>
      <c r="BB674" s="124"/>
      <c r="BC674" s="115">
        <f>IFERROR(IF(BB674="",0,(SUMIF($G$3:BA$3,"金额-入",$G674:BA674)-SUMIF($G$3:BA$3,"金额-出",$G674:BA674))/(SUMIF($G$3:BA$3,"数量-入",$G674:BA674)-SUMIF($G$3:BA$3,"数量-出",$G674:BA674))),0)</f>
        <v>0</v>
      </c>
      <c r="BD674" s="115">
        <f t="shared" si="426"/>
        <v>0</v>
      </c>
      <c r="BE674" s="125"/>
      <c r="BF674" s="126"/>
      <c r="BG674" s="123"/>
      <c r="BH674" s="112"/>
      <c r="BI674" s="119">
        <f t="shared" si="427"/>
        <v>0</v>
      </c>
      <c r="BJ674" s="124"/>
      <c r="BK674" s="115">
        <f>IFERROR(IF(BJ674="",0,(SUMIF($G$3:BI$3,"金额-入",$G674:BI674)-SUMIF($G$3:BI$3,"金额-出",$G674:BI674))/(SUMIF($G$3:BI$3,"数量-入",$G674:BI674)-SUMIF($G$3:BI$3,"数量-出",$G674:BI674))),0)</f>
        <v>0</v>
      </c>
      <c r="BL674" s="115">
        <f t="shared" si="428"/>
        <v>0</v>
      </c>
      <c r="BM674" s="125"/>
      <c r="BN674" s="126"/>
      <c r="BO674" s="123"/>
      <c r="BP674" s="112"/>
      <c r="BQ674" s="119">
        <f t="shared" si="429"/>
        <v>0</v>
      </c>
      <c r="BR674" s="124"/>
      <c r="BS674" s="115">
        <f>IFERROR(IF(BR674="",0,(SUMIF($G$3:BQ$3,"金额-入",$G674:BQ674)-SUMIF($G$3:BQ$3,"金额-出",$G674:BQ674))/(SUMIF($G$3:BQ$3,"数量-入",$G674:BQ674)-SUMIF($G$3:BQ$3,"数量-出",$G674:BQ674))),0)</f>
        <v>0</v>
      </c>
      <c r="BT674" s="115">
        <f t="shared" si="430"/>
        <v>0</v>
      </c>
      <c r="BU674" s="125"/>
      <c r="BV674" s="126"/>
      <c r="BW674" s="123"/>
      <c r="BX674" s="112"/>
      <c r="BY674" s="119">
        <f t="shared" si="431"/>
        <v>0</v>
      </c>
      <c r="BZ674" s="124"/>
      <c r="CA674" s="115">
        <f>IFERROR(IF(BZ674="",0,(SUMIF($G$3:BY$3,"金额-入",$G674:BY674)-SUMIF($G$3:BY$3,"金额-出",$G674:BY674))/(SUMIF($G$3:BY$3,"数量-入",$G674:BY674)-SUMIF($G$3:BY$3,"数量-出",$G674:BY674))),0)</f>
        <v>0</v>
      </c>
      <c r="CB674" s="115">
        <f t="shared" si="432"/>
        <v>0</v>
      </c>
      <c r="CC674" s="125"/>
      <c r="CD674" s="126"/>
      <c r="CE674" s="123"/>
      <c r="CF674" s="112"/>
      <c r="CG674" s="119">
        <f t="shared" si="433"/>
        <v>0</v>
      </c>
      <c r="CH674" s="124"/>
      <c r="CI674" s="115">
        <f>IFERROR(IF(CH674="",0,(SUMIF($G$3:CG$3,"金额-入",$G674:CG674)-SUMIF($G$3:CG$3,"金额-出",$G674:CG674))/(SUMIF($G$3:CG$3,"数量-入",$G674:CG674)-SUMIF($G$3:CG$3,"数量-出",$G674:CG674))),0)</f>
        <v>0</v>
      </c>
      <c r="CJ674" s="115">
        <f t="shared" si="434"/>
        <v>0</v>
      </c>
      <c r="CK674" s="125"/>
      <c r="CL674" s="126"/>
      <c r="CM674" s="123"/>
      <c r="CN674" s="112"/>
      <c r="CO674" s="119">
        <f t="shared" si="435"/>
        <v>0</v>
      </c>
      <c r="CP674" s="124"/>
      <c r="CQ674" s="115">
        <f>IFERROR(IF(CP674="",0,(SUMIF($G$3:CO$3,"金额-入",$G674:CO674)-SUMIF($G$3:CO$3,"金额-出",$G674:CO674))/(SUMIF($G$3:CO$3,"数量-入",$G674:CO674)-SUMIF($G$3:CO$3,"数量-出",$G674:CO674))),0)</f>
        <v>0</v>
      </c>
      <c r="CR674" s="115">
        <f t="shared" si="436"/>
        <v>0</v>
      </c>
      <c r="CS674" s="125"/>
      <c r="CT674" s="126"/>
      <c r="CU674" s="123"/>
      <c r="CV674" s="112"/>
      <c r="CW674" s="119">
        <f t="shared" si="437"/>
        <v>0</v>
      </c>
      <c r="CX674" s="124"/>
      <c r="CY674" s="115">
        <f>IFERROR(IF(CX674="",0,(SUMIF($G$3:CW$3,"金额-入",$G674:CW674)-SUMIF($G$3:CW$3,"金额-出",$G674:CW674))/(SUMIF($G$3:CW$3,"数量-入",$G674:CW674)-SUMIF($G$3:CW$3,"数量-出",$G674:CW674))),0)</f>
        <v>0</v>
      </c>
      <c r="CZ674" s="115">
        <f t="shared" si="438"/>
        <v>0</v>
      </c>
      <c r="DA674" s="125"/>
      <c r="DB674" s="126"/>
      <c r="DC674" s="123"/>
      <c r="DD674" s="112"/>
      <c r="DE674" s="119">
        <f t="shared" si="439"/>
        <v>0</v>
      </c>
      <c r="DF674" s="124"/>
      <c r="DG674" s="115">
        <f>IFERROR(IF(DF674="",0,(SUMIF($G$3:DE$3,"金额-入",$G674:DE674)-SUMIF($G$3:DE$3,"金额-出",$G674:DE674))/(SUMIF($G$3:DE$3,"数量-入",$G674:DE674)-SUMIF($G$3:DE$3,"数量-出",$G674:DE674))),0)</f>
        <v>0</v>
      </c>
      <c r="DH674" s="115">
        <f t="shared" si="440"/>
        <v>0</v>
      </c>
      <c r="DI674" s="125"/>
      <c r="DJ674" s="126"/>
      <c r="DK674" s="109">
        <f t="array" ref="DK674">MIN(IF(($G$3:$DJ$3="单价")*(G674:DJ674&lt;&gt;0),G674:DJ674))</f>
        <v>0</v>
      </c>
      <c r="DL674" s="97">
        <f t="array" ref="DL674">MAX(IF($G$3:$DJ$3="单价",G674:DJ674))</f>
        <v>0</v>
      </c>
      <c r="DM674" s="115">
        <f t="shared" si="441"/>
        <v>0</v>
      </c>
      <c r="DN674" s="127"/>
      <c r="DO674" s="2"/>
      <c r="DP674" s="11">
        <f t="shared" si="442"/>
        <v>0</v>
      </c>
      <c r="DQ674" s="11">
        <f t="shared" si="443"/>
        <v>0</v>
      </c>
      <c r="DR674" s="11"/>
      <c r="DS674" s="11"/>
      <c r="DT674" s="11"/>
      <c r="DU674" s="2"/>
      <c r="DV674" s="2"/>
      <c r="DW674" s="2"/>
      <c r="DX674" s="2"/>
      <c r="DY674" s="2"/>
    </row>
    <row r="675" spans="1:129" ht="18" hidden="1" customHeight="1" outlineLevel="1" x14ac:dyDescent="0.15">
      <c r="A675" s="2"/>
      <c r="B675" s="53">
        <f t="shared" si="406"/>
        <v>671</v>
      </c>
      <c r="C675" s="5"/>
      <c r="D675" s="6"/>
      <c r="E675" s="7"/>
      <c r="F675" s="8"/>
      <c r="G675" s="111"/>
      <c r="H675" s="112"/>
      <c r="I675" s="113">
        <f t="shared" si="409"/>
        <v>0</v>
      </c>
      <c r="J675" s="114">
        <f t="shared" si="410"/>
        <v>0</v>
      </c>
      <c r="K675" s="115">
        <f t="shared" si="407"/>
        <v>0</v>
      </c>
      <c r="L675" s="113">
        <f t="shared" si="411"/>
        <v>0</v>
      </c>
      <c r="M675" s="114">
        <f t="shared" si="412"/>
        <v>0</v>
      </c>
      <c r="N675" s="115">
        <f t="shared" si="408"/>
        <v>0</v>
      </c>
      <c r="O675" s="113">
        <f t="shared" si="413"/>
        <v>0</v>
      </c>
      <c r="P675" s="116">
        <f t="shared" si="414"/>
        <v>0</v>
      </c>
      <c r="Q675" s="117">
        <f t="shared" si="415"/>
        <v>0</v>
      </c>
      <c r="R675" s="118">
        <f t="shared" si="416"/>
        <v>0</v>
      </c>
      <c r="S675" s="111"/>
      <c r="T675" s="112"/>
      <c r="U675" s="119">
        <f t="shared" si="417"/>
        <v>0</v>
      </c>
      <c r="V675" s="120"/>
      <c r="W675" s="115">
        <f>IFERROR(IF(V675="",0,(SUMIF($G$3:U$3,"金额-入",$G675:U675)-SUMIF($G$3:U$3,"金额-出",$G675:U675))/(SUMIF($G$3:U$3,"数量-入",$G675:U675)-SUMIF($G$3:U$3,"数量-出",$G675:U675))),0)</f>
        <v>0</v>
      </c>
      <c r="X675" s="115">
        <f t="shared" si="418"/>
        <v>0</v>
      </c>
      <c r="Y675" s="121"/>
      <c r="Z675" s="122"/>
      <c r="AA675" s="111"/>
      <c r="AB675" s="112"/>
      <c r="AC675" s="119">
        <f t="shared" si="419"/>
        <v>0</v>
      </c>
      <c r="AD675" s="120"/>
      <c r="AE675" s="115">
        <f>IFERROR(IF(AD675="",0,(SUMIF($G$3:AC$3,"金额-入",$G675:AC675)-SUMIF($G$3:AC$3,"金额-出",$G675:AC675))/(SUMIF($G$3:AC$3,"数量-入",$G675:AC675)-SUMIF($G$3:AC$3,"数量-出",$G675:AC675))),0)</f>
        <v>0</v>
      </c>
      <c r="AF675" s="115">
        <f t="shared" si="420"/>
        <v>0</v>
      </c>
      <c r="AG675" s="121"/>
      <c r="AH675" s="122"/>
      <c r="AI675" s="123"/>
      <c r="AJ675" s="112"/>
      <c r="AK675" s="119">
        <f t="shared" si="421"/>
        <v>0</v>
      </c>
      <c r="AL675" s="124"/>
      <c r="AM675" s="115">
        <f>IFERROR(IF(AL675="",0,(SUMIF($G$3:AK$3,"金额-入",$G675:AK675)-SUMIF($G$3:AK$3,"金额-出",$G675:AK675))/(SUMIF($G$3:AK$3,"数量-入",$G675:AK675)-SUMIF($G$3:AK$3,"数量-出",$G675:AK675))),0)</f>
        <v>0</v>
      </c>
      <c r="AN675" s="115">
        <f t="shared" si="422"/>
        <v>0</v>
      </c>
      <c r="AO675" s="125"/>
      <c r="AP675" s="126"/>
      <c r="AQ675" s="123"/>
      <c r="AR675" s="112"/>
      <c r="AS675" s="119">
        <f t="shared" si="423"/>
        <v>0</v>
      </c>
      <c r="AT675" s="124"/>
      <c r="AU675" s="115">
        <f>IFERROR(IF(AT675="",0,(SUMIF($G$3:AS$3,"金额-入",$G675:AS675)-SUMIF($G$3:AS$3,"金额-出",$G675:AS675))/(SUMIF($G$3:AS$3,"数量-入",$G675:AS675)-SUMIF($G$3:AS$3,"数量-出",$G675:AS675))),0)</f>
        <v>0</v>
      </c>
      <c r="AV675" s="115">
        <f t="shared" si="424"/>
        <v>0</v>
      </c>
      <c r="AW675" s="125"/>
      <c r="AX675" s="126"/>
      <c r="AY675" s="123"/>
      <c r="AZ675" s="112"/>
      <c r="BA675" s="119">
        <f t="shared" si="425"/>
        <v>0</v>
      </c>
      <c r="BB675" s="124"/>
      <c r="BC675" s="115">
        <f>IFERROR(IF(BB675="",0,(SUMIF($G$3:BA$3,"金额-入",$G675:BA675)-SUMIF($G$3:BA$3,"金额-出",$G675:BA675))/(SUMIF($G$3:BA$3,"数量-入",$G675:BA675)-SUMIF($G$3:BA$3,"数量-出",$G675:BA675))),0)</f>
        <v>0</v>
      </c>
      <c r="BD675" s="115">
        <f t="shared" si="426"/>
        <v>0</v>
      </c>
      <c r="BE675" s="125"/>
      <c r="BF675" s="126"/>
      <c r="BG675" s="123"/>
      <c r="BH675" s="112"/>
      <c r="BI675" s="119">
        <f t="shared" si="427"/>
        <v>0</v>
      </c>
      <c r="BJ675" s="124"/>
      <c r="BK675" s="115">
        <f>IFERROR(IF(BJ675="",0,(SUMIF($G$3:BI$3,"金额-入",$G675:BI675)-SUMIF($G$3:BI$3,"金额-出",$G675:BI675))/(SUMIF($G$3:BI$3,"数量-入",$G675:BI675)-SUMIF($G$3:BI$3,"数量-出",$G675:BI675))),0)</f>
        <v>0</v>
      </c>
      <c r="BL675" s="115">
        <f t="shared" si="428"/>
        <v>0</v>
      </c>
      <c r="BM675" s="125"/>
      <c r="BN675" s="126"/>
      <c r="BO675" s="123"/>
      <c r="BP675" s="112"/>
      <c r="BQ675" s="119">
        <f t="shared" si="429"/>
        <v>0</v>
      </c>
      <c r="BR675" s="124"/>
      <c r="BS675" s="115">
        <f>IFERROR(IF(BR675="",0,(SUMIF($G$3:BQ$3,"金额-入",$G675:BQ675)-SUMIF($G$3:BQ$3,"金额-出",$G675:BQ675))/(SUMIF($G$3:BQ$3,"数量-入",$G675:BQ675)-SUMIF($G$3:BQ$3,"数量-出",$G675:BQ675))),0)</f>
        <v>0</v>
      </c>
      <c r="BT675" s="115">
        <f t="shared" si="430"/>
        <v>0</v>
      </c>
      <c r="BU675" s="125"/>
      <c r="BV675" s="126"/>
      <c r="BW675" s="123"/>
      <c r="BX675" s="112"/>
      <c r="BY675" s="119">
        <f t="shared" si="431"/>
        <v>0</v>
      </c>
      <c r="BZ675" s="124"/>
      <c r="CA675" s="115">
        <f>IFERROR(IF(BZ675="",0,(SUMIF($G$3:BY$3,"金额-入",$G675:BY675)-SUMIF($G$3:BY$3,"金额-出",$G675:BY675))/(SUMIF($G$3:BY$3,"数量-入",$G675:BY675)-SUMIF($G$3:BY$3,"数量-出",$G675:BY675))),0)</f>
        <v>0</v>
      </c>
      <c r="CB675" s="115">
        <f t="shared" si="432"/>
        <v>0</v>
      </c>
      <c r="CC675" s="125"/>
      <c r="CD675" s="126"/>
      <c r="CE675" s="123"/>
      <c r="CF675" s="112"/>
      <c r="CG675" s="119">
        <f t="shared" si="433"/>
        <v>0</v>
      </c>
      <c r="CH675" s="124"/>
      <c r="CI675" s="115">
        <f>IFERROR(IF(CH675="",0,(SUMIF($G$3:CG$3,"金额-入",$G675:CG675)-SUMIF($G$3:CG$3,"金额-出",$G675:CG675))/(SUMIF($G$3:CG$3,"数量-入",$G675:CG675)-SUMIF($G$3:CG$3,"数量-出",$G675:CG675))),0)</f>
        <v>0</v>
      </c>
      <c r="CJ675" s="115">
        <f t="shared" si="434"/>
        <v>0</v>
      </c>
      <c r="CK675" s="125"/>
      <c r="CL675" s="126"/>
      <c r="CM675" s="123"/>
      <c r="CN675" s="112"/>
      <c r="CO675" s="119">
        <f t="shared" si="435"/>
        <v>0</v>
      </c>
      <c r="CP675" s="124"/>
      <c r="CQ675" s="115">
        <f>IFERROR(IF(CP675="",0,(SUMIF($G$3:CO$3,"金额-入",$G675:CO675)-SUMIF($G$3:CO$3,"金额-出",$G675:CO675))/(SUMIF($G$3:CO$3,"数量-入",$G675:CO675)-SUMIF($G$3:CO$3,"数量-出",$G675:CO675))),0)</f>
        <v>0</v>
      </c>
      <c r="CR675" s="115">
        <f t="shared" si="436"/>
        <v>0</v>
      </c>
      <c r="CS675" s="125"/>
      <c r="CT675" s="126"/>
      <c r="CU675" s="123"/>
      <c r="CV675" s="112"/>
      <c r="CW675" s="119">
        <f t="shared" si="437"/>
        <v>0</v>
      </c>
      <c r="CX675" s="124"/>
      <c r="CY675" s="115">
        <f>IFERROR(IF(CX675="",0,(SUMIF($G$3:CW$3,"金额-入",$G675:CW675)-SUMIF($G$3:CW$3,"金额-出",$G675:CW675))/(SUMIF($G$3:CW$3,"数量-入",$G675:CW675)-SUMIF($G$3:CW$3,"数量-出",$G675:CW675))),0)</f>
        <v>0</v>
      </c>
      <c r="CZ675" s="115">
        <f t="shared" si="438"/>
        <v>0</v>
      </c>
      <c r="DA675" s="125"/>
      <c r="DB675" s="126"/>
      <c r="DC675" s="123"/>
      <c r="DD675" s="112"/>
      <c r="DE675" s="119">
        <f t="shared" si="439"/>
        <v>0</v>
      </c>
      <c r="DF675" s="124"/>
      <c r="DG675" s="115">
        <f>IFERROR(IF(DF675="",0,(SUMIF($G$3:DE$3,"金额-入",$G675:DE675)-SUMIF($G$3:DE$3,"金额-出",$G675:DE675))/(SUMIF($G$3:DE$3,"数量-入",$G675:DE675)-SUMIF($G$3:DE$3,"数量-出",$G675:DE675))),0)</f>
        <v>0</v>
      </c>
      <c r="DH675" s="115">
        <f t="shared" si="440"/>
        <v>0</v>
      </c>
      <c r="DI675" s="125"/>
      <c r="DJ675" s="126"/>
      <c r="DK675" s="109">
        <f t="array" ref="DK675">MIN(IF(($G$3:$DJ$3="单价")*(G675:DJ675&lt;&gt;0),G675:DJ675))</f>
        <v>0</v>
      </c>
      <c r="DL675" s="97">
        <f t="array" ref="DL675">MAX(IF($G$3:$DJ$3="单价",G675:DJ675))</f>
        <v>0</v>
      </c>
      <c r="DM675" s="115">
        <f t="shared" si="441"/>
        <v>0</v>
      </c>
      <c r="DN675" s="127"/>
      <c r="DO675" s="2"/>
      <c r="DP675" s="11">
        <f t="shared" si="442"/>
        <v>0</v>
      </c>
      <c r="DQ675" s="11">
        <f t="shared" si="443"/>
        <v>0</v>
      </c>
      <c r="DR675" s="11"/>
      <c r="DS675" s="11"/>
      <c r="DT675" s="11"/>
      <c r="DU675" s="2"/>
      <c r="DV675" s="2"/>
      <c r="DW675" s="2"/>
      <c r="DX675" s="2"/>
      <c r="DY675" s="2"/>
    </row>
    <row r="676" spans="1:129" ht="18" hidden="1" customHeight="1" outlineLevel="1" x14ac:dyDescent="0.15">
      <c r="A676" s="2"/>
      <c r="B676" s="53">
        <f t="shared" si="406"/>
        <v>672</v>
      </c>
      <c r="C676" s="5"/>
      <c r="D676" s="6"/>
      <c r="E676" s="7"/>
      <c r="F676" s="8"/>
      <c r="G676" s="111"/>
      <c r="H676" s="112"/>
      <c r="I676" s="113">
        <f t="shared" si="409"/>
        <v>0</v>
      </c>
      <c r="J676" s="114">
        <f t="shared" si="410"/>
        <v>0</v>
      </c>
      <c r="K676" s="115">
        <f t="shared" si="407"/>
        <v>0</v>
      </c>
      <c r="L676" s="113">
        <f t="shared" si="411"/>
        <v>0</v>
      </c>
      <c r="M676" s="114">
        <f t="shared" si="412"/>
        <v>0</v>
      </c>
      <c r="N676" s="115">
        <f t="shared" si="408"/>
        <v>0</v>
      </c>
      <c r="O676" s="113">
        <f t="shared" si="413"/>
        <v>0</v>
      </c>
      <c r="P676" s="116">
        <f t="shared" si="414"/>
        <v>0</v>
      </c>
      <c r="Q676" s="117">
        <f t="shared" si="415"/>
        <v>0</v>
      </c>
      <c r="R676" s="118">
        <f t="shared" si="416"/>
        <v>0</v>
      </c>
      <c r="S676" s="111"/>
      <c r="T676" s="112"/>
      <c r="U676" s="119">
        <f t="shared" si="417"/>
        <v>0</v>
      </c>
      <c r="V676" s="120"/>
      <c r="W676" s="115">
        <f>IFERROR(IF(V676="",0,(SUMIF($G$3:U$3,"金额-入",$G676:U676)-SUMIF($G$3:U$3,"金额-出",$G676:U676))/(SUMIF($G$3:U$3,"数量-入",$G676:U676)-SUMIF($G$3:U$3,"数量-出",$G676:U676))),0)</f>
        <v>0</v>
      </c>
      <c r="X676" s="115">
        <f t="shared" si="418"/>
        <v>0</v>
      </c>
      <c r="Y676" s="121"/>
      <c r="Z676" s="122"/>
      <c r="AA676" s="111"/>
      <c r="AB676" s="112"/>
      <c r="AC676" s="119">
        <f t="shared" si="419"/>
        <v>0</v>
      </c>
      <c r="AD676" s="120"/>
      <c r="AE676" s="115">
        <f>IFERROR(IF(AD676="",0,(SUMIF($G$3:AC$3,"金额-入",$G676:AC676)-SUMIF($G$3:AC$3,"金额-出",$G676:AC676))/(SUMIF($G$3:AC$3,"数量-入",$G676:AC676)-SUMIF($G$3:AC$3,"数量-出",$G676:AC676))),0)</f>
        <v>0</v>
      </c>
      <c r="AF676" s="115">
        <f t="shared" si="420"/>
        <v>0</v>
      </c>
      <c r="AG676" s="121"/>
      <c r="AH676" s="122"/>
      <c r="AI676" s="123"/>
      <c r="AJ676" s="112"/>
      <c r="AK676" s="119">
        <f t="shared" si="421"/>
        <v>0</v>
      </c>
      <c r="AL676" s="124"/>
      <c r="AM676" s="115">
        <f>IFERROR(IF(AL676="",0,(SUMIF($G$3:AK$3,"金额-入",$G676:AK676)-SUMIF($G$3:AK$3,"金额-出",$G676:AK676))/(SUMIF($G$3:AK$3,"数量-入",$G676:AK676)-SUMIF($G$3:AK$3,"数量-出",$G676:AK676))),0)</f>
        <v>0</v>
      </c>
      <c r="AN676" s="115">
        <f t="shared" si="422"/>
        <v>0</v>
      </c>
      <c r="AO676" s="125"/>
      <c r="AP676" s="126"/>
      <c r="AQ676" s="123"/>
      <c r="AR676" s="112"/>
      <c r="AS676" s="119">
        <f t="shared" si="423"/>
        <v>0</v>
      </c>
      <c r="AT676" s="124"/>
      <c r="AU676" s="115">
        <f>IFERROR(IF(AT676="",0,(SUMIF($G$3:AS$3,"金额-入",$G676:AS676)-SUMIF($G$3:AS$3,"金额-出",$G676:AS676))/(SUMIF($G$3:AS$3,"数量-入",$G676:AS676)-SUMIF($G$3:AS$3,"数量-出",$G676:AS676))),0)</f>
        <v>0</v>
      </c>
      <c r="AV676" s="115">
        <f t="shared" si="424"/>
        <v>0</v>
      </c>
      <c r="AW676" s="125"/>
      <c r="AX676" s="126"/>
      <c r="AY676" s="123"/>
      <c r="AZ676" s="112"/>
      <c r="BA676" s="119">
        <f t="shared" si="425"/>
        <v>0</v>
      </c>
      <c r="BB676" s="124"/>
      <c r="BC676" s="115">
        <f>IFERROR(IF(BB676="",0,(SUMIF($G$3:BA$3,"金额-入",$G676:BA676)-SUMIF($G$3:BA$3,"金额-出",$G676:BA676))/(SUMIF($G$3:BA$3,"数量-入",$G676:BA676)-SUMIF($G$3:BA$3,"数量-出",$G676:BA676))),0)</f>
        <v>0</v>
      </c>
      <c r="BD676" s="115">
        <f t="shared" si="426"/>
        <v>0</v>
      </c>
      <c r="BE676" s="125"/>
      <c r="BF676" s="126"/>
      <c r="BG676" s="123"/>
      <c r="BH676" s="112"/>
      <c r="BI676" s="119">
        <f t="shared" si="427"/>
        <v>0</v>
      </c>
      <c r="BJ676" s="124"/>
      <c r="BK676" s="115">
        <f>IFERROR(IF(BJ676="",0,(SUMIF($G$3:BI$3,"金额-入",$G676:BI676)-SUMIF($G$3:BI$3,"金额-出",$G676:BI676))/(SUMIF($G$3:BI$3,"数量-入",$G676:BI676)-SUMIF($G$3:BI$3,"数量-出",$G676:BI676))),0)</f>
        <v>0</v>
      </c>
      <c r="BL676" s="115">
        <f t="shared" si="428"/>
        <v>0</v>
      </c>
      <c r="BM676" s="125"/>
      <c r="BN676" s="126"/>
      <c r="BO676" s="123"/>
      <c r="BP676" s="112"/>
      <c r="BQ676" s="119">
        <f t="shared" si="429"/>
        <v>0</v>
      </c>
      <c r="BR676" s="124"/>
      <c r="BS676" s="115">
        <f>IFERROR(IF(BR676="",0,(SUMIF($G$3:BQ$3,"金额-入",$G676:BQ676)-SUMIF($G$3:BQ$3,"金额-出",$G676:BQ676))/(SUMIF($G$3:BQ$3,"数量-入",$G676:BQ676)-SUMIF($G$3:BQ$3,"数量-出",$G676:BQ676))),0)</f>
        <v>0</v>
      </c>
      <c r="BT676" s="115">
        <f t="shared" si="430"/>
        <v>0</v>
      </c>
      <c r="BU676" s="125"/>
      <c r="BV676" s="126"/>
      <c r="BW676" s="123"/>
      <c r="BX676" s="112"/>
      <c r="BY676" s="119">
        <f t="shared" si="431"/>
        <v>0</v>
      </c>
      <c r="BZ676" s="124"/>
      <c r="CA676" s="115">
        <f>IFERROR(IF(BZ676="",0,(SUMIF($G$3:BY$3,"金额-入",$G676:BY676)-SUMIF($G$3:BY$3,"金额-出",$G676:BY676))/(SUMIF($G$3:BY$3,"数量-入",$G676:BY676)-SUMIF($G$3:BY$3,"数量-出",$G676:BY676))),0)</f>
        <v>0</v>
      </c>
      <c r="CB676" s="115">
        <f t="shared" si="432"/>
        <v>0</v>
      </c>
      <c r="CC676" s="125"/>
      <c r="CD676" s="126"/>
      <c r="CE676" s="123"/>
      <c r="CF676" s="112"/>
      <c r="CG676" s="119">
        <f t="shared" si="433"/>
        <v>0</v>
      </c>
      <c r="CH676" s="124"/>
      <c r="CI676" s="115">
        <f>IFERROR(IF(CH676="",0,(SUMIF($G$3:CG$3,"金额-入",$G676:CG676)-SUMIF($G$3:CG$3,"金额-出",$G676:CG676))/(SUMIF($G$3:CG$3,"数量-入",$G676:CG676)-SUMIF($G$3:CG$3,"数量-出",$G676:CG676))),0)</f>
        <v>0</v>
      </c>
      <c r="CJ676" s="115">
        <f t="shared" si="434"/>
        <v>0</v>
      </c>
      <c r="CK676" s="125"/>
      <c r="CL676" s="126"/>
      <c r="CM676" s="123"/>
      <c r="CN676" s="112"/>
      <c r="CO676" s="119">
        <f t="shared" si="435"/>
        <v>0</v>
      </c>
      <c r="CP676" s="124"/>
      <c r="CQ676" s="115">
        <f>IFERROR(IF(CP676="",0,(SUMIF($G$3:CO$3,"金额-入",$G676:CO676)-SUMIF($G$3:CO$3,"金额-出",$G676:CO676))/(SUMIF($G$3:CO$3,"数量-入",$G676:CO676)-SUMIF($G$3:CO$3,"数量-出",$G676:CO676))),0)</f>
        <v>0</v>
      </c>
      <c r="CR676" s="115">
        <f t="shared" si="436"/>
        <v>0</v>
      </c>
      <c r="CS676" s="125"/>
      <c r="CT676" s="126"/>
      <c r="CU676" s="123"/>
      <c r="CV676" s="112"/>
      <c r="CW676" s="119">
        <f t="shared" si="437"/>
        <v>0</v>
      </c>
      <c r="CX676" s="124"/>
      <c r="CY676" s="115">
        <f>IFERROR(IF(CX676="",0,(SUMIF($G$3:CW$3,"金额-入",$G676:CW676)-SUMIF($G$3:CW$3,"金额-出",$G676:CW676))/(SUMIF($G$3:CW$3,"数量-入",$G676:CW676)-SUMIF($G$3:CW$3,"数量-出",$G676:CW676))),0)</f>
        <v>0</v>
      </c>
      <c r="CZ676" s="115">
        <f t="shared" si="438"/>
        <v>0</v>
      </c>
      <c r="DA676" s="125"/>
      <c r="DB676" s="126"/>
      <c r="DC676" s="123"/>
      <c r="DD676" s="112"/>
      <c r="DE676" s="119">
        <f t="shared" si="439"/>
        <v>0</v>
      </c>
      <c r="DF676" s="124"/>
      <c r="DG676" s="115">
        <f>IFERROR(IF(DF676="",0,(SUMIF($G$3:DE$3,"金额-入",$G676:DE676)-SUMIF($G$3:DE$3,"金额-出",$G676:DE676))/(SUMIF($G$3:DE$3,"数量-入",$G676:DE676)-SUMIF($G$3:DE$3,"数量-出",$G676:DE676))),0)</f>
        <v>0</v>
      </c>
      <c r="DH676" s="115">
        <f t="shared" si="440"/>
        <v>0</v>
      </c>
      <c r="DI676" s="125"/>
      <c r="DJ676" s="126"/>
      <c r="DK676" s="109">
        <f t="array" ref="DK676">MIN(IF(($G$3:$DJ$3="单价")*(G676:DJ676&lt;&gt;0),G676:DJ676))</f>
        <v>0</v>
      </c>
      <c r="DL676" s="97">
        <f t="array" ref="DL676">MAX(IF($G$3:$DJ$3="单价",G676:DJ676))</f>
        <v>0</v>
      </c>
      <c r="DM676" s="115">
        <f t="shared" si="441"/>
        <v>0</v>
      </c>
      <c r="DN676" s="127"/>
      <c r="DO676" s="2"/>
      <c r="DP676" s="11">
        <f t="shared" si="442"/>
        <v>0</v>
      </c>
      <c r="DQ676" s="11">
        <f t="shared" si="443"/>
        <v>0</v>
      </c>
      <c r="DR676" s="11"/>
      <c r="DS676" s="11"/>
      <c r="DT676" s="11"/>
      <c r="DU676" s="2"/>
      <c r="DV676" s="2"/>
      <c r="DW676" s="2"/>
      <c r="DX676" s="2"/>
      <c r="DY676" s="2"/>
    </row>
    <row r="677" spans="1:129" ht="18" hidden="1" customHeight="1" outlineLevel="1" x14ac:dyDescent="0.15">
      <c r="A677" s="2"/>
      <c r="B677" s="53">
        <f t="shared" si="406"/>
        <v>673</v>
      </c>
      <c r="C677" s="5"/>
      <c r="D677" s="6"/>
      <c r="E677" s="7"/>
      <c r="F677" s="8"/>
      <c r="G677" s="111"/>
      <c r="H677" s="112"/>
      <c r="I677" s="113">
        <f t="shared" si="409"/>
        <v>0</v>
      </c>
      <c r="J677" s="114">
        <f t="shared" si="410"/>
        <v>0</v>
      </c>
      <c r="K677" s="115">
        <f t="shared" si="407"/>
        <v>0</v>
      </c>
      <c r="L677" s="113">
        <f t="shared" si="411"/>
        <v>0</v>
      </c>
      <c r="M677" s="114">
        <f t="shared" si="412"/>
        <v>0</v>
      </c>
      <c r="N677" s="115">
        <f t="shared" si="408"/>
        <v>0</v>
      </c>
      <c r="O677" s="113">
        <f t="shared" si="413"/>
        <v>0</v>
      </c>
      <c r="P677" s="116">
        <f t="shared" si="414"/>
        <v>0</v>
      </c>
      <c r="Q677" s="117">
        <f t="shared" si="415"/>
        <v>0</v>
      </c>
      <c r="R677" s="118">
        <f t="shared" si="416"/>
        <v>0</v>
      </c>
      <c r="S677" s="111"/>
      <c r="T677" s="112"/>
      <c r="U677" s="119">
        <f t="shared" si="417"/>
        <v>0</v>
      </c>
      <c r="V677" s="120"/>
      <c r="W677" s="115">
        <f>IFERROR(IF(V677="",0,(SUMIF($G$3:U$3,"金额-入",$G677:U677)-SUMIF($G$3:U$3,"金额-出",$G677:U677))/(SUMIF($G$3:U$3,"数量-入",$G677:U677)-SUMIF($G$3:U$3,"数量-出",$G677:U677))),0)</f>
        <v>0</v>
      </c>
      <c r="X677" s="115">
        <f t="shared" si="418"/>
        <v>0</v>
      </c>
      <c r="Y677" s="121"/>
      <c r="Z677" s="122"/>
      <c r="AA677" s="111"/>
      <c r="AB677" s="112"/>
      <c r="AC677" s="119">
        <f t="shared" si="419"/>
        <v>0</v>
      </c>
      <c r="AD677" s="120"/>
      <c r="AE677" s="115">
        <f>IFERROR(IF(AD677="",0,(SUMIF($G$3:AC$3,"金额-入",$G677:AC677)-SUMIF($G$3:AC$3,"金额-出",$G677:AC677))/(SUMIF($G$3:AC$3,"数量-入",$G677:AC677)-SUMIF($G$3:AC$3,"数量-出",$G677:AC677))),0)</f>
        <v>0</v>
      </c>
      <c r="AF677" s="115">
        <f t="shared" si="420"/>
        <v>0</v>
      </c>
      <c r="AG677" s="121"/>
      <c r="AH677" s="122"/>
      <c r="AI677" s="123"/>
      <c r="AJ677" s="112"/>
      <c r="AK677" s="119">
        <f t="shared" si="421"/>
        <v>0</v>
      </c>
      <c r="AL677" s="124"/>
      <c r="AM677" s="115">
        <f>IFERROR(IF(AL677="",0,(SUMIF($G$3:AK$3,"金额-入",$G677:AK677)-SUMIF($G$3:AK$3,"金额-出",$G677:AK677))/(SUMIF($G$3:AK$3,"数量-入",$G677:AK677)-SUMIF($G$3:AK$3,"数量-出",$G677:AK677))),0)</f>
        <v>0</v>
      </c>
      <c r="AN677" s="115">
        <f t="shared" si="422"/>
        <v>0</v>
      </c>
      <c r="AO677" s="125"/>
      <c r="AP677" s="126"/>
      <c r="AQ677" s="123"/>
      <c r="AR677" s="112"/>
      <c r="AS677" s="119">
        <f t="shared" si="423"/>
        <v>0</v>
      </c>
      <c r="AT677" s="124"/>
      <c r="AU677" s="115">
        <f>IFERROR(IF(AT677="",0,(SUMIF($G$3:AS$3,"金额-入",$G677:AS677)-SUMIF($G$3:AS$3,"金额-出",$G677:AS677))/(SUMIF($G$3:AS$3,"数量-入",$G677:AS677)-SUMIF($G$3:AS$3,"数量-出",$G677:AS677))),0)</f>
        <v>0</v>
      </c>
      <c r="AV677" s="115">
        <f t="shared" si="424"/>
        <v>0</v>
      </c>
      <c r="AW677" s="125"/>
      <c r="AX677" s="126"/>
      <c r="AY677" s="123"/>
      <c r="AZ677" s="112"/>
      <c r="BA677" s="119">
        <f t="shared" si="425"/>
        <v>0</v>
      </c>
      <c r="BB677" s="124"/>
      <c r="BC677" s="115">
        <f>IFERROR(IF(BB677="",0,(SUMIF($G$3:BA$3,"金额-入",$G677:BA677)-SUMIF($G$3:BA$3,"金额-出",$G677:BA677))/(SUMIF($G$3:BA$3,"数量-入",$G677:BA677)-SUMIF($G$3:BA$3,"数量-出",$G677:BA677))),0)</f>
        <v>0</v>
      </c>
      <c r="BD677" s="115">
        <f t="shared" si="426"/>
        <v>0</v>
      </c>
      <c r="BE677" s="125"/>
      <c r="BF677" s="126"/>
      <c r="BG677" s="123"/>
      <c r="BH677" s="112"/>
      <c r="BI677" s="119">
        <f t="shared" si="427"/>
        <v>0</v>
      </c>
      <c r="BJ677" s="124"/>
      <c r="BK677" s="115">
        <f>IFERROR(IF(BJ677="",0,(SUMIF($G$3:BI$3,"金额-入",$G677:BI677)-SUMIF($G$3:BI$3,"金额-出",$G677:BI677))/(SUMIF($G$3:BI$3,"数量-入",$G677:BI677)-SUMIF($G$3:BI$3,"数量-出",$G677:BI677))),0)</f>
        <v>0</v>
      </c>
      <c r="BL677" s="115">
        <f t="shared" si="428"/>
        <v>0</v>
      </c>
      <c r="BM677" s="125"/>
      <c r="BN677" s="126"/>
      <c r="BO677" s="123"/>
      <c r="BP677" s="112"/>
      <c r="BQ677" s="119">
        <f t="shared" si="429"/>
        <v>0</v>
      </c>
      <c r="BR677" s="124"/>
      <c r="BS677" s="115">
        <f>IFERROR(IF(BR677="",0,(SUMIF($G$3:BQ$3,"金额-入",$G677:BQ677)-SUMIF($G$3:BQ$3,"金额-出",$G677:BQ677))/(SUMIF($G$3:BQ$3,"数量-入",$G677:BQ677)-SUMIF($G$3:BQ$3,"数量-出",$G677:BQ677))),0)</f>
        <v>0</v>
      </c>
      <c r="BT677" s="115">
        <f t="shared" si="430"/>
        <v>0</v>
      </c>
      <c r="BU677" s="125"/>
      <c r="BV677" s="126"/>
      <c r="BW677" s="123"/>
      <c r="BX677" s="112"/>
      <c r="BY677" s="119">
        <f t="shared" si="431"/>
        <v>0</v>
      </c>
      <c r="BZ677" s="124"/>
      <c r="CA677" s="115">
        <f>IFERROR(IF(BZ677="",0,(SUMIF($G$3:BY$3,"金额-入",$G677:BY677)-SUMIF($G$3:BY$3,"金额-出",$G677:BY677))/(SUMIF($G$3:BY$3,"数量-入",$G677:BY677)-SUMIF($G$3:BY$3,"数量-出",$G677:BY677))),0)</f>
        <v>0</v>
      </c>
      <c r="CB677" s="115">
        <f t="shared" si="432"/>
        <v>0</v>
      </c>
      <c r="CC677" s="125"/>
      <c r="CD677" s="126"/>
      <c r="CE677" s="123"/>
      <c r="CF677" s="112"/>
      <c r="CG677" s="119">
        <f t="shared" si="433"/>
        <v>0</v>
      </c>
      <c r="CH677" s="124"/>
      <c r="CI677" s="115">
        <f>IFERROR(IF(CH677="",0,(SUMIF($G$3:CG$3,"金额-入",$G677:CG677)-SUMIF($G$3:CG$3,"金额-出",$G677:CG677))/(SUMIF($G$3:CG$3,"数量-入",$G677:CG677)-SUMIF($G$3:CG$3,"数量-出",$G677:CG677))),0)</f>
        <v>0</v>
      </c>
      <c r="CJ677" s="115">
        <f t="shared" si="434"/>
        <v>0</v>
      </c>
      <c r="CK677" s="125"/>
      <c r="CL677" s="126"/>
      <c r="CM677" s="123"/>
      <c r="CN677" s="112"/>
      <c r="CO677" s="119">
        <f t="shared" si="435"/>
        <v>0</v>
      </c>
      <c r="CP677" s="124"/>
      <c r="CQ677" s="115">
        <f>IFERROR(IF(CP677="",0,(SUMIF($G$3:CO$3,"金额-入",$G677:CO677)-SUMIF($G$3:CO$3,"金额-出",$G677:CO677))/(SUMIF($G$3:CO$3,"数量-入",$G677:CO677)-SUMIF($G$3:CO$3,"数量-出",$G677:CO677))),0)</f>
        <v>0</v>
      </c>
      <c r="CR677" s="115">
        <f t="shared" si="436"/>
        <v>0</v>
      </c>
      <c r="CS677" s="125"/>
      <c r="CT677" s="126"/>
      <c r="CU677" s="123"/>
      <c r="CV677" s="112"/>
      <c r="CW677" s="119">
        <f t="shared" si="437"/>
        <v>0</v>
      </c>
      <c r="CX677" s="124"/>
      <c r="CY677" s="115">
        <f>IFERROR(IF(CX677="",0,(SUMIF($G$3:CW$3,"金额-入",$G677:CW677)-SUMIF($G$3:CW$3,"金额-出",$G677:CW677))/(SUMIF($G$3:CW$3,"数量-入",$G677:CW677)-SUMIF($G$3:CW$3,"数量-出",$G677:CW677))),0)</f>
        <v>0</v>
      </c>
      <c r="CZ677" s="115">
        <f t="shared" si="438"/>
        <v>0</v>
      </c>
      <c r="DA677" s="125"/>
      <c r="DB677" s="126"/>
      <c r="DC677" s="123"/>
      <c r="DD677" s="112"/>
      <c r="DE677" s="119">
        <f t="shared" si="439"/>
        <v>0</v>
      </c>
      <c r="DF677" s="124"/>
      <c r="DG677" s="115">
        <f>IFERROR(IF(DF677="",0,(SUMIF($G$3:DE$3,"金额-入",$G677:DE677)-SUMIF($G$3:DE$3,"金额-出",$G677:DE677))/(SUMIF($G$3:DE$3,"数量-入",$G677:DE677)-SUMIF($G$3:DE$3,"数量-出",$G677:DE677))),0)</f>
        <v>0</v>
      </c>
      <c r="DH677" s="115">
        <f t="shared" si="440"/>
        <v>0</v>
      </c>
      <c r="DI677" s="125"/>
      <c r="DJ677" s="126"/>
      <c r="DK677" s="109">
        <f t="array" ref="DK677">MIN(IF(($G$3:$DJ$3="单价")*(G677:DJ677&lt;&gt;0),G677:DJ677))</f>
        <v>0</v>
      </c>
      <c r="DL677" s="97">
        <f t="array" ref="DL677">MAX(IF($G$3:$DJ$3="单价",G677:DJ677))</f>
        <v>0</v>
      </c>
      <c r="DM677" s="115">
        <f t="shared" si="441"/>
        <v>0</v>
      </c>
      <c r="DN677" s="127"/>
      <c r="DO677" s="2"/>
      <c r="DP677" s="11">
        <f t="shared" si="442"/>
        <v>0</v>
      </c>
      <c r="DQ677" s="11">
        <f t="shared" si="443"/>
        <v>0</v>
      </c>
      <c r="DR677" s="11"/>
      <c r="DS677" s="11"/>
      <c r="DT677" s="11"/>
      <c r="DU677" s="2"/>
      <c r="DV677" s="2"/>
      <c r="DW677" s="2"/>
      <c r="DX677" s="2"/>
      <c r="DY677" s="2"/>
    </row>
    <row r="678" spans="1:129" ht="18" hidden="1" customHeight="1" outlineLevel="1" x14ac:dyDescent="0.15">
      <c r="A678" s="2"/>
      <c r="B678" s="53">
        <f t="shared" si="406"/>
        <v>674</v>
      </c>
      <c r="C678" s="5"/>
      <c r="D678" s="6"/>
      <c r="E678" s="7"/>
      <c r="F678" s="8"/>
      <c r="G678" s="111"/>
      <c r="H678" s="112"/>
      <c r="I678" s="113">
        <f t="shared" si="409"/>
        <v>0</v>
      </c>
      <c r="J678" s="114">
        <f t="shared" si="410"/>
        <v>0</v>
      </c>
      <c r="K678" s="115">
        <f t="shared" si="407"/>
        <v>0</v>
      </c>
      <c r="L678" s="113">
        <f t="shared" si="411"/>
        <v>0</v>
      </c>
      <c r="M678" s="114">
        <f t="shared" si="412"/>
        <v>0</v>
      </c>
      <c r="N678" s="115">
        <f t="shared" si="408"/>
        <v>0</v>
      </c>
      <c r="O678" s="113">
        <f t="shared" si="413"/>
        <v>0</v>
      </c>
      <c r="P678" s="116">
        <f t="shared" si="414"/>
        <v>0</v>
      </c>
      <c r="Q678" s="117">
        <f t="shared" si="415"/>
        <v>0</v>
      </c>
      <c r="R678" s="118">
        <f t="shared" si="416"/>
        <v>0</v>
      </c>
      <c r="S678" s="111"/>
      <c r="T678" s="112"/>
      <c r="U678" s="119">
        <f t="shared" si="417"/>
        <v>0</v>
      </c>
      <c r="V678" s="120"/>
      <c r="W678" s="115">
        <f>IFERROR(IF(V678="",0,(SUMIF($G$3:U$3,"金额-入",$G678:U678)-SUMIF($G$3:U$3,"金额-出",$G678:U678))/(SUMIF($G$3:U$3,"数量-入",$G678:U678)-SUMIF($G$3:U$3,"数量-出",$G678:U678))),0)</f>
        <v>0</v>
      </c>
      <c r="X678" s="115">
        <f t="shared" si="418"/>
        <v>0</v>
      </c>
      <c r="Y678" s="121"/>
      <c r="Z678" s="122"/>
      <c r="AA678" s="111"/>
      <c r="AB678" s="112"/>
      <c r="AC678" s="119">
        <f t="shared" si="419"/>
        <v>0</v>
      </c>
      <c r="AD678" s="120"/>
      <c r="AE678" s="115">
        <f>IFERROR(IF(AD678="",0,(SUMIF($G$3:AC$3,"金额-入",$G678:AC678)-SUMIF($G$3:AC$3,"金额-出",$G678:AC678))/(SUMIF($G$3:AC$3,"数量-入",$G678:AC678)-SUMIF($G$3:AC$3,"数量-出",$G678:AC678))),0)</f>
        <v>0</v>
      </c>
      <c r="AF678" s="115">
        <f t="shared" si="420"/>
        <v>0</v>
      </c>
      <c r="AG678" s="121"/>
      <c r="AH678" s="122"/>
      <c r="AI678" s="123"/>
      <c r="AJ678" s="112"/>
      <c r="AK678" s="119">
        <f t="shared" si="421"/>
        <v>0</v>
      </c>
      <c r="AL678" s="124"/>
      <c r="AM678" s="115">
        <f>IFERROR(IF(AL678="",0,(SUMIF($G$3:AK$3,"金额-入",$G678:AK678)-SUMIF($G$3:AK$3,"金额-出",$G678:AK678))/(SUMIF($G$3:AK$3,"数量-入",$G678:AK678)-SUMIF($G$3:AK$3,"数量-出",$G678:AK678))),0)</f>
        <v>0</v>
      </c>
      <c r="AN678" s="115">
        <f t="shared" si="422"/>
        <v>0</v>
      </c>
      <c r="AO678" s="125"/>
      <c r="AP678" s="126"/>
      <c r="AQ678" s="123"/>
      <c r="AR678" s="112"/>
      <c r="AS678" s="119">
        <f t="shared" si="423"/>
        <v>0</v>
      </c>
      <c r="AT678" s="124"/>
      <c r="AU678" s="115">
        <f>IFERROR(IF(AT678="",0,(SUMIF($G$3:AS$3,"金额-入",$G678:AS678)-SUMIF($G$3:AS$3,"金额-出",$G678:AS678))/(SUMIF($G$3:AS$3,"数量-入",$G678:AS678)-SUMIF($G$3:AS$3,"数量-出",$G678:AS678))),0)</f>
        <v>0</v>
      </c>
      <c r="AV678" s="115">
        <f t="shared" si="424"/>
        <v>0</v>
      </c>
      <c r="AW678" s="125"/>
      <c r="AX678" s="126"/>
      <c r="AY678" s="123"/>
      <c r="AZ678" s="112"/>
      <c r="BA678" s="119">
        <f t="shared" si="425"/>
        <v>0</v>
      </c>
      <c r="BB678" s="124"/>
      <c r="BC678" s="115">
        <f>IFERROR(IF(BB678="",0,(SUMIF($G$3:BA$3,"金额-入",$G678:BA678)-SUMIF($G$3:BA$3,"金额-出",$G678:BA678))/(SUMIF($G$3:BA$3,"数量-入",$G678:BA678)-SUMIF($G$3:BA$3,"数量-出",$G678:BA678))),0)</f>
        <v>0</v>
      </c>
      <c r="BD678" s="115">
        <f t="shared" si="426"/>
        <v>0</v>
      </c>
      <c r="BE678" s="125"/>
      <c r="BF678" s="126"/>
      <c r="BG678" s="123"/>
      <c r="BH678" s="112"/>
      <c r="BI678" s="119">
        <f t="shared" si="427"/>
        <v>0</v>
      </c>
      <c r="BJ678" s="124"/>
      <c r="BK678" s="115">
        <f>IFERROR(IF(BJ678="",0,(SUMIF($G$3:BI$3,"金额-入",$G678:BI678)-SUMIF($G$3:BI$3,"金额-出",$G678:BI678))/(SUMIF($G$3:BI$3,"数量-入",$G678:BI678)-SUMIF($G$3:BI$3,"数量-出",$G678:BI678))),0)</f>
        <v>0</v>
      </c>
      <c r="BL678" s="115">
        <f t="shared" si="428"/>
        <v>0</v>
      </c>
      <c r="BM678" s="125"/>
      <c r="BN678" s="126"/>
      <c r="BO678" s="123"/>
      <c r="BP678" s="112"/>
      <c r="BQ678" s="119">
        <f t="shared" si="429"/>
        <v>0</v>
      </c>
      <c r="BR678" s="124"/>
      <c r="BS678" s="115">
        <f>IFERROR(IF(BR678="",0,(SUMIF($G$3:BQ$3,"金额-入",$G678:BQ678)-SUMIF($G$3:BQ$3,"金额-出",$G678:BQ678))/(SUMIF($G$3:BQ$3,"数量-入",$G678:BQ678)-SUMIF($G$3:BQ$3,"数量-出",$G678:BQ678))),0)</f>
        <v>0</v>
      </c>
      <c r="BT678" s="115">
        <f t="shared" si="430"/>
        <v>0</v>
      </c>
      <c r="BU678" s="125"/>
      <c r="BV678" s="126"/>
      <c r="BW678" s="123"/>
      <c r="BX678" s="112"/>
      <c r="BY678" s="119">
        <f t="shared" si="431"/>
        <v>0</v>
      </c>
      <c r="BZ678" s="124"/>
      <c r="CA678" s="115">
        <f>IFERROR(IF(BZ678="",0,(SUMIF($G$3:BY$3,"金额-入",$G678:BY678)-SUMIF($G$3:BY$3,"金额-出",$G678:BY678))/(SUMIF($G$3:BY$3,"数量-入",$G678:BY678)-SUMIF($G$3:BY$3,"数量-出",$G678:BY678))),0)</f>
        <v>0</v>
      </c>
      <c r="CB678" s="115">
        <f t="shared" si="432"/>
        <v>0</v>
      </c>
      <c r="CC678" s="125"/>
      <c r="CD678" s="126"/>
      <c r="CE678" s="123"/>
      <c r="CF678" s="112"/>
      <c r="CG678" s="119">
        <f t="shared" si="433"/>
        <v>0</v>
      </c>
      <c r="CH678" s="124"/>
      <c r="CI678" s="115">
        <f>IFERROR(IF(CH678="",0,(SUMIF($G$3:CG$3,"金额-入",$G678:CG678)-SUMIF($G$3:CG$3,"金额-出",$G678:CG678))/(SUMIF($G$3:CG$3,"数量-入",$G678:CG678)-SUMIF($G$3:CG$3,"数量-出",$G678:CG678))),0)</f>
        <v>0</v>
      </c>
      <c r="CJ678" s="115">
        <f t="shared" si="434"/>
        <v>0</v>
      </c>
      <c r="CK678" s="125"/>
      <c r="CL678" s="126"/>
      <c r="CM678" s="123"/>
      <c r="CN678" s="112"/>
      <c r="CO678" s="119">
        <f t="shared" si="435"/>
        <v>0</v>
      </c>
      <c r="CP678" s="124"/>
      <c r="CQ678" s="115">
        <f>IFERROR(IF(CP678="",0,(SUMIF($G$3:CO$3,"金额-入",$G678:CO678)-SUMIF($G$3:CO$3,"金额-出",$G678:CO678))/(SUMIF($G$3:CO$3,"数量-入",$G678:CO678)-SUMIF($G$3:CO$3,"数量-出",$G678:CO678))),0)</f>
        <v>0</v>
      </c>
      <c r="CR678" s="115">
        <f t="shared" si="436"/>
        <v>0</v>
      </c>
      <c r="CS678" s="125"/>
      <c r="CT678" s="126"/>
      <c r="CU678" s="123"/>
      <c r="CV678" s="112"/>
      <c r="CW678" s="119">
        <f t="shared" si="437"/>
        <v>0</v>
      </c>
      <c r="CX678" s="124"/>
      <c r="CY678" s="115">
        <f>IFERROR(IF(CX678="",0,(SUMIF($G$3:CW$3,"金额-入",$G678:CW678)-SUMIF($G$3:CW$3,"金额-出",$G678:CW678))/(SUMIF($G$3:CW$3,"数量-入",$G678:CW678)-SUMIF($G$3:CW$3,"数量-出",$G678:CW678))),0)</f>
        <v>0</v>
      </c>
      <c r="CZ678" s="115">
        <f t="shared" si="438"/>
        <v>0</v>
      </c>
      <c r="DA678" s="125"/>
      <c r="DB678" s="126"/>
      <c r="DC678" s="123"/>
      <c r="DD678" s="112"/>
      <c r="DE678" s="119">
        <f t="shared" si="439"/>
        <v>0</v>
      </c>
      <c r="DF678" s="124"/>
      <c r="DG678" s="115">
        <f>IFERROR(IF(DF678="",0,(SUMIF($G$3:DE$3,"金额-入",$G678:DE678)-SUMIF($G$3:DE$3,"金额-出",$G678:DE678))/(SUMIF($G$3:DE$3,"数量-入",$G678:DE678)-SUMIF($G$3:DE$3,"数量-出",$G678:DE678))),0)</f>
        <v>0</v>
      </c>
      <c r="DH678" s="115">
        <f t="shared" si="440"/>
        <v>0</v>
      </c>
      <c r="DI678" s="125"/>
      <c r="DJ678" s="126"/>
      <c r="DK678" s="109">
        <f t="array" ref="DK678">MIN(IF(($G$3:$DJ$3="单价")*(G678:DJ678&lt;&gt;0),G678:DJ678))</f>
        <v>0</v>
      </c>
      <c r="DL678" s="97">
        <f t="array" ref="DL678">MAX(IF($G$3:$DJ$3="单价",G678:DJ678))</f>
        <v>0</v>
      </c>
      <c r="DM678" s="115">
        <f t="shared" si="441"/>
        <v>0</v>
      </c>
      <c r="DN678" s="127"/>
      <c r="DO678" s="2"/>
      <c r="DP678" s="11">
        <f t="shared" si="442"/>
        <v>0</v>
      </c>
      <c r="DQ678" s="11">
        <f t="shared" si="443"/>
        <v>0</v>
      </c>
      <c r="DR678" s="11"/>
      <c r="DS678" s="11"/>
      <c r="DT678" s="11"/>
      <c r="DU678" s="2"/>
      <c r="DV678" s="2"/>
      <c r="DW678" s="2"/>
      <c r="DX678" s="2"/>
      <c r="DY678" s="2"/>
    </row>
    <row r="679" spans="1:129" ht="18" hidden="1" customHeight="1" outlineLevel="1" x14ac:dyDescent="0.15">
      <c r="A679" s="2"/>
      <c r="B679" s="53">
        <f t="shared" si="406"/>
        <v>675</v>
      </c>
      <c r="C679" s="5"/>
      <c r="D679" s="6"/>
      <c r="E679" s="7"/>
      <c r="F679" s="8"/>
      <c r="G679" s="111"/>
      <c r="H679" s="112"/>
      <c r="I679" s="113">
        <f t="shared" si="409"/>
        <v>0</v>
      </c>
      <c r="J679" s="114">
        <f t="shared" si="410"/>
        <v>0</v>
      </c>
      <c r="K679" s="115">
        <f t="shared" si="407"/>
        <v>0</v>
      </c>
      <c r="L679" s="113">
        <f t="shared" si="411"/>
        <v>0</v>
      </c>
      <c r="M679" s="114">
        <f t="shared" si="412"/>
        <v>0</v>
      </c>
      <c r="N679" s="115">
        <f t="shared" si="408"/>
        <v>0</v>
      </c>
      <c r="O679" s="113">
        <f t="shared" si="413"/>
        <v>0</v>
      </c>
      <c r="P679" s="116">
        <f t="shared" si="414"/>
        <v>0</v>
      </c>
      <c r="Q679" s="117">
        <f t="shared" si="415"/>
        <v>0</v>
      </c>
      <c r="R679" s="118">
        <f t="shared" si="416"/>
        <v>0</v>
      </c>
      <c r="S679" s="111"/>
      <c r="T679" s="112"/>
      <c r="U679" s="119">
        <f t="shared" si="417"/>
        <v>0</v>
      </c>
      <c r="V679" s="120"/>
      <c r="W679" s="115">
        <f>IFERROR(IF(V679="",0,(SUMIF($G$3:U$3,"金额-入",$G679:U679)-SUMIF($G$3:U$3,"金额-出",$G679:U679))/(SUMIF($G$3:U$3,"数量-入",$G679:U679)-SUMIF($G$3:U$3,"数量-出",$G679:U679))),0)</f>
        <v>0</v>
      </c>
      <c r="X679" s="115">
        <f t="shared" si="418"/>
        <v>0</v>
      </c>
      <c r="Y679" s="121"/>
      <c r="Z679" s="122"/>
      <c r="AA679" s="111"/>
      <c r="AB679" s="112"/>
      <c r="AC679" s="119">
        <f t="shared" si="419"/>
        <v>0</v>
      </c>
      <c r="AD679" s="120"/>
      <c r="AE679" s="115">
        <f>IFERROR(IF(AD679="",0,(SUMIF($G$3:AC$3,"金额-入",$G679:AC679)-SUMIF($G$3:AC$3,"金额-出",$G679:AC679))/(SUMIF($G$3:AC$3,"数量-入",$G679:AC679)-SUMIF($G$3:AC$3,"数量-出",$G679:AC679))),0)</f>
        <v>0</v>
      </c>
      <c r="AF679" s="115">
        <f t="shared" si="420"/>
        <v>0</v>
      </c>
      <c r="AG679" s="121"/>
      <c r="AH679" s="122"/>
      <c r="AI679" s="123"/>
      <c r="AJ679" s="112"/>
      <c r="AK679" s="119">
        <f t="shared" si="421"/>
        <v>0</v>
      </c>
      <c r="AL679" s="124"/>
      <c r="AM679" s="115">
        <f>IFERROR(IF(AL679="",0,(SUMIF($G$3:AK$3,"金额-入",$G679:AK679)-SUMIF($G$3:AK$3,"金额-出",$G679:AK679))/(SUMIF($G$3:AK$3,"数量-入",$G679:AK679)-SUMIF($G$3:AK$3,"数量-出",$G679:AK679))),0)</f>
        <v>0</v>
      </c>
      <c r="AN679" s="115">
        <f t="shared" si="422"/>
        <v>0</v>
      </c>
      <c r="AO679" s="125"/>
      <c r="AP679" s="126"/>
      <c r="AQ679" s="123"/>
      <c r="AR679" s="112"/>
      <c r="AS679" s="119">
        <f t="shared" si="423"/>
        <v>0</v>
      </c>
      <c r="AT679" s="124"/>
      <c r="AU679" s="115">
        <f>IFERROR(IF(AT679="",0,(SUMIF($G$3:AS$3,"金额-入",$G679:AS679)-SUMIF($G$3:AS$3,"金额-出",$G679:AS679))/(SUMIF($G$3:AS$3,"数量-入",$G679:AS679)-SUMIF($G$3:AS$3,"数量-出",$G679:AS679))),0)</f>
        <v>0</v>
      </c>
      <c r="AV679" s="115">
        <f t="shared" si="424"/>
        <v>0</v>
      </c>
      <c r="AW679" s="125"/>
      <c r="AX679" s="126"/>
      <c r="AY679" s="123"/>
      <c r="AZ679" s="112"/>
      <c r="BA679" s="119">
        <f t="shared" si="425"/>
        <v>0</v>
      </c>
      <c r="BB679" s="124"/>
      <c r="BC679" s="115">
        <f>IFERROR(IF(BB679="",0,(SUMIF($G$3:BA$3,"金额-入",$G679:BA679)-SUMIF($G$3:BA$3,"金额-出",$G679:BA679))/(SUMIF($G$3:BA$3,"数量-入",$G679:BA679)-SUMIF($G$3:BA$3,"数量-出",$G679:BA679))),0)</f>
        <v>0</v>
      </c>
      <c r="BD679" s="115">
        <f t="shared" si="426"/>
        <v>0</v>
      </c>
      <c r="BE679" s="125"/>
      <c r="BF679" s="126"/>
      <c r="BG679" s="123"/>
      <c r="BH679" s="112"/>
      <c r="BI679" s="119">
        <f t="shared" si="427"/>
        <v>0</v>
      </c>
      <c r="BJ679" s="124"/>
      <c r="BK679" s="115">
        <f>IFERROR(IF(BJ679="",0,(SUMIF($G$3:BI$3,"金额-入",$G679:BI679)-SUMIF($G$3:BI$3,"金额-出",$G679:BI679))/(SUMIF($G$3:BI$3,"数量-入",$G679:BI679)-SUMIF($G$3:BI$3,"数量-出",$G679:BI679))),0)</f>
        <v>0</v>
      </c>
      <c r="BL679" s="115">
        <f t="shared" si="428"/>
        <v>0</v>
      </c>
      <c r="BM679" s="125"/>
      <c r="BN679" s="126"/>
      <c r="BO679" s="123"/>
      <c r="BP679" s="112"/>
      <c r="BQ679" s="119">
        <f t="shared" si="429"/>
        <v>0</v>
      </c>
      <c r="BR679" s="124"/>
      <c r="BS679" s="115">
        <f>IFERROR(IF(BR679="",0,(SUMIF($G$3:BQ$3,"金额-入",$G679:BQ679)-SUMIF($G$3:BQ$3,"金额-出",$G679:BQ679))/(SUMIF($G$3:BQ$3,"数量-入",$G679:BQ679)-SUMIF($G$3:BQ$3,"数量-出",$G679:BQ679))),0)</f>
        <v>0</v>
      </c>
      <c r="BT679" s="115">
        <f t="shared" si="430"/>
        <v>0</v>
      </c>
      <c r="BU679" s="125"/>
      <c r="BV679" s="126"/>
      <c r="BW679" s="123"/>
      <c r="BX679" s="112"/>
      <c r="BY679" s="119">
        <f t="shared" si="431"/>
        <v>0</v>
      </c>
      <c r="BZ679" s="124"/>
      <c r="CA679" s="115">
        <f>IFERROR(IF(BZ679="",0,(SUMIF($G$3:BY$3,"金额-入",$G679:BY679)-SUMIF($G$3:BY$3,"金额-出",$G679:BY679))/(SUMIF($G$3:BY$3,"数量-入",$G679:BY679)-SUMIF($G$3:BY$3,"数量-出",$G679:BY679))),0)</f>
        <v>0</v>
      </c>
      <c r="CB679" s="115">
        <f t="shared" si="432"/>
        <v>0</v>
      </c>
      <c r="CC679" s="125"/>
      <c r="CD679" s="126"/>
      <c r="CE679" s="123"/>
      <c r="CF679" s="112"/>
      <c r="CG679" s="119">
        <f t="shared" si="433"/>
        <v>0</v>
      </c>
      <c r="CH679" s="124"/>
      <c r="CI679" s="115">
        <f>IFERROR(IF(CH679="",0,(SUMIF($G$3:CG$3,"金额-入",$G679:CG679)-SUMIF($G$3:CG$3,"金额-出",$G679:CG679))/(SUMIF($G$3:CG$3,"数量-入",$G679:CG679)-SUMIF($G$3:CG$3,"数量-出",$G679:CG679))),0)</f>
        <v>0</v>
      </c>
      <c r="CJ679" s="115">
        <f t="shared" si="434"/>
        <v>0</v>
      </c>
      <c r="CK679" s="125"/>
      <c r="CL679" s="126"/>
      <c r="CM679" s="123"/>
      <c r="CN679" s="112"/>
      <c r="CO679" s="119">
        <f t="shared" si="435"/>
        <v>0</v>
      </c>
      <c r="CP679" s="124"/>
      <c r="CQ679" s="115">
        <f>IFERROR(IF(CP679="",0,(SUMIF($G$3:CO$3,"金额-入",$G679:CO679)-SUMIF($G$3:CO$3,"金额-出",$G679:CO679))/(SUMIF($G$3:CO$3,"数量-入",$G679:CO679)-SUMIF($G$3:CO$3,"数量-出",$G679:CO679))),0)</f>
        <v>0</v>
      </c>
      <c r="CR679" s="115">
        <f t="shared" si="436"/>
        <v>0</v>
      </c>
      <c r="CS679" s="125"/>
      <c r="CT679" s="126"/>
      <c r="CU679" s="123"/>
      <c r="CV679" s="112"/>
      <c r="CW679" s="119">
        <f t="shared" si="437"/>
        <v>0</v>
      </c>
      <c r="CX679" s="124"/>
      <c r="CY679" s="115">
        <f>IFERROR(IF(CX679="",0,(SUMIF($G$3:CW$3,"金额-入",$G679:CW679)-SUMIF($G$3:CW$3,"金额-出",$G679:CW679))/(SUMIF($G$3:CW$3,"数量-入",$G679:CW679)-SUMIF($G$3:CW$3,"数量-出",$G679:CW679))),0)</f>
        <v>0</v>
      </c>
      <c r="CZ679" s="115">
        <f t="shared" si="438"/>
        <v>0</v>
      </c>
      <c r="DA679" s="125"/>
      <c r="DB679" s="126"/>
      <c r="DC679" s="123"/>
      <c r="DD679" s="112"/>
      <c r="DE679" s="119">
        <f t="shared" si="439"/>
        <v>0</v>
      </c>
      <c r="DF679" s="124"/>
      <c r="DG679" s="115">
        <f>IFERROR(IF(DF679="",0,(SUMIF($G$3:DE$3,"金额-入",$G679:DE679)-SUMIF($G$3:DE$3,"金额-出",$G679:DE679))/(SUMIF($G$3:DE$3,"数量-入",$G679:DE679)-SUMIF($G$3:DE$3,"数量-出",$G679:DE679))),0)</f>
        <v>0</v>
      </c>
      <c r="DH679" s="115">
        <f t="shared" si="440"/>
        <v>0</v>
      </c>
      <c r="DI679" s="125"/>
      <c r="DJ679" s="126"/>
      <c r="DK679" s="109">
        <f t="array" ref="DK679">MIN(IF(($G$3:$DJ$3="单价")*(G679:DJ679&lt;&gt;0),G679:DJ679))</f>
        <v>0</v>
      </c>
      <c r="DL679" s="97">
        <f t="array" ref="DL679">MAX(IF($G$3:$DJ$3="单价",G679:DJ679))</f>
        <v>0</v>
      </c>
      <c r="DM679" s="115">
        <f t="shared" si="441"/>
        <v>0</v>
      </c>
      <c r="DN679" s="127"/>
      <c r="DO679" s="2"/>
      <c r="DP679" s="11">
        <f t="shared" si="442"/>
        <v>0</v>
      </c>
      <c r="DQ679" s="11">
        <f t="shared" si="443"/>
        <v>0</v>
      </c>
      <c r="DR679" s="11"/>
      <c r="DS679" s="11"/>
      <c r="DT679" s="11"/>
      <c r="DU679" s="2"/>
      <c r="DV679" s="2"/>
      <c r="DW679" s="2"/>
      <c r="DX679" s="2"/>
      <c r="DY679" s="2"/>
    </row>
    <row r="680" spans="1:129" ht="18" hidden="1" customHeight="1" outlineLevel="1" x14ac:dyDescent="0.15">
      <c r="A680" s="2"/>
      <c r="B680" s="53">
        <f t="shared" si="406"/>
        <v>676</v>
      </c>
      <c r="C680" s="5"/>
      <c r="D680" s="6"/>
      <c r="E680" s="7"/>
      <c r="F680" s="8"/>
      <c r="G680" s="111"/>
      <c r="H680" s="112"/>
      <c r="I680" s="113">
        <f t="shared" si="409"/>
        <v>0</v>
      </c>
      <c r="J680" s="114">
        <f t="shared" si="410"/>
        <v>0</v>
      </c>
      <c r="K680" s="115">
        <f t="shared" si="407"/>
        <v>0</v>
      </c>
      <c r="L680" s="113">
        <f t="shared" si="411"/>
        <v>0</v>
      </c>
      <c r="M680" s="114">
        <f t="shared" si="412"/>
        <v>0</v>
      </c>
      <c r="N680" s="115">
        <f t="shared" si="408"/>
        <v>0</v>
      </c>
      <c r="O680" s="113">
        <f t="shared" si="413"/>
        <v>0</v>
      </c>
      <c r="P680" s="116">
        <f t="shared" si="414"/>
        <v>0</v>
      </c>
      <c r="Q680" s="117">
        <f t="shared" si="415"/>
        <v>0</v>
      </c>
      <c r="R680" s="118">
        <f t="shared" si="416"/>
        <v>0</v>
      </c>
      <c r="S680" s="111"/>
      <c r="T680" s="112"/>
      <c r="U680" s="119">
        <f t="shared" si="417"/>
        <v>0</v>
      </c>
      <c r="V680" s="120"/>
      <c r="W680" s="115">
        <f>IFERROR(IF(V680="",0,(SUMIF($G$3:U$3,"金额-入",$G680:U680)-SUMIF($G$3:U$3,"金额-出",$G680:U680))/(SUMIF($G$3:U$3,"数量-入",$G680:U680)-SUMIF($G$3:U$3,"数量-出",$G680:U680))),0)</f>
        <v>0</v>
      </c>
      <c r="X680" s="115">
        <f t="shared" si="418"/>
        <v>0</v>
      </c>
      <c r="Y680" s="121"/>
      <c r="Z680" s="122"/>
      <c r="AA680" s="111"/>
      <c r="AB680" s="112"/>
      <c r="AC680" s="119">
        <f t="shared" si="419"/>
        <v>0</v>
      </c>
      <c r="AD680" s="120"/>
      <c r="AE680" s="115">
        <f>IFERROR(IF(AD680="",0,(SUMIF($G$3:AC$3,"金额-入",$G680:AC680)-SUMIF($G$3:AC$3,"金额-出",$G680:AC680))/(SUMIF($G$3:AC$3,"数量-入",$G680:AC680)-SUMIF($G$3:AC$3,"数量-出",$G680:AC680))),0)</f>
        <v>0</v>
      </c>
      <c r="AF680" s="115">
        <f t="shared" si="420"/>
        <v>0</v>
      </c>
      <c r="AG680" s="121"/>
      <c r="AH680" s="122"/>
      <c r="AI680" s="123"/>
      <c r="AJ680" s="112"/>
      <c r="AK680" s="119">
        <f t="shared" si="421"/>
        <v>0</v>
      </c>
      <c r="AL680" s="124"/>
      <c r="AM680" s="115">
        <f>IFERROR(IF(AL680="",0,(SUMIF($G$3:AK$3,"金额-入",$G680:AK680)-SUMIF($G$3:AK$3,"金额-出",$G680:AK680))/(SUMIF($G$3:AK$3,"数量-入",$G680:AK680)-SUMIF($G$3:AK$3,"数量-出",$G680:AK680))),0)</f>
        <v>0</v>
      </c>
      <c r="AN680" s="115">
        <f t="shared" si="422"/>
        <v>0</v>
      </c>
      <c r="AO680" s="125"/>
      <c r="AP680" s="126"/>
      <c r="AQ680" s="123"/>
      <c r="AR680" s="112"/>
      <c r="AS680" s="119">
        <f t="shared" si="423"/>
        <v>0</v>
      </c>
      <c r="AT680" s="124"/>
      <c r="AU680" s="115">
        <f>IFERROR(IF(AT680="",0,(SUMIF($G$3:AS$3,"金额-入",$G680:AS680)-SUMIF($G$3:AS$3,"金额-出",$G680:AS680))/(SUMIF($G$3:AS$3,"数量-入",$G680:AS680)-SUMIF($G$3:AS$3,"数量-出",$G680:AS680))),0)</f>
        <v>0</v>
      </c>
      <c r="AV680" s="115">
        <f t="shared" si="424"/>
        <v>0</v>
      </c>
      <c r="AW680" s="125"/>
      <c r="AX680" s="126"/>
      <c r="AY680" s="123"/>
      <c r="AZ680" s="112"/>
      <c r="BA680" s="119">
        <f t="shared" si="425"/>
        <v>0</v>
      </c>
      <c r="BB680" s="124"/>
      <c r="BC680" s="115">
        <f>IFERROR(IF(BB680="",0,(SUMIF($G$3:BA$3,"金额-入",$G680:BA680)-SUMIF($G$3:BA$3,"金额-出",$G680:BA680))/(SUMIF($G$3:BA$3,"数量-入",$G680:BA680)-SUMIF($G$3:BA$3,"数量-出",$G680:BA680))),0)</f>
        <v>0</v>
      </c>
      <c r="BD680" s="115">
        <f t="shared" si="426"/>
        <v>0</v>
      </c>
      <c r="BE680" s="125"/>
      <c r="BF680" s="126"/>
      <c r="BG680" s="123"/>
      <c r="BH680" s="112"/>
      <c r="BI680" s="119">
        <f t="shared" si="427"/>
        <v>0</v>
      </c>
      <c r="BJ680" s="124"/>
      <c r="BK680" s="115">
        <f>IFERROR(IF(BJ680="",0,(SUMIF($G$3:BI$3,"金额-入",$G680:BI680)-SUMIF($G$3:BI$3,"金额-出",$G680:BI680))/(SUMIF($G$3:BI$3,"数量-入",$G680:BI680)-SUMIF($G$3:BI$3,"数量-出",$G680:BI680))),0)</f>
        <v>0</v>
      </c>
      <c r="BL680" s="115">
        <f t="shared" si="428"/>
        <v>0</v>
      </c>
      <c r="BM680" s="125"/>
      <c r="BN680" s="126"/>
      <c r="BO680" s="123"/>
      <c r="BP680" s="112"/>
      <c r="BQ680" s="119">
        <f t="shared" si="429"/>
        <v>0</v>
      </c>
      <c r="BR680" s="124"/>
      <c r="BS680" s="115">
        <f>IFERROR(IF(BR680="",0,(SUMIF($G$3:BQ$3,"金额-入",$G680:BQ680)-SUMIF($G$3:BQ$3,"金额-出",$G680:BQ680))/(SUMIF($G$3:BQ$3,"数量-入",$G680:BQ680)-SUMIF($G$3:BQ$3,"数量-出",$G680:BQ680))),0)</f>
        <v>0</v>
      </c>
      <c r="BT680" s="115">
        <f t="shared" si="430"/>
        <v>0</v>
      </c>
      <c r="BU680" s="125"/>
      <c r="BV680" s="126"/>
      <c r="BW680" s="123"/>
      <c r="BX680" s="112"/>
      <c r="BY680" s="119">
        <f t="shared" si="431"/>
        <v>0</v>
      </c>
      <c r="BZ680" s="124"/>
      <c r="CA680" s="115">
        <f>IFERROR(IF(BZ680="",0,(SUMIF($G$3:BY$3,"金额-入",$G680:BY680)-SUMIF($G$3:BY$3,"金额-出",$G680:BY680))/(SUMIF($G$3:BY$3,"数量-入",$G680:BY680)-SUMIF($G$3:BY$3,"数量-出",$G680:BY680))),0)</f>
        <v>0</v>
      </c>
      <c r="CB680" s="115">
        <f t="shared" si="432"/>
        <v>0</v>
      </c>
      <c r="CC680" s="125"/>
      <c r="CD680" s="126"/>
      <c r="CE680" s="123"/>
      <c r="CF680" s="112"/>
      <c r="CG680" s="119">
        <f t="shared" si="433"/>
        <v>0</v>
      </c>
      <c r="CH680" s="124"/>
      <c r="CI680" s="115">
        <f>IFERROR(IF(CH680="",0,(SUMIF($G$3:CG$3,"金额-入",$G680:CG680)-SUMIF($G$3:CG$3,"金额-出",$G680:CG680))/(SUMIF($G$3:CG$3,"数量-入",$G680:CG680)-SUMIF($G$3:CG$3,"数量-出",$G680:CG680))),0)</f>
        <v>0</v>
      </c>
      <c r="CJ680" s="115">
        <f t="shared" si="434"/>
        <v>0</v>
      </c>
      <c r="CK680" s="125"/>
      <c r="CL680" s="126"/>
      <c r="CM680" s="123"/>
      <c r="CN680" s="112"/>
      <c r="CO680" s="119">
        <f t="shared" si="435"/>
        <v>0</v>
      </c>
      <c r="CP680" s="124"/>
      <c r="CQ680" s="115">
        <f>IFERROR(IF(CP680="",0,(SUMIF($G$3:CO$3,"金额-入",$G680:CO680)-SUMIF($G$3:CO$3,"金额-出",$G680:CO680))/(SUMIF($G$3:CO$3,"数量-入",$G680:CO680)-SUMIF($G$3:CO$3,"数量-出",$G680:CO680))),0)</f>
        <v>0</v>
      </c>
      <c r="CR680" s="115">
        <f t="shared" si="436"/>
        <v>0</v>
      </c>
      <c r="CS680" s="125"/>
      <c r="CT680" s="126"/>
      <c r="CU680" s="123"/>
      <c r="CV680" s="112"/>
      <c r="CW680" s="119">
        <f t="shared" si="437"/>
        <v>0</v>
      </c>
      <c r="CX680" s="124"/>
      <c r="CY680" s="115">
        <f>IFERROR(IF(CX680="",0,(SUMIF($G$3:CW$3,"金额-入",$G680:CW680)-SUMIF($G$3:CW$3,"金额-出",$G680:CW680))/(SUMIF($G$3:CW$3,"数量-入",$G680:CW680)-SUMIF($G$3:CW$3,"数量-出",$G680:CW680))),0)</f>
        <v>0</v>
      </c>
      <c r="CZ680" s="115">
        <f t="shared" si="438"/>
        <v>0</v>
      </c>
      <c r="DA680" s="125"/>
      <c r="DB680" s="126"/>
      <c r="DC680" s="123"/>
      <c r="DD680" s="112"/>
      <c r="DE680" s="119">
        <f t="shared" si="439"/>
        <v>0</v>
      </c>
      <c r="DF680" s="124"/>
      <c r="DG680" s="115">
        <f>IFERROR(IF(DF680="",0,(SUMIF($G$3:DE$3,"金额-入",$G680:DE680)-SUMIF($G$3:DE$3,"金额-出",$G680:DE680))/(SUMIF($G$3:DE$3,"数量-入",$G680:DE680)-SUMIF($G$3:DE$3,"数量-出",$G680:DE680))),0)</f>
        <v>0</v>
      </c>
      <c r="DH680" s="115">
        <f t="shared" si="440"/>
        <v>0</v>
      </c>
      <c r="DI680" s="125"/>
      <c r="DJ680" s="126"/>
      <c r="DK680" s="109">
        <f t="array" ref="DK680">MIN(IF(($G$3:$DJ$3="单价")*(G680:DJ680&lt;&gt;0),G680:DJ680))</f>
        <v>0</v>
      </c>
      <c r="DL680" s="97">
        <f t="array" ref="DL680">MAX(IF($G$3:$DJ$3="单价",G680:DJ680))</f>
        <v>0</v>
      </c>
      <c r="DM680" s="115">
        <f t="shared" si="441"/>
        <v>0</v>
      </c>
      <c r="DN680" s="127"/>
      <c r="DO680" s="2"/>
      <c r="DP680" s="11">
        <f t="shared" si="442"/>
        <v>0</v>
      </c>
      <c r="DQ680" s="11">
        <f t="shared" si="443"/>
        <v>0</v>
      </c>
      <c r="DR680" s="11"/>
      <c r="DS680" s="11"/>
      <c r="DT680" s="11"/>
      <c r="DU680" s="2"/>
      <c r="DV680" s="2"/>
      <c r="DW680" s="2"/>
      <c r="DX680" s="2"/>
      <c r="DY680" s="2"/>
    </row>
    <row r="681" spans="1:129" ht="18" hidden="1" customHeight="1" outlineLevel="1" x14ac:dyDescent="0.15">
      <c r="A681" s="2"/>
      <c r="B681" s="53">
        <f t="shared" si="406"/>
        <v>677</v>
      </c>
      <c r="C681" s="5"/>
      <c r="D681" s="6"/>
      <c r="E681" s="7"/>
      <c r="F681" s="8"/>
      <c r="G681" s="111"/>
      <c r="H681" s="112"/>
      <c r="I681" s="113">
        <f t="shared" si="409"/>
        <v>0</v>
      </c>
      <c r="J681" s="114">
        <f t="shared" si="410"/>
        <v>0</v>
      </c>
      <c r="K681" s="115">
        <f t="shared" si="407"/>
        <v>0</v>
      </c>
      <c r="L681" s="113">
        <f t="shared" si="411"/>
        <v>0</v>
      </c>
      <c r="M681" s="114">
        <f t="shared" si="412"/>
        <v>0</v>
      </c>
      <c r="N681" s="115">
        <f t="shared" si="408"/>
        <v>0</v>
      </c>
      <c r="O681" s="113">
        <f t="shared" si="413"/>
        <v>0</v>
      </c>
      <c r="P681" s="116">
        <f t="shared" si="414"/>
        <v>0</v>
      </c>
      <c r="Q681" s="117">
        <f t="shared" si="415"/>
        <v>0</v>
      </c>
      <c r="R681" s="118">
        <f t="shared" si="416"/>
        <v>0</v>
      </c>
      <c r="S681" s="111"/>
      <c r="T681" s="112"/>
      <c r="U681" s="119">
        <f t="shared" si="417"/>
        <v>0</v>
      </c>
      <c r="V681" s="120"/>
      <c r="W681" s="115">
        <f>IFERROR(IF(V681="",0,(SUMIF($G$3:U$3,"金额-入",$G681:U681)-SUMIF($G$3:U$3,"金额-出",$G681:U681))/(SUMIF($G$3:U$3,"数量-入",$G681:U681)-SUMIF($G$3:U$3,"数量-出",$G681:U681))),0)</f>
        <v>0</v>
      </c>
      <c r="X681" s="115">
        <f t="shared" si="418"/>
        <v>0</v>
      </c>
      <c r="Y681" s="121"/>
      <c r="Z681" s="122"/>
      <c r="AA681" s="111"/>
      <c r="AB681" s="112"/>
      <c r="AC681" s="119">
        <f t="shared" si="419"/>
        <v>0</v>
      </c>
      <c r="AD681" s="120"/>
      <c r="AE681" s="115">
        <f>IFERROR(IF(AD681="",0,(SUMIF($G$3:AC$3,"金额-入",$G681:AC681)-SUMIF($G$3:AC$3,"金额-出",$G681:AC681))/(SUMIF($G$3:AC$3,"数量-入",$G681:AC681)-SUMIF($G$3:AC$3,"数量-出",$G681:AC681))),0)</f>
        <v>0</v>
      </c>
      <c r="AF681" s="115">
        <f t="shared" si="420"/>
        <v>0</v>
      </c>
      <c r="AG681" s="121"/>
      <c r="AH681" s="122"/>
      <c r="AI681" s="123"/>
      <c r="AJ681" s="112"/>
      <c r="AK681" s="119">
        <f t="shared" si="421"/>
        <v>0</v>
      </c>
      <c r="AL681" s="124"/>
      <c r="AM681" s="115">
        <f>IFERROR(IF(AL681="",0,(SUMIF($G$3:AK$3,"金额-入",$G681:AK681)-SUMIF($G$3:AK$3,"金额-出",$G681:AK681))/(SUMIF($G$3:AK$3,"数量-入",$G681:AK681)-SUMIF($G$3:AK$3,"数量-出",$G681:AK681))),0)</f>
        <v>0</v>
      </c>
      <c r="AN681" s="115">
        <f t="shared" si="422"/>
        <v>0</v>
      </c>
      <c r="AO681" s="125"/>
      <c r="AP681" s="126"/>
      <c r="AQ681" s="123"/>
      <c r="AR681" s="112"/>
      <c r="AS681" s="119">
        <f t="shared" si="423"/>
        <v>0</v>
      </c>
      <c r="AT681" s="124"/>
      <c r="AU681" s="115">
        <f>IFERROR(IF(AT681="",0,(SUMIF($G$3:AS$3,"金额-入",$G681:AS681)-SUMIF($G$3:AS$3,"金额-出",$G681:AS681))/(SUMIF($G$3:AS$3,"数量-入",$G681:AS681)-SUMIF($G$3:AS$3,"数量-出",$G681:AS681))),0)</f>
        <v>0</v>
      </c>
      <c r="AV681" s="115">
        <f t="shared" si="424"/>
        <v>0</v>
      </c>
      <c r="AW681" s="125"/>
      <c r="AX681" s="126"/>
      <c r="AY681" s="123"/>
      <c r="AZ681" s="112"/>
      <c r="BA681" s="119">
        <f t="shared" si="425"/>
        <v>0</v>
      </c>
      <c r="BB681" s="124"/>
      <c r="BC681" s="115">
        <f>IFERROR(IF(BB681="",0,(SUMIF($G$3:BA$3,"金额-入",$G681:BA681)-SUMIF($G$3:BA$3,"金额-出",$G681:BA681))/(SUMIF($G$3:BA$3,"数量-入",$G681:BA681)-SUMIF($G$3:BA$3,"数量-出",$G681:BA681))),0)</f>
        <v>0</v>
      </c>
      <c r="BD681" s="115">
        <f t="shared" si="426"/>
        <v>0</v>
      </c>
      <c r="BE681" s="125"/>
      <c r="BF681" s="126"/>
      <c r="BG681" s="123"/>
      <c r="BH681" s="112"/>
      <c r="BI681" s="119">
        <f t="shared" si="427"/>
        <v>0</v>
      </c>
      <c r="BJ681" s="124"/>
      <c r="BK681" s="115">
        <f>IFERROR(IF(BJ681="",0,(SUMIF($G$3:BI$3,"金额-入",$G681:BI681)-SUMIF($G$3:BI$3,"金额-出",$G681:BI681))/(SUMIF($G$3:BI$3,"数量-入",$G681:BI681)-SUMIF($G$3:BI$3,"数量-出",$G681:BI681))),0)</f>
        <v>0</v>
      </c>
      <c r="BL681" s="115">
        <f t="shared" si="428"/>
        <v>0</v>
      </c>
      <c r="BM681" s="125"/>
      <c r="BN681" s="126"/>
      <c r="BO681" s="123"/>
      <c r="BP681" s="112"/>
      <c r="BQ681" s="119">
        <f t="shared" si="429"/>
        <v>0</v>
      </c>
      <c r="BR681" s="124"/>
      <c r="BS681" s="115">
        <f>IFERROR(IF(BR681="",0,(SUMIF($G$3:BQ$3,"金额-入",$G681:BQ681)-SUMIF($G$3:BQ$3,"金额-出",$G681:BQ681))/(SUMIF($G$3:BQ$3,"数量-入",$G681:BQ681)-SUMIF($G$3:BQ$3,"数量-出",$G681:BQ681))),0)</f>
        <v>0</v>
      </c>
      <c r="BT681" s="115">
        <f t="shared" si="430"/>
        <v>0</v>
      </c>
      <c r="BU681" s="125"/>
      <c r="BV681" s="126"/>
      <c r="BW681" s="123"/>
      <c r="BX681" s="112"/>
      <c r="BY681" s="119">
        <f t="shared" si="431"/>
        <v>0</v>
      </c>
      <c r="BZ681" s="124"/>
      <c r="CA681" s="115">
        <f>IFERROR(IF(BZ681="",0,(SUMIF($G$3:BY$3,"金额-入",$G681:BY681)-SUMIF($G$3:BY$3,"金额-出",$G681:BY681))/(SUMIF($G$3:BY$3,"数量-入",$G681:BY681)-SUMIF($G$3:BY$3,"数量-出",$G681:BY681))),0)</f>
        <v>0</v>
      </c>
      <c r="CB681" s="115">
        <f t="shared" si="432"/>
        <v>0</v>
      </c>
      <c r="CC681" s="125"/>
      <c r="CD681" s="126"/>
      <c r="CE681" s="123"/>
      <c r="CF681" s="112"/>
      <c r="CG681" s="119">
        <f t="shared" si="433"/>
        <v>0</v>
      </c>
      <c r="CH681" s="124"/>
      <c r="CI681" s="115">
        <f>IFERROR(IF(CH681="",0,(SUMIF($G$3:CG$3,"金额-入",$G681:CG681)-SUMIF($G$3:CG$3,"金额-出",$G681:CG681))/(SUMIF($G$3:CG$3,"数量-入",$G681:CG681)-SUMIF($G$3:CG$3,"数量-出",$G681:CG681))),0)</f>
        <v>0</v>
      </c>
      <c r="CJ681" s="115">
        <f t="shared" si="434"/>
        <v>0</v>
      </c>
      <c r="CK681" s="125"/>
      <c r="CL681" s="126"/>
      <c r="CM681" s="123"/>
      <c r="CN681" s="112"/>
      <c r="CO681" s="119">
        <f t="shared" si="435"/>
        <v>0</v>
      </c>
      <c r="CP681" s="124"/>
      <c r="CQ681" s="115">
        <f>IFERROR(IF(CP681="",0,(SUMIF($G$3:CO$3,"金额-入",$G681:CO681)-SUMIF($G$3:CO$3,"金额-出",$G681:CO681))/(SUMIF($G$3:CO$3,"数量-入",$G681:CO681)-SUMIF($G$3:CO$3,"数量-出",$G681:CO681))),0)</f>
        <v>0</v>
      </c>
      <c r="CR681" s="115">
        <f t="shared" si="436"/>
        <v>0</v>
      </c>
      <c r="CS681" s="125"/>
      <c r="CT681" s="126"/>
      <c r="CU681" s="123"/>
      <c r="CV681" s="112"/>
      <c r="CW681" s="119">
        <f t="shared" si="437"/>
        <v>0</v>
      </c>
      <c r="CX681" s="124"/>
      <c r="CY681" s="115">
        <f>IFERROR(IF(CX681="",0,(SUMIF($G$3:CW$3,"金额-入",$G681:CW681)-SUMIF($G$3:CW$3,"金额-出",$G681:CW681))/(SUMIF($G$3:CW$3,"数量-入",$G681:CW681)-SUMIF($G$3:CW$3,"数量-出",$G681:CW681))),0)</f>
        <v>0</v>
      </c>
      <c r="CZ681" s="115">
        <f t="shared" si="438"/>
        <v>0</v>
      </c>
      <c r="DA681" s="125"/>
      <c r="DB681" s="126"/>
      <c r="DC681" s="123"/>
      <c r="DD681" s="112"/>
      <c r="DE681" s="119">
        <f t="shared" si="439"/>
        <v>0</v>
      </c>
      <c r="DF681" s="124"/>
      <c r="DG681" s="115">
        <f>IFERROR(IF(DF681="",0,(SUMIF($G$3:DE$3,"金额-入",$G681:DE681)-SUMIF($G$3:DE$3,"金额-出",$G681:DE681))/(SUMIF($G$3:DE$3,"数量-入",$G681:DE681)-SUMIF($G$3:DE$3,"数量-出",$G681:DE681))),0)</f>
        <v>0</v>
      </c>
      <c r="DH681" s="115">
        <f t="shared" si="440"/>
        <v>0</v>
      </c>
      <c r="DI681" s="125"/>
      <c r="DJ681" s="126"/>
      <c r="DK681" s="109">
        <f t="array" ref="DK681">MIN(IF(($G$3:$DJ$3="单价")*(G681:DJ681&lt;&gt;0),G681:DJ681))</f>
        <v>0</v>
      </c>
      <c r="DL681" s="97">
        <f t="array" ref="DL681">MAX(IF($G$3:$DJ$3="单价",G681:DJ681))</f>
        <v>0</v>
      </c>
      <c r="DM681" s="115">
        <f t="shared" si="441"/>
        <v>0</v>
      </c>
      <c r="DN681" s="127"/>
      <c r="DO681" s="2"/>
      <c r="DP681" s="11">
        <f t="shared" si="442"/>
        <v>0</v>
      </c>
      <c r="DQ681" s="11">
        <f t="shared" si="443"/>
        <v>0</v>
      </c>
      <c r="DR681" s="11"/>
      <c r="DS681" s="11"/>
      <c r="DT681" s="11"/>
      <c r="DU681" s="2"/>
      <c r="DV681" s="2"/>
      <c r="DW681" s="2"/>
      <c r="DX681" s="2"/>
      <c r="DY681" s="2"/>
    </row>
    <row r="682" spans="1:129" ht="18" hidden="1" customHeight="1" outlineLevel="1" x14ac:dyDescent="0.15">
      <c r="A682" s="2"/>
      <c r="B682" s="53">
        <f t="shared" si="406"/>
        <v>678</v>
      </c>
      <c r="C682" s="5"/>
      <c r="D682" s="6"/>
      <c r="E682" s="7"/>
      <c r="F682" s="8"/>
      <c r="G682" s="111"/>
      <c r="H682" s="112"/>
      <c r="I682" s="113">
        <f t="shared" si="409"/>
        <v>0</v>
      </c>
      <c r="J682" s="114">
        <f t="shared" si="410"/>
        <v>0</v>
      </c>
      <c r="K682" s="115">
        <f t="shared" si="407"/>
        <v>0</v>
      </c>
      <c r="L682" s="113">
        <f t="shared" si="411"/>
        <v>0</v>
      </c>
      <c r="M682" s="114">
        <f t="shared" si="412"/>
        <v>0</v>
      </c>
      <c r="N682" s="115">
        <f t="shared" si="408"/>
        <v>0</v>
      </c>
      <c r="O682" s="113">
        <f t="shared" si="413"/>
        <v>0</v>
      </c>
      <c r="P682" s="116">
        <f t="shared" si="414"/>
        <v>0</v>
      </c>
      <c r="Q682" s="117">
        <f t="shared" si="415"/>
        <v>0</v>
      </c>
      <c r="R682" s="118">
        <f t="shared" si="416"/>
        <v>0</v>
      </c>
      <c r="S682" s="111"/>
      <c r="T682" s="112"/>
      <c r="U682" s="119">
        <f t="shared" si="417"/>
        <v>0</v>
      </c>
      <c r="V682" s="120"/>
      <c r="W682" s="115">
        <f>IFERROR(IF(V682="",0,(SUMIF($G$3:U$3,"金额-入",$G682:U682)-SUMIF($G$3:U$3,"金额-出",$G682:U682))/(SUMIF($G$3:U$3,"数量-入",$G682:U682)-SUMIF($G$3:U$3,"数量-出",$G682:U682))),0)</f>
        <v>0</v>
      </c>
      <c r="X682" s="115">
        <f t="shared" si="418"/>
        <v>0</v>
      </c>
      <c r="Y682" s="121"/>
      <c r="Z682" s="122"/>
      <c r="AA682" s="111"/>
      <c r="AB682" s="112"/>
      <c r="AC682" s="119">
        <f t="shared" si="419"/>
        <v>0</v>
      </c>
      <c r="AD682" s="120"/>
      <c r="AE682" s="115">
        <f>IFERROR(IF(AD682="",0,(SUMIF($G$3:AC$3,"金额-入",$G682:AC682)-SUMIF($G$3:AC$3,"金额-出",$G682:AC682))/(SUMIF($G$3:AC$3,"数量-入",$G682:AC682)-SUMIF($G$3:AC$3,"数量-出",$G682:AC682))),0)</f>
        <v>0</v>
      </c>
      <c r="AF682" s="115">
        <f t="shared" si="420"/>
        <v>0</v>
      </c>
      <c r="AG682" s="121"/>
      <c r="AH682" s="122"/>
      <c r="AI682" s="123"/>
      <c r="AJ682" s="112"/>
      <c r="AK682" s="119">
        <f t="shared" si="421"/>
        <v>0</v>
      </c>
      <c r="AL682" s="124"/>
      <c r="AM682" s="115">
        <f>IFERROR(IF(AL682="",0,(SUMIF($G$3:AK$3,"金额-入",$G682:AK682)-SUMIF($G$3:AK$3,"金额-出",$G682:AK682))/(SUMIF($G$3:AK$3,"数量-入",$G682:AK682)-SUMIF($G$3:AK$3,"数量-出",$G682:AK682))),0)</f>
        <v>0</v>
      </c>
      <c r="AN682" s="115">
        <f t="shared" si="422"/>
        <v>0</v>
      </c>
      <c r="AO682" s="125"/>
      <c r="AP682" s="126"/>
      <c r="AQ682" s="123"/>
      <c r="AR682" s="112"/>
      <c r="AS682" s="119">
        <f t="shared" si="423"/>
        <v>0</v>
      </c>
      <c r="AT682" s="124"/>
      <c r="AU682" s="115">
        <f>IFERROR(IF(AT682="",0,(SUMIF($G$3:AS$3,"金额-入",$G682:AS682)-SUMIF($G$3:AS$3,"金额-出",$G682:AS682))/(SUMIF($G$3:AS$3,"数量-入",$G682:AS682)-SUMIF($G$3:AS$3,"数量-出",$G682:AS682))),0)</f>
        <v>0</v>
      </c>
      <c r="AV682" s="115">
        <f t="shared" si="424"/>
        <v>0</v>
      </c>
      <c r="AW682" s="125"/>
      <c r="AX682" s="126"/>
      <c r="AY682" s="123"/>
      <c r="AZ682" s="112"/>
      <c r="BA682" s="119">
        <f t="shared" si="425"/>
        <v>0</v>
      </c>
      <c r="BB682" s="124"/>
      <c r="BC682" s="115">
        <f>IFERROR(IF(BB682="",0,(SUMIF($G$3:BA$3,"金额-入",$G682:BA682)-SUMIF($G$3:BA$3,"金额-出",$G682:BA682))/(SUMIF($G$3:BA$3,"数量-入",$G682:BA682)-SUMIF($G$3:BA$3,"数量-出",$G682:BA682))),0)</f>
        <v>0</v>
      </c>
      <c r="BD682" s="115">
        <f t="shared" si="426"/>
        <v>0</v>
      </c>
      <c r="BE682" s="125"/>
      <c r="BF682" s="126"/>
      <c r="BG682" s="123"/>
      <c r="BH682" s="112"/>
      <c r="BI682" s="119">
        <f t="shared" si="427"/>
        <v>0</v>
      </c>
      <c r="BJ682" s="124"/>
      <c r="BK682" s="115">
        <f>IFERROR(IF(BJ682="",0,(SUMIF($G$3:BI$3,"金额-入",$G682:BI682)-SUMIF($G$3:BI$3,"金额-出",$G682:BI682))/(SUMIF($G$3:BI$3,"数量-入",$G682:BI682)-SUMIF($G$3:BI$3,"数量-出",$G682:BI682))),0)</f>
        <v>0</v>
      </c>
      <c r="BL682" s="115">
        <f t="shared" si="428"/>
        <v>0</v>
      </c>
      <c r="BM682" s="125"/>
      <c r="BN682" s="126"/>
      <c r="BO682" s="123"/>
      <c r="BP682" s="112"/>
      <c r="BQ682" s="119">
        <f t="shared" si="429"/>
        <v>0</v>
      </c>
      <c r="BR682" s="124"/>
      <c r="BS682" s="115">
        <f>IFERROR(IF(BR682="",0,(SUMIF($G$3:BQ$3,"金额-入",$G682:BQ682)-SUMIF($G$3:BQ$3,"金额-出",$G682:BQ682))/(SUMIF($G$3:BQ$3,"数量-入",$G682:BQ682)-SUMIF($G$3:BQ$3,"数量-出",$G682:BQ682))),0)</f>
        <v>0</v>
      </c>
      <c r="BT682" s="115">
        <f t="shared" si="430"/>
        <v>0</v>
      </c>
      <c r="BU682" s="125"/>
      <c r="BV682" s="126"/>
      <c r="BW682" s="123"/>
      <c r="BX682" s="112"/>
      <c r="BY682" s="119">
        <f t="shared" si="431"/>
        <v>0</v>
      </c>
      <c r="BZ682" s="124"/>
      <c r="CA682" s="115">
        <f>IFERROR(IF(BZ682="",0,(SUMIF($G$3:BY$3,"金额-入",$G682:BY682)-SUMIF($G$3:BY$3,"金额-出",$G682:BY682))/(SUMIF($G$3:BY$3,"数量-入",$G682:BY682)-SUMIF($G$3:BY$3,"数量-出",$G682:BY682))),0)</f>
        <v>0</v>
      </c>
      <c r="CB682" s="115">
        <f t="shared" si="432"/>
        <v>0</v>
      </c>
      <c r="CC682" s="125"/>
      <c r="CD682" s="126"/>
      <c r="CE682" s="123"/>
      <c r="CF682" s="112"/>
      <c r="CG682" s="119">
        <f t="shared" si="433"/>
        <v>0</v>
      </c>
      <c r="CH682" s="124"/>
      <c r="CI682" s="115">
        <f>IFERROR(IF(CH682="",0,(SUMIF($G$3:CG$3,"金额-入",$G682:CG682)-SUMIF($G$3:CG$3,"金额-出",$G682:CG682))/(SUMIF($G$3:CG$3,"数量-入",$G682:CG682)-SUMIF($G$3:CG$3,"数量-出",$G682:CG682))),0)</f>
        <v>0</v>
      </c>
      <c r="CJ682" s="115">
        <f t="shared" si="434"/>
        <v>0</v>
      </c>
      <c r="CK682" s="125"/>
      <c r="CL682" s="126"/>
      <c r="CM682" s="123"/>
      <c r="CN682" s="112"/>
      <c r="CO682" s="119">
        <f t="shared" si="435"/>
        <v>0</v>
      </c>
      <c r="CP682" s="124"/>
      <c r="CQ682" s="115">
        <f>IFERROR(IF(CP682="",0,(SUMIF($G$3:CO$3,"金额-入",$G682:CO682)-SUMIF($G$3:CO$3,"金额-出",$G682:CO682))/(SUMIF($G$3:CO$3,"数量-入",$G682:CO682)-SUMIF($G$3:CO$3,"数量-出",$G682:CO682))),0)</f>
        <v>0</v>
      </c>
      <c r="CR682" s="115">
        <f t="shared" si="436"/>
        <v>0</v>
      </c>
      <c r="CS682" s="125"/>
      <c r="CT682" s="126"/>
      <c r="CU682" s="123"/>
      <c r="CV682" s="112"/>
      <c r="CW682" s="119">
        <f t="shared" si="437"/>
        <v>0</v>
      </c>
      <c r="CX682" s="124"/>
      <c r="CY682" s="115">
        <f>IFERROR(IF(CX682="",0,(SUMIF($G$3:CW$3,"金额-入",$G682:CW682)-SUMIF($G$3:CW$3,"金额-出",$G682:CW682))/(SUMIF($G$3:CW$3,"数量-入",$G682:CW682)-SUMIF($G$3:CW$3,"数量-出",$G682:CW682))),0)</f>
        <v>0</v>
      </c>
      <c r="CZ682" s="115">
        <f t="shared" si="438"/>
        <v>0</v>
      </c>
      <c r="DA682" s="125"/>
      <c r="DB682" s="126"/>
      <c r="DC682" s="123"/>
      <c r="DD682" s="112"/>
      <c r="DE682" s="119">
        <f t="shared" si="439"/>
        <v>0</v>
      </c>
      <c r="DF682" s="124"/>
      <c r="DG682" s="115">
        <f>IFERROR(IF(DF682="",0,(SUMIF($G$3:DE$3,"金额-入",$G682:DE682)-SUMIF($G$3:DE$3,"金额-出",$G682:DE682))/(SUMIF($G$3:DE$3,"数量-入",$G682:DE682)-SUMIF($G$3:DE$3,"数量-出",$G682:DE682))),0)</f>
        <v>0</v>
      </c>
      <c r="DH682" s="115">
        <f t="shared" si="440"/>
        <v>0</v>
      </c>
      <c r="DI682" s="125"/>
      <c r="DJ682" s="126"/>
      <c r="DK682" s="109">
        <f t="array" ref="DK682">MIN(IF(($G$3:$DJ$3="单价")*(G682:DJ682&lt;&gt;0),G682:DJ682))</f>
        <v>0</v>
      </c>
      <c r="DL682" s="97">
        <f t="array" ref="DL682">MAX(IF($G$3:$DJ$3="单价",G682:DJ682))</f>
        <v>0</v>
      </c>
      <c r="DM682" s="115">
        <f t="shared" si="441"/>
        <v>0</v>
      </c>
      <c r="DN682" s="127"/>
      <c r="DO682" s="2"/>
      <c r="DP682" s="11">
        <f t="shared" si="442"/>
        <v>0</v>
      </c>
      <c r="DQ682" s="11">
        <f t="shared" si="443"/>
        <v>0</v>
      </c>
      <c r="DR682" s="11"/>
      <c r="DS682" s="11"/>
      <c r="DT682" s="11"/>
      <c r="DU682" s="2"/>
      <c r="DV682" s="2"/>
      <c r="DW682" s="2"/>
      <c r="DX682" s="2"/>
      <c r="DY682" s="2"/>
    </row>
    <row r="683" spans="1:129" ht="18" hidden="1" customHeight="1" outlineLevel="1" x14ac:dyDescent="0.15">
      <c r="A683" s="2"/>
      <c r="B683" s="53">
        <f t="shared" si="406"/>
        <v>679</v>
      </c>
      <c r="C683" s="5"/>
      <c r="D683" s="6"/>
      <c r="E683" s="7"/>
      <c r="F683" s="8"/>
      <c r="G683" s="111"/>
      <c r="H683" s="112"/>
      <c r="I683" s="113">
        <f t="shared" si="409"/>
        <v>0</v>
      </c>
      <c r="J683" s="114">
        <f t="shared" si="410"/>
        <v>0</v>
      </c>
      <c r="K683" s="115">
        <f t="shared" si="407"/>
        <v>0</v>
      </c>
      <c r="L683" s="113">
        <f t="shared" si="411"/>
        <v>0</v>
      </c>
      <c r="M683" s="114">
        <f t="shared" si="412"/>
        <v>0</v>
      </c>
      <c r="N683" s="115">
        <f t="shared" si="408"/>
        <v>0</v>
      </c>
      <c r="O683" s="113">
        <f t="shared" si="413"/>
        <v>0</v>
      </c>
      <c r="P683" s="116">
        <f t="shared" si="414"/>
        <v>0</v>
      </c>
      <c r="Q683" s="117">
        <f t="shared" si="415"/>
        <v>0</v>
      </c>
      <c r="R683" s="118">
        <f t="shared" si="416"/>
        <v>0</v>
      </c>
      <c r="S683" s="111"/>
      <c r="T683" s="112"/>
      <c r="U683" s="119">
        <f t="shared" si="417"/>
        <v>0</v>
      </c>
      <c r="V683" s="120"/>
      <c r="W683" s="115">
        <f>IFERROR(IF(V683="",0,(SUMIF($G$3:U$3,"金额-入",$G683:U683)-SUMIF($G$3:U$3,"金额-出",$G683:U683))/(SUMIF($G$3:U$3,"数量-入",$G683:U683)-SUMIF($G$3:U$3,"数量-出",$G683:U683))),0)</f>
        <v>0</v>
      </c>
      <c r="X683" s="115">
        <f t="shared" si="418"/>
        <v>0</v>
      </c>
      <c r="Y683" s="121"/>
      <c r="Z683" s="122"/>
      <c r="AA683" s="111"/>
      <c r="AB683" s="112"/>
      <c r="AC683" s="119">
        <f t="shared" si="419"/>
        <v>0</v>
      </c>
      <c r="AD683" s="120"/>
      <c r="AE683" s="115">
        <f>IFERROR(IF(AD683="",0,(SUMIF($G$3:AC$3,"金额-入",$G683:AC683)-SUMIF($G$3:AC$3,"金额-出",$G683:AC683))/(SUMIF($G$3:AC$3,"数量-入",$G683:AC683)-SUMIF($G$3:AC$3,"数量-出",$G683:AC683))),0)</f>
        <v>0</v>
      </c>
      <c r="AF683" s="115">
        <f t="shared" si="420"/>
        <v>0</v>
      </c>
      <c r="AG683" s="121"/>
      <c r="AH683" s="122"/>
      <c r="AI683" s="123"/>
      <c r="AJ683" s="112"/>
      <c r="AK683" s="119">
        <f t="shared" si="421"/>
        <v>0</v>
      </c>
      <c r="AL683" s="124"/>
      <c r="AM683" s="115">
        <f>IFERROR(IF(AL683="",0,(SUMIF($G$3:AK$3,"金额-入",$G683:AK683)-SUMIF($G$3:AK$3,"金额-出",$G683:AK683))/(SUMIF($G$3:AK$3,"数量-入",$G683:AK683)-SUMIF($G$3:AK$3,"数量-出",$G683:AK683))),0)</f>
        <v>0</v>
      </c>
      <c r="AN683" s="115">
        <f t="shared" si="422"/>
        <v>0</v>
      </c>
      <c r="AO683" s="125"/>
      <c r="AP683" s="126"/>
      <c r="AQ683" s="123"/>
      <c r="AR683" s="112"/>
      <c r="AS683" s="119">
        <f t="shared" si="423"/>
        <v>0</v>
      </c>
      <c r="AT683" s="124"/>
      <c r="AU683" s="115">
        <f>IFERROR(IF(AT683="",0,(SUMIF($G$3:AS$3,"金额-入",$G683:AS683)-SUMIF($G$3:AS$3,"金额-出",$G683:AS683))/(SUMIF($G$3:AS$3,"数量-入",$G683:AS683)-SUMIF($G$3:AS$3,"数量-出",$G683:AS683))),0)</f>
        <v>0</v>
      </c>
      <c r="AV683" s="115">
        <f t="shared" si="424"/>
        <v>0</v>
      </c>
      <c r="AW683" s="125"/>
      <c r="AX683" s="126"/>
      <c r="AY683" s="123"/>
      <c r="AZ683" s="112"/>
      <c r="BA683" s="119">
        <f t="shared" si="425"/>
        <v>0</v>
      </c>
      <c r="BB683" s="124"/>
      <c r="BC683" s="115">
        <f>IFERROR(IF(BB683="",0,(SUMIF($G$3:BA$3,"金额-入",$G683:BA683)-SUMIF($G$3:BA$3,"金额-出",$G683:BA683))/(SUMIF($G$3:BA$3,"数量-入",$G683:BA683)-SUMIF($G$3:BA$3,"数量-出",$G683:BA683))),0)</f>
        <v>0</v>
      </c>
      <c r="BD683" s="115">
        <f t="shared" si="426"/>
        <v>0</v>
      </c>
      <c r="BE683" s="125"/>
      <c r="BF683" s="126"/>
      <c r="BG683" s="123"/>
      <c r="BH683" s="112"/>
      <c r="BI683" s="119">
        <f t="shared" si="427"/>
        <v>0</v>
      </c>
      <c r="BJ683" s="124"/>
      <c r="BK683" s="115">
        <f>IFERROR(IF(BJ683="",0,(SUMIF($G$3:BI$3,"金额-入",$G683:BI683)-SUMIF($G$3:BI$3,"金额-出",$G683:BI683))/(SUMIF($G$3:BI$3,"数量-入",$G683:BI683)-SUMIF($G$3:BI$3,"数量-出",$G683:BI683))),0)</f>
        <v>0</v>
      </c>
      <c r="BL683" s="115">
        <f t="shared" si="428"/>
        <v>0</v>
      </c>
      <c r="BM683" s="125"/>
      <c r="BN683" s="126"/>
      <c r="BO683" s="123"/>
      <c r="BP683" s="112"/>
      <c r="BQ683" s="119">
        <f t="shared" si="429"/>
        <v>0</v>
      </c>
      <c r="BR683" s="124"/>
      <c r="BS683" s="115">
        <f>IFERROR(IF(BR683="",0,(SUMIF($G$3:BQ$3,"金额-入",$G683:BQ683)-SUMIF($G$3:BQ$3,"金额-出",$G683:BQ683))/(SUMIF($G$3:BQ$3,"数量-入",$G683:BQ683)-SUMIF($G$3:BQ$3,"数量-出",$G683:BQ683))),0)</f>
        <v>0</v>
      </c>
      <c r="BT683" s="115">
        <f t="shared" si="430"/>
        <v>0</v>
      </c>
      <c r="BU683" s="125"/>
      <c r="BV683" s="126"/>
      <c r="BW683" s="123"/>
      <c r="BX683" s="112"/>
      <c r="BY683" s="119">
        <f t="shared" si="431"/>
        <v>0</v>
      </c>
      <c r="BZ683" s="124"/>
      <c r="CA683" s="115">
        <f>IFERROR(IF(BZ683="",0,(SUMIF($G$3:BY$3,"金额-入",$G683:BY683)-SUMIF($G$3:BY$3,"金额-出",$G683:BY683))/(SUMIF($G$3:BY$3,"数量-入",$G683:BY683)-SUMIF($G$3:BY$3,"数量-出",$G683:BY683))),0)</f>
        <v>0</v>
      </c>
      <c r="CB683" s="115">
        <f t="shared" si="432"/>
        <v>0</v>
      </c>
      <c r="CC683" s="125"/>
      <c r="CD683" s="126"/>
      <c r="CE683" s="123"/>
      <c r="CF683" s="112"/>
      <c r="CG683" s="119">
        <f t="shared" si="433"/>
        <v>0</v>
      </c>
      <c r="CH683" s="124"/>
      <c r="CI683" s="115">
        <f>IFERROR(IF(CH683="",0,(SUMIF($G$3:CG$3,"金额-入",$G683:CG683)-SUMIF($G$3:CG$3,"金额-出",$G683:CG683))/(SUMIF($G$3:CG$3,"数量-入",$G683:CG683)-SUMIF($G$3:CG$3,"数量-出",$G683:CG683))),0)</f>
        <v>0</v>
      </c>
      <c r="CJ683" s="115">
        <f t="shared" si="434"/>
        <v>0</v>
      </c>
      <c r="CK683" s="125"/>
      <c r="CL683" s="126"/>
      <c r="CM683" s="123"/>
      <c r="CN683" s="112"/>
      <c r="CO683" s="119">
        <f t="shared" si="435"/>
        <v>0</v>
      </c>
      <c r="CP683" s="124"/>
      <c r="CQ683" s="115">
        <f>IFERROR(IF(CP683="",0,(SUMIF($G$3:CO$3,"金额-入",$G683:CO683)-SUMIF($G$3:CO$3,"金额-出",$G683:CO683))/(SUMIF($G$3:CO$3,"数量-入",$G683:CO683)-SUMIF($G$3:CO$3,"数量-出",$G683:CO683))),0)</f>
        <v>0</v>
      </c>
      <c r="CR683" s="115">
        <f t="shared" si="436"/>
        <v>0</v>
      </c>
      <c r="CS683" s="125"/>
      <c r="CT683" s="126"/>
      <c r="CU683" s="123"/>
      <c r="CV683" s="112"/>
      <c r="CW683" s="119">
        <f t="shared" si="437"/>
        <v>0</v>
      </c>
      <c r="CX683" s="124"/>
      <c r="CY683" s="115">
        <f>IFERROR(IF(CX683="",0,(SUMIF($G$3:CW$3,"金额-入",$G683:CW683)-SUMIF($G$3:CW$3,"金额-出",$G683:CW683))/(SUMIF($G$3:CW$3,"数量-入",$G683:CW683)-SUMIF($G$3:CW$3,"数量-出",$G683:CW683))),0)</f>
        <v>0</v>
      </c>
      <c r="CZ683" s="115">
        <f t="shared" si="438"/>
        <v>0</v>
      </c>
      <c r="DA683" s="125"/>
      <c r="DB683" s="126"/>
      <c r="DC683" s="123"/>
      <c r="DD683" s="112"/>
      <c r="DE683" s="119">
        <f t="shared" si="439"/>
        <v>0</v>
      </c>
      <c r="DF683" s="124"/>
      <c r="DG683" s="115">
        <f>IFERROR(IF(DF683="",0,(SUMIF($G$3:DE$3,"金额-入",$G683:DE683)-SUMIF($G$3:DE$3,"金额-出",$G683:DE683))/(SUMIF($G$3:DE$3,"数量-入",$G683:DE683)-SUMIF($G$3:DE$3,"数量-出",$G683:DE683))),0)</f>
        <v>0</v>
      </c>
      <c r="DH683" s="115">
        <f t="shared" si="440"/>
        <v>0</v>
      </c>
      <c r="DI683" s="125"/>
      <c r="DJ683" s="126"/>
      <c r="DK683" s="109">
        <f t="array" ref="DK683">MIN(IF(($G$3:$DJ$3="单价")*(G683:DJ683&lt;&gt;0),G683:DJ683))</f>
        <v>0</v>
      </c>
      <c r="DL683" s="97">
        <f t="array" ref="DL683">MAX(IF($G$3:$DJ$3="单价",G683:DJ683))</f>
        <v>0</v>
      </c>
      <c r="DM683" s="115">
        <f t="shared" si="441"/>
        <v>0</v>
      </c>
      <c r="DN683" s="127"/>
      <c r="DO683" s="2"/>
      <c r="DP683" s="11">
        <f t="shared" si="442"/>
        <v>0</v>
      </c>
      <c r="DQ683" s="11">
        <f t="shared" si="443"/>
        <v>0</v>
      </c>
      <c r="DR683" s="11"/>
      <c r="DS683" s="11"/>
      <c r="DT683" s="11"/>
      <c r="DU683" s="2"/>
      <c r="DV683" s="2"/>
      <c r="DW683" s="2"/>
      <c r="DX683" s="2"/>
      <c r="DY683" s="2"/>
    </row>
    <row r="684" spans="1:129" ht="18" hidden="1" customHeight="1" outlineLevel="1" x14ac:dyDescent="0.15">
      <c r="A684" s="2"/>
      <c r="B684" s="53">
        <f t="shared" si="406"/>
        <v>680</v>
      </c>
      <c r="C684" s="5"/>
      <c r="D684" s="6"/>
      <c r="E684" s="7"/>
      <c r="F684" s="8"/>
      <c r="G684" s="111"/>
      <c r="H684" s="112"/>
      <c r="I684" s="113">
        <f t="shared" si="409"/>
        <v>0</v>
      </c>
      <c r="J684" s="114">
        <f t="shared" si="410"/>
        <v>0</v>
      </c>
      <c r="K684" s="115">
        <f t="shared" si="407"/>
        <v>0</v>
      </c>
      <c r="L684" s="113">
        <f t="shared" si="411"/>
        <v>0</v>
      </c>
      <c r="M684" s="114">
        <f t="shared" si="412"/>
        <v>0</v>
      </c>
      <c r="N684" s="115">
        <f t="shared" si="408"/>
        <v>0</v>
      </c>
      <c r="O684" s="113">
        <f t="shared" si="413"/>
        <v>0</v>
      </c>
      <c r="P684" s="116">
        <f t="shared" si="414"/>
        <v>0</v>
      </c>
      <c r="Q684" s="117">
        <f t="shared" si="415"/>
        <v>0</v>
      </c>
      <c r="R684" s="118">
        <f t="shared" si="416"/>
        <v>0</v>
      </c>
      <c r="S684" s="111"/>
      <c r="T684" s="112"/>
      <c r="U684" s="119">
        <f t="shared" si="417"/>
        <v>0</v>
      </c>
      <c r="V684" s="120"/>
      <c r="W684" s="115">
        <f>IFERROR(IF(V684="",0,(SUMIF($G$3:U$3,"金额-入",$G684:U684)-SUMIF($G$3:U$3,"金额-出",$G684:U684))/(SUMIF($G$3:U$3,"数量-入",$G684:U684)-SUMIF($G$3:U$3,"数量-出",$G684:U684))),0)</f>
        <v>0</v>
      </c>
      <c r="X684" s="115">
        <f t="shared" si="418"/>
        <v>0</v>
      </c>
      <c r="Y684" s="121"/>
      <c r="Z684" s="122"/>
      <c r="AA684" s="111"/>
      <c r="AB684" s="112"/>
      <c r="AC684" s="119">
        <f t="shared" si="419"/>
        <v>0</v>
      </c>
      <c r="AD684" s="120"/>
      <c r="AE684" s="115">
        <f>IFERROR(IF(AD684="",0,(SUMIF($G$3:AC$3,"金额-入",$G684:AC684)-SUMIF($G$3:AC$3,"金额-出",$G684:AC684))/(SUMIF($G$3:AC$3,"数量-入",$G684:AC684)-SUMIF($G$3:AC$3,"数量-出",$G684:AC684))),0)</f>
        <v>0</v>
      </c>
      <c r="AF684" s="115">
        <f t="shared" si="420"/>
        <v>0</v>
      </c>
      <c r="AG684" s="121"/>
      <c r="AH684" s="122"/>
      <c r="AI684" s="123"/>
      <c r="AJ684" s="112"/>
      <c r="AK684" s="119">
        <f t="shared" si="421"/>
        <v>0</v>
      </c>
      <c r="AL684" s="124"/>
      <c r="AM684" s="115">
        <f>IFERROR(IF(AL684="",0,(SUMIF($G$3:AK$3,"金额-入",$G684:AK684)-SUMIF($G$3:AK$3,"金额-出",$G684:AK684))/(SUMIF($G$3:AK$3,"数量-入",$G684:AK684)-SUMIF($G$3:AK$3,"数量-出",$G684:AK684))),0)</f>
        <v>0</v>
      </c>
      <c r="AN684" s="115">
        <f t="shared" si="422"/>
        <v>0</v>
      </c>
      <c r="AO684" s="125"/>
      <c r="AP684" s="126"/>
      <c r="AQ684" s="123"/>
      <c r="AR684" s="112"/>
      <c r="AS684" s="119">
        <f t="shared" si="423"/>
        <v>0</v>
      </c>
      <c r="AT684" s="124"/>
      <c r="AU684" s="115">
        <f>IFERROR(IF(AT684="",0,(SUMIF($G$3:AS$3,"金额-入",$G684:AS684)-SUMIF($G$3:AS$3,"金额-出",$G684:AS684))/(SUMIF($G$3:AS$3,"数量-入",$G684:AS684)-SUMIF($G$3:AS$3,"数量-出",$G684:AS684))),0)</f>
        <v>0</v>
      </c>
      <c r="AV684" s="115">
        <f t="shared" si="424"/>
        <v>0</v>
      </c>
      <c r="AW684" s="125"/>
      <c r="AX684" s="126"/>
      <c r="AY684" s="123"/>
      <c r="AZ684" s="112"/>
      <c r="BA684" s="119">
        <f t="shared" si="425"/>
        <v>0</v>
      </c>
      <c r="BB684" s="124"/>
      <c r="BC684" s="115">
        <f>IFERROR(IF(BB684="",0,(SUMIF($G$3:BA$3,"金额-入",$G684:BA684)-SUMIF($G$3:BA$3,"金额-出",$G684:BA684))/(SUMIF($G$3:BA$3,"数量-入",$G684:BA684)-SUMIF($G$3:BA$3,"数量-出",$G684:BA684))),0)</f>
        <v>0</v>
      </c>
      <c r="BD684" s="115">
        <f t="shared" si="426"/>
        <v>0</v>
      </c>
      <c r="BE684" s="125"/>
      <c r="BF684" s="126"/>
      <c r="BG684" s="123"/>
      <c r="BH684" s="112"/>
      <c r="BI684" s="119">
        <f t="shared" si="427"/>
        <v>0</v>
      </c>
      <c r="BJ684" s="124"/>
      <c r="BK684" s="115">
        <f>IFERROR(IF(BJ684="",0,(SUMIF($G$3:BI$3,"金额-入",$G684:BI684)-SUMIF($G$3:BI$3,"金额-出",$G684:BI684))/(SUMIF($G$3:BI$3,"数量-入",$G684:BI684)-SUMIF($G$3:BI$3,"数量-出",$G684:BI684))),0)</f>
        <v>0</v>
      </c>
      <c r="BL684" s="115">
        <f t="shared" si="428"/>
        <v>0</v>
      </c>
      <c r="BM684" s="125"/>
      <c r="BN684" s="126"/>
      <c r="BO684" s="123"/>
      <c r="BP684" s="112"/>
      <c r="BQ684" s="119">
        <f t="shared" si="429"/>
        <v>0</v>
      </c>
      <c r="BR684" s="124"/>
      <c r="BS684" s="115">
        <f>IFERROR(IF(BR684="",0,(SUMIF($G$3:BQ$3,"金额-入",$G684:BQ684)-SUMIF($G$3:BQ$3,"金额-出",$G684:BQ684))/(SUMIF($G$3:BQ$3,"数量-入",$G684:BQ684)-SUMIF($G$3:BQ$3,"数量-出",$G684:BQ684))),0)</f>
        <v>0</v>
      </c>
      <c r="BT684" s="115">
        <f t="shared" si="430"/>
        <v>0</v>
      </c>
      <c r="BU684" s="125"/>
      <c r="BV684" s="126"/>
      <c r="BW684" s="123"/>
      <c r="BX684" s="112"/>
      <c r="BY684" s="119">
        <f t="shared" si="431"/>
        <v>0</v>
      </c>
      <c r="BZ684" s="124"/>
      <c r="CA684" s="115">
        <f>IFERROR(IF(BZ684="",0,(SUMIF($G$3:BY$3,"金额-入",$G684:BY684)-SUMIF($G$3:BY$3,"金额-出",$G684:BY684))/(SUMIF($G$3:BY$3,"数量-入",$G684:BY684)-SUMIF($G$3:BY$3,"数量-出",$G684:BY684))),0)</f>
        <v>0</v>
      </c>
      <c r="CB684" s="115">
        <f t="shared" si="432"/>
        <v>0</v>
      </c>
      <c r="CC684" s="125"/>
      <c r="CD684" s="126"/>
      <c r="CE684" s="123"/>
      <c r="CF684" s="112"/>
      <c r="CG684" s="119">
        <f t="shared" si="433"/>
        <v>0</v>
      </c>
      <c r="CH684" s="124"/>
      <c r="CI684" s="115">
        <f>IFERROR(IF(CH684="",0,(SUMIF($G$3:CG$3,"金额-入",$G684:CG684)-SUMIF($G$3:CG$3,"金额-出",$G684:CG684))/(SUMIF($G$3:CG$3,"数量-入",$G684:CG684)-SUMIF($G$3:CG$3,"数量-出",$G684:CG684))),0)</f>
        <v>0</v>
      </c>
      <c r="CJ684" s="115">
        <f t="shared" si="434"/>
        <v>0</v>
      </c>
      <c r="CK684" s="125"/>
      <c r="CL684" s="126"/>
      <c r="CM684" s="123"/>
      <c r="CN684" s="112"/>
      <c r="CO684" s="119">
        <f t="shared" si="435"/>
        <v>0</v>
      </c>
      <c r="CP684" s="124"/>
      <c r="CQ684" s="115">
        <f>IFERROR(IF(CP684="",0,(SUMIF($G$3:CO$3,"金额-入",$G684:CO684)-SUMIF($G$3:CO$3,"金额-出",$G684:CO684))/(SUMIF($G$3:CO$3,"数量-入",$G684:CO684)-SUMIF($G$3:CO$3,"数量-出",$G684:CO684))),0)</f>
        <v>0</v>
      </c>
      <c r="CR684" s="115">
        <f t="shared" si="436"/>
        <v>0</v>
      </c>
      <c r="CS684" s="125"/>
      <c r="CT684" s="126"/>
      <c r="CU684" s="123"/>
      <c r="CV684" s="112"/>
      <c r="CW684" s="119">
        <f t="shared" si="437"/>
        <v>0</v>
      </c>
      <c r="CX684" s="124"/>
      <c r="CY684" s="115">
        <f>IFERROR(IF(CX684="",0,(SUMIF($G$3:CW$3,"金额-入",$G684:CW684)-SUMIF($G$3:CW$3,"金额-出",$G684:CW684))/(SUMIF($G$3:CW$3,"数量-入",$G684:CW684)-SUMIF($G$3:CW$3,"数量-出",$G684:CW684))),0)</f>
        <v>0</v>
      </c>
      <c r="CZ684" s="115">
        <f t="shared" si="438"/>
        <v>0</v>
      </c>
      <c r="DA684" s="125"/>
      <c r="DB684" s="126"/>
      <c r="DC684" s="123"/>
      <c r="DD684" s="112"/>
      <c r="DE684" s="119">
        <f t="shared" si="439"/>
        <v>0</v>
      </c>
      <c r="DF684" s="124"/>
      <c r="DG684" s="115">
        <f>IFERROR(IF(DF684="",0,(SUMIF($G$3:DE$3,"金额-入",$G684:DE684)-SUMIF($G$3:DE$3,"金额-出",$G684:DE684))/(SUMIF($G$3:DE$3,"数量-入",$G684:DE684)-SUMIF($G$3:DE$3,"数量-出",$G684:DE684))),0)</f>
        <v>0</v>
      </c>
      <c r="DH684" s="115">
        <f t="shared" si="440"/>
        <v>0</v>
      </c>
      <c r="DI684" s="125"/>
      <c r="DJ684" s="126"/>
      <c r="DK684" s="109">
        <f t="array" ref="DK684">MIN(IF(($G$3:$DJ$3="单价")*(G684:DJ684&lt;&gt;0),G684:DJ684))</f>
        <v>0</v>
      </c>
      <c r="DL684" s="97">
        <f t="array" ref="DL684">MAX(IF($G$3:$DJ$3="单价",G684:DJ684))</f>
        <v>0</v>
      </c>
      <c r="DM684" s="115">
        <f t="shared" si="441"/>
        <v>0</v>
      </c>
      <c r="DN684" s="127"/>
      <c r="DO684" s="2"/>
      <c r="DP684" s="11">
        <f t="shared" si="442"/>
        <v>0</v>
      </c>
      <c r="DQ684" s="11">
        <f t="shared" si="443"/>
        <v>0</v>
      </c>
      <c r="DR684" s="11"/>
      <c r="DS684" s="11"/>
      <c r="DT684" s="11"/>
      <c r="DU684" s="2"/>
      <c r="DV684" s="2"/>
      <c r="DW684" s="2"/>
      <c r="DX684" s="2"/>
      <c r="DY684" s="2"/>
    </row>
    <row r="685" spans="1:129" ht="18" hidden="1" customHeight="1" outlineLevel="1" x14ac:dyDescent="0.15">
      <c r="A685" s="2"/>
      <c r="B685" s="53">
        <f t="shared" si="406"/>
        <v>681</v>
      </c>
      <c r="C685" s="5"/>
      <c r="D685" s="6"/>
      <c r="E685" s="7"/>
      <c r="F685" s="8"/>
      <c r="G685" s="111"/>
      <c r="H685" s="112"/>
      <c r="I685" s="113">
        <f t="shared" si="409"/>
        <v>0</v>
      </c>
      <c r="J685" s="114">
        <f t="shared" si="410"/>
        <v>0</v>
      </c>
      <c r="K685" s="115">
        <f t="shared" si="407"/>
        <v>0</v>
      </c>
      <c r="L685" s="113">
        <f t="shared" si="411"/>
        <v>0</v>
      </c>
      <c r="M685" s="114">
        <f t="shared" si="412"/>
        <v>0</v>
      </c>
      <c r="N685" s="115">
        <f t="shared" si="408"/>
        <v>0</v>
      </c>
      <c r="O685" s="113">
        <f t="shared" si="413"/>
        <v>0</v>
      </c>
      <c r="P685" s="116">
        <f t="shared" si="414"/>
        <v>0</v>
      </c>
      <c r="Q685" s="117">
        <f t="shared" si="415"/>
        <v>0</v>
      </c>
      <c r="R685" s="118">
        <f t="shared" si="416"/>
        <v>0</v>
      </c>
      <c r="S685" s="111"/>
      <c r="T685" s="112"/>
      <c r="U685" s="119">
        <f t="shared" si="417"/>
        <v>0</v>
      </c>
      <c r="V685" s="120"/>
      <c r="W685" s="115">
        <f>IFERROR(IF(V685="",0,(SUMIF($G$3:U$3,"金额-入",$G685:U685)-SUMIF($G$3:U$3,"金额-出",$G685:U685))/(SUMIF($G$3:U$3,"数量-入",$G685:U685)-SUMIF($G$3:U$3,"数量-出",$G685:U685))),0)</f>
        <v>0</v>
      </c>
      <c r="X685" s="115">
        <f t="shared" si="418"/>
        <v>0</v>
      </c>
      <c r="Y685" s="121"/>
      <c r="Z685" s="122"/>
      <c r="AA685" s="111"/>
      <c r="AB685" s="112"/>
      <c r="AC685" s="119">
        <f t="shared" si="419"/>
        <v>0</v>
      </c>
      <c r="AD685" s="120"/>
      <c r="AE685" s="115">
        <f>IFERROR(IF(AD685="",0,(SUMIF($G$3:AC$3,"金额-入",$G685:AC685)-SUMIF($G$3:AC$3,"金额-出",$G685:AC685))/(SUMIF($G$3:AC$3,"数量-入",$G685:AC685)-SUMIF($G$3:AC$3,"数量-出",$G685:AC685))),0)</f>
        <v>0</v>
      </c>
      <c r="AF685" s="115">
        <f t="shared" si="420"/>
        <v>0</v>
      </c>
      <c r="AG685" s="121"/>
      <c r="AH685" s="122"/>
      <c r="AI685" s="123"/>
      <c r="AJ685" s="112"/>
      <c r="AK685" s="119">
        <f t="shared" si="421"/>
        <v>0</v>
      </c>
      <c r="AL685" s="124"/>
      <c r="AM685" s="115">
        <f>IFERROR(IF(AL685="",0,(SUMIF($G$3:AK$3,"金额-入",$G685:AK685)-SUMIF($G$3:AK$3,"金额-出",$G685:AK685))/(SUMIF($G$3:AK$3,"数量-入",$G685:AK685)-SUMIF($G$3:AK$3,"数量-出",$G685:AK685))),0)</f>
        <v>0</v>
      </c>
      <c r="AN685" s="115">
        <f t="shared" si="422"/>
        <v>0</v>
      </c>
      <c r="AO685" s="125"/>
      <c r="AP685" s="126"/>
      <c r="AQ685" s="123"/>
      <c r="AR685" s="112"/>
      <c r="AS685" s="119">
        <f t="shared" si="423"/>
        <v>0</v>
      </c>
      <c r="AT685" s="124"/>
      <c r="AU685" s="115">
        <f>IFERROR(IF(AT685="",0,(SUMIF($G$3:AS$3,"金额-入",$G685:AS685)-SUMIF($G$3:AS$3,"金额-出",$G685:AS685))/(SUMIF($G$3:AS$3,"数量-入",$G685:AS685)-SUMIF($G$3:AS$3,"数量-出",$G685:AS685))),0)</f>
        <v>0</v>
      </c>
      <c r="AV685" s="115">
        <f t="shared" si="424"/>
        <v>0</v>
      </c>
      <c r="AW685" s="125"/>
      <c r="AX685" s="126"/>
      <c r="AY685" s="123"/>
      <c r="AZ685" s="112"/>
      <c r="BA685" s="119">
        <f t="shared" si="425"/>
        <v>0</v>
      </c>
      <c r="BB685" s="124"/>
      <c r="BC685" s="115">
        <f>IFERROR(IF(BB685="",0,(SUMIF($G$3:BA$3,"金额-入",$G685:BA685)-SUMIF($G$3:BA$3,"金额-出",$G685:BA685))/(SUMIF($G$3:BA$3,"数量-入",$G685:BA685)-SUMIF($G$3:BA$3,"数量-出",$G685:BA685))),0)</f>
        <v>0</v>
      </c>
      <c r="BD685" s="115">
        <f t="shared" si="426"/>
        <v>0</v>
      </c>
      <c r="BE685" s="125"/>
      <c r="BF685" s="126"/>
      <c r="BG685" s="123"/>
      <c r="BH685" s="112"/>
      <c r="BI685" s="119">
        <f t="shared" si="427"/>
        <v>0</v>
      </c>
      <c r="BJ685" s="124"/>
      <c r="BK685" s="115">
        <f>IFERROR(IF(BJ685="",0,(SUMIF($G$3:BI$3,"金额-入",$G685:BI685)-SUMIF($G$3:BI$3,"金额-出",$G685:BI685))/(SUMIF($G$3:BI$3,"数量-入",$G685:BI685)-SUMIF($G$3:BI$3,"数量-出",$G685:BI685))),0)</f>
        <v>0</v>
      </c>
      <c r="BL685" s="115">
        <f t="shared" si="428"/>
        <v>0</v>
      </c>
      <c r="BM685" s="125"/>
      <c r="BN685" s="126"/>
      <c r="BO685" s="123"/>
      <c r="BP685" s="112"/>
      <c r="BQ685" s="119">
        <f t="shared" si="429"/>
        <v>0</v>
      </c>
      <c r="BR685" s="124"/>
      <c r="BS685" s="115">
        <f>IFERROR(IF(BR685="",0,(SUMIF($G$3:BQ$3,"金额-入",$G685:BQ685)-SUMIF($G$3:BQ$3,"金额-出",$G685:BQ685))/(SUMIF($G$3:BQ$3,"数量-入",$G685:BQ685)-SUMIF($G$3:BQ$3,"数量-出",$G685:BQ685))),0)</f>
        <v>0</v>
      </c>
      <c r="BT685" s="115">
        <f t="shared" si="430"/>
        <v>0</v>
      </c>
      <c r="BU685" s="125"/>
      <c r="BV685" s="126"/>
      <c r="BW685" s="123"/>
      <c r="BX685" s="112"/>
      <c r="BY685" s="119">
        <f t="shared" si="431"/>
        <v>0</v>
      </c>
      <c r="BZ685" s="124"/>
      <c r="CA685" s="115">
        <f>IFERROR(IF(BZ685="",0,(SUMIF($G$3:BY$3,"金额-入",$G685:BY685)-SUMIF($G$3:BY$3,"金额-出",$G685:BY685))/(SUMIF($G$3:BY$3,"数量-入",$G685:BY685)-SUMIF($G$3:BY$3,"数量-出",$G685:BY685))),0)</f>
        <v>0</v>
      </c>
      <c r="CB685" s="115">
        <f t="shared" si="432"/>
        <v>0</v>
      </c>
      <c r="CC685" s="125"/>
      <c r="CD685" s="126"/>
      <c r="CE685" s="123"/>
      <c r="CF685" s="112"/>
      <c r="CG685" s="119">
        <f t="shared" si="433"/>
        <v>0</v>
      </c>
      <c r="CH685" s="124"/>
      <c r="CI685" s="115">
        <f>IFERROR(IF(CH685="",0,(SUMIF($G$3:CG$3,"金额-入",$G685:CG685)-SUMIF($G$3:CG$3,"金额-出",$G685:CG685))/(SUMIF($G$3:CG$3,"数量-入",$G685:CG685)-SUMIF($G$3:CG$3,"数量-出",$G685:CG685))),0)</f>
        <v>0</v>
      </c>
      <c r="CJ685" s="115">
        <f t="shared" si="434"/>
        <v>0</v>
      </c>
      <c r="CK685" s="125"/>
      <c r="CL685" s="126"/>
      <c r="CM685" s="123"/>
      <c r="CN685" s="112"/>
      <c r="CO685" s="119">
        <f t="shared" si="435"/>
        <v>0</v>
      </c>
      <c r="CP685" s="124"/>
      <c r="CQ685" s="115">
        <f>IFERROR(IF(CP685="",0,(SUMIF($G$3:CO$3,"金额-入",$G685:CO685)-SUMIF($G$3:CO$3,"金额-出",$G685:CO685))/(SUMIF($G$3:CO$3,"数量-入",$G685:CO685)-SUMIF($G$3:CO$3,"数量-出",$G685:CO685))),0)</f>
        <v>0</v>
      </c>
      <c r="CR685" s="115">
        <f t="shared" si="436"/>
        <v>0</v>
      </c>
      <c r="CS685" s="125"/>
      <c r="CT685" s="126"/>
      <c r="CU685" s="123"/>
      <c r="CV685" s="112"/>
      <c r="CW685" s="119">
        <f t="shared" si="437"/>
        <v>0</v>
      </c>
      <c r="CX685" s="124"/>
      <c r="CY685" s="115">
        <f>IFERROR(IF(CX685="",0,(SUMIF($G$3:CW$3,"金额-入",$G685:CW685)-SUMIF($G$3:CW$3,"金额-出",$G685:CW685))/(SUMIF($G$3:CW$3,"数量-入",$G685:CW685)-SUMIF($G$3:CW$3,"数量-出",$G685:CW685))),0)</f>
        <v>0</v>
      </c>
      <c r="CZ685" s="115">
        <f t="shared" si="438"/>
        <v>0</v>
      </c>
      <c r="DA685" s="125"/>
      <c r="DB685" s="126"/>
      <c r="DC685" s="123"/>
      <c r="DD685" s="112"/>
      <c r="DE685" s="119">
        <f t="shared" si="439"/>
        <v>0</v>
      </c>
      <c r="DF685" s="124"/>
      <c r="DG685" s="115">
        <f>IFERROR(IF(DF685="",0,(SUMIF($G$3:DE$3,"金额-入",$G685:DE685)-SUMIF($G$3:DE$3,"金额-出",$G685:DE685))/(SUMIF($G$3:DE$3,"数量-入",$G685:DE685)-SUMIF($G$3:DE$3,"数量-出",$G685:DE685))),0)</f>
        <v>0</v>
      </c>
      <c r="DH685" s="115">
        <f t="shared" si="440"/>
        <v>0</v>
      </c>
      <c r="DI685" s="125"/>
      <c r="DJ685" s="126"/>
      <c r="DK685" s="109">
        <f t="array" ref="DK685">MIN(IF(($G$3:$DJ$3="单价")*(G685:DJ685&lt;&gt;0),G685:DJ685))</f>
        <v>0</v>
      </c>
      <c r="DL685" s="97">
        <f t="array" ref="DL685">MAX(IF($G$3:$DJ$3="单价",G685:DJ685))</f>
        <v>0</v>
      </c>
      <c r="DM685" s="115">
        <f t="shared" si="441"/>
        <v>0</v>
      </c>
      <c r="DN685" s="127"/>
      <c r="DO685" s="2"/>
      <c r="DP685" s="11">
        <f t="shared" si="442"/>
        <v>0</v>
      </c>
      <c r="DQ685" s="11">
        <f t="shared" si="443"/>
        <v>0</v>
      </c>
      <c r="DR685" s="11"/>
      <c r="DS685" s="11"/>
      <c r="DT685" s="11"/>
      <c r="DU685" s="2"/>
      <c r="DV685" s="2"/>
      <c r="DW685" s="2"/>
      <c r="DX685" s="2"/>
      <c r="DY685" s="2"/>
    </row>
    <row r="686" spans="1:129" ht="18" hidden="1" customHeight="1" outlineLevel="1" x14ac:dyDescent="0.15">
      <c r="A686" s="2"/>
      <c r="B686" s="53">
        <f t="shared" si="406"/>
        <v>682</v>
      </c>
      <c r="C686" s="5"/>
      <c r="D686" s="6"/>
      <c r="E686" s="7"/>
      <c r="F686" s="8"/>
      <c r="G686" s="111"/>
      <c r="H686" s="112"/>
      <c r="I686" s="113">
        <f t="shared" si="409"/>
        <v>0</v>
      </c>
      <c r="J686" s="114">
        <f t="shared" si="410"/>
        <v>0</v>
      </c>
      <c r="K686" s="115">
        <f t="shared" si="407"/>
        <v>0</v>
      </c>
      <c r="L686" s="113">
        <f t="shared" si="411"/>
        <v>0</v>
      </c>
      <c r="M686" s="114">
        <f t="shared" si="412"/>
        <v>0</v>
      </c>
      <c r="N686" s="115">
        <f t="shared" si="408"/>
        <v>0</v>
      </c>
      <c r="O686" s="113">
        <f t="shared" si="413"/>
        <v>0</v>
      </c>
      <c r="P686" s="116">
        <f t="shared" si="414"/>
        <v>0</v>
      </c>
      <c r="Q686" s="117">
        <f t="shared" si="415"/>
        <v>0</v>
      </c>
      <c r="R686" s="118">
        <f t="shared" si="416"/>
        <v>0</v>
      </c>
      <c r="S686" s="111"/>
      <c r="T686" s="112"/>
      <c r="U686" s="119">
        <f t="shared" si="417"/>
        <v>0</v>
      </c>
      <c r="V686" s="120"/>
      <c r="W686" s="115">
        <f>IFERROR(IF(V686="",0,(SUMIF($G$3:U$3,"金额-入",$G686:U686)-SUMIF($G$3:U$3,"金额-出",$G686:U686))/(SUMIF($G$3:U$3,"数量-入",$G686:U686)-SUMIF($G$3:U$3,"数量-出",$G686:U686))),0)</f>
        <v>0</v>
      </c>
      <c r="X686" s="115">
        <f t="shared" si="418"/>
        <v>0</v>
      </c>
      <c r="Y686" s="121"/>
      <c r="Z686" s="122"/>
      <c r="AA686" s="111"/>
      <c r="AB686" s="112"/>
      <c r="AC686" s="119">
        <f t="shared" si="419"/>
        <v>0</v>
      </c>
      <c r="AD686" s="120"/>
      <c r="AE686" s="115">
        <f>IFERROR(IF(AD686="",0,(SUMIF($G$3:AC$3,"金额-入",$G686:AC686)-SUMIF($G$3:AC$3,"金额-出",$G686:AC686))/(SUMIF($G$3:AC$3,"数量-入",$G686:AC686)-SUMIF($G$3:AC$3,"数量-出",$G686:AC686))),0)</f>
        <v>0</v>
      </c>
      <c r="AF686" s="115">
        <f t="shared" si="420"/>
        <v>0</v>
      </c>
      <c r="AG686" s="121"/>
      <c r="AH686" s="122"/>
      <c r="AI686" s="123"/>
      <c r="AJ686" s="112"/>
      <c r="AK686" s="119">
        <f t="shared" si="421"/>
        <v>0</v>
      </c>
      <c r="AL686" s="124"/>
      <c r="AM686" s="115">
        <f>IFERROR(IF(AL686="",0,(SUMIF($G$3:AK$3,"金额-入",$G686:AK686)-SUMIF($G$3:AK$3,"金额-出",$G686:AK686))/(SUMIF($G$3:AK$3,"数量-入",$G686:AK686)-SUMIF($G$3:AK$3,"数量-出",$G686:AK686))),0)</f>
        <v>0</v>
      </c>
      <c r="AN686" s="115">
        <f t="shared" si="422"/>
        <v>0</v>
      </c>
      <c r="AO686" s="125"/>
      <c r="AP686" s="126"/>
      <c r="AQ686" s="123"/>
      <c r="AR686" s="112"/>
      <c r="AS686" s="119">
        <f t="shared" si="423"/>
        <v>0</v>
      </c>
      <c r="AT686" s="124"/>
      <c r="AU686" s="115">
        <f>IFERROR(IF(AT686="",0,(SUMIF($G$3:AS$3,"金额-入",$G686:AS686)-SUMIF($G$3:AS$3,"金额-出",$G686:AS686))/(SUMIF($G$3:AS$3,"数量-入",$G686:AS686)-SUMIF($G$3:AS$3,"数量-出",$G686:AS686))),0)</f>
        <v>0</v>
      </c>
      <c r="AV686" s="115">
        <f t="shared" si="424"/>
        <v>0</v>
      </c>
      <c r="AW686" s="125"/>
      <c r="AX686" s="126"/>
      <c r="AY686" s="123"/>
      <c r="AZ686" s="112"/>
      <c r="BA686" s="119">
        <f t="shared" si="425"/>
        <v>0</v>
      </c>
      <c r="BB686" s="124"/>
      <c r="BC686" s="115">
        <f>IFERROR(IF(BB686="",0,(SUMIF($G$3:BA$3,"金额-入",$G686:BA686)-SUMIF($G$3:BA$3,"金额-出",$G686:BA686))/(SUMIF($G$3:BA$3,"数量-入",$G686:BA686)-SUMIF($G$3:BA$3,"数量-出",$G686:BA686))),0)</f>
        <v>0</v>
      </c>
      <c r="BD686" s="115">
        <f t="shared" si="426"/>
        <v>0</v>
      </c>
      <c r="BE686" s="125"/>
      <c r="BF686" s="126"/>
      <c r="BG686" s="123"/>
      <c r="BH686" s="112"/>
      <c r="BI686" s="119">
        <f t="shared" si="427"/>
        <v>0</v>
      </c>
      <c r="BJ686" s="124"/>
      <c r="BK686" s="115">
        <f>IFERROR(IF(BJ686="",0,(SUMIF($G$3:BI$3,"金额-入",$G686:BI686)-SUMIF($G$3:BI$3,"金额-出",$G686:BI686))/(SUMIF($G$3:BI$3,"数量-入",$G686:BI686)-SUMIF($G$3:BI$3,"数量-出",$G686:BI686))),0)</f>
        <v>0</v>
      </c>
      <c r="BL686" s="115">
        <f t="shared" si="428"/>
        <v>0</v>
      </c>
      <c r="BM686" s="125"/>
      <c r="BN686" s="126"/>
      <c r="BO686" s="123"/>
      <c r="BP686" s="112"/>
      <c r="BQ686" s="119">
        <f t="shared" si="429"/>
        <v>0</v>
      </c>
      <c r="BR686" s="124"/>
      <c r="BS686" s="115">
        <f>IFERROR(IF(BR686="",0,(SUMIF($G$3:BQ$3,"金额-入",$G686:BQ686)-SUMIF($G$3:BQ$3,"金额-出",$G686:BQ686))/(SUMIF($G$3:BQ$3,"数量-入",$G686:BQ686)-SUMIF($G$3:BQ$3,"数量-出",$G686:BQ686))),0)</f>
        <v>0</v>
      </c>
      <c r="BT686" s="115">
        <f t="shared" si="430"/>
        <v>0</v>
      </c>
      <c r="BU686" s="125"/>
      <c r="BV686" s="126"/>
      <c r="BW686" s="123"/>
      <c r="BX686" s="112"/>
      <c r="BY686" s="119">
        <f t="shared" si="431"/>
        <v>0</v>
      </c>
      <c r="BZ686" s="124"/>
      <c r="CA686" s="115">
        <f>IFERROR(IF(BZ686="",0,(SUMIF($G$3:BY$3,"金额-入",$G686:BY686)-SUMIF($G$3:BY$3,"金额-出",$G686:BY686))/(SUMIF($G$3:BY$3,"数量-入",$G686:BY686)-SUMIF($G$3:BY$3,"数量-出",$G686:BY686))),0)</f>
        <v>0</v>
      </c>
      <c r="CB686" s="115">
        <f t="shared" si="432"/>
        <v>0</v>
      </c>
      <c r="CC686" s="125"/>
      <c r="CD686" s="126"/>
      <c r="CE686" s="123"/>
      <c r="CF686" s="112"/>
      <c r="CG686" s="119">
        <f t="shared" si="433"/>
        <v>0</v>
      </c>
      <c r="CH686" s="124"/>
      <c r="CI686" s="115">
        <f>IFERROR(IF(CH686="",0,(SUMIF($G$3:CG$3,"金额-入",$G686:CG686)-SUMIF($G$3:CG$3,"金额-出",$G686:CG686))/(SUMIF($G$3:CG$3,"数量-入",$G686:CG686)-SUMIF($G$3:CG$3,"数量-出",$G686:CG686))),0)</f>
        <v>0</v>
      </c>
      <c r="CJ686" s="115">
        <f t="shared" si="434"/>
        <v>0</v>
      </c>
      <c r="CK686" s="125"/>
      <c r="CL686" s="126"/>
      <c r="CM686" s="123"/>
      <c r="CN686" s="112"/>
      <c r="CO686" s="119">
        <f t="shared" si="435"/>
        <v>0</v>
      </c>
      <c r="CP686" s="124"/>
      <c r="CQ686" s="115">
        <f>IFERROR(IF(CP686="",0,(SUMIF($G$3:CO$3,"金额-入",$G686:CO686)-SUMIF($G$3:CO$3,"金额-出",$G686:CO686))/(SUMIF($G$3:CO$3,"数量-入",$G686:CO686)-SUMIF($G$3:CO$3,"数量-出",$G686:CO686))),0)</f>
        <v>0</v>
      </c>
      <c r="CR686" s="115">
        <f t="shared" si="436"/>
        <v>0</v>
      </c>
      <c r="CS686" s="125"/>
      <c r="CT686" s="126"/>
      <c r="CU686" s="123"/>
      <c r="CV686" s="112"/>
      <c r="CW686" s="119">
        <f t="shared" si="437"/>
        <v>0</v>
      </c>
      <c r="CX686" s="124"/>
      <c r="CY686" s="115">
        <f>IFERROR(IF(CX686="",0,(SUMIF($G$3:CW$3,"金额-入",$G686:CW686)-SUMIF($G$3:CW$3,"金额-出",$G686:CW686))/(SUMIF($G$3:CW$3,"数量-入",$G686:CW686)-SUMIF($G$3:CW$3,"数量-出",$G686:CW686))),0)</f>
        <v>0</v>
      </c>
      <c r="CZ686" s="115">
        <f t="shared" si="438"/>
        <v>0</v>
      </c>
      <c r="DA686" s="125"/>
      <c r="DB686" s="126"/>
      <c r="DC686" s="123"/>
      <c r="DD686" s="112"/>
      <c r="DE686" s="119">
        <f t="shared" si="439"/>
        <v>0</v>
      </c>
      <c r="DF686" s="124"/>
      <c r="DG686" s="115">
        <f>IFERROR(IF(DF686="",0,(SUMIF($G$3:DE$3,"金额-入",$G686:DE686)-SUMIF($G$3:DE$3,"金额-出",$G686:DE686))/(SUMIF($G$3:DE$3,"数量-入",$G686:DE686)-SUMIF($G$3:DE$3,"数量-出",$G686:DE686))),0)</f>
        <v>0</v>
      </c>
      <c r="DH686" s="115">
        <f t="shared" si="440"/>
        <v>0</v>
      </c>
      <c r="DI686" s="125"/>
      <c r="DJ686" s="126"/>
      <c r="DK686" s="109">
        <f t="array" ref="DK686">MIN(IF(($G$3:$DJ$3="单价")*(G686:DJ686&lt;&gt;0),G686:DJ686))</f>
        <v>0</v>
      </c>
      <c r="DL686" s="97">
        <f t="array" ref="DL686">MAX(IF($G$3:$DJ$3="单价",G686:DJ686))</f>
        <v>0</v>
      </c>
      <c r="DM686" s="115">
        <f t="shared" si="441"/>
        <v>0</v>
      </c>
      <c r="DN686" s="127"/>
      <c r="DO686" s="2"/>
      <c r="DP686" s="11">
        <f t="shared" si="442"/>
        <v>0</v>
      </c>
      <c r="DQ686" s="11">
        <f t="shared" si="443"/>
        <v>0</v>
      </c>
      <c r="DR686" s="11"/>
      <c r="DS686" s="11"/>
      <c r="DT686" s="11"/>
      <c r="DU686" s="2"/>
      <c r="DV686" s="2"/>
      <c r="DW686" s="2"/>
      <c r="DX686" s="2"/>
      <c r="DY686" s="2"/>
    </row>
    <row r="687" spans="1:129" ht="18" hidden="1" customHeight="1" outlineLevel="1" x14ac:dyDescent="0.15">
      <c r="A687" s="2"/>
      <c r="B687" s="53">
        <f t="shared" si="406"/>
        <v>683</v>
      </c>
      <c r="C687" s="5"/>
      <c r="D687" s="6"/>
      <c r="E687" s="7"/>
      <c r="F687" s="8"/>
      <c r="G687" s="111"/>
      <c r="H687" s="112"/>
      <c r="I687" s="113">
        <f t="shared" si="409"/>
        <v>0</v>
      </c>
      <c r="J687" s="114">
        <f t="shared" si="410"/>
        <v>0</v>
      </c>
      <c r="K687" s="115">
        <f t="shared" si="407"/>
        <v>0</v>
      </c>
      <c r="L687" s="113">
        <f t="shared" si="411"/>
        <v>0</v>
      </c>
      <c r="M687" s="114">
        <f t="shared" si="412"/>
        <v>0</v>
      </c>
      <c r="N687" s="115">
        <f t="shared" si="408"/>
        <v>0</v>
      </c>
      <c r="O687" s="113">
        <f t="shared" si="413"/>
        <v>0</v>
      </c>
      <c r="P687" s="116">
        <f t="shared" si="414"/>
        <v>0</v>
      </c>
      <c r="Q687" s="117">
        <f t="shared" si="415"/>
        <v>0</v>
      </c>
      <c r="R687" s="118">
        <f t="shared" si="416"/>
        <v>0</v>
      </c>
      <c r="S687" s="111"/>
      <c r="T687" s="112"/>
      <c r="U687" s="119">
        <f t="shared" si="417"/>
        <v>0</v>
      </c>
      <c r="V687" s="120"/>
      <c r="W687" s="115">
        <f>IFERROR(IF(V687="",0,(SUMIF($G$3:U$3,"金额-入",$G687:U687)-SUMIF($G$3:U$3,"金额-出",$G687:U687))/(SUMIF($G$3:U$3,"数量-入",$G687:U687)-SUMIF($G$3:U$3,"数量-出",$G687:U687))),0)</f>
        <v>0</v>
      </c>
      <c r="X687" s="115">
        <f t="shared" si="418"/>
        <v>0</v>
      </c>
      <c r="Y687" s="121"/>
      <c r="Z687" s="122"/>
      <c r="AA687" s="111"/>
      <c r="AB687" s="112"/>
      <c r="AC687" s="119">
        <f t="shared" si="419"/>
        <v>0</v>
      </c>
      <c r="AD687" s="120"/>
      <c r="AE687" s="115">
        <f>IFERROR(IF(AD687="",0,(SUMIF($G$3:AC$3,"金额-入",$G687:AC687)-SUMIF($G$3:AC$3,"金额-出",$G687:AC687))/(SUMIF($G$3:AC$3,"数量-入",$G687:AC687)-SUMIF($G$3:AC$3,"数量-出",$G687:AC687))),0)</f>
        <v>0</v>
      </c>
      <c r="AF687" s="115">
        <f t="shared" si="420"/>
        <v>0</v>
      </c>
      <c r="AG687" s="121"/>
      <c r="AH687" s="122"/>
      <c r="AI687" s="123"/>
      <c r="AJ687" s="112"/>
      <c r="AK687" s="119">
        <f t="shared" si="421"/>
        <v>0</v>
      </c>
      <c r="AL687" s="124"/>
      <c r="AM687" s="115">
        <f>IFERROR(IF(AL687="",0,(SUMIF($G$3:AK$3,"金额-入",$G687:AK687)-SUMIF($G$3:AK$3,"金额-出",$G687:AK687))/(SUMIF($G$3:AK$3,"数量-入",$G687:AK687)-SUMIF($G$3:AK$3,"数量-出",$G687:AK687))),0)</f>
        <v>0</v>
      </c>
      <c r="AN687" s="115">
        <f t="shared" si="422"/>
        <v>0</v>
      </c>
      <c r="AO687" s="125"/>
      <c r="AP687" s="126"/>
      <c r="AQ687" s="123"/>
      <c r="AR687" s="112"/>
      <c r="AS687" s="119">
        <f t="shared" si="423"/>
        <v>0</v>
      </c>
      <c r="AT687" s="124"/>
      <c r="AU687" s="115">
        <f>IFERROR(IF(AT687="",0,(SUMIF($G$3:AS$3,"金额-入",$G687:AS687)-SUMIF($G$3:AS$3,"金额-出",$G687:AS687))/(SUMIF($G$3:AS$3,"数量-入",$G687:AS687)-SUMIF($G$3:AS$3,"数量-出",$G687:AS687))),0)</f>
        <v>0</v>
      </c>
      <c r="AV687" s="115">
        <f t="shared" si="424"/>
        <v>0</v>
      </c>
      <c r="AW687" s="125"/>
      <c r="AX687" s="126"/>
      <c r="AY687" s="123"/>
      <c r="AZ687" s="112"/>
      <c r="BA687" s="119">
        <f t="shared" si="425"/>
        <v>0</v>
      </c>
      <c r="BB687" s="124"/>
      <c r="BC687" s="115">
        <f>IFERROR(IF(BB687="",0,(SUMIF($G$3:BA$3,"金额-入",$G687:BA687)-SUMIF($G$3:BA$3,"金额-出",$G687:BA687))/(SUMIF($G$3:BA$3,"数量-入",$G687:BA687)-SUMIF($G$3:BA$3,"数量-出",$G687:BA687))),0)</f>
        <v>0</v>
      </c>
      <c r="BD687" s="115">
        <f t="shared" si="426"/>
        <v>0</v>
      </c>
      <c r="BE687" s="125"/>
      <c r="BF687" s="126"/>
      <c r="BG687" s="123"/>
      <c r="BH687" s="112"/>
      <c r="BI687" s="119">
        <f t="shared" si="427"/>
        <v>0</v>
      </c>
      <c r="BJ687" s="124"/>
      <c r="BK687" s="115">
        <f>IFERROR(IF(BJ687="",0,(SUMIF($G$3:BI$3,"金额-入",$G687:BI687)-SUMIF($G$3:BI$3,"金额-出",$G687:BI687))/(SUMIF($G$3:BI$3,"数量-入",$G687:BI687)-SUMIF($G$3:BI$3,"数量-出",$G687:BI687))),0)</f>
        <v>0</v>
      </c>
      <c r="BL687" s="115">
        <f t="shared" si="428"/>
        <v>0</v>
      </c>
      <c r="BM687" s="125"/>
      <c r="BN687" s="126"/>
      <c r="BO687" s="123"/>
      <c r="BP687" s="112"/>
      <c r="BQ687" s="119">
        <f t="shared" si="429"/>
        <v>0</v>
      </c>
      <c r="BR687" s="124"/>
      <c r="BS687" s="115">
        <f>IFERROR(IF(BR687="",0,(SUMIF($G$3:BQ$3,"金额-入",$G687:BQ687)-SUMIF($G$3:BQ$3,"金额-出",$G687:BQ687))/(SUMIF($G$3:BQ$3,"数量-入",$G687:BQ687)-SUMIF($G$3:BQ$3,"数量-出",$G687:BQ687))),0)</f>
        <v>0</v>
      </c>
      <c r="BT687" s="115">
        <f t="shared" si="430"/>
        <v>0</v>
      </c>
      <c r="BU687" s="125"/>
      <c r="BV687" s="126"/>
      <c r="BW687" s="123"/>
      <c r="BX687" s="112"/>
      <c r="BY687" s="119">
        <f t="shared" si="431"/>
        <v>0</v>
      </c>
      <c r="BZ687" s="124"/>
      <c r="CA687" s="115">
        <f>IFERROR(IF(BZ687="",0,(SUMIF($G$3:BY$3,"金额-入",$G687:BY687)-SUMIF($G$3:BY$3,"金额-出",$G687:BY687))/(SUMIF($G$3:BY$3,"数量-入",$G687:BY687)-SUMIF($G$3:BY$3,"数量-出",$G687:BY687))),0)</f>
        <v>0</v>
      </c>
      <c r="CB687" s="115">
        <f t="shared" si="432"/>
        <v>0</v>
      </c>
      <c r="CC687" s="125"/>
      <c r="CD687" s="126"/>
      <c r="CE687" s="123"/>
      <c r="CF687" s="112"/>
      <c r="CG687" s="119">
        <f t="shared" si="433"/>
        <v>0</v>
      </c>
      <c r="CH687" s="124"/>
      <c r="CI687" s="115">
        <f>IFERROR(IF(CH687="",0,(SUMIF($G$3:CG$3,"金额-入",$G687:CG687)-SUMIF($G$3:CG$3,"金额-出",$G687:CG687))/(SUMIF($G$3:CG$3,"数量-入",$G687:CG687)-SUMIF($G$3:CG$3,"数量-出",$G687:CG687))),0)</f>
        <v>0</v>
      </c>
      <c r="CJ687" s="115">
        <f t="shared" si="434"/>
        <v>0</v>
      </c>
      <c r="CK687" s="125"/>
      <c r="CL687" s="126"/>
      <c r="CM687" s="123"/>
      <c r="CN687" s="112"/>
      <c r="CO687" s="119">
        <f t="shared" si="435"/>
        <v>0</v>
      </c>
      <c r="CP687" s="124"/>
      <c r="CQ687" s="115">
        <f>IFERROR(IF(CP687="",0,(SUMIF($G$3:CO$3,"金额-入",$G687:CO687)-SUMIF($G$3:CO$3,"金额-出",$G687:CO687))/(SUMIF($G$3:CO$3,"数量-入",$G687:CO687)-SUMIF($G$3:CO$3,"数量-出",$G687:CO687))),0)</f>
        <v>0</v>
      </c>
      <c r="CR687" s="115">
        <f t="shared" si="436"/>
        <v>0</v>
      </c>
      <c r="CS687" s="125"/>
      <c r="CT687" s="126"/>
      <c r="CU687" s="123"/>
      <c r="CV687" s="112"/>
      <c r="CW687" s="119">
        <f t="shared" si="437"/>
        <v>0</v>
      </c>
      <c r="CX687" s="124"/>
      <c r="CY687" s="115">
        <f>IFERROR(IF(CX687="",0,(SUMIF($G$3:CW$3,"金额-入",$G687:CW687)-SUMIF($G$3:CW$3,"金额-出",$G687:CW687))/(SUMIF($G$3:CW$3,"数量-入",$G687:CW687)-SUMIF($G$3:CW$3,"数量-出",$G687:CW687))),0)</f>
        <v>0</v>
      </c>
      <c r="CZ687" s="115">
        <f t="shared" si="438"/>
        <v>0</v>
      </c>
      <c r="DA687" s="125"/>
      <c r="DB687" s="126"/>
      <c r="DC687" s="123"/>
      <c r="DD687" s="112"/>
      <c r="DE687" s="119">
        <f t="shared" si="439"/>
        <v>0</v>
      </c>
      <c r="DF687" s="124"/>
      <c r="DG687" s="115">
        <f>IFERROR(IF(DF687="",0,(SUMIF($G$3:DE$3,"金额-入",$G687:DE687)-SUMIF($G$3:DE$3,"金额-出",$G687:DE687))/(SUMIF($G$3:DE$3,"数量-入",$G687:DE687)-SUMIF($G$3:DE$3,"数量-出",$G687:DE687))),0)</f>
        <v>0</v>
      </c>
      <c r="DH687" s="115">
        <f t="shared" si="440"/>
        <v>0</v>
      </c>
      <c r="DI687" s="125"/>
      <c r="DJ687" s="126"/>
      <c r="DK687" s="109">
        <f t="array" ref="DK687">MIN(IF(($G$3:$DJ$3="单价")*(G687:DJ687&lt;&gt;0),G687:DJ687))</f>
        <v>0</v>
      </c>
      <c r="DL687" s="97">
        <f t="array" ref="DL687">MAX(IF($G$3:$DJ$3="单价",G687:DJ687))</f>
        <v>0</v>
      </c>
      <c r="DM687" s="115">
        <f t="shared" si="441"/>
        <v>0</v>
      </c>
      <c r="DN687" s="127"/>
      <c r="DO687" s="2"/>
      <c r="DP687" s="11">
        <f t="shared" si="442"/>
        <v>0</v>
      </c>
      <c r="DQ687" s="11">
        <f t="shared" si="443"/>
        <v>0</v>
      </c>
      <c r="DR687" s="11"/>
      <c r="DS687" s="11"/>
      <c r="DT687" s="11"/>
      <c r="DU687" s="2"/>
      <c r="DV687" s="2"/>
      <c r="DW687" s="2"/>
      <c r="DX687" s="2"/>
      <c r="DY687" s="2"/>
    </row>
    <row r="688" spans="1:129" ht="18" hidden="1" customHeight="1" outlineLevel="1" x14ac:dyDescent="0.15">
      <c r="A688" s="2"/>
      <c r="B688" s="53">
        <f t="shared" si="406"/>
        <v>684</v>
      </c>
      <c r="C688" s="5"/>
      <c r="D688" s="6"/>
      <c r="E688" s="7"/>
      <c r="F688" s="8"/>
      <c r="G688" s="111"/>
      <c r="H688" s="112"/>
      <c r="I688" s="113">
        <f t="shared" si="409"/>
        <v>0</v>
      </c>
      <c r="J688" s="114">
        <f t="shared" si="410"/>
        <v>0</v>
      </c>
      <c r="K688" s="115">
        <f t="shared" si="407"/>
        <v>0</v>
      </c>
      <c r="L688" s="113">
        <f t="shared" si="411"/>
        <v>0</v>
      </c>
      <c r="M688" s="114">
        <f t="shared" si="412"/>
        <v>0</v>
      </c>
      <c r="N688" s="115">
        <f t="shared" si="408"/>
        <v>0</v>
      </c>
      <c r="O688" s="113">
        <f t="shared" si="413"/>
        <v>0</v>
      </c>
      <c r="P688" s="116">
        <f t="shared" si="414"/>
        <v>0</v>
      </c>
      <c r="Q688" s="117">
        <f t="shared" si="415"/>
        <v>0</v>
      </c>
      <c r="R688" s="118">
        <f t="shared" si="416"/>
        <v>0</v>
      </c>
      <c r="S688" s="111"/>
      <c r="T688" s="112"/>
      <c r="U688" s="119">
        <f t="shared" si="417"/>
        <v>0</v>
      </c>
      <c r="V688" s="120"/>
      <c r="W688" s="115">
        <f>IFERROR(IF(V688="",0,(SUMIF($G$3:U$3,"金额-入",$G688:U688)-SUMIF($G$3:U$3,"金额-出",$G688:U688))/(SUMIF($G$3:U$3,"数量-入",$G688:U688)-SUMIF($G$3:U$3,"数量-出",$G688:U688))),0)</f>
        <v>0</v>
      </c>
      <c r="X688" s="115">
        <f t="shared" si="418"/>
        <v>0</v>
      </c>
      <c r="Y688" s="121"/>
      <c r="Z688" s="122"/>
      <c r="AA688" s="111"/>
      <c r="AB688" s="112"/>
      <c r="AC688" s="119">
        <f t="shared" si="419"/>
        <v>0</v>
      </c>
      <c r="AD688" s="120"/>
      <c r="AE688" s="115">
        <f>IFERROR(IF(AD688="",0,(SUMIF($G$3:AC$3,"金额-入",$G688:AC688)-SUMIF($G$3:AC$3,"金额-出",$G688:AC688))/(SUMIF($G$3:AC$3,"数量-入",$G688:AC688)-SUMIF($G$3:AC$3,"数量-出",$G688:AC688))),0)</f>
        <v>0</v>
      </c>
      <c r="AF688" s="115">
        <f t="shared" si="420"/>
        <v>0</v>
      </c>
      <c r="AG688" s="121"/>
      <c r="AH688" s="122"/>
      <c r="AI688" s="123"/>
      <c r="AJ688" s="112"/>
      <c r="AK688" s="119">
        <f t="shared" si="421"/>
        <v>0</v>
      </c>
      <c r="AL688" s="124"/>
      <c r="AM688" s="115">
        <f>IFERROR(IF(AL688="",0,(SUMIF($G$3:AK$3,"金额-入",$G688:AK688)-SUMIF($G$3:AK$3,"金额-出",$G688:AK688))/(SUMIF($G$3:AK$3,"数量-入",$G688:AK688)-SUMIF($G$3:AK$3,"数量-出",$G688:AK688))),0)</f>
        <v>0</v>
      </c>
      <c r="AN688" s="115">
        <f t="shared" si="422"/>
        <v>0</v>
      </c>
      <c r="AO688" s="125"/>
      <c r="AP688" s="126"/>
      <c r="AQ688" s="123"/>
      <c r="AR688" s="112"/>
      <c r="AS688" s="119">
        <f t="shared" si="423"/>
        <v>0</v>
      </c>
      <c r="AT688" s="124"/>
      <c r="AU688" s="115">
        <f>IFERROR(IF(AT688="",0,(SUMIF($G$3:AS$3,"金额-入",$G688:AS688)-SUMIF($G$3:AS$3,"金额-出",$G688:AS688))/(SUMIF($G$3:AS$3,"数量-入",$G688:AS688)-SUMIF($G$3:AS$3,"数量-出",$G688:AS688))),0)</f>
        <v>0</v>
      </c>
      <c r="AV688" s="115">
        <f t="shared" si="424"/>
        <v>0</v>
      </c>
      <c r="AW688" s="125"/>
      <c r="AX688" s="126"/>
      <c r="AY688" s="123"/>
      <c r="AZ688" s="112"/>
      <c r="BA688" s="119">
        <f t="shared" si="425"/>
        <v>0</v>
      </c>
      <c r="BB688" s="124"/>
      <c r="BC688" s="115">
        <f>IFERROR(IF(BB688="",0,(SUMIF($G$3:BA$3,"金额-入",$G688:BA688)-SUMIF($G$3:BA$3,"金额-出",$G688:BA688))/(SUMIF($G$3:BA$3,"数量-入",$G688:BA688)-SUMIF($G$3:BA$3,"数量-出",$G688:BA688))),0)</f>
        <v>0</v>
      </c>
      <c r="BD688" s="115">
        <f t="shared" si="426"/>
        <v>0</v>
      </c>
      <c r="BE688" s="125"/>
      <c r="BF688" s="126"/>
      <c r="BG688" s="123"/>
      <c r="BH688" s="112"/>
      <c r="BI688" s="119">
        <f t="shared" si="427"/>
        <v>0</v>
      </c>
      <c r="BJ688" s="124"/>
      <c r="BK688" s="115">
        <f>IFERROR(IF(BJ688="",0,(SUMIF($G$3:BI$3,"金额-入",$G688:BI688)-SUMIF($G$3:BI$3,"金额-出",$G688:BI688))/(SUMIF($G$3:BI$3,"数量-入",$G688:BI688)-SUMIF($G$3:BI$3,"数量-出",$G688:BI688))),0)</f>
        <v>0</v>
      </c>
      <c r="BL688" s="115">
        <f t="shared" si="428"/>
        <v>0</v>
      </c>
      <c r="BM688" s="125"/>
      <c r="BN688" s="126"/>
      <c r="BO688" s="123"/>
      <c r="BP688" s="112"/>
      <c r="BQ688" s="119">
        <f t="shared" si="429"/>
        <v>0</v>
      </c>
      <c r="BR688" s="124"/>
      <c r="BS688" s="115">
        <f>IFERROR(IF(BR688="",0,(SUMIF($G$3:BQ$3,"金额-入",$G688:BQ688)-SUMIF($G$3:BQ$3,"金额-出",$G688:BQ688))/(SUMIF($G$3:BQ$3,"数量-入",$G688:BQ688)-SUMIF($G$3:BQ$3,"数量-出",$G688:BQ688))),0)</f>
        <v>0</v>
      </c>
      <c r="BT688" s="115">
        <f t="shared" si="430"/>
        <v>0</v>
      </c>
      <c r="BU688" s="125"/>
      <c r="BV688" s="126"/>
      <c r="BW688" s="123"/>
      <c r="BX688" s="112"/>
      <c r="BY688" s="119">
        <f t="shared" si="431"/>
        <v>0</v>
      </c>
      <c r="BZ688" s="124"/>
      <c r="CA688" s="115">
        <f>IFERROR(IF(BZ688="",0,(SUMIF($G$3:BY$3,"金额-入",$G688:BY688)-SUMIF($G$3:BY$3,"金额-出",$G688:BY688))/(SUMIF($G$3:BY$3,"数量-入",$G688:BY688)-SUMIF($G$3:BY$3,"数量-出",$G688:BY688))),0)</f>
        <v>0</v>
      </c>
      <c r="CB688" s="115">
        <f t="shared" si="432"/>
        <v>0</v>
      </c>
      <c r="CC688" s="125"/>
      <c r="CD688" s="126"/>
      <c r="CE688" s="123"/>
      <c r="CF688" s="112"/>
      <c r="CG688" s="119">
        <f t="shared" si="433"/>
        <v>0</v>
      </c>
      <c r="CH688" s="124"/>
      <c r="CI688" s="115">
        <f>IFERROR(IF(CH688="",0,(SUMIF($G$3:CG$3,"金额-入",$G688:CG688)-SUMIF($G$3:CG$3,"金额-出",$G688:CG688))/(SUMIF($G$3:CG$3,"数量-入",$G688:CG688)-SUMIF($G$3:CG$3,"数量-出",$G688:CG688))),0)</f>
        <v>0</v>
      </c>
      <c r="CJ688" s="115">
        <f t="shared" si="434"/>
        <v>0</v>
      </c>
      <c r="CK688" s="125"/>
      <c r="CL688" s="126"/>
      <c r="CM688" s="123"/>
      <c r="CN688" s="112"/>
      <c r="CO688" s="119">
        <f t="shared" si="435"/>
        <v>0</v>
      </c>
      <c r="CP688" s="124"/>
      <c r="CQ688" s="115">
        <f>IFERROR(IF(CP688="",0,(SUMIF($G$3:CO$3,"金额-入",$G688:CO688)-SUMIF($G$3:CO$3,"金额-出",$G688:CO688))/(SUMIF($G$3:CO$3,"数量-入",$G688:CO688)-SUMIF($G$3:CO$3,"数量-出",$G688:CO688))),0)</f>
        <v>0</v>
      </c>
      <c r="CR688" s="115">
        <f t="shared" si="436"/>
        <v>0</v>
      </c>
      <c r="CS688" s="125"/>
      <c r="CT688" s="126"/>
      <c r="CU688" s="123"/>
      <c r="CV688" s="112"/>
      <c r="CW688" s="119">
        <f t="shared" si="437"/>
        <v>0</v>
      </c>
      <c r="CX688" s="124"/>
      <c r="CY688" s="115">
        <f>IFERROR(IF(CX688="",0,(SUMIF($G$3:CW$3,"金额-入",$G688:CW688)-SUMIF($G$3:CW$3,"金额-出",$G688:CW688))/(SUMIF($G$3:CW$3,"数量-入",$G688:CW688)-SUMIF($G$3:CW$3,"数量-出",$G688:CW688))),0)</f>
        <v>0</v>
      </c>
      <c r="CZ688" s="115">
        <f t="shared" si="438"/>
        <v>0</v>
      </c>
      <c r="DA688" s="125"/>
      <c r="DB688" s="126"/>
      <c r="DC688" s="123"/>
      <c r="DD688" s="112"/>
      <c r="DE688" s="119">
        <f t="shared" si="439"/>
        <v>0</v>
      </c>
      <c r="DF688" s="124"/>
      <c r="DG688" s="115">
        <f>IFERROR(IF(DF688="",0,(SUMIF($G$3:DE$3,"金额-入",$G688:DE688)-SUMIF($G$3:DE$3,"金额-出",$G688:DE688))/(SUMIF($G$3:DE$3,"数量-入",$G688:DE688)-SUMIF($G$3:DE$3,"数量-出",$G688:DE688))),0)</f>
        <v>0</v>
      </c>
      <c r="DH688" s="115">
        <f t="shared" si="440"/>
        <v>0</v>
      </c>
      <c r="DI688" s="125"/>
      <c r="DJ688" s="126"/>
      <c r="DK688" s="109">
        <f t="array" ref="DK688">MIN(IF(($G$3:$DJ$3="单价")*(G688:DJ688&lt;&gt;0),G688:DJ688))</f>
        <v>0</v>
      </c>
      <c r="DL688" s="97">
        <f t="array" ref="DL688">MAX(IF($G$3:$DJ$3="单价",G688:DJ688))</f>
        <v>0</v>
      </c>
      <c r="DM688" s="115">
        <f t="shared" si="441"/>
        <v>0</v>
      </c>
      <c r="DN688" s="127"/>
      <c r="DO688" s="2"/>
      <c r="DP688" s="11">
        <f t="shared" si="442"/>
        <v>0</v>
      </c>
      <c r="DQ688" s="11">
        <f t="shared" si="443"/>
        <v>0</v>
      </c>
      <c r="DR688" s="11"/>
      <c r="DS688" s="11"/>
      <c r="DT688" s="11"/>
      <c r="DU688" s="2"/>
      <c r="DV688" s="2"/>
      <c r="DW688" s="2"/>
      <c r="DX688" s="2"/>
      <c r="DY688" s="2"/>
    </row>
    <row r="689" spans="1:129" ht="18" hidden="1" customHeight="1" outlineLevel="1" x14ac:dyDescent="0.15">
      <c r="A689" s="2"/>
      <c r="B689" s="53">
        <f t="shared" si="406"/>
        <v>685</v>
      </c>
      <c r="C689" s="5"/>
      <c r="D689" s="6"/>
      <c r="E689" s="7"/>
      <c r="F689" s="8"/>
      <c r="G689" s="111"/>
      <c r="H689" s="112"/>
      <c r="I689" s="113">
        <f t="shared" si="409"/>
        <v>0</v>
      </c>
      <c r="J689" s="114">
        <f t="shared" si="410"/>
        <v>0</v>
      </c>
      <c r="K689" s="115">
        <f t="shared" si="407"/>
        <v>0</v>
      </c>
      <c r="L689" s="113">
        <f t="shared" si="411"/>
        <v>0</v>
      </c>
      <c r="M689" s="114">
        <f t="shared" si="412"/>
        <v>0</v>
      </c>
      <c r="N689" s="115">
        <f t="shared" si="408"/>
        <v>0</v>
      </c>
      <c r="O689" s="113">
        <f t="shared" si="413"/>
        <v>0</v>
      </c>
      <c r="P689" s="116">
        <f t="shared" si="414"/>
        <v>0</v>
      </c>
      <c r="Q689" s="117">
        <f t="shared" si="415"/>
        <v>0</v>
      </c>
      <c r="R689" s="118">
        <f t="shared" si="416"/>
        <v>0</v>
      </c>
      <c r="S689" s="111"/>
      <c r="T689" s="112"/>
      <c r="U689" s="119">
        <f t="shared" si="417"/>
        <v>0</v>
      </c>
      <c r="V689" s="120"/>
      <c r="W689" s="115">
        <f>IFERROR(IF(V689="",0,(SUMIF($G$3:U$3,"金额-入",$G689:U689)-SUMIF($G$3:U$3,"金额-出",$G689:U689))/(SUMIF($G$3:U$3,"数量-入",$G689:U689)-SUMIF($G$3:U$3,"数量-出",$G689:U689))),0)</f>
        <v>0</v>
      </c>
      <c r="X689" s="115">
        <f t="shared" si="418"/>
        <v>0</v>
      </c>
      <c r="Y689" s="121"/>
      <c r="Z689" s="122"/>
      <c r="AA689" s="111"/>
      <c r="AB689" s="112"/>
      <c r="AC689" s="119">
        <f t="shared" si="419"/>
        <v>0</v>
      </c>
      <c r="AD689" s="120"/>
      <c r="AE689" s="115">
        <f>IFERROR(IF(AD689="",0,(SUMIF($G$3:AC$3,"金额-入",$G689:AC689)-SUMIF($G$3:AC$3,"金额-出",$G689:AC689))/(SUMIF($G$3:AC$3,"数量-入",$G689:AC689)-SUMIF($G$3:AC$3,"数量-出",$G689:AC689))),0)</f>
        <v>0</v>
      </c>
      <c r="AF689" s="115">
        <f t="shared" si="420"/>
        <v>0</v>
      </c>
      <c r="AG689" s="121"/>
      <c r="AH689" s="122"/>
      <c r="AI689" s="123"/>
      <c r="AJ689" s="112"/>
      <c r="AK689" s="119">
        <f t="shared" si="421"/>
        <v>0</v>
      </c>
      <c r="AL689" s="124"/>
      <c r="AM689" s="115">
        <f>IFERROR(IF(AL689="",0,(SUMIF($G$3:AK$3,"金额-入",$G689:AK689)-SUMIF($G$3:AK$3,"金额-出",$G689:AK689))/(SUMIF($G$3:AK$3,"数量-入",$G689:AK689)-SUMIF($G$3:AK$3,"数量-出",$G689:AK689))),0)</f>
        <v>0</v>
      </c>
      <c r="AN689" s="115">
        <f t="shared" si="422"/>
        <v>0</v>
      </c>
      <c r="AO689" s="125"/>
      <c r="AP689" s="126"/>
      <c r="AQ689" s="123"/>
      <c r="AR689" s="112"/>
      <c r="AS689" s="119">
        <f t="shared" si="423"/>
        <v>0</v>
      </c>
      <c r="AT689" s="124"/>
      <c r="AU689" s="115">
        <f>IFERROR(IF(AT689="",0,(SUMIF($G$3:AS$3,"金额-入",$G689:AS689)-SUMIF($G$3:AS$3,"金额-出",$G689:AS689))/(SUMIF($G$3:AS$3,"数量-入",$G689:AS689)-SUMIF($G$3:AS$3,"数量-出",$G689:AS689))),0)</f>
        <v>0</v>
      </c>
      <c r="AV689" s="115">
        <f t="shared" si="424"/>
        <v>0</v>
      </c>
      <c r="AW689" s="125"/>
      <c r="AX689" s="126"/>
      <c r="AY689" s="123"/>
      <c r="AZ689" s="112"/>
      <c r="BA689" s="119">
        <f t="shared" si="425"/>
        <v>0</v>
      </c>
      <c r="BB689" s="124"/>
      <c r="BC689" s="115">
        <f>IFERROR(IF(BB689="",0,(SUMIF($G$3:BA$3,"金额-入",$G689:BA689)-SUMIF($G$3:BA$3,"金额-出",$G689:BA689))/(SUMIF($G$3:BA$3,"数量-入",$G689:BA689)-SUMIF($G$3:BA$3,"数量-出",$G689:BA689))),0)</f>
        <v>0</v>
      </c>
      <c r="BD689" s="115">
        <f t="shared" si="426"/>
        <v>0</v>
      </c>
      <c r="BE689" s="125"/>
      <c r="BF689" s="126"/>
      <c r="BG689" s="123"/>
      <c r="BH689" s="112"/>
      <c r="BI689" s="119">
        <f t="shared" si="427"/>
        <v>0</v>
      </c>
      <c r="BJ689" s="124"/>
      <c r="BK689" s="115">
        <f>IFERROR(IF(BJ689="",0,(SUMIF($G$3:BI$3,"金额-入",$G689:BI689)-SUMIF($G$3:BI$3,"金额-出",$G689:BI689))/(SUMIF($G$3:BI$3,"数量-入",$G689:BI689)-SUMIF($G$3:BI$3,"数量-出",$G689:BI689))),0)</f>
        <v>0</v>
      </c>
      <c r="BL689" s="115">
        <f t="shared" si="428"/>
        <v>0</v>
      </c>
      <c r="BM689" s="125"/>
      <c r="BN689" s="126"/>
      <c r="BO689" s="123"/>
      <c r="BP689" s="112"/>
      <c r="BQ689" s="119">
        <f t="shared" si="429"/>
        <v>0</v>
      </c>
      <c r="BR689" s="124"/>
      <c r="BS689" s="115">
        <f>IFERROR(IF(BR689="",0,(SUMIF($G$3:BQ$3,"金额-入",$G689:BQ689)-SUMIF($G$3:BQ$3,"金额-出",$G689:BQ689))/(SUMIF($G$3:BQ$3,"数量-入",$G689:BQ689)-SUMIF($G$3:BQ$3,"数量-出",$G689:BQ689))),0)</f>
        <v>0</v>
      </c>
      <c r="BT689" s="115">
        <f t="shared" si="430"/>
        <v>0</v>
      </c>
      <c r="BU689" s="125"/>
      <c r="BV689" s="126"/>
      <c r="BW689" s="123"/>
      <c r="BX689" s="112"/>
      <c r="BY689" s="119">
        <f t="shared" si="431"/>
        <v>0</v>
      </c>
      <c r="BZ689" s="124"/>
      <c r="CA689" s="115">
        <f>IFERROR(IF(BZ689="",0,(SUMIF($G$3:BY$3,"金额-入",$G689:BY689)-SUMIF($G$3:BY$3,"金额-出",$G689:BY689))/(SUMIF($G$3:BY$3,"数量-入",$G689:BY689)-SUMIF($G$3:BY$3,"数量-出",$G689:BY689))),0)</f>
        <v>0</v>
      </c>
      <c r="CB689" s="115">
        <f t="shared" si="432"/>
        <v>0</v>
      </c>
      <c r="CC689" s="125"/>
      <c r="CD689" s="126"/>
      <c r="CE689" s="123"/>
      <c r="CF689" s="112"/>
      <c r="CG689" s="119">
        <f t="shared" si="433"/>
        <v>0</v>
      </c>
      <c r="CH689" s="124"/>
      <c r="CI689" s="115">
        <f>IFERROR(IF(CH689="",0,(SUMIF($G$3:CG$3,"金额-入",$G689:CG689)-SUMIF($G$3:CG$3,"金额-出",$G689:CG689))/(SUMIF($G$3:CG$3,"数量-入",$G689:CG689)-SUMIF($G$3:CG$3,"数量-出",$G689:CG689))),0)</f>
        <v>0</v>
      </c>
      <c r="CJ689" s="115">
        <f t="shared" si="434"/>
        <v>0</v>
      </c>
      <c r="CK689" s="125"/>
      <c r="CL689" s="126"/>
      <c r="CM689" s="123"/>
      <c r="CN689" s="112"/>
      <c r="CO689" s="119">
        <f t="shared" si="435"/>
        <v>0</v>
      </c>
      <c r="CP689" s="124"/>
      <c r="CQ689" s="115">
        <f>IFERROR(IF(CP689="",0,(SUMIF($G$3:CO$3,"金额-入",$G689:CO689)-SUMIF($G$3:CO$3,"金额-出",$G689:CO689))/(SUMIF($G$3:CO$3,"数量-入",$G689:CO689)-SUMIF($G$3:CO$3,"数量-出",$G689:CO689))),0)</f>
        <v>0</v>
      </c>
      <c r="CR689" s="115">
        <f t="shared" si="436"/>
        <v>0</v>
      </c>
      <c r="CS689" s="125"/>
      <c r="CT689" s="126"/>
      <c r="CU689" s="123"/>
      <c r="CV689" s="112"/>
      <c r="CW689" s="119">
        <f t="shared" si="437"/>
        <v>0</v>
      </c>
      <c r="CX689" s="124"/>
      <c r="CY689" s="115">
        <f>IFERROR(IF(CX689="",0,(SUMIF($G$3:CW$3,"金额-入",$G689:CW689)-SUMIF($G$3:CW$3,"金额-出",$G689:CW689))/(SUMIF($G$3:CW$3,"数量-入",$G689:CW689)-SUMIF($G$3:CW$3,"数量-出",$G689:CW689))),0)</f>
        <v>0</v>
      </c>
      <c r="CZ689" s="115">
        <f t="shared" si="438"/>
        <v>0</v>
      </c>
      <c r="DA689" s="125"/>
      <c r="DB689" s="126"/>
      <c r="DC689" s="123"/>
      <c r="DD689" s="112"/>
      <c r="DE689" s="119">
        <f t="shared" si="439"/>
        <v>0</v>
      </c>
      <c r="DF689" s="124"/>
      <c r="DG689" s="115">
        <f>IFERROR(IF(DF689="",0,(SUMIF($G$3:DE$3,"金额-入",$G689:DE689)-SUMIF($G$3:DE$3,"金额-出",$G689:DE689))/(SUMIF($G$3:DE$3,"数量-入",$G689:DE689)-SUMIF($G$3:DE$3,"数量-出",$G689:DE689))),0)</f>
        <v>0</v>
      </c>
      <c r="DH689" s="115">
        <f t="shared" si="440"/>
        <v>0</v>
      </c>
      <c r="DI689" s="125"/>
      <c r="DJ689" s="126"/>
      <c r="DK689" s="109">
        <f t="array" ref="DK689">MIN(IF(($G$3:$DJ$3="单价")*(G689:DJ689&lt;&gt;0),G689:DJ689))</f>
        <v>0</v>
      </c>
      <c r="DL689" s="97">
        <f t="array" ref="DL689">MAX(IF($G$3:$DJ$3="单价",G689:DJ689))</f>
        <v>0</v>
      </c>
      <c r="DM689" s="115">
        <f t="shared" si="441"/>
        <v>0</v>
      </c>
      <c r="DN689" s="127"/>
      <c r="DO689" s="2"/>
      <c r="DP689" s="11">
        <f t="shared" si="442"/>
        <v>0</v>
      </c>
      <c r="DQ689" s="11">
        <f t="shared" si="443"/>
        <v>0</v>
      </c>
      <c r="DR689" s="11"/>
      <c r="DS689" s="11"/>
      <c r="DT689" s="11"/>
      <c r="DU689" s="2"/>
      <c r="DV689" s="2"/>
      <c r="DW689" s="2"/>
      <c r="DX689" s="2"/>
      <c r="DY689" s="2"/>
    </row>
    <row r="690" spans="1:129" ht="18" hidden="1" customHeight="1" outlineLevel="1" x14ac:dyDescent="0.15">
      <c r="A690" s="2"/>
      <c r="B690" s="53">
        <f t="shared" si="406"/>
        <v>686</v>
      </c>
      <c r="C690" s="5"/>
      <c r="D690" s="6"/>
      <c r="E690" s="7"/>
      <c r="F690" s="8"/>
      <c r="G690" s="111"/>
      <c r="H690" s="112"/>
      <c r="I690" s="113">
        <f t="shared" si="409"/>
        <v>0</v>
      </c>
      <c r="J690" s="114">
        <f t="shared" si="410"/>
        <v>0</v>
      </c>
      <c r="K690" s="115">
        <f t="shared" si="407"/>
        <v>0</v>
      </c>
      <c r="L690" s="113">
        <f t="shared" si="411"/>
        <v>0</v>
      </c>
      <c r="M690" s="114">
        <f t="shared" si="412"/>
        <v>0</v>
      </c>
      <c r="N690" s="115">
        <f t="shared" si="408"/>
        <v>0</v>
      </c>
      <c r="O690" s="113">
        <f t="shared" si="413"/>
        <v>0</v>
      </c>
      <c r="P690" s="116">
        <f t="shared" si="414"/>
        <v>0</v>
      </c>
      <c r="Q690" s="117">
        <f t="shared" si="415"/>
        <v>0</v>
      </c>
      <c r="R690" s="118">
        <f t="shared" si="416"/>
        <v>0</v>
      </c>
      <c r="S690" s="111"/>
      <c r="T690" s="112"/>
      <c r="U690" s="119">
        <f t="shared" si="417"/>
        <v>0</v>
      </c>
      <c r="V690" s="120"/>
      <c r="W690" s="115">
        <f>IFERROR(IF(V690="",0,(SUMIF($G$3:U$3,"金额-入",$G690:U690)-SUMIF($G$3:U$3,"金额-出",$G690:U690))/(SUMIF($G$3:U$3,"数量-入",$G690:U690)-SUMIF($G$3:U$3,"数量-出",$G690:U690))),0)</f>
        <v>0</v>
      </c>
      <c r="X690" s="115">
        <f t="shared" si="418"/>
        <v>0</v>
      </c>
      <c r="Y690" s="121"/>
      <c r="Z690" s="122"/>
      <c r="AA690" s="111"/>
      <c r="AB690" s="112"/>
      <c r="AC690" s="119">
        <f t="shared" si="419"/>
        <v>0</v>
      </c>
      <c r="AD690" s="120"/>
      <c r="AE690" s="115">
        <f>IFERROR(IF(AD690="",0,(SUMIF($G$3:AC$3,"金额-入",$G690:AC690)-SUMIF($G$3:AC$3,"金额-出",$G690:AC690))/(SUMIF($G$3:AC$3,"数量-入",$G690:AC690)-SUMIF($G$3:AC$3,"数量-出",$G690:AC690))),0)</f>
        <v>0</v>
      </c>
      <c r="AF690" s="115">
        <f t="shared" si="420"/>
        <v>0</v>
      </c>
      <c r="AG690" s="121"/>
      <c r="AH690" s="122"/>
      <c r="AI690" s="123"/>
      <c r="AJ690" s="112"/>
      <c r="AK690" s="119">
        <f t="shared" si="421"/>
        <v>0</v>
      </c>
      <c r="AL690" s="124"/>
      <c r="AM690" s="115">
        <f>IFERROR(IF(AL690="",0,(SUMIF($G$3:AK$3,"金额-入",$G690:AK690)-SUMIF($G$3:AK$3,"金额-出",$G690:AK690))/(SUMIF($G$3:AK$3,"数量-入",$G690:AK690)-SUMIF($G$3:AK$3,"数量-出",$G690:AK690))),0)</f>
        <v>0</v>
      </c>
      <c r="AN690" s="115">
        <f t="shared" si="422"/>
        <v>0</v>
      </c>
      <c r="AO690" s="125"/>
      <c r="AP690" s="126"/>
      <c r="AQ690" s="123"/>
      <c r="AR690" s="112"/>
      <c r="AS690" s="119">
        <f t="shared" si="423"/>
        <v>0</v>
      </c>
      <c r="AT690" s="124"/>
      <c r="AU690" s="115">
        <f>IFERROR(IF(AT690="",0,(SUMIF($G$3:AS$3,"金额-入",$G690:AS690)-SUMIF($G$3:AS$3,"金额-出",$G690:AS690))/(SUMIF($G$3:AS$3,"数量-入",$G690:AS690)-SUMIF($G$3:AS$3,"数量-出",$G690:AS690))),0)</f>
        <v>0</v>
      </c>
      <c r="AV690" s="115">
        <f t="shared" si="424"/>
        <v>0</v>
      </c>
      <c r="AW690" s="125"/>
      <c r="AX690" s="126"/>
      <c r="AY690" s="123"/>
      <c r="AZ690" s="112"/>
      <c r="BA690" s="119">
        <f t="shared" si="425"/>
        <v>0</v>
      </c>
      <c r="BB690" s="124"/>
      <c r="BC690" s="115">
        <f>IFERROR(IF(BB690="",0,(SUMIF($G$3:BA$3,"金额-入",$G690:BA690)-SUMIF($G$3:BA$3,"金额-出",$G690:BA690))/(SUMIF($G$3:BA$3,"数量-入",$G690:BA690)-SUMIF($G$3:BA$3,"数量-出",$G690:BA690))),0)</f>
        <v>0</v>
      </c>
      <c r="BD690" s="115">
        <f t="shared" si="426"/>
        <v>0</v>
      </c>
      <c r="BE690" s="125"/>
      <c r="BF690" s="126"/>
      <c r="BG690" s="123"/>
      <c r="BH690" s="112"/>
      <c r="BI690" s="119">
        <f t="shared" si="427"/>
        <v>0</v>
      </c>
      <c r="BJ690" s="124"/>
      <c r="BK690" s="115">
        <f>IFERROR(IF(BJ690="",0,(SUMIF($G$3:BI$3,"金额-入",$G690:BI690)-SUMIF($G$3:BI$3,"金额-出",$G690:BI690))/(SUMIF($G$3:BI$3,"数量-入",$G690:BI690)-SUMIF($G$3:BI$3,"数量-出",$G690:BI690))),0)</f>
        <v>0</v>
      </c>
      <c r="BL690" s="115">
        <f t="shared" si="428"/>
        <v>0</v>
      </c>
      <c r="BM690" s="125"/>
      <c r="BN690" s="126"/>
      <c r="BO690" s="123"/>
      <c r="BP690" s="112"/>
      <c r="BQ690" s="119">
        <f t="shared" si="429"/>
        <v>0</v>
      </c>
      <c r="BR690" s="124"/>
      <c r="BS690" s="115">
        <f>IFERROR(IF(BR690="",0,(SUMIF($G$3:BQ$3,"金额-入",$G690:BQ690)-SUMIF($G$3:BQ$3,"金额-出",$G690:BQ690))/(SUMIF($G$3:BQ$3,"数量-入",$G690:BQ690)-SUMIF($G$3:BQ$3,"数量-出",$G690:BQ690))),0)</f>
        <v>0</v>
      </c>
      <c r="BT690" s="115">
        <f t="shared" si="430"/>
        <v>0</v>
      </c>
      <c r="BU690" s="125"/>
      <c r="BV690" s="126"/>
      <c r="BW690" s="123"/>
      <c r="BX690" s="112"/>
      <c r="BY690" s="119">
        <f t="shared" si="431"/>
        <v>0</v>
      </c>
      <c r="BZ690" s="124"/>
      <c r="CA690" s="115">
        <f>IFERROR(IF(BZ690="",0,(SUMIF($G$3:BY$3,"金额-入",$G690:BY690)-SUMIF($G$3:BY$3,"金额-出",$G690:BY690))/(SUMIF($G$3:BY$3,"数量-入",$G690:BY690)-SUMIF($G$3:BY$3,"数量-出",$G690:BY690))),0)</f>
        <v>0</v>
      </c>
      <c r="CB690" s="115">
        <f t="shared" si="432"/>
        <v>0</v>
      </c>
      <c r="CC690" s="125"/>
      <c r="CD690" s="126"/>
      <c r="CE690" s="123"/>
      <c r="CF690" s="112"/>
      <c r="CG690" s="119">
        <f t="shared" si="433"/>
        <v>0</v>
      </c>
      <c r="CH690" s="124"/>
      <c r="CI690" s="115">
        <f>IFERROR(IF(CH690="",0,(SUMIF($G$3:CG$3,"金额-入",$G690:CG690)-SUMIF($G$3:CG$3,"金额-出",$G690:CG690))/(SUMIF($G$3:CG$3,"数量-入",$G690:CG690)-SUMIF($G$3:CG$3,"数量-出",$G690:CG690))),0)</f>
        <v>0</v>
      </c>
      <c r="CJ690" s="115">
        <f t="shared" si="434"/>
        <v>0</v>
      </c>
      <c r="CK690" s="125"/>
      <c r="CL690" s="126"/>
      <c r="CM690" s="123"/>
      <c r="CN690" s="112"/>
      <c r="CO690" s="119">
        <f t="shared" si="435"/>
        <v>0</v>
      </c>
      <c r="CP690" s="124"/>
      <c r="CQ690" s="115">
        <f>IFERROR(IF(CP690="",0,(SUMIF($G$3:CO$3,"金额-入",$G690:CO690)-SUMIF($G$3:CO$3,"金额-出",$G690:CO690))/(SUMIF($G$3:CO$3,"数量-入",$G690:CO690)-SUMIF($G$3:CO$3,"数量-出",$G690:CO690))),0)</f>
        <v>0</v>
      </c>
      <c r="CR690" s="115">
        <f t="shared" si="436"/>
        <v>0</v>
      </c>
      <c r="CS690" s="125"/>
      <c r="CT690" s="126"/>
      <c r="CU690" s="123"/>
      <c r="CV690" s="112"/>
      <c r="CW690" s="119">
        <f t="shared" si="437"/>
        <v>0</v>
      </c>
      <c r="CX690" s="124"/>
      <c r="CY690" s="115">
        <f>IFERROR(IF(CX690="",0,(SUMIF($G$3:CW$3,"金额-入",$G690:CW690)-SUMIF($G$3:CW$3,"金额-出",$G690:CW690))/(SUMIF($G$3:CW$3,"数量-入",$G690:CW690)-SUMIF($G$3:CW$3,"数量-出",$G690:CW690))),0)</f>
        <v>0</v>
      </c>
      <c r="CZ690" s="115">
        <f t="shared" si="438"/>
        <v>0</v>
      </c>
      <c r="DA690" s="125"/>
      <c r="DB690" s="126"/>
      <c r="DC690" s="123"/>
      <c r="DD690" s="112"/>
      <c r="DE690" s="119">
        <f t="shared" si="439"/>
        <v>0</v>
      </c>
      <c r="DF690" s="124"/>
      <c r="DG690" s="115">
        <f>IFERROR(IF(DF690="",0,(SUMIF($G$3:DE$3,"金额-入",$G690:DE690)-SUMIF($G$3:DE$3,"金额-出",$G690:DE690))/(SUMIF($G$3:DE$3,"数量-入",$G690:DE690)-SUMIF($G$3:DE$3,"数量-出",$G690:DE690))),0)</f>
        <v>0</v>
      </c>
      <c r="DH690" s="115">
        <f t="shared" si="440"/>
        <v>0</v>
      </c>
      <c r="DI690" s="125"/>
      <c r="DJ690" s="126"/>
      <c r="DK690" s="109">
        <f t="array" ref="DK690">MIN(IF(($G$3:$DJ$3="单价")*(G690:DJ690&lt;&gt;0),G690:DJ690))</f>
        <v>0</v>
      </c>
      <c r="DL690" s="97">
        <f t="array" ref="DL690">MAX(IF($G$3:$DJ$3="单价",G690:DJ690))</f>
        <v>0</v>
      </c>
      <c r="DM690" s="115">
        <f t="shared" si="441"/>
        <v>0</v>
      </c>
      <c r="DN690" s="127"/>
      <c r="DO690" s="2"/>
      <c r="DP690" s="11">
        <f t="shared" si="442"/>
        <v>0</v>
      </c>
      <c r="DQ690" s="11">
        <f t="shared" si="443"/>
        <v>0</v>
      </c>
      <c r="DR690" s="11"/>
      <c r="DS690" s="11"/>
      <c r="DT690" s="11"/>
      <c r="DU690" s="2"/>
      <c r="DV690" s="2"/>
      <c r="DW690" s="2"/>
      <c r="DX690" s="2"/>
      <c r="DY690" s="2"/>
    </row>
    <row r="691" spans="1:129" ht="18" hidden="1" customHeight="1" outlineLevel="1" x14ac:dyDescent="0.15">
      <c r="A691" s="2"/>
      <c r="B691" s="53">
        <f t="shared" si="406"/>
        <v>687</v>
      </c>
      <c r="C691" s="5"/>
      <c r="D691" s="6"/>
      <c r="E691" s="7"/>
      <c r="F691" s="8"/>
      <c r="G691" s="111"/>
      <c r="H691" s="112"/>
      <c r="I691" s="113">
        <f t="shared" si="409"/>
        <v>0</v>
      </c>
      <c r="J691" s="114">
        <f t="shared" si="410"/>
        <v>0</v>
      </c>
      <c r="K691" s="115">
        <f t="shared" si="407"/>
        <v>0</v>
      </c>
      <c r="L691" s="113">
        <f t="shared" si="411"/>
        <v>0</v>
      </c>
      <c r="M691" s="114">
        <f t="shared" si="412"/>
        <v>0</v>
      </c>
      <c r="N691" s="115">
        <f t="shared" si="408"/>
        <v>0</v>
      </c>
      <c r="O691" s="113">
        <f t="shared" si="413"/>
        <v>0</v>
      </c>
      <c r="P691" s="116">
        <f t="shared" si="414"/>
        <v>0</v>
      </c>
      <c r="Q691" s="117">
        <f t="shared" si="415"/>
        <v>0</v>
      </c>
      <c r="R691" s="118">
        <f t="shared" si="416"/>
        <v>0</v>
      </c>
      <c r="S691" s="111"/>
      <c r="T691" s="112"/>
      <c r="U691" s="119">
        <f t="shared" si="417"/>
        <v>0</v>
      </c>
      <c r="V691" s="120"/>
      <c r="W691" s="115">
        <f>IFERROR(IF(V691="",0,(SUMIF($G$3:U$3,"金额-入",$G691:U691)-SUMIF($G$3:U$3,"金额-出",$G691:U691))/(SUMIF($G$3:U$3,"数量-入",$G691:U691)-SUMIF($G$3:U$3,"数量-出",$G691:U691))),0)</f>
        <v>0</v>
      </c>
      <c r="X691" s="115">
        <f t="shared" si="418"/>
        <v>0</v>
      </c>
      <c r="Y691" s="121"/>
      <c r="Z691" s="122"/>
      <c r="AA691" s="111"/>
      <c r="AB691" s="112"/>
      <c r="AC691" s="119">
        <f t="shared" si="419"/>
        <v>0</v>
      </c>
      <c r="AD691" s="120"/>
      <c r="AE691" s="115">
        <f>IFERROR(IF(AD691="",0,(SUMIF($G$3:AC$3,"金额-入",$G691:AC691)-SUMIF($G$3:AC$3,"金额-出",$G691:AC691))/(SUMIF($G$3:AC$3,"数量-入",$G691:AC691)-SUMIF($G$3:AC$3,"数量-出",$G691:AC691))),0)</f>
        <v>0</v>
      </c>
      <c r="AF691" s="115">
        <f t="shared" si="420"/>
        <v>0</v>
      </c>
      <c r="AG691" s="121"/>
      <c r="AH691" s="122"/>
      <c r="AI691" s="123"/>
      <c r="AJ691" s="112"/>
      <c r="AK691" s="119">
        <f t="shared" si="421"/>
        <v>0</v>
      </c>
      <c r="AL691" s="124"/>
      <c r="AM691" s="115">
        <f>IFERROR(IF(AL691="",0,(SUMIF($G$3:AK$3,"金额-入",$G691:AK691)-SUMIF($G$3:AK$3,"金额-出",$G691:AK691))/(SUMIF($G$3:AK$3,"数量-入",$G691:AK691)-SUMIF($G$3:AK$3,"数量-出",$G691:AK691))),0)</f>
        <v>0</v>
      </c>
      <c r="AN691" s="115">
        <f t="shared" si="422"/>
        <v>0</v>
      </c>
      <c r="AO691" s="125"/>
      <c r="AP691" s="126"/>
      <c r="AQ691" s="123"/>
      <c r="AR691" s="112"/>
      <c r="AS691" s="119">
        <f t="shared" si="423"/>
        <v>0</v>
      </c>
      <c r="AT691" s="124"/>
      <c r="AU691" s="115">
        <f>IFERROR(IF(AT691="",0,(SUMIF($G$3:AS$3,"金额-入",$G691:AS691)-SUMIF($G$3:AS$3,"金额-出",$G691:AS691))/(SUMIF($G$3:AS$3,"数量-入",$G691:AS691)-SUMIF($G$3:AS$3,"数量-出",$G691:AS691))),0)</f>
        <v>0</v>
      </c>
      <c r="AV691" s="115">
        <f t="shared" si="424"/>
        <v>0</v>
      </c>
      <c r="AW691" s="125"/>
      <c r="AX691" s="126"/>
      <c r="AY691" s="123"/>
      <c r="AZ691" s="112"/>
      <c r="BA691" s="119">
        <f t="shared" si="425"/>
        <v>0</v>
      </c>
      <c r="BB691" s="124"/>
      <c r="BC691" s="115">
        <f>IFERROR(IF(BB691="",0,(SUMIF($G$3:BA$3,"金额-入",$G691:BA691)-SUMIF($G$3:BA$3,"金额-出",$G691:BA691))/(SUMIF($G$3:BA$3,"数量-入",$G691:BA691)-SUMIF($G$3:BA$3,"数量-出",$G691:BA691))),0)</f>
        <v>0</v>
      </c>
      <c r="BD691" s="115">
        <f t="shared" si="426"/>
        <v>0</v>
      </c>
      <c r="BE691" s="125"/>
      <c r="BF691" s="126"/>
      <c r="BG691" s="123"/>
      <c r="BH691" s="112"/>
      <c r="BI691" s="119">
        <f t="shared" si="427"/>
        <v>0</v>
      </c>
      <c r="BJ691" s="124"/>
      <c r="BK691" s="115">
        <f>IFERROR(IF(BJ691="",0,(SUMIF($G$3:BI$3,"金额-入",$G691:BI691)-SUMIF($G$3:BI$3,"金额-出",$G691:BI691))/(SUMIF($G$3:BI$3,"数量-入",$G691:BI691)-SUMIF($G$3:BI$3,"数量-出",$G691:BI691))),0)</f>
        <v>0</v>
      </c>
      <c r="BL691" s="115">
        <f t="shared" si="428"/>
        <v>0</v>
      </c>
      <c r="BM691" s="125"/>
      <c r="BN691" s="126"/>
      <c r="BO691" s="123"/>
      <c r="BP691" s="112"/>
      <c r="BQ691" s="119">
        <f t="shared" si="429"/>
        <v>0</v>
      </c>
      <c r="BR691" s="124"/>
      <c r="BS691" s="115">
        <f>IFERROR(IF(BR691="",0,(SUMIF($G$3:BQ$3,"金额-入",$G691:BQ691)-SUMIF($G$3:BQ$3,"金额-出",$G691:BQ691))/(SUMIF($G$3:BQ$3,"数量-入",$G691:BQ691)-SUMIF($G$3:BQ$3,"数量-出",$G691:BQ691))),0)</f>
        <v>0</v>
      </c>
      <c r="BT691" s="115">
        <f t="shared" si="430"/>
        <v>0</v>
      </c>
      <c r="BU691" s="125"/>
      <c r="BV691" s="126"/>
      <c r="BW691" s="123"/>
      <c r="BX691" s="112"/>
      <c r="BY691" s="119">
        <f t="shared" si="431"/>
        <v>0</v>
      </c>
      <c r="BZ691" s="124"/>
      <c r="CA691" s="115">
        <f>IFERROR(IF(BZ691="",0,(SUMIF($G$3:BY$3,"金额-入",$G691:BY691)-SUMIF($G$3:BY$3,"金额-出",$G691:BY691))/(SUMIF($G$3:BY$3,"数量-入",$G691:BY691)-SUMIF($G$3:BY$3,"数量-出",$G691:BY691))),0)</f>
        <v>0</v>
      </c>
      <c r="CB691" s="115">
        <f t="shared" si="432"/>
        <v>0</v>
      </c>
      <c r="CC691" s="125"/>
      <c r="CD691" s="126"/>
      <c r="CE691" s="123"/>
      <c r="CF691" s="112"/>
      <c r="CG691" s="119">
        <f t="shared" si="433"/>
        <v>0</v>
      </c>
      <c r="CH691" s="124"/>
      <c r="CI691" s="115">
        <f>IFERROR(IF(CH691="",0,(SUMIF($G$3:CG$3,"金额-入",$G691:CG691)-SUMIF($G$3:CG$3,"金额-出",$G691:CG691))/(SUMIF($G$3:CG$3,"数量-入",$G691:CG691)-SUMIF($G$3:CG$3,"数量-出",$G691:CG691))),0)</f>
        <v>0</v>
      </c>
      <c r="CJ691" s="115">
        <f t="shared" si="434"/>
        <v>0</v>
      </c>
      <c r="CK691" s="125"/>
      <c r="CL691" s="126"/>
      <c r="CM691" s="123"/>
      <c r="CN691" s="112"/>
      <c r="CO691" s="119">
        <f t="shared" si="435"/>
        <v>0</v>
      </c>
      <c r="CP691" s="124"/>
      <c r="CQ691" s="115">
        <f>IFERROR(IF(CP691="",0,(SUMIF($G$3:CO$3,"金额-入",$G691:CO691)-SUMIF($G$3:CO$3,"金额-出",$G691:CO691))/(SUMIF($G$3:CO$3,"数量-入",$G691:CO691)-SUMIF($G$3:CO$3,"数量-出",$G691:CO691))),0)</f>
        <v>0</v>
      </c>
      <c r="CR691" s="115">
        <f t="shared" si="436"/>
        <v>0</v>
      </c>
      <c r="CS691" s="125"/>
      <c r="CT691" s="126"/>
      <c r="CU691" s="123"/>
      <c r="CV691" s="112"/>
      <c r="CW691" s="119">
        <f t="shared" si="437"/>
        <v>0</v>
      </c>
      <c r="CX691" s="124"/>
      <c r="CY691" s="115">
        <f>IFERROR(IF(CX691="",0,(SUMIF($G$3:CW$3,"金额-入",$G691:CW691)-SUMIF($G$3:CW$3,"金额-出",$G691:CW691))/(SUMIF($G$3:CW$3,"数量-入",$G691:CW691)-SUMIF($G$3:CW$3,"数量-出",$G691:CW691))),0)</f>
        <v>0</v>
      </c>
      <c r="CZ691" s="115">
        <f t="shared" si="438"/>
        <v>0</v>
      </c>
      <c r="DA691" s="125"/>
      <c r="DB691" s="126"/>
      <c r="DC691" s="123"/>
      <c r="DD691" s="112"/>
      <c r="DE691" s="119">
        <f t="shared" si="439"/>
        <v>0</v>
      </c>
      <c r="DF691" s="124"/>
      <c r="DG691" s="115">
        <f>IFERROR(IF(DF691="",0,(SUMIF($G$3:DE$3,"金额-入",$G691:DE691)-SUMIF($G$3:DE$3,"金额-出",$G691:DE691))/(SUMIF($G$3:DE$3,"数量-入",$G691:DE691)-SUMIF($G$3:DE$3,"数量-出",$G691:DE691))),0)</f>
        <v>0</v>
      </c>
      <c r="DH691" s="115">
        <f t="shared" si="440"/>
        <v>0</v>
      </c>
      <c r="DI691" s="125"/>
      <c r="DJ691" s="126"/>
      <c r="DK691" s="109">
        <f t="array" ref="DK691">MIN(IF(($G$3:$DJ$3="单价")*(G691:DJ691&lt;&gt;0),G691:DJ691))</f>
        <v>0</v>
      </c>
      <c r="DL691" s="97">
        <f t="array" ref="DL691">MAX(IF($G$3:$DJ$3="单价",G691:DJ691))</f>
        <v>0</v>
      </c>
      <c r="DM691" s="115">
        <f t="shared" si="441"/>
        <v>0</v>
      </c>
      <c r="DN691" s="127"/>
      <c r="DO691" s="2"/>
      <c r="DP691" s="11">
        <f t="shared" si="442"/>
        <v>0</v>
      </c>
      <c r="DQ691" s="11">
        <f t="shared" si="443"/>
        <v>0</v>
      </c>
      <c r="DR691" s="11"/>
      <c r="DS691" s="11"/>
      <c r="DT691" s="11"/>
      <c r="DU691" s="2"/>
      <c r="DV691" s="2"/>
      <c r="DW691" s="2"/>
      <c r="DX691" s="2"/>
      <c r="DY691" s="2"/>
    </row>
    <row r="692" spans="1:129" ht="18" hidden="1" customHeight="1" outlineLevel="1" x14ac:dyDescent="0.15">
      <c r="A692" s="2"/>
      <c r="B692" s="53">
        <f t="shared" si="406"/>
        <v>688</v>
      </c>
      <c r="C692" s="5"/>
      <c r="D692" s="6"/>
      <c r="E692" s="7"/>
      <c r="F692" s="8"/>
      <c r="G692" s="111"/>
      <c r="H692" s="112"/>
      <c r="I692" s="113">
        <f t="shared" si="409"/>
        <v>0</v>
      </c>
      <c r="J692" s="114">
        <f t="shared" si="410"/>
        <v>0</v>
      </c>
      <c r="K692" s="115">
        <f t="shared" si="407"/>
        <v>0</v>
      </c>
      <c r="L692" s="113">
        <f t="shared" si="411"/>
        <v>0</v>
      </c>
      <c r="M692" s="114">
        <f t="shared" si="412"/>
        <v>0</v>
      </c>
      <c r="N692" s="115">
        <f t="shared" si="408"/>
        <v>0</v>
      </c>
      <c r="O692" s="113">
        <f t="shared" si="413"/>
        <v>0</v>
      </c>
      <c r="P692" s="116">
        <f t="shared" si="414"/>
        <v>0</v>
      </c>
      <c r="Q692" s="117">
        <f t="shared" si="415"/>
        <v>0</v>
      </c>
      <c r="R692" s="118">
        <f t="shared" si="416"/>
        <v>0</v>
      </c>
      <c r="S692" s="111"/>
      <c r="T692" s="112"/>
      <c r="U692" s="119">
        <f t="shared" si="417"/>
        <v>0</v>
      </c>
      <c r="V692" s="120"/>
      <c r="W692" s="115">
        <f>IFERROR(IF(V692="",0,(SUMIF($G$3:U$3,"金额-入",$G692:U692)-SUMIF($G$3:U$3,"金额-出",$G692:U692))/(SUMIF($G$3:U$3,"数量-入",$G692:U692)-SUMIF($G$3:U$3,"数量-出",$G692:U692))),0)</f>
        <v>0</v>
      </c>
      <c r="X692" s="115">
        <f t="shared" si="418"/>
        <v>0</v>
      </c>
      <c r="Y692" s="121"/>
      <c r="Z692" s="122"/>
      <c r="AA692" s="111"/>
      <c r="AB692" s="112"/>
      <c r="AC692" s="119">
        <f t="shared" si="419"/>
        <v>0</v>
      </c>
      <c r="AD692" s="120"/>
      <c r="AE692" s="115">
        <f>IFERROR(IF(AD692="",0,(SUMIF($G$3:AC$3,"金额-入",$G692:AC692)-SUMIF($G$3:AC$3,"金额-出",$G692:AC692))/(SUMIF($G$3:AC$3,"数量-入",$G692:AC692)-SUMIF($G$3:AC$3,"数量-出",$G692:AC692))),0)</f>
        <v>0</v>
      </c>
      <c r="AF692" s="115">
        <f t="shared" si="420"/>
        <v>0</v>
      </c>
      <c r="AG692" s="121"/>
      <c r="AH692" s="122"/>
      <c r="AI692" s="123"/>
      <c r="AJ692" s="112"/>
      <c r="AK692" s="119">
        <f t="shared" si="421"/>
        <v>0</v>
      </c>
      <c r="AL692" s="124"/>
      <c r="AM692" s="115">
        <f>IFERROR(IF(AL692="",0,(SUMIF($G$3:AK$3,"金额-入",$G692:AK692)-SUMIF($G$3:AK$3,"金额-出",$G692:AK692))/(SUMIF($G$3:AK$3,"数量-入",$G692:AK692)-SUMIF($G$3:AK$3,"数量-出",$G692:AK692))),0)</f>
        <v>0</v>
      </c>
      <c r="AN692" s="115">
        <f t="shared" si="422"/>
        <v>0</v>
      </c>
      <c r="AO692" s="125"/>
      <c r="AP692" s="126"/>
      <c r="AQ692" s="123"/>
      <c r="AR692" s="112"/>
      <c r="AS692" s="119">
        <f t="shared" si="423"/>
        <v>0</v>
      </c>
      <c r="AT692" s="124"/>
      <c r="AU692" s="115">
        <f>IFERROR(IF(AT692="",0,(SUMIF($G$3:AS$3,"金额-入",$G692:AS692)-SUMIF($G$3:AS$3,"金额-出",$G692:AS692))/(SUMIF($G$3:AS$3,"数量-入",$G692:AS692)-SUMIF($G$3:AS$3,"数量-出",$G692:AS692))),0)</f>
        <v>0</v>
      </c>
      <c r="AV692" s="115">
        <f t="shared" si="424"/>
        <v>0</v>
      </c>
      <c r="AW692" s="125"/>
      <c r="AX692" s="126"/>
      <c r="AY692" s="123"/>
      <c r="AZ692" s="112"/>
      <c r="BA692" s="119">
        <f t="shared" si="425"/>
        <v>0</v>
      </c>
      <c r="BB692" s="124"/>
      <c r="BC692" s="115">
        <f>IFERROR(IF(BB692="",0,(SUMIF($G$3:BA$3,"金额-入",$G692:BA692)-SUMIF($G$3:BA$3,"金额-出",$G692:BA692))/(SUMIF($G$3:BA$3,"数量-入",$G692:BA692)-SUMIF($G$3:BA$3,"数量-出",$G692:BA692))),0)</f>
        <v>0</v>
      </c>
      <c r="BD692" s="115">
        <f t="shared" si="426"/>
        <v>0</v>
      </c>
      <c r="BE692" s="125"/>
      <c r="BF692" s="126"/>
      <c r="BG692" s="123"/>
      <c r="BH692" s="112"/>
      <c r="BI692" s="119">
        <f t="shared" si="427"/>
        <v>0</v>
      </c>
      <c r="BJ692" s="124"/>
      <c r="BK692" s="115">
        <f>IFERROR(IF(BJ692="",0,(SUMIF($G$3:BI$3,"金额-入",$G692:BI692)-SUMIF($G$3:BI$3,"金额-出",$G692:BI692))/(SUMIF($G$3:BI$3,"数量-入",$G692:BI692)-SUMIF($G$3:BI$3,"数量-出",$G692:BI692))),0)</f>
        <v>0</v>
      </c>
      <c r="BL692" s="115">
        <f t="shared" si="428"/>
        <v>0</v>
      </c>
      <c r="BM692" s="125"/>
      <c r="BN692" s="126"/>
      <c r="BO692" s="123"/>
      <c r="BP692" s="112"/>
      <c r="BQ692" s="119">
        <f t="shared" si="429"/>
        <v>0</v>
      </c>
      <c r="BR692" s="124"/>
      <c r="BS692" s="115">
        <f>IFERROR(IF(BR692="",0,(SUMIF($G$3:BQ$3,"金额-入",$G692:BQ692)-SUMIF($G$3:BQ$3,"金额-出",$G692:BQ692))/(SUMIF($G$3:BQ$3,"数量-入",$G692:BQ692)-SUMIF($G$3:BQ$3,"数量-出",$G692:BQ692))),0)</f>
        <v>0</v>
      </c>
      <c r="BT692" s="115">
        <f t="shared" si="430"/>
        <v>0</v>
      </c>
      <c r="BU692" s="125"/>
      <c r="BV692" s="126"/>
      <c r="BW692" s="123"/>
      <c r="BX692" s="112"/>
      <c r="BY692" s="119">
        <f t="shared" si="431"/>
        <v>0</v>
      </c>
      <c r="BZ692" s="124"/>
      <c r="CA692" s="115">
        <f>IFERROR(IF(BZ692="",0,(SUMIF($G$3:BY$3,"金额-入",$G692:BY692)-SUMIF($G$3:BY$3,"金额-出",$G692:BY692))/(SUMIF($G$3:BY$3,"数量-入",$G692:BY692)-SUMIF($G$3:BY$3,"数量-出",$G692:BY692))),0)</f>
        <v>0</v>
      </c>
      <c r="CB692" s="115">
        <f t="shared" si="432"/>
        <v>0</v>
      </c>
      <c r="CC692" s="125"/>
      <c r="CD692" s="126"/>
      <c r="CE692" s="123"/>
      <c r="CF692" s="112"/>
      <c r="CG692" s="119">
        <f t="shared" si="433"/>
        <v>0</v>
      </c>
      <c r="CH692" s="124"/>
      <c r="CI692" s="115">
        <f>IFERROR(IF(CH692="",0,(SUMIF($G$3:CG$3,"金额-入",$G692:CG692)-SUMIF($G$3:CG$3,"金额-出",$G692:CG692))/(SUMIF($G$3:CG$3,"数量-入",$G692:CG692)-SUMIF($G$3:CG$3,"数量-出",$G692:CG692))),0)</f>
        <v>0</v>
      </c>
      <c r="CJ692" s="115">
        <f t="shared" si="434"/>
        <v>0</v>
      </c>
      <c r="CK692" s="125"/>
      <c r="CL692" s="126"/>
      <c r="CM692" s="123"/>
      <c r="CN692" s="112"/>
      <c r="CO692" s="119">
        <f t="shared" si="435"/>
        <v>0</v>
      </c>
      <c r="CP692" s="124"/>
      <c r="CQ692" s="115">
        <f>IFERROR(IF(CP692="",0,(SUMIF($G$3:CO$3,"金额-入",$G692:CO692)-SUMIF($G$3:CO$3,"金额-出",$G692:CO692))/(SUMIF($G$3:CO$3,"数量-入",$G692:CO692)-SUMIF($G$3:CO$3,"数量-出",$G692:CO692))),0)</f>
        <v>0</v>
      </c>
      <c r="CR692" s="115">
        <f t="shared" si="436"/>
        <v>0</v>
      </c>
      <c r="CS692" s="125"/>
      <c r="CT692" s="126"/>
      <c r="CU692" s="123"/>
      <c r="CV692" s="112"/>
      <c r="CW692" s="119">
        <f t="shared" si="437"/>
        <v>0</v>
      </c>
      <c r="CX692" s="124"/>
      <c r="CY692" s="115">
        <f>IFERROR(IF(CX692="",0,(SUMIF($G$3:CW$3,"金额-入",$G692:CW692)-SUMIF($G$3:CW$3,"金额-出",$G692:CW692))/(SUMIF($G$3:CW$3,"数量-入",$G692:CW692)-SUMIF($G$3:CW$3,"数量-出",$G692:CW692))),0)</f>
        <v>0</v>
      </c>
      <c r="CZ692" s="115">
        <f t="shared" si="438"/>
        <v>0</v>
      </c>
      <c r="DA692" s="125"/>
      <c r="DB692" s="126"/>
      <c r="DC692" s="123"/>
      <c r="DD692" s="112"/>
      <c r="DE692" s="119">
        <f t="shared" si="439"/>
        <v>0</v>
      </c>
      <c r="DF692" s="124"/>
      <c r="DG692" s="115">
        <f>IFERROR(IF(DF692="",0,(SUMIF($G$3:DE$3,"金额-入",$G692:DE692)-SUMIF($G$3:DE$3,"金额-出",$G692:DE692))/(SUMIF($G$3:DE$3,"数量-入",$G692:DE692)-SUMIF($G$3:DE$3,"数量-出",$G692:DE692))),0)</f>
        <v>0</v>
      </c>
      <c r="DH692" s="115">
        <f t="shared" si="440"/>
        <v>0</v>
      </c>
      <c r="DI692" s="125"/>
      <c r="DJ692" s="126"/>
      <c r="DK692" s="109">
        <f t="array" ref="DK692">MIN(IF(($G$3:$DJ$3="单价")*(G692:DJ692&lt;&gt;0),G692:DJ692))</f>
        <v>0</v>
      </c>
      <c r="DL692" s="97">
        <f t="array" ref="DL692">MAX(IF($G$3:$DJ$3="单价",G692:DJ692))</f>
        <v>0</v>
      </c>
      <c r="DM692" s="115">
        <f t="shared" si="441"/>
        <v>0</v>
      </c>
      <c r="DN692" s="127"/>
      <c r="DO692" s="2"/>
      <c r="DP692" s="11">
        <f t="shared" si="442"/>
        <v>0</v>
      </c>
      <c r="DQ692" s="11">
        <f t="shared" si="443"/>
        <v>0</v>
      </c>
      <c r="DR692" s="11"/>
      <c r="DS692" s="11"/>
      <c r="DT692" s="11"/>
      <c r="DU692" s="2"/>
      <c r="DV692" s="2"/>
      <c r="DW692" s="2"/>
      <c r="DX692" s="2"/>
      <c r="DY692" s="2"/>
    </row>
    <row r="693" spans="1:129" ht="18" hidden="1" customHeight="1" outlineLevel="1" x14ac:dyDescent="0.15">
      <c r="A693" s="2"/>
      <c r="B693" s="53">
        <f t="shared" si="406"/>
        <v>689</v>
      </c>
      <c r="C693" s="5"/>
      <c r="D693" s="6"/>
      <c r="E693" s="7"/>
      <c r="F693" s="8"/>
      <c r="G693" s="111"/>
      <c r="H693" s="112"/>
      <c r="I693" s="113">
        <f t="shared" si="409"/>
        <v>0</v>
      </c>
      <c r="J693" s="114">
        <f t="shared" si="410"/>
        <v>0</v>
      </c>
      <c r="K693" s="115">
        <f t="shared" si="407"/>
        <v>0</v>
      </c>
      <c r="L693" s="113">
        <f t="shared" si="411"/>
        <v>0</v>
      </c>
      <c r="M693" s="114">
        <f t="shared" si="412"/>
        <v>0</v>
      </c>
      <c r="N693" s="115">
        <f t="shared" si="408"/>
        <v>0</v>
      </c>
      <c r="O693" s="113">
        <f t="shared" si="413"/>
        <v>0</v>
      </c>
      <c r="P693" s="116">
        <f t="shared" si="414"/>
        <v>0</v>
      </c>
      <c r="Q693" s="117">
        <f t="shared" si="415"/>
        <v>0</v>
      </c>
      <c r="R693" s="118">
        <f t="shared" si="416"/>
        <v>0</v>
      </c>
      <c r="S693" s="111"/>
      <c r="T693" s="112"/>
      <c r="U693" s="119">
        <f t="shared" si="417"/>
        <v>0</v>
      </c>
      <c r="V693" s="120"/>
      <c r="W693" s="115">
        <f>IFERROR(IF(V693="",0,(SUMIF($G$3:U$3,"金额-入",$G693:U693)-SUMIF($G$3:U$3,"金额-出",$G693:U693))/(SUMIF($G$3:U$3,"数量-入",$G693:U693)-SUMIF($G$3:U$3,"数量-出",$G693:U693))),0)</f>
        <v>0</v>
      </c>
      <c r="X693" s="115">
        <f t="shared" si="418"/>
        <v>0</v>
      </c>
      <c r="Y693" s="121"/>
      <c r="Z693" s="122"/>
      <c r="AA693" s="111"/>
      <c r="AB693" s="112"/>
      <c r="AC693" s="119">
        <f t="shared" si="419"/>
        <v>0</v>
      </c>
      <c r="AD693" s="120"/>
      <c r="AE693" s="115">
        <f>IFERROR(IF(AD693="",0,(SUMIF($G$3:AC$3,"金额-入",$G693:AC693)-SUMIF($G$3:AC$3,"金额-出",$G693:AC693))/(SUMIF($G$3:AC$3,"数量-入",$G693:AC693)-SUMIF($G$3:AC$3,"数量-出",$G693:AC693))),0)</f>
        <v>0</v>
      </c>
      <c r="AF693" s="115">
        <f t="shared" si="420"/>
        <v>0</v>
      </c>
      <c r="AG693" s="121"/>
      <c r="AH693" s="122"/>
      <c r="AI693" s="123"/>
      <c r="AJ693" s="112"/>
      <c r="AK693" s="119">
        <f t="shared" si="421"/>
        <v>0</v>
      </c>
      <c r="AL693" s="124"/>
      <c r="AM693" s="115">
        <f>IFERROR(IF(AL693="",0,(SUMIF($G$3:AK$3,"金额-入",$G693:AK693)-SUMIF($G$3:AK$3,"金额-出",$G693:AK693))/(SUMIF($G$3:AK$3,"数量-入",$G693:AK693)-SUMIF($G$3:AK$3,"数量-出",$G693:AK693))),0)</f>
        <v>0</v>
      </c>
      <c r="AN693" s="115">
        <f t="shared" si="422"/>
        <v>0</v>
      </c>
      <c r="AO693" s="125"/>
      <c r="AP693" s="126"/>
      <c r="AQ693" s="123"/>
      <c r="AR693" s="112"/>
      <c r="AS693" s="119">
        <f t="shared" si="423"/>
        <v>0</v>
      </c>
      <c r="AT693" s="124"/>
      <c r="AU693" s="115">
        <f>IFERROR(IF(AT693="",0,(SUMIF($G$3:AS$3,"金额-入",$G693:AS693)-SUMIF($G$3:AS$3,"金额-出",$G693:AS693))/(SUMIF($G$3:AS$3,"数量-入",$G693:AS693)-SUMIF($G$3:AS$3,"数量-出",$G693:AS693))),0)</f>
        <v>0</v>
      </c>
      <c r="AV693" s="115">
        <f t="shared" si="424"/>
        <v>0</v>
      </c>
      <c r="AW693" s="125"/>
      <c r="AX693" s="126"/>
      <c r="AY693" s="123"/>
      <c r="AZ693" s="112"/>
      <c r="BA693" s="119">
        <f t="shared" si="425"/>
        <v>0</v>
      </c>
      <c r="BB693" s="124"/>
      <c r="BC693" s="115">
        <f>IFERROR(IF(BB693="",0,(SUMIF($G$3:BA$3,"金额-入",$G693:BA693)-SUMIF($G$3:BA$3,"金额-出",$G693:BA693))/(SUMIF($G$3:BA$3,"数量-入",$G693:BA693)-SUMIF($G$3:BA$3,"数量-出",$G693:BA693))),0)</f>
        <v>0</v>
      </c>
      <c r="BD693" s="115">
        <f t="shared" si="426"/>
        <v>0</v>
      </c>
      <c r="BE693" s="125"/>
      <c r="BF693" s="126"/>
      <c r="BG693" s="123"/>
      <c r="BH693" s="112"/>
      <c r="BI693" s="119">
        <f t="shared" si="427"/>
        <v>0</v>
      </c>
      <c r="BJ693" s="124"/>
      <c r="BK693" s="115">
        <f>IFERROR(IF(BJ693="",0,(SUMIF($G$3:BI$3,"金额-入",$G693:BI693)-SUMIF($G$3:BI$3,"金额-出",$G693:BI693))/(SUMIF($G$3:BI$3,"数量-入",$G693:BI693)-SUMIF($G$3:BI$3,"数量-出",$G693:BI693))),0)</f>
        <v>0</v>
      </c>
      <c r="BL693" s="115">
        <f t="shared" si="428"/>
        <v>0</v>
      </c>
      <c r="BM693" s="125"/>
      <c r="BN693" s="126"/>
      <c r="BO693" s="123"/>
      <c r="BP693" s="112"/>
      <c r="BQ693" s="119">
        <f t="shared" si="429"/>
        <v>0</v>
      </c>
      <c r="BR693" s="124"/>
      <c r="BS693" s="115">
        <f>IFERROR(IF(BR693="",0,(SUMIF($G$3:BQ$3,"金额-入",$G693:BQ693)-SUMIF($G$3:BQ$3,"金额-出",$G693:BQ693))/(SUMIF($G$3:BQ$3,"数量-入",$G693:BQ693)-SUMIF($G$3:BQ$3,"数量-出",$G693:BQ693))),0)</f>
        <v>0</v>
      </c>
      <c r="BT693" s="115">
        <f t="shared" si="430"/>
        <v>0</v>
      </c>
      <c r="BU693" s="125"/>
      <c r="BV693" s="126"/>
      <c r="BW693" s="123"/>
      <c r="BX693" s="112"/>
      <c r="BY693" s="119">
        <f t="shared" si="431"/>
        <v>0</v>
      </c>
      <c r="BZ693" s="124"/>
      <c r="CA693" s="115">
        <f>IFERROR(IF(BZ693="",0,(SUMIF($G$3:BY$3,"金额-入",$G693:BY693)-SUMIF($G$3:BY$3,"金额-出",$G693:BY693))/(SUMIF($G$3:BY$3,"数量-入",$G693:BY693)-SUMIF($G$3:BY$3,"数量-出",$G693:BY693))),0)</f>
        <v>0</v>
      </c>
      <c r="CB693" s="115">
        <f t="shared" si="432"/>
        <v>0</v>
      </c>
      <c r="CC693" s="125"/>
      <c r="CD693" s="126"/>
      <c r="CE693" s="123"/>
      <c r="CF693" s="112"/>
      <c r="CG693" s="119">
        <f t="shared" si="433"/>
        <v>0</v>
      </c>
      <c r="CH693" s="124"/>
      <c r="CI693" s="115">
        <f>IFERROR(IF(CH693="",0,(SUMIF($G$3:CG$3,"金额-入",$G693:CG693)-SUMIF($G$3:CG$3,"金额-出",$G693:CG693))/(SUMIF($G$3:CG$3,"数量-入",$G693:CG693)-SUMIF($G$3:CG$3,"数量-出",$G693:CG693))),0)</f>
        <v>0</v>
      </c>
      <c r="CJ693" s="115">
        <f t="shared" si="434"/>
        <v>0</v>
      </c>
      <c r="CK693" s="125"/>
      <c r="CL693" s="126"/>
      <c r="CM693" s="123"/>
      <c r="CN693" s="112"/>
      <c r="CO693" s="119">
        <f t="shared" si="435"/>
        <v>0</v>
      </c>
      <c r="CP693" s="124"/>
      <c r="CQ693" s="115">
        <f>IFERROR(IF(CP693="",0,(SUMIF($G$3:CO$3,"金额-入",$G693:CO693)-SUMIF($G$3:CO$3,"金额-出",$G693:CO693))/(SUMIF($G$3:CO$3,"数量-入",$G693:CO693)-SUMIF($G$3:CO$3,"数量-出",$G693:CO693))),0)</f>
        <v>0</v>
      </c>
      <c r="CR693" s="115">
        <f t="shared" si="436"/>
        <v>0</v>
      </c>
      <c r="CS693" s="125"/>
      <c r="CT693" s="126"/>
      <c r="CU693" s="123"/>
      <c r="CV693" s="112"/>
      <c r="CW693" s="119">
        <f t="shared" si="437"/>
        <v>0</v>
      </c>
      <c r="CX693" s="124"/>
      <c r="CY693" s="115">
        <f>IFERROR(IF(CX693="",0,(SUMIF($G$3:CW$3,"金额-入",$G693:CW693)-SUMIF($G$3:CW$3,"金额-出",$G693:CW693))/(SUMIF($G$3:CW$3,"数量-入",$G693:CW693)-SUMIF($G$3:CW$3,"数量-出",$G693:CW693))),0)</f>
        <v>0</v>
      </c>
      <c r="CZ693" s="115">
        <f t="shared" si="438"/>
        <v>0</v>
      </c>
      <c r="DA693" s="125"/>
      <c r="DB693" s="126"/>
      <c r="DC693" s="123"/>
      <c r="DD693" s="112"/>
      <c r="DE693" s="119">
        <f t="shared" si="439"/>
        <v>0</v>
      </c>
      <c r="DF693" s="124"/>
      <c r="DG693" s="115">
        <f>IFERROR(IF(DF693="",0,(SUMIF($G$3:DE$3,"金额-入",$G693:DE693)-SUMIF($G$3:DE$3,"金额-出",$G693:DE693))/(SUMIF($G$3:DE$3,"数量-入",$G693:DE693)-SUMIF($G$3:DE$3,"数量-出",$G693:DE693))),0)</f>
        <v>0</v>
      </c>
      <c r="DH693" s="115">
        <f t="shared" si="440"/>
        <v>0</v>
      </c>
      <c r="DI693" s="125"/>
      <c r="DJ693" s="126"/>
      <c r="DK693" s="109">
        <f t="array" ref="DK693">MIN(IF(($G$3:$DJ$3="单价")*(G693:DJ693&lt;&gt;0),G693:DJ693))</f>
        <v>0</v>
      </c>
      <c r="DL693" s="97">
        <f t="array" ref="DL693">MAX(IF($G$3:$DJ$3="单价",G693:DJ693))</f>
        <v>0</v>
      </c>
      <c r="DM693" s="115">
        <f t="shared" si="441"/>
        <v>0</v>
      </c>
      <c r="DN693" s="127"/>
      <c r="DO693" s="2"/>
      <c r="DP693" s="11">
        <f t="shared" si="442"/>
        <v>0</v>
      </c>
      <c r="DQ693" s="11">
        <f t="shared" si="443"/>
        <v>0</v>
      </c>
      <c r="DR693" s="11"/>
      <c r="DS693" s="11"/>
      <c r="DT693" s="11"/>
      <c r="DU693" s="2"/>
      <c r="DV693" s="2"/>
      <c r="DW693" s="2"/>
      <c r="DX693" s="2"/>
      <c r="DY693" s="2"/>
    </row>
    <row r="694" spans="1:129" ht="18" hidden="1" customHeight="1" outlineLevel="1" x14ac:dyDescent="0.15">
      <c r="A694" s="2"/>
      <c r="B694" s="53">
        <f t="shared" si="406"/>
        <v>690</v>
      </c>
      <c r="C694" s="5"/>
      <c r="D694" s="6"/>
      <c r="E694" s="7"/>
      <c r="F694" s="8"/>
      <c r="G694" s="111"/>
      <c r="H694" s="112"/>
      <c r="I694" s="113">
        <f t="shared" si="409"/>
        <v>0</v>
      </c>
      <c r="J694" s="114">
        <f t="shared" si="410"/>
        <v>0</v>
      </c>
      <c r="K694" s="115">
        <f t="shared" si="407"/>
        <v>0</v>
      </c>
      <c r="L694" s="113">
        <f t="shared" si="411"/>
        <v>0</v>
      </c>
      <c r="M694" s="114">
        <f t="shared" si="412"/>
        <v>0</v>
      </c>
      <c r="N694" s="115">
        <f t="shared" si="408"/>
        <v>0</v>
      </c>
      <c r="O694" s="113">
        <f t="shared" si="413"/>
        <v>0</v>
      </c>
      <c r="P694" s="116">
        <f t="shared" si="414"/>
        <v>0</v>
      </c>
      <c r="Q694" s="117">
        <f t="shared" si="415"/>
        <v>0</v>
      </c>
      <c r="R694" s="118">
        <f t="shared" si="416"/>
        <v>0</v>
      </c>
      <c r="S694" s="111"/>
      <c r="T694" s="112"/>
      <c r="U694" s="119">
        <f t="shared" si="417"/>
        <v>0</v>
      </c>
      <c r="V694" s="120"/>
      <c r="W694" s="115">
        <f>IFERROR(IF(V694="",0,(SUMIF($G$3:U$3,"金额-入",$G694:U694)-SUMIF($G$3:U$3,"金额-出",$G694:U694))/(SUMIF($G$3:U$3,"数量-入",$G694:U694)-SUMIF($G$3:U$3,"数量-出",$G694:U694))),0)</f>
        <v>0</v>
      </c>
      <c r="X694" s="115">
        <f t="shared" si="418"/>
        <v>0</v>
      </c>
      <c r="Y694" s="121"/>
      <c r="Z694" s="122"/>
      <c r="AA694" s="111"/>
      <c r="AB694" s="112"/>
      <c r="AC694" s="119">
        <f t="shared" si="419"/>
        <v>0</v>
      </c>
      <c r="AD694" s="120"/>
      <c r="AE694" s="115">
        <f>IFERROR(IF(AD694="",0,(SUMIF($G$3:AC$3,"金额-入",$G694:AC694)-SUMIF($G$3:AC$3,"金额-出",$G694:AC694))/(SUMIF($G$3:AC$3,"数量-入",$G694:AC694)-SUMIF($G$3:AC$3,"数量-出",$G694:AC694))),0)</f>
        <v>0</v>
      </c>
      <c r="AF694" s="115">
        <f t="shared" si="420"/>
        <v>0</v>
      </c>
      <c r="AG694" s="121"/>
      <c r="AH694" s="122"/>
      <c r="AI694" s="123"/>
      <c r="AJ694" s="112"/>
      <c r="AK694" s="119">
        <f t="shared" si="421"/>
        <v>0</v>
      </c>
      <c r="AL694" s="124"/>
      <c r="AM694" s="115">
        <f>IFERROR(IF(AL694="",0,(SUMIF($G$3:AK$3,"金额-入",$G694:AK694)-SUMIF($G$3:AK$3,"金额-出",$G694:AK694))/(SUMIF($G$3:AK$3,"数量-入",$G694:AK694)-SUMIF($G$3:AK$3,"数量-出",$G694:AK694))),0)</f>
        <v>0</v>
      </c>
      <c r="AN694" s="115">
        <f t="shared" si="422"/>
        <v>0</v>
      </c>
      <c r="AO694" s="125"/>
      <c r="AP694" s="126"/>
      <c r="AQ694" s="123"/>
      <c r="AR694" s="112"/>
      <c r="AS694" s="119">
        <f t="shared" si="423"/>
        <v>0</v>
      </c>
      <c r="AT694" s="124"/>
      <c r="AU694" s="115">
        <f>IFERROR(IF(AT694="",0,(SUMIF($G$3:AS$3,"金额-入",$G694:AS694)-SUMIF($G$3:AS$3,"金额-出",$G694:AS694))/(SUMIF($G$3:AS$3,"数量-入",$G694:AS694)-SUMIF($G$3:AS$3,"数量-出",$G694:AS694))),0)</f>
        <v>0</v>
      </c>
      <c r="AV694" s="115">
        <f t="shared" si="424"/>
        <v>0</v>
      </c>
      <c r="AW694" s="125"/>
      <c r="AX694" s="126"/>
      <c r="AY694" s="123"/>
      <c r="AZ694" s="112"/>
      <c r="BA694" s="119">
        <f t="shared" si="425"/>
        <v>0</v>
      </c>
      <c r="BB694" s="124"/>
      <c r="BC694" s="115">
        <f>IFERROR(IF(BB694="",0,(SUMIF($G$3:BA$3,"金额-入",$G694:BA694)-SUMIF($G$3:BA$3,"金额-出",$G694:BA694))/(SUMIF($G$3:BA$3,"数量-入",$G694:BA694)-SUMIF($G$3:BA$3,"数量-出",$G694:BA694))),0)</f>
        <v>0</v>
      </c>
      <c r="BD694" s="115">
        <f t="shared" si="426"/>
        <v>0</v>
      </c>
      <c r="BE694" s="125"/>
      <c r="BF694" s="126"/>
      <c r="BG694" s="123"/>
      <c r="BH694" s="112"/>
      <c r="BI694" s="119">
        <f t="shared" si="427"/>
        <v>0</v>
      </c>
      <c r="BJ694" s="124"/>
      <c r="BK694" s="115">
        <f>IFERROR(IF(BJ694="",0,(SUMIF($G$3:BI$3,"金额-入",$G694:BI694)-SUMIF($G$3:BI$3,"金额-出",$G694:BI694))/(SUMIF($G$3:BI$3,"数量-入",$G694:BI694)-SUMIF($G$3:BI$3,"数量-出",$G694:BI694))),0)</f>
        <v>0</v>
      </c>
      <c r="BL694" s="115">
        <f t="shared" si="428"/>
        <v>0</v>
      </c>
      <c r="BM694" s="125"/>
      <c r="BN694" s="126"/>
      <c r="BO694" s="123"/>
      <c r="BP694" s="112"/>
      <c r="BQ694" s="119">
        <f t="shared" si="429"/>
        <v>0</v>
      </c>
      <c r="BR694" s="124"/>
      <c r="BS694" s="115">
        <f>IFERROR(IF(BR694="",0,(SUMIF($G$3:BQ$3,"金额-入",$G694:BQ694)-SUMIF($G$3:BQ$3,"金额-出",$G694:BQ694))/(SUMIF($G$3:BQ$3,"数量-入",$G694:BQ694)-SUMIF($G$3:BQ$3,"数量-出",$G694:BQ694))),0)</f>
        <v>0</v>
      </c>
      <c r="BT694" s="115">
        <f t="shared" si="430"/>
        <v>0</v>
      </c>
      <c r="BU694" s="125"/>
      <c r="BV694" s="126"/>
      <c r="BW694" s="123"/>
      <c r="BX694" s="112"/>
      <c r="BY694" s="119">
        <f t="shared" si="431"/>
        <v>0</v>
      </c>
      <c r="BZ694" s="124"/>
      <c r="CA694" s="115">
        <f>IFERROR(IF(BZ694="",0,(SUMIF($G$3:BY$3,"金额-入",$G694:BY694)-SUMIF($G$3:BY$3,"金额-出",$G694:BY694))/(SUMIF($G$3:BY$3,"数量-入",$G694:BY694)-SUMIF($G$3:BY$3,"数量-出",$G694:BY694))),0)</f>
        <v>0</v>
      </c>
      <c r="CB694" s="115">
        <f t="shared" si="432"/>
        <v>0</v>
      </c>
      <c r="CC694" s="125"/>
      <c r="CD694" s="126"/>
      <c r="CE694" s="123"/>
      <c r="CF694" s="112"/>
      <c r="CG694" s="119">
        <f t="shared" si="433"/>
        <v>0</v>
      </c>
      <c r="CH694" s="124"/>
      <c r="CI694" s="115">
        <f>IFERROR(IF(CH694="",0,(SUMIF($G$3:CG$3,"金额-入",$G694:CG694)-SUMIF($G$3:CG$3,"金额-出",$G694:CG694))/(SUMIF($G$3:CG$3,"数量-入",$G694:CG694)-SUMIF($G$3:CG$3,"数量-出",$G694:CG694))),0)</f>
        <v>0</v>
      </c>
      <c r="CJ694" s="115">
        <f t="shared" si="434"/>
        <v>0</v>
      </c>
      <c r="CK694" s="125"/>
      <c r="CL694" s="126"/>
      <c r="CM694" s="123"/>
      <c r="CN694" s="112"/>
      <c r="CO694" s="119">
        <f t="shared" si="435"/>
        <v>0</v>
      </c>
      <c r="CP694" s="124"/>
      <c r="CQ694" s="115">
        <f>IFERROR(IF(CP694="",0,(SUMIF($G$3:CO$3,"金额-入",$G694:CO694)-SUMIF($G$3:CO$3,"金额-出",$G694:CO694))/(SUMIF($G$3:CO$3,"数量-入",$G694:CO694)-SUMIF($G$3:CO$3,"数量-出",$G694:CO694))),0)</f>
        <v>0</v>
      </c>
      <c r="CR694" s="115">
        <f t="shared" si="436"/>
        <v>0</v>
      </c>
      <c r="CS694" s="125"/>
      <c r="CT694" s="126"/>
      <c r="CU694" s="123"/>
      <c r="CV694" s="112"/>
      <c r="CW694" s="119">
        <f t="shared" si="437"/>
        <v>0</v>
      </c>
      <c r="CX694" s="124"/>
      <c r="CY694" s="115">
        <f>IFERROR(IF(CX694="",0,(SUMIF($G$3:CW$3,"金额-入",$G694:CW694)-SUMIF($G$3:CW$3,"金额-出",$G694:CW694))/(SUMIF($G$3:CW$3,"数量-入",$G694:CW694)-SUMIF($G$3:CW$3,"数量-出",$G694:CW694))),0)</f>
        <v>0</v>
      </c>
      <c r="CZ694" s="115">
        <f t="shared" si="438"/>
        <v>0</v>
      </c>
      <c r="DA694" s="125"/>
      <c r="DB694" s="126"/>
      <c r="DC694" s="123"/>
      <c r="DD694" s="112"/>
      <c r="DE694" s="119">
        <f t="shared" si="439"/>
        <v>0</v>
      </c>
      <c r="DF694" s="124"/>
      <c r="DG694" s="115">
        <f>IFERROR(IF(DF694="",0,(SUMIF($G$3:DE$3,"金额-入",$G694:DE694)-SUMIF($G$3:DE$3,"金额-出",$G694:DE694))/(SUMIF($G$3:DE$3,"数量-入",$G694:DE694)-SUMIF($G$3:DE$3,"数量-出",$G694:DE694))),0)</f>
        <v>0</v>
      </c>
      <c r="DH694" s="115">
        <f t="shared" si="440"/>
        <v>0</v>
      </c>
      <c r="DI694" s="125"/>
      <c r="DJ694" s="126"/>
      <c r="DK694" s="109">
        <f t="array" ref="DK694">MIN(IF(($G$3:$DJ$3="单价")*(G694:DJ694&lt;&gt;0),G694:DJ694))</f>
        <v>0</v>
      </c>
      <c r="DL694" s="97">
        <f t="array" ref="DL694">MAX(IF($G$3:$DJ$3="单价",G694:DJ694))</f>
        <v>0</v>
      </c>
      <c r="DM694" s="115">
        <f t="shared" si="441"/>
        <v>0</v>
      </c>
      <c r="DN694" s="127"/>
      <c r="DO694" s="2"/>
      <c r="DP694" s="11">
        <f t="shared" si="442"/>
        <v>0</v>
      </c>
      <c r="DQ694" s="11">
        <f t="shared" si="443"/>
        <v>0</v>
      </c>
      <c r="DR694" s="11"/>
      <c r="DS694" s="11"/>
      <c r="DT694" s="11"/>
      <c r="DU694" s="2"/>
      <c r="DV694" s="2"/>
      <c r="DW694" s="2"/>
      <c r="DX694" s="2"/>
      <c r="DY694" s="2"/>
    </row>
    <row r="695" spans="1:129" ht="18" hidden="1" customHeight="1" outlineLevel="1" x14ac:dyDescent="0.15">
      <c r="A695" s="2"/>
      <c r="B695" s="53">
        <f t="shared" si="406"/>
        <v>691</v>
      </c>
      <c r="C695" s="5"/>
      <c r="D695" s="6"/>
      <c r="E695" s="7"/>
      <c r="F695" s="8"/>
      <c r="G695" s="111"/>
      <c r="H695" s="112"/>
      <c r="I695" s="113">
        <f t="shared" si="409"/>
        <v>0</v>
      </c>
      <c r="J695" s="114">
        <f t="shared" si="410"/>
        <v>0</v>
      </c>
      <c r="K695" s="115">
        <f t="shared" si="407"/>
        <v>0</v>
      </c>
      <c r="L695" s="113">
        <f t="shared" si="411"/>
        <v>0</v>
      </c>
      <c r="M695" s="114">
        <f t="shared" si="412"/>
        <v>0</v>
      </c>
      <c r="N695" s="115">
        <f t="shared" si="408"/>
        <v>0</v>
      </c>
      <c r="O695" s="113">
        <f t="shared" si="413"/>
        <v>0</v>
      </c>
      <c r="P695" s="116">
        <f t="shared" si="414"/>
        <v>0</v>
      </c>
      <c r="Q695" s="117">
        <f t="shared" si="415"/>
        <v>0</v>
      </c>
      <c r="R695" s="118">
        <f t="shared" si="416"/>
        <v>0</v>
      </c>
      <c r="S695" s="111"/>
      <c r="T695" s="112"/>
      <c r="U695" s="119">
        <f t="shared" si="417"/>
        <v>0</v>
      </c>
      <c r="V695" s="120"/>
      <c r="W695" s="115">
        <f>IFERROR(IF(V695="",0,(SUMIF($G$3:U$3,"金额-入",$G695:U695)-SUMIF($G$3:U$3,"金额-出",$G695:U695))/(SUMIF($G$3:U$3,"数量-入",$G695:U695)-SUMIF($G$3:U$3,"数量-出",$G695:U695))),0)</f>
        <v>0</v>
      </c>
      <c r="X695" s="115">
        <f t="shared" si="418"/>
        <v>0</v>
      </c>
      <c r="Y695" s="121"/>
      <c r="Z695" s="122"/>
      <c r="AA695" s="111"/>
      <c r="AB695" s="112"/>
      <c r="AC695" s="119">
        <f t="shared" si="419"/>
        <v>0</v>
      </c>
      <c r="AD695" s="120"/>
      <c r="AE695" s="115">
        <f>IFERROR(IF(AD695="",0,(SUMIF($G$3:AC$3,"金额-入",$G695:AC695)-SUMIF($G$3:AC$3,"金额-出",$G695:AC695))/(SUMIF($G$3:AC$3,"数量-入",$G695:AC695)-SUMIF($G$3:AC$3,"数量-出",$G695:AC695))),0)</f>
        <v>0</v>
      </c>
      <c r="AF695" s="115">
        <f t="shared" si="420"/>
        <v>0</v>
      </c>
      <c r="AG695" s="121"/>
      <c r="AH695" s="122"/>
      <c r="AI695" s="123"/>
      <c r="AJ695" s="112"/>
      <c r="AK695" s="119">
        <f t="shared" si="421"/>
        <v>0</v>
      </c>
      <c r="AL695" s="124"/>
      <c r="AM695" s="115">
        <f>IFERROR(IF(AL695="",0,(SUMIF($G$3:AK$3,"金额-入",$G695:AK695)-SUMIF($G$3:AK$3,"金额-出",$G695:AK695))/(SUMIF($G$3:AK$3,"数量-入",$G695:AK695)-SUMIF($G$3:AK$3,"数量-出",$G695:AK695))),0)</f>
        <v>0</v>
      </c>
      <c r="AN695" s="115">
        <f t="shared" si="422"/>
        <v>0</v>
      </c>
      <c r="AO695" s="125"/>
      <c r="AP695" s="126"/>
      <c r="AQ695" s="123"/>
      <c r="AR695" s="112"/>
      <c r="AS695" s="119">
        <f t="shared" si="423"/>
        <v>0</v>
      </c>
      <c r="AT695" s="124"/>
      <c r="AU695" s="115">
        <f>IFERROR(IF(AT695="",0,(SUMIF($G$3:AS$3,"金额-入",$G695:AS695)-SUMIF($G$3:AS$3,"金额-出",$G695:AS695))/(SUMIF($G$3:AS$3,"数量-入",$G695:AS695)-SUMIF($G$3:AS$3,"数量-出",$G695:AS695))),0)</f>
        <v>0</v>
      </c>
      <c r="AV695" s="115">
        <f t="shared" si="424"/>
        <v>0</v>
      </c>
      <c r="AW695" s="125"/>
      <c r="AX695" s="126"/>
      <c r="AY695" s="123"/>
      <c r="AZ695" s="112"/>
      <c r="BA695" s="119">
        <f t="shared" si="425"/>
        <v>0</v>
      </c>
      <c r="BB695" s="124"/>
      <c r="BC695" s="115">
        <f>IFERROR(IF(BB695="",0,(SUMIF($G$3:BA$3,"金额-入",$G695:BA695)-SUMIF($G$3:BA$3,"金额-出",$G695:BA695))/(SUMIF($G$3:BA$3,"数量-入",$G695:BA695)-SUMIF($G$3:BA$3,"数量-出",$G695:BA695))),0)</f>
        <v>0</v>
      </c>
      <c r="BD695" s="115">
        <f t="shared" si="426"/>
        <v>0</v>
      </c>
      <c r="BE695" s="125"/>
      <c r="BF695" s="126"/>
      <c r="BG695" s="123"/>
      <c r="BH695" s="112"/>
      <c r="BI695" s="119">
        <f t="shared" si="427"/>
        <v>0</v>
      </c>
      <c r="BJ695" s="124"/>
      <c r="BK695" s="115">
        <f>IFERROR(IF(BJ695="",0,(SUMIF($G$3:BI$3,"金额-入",$G695:BI695)-SUMIF($G$3:BI$3,"金额-出",$G695:BI695))/(SUMIF($G$3:BI$3,"数量-入",$G695:BI695)-SUMIF($G$3:BI$3,"数量-出",$G695:BI695))),0)</f>
        <v>0</v>
      </c>
      <c r="BL695" s="115">
        <f t="shared" si="428"/>
        <v>0</v>
      </c>
      <c r="BM695" s="125"/>
      <c r="BN695" s="126"/>
      <c r="BO695" s="123"/>
      <c r="BP695" s="112"/>
      <c r="BQ695" s="119">
        <f t="shared" si="429"/>
        <v>0</v>
      </c>
      <c r="BR695" s="124"/>
      <c r="BS695" s="115">
        <f>IFERROR(IF(BR695="",0,(SUMIF($G$3:BQ$3,"金额-入",$G695:BQ695)-SUMIF($G$3:BQ$3,"金额-出",$G695:BQ695))/(SUMIF($G$3:BQ$3,"数量-入",$G695:BQ695)-SUMIF($G$3:BQ$3,"数量-出",$G695:BQ695))),0)</f>
        <v>0</v>
      </c>
      <c r="BT695" s="115">
        <f t="shared" si="430"/>
        <v>0</v>
      </c>
      <c r="BU695" s="125"/>
      <c r="BV695" s="126"/>
      <c r="BW695" s="123"/>
      <c r="BX695" s="112"/>
      <c r="BY695" s="119">
        <f t="shared" si="431"/>
        <v>0</v>
      </c>
      <c r="BZ695" s="124"/>
      <c r="CA695" s="115">
        <f>IFERROR(IF(BZ695="",0,(SUMIF($G$3:BY$3,"金额-入",$G695:BY695)-SUMIF($G$3:BY$3,"金额-出",$G695:BY695))/(SUMIF($G$3:BY$3,"数量-入",$G695:BY695)-SUMIF($G$3:BY$3,"数量-出",$G695:BY695))),0)</f>
        <v>0</v>
      </c>
      <c r="CB695" s="115">
        <f t="shared" si="432"/>
        <v>0</v>
      </c>
      <c r="CC695" s="125"/>
      <c r="CD695" s="126"/>
      <c r="CE695" s="123"/>
      <c r="CF695" s="112"/>
      <c r="CG695" s="119">
        <f t="shared" si="433"/>
        <v>0</v>
      </c>
      <c r="CH695" s="124"/>
      <c r="CI695" s="115">
        <f>IFERROR(IF(CH695="",0,(SUMIF($G$3:CG$3,"金额-入",$G695:CG695)-SUMIF($G$3:CG$3,"金额-出",$G695:CG695))/(SUMIF($G$3:CG$3,"数量-入",$G695:CG695)-SUMIF($G$3:CG$3,"数量-出",$G695:CG695))),0)</f>
        <v>0</v>
      </c>
      <c r="CJ695" s="115">
        <f t="shared" si="434"/>
        <v>0</v>
      </c>
      <c r="CK695" s="125"/>
      <c r="CL695" s="126"/>
      <c r="CM695" s="123"/>
      <c r="CN695" s="112"/>
      <c r="CO695" s="119">
        <f t="shared" si="435"/>
        <v>0</v>
      </c>
      <c r="CP695" s="124"/>
      <c r="CQ695" s="115">
        <f>IFERROR(IF(CP695="",0,(SUMIF($G$3:CO$3,"金额-入",$G695:CO695)-SUMIF($G$3:CO$3,"金额-出",$G695:CO695))/(SUMIF($G$3:CO$3,"数量-入",$G695:CO695)-SUMIF($G$3:CO$3,"数量-出",$G695:CO695))),0)</f>
        <v>0</v>
      </c>
      <c r="CR695" s="115">
        <f t="shared" si="436"/>
        <v>0</v>
      </c>
      <c r="CS695" s="125"/>
      <c r="CT695" s="126"/>
      <c r="CU695" s="123"/>
      <c r="CV695" s="112"/>
      <c r="CW695" s="119">
        <f t="shared" si="437"/>
        <v>0</v>
      </c>
      <c r="CX695" s="124"/>
      <c r="CY695" s="115">
        <f>IFERROR(IF(CX695="",0,(SUMIF($G$3:CW$3,"金额-入",$G695:CW695)-SUMIF($G$3:CW$3,"金额-出",$G695:CW695))/(SUMIF($G$3:CW$3,"数量-入",$G695:CW695)-SUMIF($G$3:CW$3,"数量-出",$G695:CW695))),0)</f>
        <v>0</v>
      </c>
      <c r="CZ695" s="115">
        <f t="shared" si="438"/>
        <v>0</v>
      </c>
      <c r="DA695" s="125"/>
      <c r="DB695" s="126"/>
      <c r="DC695" s="123"/>
      <c r="DD695" s="112"/>
      <c r="DE695" s="119">
        <f t="shared" si="439"/>
        <v>0</v>
      </c>
      <c r="DF695" s="124"/>
      <c r="DG695" s="115">
        <f>IFERROR(IF(DF695="",0,(SUMIF($G$3:DE$3,"金额-入",$G695:DE695)-SUMIF($G$3:DE$3,"金额-出",$G695:DE695))/(SUMIF($G$3:DE$3,"数量-入",$G695:DE695)-SUMIF($G$3:DE$3,"数量-出",$G695:DE695))),0)</f>
        <v>0</v>
      </c>
      <c r="DH695" s="115">
        <f t="shared" si="440"/>
        <v>0</v>
      </c>
      <c r="DI695" s="125"/>
      <c r="DJ695" s="126"/>
      <c r="DK695" s="109">
        <f t="array" ref="DK695">MIN(IF(($G$3:$DJ$3="单价")*(G695:DJ695&lt;&gt;0),G695:DJ695))</f>
        <v>0</v>
      </c>
      <c r="DL695" s="97">
        <f t="array" ref="DL695">MAX(IF($G$3:$DJ$3="单价",G695:DJ695))</f>
        <v>0</v>
      </c>
      <c r="DM695" s="115">
        <f t="shared" si="441"/>
        <v>0</v>
      </c>
      <c r="DN695" s="127"/>
      <c r="DO695" s="2"/>
      <c r="DP695" s="11">
        <f t="shared" si="442"/>
        <v>0</v>
      </c>
      <c r="DQ695" s="11">
        <f t="shared" si="443"/>
        <v>0</v>
      </c>
      <c r="DR695" s="11"/>
      <c r="DS695" s="11"/>
      <c r="DT695" s="11"/>
      <c r="DU695" s="2"/>
      <c r="DV695" s="2"/>
      <c r="DW695" s="2"/>
      <c r="DX695" s="2"/>
      <c r="DY695" s="2"/>
    </row>
    <row r="696" spans="1:129" ht="18" hidden="1" customHeight="1" outlineLevel="1" x14ac:dyDescent="0.15">
      <c r="A696" s="2"/>
      <c r="B696" s="53">
        <f t="shared" si="406"/>
        <v>692</v>
      </c>
      <c r="C696" s="5"/>
      <c r="D696" s="6"/>
      <c r="E696" s="7"/>
      <c r="F696" s="8"/>
      <c r="G696" s="111"/>
      <c r="H696" s="112"/>
      <c r="I696" s="113">
        <f t="shared" si="409"/>
        <v>0</v>
      </c>
      <c r="J696" s="114">
        <f t="shared" si="410"/>
        <v>0</v>
      </c>
      <c r="K696" s="115">
        <f t="shared" si="407"/>
        <v>0</v>
      </c>
      <c r="L696" s="113">
        <f t="shared" si="411"/>
        <v>0</v>
      </c>
      <c r="M696" s="114">
        <f t="shared" si="412"/>
        <v>0</v>
      </c>
      <c r="N696" s="115">
        <f t="shared" si="408"/>
        <v>0</v>
      </c>
      <c r="O696" s="113">
        <f t="shared" si="413"/>
        <v>0</v>
      </c>
      <c r="P696" s="116">
        <f t="shared" si="414"/>
        <v>0</v>
      </c>
      <c r="Q696" s="117">
        <f t="shared" si="415"/>
        <v>0</v>
      </c>
      <c r="R696" s="118">
        <f t="shared" si="416"/>
        <v>0</v>
      </c>
      <c r="S696" s="111"/>
      <c r="T696" s="112"/>
      <c r="U696" s="119">
        <f t="shared" si="417"/>
        <v>0</v>
      </c>
      <c r="V696" s="120"/>
      <c r="W696" s="115">
        <f>IFERROR(IF(V696="",0,(SUMIF($G$3:U$3,"金额-入",$G696:U696)-SUMIF($G$3:U$3,"金额-出",$G696:U696))/(SUMIF($G$3:U$3,"数量-入",$G696:U696)-SUMIF($G$3:U$3,"数量-出",$G696:U696))),0)</f>
        <v>0</v>
      </c>
      <c r="X696" s="115">
        <f t="shared" si="418"/>
        <v>0</v>
      </c>
      <c r="Y696" s="121"/>
      <c r="Z696" s="122"/>
      <c r="AA696" s="111"/>
      <c r="AB696" s="112"/>
      <c r="AC696" s="119">
        <f t="shared" si="419"/>
        <v>0</v>
      </c>
      <c r="AD696" s="120"/>
      <c r="AE696" s="115">
        <f>IFERROR(IF(AD696="",0,(SUMIF($G$3:AC$3,"金额-入",$G696:AC696)-SUMIF($G$3:AC$3,"金额-出",$G696:AC696))/(SUMIF($G$3:AC$3,"数量-入",$G696:AC696)-SUMIF($G$3:AC$3,"数量-出",$G696:AC696))),0)</f>
        <v>0</v>
      </c>
      <c r="AF696" s="115">
        <f t="shared" si="420"/>
        <v>0</v>
      </c>
      <c r="AG696" s="121"/>
      <c r="AH696" s="122"/>
      <c r="AI696" s="123"/>
      <c r="AJ696" s="112"/>
      <c r="AK696" s="119">
        <f t="shared" si="421"/>
        <v>0</v>
      </c>
      <c r="AL696" s="124"/>
      <c r="AM696" s="115">
        <f>IFERROR(IF(AL696="",0,(SUMIF($G$3:AK$3,"金额-入",$G696:AK696)-SUMIF($G$3:AK$3,"金额-出",$G696:AK696))/(SUMIF($G$3:AK$3,"数量-入",$G696:AK696)-SUMIF($G$3:AK$3,"数量-出",$G696:AK696))),0)</f>
        <v>0</v>
      </c>
      <c r="AN696" s="115">
        <f t="shared" si="422"/>
        <v>0</v>
      </c>
      <c r="AO696" s="125"/>
      <c r="AP696" s="126"/>
      <c r="AQ696" s="123"/>
      <c r="AR696" s="112"/>
      <c r="AS696" s="119">
        <f t="shared" si="423"/>
        <v>0</v>
      </c>
      <c r="AT696" s="124"/>
      <c r="AU696" s="115">
        <f>IFERROR(IF(AT696="",0,(SUMIF($G$3:AS$3,"金额-入",$G696:AS696)-SUMIF($G$3:AS$3,"金额-出",$G696:AS696))/(SUMIF($G$3:AS$3,"数量-入",$G696:AS696)-SUMIF($G$3:AS$3,"数量-出",$G696:AS696))),0)</f>
        <v>0</v>
      </c>
      <c r="AV696" s="115">
        <f t="shared" si="424"/>
        <v>0</v>
      </c>
      <c r="AW696" s="125"/>
      <c r="AX696" s="126"/>
      <c r="AY696" s="123"/>
      <c r="AZ696" s="112"/>
      <c r="BA696" s="119">
        <f t="shared" si="425"/>
        <v>0</v>
      </c>
      <c r="BB696" s="124"/>
      <c r="BC696" s="115">
        <f>IFERROR(IF(BB696="",0,(SUMIF($G$3:BA$3,"金额-入",$G696:BA696)-SUMIF($G$3:BA$3,"金额-出",$G696:BA696))/(SUMIF($G$3:BA$3,"数量-入",$G696:BA696)-SUMIF($G$3:BA$3,"数量-出",$G696:BA696))),0)</f>
        <v>0</v>
      </c>
      <c r="BD696" s="115">
        <f t="shared" si="426"/>
        <v>0</v>
      </c>
      <c r="BE696" s="125"/>
      <c r="BF696" s="126"/>
      <c r="BG696" s="123"/>
      <c r="BH696" s="112"/>
      <c r="BI696" s="119">
        <f t="shared" si="427"/>
        <v>0</v>
      </c>
      <c r="BJ696" s="124"/>
      <c r="BK696" s="115">
        <f>IFERROR(IF(BJ696="",0,(SUMIF($G$3:BI$3,"金额-入",$G696:BI696)-SUMIF($G$3:BI$3,"金额-出",$G696:BI696))/(SUMIF($G$3:BI$3,"数量-入",$G696:BI696)-SUMIF($G$3:BI$3,"数量-出",$G696:BI696))),0)</f>
        <v>0</v>
      </c>
      <c r="BL696" s="115">
        <f t="shared" si="428"/>
        <v>0</v>
      </c>
      <c r="BM696" s="125"/>
      <c r="BN696" s="126"/>
      <c r="BO696" s="123"/>
      <c r="BP696" s="112"/>
      <c r="BQ696" s="119">
        <f t="shared" si="429"/>
        <v>0</v>
      </c>
      <c r="BR696" s="124"/>
      <c r="BS696" s="115">
        <f>IFERROR(IF(BR696="",0,(SUMIF($G$3:BQ$3,"金额-入",$G696:BQ696)-SUMIF($G$3:BQ$3,"金额-出",$G696:BQ696))/(SUMIF($G$3:BQ$3,"数量-入",$G696:BQ696)-SUMIF($G$3:BQ$3,"数量-出",$G696:BQ696))),0)</f>
        <v>0</v>
      </c>
      <c r="BT696" s="115">
        <f t="shared" si="430"/>
        <v>0</v>
      </c>
      <c r="BU696" s="125"/>
      <c r="BV696" s="126"/>
      <c r="BW696" s="123"/>
      <c r="BX696" s="112"/>
      <c r="BY696" s="119">
        <f t="shared" si="431"/>
        <v>0</v>
      </c>
      <c r="BZ696" s="124"/>
      <c r="CA696" s="115">
        <f>IFERROR(IF(BZ696="",0,(SUMIF($G$3:BY$3,"金额-入",$G696:BY696)-SUMIF($G$3:BY$3,"金额-出",$G696:BY696))/(SUMIF($G$3:BY$3,"数量-入",$G696:BY696)-SUMIF($G$3:BY$3,"数量-出",$G696:BY696))),0)</f>
        <v>0</v>
      </c>
      <c r="CB696" s="115">
        <f t="shared" si="432"/>
        <v>0</v>
      </c>
      <c r="CC696" s="125"/>
      <c r="CD696" s="126"/>
      <c r="CE696" s="123"/>
      <c r="CF696" s="112"/>
      <c r="CG696" s="119">
        <f t="shared" si="433"/>
        <v>0</v>
      </c>
      <c r="CH696" s="124"/>
      <c r="CI696" s="115">
        <f>IFERROR(IF(CH696="",0,(SUMIF($G$3:CG$3,"金额-入",$G696:CG696)-SUMIF($G$3:CG$3,"金额-出",$G696:CG696))/(SUMIF($G$3:CG$3,"数量-入",$G696:CG696)-SUMIF($G$3:CG$3,"数量-出",$G696:CG696))),0)</f>
        <v>0</v>
      </c>
      <c r="CJ696" s="115">
        <f t="shared" si="434"/>
        <v>0</v>
      </c>
      <c r="CK696" s="125"/>
      <c r="CL696" s="126"/>
      <c r="CM696" s="123"/>
      <c r="CN696" s="112"/>
      <c r="CO696" s="119">
        <f t="shared" si="435"/>
        <v>0</v>
      </c>
      <c r="CP696" s="124"/>
      <c r="CQ696" s="115">
        <f>IFERROR(IF(CP696="",0,(SUMIF($G$3:CO$3,"金额-入",$G696:CO696)-SUMIF($G$3:CO$3,"金额-出",$G696:CO696))/(SUMIF($G$3:CO$3,"数量-入",$G696:CO696)-SUMIF($G$3:CO$3,"数量-出",$G696:CO696))),0)</f>
        <v>0</v>
      </c>
      <c r="CR696" s="115">
        <f t="shared" si="436"/>
        <v>0</v>
      </c>
      <c r="CS696" s="125"/>
      <c r="CT696" s="126"/>
      <c r="CU696" s="123"/>
      <c r="CV696" s="112"/>
      <c r="CW696" s="119">
        <f t="shared" si="437"/>
        <v>0</v>
      </c>
      <c r="CX696" s="124"/>
      <c r="CY696" s="115">
        <f>IFERROR(IF(CX696="",0,(SUMIF($G$3:CW$3,"金额-入",$G696:CW696)-SUMIF($G$3:CW$3,"金额-出",$G696:CW696))/(SUMIF($G$3:CW$3,"数量-入",$G696:CW696)-SUMIF($G$3:CW$3,"数量-出",$G696:CW696))),0)</f>
        <v>0</v>
      </c>
      <c r="CZ696" s="115">
        <f t="shared" si="438"/>
        <v>0</v>
      </c>
      <c r="DA696" s="125"/>
      <c r="DB696" s="126"/>
      <c r="DC696" s="123"/>
      <c r="DD696" s="112"/>
      <c r="DE696" s="119">
        <f t="shared" si="439"/>
        <v>0</v>
      </c>
      <c r="DF696" s="124"/>
      <c r="DG696" s="115">
        <f>IFERROR(IF(DF696="",0,(SUMIF($G$3:DE$3,"金额-入",$G696:DE696)-SUMIF($G$3:DE$3,"金额-出",$G696:DE696))/(SUMIF($G$3:DE$3,"数量-入",$G696:DE696)-SUMIF($G$3:DE$3,"数量-出",$G696:DE696))),0)</f>
        <v>0</v>
      </c>
      <c r="DH696" s="115">
        <f t="shared" si="440"/>
        <v>0</v>
      </c>
      <c r="DI696" s="125"/>
      <c r="DJ696" s="126"/>
      <c r="DK696" s="109">
        <f t="array" ref="DK696">MIN(IF(($G$3:$DJ$3="单价")*(G696:DJ696&lt;&gt;0),G696:DJ696))</f>
        <v>0</v>
      </c>
      <c r="DL696" s="97">
        <f t="array" ref="DL696">MAX(IF($G$3:$DJ$3="单价",G696:DJ696))</f>
        <v>0</v>
      </c>
      <c r="DM696" s="115">
        <f t="shared" si="441"/>
        <v>0</v>
      </c>
      <c r="DN696" s="127"/>
      <c r="DO696" s="2"/>
      <c r="DP696" s="11">
        <f t="shared" si="442"/>
        <v>0</v>
      </c>
      <c r="DQ696" s="11">
        <f t="shared" si="443"/>
        <v>0</v>
      </c>
      <c r="DR696" s="11"/>
      <c r="DS696" s="11"/>
      <c r="DT696" s="11"/>
      <c r="DU696" s="2"/>
      <c r="DV696" s="2"/>
      <c r="DW696" s="2"/>
      <c r="DX696" s="2"/>
      <c r="DY696" s="2"/>
    </row>
    <row r="697" spans="1:129" ht="18" hidden="1" customHeight="1" outlineLevel="1" x14ac:dyDescent="0.15">
      <c r="A697" s="2"/>
      <c r="B697" s="53">
        <f t="shared" si="406"/>
        <v>693</v>
      </c>
      <c r="C697" s="5"/>
      <c r="D697" s="6"/>
      <c r="E697" s="7"/>
      <c r="F697" s="8"/>
      <c r="G697" s="111"/>
      <c r="H697" s="112"/>
      <c r="I697" s="113">
        <f t="shared" si="409"/>
        <v>0</v>
      </c>
      <c r="J697" s="114">
        <f t="shared" si="410"/>
        <v>0</v>
      </c>
      <c r="K697" s="115">
        <f t="shared" si="407"/>
        <v>0</v>
      </c>
      <c r="L697" s="113">
        <f t="shared" si="411"/>
        <v>0</v>
      </c>
      <c r="M697" s="114">
        <f t="shared" si="412"/>
        <v>0</v>
      </c>
      <c r="N697" s="115">
        <f t="shared" si="408"/>
        <v>0</v>
      </c>
      <c r="O697" s="113">
        <f t="shared" si="413"/>
        <v>0</v>
      </c>
      <c r="P697" s="116">
        <f t="shared" si="414"/>
        <v>0</v>
      </c>
      <c r="Q697" s="117">
        <f t="shared" si="415"/>
        <v>0</v>
      </c>
      <c r="R697" s="118">
        <f t="shared" si="416"/>
        <v>0</v>
      </c>
      <c r="S697" s="111"/>
      <c r="T697" s="112"/>
      <c r="U697" s="119">
        <f t="shared" si="417"/>
        <v>0</v>
      </c>
      <c r="V697" s="120"/>
      <c r="W697" s="115">
        <f>IFERROR(IF(V697="",0,(SUMIF($G$3:U$3,"金额-入",$G697:U697)-SUMIF($G$3:U$3,"金额-出",$G697:U697))/(SUMIF($G$3:U$3,"数量-入",$G697:U697)-SUMIF($G$3:U$3,"数量-出",$G697:U697))),0)</f>
        <v>0</v>
      </c>
      <c r="X697" s="115">
        <f t="shared" si="418"/>
        <v>0</v>
      </c>
      <c r="Y697" s="121"/>
      <c r="Z697" s="122"/>
      <c r="AA697" s="111"/>
      <c r="AB697" s="112"/>
      <c r="AC697" s="119">
        <f t="shared" si="419"/>
        <v>0</v>
      </c>
      <c r="AD697" s="120"/>
      <c r="AE697" s="115">
        <f>IFERROR(IF(AD697="",0,(SUMIF($G$3:AC$3,"金额-入",$G697:AC697)-SUMIF($G$3:AC$3,"金额-出",$G697:AC697))/(SUMIF($G$3:AC$3,"数量-入",$G697:AC697)-SUMIF($G$3:AC$3,"数量-出",$G697:AC697))),0)</f>
        <v>0</v>
      </c>
      <c r="AF697" s="115">
        <f t="shared" si="420"/>
        <v>0</v>
      </c>
      <c r="AG697" s="121"/>
      <c r="AH697" s="122"/>
      <c r="AI697" s="123"/>
      <c r="AJ697" s="112"/>
      <c r="AK697" s="119">
        <f t="shared" si="421"/>
        <v>0</v>
      </c>
      <c r="AL697" s="124"/>
      <c r="AM697" s="115">
        <f>IFERROR(IF(AL697="",0,(SUMIF($G$3:AK$3,"金额-入",$G697:AK697)-SUMIF($G$3:AK$3,"金额-出",$G697:AK697))/(SUMIF($G$3:AK$3,"数量-入",$G697:AK697)-SUMIF($G$3:AK$3,"数量-出",$G697:AK697))),0)</f>
        <v>0</v>
      </c>
      <c r="AN697" s="115">
        <f t="shared" si="422"/>
        <v>0</v>
      </c>
      <c r="AO697" s="125"/>
      <c r="AP697" s="126"/>
      <c r="AQ697" s="123"/>
      <c r="AR697" s="112"/>
      <c r="AS697" s="119">
        <f t="shared" si="423"/>
        <v>0</v>
      </c>
      <c r="AT697" s="124"/>
      <c r="AU697" s="115">
        <f>IFERROR(IF(AT697="",0,(SUMIF($G$3:AS$3,"金额-入",$G697:AS697)-SUMIF($G$3:AS$3,"金额-出",$G697:AS697))/(SUMIF($G$3:AS$3,"数量-入",$G697:AS697)-SUMIF($G$3:AS$3,"数量-出",$G697:AS697))),0)</f>
        <v>0</v>
      </c>
      <c r="AV697" s="115">
        <f t="shared" si="424"/>
        <v>0</v>
      </c>
      <c r="AW697" s="125"/>
      <c r="AX697" s="126"/>
      <c r="AY697" s="123"/>
      <c r="AZ697" s="112"/>
      <c r="BA697" s="119">
        <f t="shared" si="425"/>
        <v>0</v>
      </c>
      <c r="BB697" s="124"/>
      <c r="BC697" s="115">
        <f>IFERROR(IF(BB697="",0,(SUMIF($G$3:BA$3,"金额-入",$G697:BA697)-SUMIF($G$3:BA$3,"金额-出",$G697:BA697))/(SUMIF($G$3:BA$3,"数量-入",$G697:BA697)-SUMIF($G$3:BA$3,"数量-出",$G697:BA697))),0)</f>
        <v>0</v>
      </c>
      <c r="BD697" s="115">
        <f t="shared" si="426"/>
        <v>0</v>
      </c>
      <c r="BE697" s="125"/>
      <c r="BF697" s="126"/>
      <c r="BG697" s="123"/>
      <c r="BH697" s="112"/>
      <c r="BI697" s="119">
        <f t="shared" si="427"/>
        <v>0</v>
      </c>
      <c r="BJ697" s="124"/>
      <c r="BK697" s="115">
        <f>IFERROR(IF(BJ697="",0,(SUMIF($G$3:BI$3,"金额-入",$G697:BI697)-SUMIF($G$3:BI$3,"金额-出",$G697:BI697))/(SUMIF($G$3:BI$3,"数量-入",$G697:BI697)-SUMIF($G$3:BI$3,"数量-出",$G697:BI697))),0)</f>
        <v>0</v>
      </c>
      <c r="BL697" s="115">
        <f t="shared" si="428"/>
        <v>0</v>
      </c>
      <c r="BM697" s="125"/>
      <c r="BN697" s="126"/>
      <c r="BO697" s="123"/>
      <c r="BP697" s="112"/>
      <c r="BQ697" s="119">
        <f t="shared" si="429"/>
        <v>0</v>
      </c>
      <c r="BR697" s="124"/>
      <c r="BS697" s="115">
        <f>IFERROR(IF(BR697="",0,(SUMIF($G$3:BQ$3,"金额-入",$G697:BQ697)-SUMIF($G$3:BQ$3,"金额-出",$G697:BQ697))/(SUMIF($G$3:BQ$3,"数量-入",$G697:BQ697)-SUMIF($G$3:BQ$3,"数量-出",$G697:BQ697))),0)</f>
        <v>0</v>
      </c>
      <c r="BT697" s="115">
        <f t="shared" si="430"/>
        <v>0</v>
      </c>
      <c r="BU697" s="125"/>
      <c r="BV697" s="126"/>
      <c r="BW697" s="123"/>
      <c r="BX697" s="112"/>
      <c r="BY697" s="119">
        <f t="shared" si="431"/>
        <v>0</v>
      </c>
      <c r="BZ697" s="124"/>
      <c r="CA697" s="115">
        <f>IFERROR(IF(BZ697="",0,(SUMIF($G$3:BY$3,"金额-入",$G697:BY697)-SUMIF($G$3:BY$3,"金额-出",$G697:BY697))/(SUMIF($G$3:BY$3,"数量-入",$G697:BY697)-SUMIF($G$3:BY$3,"数量-出",$G697:BY697))),0)</f>
        <v>0</v>
      </c>
      <c r="CB697" s="115">
        <f t="shared" si="432"/>
        <v>0</v>
      </c>
      <c r="CC697" s="125"/>
      <c r="CD697" s="126"/>
      <c r="CE697" s="123"/>
      <c r="CF697" s="112"/>
      <c r="CG697" s="119">
        <f t="shared" si="433"/>
        <v>0</v>
      </c>
      <c r="CH697" s="124"/>
      <c r="CI697" s="115">
        <f>IFERROR(IF(CH697="",0,(SUMIF($G$3:CG$3,"金额-入",$G697:CG697)-SUMIF($G$3:CG$3,"金额-出",$G697:CG697))/(SUMIF($G$3:CG$3,"数量-入",$G697:CG697)-SUMIF($G$3:CG$3,"数量-出",$G697:CG697))),0)</f>
        <v>0</v>
      </c>
      <c r="CJ697" s="115">
        <f t="shared" si="434"/>
        <v>0</v>
      </c>
      <c r="CK697" s="125"/>
      <c r="CL697" s="126"/>
      <c r="CM697" s="123"/>
      <c r="CN697" s="112"/>
      <c r="CO697" s="119">
        <f t="shared" si="435"/>
        <v>0</v>
      </c>
      <c r="CP697" s="124"/>
      <c r="CQ697" s="115">
        <f>IFERROR(IF(CP697="",0,(SUMIF($G$3:CO$3,"金额-入",$G697:CO697)-SUMIF($G$3:CO$3,"金额-出",$G697:CO697))/(SUMIF($G$3:CO$3,"数量-入",$G697:CO697)-SUMIF($G$3:CO$3,"数量-出",$G697:CO697))),0)</f>
        <v>0</v>
      </c>
      <c r="CR697" s="115">
        <f t="shared" si="436"/>
        <v>0</v>
      </c>
      <c r="CS697" s="125"/>
      <c r="CT697" s="126"/>
      <c r="CU697" s="123"/>
      <c r="CV697" s="112"/>
      <c r="CW697" s="119">
        <f t="shared" si="437"/>
        <v>0</v>
      </c>
      <c r="CX697" s="124"/>
      <c r="CY697" s="115">
        <f>IFERROR(IF(CX697="",0,(SUMIF($G$3:CW$3,"金额-入",$G697:CW697)-SUMIF($G$3:CW$3,"金额-出",$G697:CW697))/(SUMIF($G$3:CW$3,"数量-入",$G697:CW697)-SUMIF($G$3:CW$3,"数量-出",$G697:CW697))),0)</f>
        <v>0</v>
      </c>
      <c r="CZ697" s="115">
        <f t="shared" si="438"/>
        <v>0</v>
      </c>
      <c r="DA697" s="125"/>
      <c r="DB697" s="126"/>
      <c r="DC697" s="123"/>
      <c r="DD697" s="112"/>
      <c r="DE697" s="119">
        <f t="shared" si="439"/>
        <v>0</v>
      </c>
      <c r="DF697" s="124"/>
      <c r="DG697" s="115">
        <f>IFERROR(IF(DF697="",0,(SUMIF($G$3:DE$3,"金额-入",$G697:DE697)-SUMIF($G$3:DE$3,"金额-出",$G697:DE697))/(SUMIF($G$3:DE$3,"数量-入",$G697:DE697)-SUMIF($G$3:DE$3,"数量-出",$G697:DE697))),0)</f>
        <v>0</v>
      </c>
      <c r="DH697" s="115">
        <f t="shared" si="440"/>
        <v>0</v>
      </c>
      <c r="DI697" s="125"/>
      <c r="DJ697" s="126"/>
      <c r="DK697" s="109">
        <f t="array" ref="DK697">MIN(IF(($G$3:$DJ$3="单价")*(G697:DJ697&lt;&gt;0),G697:DJ697))</f>
        <v>0</v>
      </c>
      <c r="DL697" s="97">
        <f t="array" ref="DL697">MAX(IF($G$3:$DJ$3="单价",G697:DJ697))</f>
        <v>0</v>
      </c>
      <c r="DM697" s="115">
        <f t="shared" si="441"/>
        <v>0</v>
      </c>
      <c r="DN697" s="127"/>
      <c r="DO697" s="2"/>
      <c r="DP697" s="11">
        <f t="shared" si="442"/>
        <v>0</v>
      </c>
      <c r="DQ697" s="11">
        <f t="shared" si="443"/>
        <v>0</v>
      </c>
      <c r="DR697" s="11"/>
      <c r="DS697" s="11"/>
      <c r="DT697" s="11"/>
      <c r="DU697" s="2"/>
      <c r="DV697" s="2"/>
      <c r="DW697" s="2"/>
      <c r="DX697" s="2"/>
      <c r="DY697" s="2"/>
    </row>
    <row r="698" spans="1:129" ht="18" hidden="1" customHeight="1" outlineLevel="1" x14ac:dyDescent="0.15">
      <c r="A698" s="2"/>
      <c r="B698" s="53">
        <f t="shared" si="406"/>
        <v>694</v>
      </c>
      <c r="C698" s="5"/>
      <c r="D698" s="6"/>
      <c r="E698" s="7"/>
      <c r="F698" s="8"/>
      <c r="G698" s="111"/>
      <c r="H698" s="112"/>
      <c r="I698" s="113">
        <f t="shared" si="409"/>
        <v>0</v>
      </c>
      <c r="J698" s="114">
        <f t="shared" si="410"/>
        <v>0</v>
      </c>
      <c r="K698" s="115">
        <f t="shared" si="407"/>
        <v>0</v>
      </c>
      <c r="L698" s="113">
        <f t="shared" si="411"/>
        <v>0</v>
      </c>
      <c r="M698" s="114">
        <f t="shared" si="412"/>
        <v>0</v>
      </c>
      <c r="N698" s="115">
        <f t="shared" si="408"/>
        <v>0</v>
      </c>
      <c r="O698" s="113">
        <f t="shared" si="413"/>
        <v>0</v>
      </c>
      <c r="P698" s="116">
        <f t="shared" si="414"/>
        <v>0</v>
      </c>
      <c r="Q698" s="117">
        <f t="shared" si="415"/>
        <v>0</v>
      </c>
      <c r="R698" s="118">
        <f t="shared" si="416"/>
        <v>0</v>
      </c>
      <c r="S698" s="111"/>
      <c r="T698" s="112"/>
      <c r="U698" s="119">
        <f t="shared" si="417"/>
        <v>0</v>
      </c>
      <c r="V698" s="120"/>
      <c r="W698" s="115">
        <f>IFERROR(IF(V698="",0,(SUMIF($G$3:U$3,"金额-入",$G698:U698)-SUMIF($G$3:U$3,"金额-出",$G698:U698))/(SUMIF($G$3:U$3,"数量-入",$G698:U698)-SUMIF($G$3:U$3,"数量-出",$G698:U698))),0)</f>
        <v>0</v>
      </c>
      <c r="X698" s="115">
        <f t="shared" si="418"/>
        <v>0</v>
      </c>
      <c r="Y698" s="121"/>
      <c r="Z698" s="122"/>
      <c r="AA698" s="111"/>
      <c r="AB698" s="112"/>
      <c r="AC698" s="119">
        <f t="shared" si="419"/>
        <v>0</v>
      </c>
      <c r="AD698" s="120"/>
      <c r="AE698" s="115">
        <f>IFERROR(IF(AD698="",0,(SUMIF($G$3:AC$3,"金额-入",$G698:AC698)-SUMIF($G$3:AC$3,"金额-出",$G698:AC698))/(SUMIF($G$3:AC$3,"数量-入",$G698:AC698)-SUMIF($G$3:AC$3,"数量-出",$G698:AC698))),0)</f>
        <v>0</v>
      </c>
      <c r="AF698" s="115">
        <f t="shared" si="420"/>
        <v>0</v>
      </c>
      <c r="AG698" s="121"/>
      <c r="AH698" s="122"/>
      <c r="AI698" s="123"/>
      <c r="AJ698" s="112"/>
      <c r="AK698" s="119">
        <f t="shared" si="421"/>
        <v>0</v>
      </c>
      <c r="AL698" s="124"/>
      <c r="AM698" s="115">
        <f>IFERROR(IF(AL698="",0,(SUMIF($G$3:AK$3,"金额-入",$G698:AK698)-SUMIF($G$3:AK$3,"金额-出",$G698:AK698))/(SUMIF($G$3:AK$3,"数量-入",$G698:AK698)-SUMIF($G$3:AK$3,"数量-出",$G698:AK698))),0)</f>
        <v>0</v>
      </c>
      <c r="AN698" s="115">
        <f t="shared" si="422"/>
        <v>0</v>
      </c>
      <c r="AO698" s="125"/>
      <c r="AP698" s="126"/>
      <c r="AQ698" s="123"/>
      <c r="AR698" s="112"/>
      <c r="AS698" s="119">
        <f t="shared" si="423"/>
        <v>0</v>
      </c>
      <c r="AT698" s="124"/>
      <c r="AU698" s="115">
        <f>IFERROR(IF(AT698="",0,(SUMIF($G$3:AS$3,"金额-入",$G698:AS698)-SUMIF($G$3:AS$3,"金额-出",$G698:AS698))/(SUMIF($G$3:AS$3,"数量-入",$G698:AS698)-SUMIF($G$3:AS$3,"数量-出",$G698:AS698))),0)</f>
        <v>0</v>
      </c>
      <c r="AV698" s="115">
        <f t="shared" si="424"/>
        <v>0</v>
      </c>
      <c r="AW698" s="125"/>
      <c r="AX698" s="126"/>
      <c r="AY698" s="123"/>
      <c r="AZ698" s="112"/>
      <c r="BA698" s="119">
        <f t="shared" si="425"/>
        <v>0</v>
      </c>
      <c r="BB698" s="124"/>
      <c r="BC698" s="115">
        <f>IFERROR(IF(BB698="",0,(SUMIF($G$3:BA$3,"金额-入",$G698:BA698)-SUMIF($G$3:BA$3,"金额-出",$G698:BA698))/(SUMIF($G$3:BA$3,"数量-入",$G698:BA698)-SUMIF($G$3:BA$3,"数量-出",$G698:BA698))),0)</f>
        <v>0</v>
      </c>
      <c r="BD698" s="115">
        <f t="shared" si="426"/>
        <v>0</v>
      </c>
      <c r="BE698" s="125"/>
      <c r="BF698" s="126"/>
      <c r="BG698" s="123"/>
      <c r="BH698" s="112"/>
      <c r="BI698" s="119">
        <f t="shared" si="427"/>
        <v>0</v>
      </c>
      <c r="BJ698" s="124"/>
      <c r="BK698" s="115">
        <f>IFERROR(IF(BJ698="",0,(SUMIF($G$3:BI$3,"金额-入",$G698:BI698)-SUMIF($G$3:BI$3,"金额-出",$G698:BI698))/(SUMIF($G$3:BI$3,"数量-入",$G698:BI698)-SUMIF($G$3:BI$3,"数量-出",$G698:BI698))),0)</f>
        <v>0</v>
      </c>
      <c r="BL698" s="115">
        <f t="shared" si="428"/>
        <v>0</v>
      </c>
      <c r="BM698" s="125"/>
      <c r="BN698" s="126"/>
      <c r="BO698" s="123"/>
      <c r="BP698" s="112"/>
      <c r="BQ698" s="119">
        <f t="shared" si="429"/>
        <v>0</v>
      </c>
      <c r="BR698" s="124"/>
      <c r="BS698" s="115">
        <f>IFERROR(IF(BR698="",0,(SUMIF($G$3:BQ$3,"金额-入",$G698:BQ698)-SUMIF($G$3:BQ$3,"金额-出",$G698:BQ698))/(SUMIF($G$3:BQ$3,"数量-入",$G698:BQ698)-SUMIF($G$3:BQ$3,"数量-出",$G698:BQ698))),0)</f>
        <v>0</v>
      </c>
      <c r="BT698" s="115">
        <f t="shared" si="430"/>
        <v>0</v>
      </c>
      <c r="BU698" s="125"/>
      <c r="BV698" s="126"/>
      <c r="BW698" s="123"/>
      <c r="BX698" s="112"/>
      <c r="BY698" s="119">
        <f t="shared" si="431"/>
        <v>0</v>
      </c>
      <c r="BZ698" s="124"/>
      <c r="CA698" s="115">
        <f>IFERROR(IF(BZ698="",0,(SUMIF($G$3:BY$3,"金额-入",$G698:BY698)-SUMIF($G$3:BY$3,"金额-出",$G698:BY698))/(SUMIF($G$3:BY$3,"数量-入",$G698:BY698)-SUMIF($G$3:BY$3,"数量-出",$G698:BY698))),0)</f>
        <v>0</v>
      </c>
      <c r="CB698" s="115">
        <f t="shared" si="432"/>
        <v>0</v>
      </c>
      <c r="CC698" s="125"/>
      <c r="CD698" s="126"/>
      <c r="CE698" s="123"/>
      <c r="CF698" s="112"/>
      <c r="CG698" s="119">
        <f t="shared" si="433"/>
        <v>0</v>
      </c>
      <c r="CH698" s="124"/>
      <c r="CI698" s="115">
        <f>IFERROR(IF(CH698="",0,(SUMIF($G$3:CG$3,"金额-入",$G698:CG698)-SUMIF($G$3:CG$3,"金额-出",$G698:CG698))/(SUMIF($G$3:CG$3,"数量-入",$G698:CG698)-SUMIF($G$3:CG$3,"数量-出",$G698:CG698))),0)</f>
        <v>0</v>
      </c>
      <c r="CJ698" s="115">
        <f t="shared" si="434"/>
        <v>0</v>
      </c>
      <c r="CK698" s="125"/>
      <c r="CL698" s="126"/>
      <c r="CM698" s="123"/>
      <c r="CN698" s="112"/>
      <c r="CO698" s="119">
        <f t="shared" si="435"/>
        <v>0</v>
      </c>
      <c r="CP698" s="124"/>
      <c r="CQ698" s="115">
        <f>IFERROR(IF(CP698="",0,(SUMIF($G$3:CO$3,"金额-入",$G698:CO698)-SUMIF($G$3:CO$3,"金额-出",$G698:CO698))/(SUMIF($G$3:CO$3,"数量-入",$G698:CO698)-SUMIF($G$3:CO$3,"数量-出",$G698:CO698))),0)</f>
        <v>0</v>
      </c>
      <c r="CR698" s="115">
        <f t="shared" si="436"/>
        <v>0</v>
      </c>
      <c r="CS698" s="125"/>
      <c r="CT698" s="126"/>
      <c r="CU698" s="123"/>
      <c r="CV698" s="112"/>
      <c r="CW698" s="119">
        <f t="shared" si="437"/>
        <v>0</v>
      </c>
      <c r="CX698" s="124"/>
      <c r="CY698" s="115">
        <f>IFERROR(IF(CX698="",0,(SUMIF($G$3:CW$3,"金额-入",$G698:CW698)-SUMIF($G$3:CW$3,"金额-出",$G698:CW698))/(SUMIF($G$3:CW$3,"数量-入",$G698:CW698)-SUMIF($G$3:CW$3,"数量-出",$G698:CW698))),0)</f>
        <v>0</v>
      </c>
      <c r="CZ698" s="115">
        <f t="shared" si="438"/>
        <v>0</v>
      </c>
      <c r="DA698" s="125"/>
      <c r="DB698" s="126"/>
      <c r="DC698" s="123"/>
      <c r="DD698" s="112"/>
      <c r="DE698" s="119">
        <f t="shared" si="439"/>
        <v>0</v>
      </c>
      <c r="DF698" s="124"/>
      <c r="DG698" s="115">
        <f>IFERROR(IF(DF698="",0,(SUMIF($G$3:DE$3,"金额-入",$G698:DE698)-SUMIF($G$3:DE$3,"金额-出",$G698:DE698))/(SUMIF($G$3:DE$3,"数量-入",$G698:DE698)-SUMIF($G$3:DE$3,"数量-出",$G698:DE698))),0)</f>
        <v>0</v>
      </c>
      <c r="DH698" s="115">
        <f t="shared" si="440"/>
        <v>0</v>
      </c>
      <c r="DI698" s="125"/>
      <c r="DJ698" s="126"/>
      <c r="DK698" s="109">
        <f t="array" ref="DK698">MIN(IF(($G$3:$DJ$3="单价")*(G698:DJ698&lt;&gt;0),G698:DJ698))</f>
        <v>0</v>
      </c>
      <c r="DL698" s="97">
        <f t="array" ref="DL698">MAX(IF($G$3:$DJ$3="单价",G698:DJ698))</f>
        <v>0</v>
      </c>
      <c r="DM698" s="115">
        <f t="shared" si="441"/>
        <v>0</v>
      </c>
      <c r="DN698" s="127"/>
      <c r="DO698" s="2"/>
      <c r="DP698" s="11">
        <f t="shared" si="442"/>
        <v>0</v>
      </c>
      <c r="DQ698" s="11">
        <f t="shared" si="443"/>
        <v>0</v>
      </c>
      <c r="DR698" s="11"/>
      <c r="DS698" s="11"/>
      <c r="DT698" s="11"/>
      <c r="DU698" s="2"/>
      <c r="DV698" s="2"/>
      <c r="DW698" s="2"/>
      <c r="DX698" s="2"/>
      <c r="DY698" s="2"/>
    </row>
    <row r="699" spans="1:129" ht="18" hidden="1" customHeight="1" outlineLevel="1" x14ac:dyDescent="0.15">
      <c r="A699" s="2"/>
      <c r="B699" s="53">
        <f t="shared" si="406"/>
        <v>695</v>
      </c>
      <c r="C699" s="5"/>
      <c r="D699" s="6"/>
      <c r="E699" s="7"/>
      <c r="F699" s="8"/>
      <c r="G699" s="111"/>
      <c r="H699" s="112"/>
      <c r="I699" s="113">
        <f t="shared" si="409"/>
        <v>0</v>
      </c>
      <c r="J699" s="114">
        <f t="shared" si="410"/>
        <v>0</v>
      </c>
      <c r="K699" s="115">
        <f t="shared" si="407"/>
        <v>0</v>
      </c>
      <c r="L699" s="113">
        <f t="shared" si="411"/>
        <v>0</v>
      </c>
      <c r="M699" s="114">
        <f t="shared" si="412"/>
        <v>0</v>
      </c>
      <c r="N699" s="115">
        <f t="shared" si="408"/>
        <v>0</v>
      </c>
      <c r="O699" s="113">
        <f t="shared" si="413"/>
        <v>0</v>
      </c>
      <c r="P699" s="116">
        <f t="shared" si="414"/>
        <v>0</v>
      </c>
      <c r="Q699" s="117">
        <f t="shared" si="415"/>
        <v>0</v>
      </c>
      <c r="R699" s="118">
        <f t="shared" si="416"/>
        <v>0</v>
      </c>
      <c r="S699" s="111"/>
      <c r="T699" s="112"/>
      <c r="U699" s="119">
        <f t="shared" si="417"/>
        <v>0</v>
      </c>
      <c r="V699" s="120"/>
      <c r="W699" s="115">
        <f>IFERROR(IF(V699="",0,(SUMIF($G$3:U$3,"金额-入",$G699:U699)-SUMIF($G$3:U$3,"金额-出",$G699:U699))/(SUMIF($G$3:U$3,"数量-入",$G699:U699)-SUMIF($G$3:U$3,"数量-出",$G699:U699))),0)</f>
        <v>0</v>
      </c>
      <c r="X699" s="115">
        <f t="shared" si="418"/>
        <v>0</v>
      </c>
      <c r="Y699" s="121"/>
      <c r="Z699" s="122"/>
      <c r="AA699" s="111"/>
      <c r="AB699" s="112"/>
      <c r="AC699" s="119">
        <f t="shared" si="419"/>
        <v>0</v>
      </c>
      <c r="AD699" s="120"/>
      <c r="AE699" s="115">
        <f>IFERROR(IF(AD699="",0,(SUMIF($G$3:AC$3,"金额-入",$G699:AC699)-SUMIF($G$3:AC$3,"金额-出",$G699:AC699))/(SUMIF($G$3:AC$3,"数量-入",$G699:AC699)-SUMIF($G$3:AC$3,"数量-出",$G699:AC699))),0)</f>
        <v>0</v>
      </c>
      <c r="AF699" s="115">
        <f t="shared" si="420"/>
        <v>0</v>
      </c>
      <c r="AG699" s="121"/>
      <c r="AH699" s="122"/>
      <c r="AI699" s="123"/>
      <c r="AJ699" s="112"/>
      <c r="AK699" s="119">
        <f t="shared" si="421"/>
        <v>0</v>
      </c>
      <c r="AL699" s="124"/>
      <c r="AM699" s="115">
        <f>IFERROR(IF(AL699="",0,(SUMIF($G$3:AK$3,"金额-入",$G699:AK699)-SUMIF($G$3:AK$3,"金额-出",$G699:AK699))/(SUMIF($G$3:AK$3,"数量-入",$G699:AK699)-SUMIF($G$3:AK$3,"数量-出",$G699:AK699))),0)</f>
        <v>0</v>
      </c>
      <c r="AN699" s="115">
        <f t="shared" si="422"/>
        <v>0</v>
      </c>
      <c r="AO699" s="125"/>
      <c r="AP699" s="126"/>
      <c r="AQ699" s="123"/>
      <c r="AR699" s="112"/>
      <c r="AS699" s="119">
        <f t="shared" si="423"/>
        <v>0</v>
      </c>
      <c r="AT699" s="124"/>
      <c r="AU699" s="115">
        <f>IFERROR(IF(AT699="",0,(SUMIF($G$3:AS$3,"金额-入",$G699:AS699)-SUMIF($G$3:AS$3,"金额-出",$G699:AS699))/(SUMIF($G$3:AS$3,"数量-入",$G699:AS699)-SUMIF($G$3:AS$3,"数量-出",$G699:AS699))),0)</f>
        <v>0</v>
      </c>
      <c r="AV699" s="115">
        <f t="shared" si="424"/>
        <v>0</v>
      </c>
      <c r="AW699" s="125"/>
      <c r="AX699" s="126"/>
      <c r="AY699" s="123"/>
      <c r="AZ699" s="112"/>
      <c r="BA699" s="119">
        <f t="shared" si="425"/>
        <v>0</v>
      </c>
      <c r="BB699" s="124"/>
      <c r="BC699" s="115">
        <f>IFERROR(IF(BB699="",0,(SUMIF($G$3:BA$3,"金额-入",$G699:BA699)-SUMIF($G$3:BA$3,"金额-出",$G699:BA699))/(SUMIF($G$3:BA$3,"数量-入",$G699:BA699)-SUMIF($G$3:BA$3,"数量-出",$G699:BA699))),0)</f>
        <v>0</v>
      </c>
      <c r="BD699" s="115">
        <f t="shared" si="426"/>
        <v>0</v>
      </c>
      <c r="BE699" s="125"/>
      <c r="BF699" s="126"/>
      <c r="BG699" s="123"/>
      <c r="BH699" s="112"/>
      <c r="BI699" s="119">
        <f t="shared" si="427"/>
        <v>0</v>
      </c>
      <c r="BJ699" s="124"/>
      <c r="BK699" s="115">
        <f>IFERROR(IF(BJ699="",0,(SUMIF($G$3:BI$3,"金额-入",$G699:BI699)-SUMIF($G$3:BI$3,"金额-出",$G699:BI699))/(SUMIF($G$3:BI$3,"数量-入",$G699:BI699)-SUMIF($G$3:BI$3,"数量-出",$G699:BI699))),0)</f>
        <v>0</v>
      </c>
      <c r="BL699" s="115">
        <f t="shared" si="428"/>
        <v>0</v>
      </c>
      <c r="BM699" s="125"/>
      <c r="BN699" s="126"/>
      <c r="BO699" s="123"/>
      <c r="BP699" s="112"/>
      <c r="BQ699" s="119">
        <f t="shared" si="429"/>
        <v>0</v>
      </c>
      <c r="BR699" s="124"/>
      <c r="BS699" s="115">
        <f>IFERROR(IF(BR699="",0,(SUMIF($G$3:BQ$3,"金额-入",$G699:BQ699)-SUMIF($G$3:BQ$3,"金额-出",$G699:BQ699))/(SUMIF($G$3:BQ$3,"数量-入",$G699:BQ699)-SUMIF($G$3:BQ$3,"数量-出",$G699:BQ699))),0)</f>
        <v>0</v>
      </c>
      <c r="BT699" s="115">
        <f t="shared" si="430"/>
        <v>0</v>
      </c>
      <c r="BU699" s="125"/>
      <c r="BV699" s="126"/>
      <c r="BW699" s="123"/>
      <c r="BX699" s="112"/>
      <c r="BY699" s="119">
        <f t="shared" si="431"/>
        <v>0</v>
      </c>
      <c r="BZ699" s="124"/>
      <c r="CA699" s="115">
        <f>IFERROR(IF(BZ699="",0,(SUMIF($G$3:BY$3,"金额-入",$G699:BY699)-SUMIF($G$3:BY$3,"金额-出",$G699:BY699))/(SUMIF($G$3:BY$3,"数量-入",$G699:BY699)-SUMIF($G$3:BY$3,"数量-出",$G699:BY699))),0)</f>
        <v>0</v>
      </c>
      <c r="CB699" s="115">
        <f t="shared" si="432"/>
        <v>0</v>
      </c>
      <c r="CC699" s="125"/>
      <c r="CD699" s="126"/>
      <c r="CE699" s="123"/>
      <c r="CF699" s="112"/>
      <c r="CG699" s="119">
        <f t="shared" si="433"/>
        <v>0</v>
      </c>
      <c r="CH699" s="124"/>
      <c r="CI699" s="115">
        <f>IFERROR(IF(CH699="",0,(SUMIF($G$3:CG$3,"金额-入",$G699:CG699)-SUMIF($G$3:CG$3,"金额-出",$G699:CG699))/(SUMIF($G$3:CG$3,"数量-入",$G699:CG699)-SUMIF($G$3:CG$3,"数量-出",$G699:CG699))),0)</f>
        <v>0</v>
      </c>
      <c r="CJ699" s="115">
        <f t="shared" si="434"/>
        <v>0</v>
      </c>
      <c r="CK699" s="125"/>
      <c r="CL699" s="126"/>
      <c r="CM699" s="123"/>
      <c r="CN699" s="112"/>
      <c r="CO699" s="119">
        <f t="shared" si="435"/>
        <v>0</v>
      </c>
      <c r="CP699" s="124"/>
      <c r="CQ699" s="115">
        <f>IFERROR(IF(CP699="",0,(SUMIF($G$3:CO$3,"金额-入",$G699:CO699)-SUMIF($G$3:CO$3,"金额-出",$G699:CO699))/(SUMIF($G$3:CO$3,"数量-入",$G699:CO699)-SUMIF($G$3:CO$3,"数量-出",$G699:CO699))),0)</f>
        <v>0</v>
      </c>
      <c r="CR699" s="115">
        <f t="shared" si="436"/>
        <v>0</v>
      </c>
      <c r="CS699" s="125"/>
      <c r="CT699" s="126"/>
      <c r="CU699" s="123"/>
      <c r="CV699" s="112"/>
      <c r="CW699" s="119">
        <f t="shared" si="437"/>
        <v>0</v>
      </c>
      <c r="CX699" s="124"/>
      <c r="CY699" s="115">
        <f>IFERROR(IF(CX699="",0,(SUMIF($G$3:CW$3,"金额-入",$G699:CW699)-SUMIF($G$3:CW$3,"金额-出",$G699:CW699))/(SUMIF($G$3:CW$3,"数量-入",$G699:CW699)-SUMIF($G$3:CW$3,"数量-出",$G699:CW699))),0)</f>
        <v>0</v>
      </c>
      <c r="CZ699" s="115">
        <f t="shared" si="438"/>
        <v>0</v>
      </c>
      <c r="DA699" s="125"/>
      <c r="DB699" s="126"/>
      <c r="DC699" s="123"/>
      <c r="DD699" s="112"/>
      <c r="DE699" s="119">
        <f t="shared" si="439"/>
        <v>0</v>
      </c>
      <c r="DF699" s="124"/>
      <c r="DG699" s="115">
        <f>IFERROR(IF(DF699="",0,(SUMIF($G$3:DE$3,"金额-入",$G699:DE699)-SUMIF($G$3:DE$3,"金额-出",$G699:DE699))/(SUMIF($G$3:DE$3,"数量-入",$G699:DE699)-SUMIF($G$3:DE$3,"数量-出",$G699:DE699))),0)</f>
        <v>0</v>
      </c>
      <c r="DH699" s="115">
        <f t="shared" si="440"/>
        <v>0</v>
      </c>
      <c r="DI699" s="125"/>
      <c r="DJ699" s="126"/>
      <c r="DK699" s="109">
        <f t="array" ref="DK699">MIN(IF(($G$3:$DJ$3="单价")*(G699:DJ699&lt;&gt;0),G699:DJ699))</f>
        <v>0</v>
      </c>
      <c r="DL699" s="97">
        <f t="array" ref="DL699">MAX(IF($G$3:$DJ$3="单价",G699:DJ699))</f>
        <v>0</v>
      </c>
      <c r="DM699" s="115">
        <f t="shared" si="441"/>
        <v>0</v>
      </c>
      <c r="DN699" s="127"/>
      <c r="DO699" s="2"/>
      <c r="DP699" s="11">
        <f t="shared" si="442"/>
        <v>0</v>
      </c>
      <c r="DQ699" s="11">
        <f t="shared" si="443"/>
        <v>0</v>
      </c>
      <c r="DR699" s="11"/>
      <c r="DS699" s="11"/>
      <c r="DT699" s="11"/>
      <c r="DU699" s="2"/>
      <c r="DV699" s="2"/>
      <c r="DW699" s="2"/>
      <c r="DX699" s="2"/>
      <c r="DY699" s="2"/>
    </row>
    <row r="700" spans="1:129" ht="18" hidden="1" customHeight="1" outlineLevel="1" x14ac:dyDescent="0.15">
      <c r="A700" s="2"/>
      <c r="B700" s="53">
        <f t="shared" si="406"/>
        <v>696</v>
      </c>
      <c r="C700" s="5"/>
      <c r="D700" s="6"/>
      <c r="E700" s="7"/>
      <c r="F700" s="8"/>
      <c r="G700" s="111"/>
      <c r="H700" s="112"/>
      <c r="I700" s="113">
        <f t="shared" si="409"/>
        <v>0</v>
      </c>
      <c r="J700" s="114">
        <f t="shared" si="410"/>
        <v>0</v>
      </c>
      <c r="K700" s="115">
        <f t="shared" si="407"/>
        <v>0</v>
      </c>
      <c r="L700" s="113">
        <f t="shared" si="411"/>
        <v>0</v>
      </c>
      <c r="M700" s="114">
        <f t="shared" si="412"/>
        <v>0</v>
      </c>
      <c r="N700" s="115">
        <f t="shared" si="408"/>
        <v>0</v>
      </c>
      <c r="O700" s="113">
        <f t="shared" si="413"/>
        <v>0</v>
      </c>
      <c r="P700" s="116">
        <f t="shared" si="414"/>
        <v>0</v>
      </c>
      <c r="Q700" s="117">
        <f t="shared" si="415"/>
        <v>0</v>
      </c>
      <c r="R700" s="118">
        <f t="shared" si="416"/>
        <v>0</v>
      </c>
      <c r="S700" s="111"/>
      <c r="T700" s="112"/>
      <c r="U700" s="119">
        <f t="shared" si="417"/>
        <v>0</v>
      </c>
      <c r="V700" s="120"/>
      <c r="W700" s="115">
        <f>IFERROR(IF(V700="",0,(SUMIF($G$3:U$3,"金额-入",$G700:U700)-SUMIF($G$3:U$3,"金额-出",$G700:U700))/(SUMIF($G$3:U$3,"数量-入",$G700:U700)-SUMIF($G$3:U$3,"数量-出",$G700:U700))),0)</f>
        <v>0</v>
      </c>
      <c r="X700" s="115">
        <f t="shared" si="418"/>
        <v>0</v>
      </c>
      <c r="Y700" s="121"/>
      <c r="Z700" s="122"/>
      <c r="AA700" s="111"/>
      <c r="AB700" s="112"/>
      <c r="AC700" s="119">
        <f t="shared" si="419"/>
        <v>0</v>
      </c>
      <c r="AD700" s="120"/>
      <c r="AE700" s="115">
        <f>IFERROR(IF(AD700="",0,(SUMIF($G$3:AC$3,"金额-入",$G700:AC700)-SUMIF($G$3:AC$3,"金额-出",$G700:AC700))/(SUMIF($G$3:AC$3,"数量-入",$G700:AC700)-SUMIF($G$3:AC$3,"数量-出",$G700:AC700))),0)</f>
        <v>0</v>
      </c>
      <c r="AF700" s="115">
        <f t="shared" si="420"/>
        <v>0</v>
      </c>
      <c r="AG700" s="121"/>
      <c r="AH700" s="122"/>
      <c r="AI700" s="123"/>
      <c r="AJ700" s="112"/>
      <c r="AK700" s="119">
        <f t="shared" si="421"/>
        <v>0</v>
      </c>
      <c r="AL700" s="124"/>
      <c r="AM700" s="115">
        <f>IFERROR(IF(AL700="",0,(SUMIF($G$3:AK$3,"金额-入",$G700:AK700)-SUMIF($G$3:AK$3,"金额-出",$G700:AK700))/(SUMIF($G$3:AK$3,"数量-入",$G700:AK700)-SUMIF($G$3:AK$3,"数量-出",$G700:AK700))),0)</f>
        <v>0</v>
      </c>
      <c r="AN700" s="115">
        <f t="shared" si="422"/>
        <v>0</v>
      </c>
      <c r="AO700" s="125"/>
      <c r="AP700" s="126"/>
      <c r="AQ700" s="123"/>
      <c r="AR700" s="112"/>
      <c r="AS700" s="119">
        <f t="shared" si="423"/>
        <v>0</v>
      </c>
      <c r="AT700" s="124"/>
      <c r="AU700" s="115">
        <f>IFERROR(IF(AT700="",0,(SUMIF($G$3:AS$3,"金额-入",$G700:AS700)-SUMIF($G$3:AS$3,"金额-出",$G700:AS700))/(SUMIF($G$3:AS$3,"数量-入",$G700:AS700)-SUMIF($G$3:AS$3,"数量-出",$G700:AS700))),0)</f>
        <v>0</v>
      </c>
      <c r="AV700" s="115">
        <f t="shared" si="424"/>
        <v>0</v>
      </c>
      <c r="AW700" s="125"/>
      <c r="AX700" s="126"/>
      <c r="AY700" s="123"/>
      <c r="AZ700" s="112"/>
      <c r="BA700" s="119">
        <f t="shared" si="425"/>
        <v>0</v>
      </c>
      <c r="BB700" s="124"/>
      <c r="BC700" s="115">
        <f>IFERROR(IF(BB700="",0,(SUMIF($G$3:BA$3,"金额-入",$G700:BA700)-SUMIF($G$3:BA$3,"金额-出",$G700:BA700))/(SUMIF($G$3:BA$3,"数量-入",$G700:BA700)-SUMIF($G$3:BA$3,"数量-出",$G700:BA700))),0)</f>
        <v>0</v>
      </c>
      <c r="BD700" s="115">
        <f t="shared" si="426"/>
        <v>0</v>
      </c>
      <c r="BE700" s="125"/>
      <c r="BF700" s="126"/>
      <c r="BG700" s="123"/>
      <c r="BH700" s="112"/>
      <c r="BI700" s="119">
        <f t="shared" si="427"/>
        <v>0</v>
      </c>
      <c r="BJ700" s="124"/>
      <c r="BK700" s="115">
        <f>IFERROR(IF(BJ700="",0,(SUMIF($G$3:BI$3,"金额-入",$G700:BI700)-SUMIF($G$3:BI$3,"金额-出",$G700:BI700))/(SUMIF($G$3:BI$3,"数量-入",$G700:BI700)-SUMIF($G$3:BI$3,"数量-出",$G700:BI700))),0)</f>
        <v>0</v>
      </c>
      <c r="BL700" s="115">
        <f t="shared" si="428"/>
        <v>0</v>
      </c>
      <c r="BM700" s="125"/>
      <c r="BN700" s="126"/>
      <c r="BO700" s="123"/>
      <c r="BP700" s="112"/>
      <c r="BQ700" s="119">
        <f t="shared" si="429"/>
        <v>0</v>
      </c>
      <c r="BR700" s="124"/>
      <c r="BS700" s="115">
        <f>IFERROR(IF(BR700="",0,(SUMIF($G$3:BQ$3,"金额-入",$G700:BQ700)-SUMIF($G$3:BQ$3,"金额-出",$G700:BQ700))/(SUMIF($G$3:BQ$3,"数量-入",$G700:BQ700)-SUMIF($G$3:BQ$3,"数量-出",$G700:BQ700))),0)</f>
        <v>0</v>
      </c>
      <c r="BT700" s="115">
        <f t="shared" si="430"/>
        <v>0</v>
      </c>
      <c r="BU700" s="125"/>
      <c r="BV700" s="126"/>
      <c r="BW700" s="123"/>
      <c r="BX700" s="112"/>
      <c r="BY700" s="119">
        <f t="shared" si="431"/>
        <v>0</v>
      </c>
      <c r="BZ700" s="124"/>
      <c r="CA700" s="115">
        <f>IFERROR(IF(BZ700="",0,(SUMIF($G$3:BY$3,"金额-入",$G700:BY700)-SUMIF($G$3:BY$3,"金额-出",$G700:BY700))/(SUMIF($G$3:BY$3,"数量-入",$G700:BY700)-SUMIF($G$3:BY$3,"数量-出",$G700:BY700))),0)</f>
        <v>0</v>
      </c>
      <c r="CB700" s="115">
        <f t="shared" si="432"/>
        <v>0</v>
      </c>
      <c r="CC700" s="125"/>
      <c r="CD700" s="126"/>
      <c r="CE700" s="123"/>
      <c r="CF700" s="112"/>
      <c r="CG700" s="119">
        <f t="shared" si="433"/>
        <v>0</v>
      </c>
      <c r="CH700" s="124"/>
      <c r="CI700" s="115">
        <f>IFERROR(IF(CH700="",0,(SUMIF($G$3:CG$3,"金额-入",$G700:CG700)-SUMIF($G$3:CG$3,"金额-出",$G700:CG700))/(SUMIF($G$3:CG$3,"数量-入",$G700:CG700)-SUMIF($G$3:CG$3,"数量-出",$G700:CG700))),0)</f>
        <v>0</v>
      </c>
      <c r="CJ700" s="115">
        <f t="shared" si="434"/>
        <v>0</v>
      </c>
      <c r="CK700" s="125"/>
      <c r="CL700" s="126"/>
      <c r="CM700" s="123"/>
      <c r="CN700" s="112"/>
      <c r="CO700" s="119">
        <f t="shared" si="435"/>
        <v>0</v>
      </c>
      <c r="CP700" s="124"/>
      <c r="CQ700" s="115">
        <f>IFERROR(IF(CP700="",0,(SUMIF($G$3:CO$3,"金额-入",$G700:CO700)-SUMIF($G$3:CO$3,"金额-出",$G700:CO700))/(SUMIF($G$3:CO$3,"数量-入",$G700:CO700)-SUMIF($G$3:CO$3,"数量-出",$G700:CO700))),0)</f>
        <v>0</v>
      </c>
      <c r="CR700" s="115">
        <f t="shared" si="436"/>
        <v>0</v>
      </c>
      <c r="CS700" s="125"/>
      <c r="CT700" s="126"/>
      <c r="CU700" s="123"/>
      <c r="CV700" s="112"/>
      <c r="CW700" s="119">
        <f t="shared" si="437"/>
        <v>0</v>
      </c>
      <c r="CX700" s="124"/>
      <c r="CY700" s="115">
        <f>IFERROR(IF(CX700="",0,(SUMIF($G$3:CW$3,"金额-入",$G700:CW700)-SUMIF($G$3:CW$3,"金额-出",$G700:CW700))/(SUMIF($G$3:CW$3,"数量-入",$G700:CW700)-SUMIF($G$3:CW$3,"数量-出",$G700:CW700))),0)</f>
        <v>0</v>
      </c>
      <c r="CZ700" s="115">
        <f t="shared" si="438"/>
        <v>0</v>
      </c>
      <c r="DA700" s="125"/>
      <c r="DB700" s="126"/>
      <c r="DC700" s="123"/>
      <c r="DD700" s="112"/>
      <c r="DE700" s="119">
        <f t="shared" si="439"/>
        <v>0</v>
      </c>
      <c r="DF700" s="124"/>
      <c r="DG700" s="115">
        <f>IFERROR(IF(DF700="",0,(SUMIF($G$3:DE$3,"金额-入",$G700:DE700)-SUMIF($G$3:DE$3,"金额-出",$G700:DE700))/(SUMIF($G$3:DE$3,"数量-入",$G700:DE700)-SUMIF($G$3:DE$3,"数量-出",$G700:DE700))),0)</f>
        <v>0</v>
      </c>
      <c r="DH700" s="115">
        <f t="shared" si="440"/>
        <v>0</v>
      </c>
      <c r="DI700" s="125"/>
      <c r="DJ700" s="126"/>
      <c r="DK700" s="109">
        <f t="array" ref="DK700">MIN(IF(($G$3:$DJ$3="单价")*(G700:DJ700&lt;&gt;0),G700:DJ700))</f>
        <v>0</v>
      </c>
      <c r="DL700" s="97">
        <f t="array" ref="DL700">MAX(IF($G$3:$DJ$3="单价",G700:DJ700))</f>
        <v>0</v>
      </c>
      <c r="DM700" s="115">
        <f t="shared" si="441"/>
        <v>0</v>
      </c>
      <c r="DN700" s="127"/>
      <c r="DO700" s="2"/>
      <c r="DP700" s="11">
        <f t="shared" si="442"/>
        <v>0</v>
      </c>
      <c r="DQ700" s="11">
        <f t="shared" si="443"/>
        <v>0</v>
      </c>
      <c r="DR700" s="11"/>
      <c r="DS700" s="11"/>
      <c r="DT700" s="11"/>
      <c r="DU700" s="2"/>
      <c r="DV700" s="2"/>
      <c r="DW700" s="2"/>
      <c r="DX700" s="2"/>
      <c r="DY700" s="2"/>
    </row>
    <row r="701" spans="1:129" ht="18" hidden="1" customHeight="1" outlineLevel="1" x14ac:dyDescent="0.15">
      <c r="A701" s="2"/>
      <c r="B701" s="53">
        <f t="shared" si="406"/>
        <v>697</v>
      </c>
      <c r="C701" s="5"/>
      <c r="D701" s="6"/>
      <c r="E701" s="7"/>
      <c r="F701" s="8"/>
      <c r="G701" s="111"/>
      <c r="H701" s="112"/>
      <c r="I701" s="113">
        <f t="shared" si="409"/>
        <v>0</v>
      </c>
      <c r="J701" s="114">
        <f t="shared" si="410"/>
        <v>0</v>
      </c>
      <c r="K701" s="115">
        <f t="shared" si="407"/>
        <v>0</v>
      </c>
      <c r="L701" s="113">
        <f t="shared" si="411"/>
        <v>0</v>
      </c>
      <c r="M701" s="114">
        <f t="shared" si="412"/>
        <v>0</v>
      </c>
      <c r="N701" s="115">
        <f t="shared" si="408"/>
        <v>0</v>
      </c>
      <c r="O701" s="113">
        <f t="shared" si="413"/>
        <v>0</v>
      </c>
      <c r="P701" s="116">
        <f t="shared" si="414"/>
        <v>0</v>
      </c>
      <c r="Q701" s="117">
        <f t="shared" si="415"/>
        <v>0</v>
      </c>
      <c r="R701" s="118">
        <f t="shared" si="416"/>
        <v>0</v>
      </c>
      <c r="S701" s="111"/>
      <c r="T701" s="112"/>
      <c r="U701" s="119">
        <f t="shared" si="417"/>
        <v>0</v>
      </c>
      <c r="V701" s="120"/>
      <c r="W701" s="115">
        <f>IFERROR(IF(V701="",0,(SUMIF($G$3:U$3,"金额-入",$G701:U701)-SUMIF($G$3:U$3,"金额-出",$G701:U701))/(SUMIF($G$3:U$3,"数量-入",$G701:U701)-SUMIF($G$3:U$3,"数量-出",$G701:U701))),0)</f>
        <v>0</v>
      </c>
      <c r="X701" s="115">
        <f t="shared" si="418"/>
        <v>0</v>
      </c>
      <c r="Y701" s="121"/>
      <c r="Z701" s="122"/>
      <c r="AA701" s="111"/>
      <c r="AB701" s="112"/>
      <c r="AC701" s="119">
        <f t="shared" si="419"/>
        <v>0</v>
      </c>
      <c r="AD701" s="120"/>
      <c r="AE701" s="115">
        <f>IFERROR(IF(AD701="",0,(SUMIF($G$3:AC$3,"金额-入",$G701:AC701)-SUMIF($G$3:AC$3,"金额-出",$G701:AC701))/(SUMIF($G$3:AC$3,"数量-入",$G701:AC701)-SUMIF($G$3:AC$3,"数量-出",$G701:AC701))),0)</f>
        <v>0</v>
      </c>
      <c r="AF701" s="115">
        <f t="shared" si="420"/>
        <v>0</v>
      </c>
      <c r="AG701" s="121"/>
      <c r="AH701" s="122"/>
      <c r="AI701" s="123"/>
      <c r="AJ701" s="112"/>
      <c r="AK701" s="119">
        <f t="shared" si="421"/>
        <v>0</v>
      </c>
      <c r="AL701" s="124"/>
      <c r="AM701" s="115">
        <f>IFERROR(IF(AL701="",0,(SUMIF($G$3:AK$3,"金额-入",$G701:AK701)-SUMIF($G$3:AK$3,"金额-出",$G701:AK701))/(SUMIF($G$3:AK$3,"数量-入",$G701:AK701)-SUMIF($G$3:AK$3,"数量-出",$G701:AK701))),0)</f>
        <v>0</v>
      </c>
      <c r="AN701" s="115">
        <f t="shared" si="422"/>
        <v>0</v>
      </c>
      <c r="AO701" s="125"/>
      <c r="AP701" s="126"/>
      <c r="AQ701" s="123"/>
      <c r="AR701" s="112"/>
      <c r="AS701" s="119">
        <f t="shared" si="423"/>
        <v>0</v>
      </c>
      <c r="AT701" s="124"/>
      <c r="AU701" s="115">
        <f>IFERROR(IF(AT701="",0,(SUMIF($G$3:AS$3,"金额-入",$G701:AS701)-SUMIF($G$3:AS$3,"金额-出",$G701:AS701))/(SUMIF($G$3:AS$3,"数量-入",$G701:AS701)-SUMIF($G$3:AS$3,"数量-出",$G701:AS701))),0)</f>
        <v>0</v>
      </c>
      <c r="AV701" s="115">
        <f t="shared" si="424"/>
        <v>0</v>
      </c>
      <c r="AW701" s="125"/>
      <c r="AX701" s="126"/>
      <c r="AY701" s="123"/>
      <c r="AZ701" s="112"/>
      <c r="BA701" s="119">
        <f t="shared" si="425"/>
        <v>0</v>
      </c>
      <c r="BB701" s="124"/>
      <c r="BC701" s="115">
        <f>IFERROR(IF(BB701="",0,(SUMIF($G$3:BA$3,"金额-入",$G701:BA701)-SUMIF($G$3:BA$3,"金额-出",$G701:BA701))/(SUMIF($G$3:BA$3,"数量-入",$G701:BA701)-SUMIF($G$3:BA$3,"数量-出",$G701:BA701))),0)</f>
        <v>0</v>
      </c>
      <c r="BD701" s="115">
        <f t="shared" si="426"/>
        <v>0</v>
      </c>
      <c r="BE701" s="125"/>
      <c r="BF701" s="126"/>
      <c r="BG701" s="123"/>
      <c r="BH701" s="112"/>
      <c r="BI701" s="119">
        <f t="shared" si="427"/>
        <v>0</v>
      </c>
      <c r="BJ701" s="124"/>
      <c r="BK701" s="115">
        <f>IFERROR(IF(BJ701="",0,(SUMIF($G$3:BI$3,"金额-入",$G701:BI701)-SUMIF($G$3:BI$3,"金额-出",$G701:BI701))/(SUMIF($G$3:BI$3,"数量-入",$G701:BI701)-SUMIF($G$3:BI$3,"数量-出",$G701:BI701))),0)</f>
        <v>0</v>
      </c>
      <c r="BL701" s="115">
        <f t="shared" si="428"/>
        <v>0</v>
      </c>
      <c r="BM701" s="125"/>
      <c r="BN701" s="126"/>
      <c r="BO701" s="123"/>
      <c r="BP701" s="112"/>
      <c r="BQ701" s="119">
        <f t="shared" si="429"/>
        <v>0</v>
      </c>
      <c r="BR701" s="124"/>
      <c r="BS701" s="115">
        <f>IFERROR(IF(BR701="",0,(SUMIF($G$3:BQ$3,"金额-入",$G701:BQ701)-SUMIF($G$3:BQ$3,"金额-出",$G701:BQ701))/(SUMIF($G$3:BQ$3,"数量-入",$G701:BQ701)-SUMIF($G$3:BQ$3,"数量-出",$G701:BQ701))),0)</f>
        <v>0</v>
      </c>
      <c r="BT701" s="115">
        <f t="shared" si="430"/>
        <v>0</v>
      </c>
      <c r="BU701" s="125"/>
      <c r="BV701" s="126"/>
      <c r="BW701" s="123"/>
      <c r="BX701" s="112"/>
      <c r="BY701" s="119">
        <f t="shared" si="431"/>
        <v>0</v>
      </c>
      <c r="BZ701" s="124"/>
      <c r="CA701" s="115">
        <f>IFERROR(IF(BZ701="",0,(SUMIF($G$3:BY$3,"金额-入",$G701:BY701)-SUMIF($G$3:BY$3,"金额-出",$G701:BY701))/(SUMIF($G$3:BY$3,"数量-入",$G701:BY701)-SUMIF($G$3:BY$3,"数量-出",$G701:BY701))),0)</f>
        <v>0</v>
      </c>
      <c r="CB701" s="115">
        <f t="shared" si="432"/>
        <v>0</v>
      </c>
      <c r="CC701" s="125"/>
      <c r="CD701" s="126"/>
      <c r="CE701" s="123"/>
      <c r="CF701" s="112"/>
      <c r="CG701" s="119">
        <f t="shared" si="433"/>
        <v>0</v>
      </c>
      <c r="CH701" s="124"/>
      <c r="CI701" s="115">
        <f>IFERROR(IF(CH701="",0,(SUMIF($G$3:CG$3,"金额-入",$G701:CG701)-SUMIF($G$3:CG$3,"金额-出",$G701:CG701))/(SUMIF($G$3:CG$3,"数量-入",$G701:CG701)-SUMIF($G$3:CG$3,"数量-出",$G701:CG701))),0)</f>
        <v>0</v>
      </c>
      <c r="CJ701" s="115">
        <f t="shared" si="434"/>
        <v>0</v>
      </c>
      <c r="CK701" s="125"/>
      <c r="CL701" s="126"/>
      <c r="CM701" s="123"/>
      <c r="CN701" s="112"/>
      <c r="CO701" s="119">
        <f t="shared" si="435"/>
        <v>0</v>
      </c>
      <c r="CP701" s="124"/>
      <c r="CQ701" s="115">
        <f>IFERROR(IF(CP701="",0,(SUMIF($G$3:CO$3,"金额-入",$G701:CO701)-SUMIF($G$3:CO$3,"金额-出",$G701:CO701))/(SUMIF($G$3:CO$3,"数量-入",$G701:CO701)-SUMIF($G$3:CO$3,"数量-出",$G701:CO701))),0)</f>
        <v>0</v>
      </c>
      <c r="CR701" s="115">
        <f t="shared" si="436"/>
        <v>0</v>
      </c>
      <c r="CS701" s="125"/>
      <c r="CT701" s="126"/>
      <c r="CU701" s="123"/>
      <c r="CV701" s="112"/>
      <c r="CW701" s="119">
        <f t="shared" si="437"/>
        <v>0</v>
      </c>
      <c r="CX701" s="124"/>
      <c r="CY701" s="115">
        <f>IFERROR(IF(CX701="",0,(SUMIF($G$3:CW$3,"金额-入",$G701:CW701)-SUMIF($G$3:CW$3,"金额-出",$G701:CW701))/(SUMIF($G$3:CW$3,"数量-入",$G701:CW701)-SUMIF($G$3:CW$3,"数量-出",$G701:CW701))),0)</f>
        <v>0</v>
      </c>
      <c r="CZ701" s="115">
        <f t="shared" si="438"/>
        <v>0</v>
      </c>
      <c r="DA701" s="125"/>
      <c r="DB701" s="126"/>
      <c r="DC701" s="123"/>
      <c r="DD701" s="112"/>
      <c r="DE701" s="119">
        <f t="shared" si="439"/>
        <v>0</v>
      </c>
      <c r="DF701" s="124"/>
      <c r="DG701" s="115">
        <f>IFERROR(IF(DF701="",0,(SUMIF($G$3:DE$3,"金额-入",$G701:DE701)-SUMIF($G$3:DE$3,"金额-出",$G701:DE701))/(SUMIF($G$3:DE$3,"数量-入",$G701:DE701)-SUMIF($G$3:DE$3,"数量-出",$G701:DE701))),0)</f>
        <v>0</v>
      </c>
      <c r="DH701" s="115">
        <f t="shared" si="440"/>
        <v>0</v>
      </c>
      <c r="DI701" s="125"/>
      <c r="DJ701" s="126"/>
      <c r="DK701" s="109">
        <f t="array" ref="DK701">MIN(IF(($G$3:$DJ$3="单价")*(G701:DJ701&lt;&gt;0),G701:DJ701))</f>
        <v>0</v>
      </c>
      <c r="DL701" s="97">
        <f t="array" ref="DL701">MAX(IF($G$3:$DJ$3="单价",G701:DJ701))</f>
        <v>0</v>
      </c>
      <c r="DM701" s="115">
        <f t="shared" si="441"/>
        <v>0</v>
      </c>
      <c r="DN701" s="127"/>
      <c r="DO701" s="2"/>
      <c r="DP701" s="11">
        <f t="shared" si="442"/>
        <v>0</v>
      </c>
      <c r="DQ701" s="11">
        <f t="shared" si="443"/>
        <v>0</v>
      </c>
      <c r="DR701" s="11"/>
      <c r="DS701" s="11"/>
      <c r="DT701" s="11"/>
      <c r="DU701" s="2"/>
      <c r="DV701" s="2"/>
      <c r="DW701" s="2"/>
      <c r="DX701" s="2"/>
      <c r="DY701" s="2"/>
    </row>
    <row r="702" spans="1:129" ht="18" hidden="1" customHeight="1" outlineLevel="1" x14ac:dyDescent="0.15">
      <c r="A702" s="2"/>
      <c r="B702" s="53">
        <f t="shared" si="406"/>
        <v>698</v>
      </c>
      <c r="C702" s="5"/>
      <c r="D702" s="6"/>
      <c r="E702" s="7"/>
      <c r="F702" s="8"/>
      <c r="G702" s="111"/>
      <c r="H702" s="112"/>
      <c r="I702" s="113">
        <f t="shared" si="409"/>
        <v>0</v>
      </c>
      <c r="J702" s="114">
        <f t="shared" si="410"/>
        <v>0</v>
      </c>
      <c r="K702" s="115">
        <f t="shared" si="407"/>
        <v>0</v>
      </c>
      <c r="L702" s="113">
        <f t="shared" si="411"/>
        <v>0</v>
      </c>
      <c r="M702" s="114">
        <f t="shared" si="412"/>
        <v>0</v>
      </c>
      <c r="N702" s="115">
        <f t="shared" si="408"/>
        <v>0</v>
      </c>
      <c r="O702" s="113">
        <f t="shared" si="413"/>
        <v>0</v>
      </c>
      <c r="P702" s="116">
        <f t="shared" si="414"/>
        <v>0</v>
      </c>
      <c r="Q702" s="117">
        <f t="shared" si="415"/>
        <v>0</v>
      </c>
      <c r="R702" s="118">
        <f t="shared" si="416"/>
        <v>0</v>
      </c>
      <c r="S702" s="111"/>
      <c r="T702" s="112"/>
      <c r="U702" s="119">
        <f t="shared" si="417"/>
        <v>0</v>
      </c>
      <c r="V702" s="120"/>
      <c r="W702" s="115">
        <f>IFERROR(IF(V702="",0,(SUMIF($G$3:U$3,"金额-入",$G702:U702)-SUMIF($G$3:U$3,"金额-出",$G702:U702))/(SUMIF($G$3:U$3,"数量-入",$G702:U702)-SUMIF($G$3:U$3,"数量-出",$G702:U702))),0)</f>
        <v>0</v>
      </c>
      <c r="X702" s="115">
        <f t="shared" si="418"/>
        <v>0</v>
      </c>
      <c r="Y702" s="121"/>
      <c r="Z702" s="122"/>
      <c r="AA702" s="111"/>
      <c r="AB702" s="112"/>
      <c r="AC702" s="119">
        <f t="shared" si="419"/>
        <v>0</v>
      </c>
      <c r="AD702" s="120"/>
      <c r="AE702" s="115">
        <f>IFERROR(IF(AD702="",0,(SUMIF($G$3:AC$3,"金额-入",$G702:AC702)-SUMIF($G$3:AC$3,"金额-出",$G702:AC702))/(SUMIF($G$3:AC$3,"数量-入",$G702:AC702)-SUMIF($G$3:AC$3,"数量-出",$G702:AC702))),0)</f>
        <v>0</v>
      </c>
      <c r="AF702" s="115">
        <f t="shared" si="420"/>
        <v>0</v>
      </c>
      <c r="AG702" s="121"/>
      <c r="AH702" s="122"/>
      <c r="AI702" s="123"/>
      <c r="AJ702" s="112"/>
      <c r="AK702" s="119">
        <f t="shared" si="421"/>
        <v>0</v>
      </c>
      <c r="AL702" s="124"/>
      <c r="AM702" s="115">
        <f>IFERROR(IF(AL702="",0,(SUMIF($G$3:AK$3,"金额-入",$G702:AK702)-SUMIF($G$3:AK$3,"金额-出",$G702:AK702))/(SUMIF($G$3:AK$3,"数量-入",$G702:AK702)-SUMIF($G$3:AK$3,"数量-出",$G702:AK702))),0)</f>
        <v>0</v>
      </c>
      <c r="AN702" s="115">
        <f t="shared" si="422"/>
        <v>0</v>
      </c>
      <c r="AO702" s="125"/>
      <c r="AP702" s="126"/>
      <c r="AQ702" s="123"/>
      <c r="AR702" s="112"/>
      <c r="AS702" s="119">
        <f t="shared" si="423"/>
        <v>0</v>
      </c>
      <c r="AT702" s="124"/>
      <c r="AU702" s="115">
        <f>IFERROR(IF(AT702="",0,(SUMIF($G$3:AS$3,"金额-入",$G702:AS702)-SUMIF($G$3:AS$3,"金额-出",$G702:AS702))/(SUMIF($G$3:AS$3,"数量-入",$G702:AS702)-SUMIF($G$3:AS$3,"数量-出",$G702:AS702))),0)</f>
        <v>0</v>
      </c>
      <c r="AV702" s="115">
        <f t="shared" si="424"/>
        <v>0</v>
      </c>
      <c r="AW702" s="125"/>
      <c r="AX702" s="126"/>
      <c r="AY702" s="123"/>
      <c r="AZ702" s="112"/>
      <c r="BA702" s="119">
        <f t="shared" si="425"/>
        <v>0</v>
      </c>
      <c r="BB702" s="124"/>
      <c r="BC702" s="115">
        <f>IFERROR(IF(BB702="",0,(SUMIF($G$3:BA$3,"金额-入",$G702:BA702)-SUMIF($G$3:BA$3,"金额-出",$G702:BA702))/(SUMIF($G$3:BA$3,"数量-入",$G702:BA702)-SUMIF($G$3:BA$3,"数量-出",$G702:BA702))),0)</f>
        <v>0</v>
      </c>
      <c r="BD702" s="115">
        <f t="shared" si="426"/>
        <v>0</v>
      </c>
      <c r="BE702" s="125"/>
      <c r="BF702" s="126"/>
      <c r="BG702" s="123"/>
      <c r="BH702" s="112"/>
      <c r="BI702" s="119">
        <f t="shared" si="427"/>
        <v>0</v>
      </c>
      <c r="BJ702" s="124"/>
      <c r="BK702" s="115">
        <f>IFERROR(IF(BJ702="",0,(SUMIF($G$3:BI$3,"金额-入",$G702:BI702)-SUMIF($G$3:BI$3,"金额-出",$G702:BI702))/(SUMIF($G$3:BI$3,"数量-入",$G702:BI702)-SUMIF($G$3:BI$3,"数量-出",$G702:BI702))),0)</f>
        <v>0</v>
      </c>
      <c r="BL702" s="115">
        <f t="shared" si="428"/>
        <v>0</v>
      </c>
      <c r="BM702" s="125"/>
      <c r="BN702" s="126"/>
      <c r="BO702" s="123"/>
      <c r="BP702" s="112"/>
      <c r="BQ702" s="119">
        <f t="shared" si="429"/>
        <v>0</v>
      </c>
      <c r="BR702" s="124"/>
      <c r="BS702" s="115">
        <f>IFERROR(IF(BR702="",0,(SUMIF($G$3:BQ$3,"金额-入",$G702:BQ702)-SUMIF($G$3:BQ$3,"金额-出",$G702:BQ702))/(SUMIF($G$3:BQ$3,"数量-入",$G702:BQ702)-SUMIF($G$3:BQ$3,"数量-出",$G702:BQ702))),0)</f>
        <v>0</v>
      </c>
      <c r="BT702" s="115">
        <f t="shared" si="430"/>
        <v>0</v>
      </c>
      <c r="BU702" s="125"/>
      <c r="BV702" s="126"/>
      <c r="BW702" s="123"/>
      <c r="BX702" s="112"/>
      <c r="BY702" s="119">
        <f t="shared" si="431"/>
        <v>0</v>
      </c>
      <c r="BZ702" s="124"/>
      <c r="CA702" s="115">
        <f>IFERROR(IF(BZ702="",0,(SUMIF($G$3:BY$3,"金额-入",$G702:BY702)-SUMIF($G$3:BY$3,"金额-出",$G702:BY702))/(SUMIF($G$3:BY$3,"数量-入",$G702:BY702)-SUMIF($G$3:BY$3,"数量-出",$G702:BY702))),0)</f>
        <v>0</v>
      </c>
      <c r="CB702" s="115">
        <f t="shared" si="432"/>
        <v>0</v>
      </c>
      <c r="CC702" s="125"/>
      <c r="CD702" s="126"/>
      <c r="CE702" s="123"/>
      <c r="CF702" s="112"/>
      <c r="CG702" s="119">
        <f t="shared" si="433"/>
        <v>0</v>
      </c>
      <c r="CH702" s="124"/>
      <c r="CI702" s="115">
        <f>IFERROR(IF(CH702="",0,(SUMIF($G$3:CG$3,"金额-入",$G702:CG702)-SUMIF($G$3:CG$3,"金额-出",$G702:CG702))/(SUMIF($G$3:CG$3,"数量-入",$G702:CG702)-SUMIF($G$3:CG$3,"数量-出",$G702:CG702))),0)</f>
        <v>0</v>
      </c>
      <c r="CJ702" s="115">
        <f t="shared" si="434"/>
        <v>0</v>
      </c>
      <c r="CK702" s="125"/>
      <c r="CL702" s="126"/>
      <c r="CM702" s="123"/>
      <c r="CN702" s="112"/>
      <c r="CO702" s="119">
        <f t="shared" si="435"/>
        <v>0</v>
      </c>
      <c r="CP702" s="124"/>
      <c r="CQ702" s="115">
        <f>IFERROR(IF(CP702="",0,(SUMIF($G$3:CO$3,"金额-入",$G702:CO702)-SUMIF($G$3:CO$3,"金额-出",$G702:CO702))/(SUMIF($G$3:CO$3,"数量-入",$G702:CO702)-SUMIF($G$3:CO$3,"数量-出",$G702:CO702))),0)</f>
        <v>0</v>
      </c>
      <c r="CR702" s="115">
        <f t="shared" si="436"/>
        <v>0</v>
      </c>
      <c r="CS702" s="125"/>
      <c r="CT702" s="126"/>
      <c r="CU702" s="123"/>
      <c r="CV702" s="112"/>
      <c r="CW702" s="119">
        <f t="shared" si="437"/>
        <v>0</v>
      </c>
      <c r="CX702" s="124"/>
      <c r="CY702" s="115">
        <f>IFERROR(IF(CX702="",0,(SUMIF($G$3:CW$3,"金额-入",$G702:CW702)-SUMIF($G$3:CW$3,"金额-出",$G702:CW702))/(SUMIF($G$3:CW$3,"数量-入",$G702:CW702)-SUMIF($G$3:CW$3,"数量-出",$G702:CW702))),0)</f>
        <v>0</v>
      </c>
      <c r="CZ702" s="115">
        <f t="shared" si="438"/>
        <v>0</v>
      </c>
      <c r="DA702" s="125"/>
      <c r="DB702" s="126"/>
      <c r="DC702" s="123"/>
      <c r="DD702" s="112"/>
      <c r="DE702" s="119">
        <f t="shared" si="439"/>
        <v>0</v>
      </c>
      <c r="DF702" s="124"/>
      <c r="DG702" s="115">
        <f>IFERROR(IF(DF702="",0,(SUMIF($G$3:DE$3,"金额-入",$G702:DE702)-SUMIF($G$3:DE$3,"金额-出",$G702:DE702))/(SUMIF($G$3:DE$3,"数量-入",$G702:DE702)-SUMIF($G$3:DE$3,"数量-出",$G702:DE702))),0)</f>
        <v>0</v>
      </c>
      <c r="DH702" s="115">
        <f t="shared" si="440"/>
        <v>0</v>
      </c>
      <c r="DI702" s="125"/>
      <c r="DJ702" s="126"/>
      <c r="DK702" s="109">
        <f t="array" ref="DK702">MIN(IF(($G$3:$DJ$3="单价")*(G702:DJ702&lt;&gt;0),G702:DJ702))</f>
        <v>0</v>
      </c>
      <c r="DL702" s="97">
        <f t="array" ref="DL702">MAX(IF($G$3:$DJ$3="单价",G702:DJ702))</f>
        <v>0</v>
      </c>
      <c r="DM702" s="115">
        <f t="shared" si="441"/>
        <v>0</v>
      </c>
      <c r="DN702" s="127"/>
      <c r="DO702" s="2"/>
      <c r="DP702" s="11">
        <f t="shared" si="442"/>
        <v>0</v>
      </c>
      <c r="DQ702" s="11">
        <f t="shared" si="443"/>
        <v>0</v>
      </c>
      <c r="DR702" s="11"/>
      <c r="DS702" s="11"/>
      <c r="DT702" s="11"/>
      <c r="DU702" s="2"/>
      <c r="DV702" s="2"/>
      <c r="DW702" s="2"/>
      <c r="DX702" s="2"/>
      <c r="DY702" s="2"/>
    </row>
    <row r="703" spans="1:129" ht="18" hidden="1" customHeight="1" outlineLevel="1" x14ac:dyDescent="0.15">
      <c r="A703" s="2"/>
      <c r="B703" s="53">
        <f t="shared" si="406"/>
        <v>699</v>
      </c>
      <c r="C703" s="5"/>
      <c r="D703" s="6"/>
      <c r="E703" s="7"/>
      <c r="F703" s="8"/>
      <c r="G703" s="111"/>
      <c r="H703" s="112"/>
      <c r="I703" s="113">
        <f t="shared" si="409"/>
        <v>0</v>
      </c>
      <c r="J703" s="114">
        <f t="shared" si="410"/>
        <v>0</v>
      </c>
      <c r="K703" s="115">
        <f t="shared" si="407"/>
        <v>0</v>
      </c>
      <c r="L703" s="113">
        <f t="shared" si="411"/>
        <v>0</v>
      </c>
      <c r="M703" s="114">
        <f t="shared" si="412"/>
        <v>0</v>
      </c>
      <c r="N703" s="115">
        <f t="shared" si="408"/>
        <v>0</v>
      </c>
      <c r="O703" s="113">
        <f t="shared" si="413"/>
        <v>0</v>
      </c>
      <c r="P703" s="116">
        <f t="shared" si="414"/>
        <v>0</v>
      </c>
      <c r="Q703" s="117">
        <f t="shared" si="415"/>
        <v>0</v>
      </c>
      <c r="R703" s="118">
        <f t="shared" si="416"/>
        <v>0</v>
      </c>
      <c r="S703" s="111"/>
      <c r="T703" s="112"/>
      <c r="U703" s="119">
        <f t="shared" si="417"/>
        <v>0</v>
      </c>
      <c r="V703" s="120"/>
      <c r="W703" s="115">
        <f>IFERROR(IF(V703="",0,(SUMIF($G$3:U$3,"金额-入",$G703:U703)-SUMIF($G$3:U$3,"金额-出",$G703:U703))/(SUMIF($G$3:U$3,"数量-入",$G703:U703)-SUMIF($G$3:U$3,"数量-出",$G703:U703))),0)</f>
        <v>0</v>
      </c>
      <c r="X703" s="115">
        <f t="shared" si="418"/>
        <v>0</v>
      </c>
      <c r="Y703" s="121"/>
      <c r="Z703" s="122"/>
      <c r="AA703" s="111"/>
      <c r="AB703" s="112"/>
      <c r="AC703" s="119">
        <f t="shared" si="419"/>
        <v>0</v>
      </c>
      <c r="AD703" s="120"/>
      <c r="AE703" s="115">
        <f>IFERROR(IF(AD703="",0,(SUMIF($G$3:AC$3,"金额-入",$G703:AC703)-SUMIF($G$3:AC$3,"金额-出",$G703:AC703))/(SUMIF($G$3:AC$3,"数量-入",$G703:AC703)-SUMIF($G$3:AC$3,"数量-出",$G703:AC703))),0)</f>
        <v>0</v>
      </c>
      <c r="AF703" s="115">
        <f t="shared" si="420"/>
        <v>0</v>
      </c>
      <c r="AG703" s="121"/>
      <c r="AH703" s="122"/>
      <c r="AI703" s="123"/>
      <c r="AJ703" s="112"/>
      <c r="AK703" s="119">
        <f t="shared" si="421"/>
        <v>0</v>
      </c>
      <c r="AL703" s="124"/>
      <c r="AM703" s="115">
        <f>IFERROR(IF(AL703="",0,(SUMIF($G$3:AK$3,"金额-入",$G703:AK703)-SUMIF($G$3:AK$3,"金额-出",$G703:AK703))/(SUMIF($G$3:AK$3,"数量-入",$G703:AK703)-SUMIF($G$3:AK$3,"数量-出",$G703:AK703))),0)</f>
        <v>0</v>
      </c>
      <c r="AN703" s="115">
        <f t="shared" si="422"/>
        <v>0</v>
      </c>
      <c r="AO703" s="125"/>
      <c r="AP703" s="126"/>
      <c r="AQ703" s="123"/>
      <c r="AR703" s="112"/>
      <c r="AS703" s="119">
        <f t="shared" si="423"/>
        <v>0</v>
      </c>
      <c r="AT703" s="124"/>
      <c r="AU703" s="115">
        <f>IFERROR(IF(AT703="",0,(SUMIF($G$3:AS$3,"金额-入",$G703:AS703)-SUMIF($G$3:AS$3,"金额-出",$G703:AS703))/(SUMIF($G$3:AS$3,"数量-入",$G703:AS703)-SUMIF($G$3:AS$3,"数量-出",$G703:AS703))),0)</f>
        <v>0</v>
      </c>
      <c r="AV703" s="115">
        <f t="shared" si="424"/>
        <v>0</v>
      </c>
      <c r="AW703" s="125"/>
      <c r="AX703" s="126"/>
      <c r="AY703" s="123"/>
      <c r="AZ703" s="112"/>
      <c r="BA703" s="119">
        <f t="shared" si="425"/>
        <v>0</v>
      </c>
      <c r="BB703" s="124"/>
      <c r="BC703" s="115">
        <f>IFERROR(IF(BB703="",0,(SUMIF($G$3:BA$3,"金额-入",$G703:BA703)-SUMIF($G$3:BA$3,"金额-出",$G703:BA703))/(SUMIF($G$3:BA$3,"数量-入",$G703:BA703)-SUMIF($G$3:BA$3,"数量-出",$G703:BA703))),0)</f>
        <v>0</v>
      </c>
      <c r="BD703" s="115">
        <f t="shared" si="426"/>
        <v>0</v>
      </c>
      <c r="BE703" s="125"/>
      <c r="BF703" s="126"/>
      <c r="BG703" s="123"/>
      <c r="BH703" s="112"/>
      <c r="BI703" s="119">
        <f t="shared" si="427"/>
        <v>0</v>
      </c>
      <c r="BJ703" s="124"/>
      <c r="BK703" s="115">
        <f>IFERROR(IF(BJ703="",0,(SUMIF($G$3:BI$3,"金额-入",$G703:BI703)-SUMIF($G$3:BI$3,"金额-出",$G703:BI703))/(SUMIF($G$3:BI$3,"数量-入",$G703:BI703)-SUMIF($G$3:BI$3,"数量-出",$G703:BI703))),0)</f>
        <v>0</v>
      </c>
      <c r="BL703" s="115">
        <f t="shared" si="428"/>
        <v>0</v>
      </c>
      <c r="BM703" s="125"/>
      <c r="BN703" s="126"/>
      <c r="BO703" s="123"/>
      <c r="BP703" s="112"/>
      <c r="BQ703" s="119">
        <f t="shared" si="429"/>
        <v>0</v>
      </c>
      <c r="BR703" s="124"/>
      <c r="BS703" s="115">
        <f>IFERROR(IF(BR703="",0,(SUMIF($G$3:BQ$3,"金额-入",$G703:BQ703)-SUMIF($G$3:BQ$3,"金额-出",$G703:BQ703))/(SUMIF($G$3:BQ$3,"数量-入",$G703:BQ703)-SUMIF($G$3:BQ$3,"数量-出",$G703:BQ703))),0)</f>
        <v>0</v>
      </c>
      <c r="BT703" s="115">
        <f t="shared" si="430"/>
        <v>0</v>
      </c>
      <c r="BU703" s="125"/>
      <c r="BV703" s="126"/>
      <c r="BW703" s="123"/>
      <c r="BX703" s="112"/>
      <c r="BY703" s="119">
        <f t="shared" si="431"/>
        <v>0</v>
      </c>
      <c r="BZ703" s="124"/>
      <c r="CA703" s="115">
        <f>IFERROR(IF(BZ703="",0,(SUMIF($G$3:BY$3,"金额-入",$G703:BY703)-SUMIF($G$3:BY$3,"金额-出",$G703:BY703))/(SUMIF($G$3:BY$3,"数量-入",$G703:BY703)-SUMIF($G$3:BY$3,"数量-出",$G703:BY703))),0)</f>
        <v>0</v>
      </c>
      <c r="CB703" s="115">
        <f t="shared" si="432"/>
        <v>0</v>
      </c>
      <c r="CC703" s="125"/>
      <c r="CD703" s="126"/>
      <c r="CE703" s="123"/>
      <c r="CF703" s="112"/>
      <c r="CG703" s="119">
        <f t="shared" si="433"/>
        <v>0</v>
      </c>
      <c r="CH703" s="124"/>
      <c r="CI703" s="115">
        <f>IFERROR(IF(CH703="",0,(SUMIF($G$3:CG$3,"金额-入",$G703:CG703)-SUMIF($G$3:CG$3,"金额-出",$G703:CG703))/(SUMIF($G$3:CG$3,"数量-入",$G703:CG703)-SUMIF($G$3:CG$3,"数量-出",$G703:CG703))),0)</f>
        <v>0</v>
      </c>
      <c r="CJ703" s="115">
        <f t="shared" si="434"/>
        <v>0</v>
      </c>
      <c r="CK703" s="125"/>
      <c r="CL703" s="126"/>
      <c r="CM703" s="123"/>
      <c r="CN703" s="112"/>
      <c r="CO703" s="119">
        <f t="shared" si="435"/>
        <v>0</v>
      </c>
      <c r="CP703" s="124"/>
      <c r="CQ703" s="115">
        <f>IFERROR(IF(CP703="",0,(SUMIF($G$3:CO$3,"金额-入",$G703:CO703)-SUMIF($G$3:CO$3,"金额-出",$G703:CO703))/(SUMIF($G$3:CO$3,"数量-入",$G703:CO703)-SUMIF($G$3:CO$3,"数量-出",$G703:CO703))),0)</f>
        <v>0</v>
      </c>
      <c r="CR703" s="115">
        <f t="shared" si="436"/>
        <v>0</v>
      </c>
      <c r="CS703" s="125"/>
      <c r="CT703" s="126"/>
      <c r="CU703" s="123"/>
      <c r="CV703" s="112"/>
      <c r="CW703" s="119">
        <f t="shared" si="437"/>
        <v>0</v>
      </c>
      <c r="CX703" s="124"/>
      <c r="CY703" s="115">
        <f>IFERROR(IF(CX703="",0,(SUMIF($G$3:CW$3,"金额-入",$G703:CW703)-SUMIF($G$3:CW$3,"金额-出",$G703:CW703))/(SUMIF($G$3:CW$3,"数量-入",$G703:CW703)-SUMIF($G$3:CW$3,"数量-出",$G703:CW703))),0)</f>
        <v>0</v>
      </c>
      <c r="CZ703" s="115">
        <f t="shared" si="438"/>
        <v>0</v>
      </c>
      <c r="DA703" s="125"/>
      <c r="DB703" s="126"/>
      <c r="DC703" s="123"/>
      <c r="DD703" s="112"/>
      <c r="DE703" s="119">
        <f t="shared" si="439"/>
        <v>0</v>
      </c>
      <c r="DF703" s="124"/>
      <c r="DG703" s="115">
        <f>IFERROR(IF(DF703="",0,(SUMIF($G$3:DE$3,"金额-入",$G703:DE703)-SUMIF($G$3:DE$3,"金额-出",$G703:DE703))/(SUMIF($G$3:DE$3,"数量-入",$G703:DE703)-SUMIF($G$3:DE$3,"数量-出",$G703:DE703))),0)</f>
        <v>0</v>
      </c>
      <c r="DH703" s="115">
        <f t="shared" si="440"/>
        <v>0</v>
      </c>
      <c r="DI703" s="125"/>
      <c r="DJ703" s="126"/>
      <c r="DK703" s="109">
        <f t="array" ref="DK703">MIN(IF(($G$3:$DJ$3="单价")*(G703:DJ703&lt;&gt;0),G703:DJ703))</f>
        <v>0</v>
      </c>
      <c r="DL703" s="97">
        <f t="array" ref="DL703">MAX(IF($G$3:$DJ$3="单价",G703:DJ703))</f>
        <v>0</v>
      </c>
      <c r="DM703" s="115">
        <f t="shared" si="441"/>
        <v>0</v>
      </c>
      <c r="DN703" s="127"/>
      <c r="DO703" s="2"/>
      <c r="DP703" s="11">
        <f t="shared" si="442"/>
        <v>0</v>
      </c>
      <c r="DQ703" s="11">
        <f t="shared" si="443"/>
        <v>0</v>
      </c>
      <c r="DR703" s="11"/>
      <c r="DS703" s="11"/>
      <c r="DT703" s="11"/>
      <c r="DU703" s="2"/>
      <c r="DV703" s="2"/>
      <c r="DW703" s="2"/>
      <c r="DX703" s="2"/>
      <c r="DY703" s="2"/>
    </row>
    <row r="704" spans="1:129" ht="18" hidden="1" customHeight="1" outlineLevel="1" x14ac:dyDescent="0.15">
      <c r="A704" s="2"/>
      <c r="B704" s="53">
        <f t="shared" si="406"/>
        <v>700</v>
      </c>
      <c r="C704" s="5"/>
      <c r="D704" s="6"/>
      <c r="E704" s="7"/>
      <c r="F704" s="8"/>
      <c r="G704" s="111"/>
      <c r="H704" s="112"/>
      <c r="I704" s="113">
        <f t="shared" si="409"/>
        <v>0</v>
      </c>
      <c r="J704" s="114">
        <f t="shared" si="410"/>
        <v>0</v>
      </c>
      <c r="K704" s="115">
        <f t="shared" si="407"/>
        <v>0</v>
      </c>
      <c r="L704" s="113">
        <f t="shared" si="411"/>
        <v>0</v>
      </c>
      <c r="M704" s="114">
        <f t="shared" si="412"/>
        <v>0</v>
      </c>
      <c r="N704" s="115">
        <f t="shared" si="408"/>
        <v>0</v>
      </c>
      <c r="O704" s="113">
        <f t="shared" si="413"/>
        <v>0</v>
      </c>
      <c r="P704" s="116">
        <f t="shared" si="414"/>
        <v>0</v>
      </c>
      <c r="Q704" s="117">
        <f t="shared" si="415"/>
        <v>0</v>
      </c>
      <c r="R704" s="118">
        <f t="shared" si="416"/>
        <v>0</v>
      </c>
      <c r="S704" s="111"/>
      <c r="T704" s="112"/>
      <c r="U704" s="119">
        <f t="shared" si="417"/>
        <v>0</v>
      </c>
      <c r="V704" s="120"/>
      <c r="W704" s="115">
        <f>IFERROR(IF(V704="",0,(SUMIF($G$3:U$3,"金额-入",$G704:U704)-SUMIF($G$3:U$3,"金额-出",$G704:U704))/(SUMIF($G$3:U$3,"数量-入",$G704:U704)-SUMIF($G$3:U$3,"数量-出",$G704:U704))),0)</f>
        <v>0</v>
      </c>
      <c r="X704" s="115">
        <f t="shared" si="418"/>
        <v>0</v>
      </c>
      <c r="Y704" s="121"/>
      <c r="Z704" s="122"/>
      <c r="AA704" s="111"/>
      <c r="AB704" s="112"/>
      <c r="AC704" s="119">
        <f t="shared" si="419"/>
        <v>0</v>
      </c>
      <c r="AD704" s="120"/>
      <c r="AE704" s="115">
        <f>IFERROR(IF(AD704="",0,(SUMIF($G$3:AC$3,"金额-入",$G704:AC704)-SUMIF($G$3:AC$3,"金额-出",$G704:AC704))/(SUMIF($G$3:AC$3,"数量-入",$G704:AC704)-SUMIF($G$3:AC$3,"数量-出",$G704:AC704))),0)</f>
        <v>0</v>
      </c>
      <c r="AF704" s="115">
        <f t="shared" si="420"/>
        <v>0</v>
      </c>
      <c r="AG704" s="121"/>
      <c r="AH704" s="122"/>
      <c r="AI704" s="123"/>
      <c r="AJ704" s="112"/>
      <c r="AK704" s="119">
        <f t="shared" si="421"/>
        <v>0</v>
      </c>
      <c r="AL704" s="124"/>
      <c r="AM704" s="115">
        <f>IFERROR(IF(AL704="",0,(SUMIF($G$3:AK$3,"金额-入",$G704:AK704)-SUMIF($G$3:AK$3,"金额-出",$G704:AK704))/(SUMIF($G$3:AK$3,"数量-入",$G704:AK704)-SUMIF($G$3:AK$3,"数量-出",$G704:AK704))),0)</f>
        <v>0</v>
      </c>
      <c r="AN704" s="115">
        <f t="shared" si="422"/>
        <v>0</v>
      </c>
      <c r="AO704" s="125"/>
      <c r="AP704" s="126"/>
      <c r="AQ704" s="123"/>
      <c r="AR704" s="112"/>
      <c r="AS704" s="119">
        <f t="shared" si="423"/>
        <v>0</v>
      </c>
      <c r="AT704" s="124"/>
      <c r="AU704" s="115">
        <f>IFERROR(IF(AT704="",0,(SUMIF($G$3:AS$3,"金额-入",$G704:AS704)-SUMIF($G$3:AS$3,"金额-出",$G704:AS704))/(SUMIF($G$3:AS$3,"数量-入",$G704:AS704)-SUMIF($G$3:AS$3,"数量-出",$G704:AS704))),0)</f>
        <v>0</v>
      </c>
      <c r="AV704" s="115">
        <f t="shared" si="424"/>
        <v>0</v>
      </c>
      <c r="AW704" s="125"/>
      <c r="AX704" s="126"/>
      <c r="AY704" s="123"/>
      <c r="AZ704" s="112"/>
      <c r="BA704" s="119">
        <f t="shared" si="425"/>
        <v>0</v>
      </c>
      <c r="BB704" s="124"/>
      <c r="BC704" s="115">
        <f>IFERROR(IF(BB704="",0,(SUMIF($G$3:BA$3,"金额-入",$G704:BA704)-SUMIF($G$3:BA$3,"金额-出",$G704:BA704))/(SUMIF($G$3:BA$3,"数量-入",$G704:BA704)-SUMIF($G$3:BA$3,"数量-出",$G704:BA704))),0)</f>
        <v>0</v>
      </c>
      <c r="BD704" s="115">
        <f t="shared" si="426"/>
        <v>0</v>
      </c>
      <c r="BE704" s="125"/>
      <c r="BF704" s="126"/>
      <c r="BG704" s="123"/>
      <c r="BH704" s="112"/>
      <c r="BI704" s="119">
        <f t="shared" si="427"/>
        <v>0</v>
      </c>
      <c r="BJ704" s="124"/>
      <c r="BK704" s="115">
        <f>IFERROR(IF(BJ704="",0,(SUMIF($G$3:BI$3,"金额-入",$G704:BI704)-SUMIF($G$3:BI$3,"金额-出",$G704:BI704))/(SUMIF($G$3:BI$3,"数量-入",$G704:BI704)-SUMIF($G$3:BI$3,"数量-出",$G704:BI704))),0)</f>
        <v>0</v>
      </c>
      <c r="BL704" s="115">
        <f t="shared" si="428"/>
        <v>0</v>
      </c>
      <c r="BM704" s="125"/>
      <c r="BN704" s="126"/>
      <c r="BO704" s="123"/>
      <c r="BP704" s="112"/>
      <c r="BQ704" s="119">
        <f t="shared" si="429"/>
        <v>0</v>
      </c>
      <c r="BR704" s="124"/>
      <c r="BS704" s="115">
        <f>IFERROR(IF(BR704="",0,(SUMIF($G$3:BQ$3,"金额-入",$G704:BQ704)-SUMIF($G$3:BQ$3,"金额-出",$G704:BQ704))/(SUMIF($G$3:BQ$3,"数量-入",$G704:BQ704)-SUMIF($G$3:BQ$3,"数量-出",$G704:BQ704))),0)</f>
        <v>0</v>
      </c>
      <c r="BT704" s="115">
        <f t="shared" si="430"/>
        <v>0</v>
      </c>
      <c r="BU704" s="125"/>
      <c r="BV704" s="126"/>
      <c r="BW704" s="123"/>
      <c r="BX704" s="112"/>
      <c r="BY704" s="119">
        <f t="shared" si="431"/>
        <v>0</v>
      </c>
      <c r="BZ704" s="124"/>
      <c r="CA704" s="115">
        <f>IFERROR(IF(BZ704="",0,(SUMIF($G$3:BY$3,"金额-入",$G704:BY704)-SUMIF($G$3:BY$3,"金额-出",$G704:BY704))/(SUMIF($G$3:BY$3,"数量-入",$G704:BY704)-SUMIF($G$3:BY$3,"数量-出",$G704:BY704))),0)</f>
        <v>0</v>
      </c>
      <c r="CB704" s="115">
        <f t="shared" si="432"/>
        <v>0</v>
      </c>
      <c r="CC704" s="125"/>
      <c r="CD704" s="126"/>
      <c r="CE704" s="123"/>
      <c r="CF704" s="112"/>
      <c r="CG704" s="119">
        <f t="shared" si="433"/>
        <v>0</v>
      </c>
      <c r="CH704" s="124"/>
      <c r="CI704" s="115">
        <f>IFERROR(IF(CH704="",0,(SUMIF($G$3:CG$3,"金额-入",$G704:CG704)-SUMIF($G$3:CG$3,"金额-出",$G704:CG704))/(SUMIF($G$3:CG$3,"数量-入",$G704:CG704)-SUMIF($G$3:CG$3,"数量-出",$G704:CG704))),0)</f>
        <v>0</v>
      </c>
      <c r="CJ704" s="115">
        <f t="shared" si="434"/>
        <v>0</v>
      </c>
      <c r="CK704" s="125"/>
      <c r="CL704" s="126"/>
      <c r="CM704" s="123"/>
      <c r="CN704" s="112"/>
      <c r="CO704" s="119">
        <f t="shared" si="435"/>
        <v>0</v>
      </c>
      <c r="CP704" s="124"/>
      <c r="CQ704" s="115">
        <f>IFERROR(IF(CP704="",0,(SUMIF($G$3:CO$3,"金额-入",$G704:CO704)-SUMIF($G$3:CO$3,"金额-出",$G704:CO704))/(SUMIF($G$3:CO$3,"数量-入",$G704:CO704)-SUMIF($G$3:CO$3,"数量-出",$G704:CO704))),0)</f>
        <v>0</v>
      </c>
      <c r="CR704" s="115">
        <f t="shared" si="436"/>
        <v>0</v>
      </c>
      <c r="CS704" s="125"/>
      <c r="CT704" s="126"/>
      <c r="CU704" s="123"/>
      <c r="CV704" s="112"/>
      <c r="CW704" s="119">
        <f t="shared" si="437"/>
        <v>0</v>
      </c>
      <c r="CX704" s="124"/>
      <c r="CY704" s="115">
        <f>IFERROR(IF(CX704="",0,(SUMIF($G$3:CW$3,"金额-入",$G704:CW704)-SUMIF($G$3:CW$3,"金额-出",$G704:CW704))/(SUMIF($G$3:CW$3,"数量-入",$G704:CW704)-SUMIF($G$3:CW$3,"数量-出",$G704:CW704))),0)</f>
        <v>0</v>
      </c>
      <c r="CZ704" s="115">
        <f t="shared" si="438"/>
        <v>0</v>
      </c>
      <c r="DA704" s="125"/>
      <c r="DB704" s="126"/>
      <c r="DC704" s="123"/>
      <c r="DD704" s="112"/>
      <c r="DE704" s="119">
        <f t="shared" si="439"/>
        <v>0</v>
      </c>
      <c r="DF704" s="124"/>
      <c r="DG704" s="115">
        <f>IFERROR(IF(DF704="",0,(SUMIF($G$3:DE$3,"金额-入",$G704:DE704)-SUMIF($G$3:DE$3,"金额-出",$G704:DE704))/(SUMIF($G$3:DE$3,"数量-入",$G704:DE704)-SUMIF($G$3:DE$3,"数量-出",$G704:DE704))),0)</f>
        <v>0</v>
      </c>
      <c r="DH704" s="115">
        <f t="shared" si="440"/>
        <v>0</v>
      </c>
      <c r="DI704" s="125"/>
      <c r="DJ704" s="126"/>
      <c r="DK704" s="109">
        <f t="array" ref="DK704">MIN(IF(($G$3:$DJ$3="单价")*(G704:DJ704&lt;&gt;0),G704:DJ704))</f>
        <v>0</v>
      </c>
      <c r="DL704" s="97">
        <f t="array" ref="DL704">MAX(IF($G$3:$DJ$3="单价",G704:DJ704))</f>
        <v>0</v>
      </c>
      <c r="DM704" s="115">
        <f t="shared" si="441"/>
        <v>0</v>
      </c>
      <c r="DN704" s="127"/>
      <c r="DO704" s="2"/>
      <c r="DP704" s="11">
        <f t="shared" si="442"/>
        <v>0</v>
      </c>
      <c r="DQ704" s="11">
        <f t="shared" si="443"/>
        <v>0</v>
      </c>
      <c r="DR704" s="11"/>
      <c r="DS704" s="11"/>
      <c r="DT704" s="11"/>
      <c r="DU704" s="2"/>
      <c r="DV704" s="2"/>
      <c r="DW704" s="2"/>
      <c r="DX704" s="2"/>
      <c r="DY704" s="2"/>
    </row>
    <row r="705" spans="1:129" ht="18" hidden="1" customHeight="1" outlineLevel="1" x14ac:dyDescent="0.15">
      <c r="A705" s="2"/>
      <c r="B705" s="53">
        <f t="shared" si="406"/>
        <v>701</v>
      </c>
      <c r="C705" s="5"/>
      <c r="D705" s="6"/>
      <c r="E705" s="7"/>
      <c r="F705" s="8"/>
      <c r="G705" s="111"/>
      <c r="H705" s="112"/>
      <c r="I705" s="113">
        <f t="shared" si="409"/>
        <v>0</v>
      </c>
      <c r="J705" s="114">
        <f t="shared" si="410"/>
        <v>0</v>
      </c>
      <c r="K705" s="115">
        <f t="shared" si="407"/>
        <v>0</v>
      </c>
      <c r="L705" s="113">
        <f t="shared" si="411"/>
        <v>0</v>
      </c>
      <c r="M705" s="114">
        <f t="shared" si="412"/>
        <v>0</v>
      </c>
      <c r="N705" s="115">
        <f t="shared" si="408"/>
        <v>0</v>
      </c>
      <c r="O705" s="113">
        <f t="shared" si="413"/>
        <v>0</v>
      </c>
      <c r="P705" s="116">
        <f t="shared" si="414"/>
        <v>0</v>
      </c>
      <c r="Q705" s="117">
        <f t="shared" si="415"/>
        <v>0</v>
      </c>
      <c r="R705" s="118">
        <f t="shared" si="416"/>
        <v>0</v>
      </c>
      <c r="S705" s="111"/>
      <c r="T705" s="112"/>
      <c r="U705" s="119">
        <f t="shared" si="417"/>
        <v>0</v>
      </c>
      <c r="V705" s="120"/>
      <c r="W705" s="115">
        <f>IFERROR(IF(V705="",0,(SUMIF($G$3:U$3,"金额-入",$G705:U705)-SUMIF($G$3:U$3,"金额-出",$G705:U705))/(SUMIF($G$3:U$3,"数量-入",$G705:U705)-SUMIF($G$3:U$3,"数量-出",$G705:U705))),0)</f>
        <v>0</v>
      </c>
      <c r="X705" s="115">
        <f t="shared" si="418"/>
        <v>0</v>
      </c>
      <c r="Y705" s="121"/>
      <c r="Z705" s="122"/>
      <c r="AA705" s="111"/>
      <c r="AB705" s="112"/>
      <c r="AC705" s="119">
        <f t="shared" si="419"/>
        <v>0</v>
      </c>
      <c r="AD705" s="120"/>
      <c r="AE705" s="115">
        <f>IFERROR(IF(AD705="",0,(SUMIF($G$3:AC$3,"金额-入",$G705:AC705)-SUMIF($G$3:AC$3,"金额-出",$G705:AC705))/(SUMIF($G$3:AC$3,"数量-入",$G705:AC705)-SUMIF($G$3:AC$3,"数量-出",$G705:AC705))),0)</f>
        <v>0</v>
      </c>
      <c r="AF705" s="115">
        <f t="shared" si="420"/>
        <v>0</v>
      </c>
      <c r="AG705" s="121"/>
      <c r="AH705" s="122"/>
      <c r="AI705" s="123"/>
      <c r="AJ705" s="112"/>
      <c r="AK705" s="119">
        <f t="shared" si="421"/>
        <v>0</v>
      </c>
      <c r="AL705" s="124"/>
      <c r="AM705" s="115">
        <f>IFERROR(IF(AL705="",0,(SUMIF($G$3:AK$3,"金额-入",$G705:AK705)-SUMIF($G$3:AK$3,"金额-出",$G705:AK705))/(SUMIF($G$3:AK$3,"数量-入",$G705:AK705)-SUMIF($G$3:AK$3,"数量-出",$G705:AK705))),0)</f>
        <v>0</v>
      </c>
      <c r="AN705" s="115">
        <f t="shared" si="422"/>
        <v>0</v>
      </c>
      <c r="AO705" s="125"/>
      <c r="AP705" s="126"/>
      <c r="AQ705" s="123"/>
      <c r="AR705" s="112"/>
      <c r="AS705" s="119">
        <f t="shared" si="423"/>
        <v>0</v>
      </c>
      <c r="AT705" s="124"/>
      <c r="AU705" s="115">
        <f>IFERROR(IF(AT705="",0,(SUMIF($G$3:AS$3,"金额-入",$G705:AS705)-SUMIF($G$3:AS$3,"金额-出",$G705:AS705))/(SUMIF($G$3:AS$3,"数量-入",$G705:AS705)-SUMIF($G$3:AS$3,"数量-出",$G705:AS705))),0)</f>
        <v>0</v>
      </c>
      <c r="AV705" s="115">
        <f t="shared" si="424"/>
        <v>0</v>
      </c>
      <c r="AW705" s="125"/>
      <c r="AX705" s="126"/>
      <c r="AY705" s="123"/>
      <c r="AZ705" s="112"/>
      <c r="BA705" s="119">
        <f t="shared" si="425"/>
        <v>0</v>
      </c>
      <c r="BB705" s="124"/>
      <c r="BC705" s="115">
        <f>IFERROR(IF(BB705="",0,(SUMIF($G$3:BA$3,"金额-入",$G705:BA705)-SUMIF($G$3:BA$3,"金额-出",$G705:BA705))/(SUMIF($G$3:BA$3,"数量-入",$G705:BA705)-SUMIF($G$3:BA$3,"数量-出",$G705:BA705))),0)</f>
        <v>0</v>
      </c>
      <c r="BD705" s="115">
        <f t="shared" si="426"/>
        <v>0</v>
      </c>
      <c r="BE705" s="125"/>
      <c r="BF705" s="126"/>
      <c r="BG705" s="123"/>
      <c r="BH705" s="112"/>
      <c r="BI705" s="119">
        <f t="shared" si="427"/>
        <v>0</v>
      </c>
      <c r="BJ705" s="124"/>
      <c r="BK705" s="115">
        <f>IFERROR(IF(BJ705="",0,(SUMIF($G$3:BI$3,"金额-入",$G705:BI705)-SUMIF($G$3:BI$3,"金额-出",$G705:BI705))/(SUMIF($G$3:BI$3,"数量-入",$G705:BI705)-SUMIF($G$3:BI$3,"数量-出",$G705:BI705))),0)</f>
        <v>0</v>
      </c>
      <c r="BL705" s="115">
        <f t="shared" si="428"/>
        <v>0</v>
      </c>
      <c r="BM705" s="125"/>
      <c r="BN705" s="126"/>
      <c r="BO705" s="123"/>
      <c r="BP705" s="112"/>
      <c r="BQ705" s="119">
        <f t="shared" si="429"/>
        <v>0</v>
      </c>
      <c r="BR705" s="124"/>
      <c r="BS705" s="115">
        <f>IFERROR(IF(BR705="",0,(SUMIF($G$3:BQ$3,"金额-入",$G705:BQ705)-SUMIF($G$3:BQ$3,"金额-出",$G705:BQ705))/(SUMIF($G$3:BQ$3,"数量-入",$G705:BQ705)-SUMIF($G$3:BQ$3,"数量-出",$G705:BQ705))),0)</f>
        <v>0</v>
      </c>
      <c r="BT705" s="115">
        <f t="shared" si="430"/>
        <v>0</v>
      </c>
      <c r="BU705" s="125"/>
      <c r="BV705" s="126"/>
      <c r="BW705" s="123"/>
      <c r="BX705" s="112"/>
      <c r="BY705" s="119">
        <f t="shared" si="431"/>
        <v>0</v>
      </c>
      <c r="BZ705" s="124"/>
      <c r="CA705" s="115">
        <f>IFERROR(IF(BZ705="",0,(SUMIF($G$3:BY$3,"金额-入",$G705:BY705)-SUMIF($G$3:BY$3,"金额-出",$G705:BY705))/(SUMIF($G$3:BY$3,"数量-入",$G705:BY705)-SUMIF($G$3:BY$3,"数量-出",$G705:BY705))),0)</f>
        <v>0</v>
      </c>
      <c r="CB705" s="115">
        <f t="shared" si="432"/>
        <v>0</v>
      </c>
      <c r="CC705" s="125"/>
      <c r="CD705" s="126"/>
      <c r="CE705" s="123"/>
      <c r="CF705" s="112"/>
      <c r="CG705" s="119">
        <f t="shared" si="433"/>
        <v>0</v>
      </c>
      <c r="CH705" s="124"/>
      <c r="CI705" s="115">
        <f>IFERROR(IF(CH705="",0,(SUMIF($G$3:CG$3,"金额-入",$G705:CG705)-SUMIF($G$3:CG$3,"金额-出",$G705:CG705))/(SUMIF($G$3:CG$3,"数量-入",$G705:CG705)-SUMIF($G$3:CG$3,"数量-出",$G705:CG705))),0)</f>
        <v>0</v>
      </c>
      <c r="CJ705" s="115">
        <f t="shared" si="434"/>
        <v>0</v>
      </c>
      <c r="CK705" s="125"/>
      <c r="CL705" s="126"/>
      <c r="CM705" s="123"/>
      <c r="CN705" s="112"/>
      <c r="CO705" s="119">
        <f t="shared" si="435"/>
        <v>0</v>
      </c>
      <c r="CP705" s="124"/>
      <c r="CQ705" s="115">
        <f>IFERROR(IF(CP705="",0,(SUMIF($G$3:CO$3,"金额-入",$G705:CO705)-SUMIF($G$3:CO$3,"金额-出",$G705:CO705))/(SUMIF($G$3:CO$3,"数量-入",$G705:CO705)-SUMIF($G$3:CO$3,"数量-出",$G705:CO705))),0)</f>
        <v>0</v>
      </c>
      <c r="CR705" s="115">
        <f t="shared" si="436"/>
        <v>0</v>
      </c>
      <c r="CS705" s="125"/>
      <c r="CT705" s="126"/>
      <c r="CU705" s="123"/>
      <c r="CV705" s="112"/>
      <c r="CW705" s="119">
        <f t="shared" si="437"/>
        <v>0</v>
      </c>
      <c r="CX705" s="124"/>
      <c r="CY705" s="115">
        <f>IFERROR(IF(CX705="",0,(SUMIF($G$3:CW$3,"金额-入",$G705:CW705)-SUMIF($G$3:CW$3,"金额-出",$G705:CW705))/(SUMIF($G$3:CW$3,"数量-入",$G705:CW705)-SUMIF($G$3:CW$3,"数量-出",$G705:CW705))),0)</f>
        <v>0</v>
      </c>
      <c r="CZ705" s="115">
        <f t="shared" si="438"/>
        <v>0</v>
      </c>
      <c r="DA705" s="125"/>
      <c r="DB705" s="126"/>
      <c r="DC705" s="123"/>
      <c r="DD705" s="112"/>
      <c r="DE705" s="119">
        <f t="shared" si="439"/>
        <v>0</v>
      </c>
      <c r="DF705" s="124"/>
      <c r="DG705" s="115">
        <f>IFERROR(IF(DF705="",0,(SUMIF($G$3:DE$3,"金额-入",$G705:DE705)-SUMIF($G$3:DE$3,"金额-出",$G705:DE705))/(SUMIF($G$3:DE$3,"数量-入",$G705:DE705)-SUMIF($G$3:DE$3,"数量-出",$G705:DE705))),0)</f>
        <v>0</v>
      </c>
      <c r="DH705" s="115">
        <f t="shared" si="440"/>
        <v>0</v>
      </c>
      <c r="DI705" s="125"/>
      <c r="DJ705" s="126"/>
      <c r="DK705" s="109">
        <f t="array" ref="DK705">MIN(IF(($G$3:$DJ$3="单价")*(G705:DJ705&lt;&gt;0),G705:DJ705))</f>
        <v>0</v>
      </c>
      <c r="DL705" s="97">
        <f t="array" ref="DL705">MAX(IF($G$3:$DJ$3="单价",G705:DJ705))</f>
        <v>0</v>
      </c>
      <c r="DM705" s="115">
        <f t="shared" si="441"/>
        <v>0</v>
      </c>
      <c r="DN705" s="127"/>
      <c r="DO705" s="2"/>
      <c r="DP705" s="11">
        <f t="shared" si="442"/>
        <v>0</v>
      </c>
      <c r="DQ705" s="11">
        <f t="shared" si="443"/>
        <v>0</v>
      </c>
      <c r="DR705" s="11"/>
      <c r="DS705" s="11"/>
      <c r="DT705" s="11"/>
      <c r="DU705" s="2"/>
      <c r="DV705" s="2"/>
      <c r="DW705" s="2"/>
      <c r="DX705" s="2"/>
      <c r="DY705" s="2"/>
    </row>
    <row r="706" spans="1:129" ht="18" hidden="1" customHeight="1" outlineLevel="1" x14ac:dyDescent="0.15">
      <c r="A706" s="2"/>
      <c r="B706" s="53">
        <f t="shared" si="406"/>
        <v>702</v>
      </c>
      <c r="C706" s="5"/>
      <c r="D706" s="6"/>
      <c r="E706" s="7"/>
      <c r="F706" s="8"/>
      <c r="G706" s="111"/>
      <c r="H706" s="112"/>
      <c r="I706" s="113">
        <f t="shared" si="409"/>
        <v>0</v>
      </c>
      <c r="J706" s="114">
        <f t="shared" si="410"/>
        <v>0</v>
      </c>
      <c r="K706" s="115">
        <f t="shared" si="407"/>
        <v>0</v>
      </c>
      <c r="L706" s="113">
        <f t="shared" si="411"/>
        <v>0</v>
      </c>
      <c r="M706" s="114">
        <f t="shared" si="412"/>
        <v>0</v>
      </c>
      <c r="N706" s="115">
        <f t="shared" si="408"/>
        <v>0</v>
      </c>
      <c r="O706" s="113">
        <f t="shared" si="413"/>
        <v>0</v>
      </c>
      <c r="P706" s="116">
        <f t="shared" si="414"/>
        <v>0</v>
      </c>
      <c r="Q706" s="117">
        <f t="shared" si="415"/>
        <v>0</v>
      </c>
      <c r="R706" s="118">
        <f t="shared" si="416"/>
        <v>0</v>
      </c>
      <c r="S706" s="111"/>
      <c r="T706" s="112"/>
      <c r="U706" s="119">
        <f t="shared" si="417"/>
        <v>0</v>
      </c>
      <c r="V706" s="120"/>
      <c r="W706" s="115">
        <f>IFERROR(IF(V706="",0,(SUMIF($G$3:U$3,"金额-入",$G706:U706)-SUMIF($G$3:U$3,"金额-出",$G706:U706))/(SUMIF($G$3:U$3,"数量-入",$G706:U706)-SUMIF($G$3:U$3,"数量-出",$G706:U706))),0)</f>
        <v>0</v>
      </c>
      <c r="X706" s="115">
        <f t="shared" si="418"/>
        <v>0</v>
      </c>
      <c r="Y706" s="121"/>
      <c r="Z706" s="122"/>
      <c r="AA706" s="111"/>
      <c r="AB706" s="112"/>
      <c r="AC706" s="119">
        <f t="shared" si="419"/>
        <v>0</v>
      </c>
      <c r="AD706" s="120"/>
      <c r="AE706" s="115">
        <f>IFERROR(IF(AD706="",0,(SUMIF($G$3:AC$3,"金额-入",$G706:AC706)-SUMIF($G$3:AC$3,"金额-出",$G706:AC706))/(SUMIF($G$3:AC$3,"数量-入",$G706:AC706)-SUMIF($G$3:AC$3,"数量-出",$G706:AC706))),0)</f>
        <v>0</v>
      </c>
      <c r="AF706" s="115">
        <f t="shared" si="420"/>
        <v>0</v>
      </c>
      <c r="AG706" s="121"/>
      <c r="AH706" s="122"/>
      <c r="AI706" s="123"/>
      <c r="AJ706" s="112"/>
      <c r="AK706" s="119">
        <f t="shared" si="421"/>
        <v>0</v>
      </c>
      <c r="AL706" s="124"/>
      <c r="AM706" s="115">
        <f>IFERROR(IF(AL706="",0,(SUMIF($G$3:AK$3,"金额-入",$G706:AK706)-SUMIF($G$3:AK$3,"金额-出",$G706:AK706))/(SUMIF($G$3:AK$3,"数量-入",$G706:AK706)-SUMIF($G$3:AK$3,"数量-出",$G706:AK706))),0)</f>
        <v>0</v>
      </c>
      <c r="AN706" s="115">
        <f t="shared" si="422"/>
        <v>0</v>
      </c>
      <c r="AO706" s="125"/>
      <c r="AP706" s="126"/>
      <c r="AQ706" s="123"/>
      <c r="AR706" s="112"/>
      <c r="AS706" s="119">
        <f t="shared" si="423"/>
        <v>0</v>
      </c>
      <c r="AT706" s="124"/>
      <c r="AU706" s="115">
        <f>IFERROR(IF(AT706="",0,(SUMIF($G$3:AS$3,"金额-入",$G706:AS706)-SUMIF($G$3:AS$3,"金额-出",$G706:AS706))/(SUMIF($G$3:AS$3,"数量-入",$G706:AS706)-SUMIF($G$3:AS$3,"数量-出",$G706:AS706))),0)</f>
        <v>0</v>
      </c>
      <c r="AV706" s="115">
        <f t="shared" si="424"/>
        <v>0</v>
      </c>
      <c r="AW706" s="125"/>
      <c r="AX706" s="126"/>
      <c r="AY706" s="123"/>
      <c r="AZ706" s="112"/>
      <c r="BA706" s="119">
        <f t="shared" si="425"/>
        <v>0</v>
      </c>
      <c r="BB706" s="124"/>
      <c r="BC706" s="115">
        <f>IFERROR(IF(BB706="",0,(SUMIF($G$3:BA$3,"金额-入",$G706:BA706)-SUMIF($G$3:BA$3,"金额-出",$G706:BA706))/(SUMIF($G$3:BA$3,"数量-入",$G706:BA706)-SUMIF($G$3:BA$3,"数量-出",$G706:BA706))),0)</f>
        <v>0</v>
      </c>
      <c r="BD706" s="115">
        <f t="shared" si="426"/>
        <v>0</v>
      </c>
      <c r="BE706" s="125"/>
      <c r="BF706" s="126"/>
      <c r="BG706" s="123"/>
      <c r="BH706" s="112"/>
      <c r="BI706" s="119">
        <f t="shared" si="427"/>
        <v>0</v>
      </c>
      <c r="BJ706" s="124"/>
      <c r="BK706" s="115">
        <f>IFERROR(IF(BJ706="",0,(SUMIF($G$3:BI$3,"金额-入",$G706:BI706)-SUMIF($G$3:BI$3,"金额-出",$G706:BI706))/(SUMIF($G$3:BI$3,"数量-入",$G706:BI706)-SUMIF($G$3:BI$3,"数量-出",$G706:BI706))),0)</f>
        <v>0</v>
      </c>
      <c r="BL706" s="115">
        <f t="shared" si="428"/>
        <v>0</v>
      </c>
      <c r="BM706" s="125"/>
      <c r="BN706" s="126"/>
      <c r="BO706" s="123"/>
      <c r="BP706" s="112"/>
      <c r="BQ706" s="119">
        <f t="shared" si="429"/>
        <v>0</v>
      </c>
      <c r="BR706" s="124"/>
      <c r="BS706" s="115">
        <f>IFERROR(IF(BR706="",0,(SUMIF($G$3:BQ$3,"金额-入",$G706:BQ706)-SUMIF($G$3:BQ$3,"金额-出",$G706:BQ706))/(SUMIF($G$3:BQ$3,"数量-入",$G706:BQ706)-SUMIF($G$3:BQ$3,"数量-出",$G706:BQ706))),0)</f>
        <v>0</v>
      </c>
      <c r="BT706" s="115">
        <f t="shared" si="430"/>
        <v>0</v>
      </c>
      <c r="BU706" s="125"/>
      <c r="BV706" s="126"/>
      <c r="BW706" s="123"/>
      <c r="BX706" s="112"/>
      <c r="BY706" s="119">
        <f t="shared" si="431"/>
        <v>0</v>
      </c>
      <c r="BZ706" s="124"/>
      <c r="CA706" s="115">
        <f>IFERROR(IF(BZ706="",0,(SUMIF($G$3:BY$3,"金额-入",$G706:BY706)-SUMIF($G$3:BY$3,"金额-出",$G706:BY706))/(SUMIF($G$3:BY$3,"数量-入",$G706:BY706)-SUMIF($G$3:BY$3,"数量-出",$G706:BY706))),0)</f>
        <v>0</v>
      </c>
      <c r="CB706" s="115">
        <f t="shared" si="432"/>
        <v>0</v>
      </c>
      <c r="CC706" s="125"/>
      <c r="CD706" s="126"/>
      <c r="CE706" s="123"/>
      <c r="CF706" s="112"/>
      <c r="CG706" s="119">
        <f t="shared" si="433"/>
        <v>0</v>
      </c>
      <c r="CH706" s="124"/>
      <c r="CI706" s="115">
        <f>IFERROR(IF(CH706="",0,(SUMIF($G$3:CG$3,"金额-入",$G706:CG706)-SUMIF($G$3:CG$3,"金额-出",$G706:CG706))/(SUMIF($G$3:CG$3,"数量-入",$G706:CG706)-SUMIF($G$3:CG$3,"数量-出",$G706:CG706))),0)</f>
        <v>0</v>
      </c>
      <c r="CJ706" s="115">
        <f t="shared" si="434"/>
        <v>0</v>
      </c>
      <c r="CK706" s="125"/>
      <c r="CL706" s="126"/>
      <c r="CM706" s="123"/>
      <c r="CN706" s="112"/>
      <c r="CO706" s="119">
        <f t="shared" si="435"/>
        <v>0</v>
      </c>
      <c r="CP706" s="124"/>
      <c r="CQ706" s="115">
        <f>IFERROR(IF(CP706="",0,(SUMIF($G$3:CO$3,"金额-入",$G706:CO706)-SUMIF($G$3:CO$3,"金额-出",$G706:CO706))/(SUMIF($G$3:CO$3,"数量-入",$G706:CO706)-SUMIF($G$3:CO$3,"数量-出",$G706:CO706))),0)</f>
        <v>0</v>
      </c>
      <c r="CR706" s="115">
        <f t="shared" si="436"/>
        <v>0</v>
      </c>
      <c r="CS706" s="125"/>
      <c r="CT706" s="126"/>
      <c r="CU706" s="123"/>
      <c r="CV706" s="112"/>
      <c r="CW706" s="119">
        <f t="shared" si="437"/>
        <v>0</v>
      </c>
      <c r="CX706" s="124"/>
      <c r="CY706" s="115">
        <f>IFERROR(IF(CX706="",0,(SUMIF($G$3:CW$3,"金额-入",$G706:CW706)-SUMIF($G$3:CW$3,"金额-出",$G706:CW706))/(SUMIF($G$3:CW$3,"数量-入",$G706:CW706)-SUMIF($G$3:CW$3,"数量-出",$G706:CW706))),0)</f>
        <v>0</v>
      </c>
      <c r="CZ706" s="115">
        <f t="shared" si="438"/>
        <v>0</v>
      </c>
      <c r="DA706" s="125"/>
      <c r="DB706" s="126"/>
      <c r="DC706" s="123"/>
      <c r="DD706" s="112"/>
      <c r="DE706" s="119">
        <f t="shared" si="439"/>
        <v>0</v>
      </c>
      <c r="DF706" s="124"/>
      <c r="DG706" s="115">
        <f>IFERROR(IF(DF706="",0,(SUMIF($G$3:DE$3,"金额-入",$G706:DE706)-SUMIF($G$3:DE$3,"金额-出",$G706:DE706))/(SUMIF($G$3:DE$3,"数量-入",$G706:DE706)-SUMIF($G$3:DE$3,"数量-出",$G706:DE706))),0)</f>
        <v>0</v>
      </c>
      <c r="DH706" s="115">
        <f t="shared" si="440"/>
        <v>0</v>
      </c>
      <c r="DI706" s="125"/>
      <c r="DJ706" s="126"/>
      <c r="DK706" s="109">
        <f t="array" ref="DK706">MIN(IF(($G$3:$DJ$3="单价")*(G706:DJ706&lt;&gt;0),G706:DJ706))</f>
        <v>0</v>
      </c>
      <c r="DL706" s="97">
        <f t="array" ref="DL706">MAX(IF($G$3:$DJ$3="单价",G706:DJ706))</f>
        <v>0</v>
      </c>
      <c r="DM706" s="115">
        <f t="shared" si="441"/>
        <v>0</v>
      </c>
      <c r="DN706" s="127"/>
      <c r="DO706" s="2"/>
      <c r="DP706" s="11">
        <f t="shared" si="442"/>
        <v>0</v>
      </c>
      <c r="DQ706" s="11">
        <f t="shared" si="443"/>
        <v>0</v>
      </c>
      <c r="DR706" s="11"/>
      <c r="DS706" s="11"/>
      <c r="DT706" s="11"/>
      <c r="DU706" s="2"/>
      <c r="DV706" s="2"/>
      <c r="DW706" s="2"/>
      <c r="DX706" s="2"/>
      <c r="DY706" s="2"/>
    </row>
    <row r="707" spans="1:129" ht="18" hidden="1" customHeight="1" outlineLevel="1" x14ac:dyDescent="0.15">
      <c r="A707" s="2"/>
      <c r="B707" s="53">
        <f t="shared" si="406"/>
        <v>703</v>
      </c>
      <c r="C707" s="5"/>
      <c r="D707" s="6"/>
      <c r="E707" s="7"/>
      <c r="F707" s="8"/>
      <c r="G707" s="111"/>
      <c r="H707" s="112"/>
      <c r="I707" s="113">
        <f t="shared" si="409"/>
        <v>0</v>
      </c>
      <c r="J707" s="114">
        <f t="shared" si="410"/>
        <v>0</v>
      </c>
      <c r="K707" s="115">
        <f t="shared" si="407"/>
        <v>0</v>
      </c>
      <c r="L707" s="113">
        <f t="shared" si="411"/>
        <v>0</v>
      </c>
      <c r="M707" s="114">
        <f t="shared" si="412"/>
        <v>0</v>
      </c>
      <c r="N707" s="115">
        <f t="shared" si="408"/>
        <v>0</v>
      </c>
      <c r="O707" s="113">
        <f t="shared" si="413"/>
        <v>0</v>
      </c>
      <c r="P707" s="116">
        <f t="shared" si="414"/>
        <v>0</v>
      </c>
      <c r="Q707" s="117">
        <f t="shared" si="415"/>
        <v>0</v>
      </c>
      <c r="R707" s="118">
        <f t="shared" si="416"/>
        <v>0</v>
      </c>
      <c r="S707" s="111"/>
      <c r="T707" s="112"/>
      <c r="U707" s="119">
        <f t="shared" si="417"/>
        <v>0</v>
      </c>
      <c r="V707" s="120"/>
      <c r="W707" s="115">
        <f>IFERROR(IF(V707="",0,(SUMIF($G$3:U$3,"金额-入",$G707:U707)-SUMIF($G$3:U$3,"金额-出",$G707:U707))/(SUMIF($G$3:U$3,"数量-入",$G707:U707)-SUMIF($G$3:U$3,"数量-出",$G707:U707))),0)</f>
        <v>0</v>
      </c>
      <c r="X707" s="115">
        <f t="shared" si="418"/>
        <v>0</v>
      </c>
      <c r="Y707" s="121"/>
      <c r="Z707" s="122"/>
      <c r="AA707" s="111"/>
      <c r="AB707" s="112"/>
      <c r="AC707" s="119">
        <f t="shared" si="419"/>
        <v>0</v>
      </c>
      <c r="AD707" s="120"/>
      <c r="AE707" s="115">
        <f>IFERROR(IF(AD707="",0,(SUMIF($G$3:AC$3,"金额-入",$G707:AC707)-SUMIF($G$3:AC$3,"金额-出",$G707:AC707))/(SUMIF($G$3:AC$3,"数量-入",$G707:AC707)-SUMIF($G$3:AC$3,"数量-出",$G707:AC707))),0)</f>
        <v>0</v>
      </c>
      <c r="AF707" s="115">
        <f t="shared" si="420"/>
        <v>0</v>
      </c>
      <c r="AG707" s="121"/>
      <c r="AH707" s="122"/>
      <c r="AI707" s="123"/>
      <c r="AJ707" s="112"/>
      <c r="AK707" s="119">
        <f t="shared" si="421"/>
        <v>0</v>
      </c>
      <c r="AL707" s="124"/>
      <c r="AM707" s="115">
        <f>IFERROR(IF(AL707="",0,(SUMIF($G$3:AK$3,"金额-入",$G707:AK707)-SUMIF($G$3:AK$3,"金额-出",$G707:AK707))/(SUMIF($G$3:AK$3,"数量-入",$G707:AK707)-SUMIF($G$3:AK$3,"数量-出",$G707:AK707))),0)</f>
        <v>0</v>
      </c>
      <c r="AN707" s="115">
        <f t="shared" si="422"/>
        <v>0</v>
      </c>
      <c r="AO707" s="125"/>
      <c r="AP707" s="126"/>
      <c r="AQ707" s="123"/>
      <c r="AR707" s="112"/>
      <c r="AS707" s="119">
        <f t="shared" si="423"/>
        <v>0</v>
      </c>
      <c r="AT707" s="124"/>
      <c r="AU707" s="115">
        <f>IFERROR(IF(AT707="",0,(SUMIF($G$3:AS$3,"金额-入",$G707:AS707)-SUMIF($G$3:AS$3,"金额-出",$G707:AS707))/(SUMIF($G$3:AS$3,"数量-入",$G707:AS707)-SUMIF($G$3:AS$3,"数量-出",$G707:AS707))),0)</f>
        <v>0</v>
      </c>
      <c r="AV707" s="115">
        <f t="shared" si="424"/>
        <v>0</v>
      </c>
      <c r="AW707" s="125"/>
      <c r="AX707" s="126"/>
      <c r="AY707" s="123"/>
      <c r="AZ707" s="112"/>
      <c r="BA707" s="119">
        <f t="shared" si="425"/>
        <v>0</v>
      </c>
      <c r="BB707" s="124"/>
      <c r="BC707" s="115">
        <f>IFERROR(IF(BB707="",0,(SUMIF($G$3:BA$3,"金额-入",$G707:BA707)-SUMIF($G$3:BA$3,"金额-出",$G707:BA707))/(SUMIF($G$3:BA$3,"数量-入",$G707:BA707)-SUMIF($G$3:BA$3,"数量-出",$G707:BA707))),0)</f>
        <v>0</v>
      </c>
      <c r="BD707" s="115">
        <f t="shared" si="426"/>
        <v>0</v>
      </c>
      <c r="BE707" s="125"/>
      <c r="BF707" s="126"/>
      <c r="BG707" s="123"/>
      <c r="BH707" s="112"/>
      <c r="BI707" s="119">
        <f t="shared" si="427"/>
        <v>0</v>
      </c>
      <c r="BJ707" s="124"/>
      <c r="BK707" s="115">
        <f>IFERROR(IF(BJ707="",0,(SUMIF($G$3:BI$3,"金额-入",$G707:BI707)-SUMIF($G$3:BI$3,"金额-出",$G707:BI707))/(SUMIF($G$3:BI$3,"数量-入",$G707:BI707)-SUMIF($G$3:BI$3,"数量-出",$G707:BI707))),0)</f>
        <v>0</v>
      </c>
      <c r="BL707" s="115">
        <f t="shared" si="428"/>
        <v>0</v>
      </c>
      <c r="BM707" s="125"/>
      <c r="BN707" s="126"/>
      <c r="BO707" s="123"/>
      <c r="BP707" s="112"/>
      <c r="BQ707" s="119">
        <f t="shared" si="429"/>
        <v>0</v>
      </c>
      <c r="BR707" s="124"/>
      <c r="BS707" s="115">
        <f>IFERROR(IF(BR707="",0,(SUMIF($G$3:BQ$3,"金额-入",$G707:BQ707)-SUMIF($G$3:BQ$3,"金额-出",$G707:BQ707))/(SUMIF($G$3:BQ$3,"数量-入",$G707:BQ707)-SUMIF($G$3:BQ$3,"数量-出",$G707:BQ707))),0)</f>
        <v>0</v>
      </c>
      <c r="BT707" s="115">
        <f t="shared" si="430"/>
        <v>0</v>
      </c>
      <c r="BU707" s="125"/>
      <c r="BV707" s="126"/>
      <c r="BW707" s="123"/>
      <c r="BX707" s="112"/>
      <c r="BY707" s="119">
        <f t="shared" si="431"/>
        <v>0</v>
      </c>
      <c r="BZ707" s="124"/>
      <c r="CA707" s="115">
        <f>IFERROR(IF(BZ707="",0,(SUMIF($G$3:BY$3,"金额-入",$G707:BY707)-SUMIF($G$3:BY$3,"金额-出",$G707:BY707))/(SUMIF($G$3:BY$3,"数量-入",$G707:BY707)-SUMIF($G$3:BY$3,"数量-出",$G707:BY707))),0)</f>
        <v>0</v>
      </c>
      <c r="CB707" s="115">
        <f t="shared" si="432"/>
        <v>0</v>
      </c>
      <c r="CC707" s="125"/>
      <c r="CD707" s="126"/>
      <c r="CE707" s="123"/>
      <c r="CF707" s="112"/>
      <c r="CG707" s="119">
        <f t="shared" si="433"/>
        <v>0</v>
      </c>
      <c r="CH707" s="124"/>
      <c r="CI707" s="115">
        <f>IFERROR(IF(CH707="",0,(SUMIF($G$3:CG$3,"金额-入",$G707:CG707)-SUMIF($G$3:CG$3,"金额-出",$G707:CG707))/(SUMIF($G$3:CG$3,"数量-入",$G707:CG707)-SUMIF($G$3:CG$3,"数量-出",$G707:CG707))),0)</f>
        <v>0</v>
      </c>
      <c r="CJ707" s="115">
        <f t="shared" si="434"/>
        <v>0</v>
      </c>
      <c r="CK707" s="125"/>
      <c r="CL707" s="126"/>
      <c r="CM707" s="123"/>
      <c r="CN707" s="112"/>
      <c r="CO707" s="119">
        <f t="shared" si="435"/>
        <v>0</v>
      </c>
      <c r="CP707" s="124"/>
      <c r="CQ707" s="115">
        <f>IFERROR(IF(CP707="",0,(SUMIF($G$3:CO$3,"金额-入",$G707:CO707)-SUMIF($G$3:CO$3,"金额-出",$G707:CO707))/(SUMIF($G$3:CO$3,"数量-入",$G707:CO707)-SUMIF($G$3:CO$3,"数量-出",$G707:CO707))),0)</f>
        <v>0</v>
      </c>
      <c r="CR707" s="115">
        <f t="shared" si="436"/>
        <v>0</v>
      </c>
      <c r="CS707" s="125"/>
      <c r="CT707" s="126"/>
      <c r="CU707" s="123"/>
      <c r="CV707" s="112"/>
      <c r="CW707" s="119">
        <f t="shared" si="437"/>
        <v>0</v>
      </c>
      <c r="CX707" s="124"/>
      <c r="CY707" s="115">
        <f>IFERROR(IF(CX707="",0,(SUMIF($G$3:CW$3,"金额-入",$G707:CW707)-SUMIF($G$3:CW$3,"金额-出",$G707:CW707))/(SUMIF($G$3:CW$3,"数量-入",$G707:CW707)-SUMIF($G$3:CW$3,"数量-出",$G707:CW707))),0)</f>
        <v>0</v>
      </c>
      <c r="CZ707" s="115">
        <f t="shared" si="438"/>
        <v>0</v>
      </c>
      <c r="DA707" s="125"/>
      <c r="DB707" s="126"/>
      <c r="DC707" s="123"/>
      <c r="DD707" s="112"/>
      <c r="DE707" s="119">
        <f t="shared" si="439"/>
        <v>0</v>
      </c>
      <c r="DF707" s="124"/>
      <c r="DG707" s="115">
        <f>IFERROR(IF(DF707="",0,(SUMIF($G$3:DE$3,"金额-入",$G707:DE707)-SUMIF($G$3:DE$3,"金额-出",$G707:DE707))/(SUMIF($G$3:DE$3,"数量-入",$G707:DE707)-SUMIF($G$3:DE$3,"数量-出",$G707:DE707))),0)</f>
        <v>0</v>
      </c>
      <c r="DH707" s="115">
        <f t="shared" si="440"/>
        <v>0</v>
      </c>
      <c r="DI707" s="125"/>
      <c r="DJ707" s="126"/>
      <c r="DK707" s="109">
        <f t="array" ref="DK707">MIN(IF(($G$3:$DJ$3="单价")*(G707:DJ707&lt;&gt;0),G707:DJ707))</f>
        <v>0</v>
      </c>
      <c r="DL707" s="97">
        <f t="array" ref="DL707">MAX(IF($G$3:$DJ$3="单价",G707:DJ707))</f>
        <v>0</v>
      </c>
      <c r="DM707" s="115">
        <f t="shared" si="441"/>
        <v>0</v>
      </c>
      <c r="DN707" s="127"/>
      <c r="DO707" s="2"/>
      <c r="DP707" s="11">
        <f t="shared" si="442"/>
        <v>0</v>
      </c>
      <c r="DQ707" s="11">
        <f t="shared" si="443"/>
        <v>0</v>
      </c>
      <c r="DR707" s="11"/>
      <c r="DS707" s="11"/>
      <c r="DT707" s="11"/>
      <c r="DU707" s="2"/>
      <c r="DV707" s="2"/>
      <c r="DW707" s="2"/>
      <c r="DX707" s="2"/>
      <c r="DY707" s="2"/>
    </row>
    <row r="708" spans="1:129" ht="18" hidden="1" customHeight="1" outlineLevel="1" x14ac:dyDescent="0.15">
      <c r="A708" s="2"/>
      <c r="B708" s="53">
        <f t="shared" si="406"/>
        <v>704</v>
      </c>
      <c r="C708" s="5"/>
      <c r="D708" s="6"/>
      <c r="E708" s="7"/>
      <c r="F708" s="8"/>
      <c r="G708" s="111"/>
      <c r="H708" s="112"/>
      <c r="I708" s="113">
        <f t="shared" si="409"/>
        <v>0</v>
      </c>
      <c r="J708" s="114">
        <f t="shared" si="410"/>
        <v>0</v>
      </c>
      <c r="K708" s="115">
        <f t="shared" si="407"/>
        <v>0</v>
      </c>
      <c r="L708" s="113">
        <f t="shared" si="411"/>
        <v>0</v>
      </c>
      <c r="M708" s="114">
        <f t="shared" si="412"/>
        <v>0</v>
      </c>
      <c r="N708" s="115">
        <f t="shared" si="408"/>
        <v>0</v>
      </c>
      <c r="O708" s="113">
        <f t="shared" si="413"/>
        <v>0</v>
      </c>
      <c r="P708" s="116">
        <f t="shared" si="414"/>
        <v>0</v>
      </c>
      <c r="Q708" s="117">
        <f t="shared" si="415"/>
        <v>0</v>
      </c>
      <c r="R708" s="118">
        <f t="shared" si="416"/>
        <v>0</v>
      </c>
      <c r="S708" s="111"/>
      <c r="T708" s="112"/>
      <c r="U708" s="119">
        <f t="shared" si="417"/>
        <v>0</v>
      </c>
      <c r="V708" s="120"/>
      <c r="W708" s="115">
        <f>IFERROR(IF(V708="",0,(SUMIF($G$3:U$3,"金额-入",$G708:U708)-SUMIF($G$3:U$3,"金额-出",$G708:U708))/(SUMIF($G$3:U$3,"数量-入",$G708:U708)-SUMIF($G$3:U$3,"数量-出",$G708:U708))),0)</f>
        <v>0</v>
      </c>
      <c r="X708" s="115">
        <f t="shared" si="418"/>
        <v>0</v>
      </c>
      <c r="Y708" s="121"/>
      <c r="Z708" s="122"/>
      <c r="AA708" s="111"/>
      <c r="AB708" s="112"/>
      <c r="AC708" s="119">
        <f t="shared" si="419"/>
        <v>0</v>
      </c>
      <c r="AD708" s="120"/>
      <c r="AE708" s="115">
        <f>IFERROR(IF(AD708="",0,(SUMIF($G$3:AC$3,"金额-入",$G708:AC708)-SUMIF($G$3:AC$3,"金额-出",$G708:AC708))/(SUMIF($G$3:AC$3,"数量-入",$G708:AC708)-SUMIF($G$3:AC$3,"数量-出",$G708:AC708))),0)</f>
        <v>0</v>
      </c>
      <c r="AF708" s="115">
        <f t="shared" si="420"/>
        <v>0</v>
      </c>
      <c r="AG708" s="121"/>
      <c r="AH708" s="122"/>
      <c r="AI708" s="123"/>
      <c r="AJ708" s="112"/>
      <c r="AK708" s="119">
        <f t="shared" si="421"/>
        <v>0</v>
      </c>
      <c r="AL708" s="124"/>
      <c r="AM708" s="115">
        <f>IFERROR(IF(AL708="",0,(SUMIF($G$3:AK$3,"金额-入",$G708:AK708)-SUMIF($G$3:AK$3,"金额-出",$G708:AK708))/(SUMIF($G$3:AK$3,"数量-入",$G708:AK708)-SUMIF($G$3:AK$3,"数量-出",$G708:AK708))),0)</f>
        <v>0</v>
      </c>
      <c r="AN708" s="115">
        <f t="shared" si="422"/>
        <v>0</v>
      </c>
      <c r="AO708" s="125"/>
      <c r="AP708" s="126"/>
      <c r="AQ708" s="123"/>
      <c r="AR708" s="112"/>
      <c r="AS708" s="119">
        <f t="shared" si="423"/>
        <v>0</v>
      </c>
      <c r="AT708" s="124"/>
      <c r="AU708" s="115">
        <f>IFERROR(IF(AT708="",0,(SUMIF($G$3:AS$3,"金额-入",$G708:AS708)-SUMIF($G$3:AS$3,"金额-出",$G708:AS708))/(SUMIF($G$3:AS$3,"数量-入",$G708:AS708)-SUMIF($G$3:AS$3,"数量-出",$G708:AS708))),0)</f>
        <v>0</v>
      </c>
      <c r="AV708" s="115">
        <f t="shared" si="424"/>
        <v>0</v>
      </c>
      <c r="AW708" s="125"/>
      <c r="AX708" s="126"/>
      <c r="AY708" s="123"/>
      <c r="AZ708" s="112"/>
      <c r="BA708" s="119">
        <f t="shared" si="425"/>
        <v>0</v>
      </c>
      <c r="BB708" s="124"/>
      <c r="BC708" s="115">
        <f>IFERROR(IF(BB708="",0,(SUMIF($G$3:BA$3,"金额-入",$G708:BA708)-SUMIF($G$3:BA$3,"金额-出",$G708:BA708))/(SUMIF($G$3:BA$3,"数量-入",$G708:BA708)-SUMIF($G$3:BA$3,"数量-出",$G708:BA708))),0)</f>
        <v>0</v>
      </c>
      <c r="BD708" s="115">
        <f t="shared" si="426"/>
        <v>0</v>
      </c>
      <c r="BE708" s="125"/>
      <c r="BF708" s="126"/>
      <c r="BG708" s="123"/>
      <c r="BH708" s="112"/>
      <c r="BI708" s="119">
        <f t="shared" si="427"/>
        <v>0</v>
      </c>
      <c r="BJ708" s="124"/>
      <c r="BK708" s="115">
        <f>IFERROR(IF(BJ708="",0,(SUMIF($G$3:BI$3,"金额-入",$G708:BI708)-SUMIF($G$3:BI$3,"金额-出",$G708:BI708))/(SUMIF($G$3:BI$3,"数量-入",$G708:BI708)-SUMIF($G$3:BI$3,"数量-出",$G708:BI708))),0)</f>
        <v>0</v>
      </c>
      <c r="BL708" s="115">
        <f t="shared" si="428"/>
        <v>0</v>
      </c>
      <c r="BM708" s="125"/>
      <c r="BN708" s="126"/>
      <c r="BO708" s="123"/>
      <c r="BP708" s="112"/>
      <c r="BQ708" s="119">
        <f t="shared" si="429"/>
        <v>0</v>
      </c>
      <c r="BR708" s="124"/>
      <c r="BS708" s="115">
        <f>IFERROR(IF(BR708="",0,(SUMIF($G$3:BQ$3,"金额-入",$G708:BQ708)-SUMIF($G$3:BQ$3,"金额-出",$G708:BQ708))/(SUMIF($G$3:BQ$3,"数量-入",$G708:BQ708)-SUMIF($G$3:BQ$3,"数量-出",$G708:BQ708))),0)</f>
        <v>0</v>
      </c>
      <c r="BT708" s="115">
        <f t="shared" si="430"/>
        <v>0</v>
      </c>
      <c r="BU708" s="125"/>
      <c r="BV708" s="126"/>
      <c r="BW708" s="123"/>
      <c r="BX708" s="112"/>
      <c r="BY708" s="119">
        <f t="shared" si="431"/>
        <v>0</v>
      </c>
      <c r="BZ708" s="124"/>
      <c r="CA708" s="115">
        <f>IFERROR(IF(BZ708="",0,(SUMIF($G$3:BY$3,"金额-入",$G708:BY708)-SUMIF($G$3:BY$3,"金额-出",$G708:BY708))/(SUMIF($G$3:BY$3,"数量-入",$G708:BY708)-SUMIF($G$3:BY$3,"数量-出",$G708:BY708))),0)</f>
        <v>0</v>
      </c>
      <c r="CB708" s="115">
        <f t="shared" si="432"/>
        <v>0</v>
      </c>
      <c r="CC708" s="125"/>
      <c r="CD708" s="126"/>
      <c r="CE708" s="123"/>
      <c r="CF708" s="112"/>
      <c r="CG708" s="119">
        <f t="shared" si="433"/>
        <v>0</v>
      </c>
      <c r="CH708" s="124"/>
      <c r="CI708" s="115">
        <f>IFERROR(IF(CH708="",0,(SUMIF($G$3:CG$3,"金额-入",$G708:CG708)-SUMIF($G$3:CG$3,"金额-出",$G708:CG708))/(SUMIF($G$3:CG$3,"数量-入",$G708:CG708)-SUMIF($G$3:CG$3,"数量-出",$G708:CG708))),0)</f>
        <v>0</v>
      </c>
      <c r="CJ708" s="115">
        <f t="shared" si="434"/>
        <v>0</v>
      </c>
      <c r="CK708" s="125"/>
      <c r="CL708" s="126"/>
      <c r="CM708" s="123"/>
      <c r="CN708" s="112"/>
      <c r="CO708" s="119">
        <f t="shared" si="435"/>
        <v>0</v>
      </c>
      <c r="CP708" s="124"/>
      <c r="CQ708" s="115">
        <f>IFERROR(IF(CP708="",0,(SUMIF($G$3:CO$3,"金额-入",$G708:CO708)-SUMIF($G$3:CO$3,"金额-出",$G708:CO708))/(SUMIF($G$3:CO$3,"数量-入",$G708:CO708)-SUMIF($G$3:CO$3,"数量-出",$G708:CO708))),0)</f>
        <v>0</v>
      </c>
      <c r="CR708" s="115">
        <f t="shared" si="436"/>
        <v>0</v>
      </c>
      <c r="CS708" s="125"/>
      <c r="CT708" s="126"/>
      <c r="CU708" s="123"/>
      <c r="CV708" s="112"/>
      <c r="CW708" s="119">
        <f t="shared" si="437"/>
        <v>0</v>
      </c>
      <c r="CX708" s="124"/>
      <c r="CY708" s="115">
        <f>IFERROR(IF(CX708="",0,(SUMIF($G$3:CW$3,"金额-入",$G708:CW708)-SUMIF($G$3:CW$3,"金额-出",$G708:CW708))/(SUMIF($G$3:CW$3,"数量-入",$G708:CW708)-SUMIF($G$3:CW$3,"数量-出",$G708:CW708))),0)</f>
        <v>0</v>
      </c>
      <c r="CZ708" s="115">
        <f t="shared" si="438"/>
        <v>0</v>
      </c>
      <c r="DA708" s="125"/>
      <c r="DB708" s="126"/>
      <c r="DC708" s="123"/>
      <c r="DD708" s="112"/>
      <c r="DE708" s="119">
        <f t="shared" si="439"/>
        <v>0</v>
      </c>
      <c r="DF708" s="124"/>
      <c r="DG708" s="115">
        <f>IFERROR(IF(DF708="",0,(SUMIF($G$3:DE$3,"金额-入",$G708:DE708)-SUMIF($G$3:DE$3,"金额-出",$G708:DE708))/(SUMIF($G$3:DE$3,"数量-入",$G708:DE708)-SUMIF($G$3:DE$3,"数量-出",$G708:DE708))),0)</f>
        <v>0</v>
      </c>
      <c r="DH708" s="115">
        <f t="shared" si="440"/>
        <v>0</v>
      </c>
      <c r="DI708" s="125"/>
      <c r="DJ708" s="126"/>
      <c r="DK708" s="109">
        <f t="array" ref="DK708">MIN(IF(($G$3:$DJ$3="单价")*(G708:DJ708&lt;&gt;0),G708:DJ708))</f>
        <v>0</v>
      </c>
      <c r="DL708" s="97">
        <f t="array" ref="DL708">MAX(IF($G$3:$DJ$3="单价",G708:DJ708))</f>
        <v>0</v>
      </c>
      <c r="DM708" s="115">
        <f t="shared" si="441"/>
        <v>0</v>
      </c>
      <c r="DN708" s="127"/>
      <c r="DO708" s="2"/>
      <c r="DP708" s="11">
        <f t="shared" si="442"/>
        <v>0</v>
      </c>
      <c r="DQ708" s="11">
        <f t="shared" si="443"/>
        <v>0</v>
      </c>
      <c r="DR708" s="11"/>
      <c r="DS708" s="11"/>
      <c r="DT708" s="11"/>
      <c r="DU708" s="2"/>
      <c r="DV708" s="2"/>
      <c r="DW708" s="2"/>
      <c r="DX708" s="2"/>
      <c r="DY708" s="2"/>
    </row>
    <row r="709" spans="1:129" ht="18" hidden="1" customHeight="1" outlineLevel="1" x14ac:dyDescent="0.15">
      <c r="A709" s="2"/>
      <c r="B709" s="53">
        <f t="shared" si="406"/>
        <v>705</v>
      </c>
      <c r="C709" s="66"/>
      <c r="D709" s="6"/>
      <c r="E709" s="7"/>
      <c r="F709" s="8"/>
      <c r="G709" s="111"/>
      <c r="H709" s="112"/>
      <c r="I709" s="113">
        <f t="shared" si="409"/>
        <v>0</v>
      </c>
      <c r="J709" s="114">
        <f t="shared" si="410"/>
        <v>0</v>
      </c>
      <c r="K709" s="115">
        <f t="shared" si="407"/>
        <v>0</v>
      </c>
      <c r="L709" s="113">
        <f t="shared" si="411"/>
        <v>0</v>
      </c>
      <c r="M709" s="114">
        <f t="shared" si="412"/>
        <v>0</v>
      </c>
      <c r="N709" s="115">
        <f t="shared" si="408"/>
        <v>0</v>
      </c>
      <c r="O709" s="113">
        <f t="shared" si="413"/>
        <v>0</v>
      </c>
      <c r="P709" s="116">
        <f t="shared" si="414"/>
        <v>0</v>
      </c>
      <c r="Q709" s="117">
        <f t="shared" si="415"/>
        <v>0</v>
      </c>
      <c r="R709" s="118">
        <f t="shared" si="416"/>
        <v>0</v>
      </c>
      <c r="S709" s="111"/>
      <c r="T709" s="112"/>
      <c r="U709" s="119">
        <f t="shared" si="417"/>
        <v>0</v>
      </c>
      <c r="V709" s="120"/>
      <c r="W709" s="115">
        <f>IFERROR(IF(V709="",0,(SUMIF($G$3:U$3,"金额-入",$G709:U709)-SUMIF($G$3:U$3,"金额-出",$G709:U709))/(SUMIF($G$3:U$3,"数量-入",$G709:U709)-SUMIF($G$3:U$3,"数量-出",$G709:U709))),0)</f>
        <v>0</v>
      </c>
      <c r="X709" s="115">
        <f t="shared" si="418"/>
        <v>0</v>
      </c>
      <c r="Y709" s="121"/>
      <c r="Z709" s="122"/>
      <c r="AA709" s="111"/>
      <c r="AB709" s="112"/>
      <c r="AC709" s="119">
        <f t="shared" si="419"/>
        <v>0</v>
      </c>
      <c r="AD709" s="120"/>
      <c r="AE709" s="115">
        <f>IFERROR(IF(AD709="",0,(SUMIF($G$3:AC$3,"金额-入",$G709:AC709)-SUMIF($G$3:AC$3,"金额-出",$G709:AC709))/(SUMIF($G$3:AC$3,"数量-入",$G709:AC709)-SUMIF($G$3:AC$3,"数量-出",$G709:AC709))),0)</f>
        <v>0</v>
      </c>
      <c r="AF709" s="115">
        <f t="shared" si="420"/>
        <v>0</v>
      </c>
      <c r="AG709" s="121"/>
      <c r="AH709" s="122"/>
      <c r="AI709" s="123"/>
      <c r="AJ709" s="112"/>
      <c r="AK709" s="119">
        <f t="shared" si="421"/>
        <v>0</v>
      </c>
      <c r="AL709" s="124"/>
      <c r="AM709" s="115">
        <f>IFERROR(IF(AL709="",0,(SUMIF($G$3:AK$3,"金额-入",$G709:AK709)-SUMIF($G$3:AK$3,"金额-出",$G709:AK709))/(SUMIF($G$3:AK$3,"数量-入",$G709:AK709)-SUMIF($G$3:AK$3,"数量-出",$G709:AK709))),0)</f>
        <v>0</v>
      </c>
      <c r="AN709" s="115">
        <f t="shared" si="422"/>
        <v>0</v>
      </c>
      <c r="AO709" s="125"/>
      <c r="AP709" s="126"/>
      <c r="AQ709" s="123"/>
      <c r="AR709" s="112"/>
      <c r="AS709" s="119">
        <f t="shared" si="423"/>
        <v>0</v>
      </c>
      <c r="AT709" s="124"/>
      <c r="AU709" s="115">
        <f>IFERROR(IF(AT709="",0,(SUMIF($G$3:AS$3,"金额-入",$G709:AS709)-SUMIF($G$3:AS$3,"金额-出",$G709:AS709))/(SUMIF($G$3:AS$3,"数量-入",$G709:AS709)-SUMIF($G$3:AS$3,"数量-出",$G709:AS709))),0)</f>
        <v>0</v>
      </c>
      <c r="AV709" s="115">
        <f t="shared" si="424"/>
        <v>0</v>
      </c>
      <c r="AW709" s="125"/>
      <c r="AX709" s="126"/>
      <c r="AY709" s="123"/>
      <c r="AZ709" s="112"/>
      <c r="BA709" s="119">
        <f t="shared" si="425"/>
        <v>0</v>
      </c>
      <c r="BB709" s="124"/>
      <c r="BC709" s="115">
        <f>IFERROR(IF(BB709="",0,(SUMIF($G$3:BA$3,"金额-入",$G709:BA709)-SUMIF($G$3:BA$3,"金额-出",$G709:BA709))/(SUMIF($G$3:BA$3,"数量-入",$G709:BA709)-SUMIF($G$3:BA$3,"数量-出",$G709:BA709))),0)</f>
        <v>0</v>
      </c>
      <c r="BD709" s="115">
        <f t="shared" si="426"/>
        <v>0</v>
      </c>
      <c r="BE709" s="125"/>
      <c r="BF709" s="126"/>
      <c r="BG709" s="123"/>
      <c r="BH709" s="112"/>
      <c r="BI709" s="119">
        <f t="shared" si="427"/>
        <v>0</v>
      </c>
      <c r="BJ709" s="124"/>
      <c r="BK709" s="115">
        <f>IFERROR(IF(BJ709="",0,(SUMIF($G$3:BI$3,"金额-入",$G709:BI709)-SUMIF($G$3:BI$3,"金额-出",$G709:BI709))/(SUMIF($G$3:BI$3,"数量-入",$G709:BI709)-SUMIF($G$3:BI$3,"数量-出",$G709:BI709))),0)</f>
        <v>0</v>
      </c>
      <c r="BL709" s="115">
        <f t="shared" si="428"/>
        <v>0</v>
      </c>
      <c r="BM709" s="125"/>
      <c r="BN709" s="126"/>
      <c r="BO709" s="123"/>
      <c r="BP709" s="112"/>
      <c r="BQ709" s="119">
        <f t="shared" si="429"/>
        <v>0</v>
      </c>
      <c r="BR709" s="124"/>
      <c r="BS709" s="115">
        <f>IFERROR(IF(BR709="",0,(SUMIF($G$3:BQ$3,"金额-入",$G709:BQ709)-SUMIF($G$3:BQ$3,"金额-出",$G709:BQ709))/(SUMIF($G$3:BQ$3,"数量-入",$G709:BQ709)-SUMIF($G$3:BQ$3,"数量-出",$G709:BQ709))),0)</f>
        <v>0</v>
      </c>
      <c r="BT709" s="115">
        <f t="shared" si="430"/>
        <v>0</v>
      </c>
      <c r="BU709" s="125"/>
      <c r="BV709" s="126"/>
      <c r="BW709" s="123"/>
      <c r="BX709" s="112"/>
      <c r="BY709" s="119">
        <f t="shared" si="431"/>
        <v>0</v>
      </c>
      <c r="BZ709" s="124"/>
      <c r="CA709" s="115">
        <f>IFERROR(IF(BZ709="",0,(SUMIF($G$3:BY$3,"金额-入",$G709:BY709)-SUMIF($G$3:BY$3,"金额-出",$G709:BY709))/(SUMIF($G$3:BY$3,"数量-入",$G709:BY709)-SUMIF($G$3:BY$3,"数量-出",$G709:BY709))),0)</f>
        <v>0</v>
      </c>
      <c r="CB709" s="115">
        <f t="shared" si="432"/>
        <v>0</v>
      </c>
      <c r="CC709" s="125"/>
      <c r="CD709" s="126"/>
      <c r="CE709" s="123"/>
      <c r="CF709" s="112"/>
      <c r="CG709" s="119">
        <f t="shared" si="433"/>
        <v>0</v>
      </c>
      <c r="CH709" s="124"/>
      <c r="CI709" s="115">
        <f>IFERROR(IF(CH709="",0,(SUMIF($G$3:CG$3,"金额-入",$G709:CG709)-SUMIF($G$3:CG$3,"金额-出",$G709:CG709))/(SUMIF($G$3:CG$3,"数量-入",$G709:CG709)-SUMIF($G$3:CG$3,"数量-出",$G709:CG709))),0)</f>
        <v>0</v>
      </c>
      <c r="CJ709" s="115">
        <f t="shared" si="434"/>
        <v>0</v>
      </c>
      <c r="CK709" s="125"/>
      <c r="CL709" s="126"/>
      <c r="CM709" s="123"/>
      <c r="CN709" s="112"/>
      <c r="CO709" s="119">
        <f t="shared" si="435"/>
        <v>0</v>
      </c>
      <c r="CP709" s="124"/>
      <c r="CQ709" s="115">
        <f>IFERROR(IF(CP709="",0,(SUMIF($G$3:CO$3,"金额-入",$G709:CO709)-SUMIF($G$3:CO$3,"金额-出",$G709:CO709))/(SUMIF($G$3:CO$3,"数量-入",$G709:CO709)-SUMIF($G$3:CO$3,"数量-出",$G709:CO709))),0)</f>
        <v>0</v>
      </c>
      <c r="CR709" s="115">
        <f t="shared" si="436"/>
        <v>0</v>
      </c>
      <c r="CS709" s="125"/>
      <c r="CT709" s="126"/>
      <c r="CU709" s="123"/>
      <c r="CV709" s="112"/>
      <c r="CW709" s="119">
        <f t="shared" si="437"/>
        <v>0</v>
      </c>
      <c r="CX709" s="124"/>
      <c r="CY709" s="115">
        <f>IFERROR(IF(CX709="",0,(SUMIF($G$3:CW$3,"金额-入",$G709:CW709)-SUMIF($G$3:CW$3,"金额-出",$G709:CW709))/(SUMIF($G$3:CW$3,"数量-入",$G709:CW709)-SUMIF($G$3:CW$3,"数量-出",$G709:CW709))),0)</f>
        <v>0</v>
      </c>
      <c r="CZ709" s="115">
        <f t="shared" si="438"/>
        <v>0</v>
      </c>
      <c r="DA709" s="125"/>
      <c r="DB709" s="126"/>
      <c r="DC709" s="123"/>
      <c r="DD709" s="112"/>
      <c r="DE709" s="119">
        <f t="shared" si="439"/>
        <v>0</v>
      </c>
      <c r="DF709" s="124"/>
      <c r="DG709" s="115">
        <f>IFERROR(IF(DF709="",0,(SUMIF($G$3:DE$3,"金额-入",$G709:DE709)-SUMIF($G$3:DE$3,"金额-出",$G709:DE709))/(SUMIF($G$3:DE$3,"数量-入",$G709:DE709)-SUMIF($G$3:DE$3,"数量-出",$G709:DE709))),0)</f>
        <v>0</v>
      </c>
      <c r="DH709" s="115">
        <f t="shared" si="440"/>
        <v>0</v>
      </c>
      <c r="DI709" s="125"/>
      <c r="DJ709" s="126"/>
      <c r="DK709" s="109">
        <f t="array" ref="DK709">MIN(IF(($G$3:$DJ$3="单价")*(G709:DJ709&lt;&gt;0),G709:DJ709))</f>
        <v>0</v>
      </c>
      <c r="DL709" s="97">
        <f t="array" ref="DL709">MAX(IF($G$3:$DJ$3="单价",G709:DJ709))</f>
        <v>0</v>
      </c>
      <c r="DM709" s="115">
        <f t="shared" si="441"/>
        <v>0</v>
      </c>
      <c r="DN709" s="127"/>
      <c r="DO709" s="2"/>
      <c r="DP709" s="11">
        <f t="shared" si="442"/>
        <v>0</v>
      </c>
      <c r="DQ709" s="11">
        <f t="shared" si="443"/>
        <v>0</v>
      </c>
      <c r="DR709" s="11"/>
      <c r="DS709" s="11"/>
      <c r="DT709" s="11"/>
      <c r="DU709" s="2"/>
      <c r="DV709" s="2"/>
      <c r="DW709" s="2"/>
      <c r="DX709" s="2"/>
      <c r="DY709" s="2"/>
    </row>
    <row r="710" spans="1:129" ht="18" hidden="1" customHeight="1" outlineLevel="1" x14ac:dyDescent="0.15">
      <c r="A710" s="2"/>
      <c r="B710" s="53">
        <f t="shared" si="406"/>
        <v>706</v>
      </c>
      <c r="C710" s="67"/>
      <c r="D710" s="6"/>
      <c r="E710" s="7"/>
      <c r="F710" s="8"/>
      <c r="G710" s="111"/>
      <c r="H710" s="112"/>
      <c r="I710" s="113">
        <f t="shared" si="409"/>
        <v>0</v>
      </c>
      <c r="J710" s="114">
        <f t="shared" si="410"/>
        <v>0</v>
      </c>
      <c r="K710" s="115">
        <f t="shared" si="407"/>
        <v>0</v>
      </c>
      <c r="L710" s="113">
        <f t="shared" si="411"/>
        <v>0</v>
      </c>
      <c r="M710" s="114">
        <f t="shared" si="412"/>
        <v>0</v>
      </c>
      <c r="N710" s="115">
        <f t="shared" si="408"/>
        <v>0</v>
      </c>
      <c r="O710" s="113">
        <f t="shared" si="413"/>
        <v>0</v>
      </c>
      <c r="P710" s="116">
        <f t="shared" si="414"/>
        <v>0</v>
      </c>
      <c r="Q710" s="117">
        <f t="shared" si="415"/>
        <v>0</v>
      </c>
      <c r="R710" s="118">
        <f t="shared" si="416"/>
        <v>0</v>
      </c>
      <c r="S710" s="111"/>
      <c r="T710" s="112"/>
      <c r="U710" s="119">
        <f t="shared" si="417"/>
        <v>0</v>
      </c>
      <c r="V710" s="120"/>
      <c r="W710" s="115">
        <f>IFERROR(IF(V710="",0,(SUMIF($G$3:U$3,"金额-入",$G710:U710)-SUMIF($G$3:U$3,"金额-出",$G710:U710))/(SUMIF($G$3:U$3,"数量-入",$G710:U710)-SUMIF($G$3:U$3,"数量-出",$G710:U710))),0)</f>
        <v>0</v>
      </c>
      <c r="X710" s="115">
        <f t="shared" si="418"/>
        <v>0</v>
      </c>
      <c r="Y710" s="121"/>
      <c r="Z710" s="122"/>
      <c r="AA710" s="111"/>
      <c r="AB710" s="112"/>
      <c r="AC710" s="119">
        <f t="shared" si="419"/>
        <v>0</v>
      </c>
      <c r="AD710" s="120"/>
      <c r="AE710" s="115">
        <f>IFERROR(IF(AD710="",0,(SUMIF($G$3:AC$3,"金额-入",$G710:AC710)-SUMIF($G$3:AC$3,"金额-出",$G710:AC710))/(SUMIF($G$3:AC$3,"数量-入",$G710:AC710)-SUMIF($G$3:AC$3,"数量-出",$G710:AC710))),0)</f>
        <v>0</v>
      </c>
      <c r="AF710" s="115">
        <f t="shared" si="420"/>
        <v>0</v>
      </c>
      <c r="AG710" s="121"/>
      <c r="AH710" s="122"/>
      <c r="AI710" s="123"/>
      <c r="AJ710" s="112"/>
      <c r="AK710" s="119">
        <f t="shared" si="421"/>
        <v>0</v>
      </c>
      <c r="AL710" s="124"/>
      <c r="AM710" s="115">
        <f>IFERROR(IF(AL710="",0,(SUMIF($G$3:AK$3,"金额-入",$G710:AK710)-SUMIF($G$3:AK$3,"金额-出",$G710:AK710))/(SUMIF($G$3:AK$3,"数量-入",$G710:AK710)-SUMIF($G$3:AK$3,"数量-出",$G710:AK710))),0)</f>
        <v>0</v>
      </c>
      <c r="AN710" s="115">
        <f t="shared" si="422"/>
        <v>0</v>
      </c>
      <c r="AO710" s="125"/>
      <c r="AP710" s="126"/>
      <c r="AQ710" s="123"/>
      <c r="AR710" s="112"/>
      <c r="AS710" s="119">
        <f t="shared" si="423"/>
        <v>0</v>
      </c>
      <c r="AT710" s="124"/>
      <c r="AU710" s="115">
        <f>IFERROR(IF(AT710="",0,(SUMIF($G$3:AS$3,"金额-入",$G710:AS710)-SUMIF($G$3:AS$3,"金额-出",$G710:AS710))/(SUMIF($G$3:AS$3,"数量-入",$G710:AS710)-SUMIF($G$3:AS$3,"数量-出",$G710:AS710))),0)</f>
        <v>0</v>
      </c>
      <c r="AV710" s="115">
        <f t="shared" si="424"/>
        <v>0</v>
      </c>
      <c r="AW710" s="125"/>
      <c r="AX710" s="126"/>
      <c r="AY710" s="123"/>
      <c r="AZ710" s="112"/>
      <c r="BA710" s="119">
        <f t="shared" si="425"/>
        <v>0</v>
      </c>
      <c r="BB710" s="124"/>
      <c r="BC710" s="115">
        <f>IFERROR(IF(BB710="",0,(SUMIF($G$3:BA$3,"金额-入",$G710:BA710)-SUMIF($G$3:BA$3,"金额-出",$G710:BA710))/(SUMIF($G$3:BA$3,"数量-入",$G710:BA710)-SUMIF($G$3:BA$3,"数量-出",$G710:BA710))),0)</f>
        <v>0</v>
      </c>
      <c r="BD710" s="115">
        <f t="shared" si="426"/>
        <v>0</v>
      </c>
      <c r="BE710" s="125"/>
      <c r="BF710" s="126"/>
      <c r="BG710" s="123"/>
      <c r="BH710" s="112"/>
      <c r="BI710" s="119">
        <f t="shared" si="427"/>
        <v>0</v>
      </c>
      <c r="BJ710" s="124"/>
      <c r="BK710" s="115">
        <f>IFERROR(IF(BJ710="",0,(SUMIF($G$3:BI$3,"金额-入",$G710:BI710)-SUMIF($G$3:BI$3,"金额-出",$G710:BI710))/(SUMIF($G$3:BI$3,"数量-入",$G710:BI710)-SUMIF($G$3:BI$3,"数量-出",$G710:BI710))),0)</f>
        <v>0</v>
      </c>
      <c r="BL710" s="115">
        <f t="shared" si="428"/>
        <v>0</v>
      </c>
      <c r="BM710" s="125"/>
      <c r="BN710" s="126"/>
      <c r="BO710" s="123"/>
      <c r="BP710" s="112"/>
      <c r="BQ710" s="119">
        <f t="shared" si="429"/>
        <v>0</v>
      </c>
      <c r="BR710" s="124"/>
      <c r="BS710" s="115">
        <f>IFERROR(IF(BR710="",0,(SUMIF($G$3:BQ$3,"金额-入",$G710:BQ710)-SUMIF($G$3:BQ$3,"金额-出",$G710:BQ710))/(SUMIF($G$3:BQ$3,"数量-入",$G710:BQ710)-SUMIF($G$3:BQ$3,"数量-出",$G710:BQ710))),0)</f>
        <v>0</v>
      </c>
      <c r="BT710" s="115">
        <f t="shared" si="430"/>
        <v>0</v>
      </c>
      <c r="BU710" s="125"/>
      <c r="BV710" s="126"/>
      <c r="BW710" s="123"/>
      <c r="BX710" s="112"/>
      <c r="BY710" s="119">
        <f t="shared" si="431"/>
        <v>0</v>
      </c>
      <c r="BZ710" s="124"/>
      <c r="CA710" s="115">
        <f>IFERROR(IF(BZ710="",0,(SUMIF($G$3:BY$3,"金额-入",$G710:BY710)-SUMIF($G$3:BY$3,"金额-出",$G710:BY710))/(SUMIF($G$3:BY$3,"数量-入",$G710:BY710)-SUMIF($G$3:BY$3,"数量-出",$G710:BY710))),0)</f>
        <v>0</v>
      </c>
      <c r="CB710" s="115">
        <f t="shared" si="432"/>
        <v>0</v>
      </c>
      <c r="CC710" s="125"/>
      <c r="CD710" s="126"/>
      <c r="CE710" s="123"/>
      <c r="CF710" s="112"/>
      <c r="CG710" s="119">
        <f t="shared" si="433"/>
        <v>0</v>
      </c>
      <c r="CH710" s="124"/>
      <c r="CI710" s="115">
        <f>IFERROR(IF(CH710="",0,(SUMIF($G$3:CG$3,"金额-入",$G710:CG710)-SUMIF($G$3:CG$3,"金额-出",$G710:CG710))/(SUMIF($G$3:CG$3,"数量-入",$G710:CG710)-SUMIF($G$3:CG$3,"数量-出",$G710:CG710))),0)</f>
        <v>0</v>
      </c>
      <c r="CJ710" s="115">
        <f t="shared" si="434"/>
        <v>0</v>
      </c>
      <c r="CK710" s="125"/>
      <c r="CL710" s="126"/>
      <c r="CM710" s="123"/>
      <c r="CN710" s="112"/>
      <c r="CO710" s="119">
        <f t="shared" si="435"/>
        <v>0</v>
      </c>
      <c r="CP710" s="124"/>
      <c r="CQ710" s="115">
        <f>IFERROR(IF(CP710="",0,(SUMIF($G$3:CO$3,"金额-入",$G710:CO710)-SUMIF($G$3:CO$3,"金额-出",$G710:CO710))/(SUMIF($G$3:CO$3,"数量-入",$G710:CO710)-SUMIF($G$3:CO$3,"数量-出",$G710:CO710))),0)</f>
        <v>0</v>
      </c>
      <c r="CR710" s="115">
        <f t="shared" si="436"/>
        <v>0</v>
      </c>
      <c r="CS710" s="125"/>
      <c r="CT710" s="126"/>
      <c r="CU710" s="123"/>
      <c r="CV710" s="112"/>
      <c r="CW710" s="119">
        <f t="shared" si="437"/>
        <v>0</v>
      </c>
      <c r="CX710" s="124"/>
      <c r="CY710" s="115">
        <f>IFERROR(IF(CX710="",0,(SUMIF($G$3:CW$3,"金额-入",$G710:CW710)-SUMIF($G$3:CW$3,"金额-出",$G710:CW710))/(SUMIF($G$3:CW$3,"数量-入",$G710:CW710)-SUMIF($G$3:CW$3,"数量-出",$G710:CW710))),0)</f>
        <v>0</v>
      </c>
      <c r="CZ710" s="115">
        <f t="shared" si="438"/>
        <v>0</v>
      </c>
      <c r="DA710" s="125"/>
      <c r="DB710" s="126"/>
      <c r="DC710" s="123"/>
      <c r="DD710" s="112"/>
      <c r="DE710" s="119">
        <f t="shared" si="439"/>
        <v>0</v>
      </c>
      <c r="DF710" s="124"/>
      <c r="DG710" s="115">
        <f>IFERROR(IF(DF710="",0,(SUMIF($G$3:DE$3,"金额-入",$G710:DE710)-SUMIF($G$3:DE$3,"金额-出",$G710:DE710))/(SUMIF($G$3:DE$3,"数量-入",$G710:DE710)-SUMIF($G$3:DE$3,"数量-出",$G710:DE710))),0)</f>
        <v>0</v>
      </c>
      <c r="DH710" s="115">
        <f t="shared" si="440"/>
        <v>0</v>
      </c>
      <c r="DI710" s="125"/>
      <c r="DJ710" s="126"/>
      <c r="DK710" s="109">
        <f t="array" ref="DK710">MIN(IF(($G$3:$DJ$3="单价")*(G710:DJ710&lt;&gt;0),G710:DJ710))</f>
        <v>0</v>
      </c>
      <c r="DL710" s="97">
        <f t="array" ref="DL710">MAX(IF($G$3:$DJ$3="单价",G710:DJ710))</f>
        <v>0</v>
      </c>
      <c r="DM710" s="115">
        <f t="shared" si="441"/>
        <v>0</v>
      </c>
      <c r="DN710" s="127"/>
      <c r="DO710" s="2"/>
      <c r="DP710" s="11">
        <f t="shared" si="442"/>
        <v>0</v>
      </c>
      <c r="DQ710" s="11">
        <f t="shared" si="443"/>
        <v>0</v>
      </c>
      <c r="DR710" s="11"/>
      <c r="DS710" s="11"/>
      <c r="DT710" s="11"/>
      <c r="DU710" s="2"/>
      <c r="DV710" s="2"/>
      <c r="DW710" s="2"/>
      <c r="DX710" s="2"/>
      <c r="DY710" s="2"/>
    </row>
    <row r="711" spans="1:129" ht="18" hidden="1" customHeight="1" outlineLevel="1" x14ac:dyDescent="0.15">
      <c r="A711" s="2"/>
      <c r="B711" s="53">
        <f t="shared" si="406"/>
        <v>707</v>
      </c>
      <c r="C711" s="67"/>
      <c r="D711" s="6"/>
      <c r="E711" s="7"/>
      <c r="F711" s="8"/>
      <c r="G711" s="111"/>
      <c r="H711" s="112"/>
      <c r="I711" s="113">
        <f t="shared" si="409"/>
        <v>0</v>
      </c>
      <c r="J711" s="114">
        <f t="shared" si="410"/>
        <v>0</v>
      </c>
      <c r="K711" s="115">
        <f t="shared" si="407"/>
        <v>0</v>
      </c>
      <c r="L711" s="113">
        <f t="shared" si="411"/>
        <v>0</v>
      </c>
      <c r="M711" s="114">
        <f t="shared" si="412"/>
        <v>0</v>
      </c>
      <c r="N711" s="115">
        <f t="shared" si="408"/>
        <v>0</v>
      </c>
      <c r="O711" s="113">
        <f t="shared" si="413"/>
        <v>0</v>
      </c>
      <c r="P711" s="116">
        <f t="shared" si="414"/>
        <v>0</v>
      </c>
      <c r="Q711" s="117">
        <f t="shared" si="415"/>
        <v>0</v>
      </c>
      <c r="R711" s="118">
        <f t="shared" si="416"/>
        <v>0</v>
      </c>
      <c r="S711" s="111"/>
      <c r="T711" s="112"/>
      <c r="U711" s="119">
        <f t="shared" si="417"/>
        <v>0</v>
      </c>
      <c r="V711" s="120"/>
      <c r="W711" s="115">
        <f>IFERROR(IF(V711="",0,(SUMIF($G$3:U$3,"金额-入",$G711:U711)-SUMIF($G$3:U$3,"金额-出",$G711:U711))/(SUMIF($G$3:U$3,"数量-入",$G711:U711)-SUMIF($G$3:U$3,"数量-出",$G711:U711))),0)</f>
        <v>0</v>
      </c>
      <c r="X711" s="115">
        <f t="shared" si="418"/>
        <v>0</v>
      </c>
      <c r="Y711" s="121"/>
      <c r="Z711" s="122"/>
      <c r="AA711" s="111"/>
      <c r="AB711" s="112"/>
      <c r="AC711" s="119">
        <f t="shared" si="419"/>
        <v>0</v>
      </c>
      <c r="AD711" s="120"/>
      <c r="AE711" s="115">
        <f>IFERROR(IF(AD711="",0,(SUMIF($G$3:AC$3,"金额-入",$G711:AC711)-SUMIF($G$3:AC$3,"金额-出",$G711:AC711))/(SUMIF($G$3:AC$3,"数量-入",$G711:AC711)-SUMIF($G$3:AC$3,"数量-出",$G711:AC711))),0)</f>
        <v>0</v>
      </c>
      <c r="AF711" s="115">
        <f t="shared" si="420"/>
        <v>0</v>
      </c>
      <c r="AG711" s="121"/>
      <c r="AH711" s="122"/>
      <c r="AI711" s="123"/>
      <c r="AJ711" s="112"/>
      <c r="AK711" s="119">
        <f t="shared" si="421"/>
        <v>0</v>
      </c>
      <c r="AL711" s="124"/>
      <c r="AM711" s="115">
        <f>IFERROR(IF(AL711="",0,(SUMIF($G$3:AK$3,"金额-入",$G711:AK711)-SUMIF($G$3:AK$3,"金额-出",$G711:AK711))/(SUMIF($G$3:AK$3,"数量-入",$G711:AK711)-SUMIF($G$3:AK$3,"数量-出",$G711:AK711))),0)</f>
        <v>0</v>
      </c>
      <c r="AN711" s="115">
        <f t="shared" si="422"/>
        <v>0</v>
      </c>
      <c r="AO711" s="125"/>
      <c r="AP711" s="126"/>
      <c r="AQ711" s="123"/>
      <c r="AR711" s="112"/>
      <c r="AS711" s="119">
        <f t="shared" si="423"/>
        <v>0</v>
      </c>
      <c r="AT711" s="124"/>
      <c r="AU711" s="115">
        <f>IFERROR(IF(AT711="",0,(SUMIF($G$3:AS$3,"金额-入",$G711:AS711)-SUMIF($G$3:AS$3,"金额-出",$G711:AS711))/(SUMIF($G$3:AS$3,"数量-入",$G711:AS711)-SUMIF($G$3:AS$3,"数量-出",$G711:AS711))),0)</f>
        <v>0</v>
      </c>
      <c r="AV711" s="115">
        <f t="shared" si="424"/>
        <v>0</v>
      </c>
      <c r="AW711" s="125"/>
      <c r="AX711" s="126"/>
      <c r="AY711" s="123"/>
      <c r="AZ711" s="112"/>
      <c r="BA711" s="119">
        <f t="shared" si="425"/>
        <v>0</v>
      </c>
      <c r="BB711" s="124"/>
      <c r="BC711" s="115">
        <f>IFERROR(IF(BB711="",0,(SUMIF($G$3:BA$3,"金额-入",$G711:BA711)-SUMIF($G$3:BA$3,"金额-出",$G711:BA711))/(SUMIF($G$3:BA$3,"数量-入",$G711:BA711)-SUMIF($G$3:BA$3,"数量-出",$G711:BA711))),0)</f>
        <v>0</v>
      </c>
      <c r="BD711" s="115">
        <f t="shared" si="426"/>
        <v>0</v>
      </c>
      <c r="BE711" s="125"/>
      <c r="BF711" s="126"/>
      <c r="BG711" s="123"/>
      <c r="BH711" s="112"/>
      <c r="BI711" s="119">
        <f t="shared" si="427"/>
        <v>0</v>
      </c>
      <c r="BJ711" s="124"/>
      <c r="BK711" s="115">
        <f>IFERROR(IF(BJ711="",0,(SUMIF($G$3:BI$3,"金额-入",$G711:BI711)-SUMIF($G$3:BI$3,"金额-出",$G711:BI711))/(SUMIF($G$3:BI$3,"数量-入",$G711:BI711)-SUMIF($G$3:BI$3,"数量-出",$G711:BI711))),0)</f>
        <v>0</v>
      </c>
      <c r="BL711" s="115">
        <f t="shared" si="428"/>
        <v>0</v>
      </c>
      <c r="BM711" s="125"/>
      <c r="BN711" s="126"/>
      <c r="BO711" s="123"/>
      <c r="BP711" s="112"/>
      <c r="BQ711" s="119">
        <f t="shared" si="429"/>
        <v>0</v>
      </c>
      <c r="BR711" s="124"/>
      <c r="BS711" s="115">
        <f>IFERROR(IF(BR711="",0,(SUMIF($G$3:BQ$3,"金额-入",$G711:BQ711)-SUMIF($G$3:BQ$3,"金额-出",$G711:BQ711))/(SUMIF($G$3:BQ$3,"数量-入",$G711:BQ711)-SUMIF($G$3:BQ$3,"数量-出",$G711:BQ711))),0)</f>
        <v>0</v>
      </c>
      <c r="BT711" s="115">
        <f t="shared" si="430"/>
        <v>0</v>
      </c>
      <c r="BU711" s="125"/>
      <c r="BV711" s="126"/>
      <c r="BW711" s="123"/>
      <c r="BX711" s="112"/>
      <c r="BY711" s="119">
        <f t="shared" si="431"/>
        <v>0</v>
      </c>
      <c r="BZ711" s="124"/>
      <c r="CA711" s="115">
        <f>IFERROR(IF(BZ711="",0,(SUMIF($G$3:BY$3,"金额-入",$G711:BY711)-SUMIF($G$3:BY$3,"金额-出",$G711:BY711))/(SUMIF($G$3:BY$3,"数量-入",$G711:BY711)-SUMIF($G$3:BY$3,"数量-出",$G711:BY711))),0)</f>
        <v>0</v>
      </c>
      <c r="CB711" s="115">
        <f t="shared" si="432"/>
        <v>0</v>
      </c>
      <c r="CC711" s="125"/>
      <c r="CD711" s="126"/>
      <c r="CE711" s="123"/>
      <c r="CF711" s="112"/>
      <c r="CG711" s="119">
        <f t="shared" si="433"/>
        <v>0</v>
      </c>
      <c r="CH711" s="124"/>
      <c r="CI711" s="115">
        <f>IFERROR(IF(CH711="",0,(SUMIF($G$3:CG$3,"金额-入",$G711:CG711)-SUMIF($G$3:CG$3,"金额-出",$G711:CG711))/(SUMIF($G$3:CG$3,"数量-入",$G711:CG711)-SUMIF($G$3:CG$3,"数量-出",$G711:CG711))),0)</f>
        <v>0</v>
      </c>
      <c r="CJ711" s="115">
        <f t="shared" si="434"/>
        <v>0</v>
      </c>
      <c r="CK711" s="125"/>
      <c r="CL711" s="126"/>
      <c r="CM711" s="123"/>
      <c r="CN711" s="112"/>
      <c r="CO711" s="119">
        <f t="shared" si="435"/>
        <v>0</v>
      </c>
      <c r="CP711" s="124"/>
      <c r="CQ711" s="115">
        <f>IFERROR(IF(CP711="",0,(SUMIF($G$3:CO$3,"金额-入",$G711:CO711)-SUMIF($G$3:CO$3,"金额-出",$G711:CO711))/(SUMIF($G$3:CO$3,"数量-入",$G711:CO711)-SUMIF($G$3:CO$3,"数量-出",$G711:CO711))),0)</f>
        <v>0</v>
      </c>
      <c r="CR711" s="115">
        <f t="shared" si="436"/>
        <v>0</v>
      </c>
      <c r="CS711" s="125"/>
      <c r="CT711" s="126"/>
      <c r="CU711" s="123"/>
      <c r="CV711" s="112"/>
      <c r="CW711" s="119">
        <f t="shared" si="437"/>
        <v>0</v>
      </c>
      <c r="CX711" s="124"/>
      <c r="CY711" s="115">
        <f>IFERROR(IF(CX711="",0,(SUMIF($G$3:CW$3,"金额-入",$G711:CW711)-SUMIF($G$3:CW$3,"金额-出",$G711:CW711))/(SUMIF($G$3:CW$3,"数量-入",$G711:CW711)-SUMIF($G$3:CW$3,"数量-出",$G711:CW711))),0)</f>
        <v>0</v>
      </c>
      <c r="CZ711" s="115">
        <f t="shared" si="438"/>
        <v>0</v>
      </c>
      <c r="DA711" s="125"/>
      <c r="DB711" s="126"/>
      <c r="DC711" s="123"/>
      <c r="DD711" s="112"/>
      <c r="DE711" s="119">
        <f t="shared" si="439"/>
        <v>0</v>
      </c>
      <c r="DF711" s="124"/>
      <c r="DG711" s="115">
        <f>IFERROR(IF(DF711="",0,(SUMIF($G$3:DE$3,"金额-入",$G711:DE711)-SUMIF($G$3:DE$3,"金额-出",$G711:DE711))/(SUMIF($G$3:DE$3,"数量-入",$G711:DE711)-SUMIF($G$3:DE$3,"数量-出",$G711:DE711))),0)</f>
        <v>0</v>
      </c>
      <c r="DH711" s="115">
        <f t="shared" si="440"/>
        <v>0</v>
      </c>
      <c r="DI711" s="125"/>
      <c r="DJ711" s="126"/>
      <c r="DK711" s="109">
        <f t="array" ref="DK711">MIN(IF(($G$3:$DJ$3="单价")*(G711:DJ711&lt;&gt;0),G711:DJ711))</f>
        <v>0</v>
      </c>
      <c r="DL711" s="97">
        <f t="array" ref="DL711">MAX(IF($G$3:$DJ$3="单价",G711:DJ711))</f>
        <v>0</v>
      </c>
      <c r="DM711" s="115">
        <f t="shared" si="441"/>
        <v>0</v>
      </c>
      <c r="DN711" s="127"/>
      <c r="DO711" s="2"/>
      <c r="DP711" s="11">
        <f t="shared" si="442"/>
        <v>0</v>
      </c>
      <c r="DQ711" s="11">
        <f t="shared" si="443"/>
        <v>0</v>
      </c>
      <c r="DR711" s="11"/>
      <c r="DS711" s="11"/>
      <c r="DT711" s="11"/>
      <c r="DU711" s="2"/>
      <c r="DV711" s="2"/>
      <c r="DW711" s="2"/>
      <c r="DX711" s="2"/>
      <c r="DY711" s="2"/>
    </row>
    <row r="712" spans="1:129" ht="18" hidden="1" customHeight="1" outlineLevel="1" x14ac:dyDescent="0.15">
      <c r="A712" s="2"/>
      <c r="B712" s="53">
        <f t="shared" si="406"/>
        <v>708</v>
      </c>
      <c r="C712" s="5"/>
      <c r="D712" s="6"/>
      <c r="E712" s="7"/>
      <c r="F712" s="8"/>
      <c r="G712" s="111"/>
      <c r="H712" s="112"/>
      <c r="I712" s="113">
        <f t="shared" si="409"/>
        <v>0</v>
      </c>
      <c r="J712" s="114">
        <f t="shared" si="410"/>
        <v>0</v>
      </c>
      <c r="K712" s="115">
        <f t="shared" si="407"/>
        <v>0</v>
      </c>
      <c r="L712" s="113">
        <f t="shared" si="411"/>
        <v>0</v>
      </c>
      <c r="M712" s="114">
        <f t="shared" si="412"/>
        <v>0</v>
      </c>
      <c r="N712" s="115">
        <f t="shared" si="408"/>
        <v>0</v>
      </c>
      <c r="O712" s="113">
        <f t="shared" si="413"/>
        <v>0</v>
      </c>
      <c r="P712" s="116">
        <f t="shared" si="414"/>
        <v>0</v>
      </c>
      <c r="Q712" s="117">
        <f t="shared" si="415"/>
        <v>0</v>
      </c>
      <c r="R712" s="118">
        <f t="shared" si="416"/>
        <v>0</v>
      </c>
      <c r="S712" s="111"/>
      <c r="T712" s="112"/>
      <c r="U712" s="119">
        <f t="shared" si="417"/>
        <v>0</v>
      </c>
      <c r="V712" s="120"/>
      <c r="W712" s="115">
        <f>IFERROR(IF(V712="",0,(SUMIF($G$3:U$3,"金额-入",$G712:U712)-SUMIF($G$3:U$3,"金额-出",$G712:U712))/(SUMIF($G$3:U$3,"数量-入",$G712:U712)-SUMIF($G$3:U$3,"数量-出",$G712:U712))),0)</f>
        <v>0</v>
      </c>
      <c r="X712" s="115">
        <f t="shared" si="418"/>
        <v>0</v>
      </c>
      <c r="Y712" s="121"/>
      <c r="Z712" s="122"/>
      <c r="AA712" s="111"/>
      <c r="AB712" s="112"/>
      <c r="AC712" s="119">
        <f t="shared" si="419"/>
        <v>0</v>
      </c>
      <c r="AD712" s="120"/>
      <c r="AE712" s="115">
        <f>IFERROR(IF(AD712="",0,(SUMIF($G$3:AC$3,"金额-入",$G712:AC712)-SUMIF($G$3:AC$3,"金额-出",$G712:AC712))/(SUMIF($G$3:AC$3,"数量-入",$G712:AC712)-SUMIF($G$3:AC$3,"数量-出",$G712:AC712))),0)</f>
        <v>0</v>
      </c>
      <c r="AF712" s="115">
        <f t="shared" si="420"/>
        <v>0</v>
      </c>
      <c r="AG712" s="121"/>
      <c r="AH712" s="122"/>
      <c r="AI712" s="123"/>
      <c r="AJ712" s="112"/>
      <c r="AK712" s="119">
        <f t="shared" si="421"/>
        <v>0</v>
      </c>
      <c r="AL712" s="124"/>
      <c r="AM712" s="115">
        <f>IFERROR(IF(AL712="",0,(SUMIF($G$3:AK$3,"金额-入",$G712:AK712)-SUMIF($G$3:AK$3,"金额-出",$G712:AK712))/(SUMIF($G$3:AK$3,"数量-入",$G712:AK712)-SUMIF($G$3:AK$3,"数量-出",$G712:AK712))),0)</f>
        <v>0</v>
      </c>
      <c r="AN712" s="115">
        <f t="shared" si="422"/>
        <v>0</v>
      </c>
      <c r="AO712" s="125"/>
      <c r="AP712" s="126"/>
      <c r="AQ712" s="123"/>
      <c r="AR712" s="112"/>
      <c r="AS712" s="119">
        <f t="shared" si="423"/>
        <v>0</v>
      </c>
      <c r="AT712" s="124"/>
      <c r="AU712" s="115">
        <f>IFERROR(IF(AT712="",0,(SUMIF($G$3:AS$3,"金额-入",$G712:AS712)-SUMIF($G$3:AS$3,"金额-出",$G712:AS712))/(SUMIF($G$3:AS$3,"数量-入",$G712:AS712)-SUMIF($G$3:AS$3,"数量-出",$G712:AS712))),0)</f>
        <v>0</v>
      </c>
      <c r="AV712" s="115">
        <f t="shared" si="424"/>
        <v>0</v>
      </c>
      <c r="AW712" s="125"/>
      <c r="AX712" s="126"/>
      <c r="AY712" s="123"/>
      <c r="AZ712" s="112"/>
      <c r="BA712" s="119">
        <f t="shared" si="425"/>
        <v>0</v>
      </c>
      <c r="BB712" s="124"/>
      <c r="BC712" s="115">
        <f>IFERROR(IF(BB712="",0,(SUMIF($G$3:BA$3,"金额-入",$G712:BA712)-SUMIF($G$3:BA$3,"金额-出",$G712:BA712))/(SUMIF($G$3:BA$3,"数量-入",$G712:BA712)-SUMIF($G$3:BA$3,"数量-出",$G712:BA712))),0)</f>
        <v>0</v>
      </c>
      <c r="BD712" s="115">
        <f t="shared" si="426"/>
        <v>0</v>
      </c>
      <c r="BE712" s="125"/>
      <c r="BF712" s="126"/>
      <c r="BG712" s="123"/>
      <c r="BH712" s="112"/>
      <c r="BI712" s="119">
        <f t="shared" si="427"/>
        <v>0</v>
      </c>
      <c r="BJ712" s="124"/>
      <c r="BK712" s="115">
        <f>IFERROR(IF(BJ712="",0,(SUMIF($G$3:BI$3,"金额-入",$G712:BI712)-SUMIF($G$3:BI$3,"金额-出",$G712:BI712))/(SUMIF($G$3:BI$3,"数量-入",$G712:BI712)-SUMIF($G$3:BI$3,"数量-出",$G712:BI712))),0)</f>
        <v>0</v>
      </c>
      <c r="BL712" s="115">
        <f t="shared" si="428"/>
        <v>0</v>
      </c>
      <c r="BM712" s="125"/>
      <c r="BN712" s="126"/>
      <c r="BO712" s="123"/>
      <c r="BP712" s="112"/>
      <c r="BQ712" s="119">
        <f t="shared" si="429"/>
        <v>0</v>
      </c>
      <c r="BR712" s="124"/>
      <c r="BS712" s="115">
        <f>IFERROR(IF(BR712="",0,(SUMIF($G$3:BQ$3,"金额-入",$G712:BQ712)-SUMIF($G$3:BQ$3,"金额-出",$G712:BQ712))/(SUMIF($G$3:BQ$3,"数量-入",$G712:BQ712)-SUMIF($G$3:BQ$3,"数量-出",$G712:BQ712))),0)</f>
        <v>0</v>
      </c>
      <c r="BT712" s="115">
        <f t="shared" si="430"/>
        <v>0</v>
      </c>
      <c r="BU712" s="125"/>
      <c r="BV712" s="126"/>
      <c r="BW712" s="123"/>
      <c r="BX712" s="112"/>
      <c r="BY712" s="119">
        <f t="shared" si="431"/>
        <v>0</v>
      </c>
      <c r="BZ712" s="124"/>
      <c r="CA712" s="115">
        <f>IFERROR(IF(BZ712="",0,(SUMIF($G$3:BY$3,"金额-入",$G712:BY712)-SUMIF($G$3:BY$3,"金额-出",$G712:BY712))/(SUMIF($G$3:BY$3,"数量-入",$G712:BY712)-SUMIF($G$3:BY$3,"数量-出",$G712:BY712))),0)</f>
        <v>0</v>
      </c>
      <c r="CB712" s="115">
        <f t="shared" si="432"/>
        <v>0</v>
      </c>
      <c r="CC712" s="125"/>
      <c r="CD712" s="126"/>
      <c r="CE712" s="123"/>
      <c r="CF712" s="112"/>
      <c r="CG712" s="119">
        <f t="shared" si="433"/>
        <v>0</v>
      </c>
      <c r="CH712" s="124"/>
      <c r="CI712" s="115">
        <f>IFERROR(IF(CH712="",0,(SUMIF($G$3:CG$3,"金额-入",$G712:CG712)-SUMIF($G$3:CG$3,"金额-出",$G712:CG712))/(SUMIF($G$3:CG$3,"数量-入",$G712:CG712)-SUMIF($G$3:CG$3,"数量-出",$G712:CG712))),0)</f>
        <v>0</v>
      </c>
      <c r="CJ712" s="115">
        <f t="shared" si="434"/>
        <v>0</v>
      </c>
      <c r="CK712" s="125"/>
      <c r="CL712" s="126"/>
      <c r="CM712" s="123"/>
      <c r="CN712" s="112"/>
      <c r="CO712" s="119">
        <f t="shared" si="435"/>
        <v>0</v>
      </c>
      <c r="CP712" s="124"/>
      <c r="CQ712" s="115">
        <f>IFERROR(IF(CP712="",0,(SUMIF($G$3:CO$3,"金额-入",$G712:CO712)-SUMIF($G$3:CO$3,"金额-出",$G712:CO712))/(SUMIF($G$3:CO$3,"数量-入",$G712:CO712)-SUMIF($G$3:CO$3,"数量-出",$G712:CO712))),0)</f>
        <v>0</v>
      </c>
      <c r="CR712" s="115">
        <f t="shared" si="436"/>
        <v>0</v>
      </c>
      <c r="CS712" s="125"/>
      <c r="CT712" s="126"/>
      <c r="CU712" s="123"/>
      <c r="CV712" s="112"/>
      <c r="CW712" s="119">
        <f t="shared" si="437"/>
        <v>0</v>
      </c>
      <c r="CX712" s="124"/>
      <c r="CY712" s="115">
        <f>IFERROR(IF(CX712="",0,(SUMIF($G$3:CW$3,"金额-入",$G712:CW712)-SUMIF($G$3:CW$3,"金额-出",$G712:CW712))/(SUMIF($G$3:CW$3,"数量-入",$G712:CW712)-SUMIF($G$3:CW$3,"数量-出",$G712:CW712))),0)</f>
        <v>0</v>
      </c>
      <c r="CZ712" s="115">
        <f t="shared" si="438"/>
        <v>0</v>
      </c>
      <c r="DA712" s="125"/>
      <c r="DB712" s="126"/>
      <c r="DC712" s="123"/>
      <c r="DD712" s="112"/>
      <c r="DE712" s="119">
        <f t="shared" si="439"/>
        <v>0</v>
      </c>
      <c r="DF712" s="124"/>
      <c r="DG712" s="115">
        <f>IFERROR(IF(DF712="",0,(SUMIF($G$3:DE$3,"金额-入",$G712:DE712)-SUMIF($G$3:DE$3,"金额-出",$G712:DE712))/(SUMIF($G$3:DE$3,"数量-入",$G712:DE712)-SUMIF($G$3:DE$3,"数量-出",$G712:DE712))),0)</f>
        <v>0</v>
      </c>
      <c r="DH712" s="115">
        <f t="shared" si="440"/>
        <v>0</v>
      </c>
      <c r="DI712" s="125"/>
      <c r="DJ712" s="126"/>
      <c r="DK712" s="109">
        <f t="array" ref="DK712">MIN(IF(($G$3:$DJ$3="单价")*(G712:DJ712&lt;&gt;0),G712:DJ712))</f>
        <v>0</v>
      </c>
      <c r="DL712" s="97">
        <f t="array" ref="DL712">MAX(IF($G$3:$DJ$3="单价",G712:DJ712))</f>
        <v>0</v>
      </c>
      <c r="DM712" s="115">
        <f t="shared" si="441"/>
        <v>0</v>
      </c>
      <c r="DN712" s="127"/>
      <c r="DO712" s="2"/>
      <c r="DP712" s="11">
        <f t="shared" si="442"/>
        <v>0</v>
      </c>
      <c r="DQ712" s="11">
        <f t="shared" si="443"/>
        <v>0</v>
      </c>
      <c r="DR712" s="11"/>
      <c r="DS712" s="11"/>
      <c r="DT712" s="11"/>
      <c r="DU712" s="2"/>
      <c r="DV712" s="2"/>
      <c r="DW712" s="2"/>
      <c r="DX712" s="2"/>
      <c r="DY712" s="2"/>
    </row>
    <row r="713" spans="1:129" ht="18" hidden="1" customHeight="1" outlineLevel="1" x14ac:dyDescent="0.15">
      <c r="A713" s="2"/>
      <c r="B713" s="53">
        <f t="shared" si="406"/>
        <v>709</v>
      </c>
      <c r="C713" s="5"/>
      <c r="D713" s="6"/>
      <c r="E713" s="7"/>
      <c r="F713" s="8"/>
      <c r="G713" s="111"/>
      <c r="H713" s="112"/>
      <c r="I713" s="113">
        <f t="shared" si="409"/>
        <v>0</v>
      </c>
      <c r="J713" s="114">
        <f t="shared" si="410"/>
        <v>0</v>
      </c>
      <c r="K713" s="115">
        <f t="shared" si="407"/>
        <v>0</v>
      </c>
      <c r="L713" s="113">
        <f t="shared" si="411"/>
        <v>0</v>
      </c>
      <c r="M713" s="114">
        <f t="shared" si="412"/>
        <v>0</v>
      </c>
      <c r="N713" s="115">
        <f t="shared" si="408"/>
        <v>0</v>
      </c>
      <c r="O713" s="113">
        <f t="shared" si="413"/>
        <v>0</v>
      </c>
      <c r="P713" s="116">
        <f t="shared" si="414"/>
        <v>0</v>
      </c>
      <c r="Q713" s="117">
        <f t="shared" si="415"/>
        <v>0</v>
      </c>
      <c r="R713" s="118">
        <f t="shared" si="416"/>
        <v>0</v>
      </c>
      <c r="S713" s="111"/>
      <c r="T713" s="112"/>
      <c r="U713" s="119">
        <f t="shared" si="417"/>
        <v>0</v>
      </c>
      <c r="V713" s="120"/>
      <c r="W713" s="115">
        <f>IFERROR(IF(V713="",0,(SUMIF($G$3:U$3,"金额-入",$G713:U713)-SUMIF($G$3:U$3,"金额-出",$G713:U713))/(SUMIF($G$3:U$3,"数量-入",$G713:U713)-SUMIF($G$3:U$3,"数量-出",$G713:U713))),0)</f>
        <v>0</v>
      </c>
      <c r="X713" s="115">
        <f t="shared" si="418"/>
        <v>0</v>
      </c>
      <c r="Y713" s="121"/>
      <c r="Z713" s="122"/>
      <c r="AA713" s="111"/>
      <c r="AB713" s="112"/>
      <c r="AC713" s="119">
        <f t="shared" si="419"/>
        <v>0</v>
      </c>
      <c r="AD713" s="120"/>
      <c r="AE713" s="115">
        <f>IFERROR(IF(AD713="",0,(SUMIF($G$3:AC$3,"金额-入",$G713:AC713)-SUMIF($G$3:AC$3,"金额-出",$G713:AC713))/(SUMIF($G$3:AC$3,"数量-入",$G713:AC713)-SUMIF($G$3:AC$3,"数量-出",$G713:AC713))),0)</f>
        <v>0</v>
      </c>
      <c r="AF713" s="115">
        <f t="shared" si="420"/>
        <v>0</v>
      </c>
      <c r="AG713" s="121"/>
      <c r="AH713" s="122"/>
      <c r="AI713" s="123"/>
      <c r="AJ713" s="112"/>
      <c r="AK713" s="119">
        <f t="shared" si="421"/>
        <v>0</v>
      </c>
      <c r="AL713" s="124"/>
      <c r="AM713" s="115">
        <f>IFERROR(IF(AL713="",0,(SUMIF($G$3:AK$3,"金额-入",$G713:AK713)-SUMIF($G$3:AK$3,"金额-出",$G713:AK713))/(SUMIF($G$3:AK$3,"数量-入",$G713:AK713)-SUMIF($G$3:AK$3,"数量-出",$G713:AK713))),0)</f>
        <v>0</v>
      </c>
      <c r="AN713" s="115">
        <f t="shared" si="422"/>
        <v>0</v>
      </c>
      <c r="AO713" s="125"/>
      <c r="AP713" s="126"/>
      <c r="AQ713" s="123"/>
      <c r="AR713" s="112"/>
      <c r="AS713" s="119">
        <f t="shared" si="423"/>
        <v>0</v>
      </c>
      <c r="AT713" s="124"/>
      <c r="AU713" s="115">
        <f>IFERROR(IF(AT713="",0,(SUMIF($G$3:AS$3,"金额-入",$G713:AS713)-SUMIF($G$3:AS$3,"金额-出",$G713:AS713))/(SUMIF($G$3:AS$3,"数量-入",$G713:AS713)-SUMIF($G$3:AS$3,"数量-出",$G713:AS713))),0)</f>
        <v>0</v>
      </c>
      <c r="AV713" s="115">
        <f t="shared" si="424"/>
        <v>0</v>
      </c>
      <c r="AW713" s="125"/>
      <c r="AX713" s="126"/>
      <c r="AY713" s="123"/>
      <c r="AZ713" s="112"/>
      <c r="BA713" s="119">
        <f t="shared" si="425"/>
        <v>0</v>
      </c>
      <c r="BB713" s="124"/>
      <c r="BC713" s="115">
        <f>IFERROR(IF(BB713="",0,(SUMIF($G$3:BA$3,"金额-入",$G713:BA713)-SUMIF($G$3:BA$3,"金额-出",$G713:BA713))/(SUMIF($G$3:BA$3,"数量-入",$G713:BA713)-SUMIF($G$3:BA$3,"数量-出",$G713:BA713))),0)</f>
        <v>0</v>
      </c>
      <c r="BD713" s="115">
        <f t="shared" si="426"/>
        <v>0</v>
      </c>
      <c r="BE713" s="125"/>
      <c r="BF713" s="126"/>
      <c r="BG713" s="123"/>
      <c r="BH713" s="112"/>
      <c r="BI713" s="119">
        <f t="shared" si="427"/>
        <v>0</v>
      </c>
      <c r="BJ713" s="124"/>
      <c r="BK713" s="115">
        <f>IFERROR(IF(BJ713="",0,(SUMIF($G$3:BI$3,"金额-入",$G713:BI713)-SUMIF($G$3:BI$3,"金额-出",$G713:BI713))/(SUMIF($G$3:BI$3,"数量-入",$G713:BI713)-SUMIF($G$3:BI$3,"数量-出",$G713:BI713))),0)</f>
        <v>0</v>
      </c>
      <c r="BL713" s="115">
        <f t="shared" si="428"/>
        <v>0</v>
      </c>
      <c r="BM713" s="125"/>
      <c r="BN713" s="126"/>
      <c r="BO713" s="123"/>
      <c r="BP713" s="112"/>
      <c r="BQ713" s="119">
        <f t="shared" si="429"/>
        <v>0</v>
      </c>
      <c r="BR713" s="124"/>
      <c r="BS713" s="115">
        <f>IFERROR(IF(BR713="",0,(SUMIF($G$3:BQ$3,"金额-入",$G713:BQ713)-SUMIF($G$3:BQ$3,"金额-出",$G713:BQ713))/(SUMIF($G$3:BQ$3,"数量-入",$G713:BQ713)-SUMIF($G$3:BQ$3,"数量-出",$G713:BQ713))),0)</f>
        <v>0</v>
      </c>
      <c r="BT713" s="115">
        <f t="shared" si="430"/>
        <v>0</v>
      </c>
      <c r="BU713" s="125"/>
      <c r="BV713" s="126"/>
      <c r="BW713" s="123"/>
      <c r="BX713" s="112"/>
      <c r="BY713" s="119">
        <f t="shared" si="431"/>
        <v>0</v>
      </c>
      <c r="BZ713" s="124"/>
      <c r="CA713" s="115">
        <f>IFERROR(IF(BZ713="",0,(SUMIF($G$3:BY$3,"金额-入",$G713:BY713)-SUMIF($G$3:BY$3,"金额-出",$G713:BY713))/(SUMIF($G$3:BY$3,"数量-入",$G713:BY713)-SUMIF($G$3:BY$3,"数量-出",$G713:BY713))),0)</f>
        <v>0</v>
      </c>
      <c r="CB713" s="115">
        <f t="shared" si="432"/>
        <v>0</v>
      </c>
      <c r="CC713" s="125"/>
      <c r="CD713" s="126"/>
      <c r="CE713" s="123"/>
      <c r="CF713" s="112"/>
      <c r="CG713" s="119">
        <f t="shared" si="433"/>
        <v>0</v>
      </c>
      <c r="CH713" s="124"/>
      <c r="CI713" s="115">
        <f>IFERROR(IF(CH713="",0,(SUMIF($G$3:CG$3,"金额-入",$G713:CG713)-SUMIF($G$3:CG$3,"金额-出",$G713:CG713))/(SUMIF($G$3:CG$3,"数量-入",$G713:CG713)-SUMIF($G$3:CG$3,"数量-出",$G713:CG713))),0)</f>
        <v>0</v>
      </c>
      <c r="CJ713" s="115">
        <f t="shared" si="434"/>
        <v>0</v>
      </c>
      <c r="CK713" s="125"/>
      <c r="CL713" s="126"/>
      <c r="CM713" s="123"/>
      <c r="CN713" s="112"/>
      <c r="CO713" s="119">
        <f t="shared" si="435"/>
        <v>0</v>
      </c>
      <c r="CP713" s="124"/>
      <c r="CQ713" s="115">
        <f>IFERROR(IF(CP713="",0,(SUMIF($G$3:CO$3,"金额-入",$G713:CO713)-SUMIF($G$3:CO$3,"金额-出",$G713:CO713))/(SUMIF($G$3:CO$3,"数量-入",$G713:CO713)-SUMIF($G$3:CO$3,"数量-出",$G713:CO713))),0)</f>
        <v>0</v>
      </c>
      <c r="CR713" s="115">
        <f t="shared" si="436"/>
        <v>0</v>
      </c>
      <c r="CS713" s="125"/>
      <c r="CT713" s="126"/>
      <c r="CU713" s="123"/>
      <c r="CV713" s="112"/>
      <c r="CW713" s="119">
        <f t="shared" si="437"/>
        <v>0</v>
      </c>
      <c r="CX713" s="124"/>
      <c r="CY713" s="115">
        <f>IFERROR(IF(CX713="",0,(SUMIF($G$3:CW$3,"金额-入",$G713:CW713)-SUMIF($G$3:CW$3,"金额-出",$G713:CW713))/(SUMIF($G$3:CW$3,"数量-入",$G713:CW713)-SUMIF($G$3:CW$3,"数量-出",$G713:CW713))),0)</f>
        <v>0</v>
      </c>
      <c r="CZ713" s="115">
        <f t="shared" si="438"/>
        <v>0</v>
      </c>
      <c r="DA713" s="125"/>
      <c r="DB713" s="126"/>
      <c r="DC713" s="123"/>
      <c r="DD713" s="112"/>
      <c r="DE713" s="119">
        <f t="shared" si="439"/>
        <v>0</v>
      </c>
      <c r="DF713" s="124"/>
      <c r="DG713" s="115">
        <f>IFERROR(IF(DF713="",0,(SUMIF($G$3:DE$3,"金额-入",$G713:DE713)-SUMIF($G$3:DE$3,"金额-出",$G713:DE713))/(SUMIF($G$3:DE$3,"数量-入",$G713:DE713)-SUMIF($G$3:DE$3,"数量-出",$G713:DE713))),0)</f>
        <v>0</v>
      </c>
      <c r="DH713" s="115">
        <f t="shared" si="440"/>
        <v>0</v>
      </c>
      <c r="DI713" s="125"/>
      <c r="DJ713" s="126"/>
      <c r="DK713" s="109">
        <f t="array" ref="DK713">MIN(IF(($G$3:$DJ$3="单价")*(G713:DJ713&lt;&gt;0),G713:DJ713))</f>
        <v>0</v>
      </c>
      <c r="DL713" s="97">
        <f t="array" ref="DL713">MAX(IF($G$3:$DJ$3="单价",G713:DJ713))</f>
        <v>0</v>
      </c>
      <c r="DM713" s="115">
        <f t="shared" si="441"/>
        <v>0</v>
      </c>
      <c r="DN713" s="127"/>
      <c r="DO713" s="2"/>
      <c r="DP713" s="11">
        <f t="shared" si="442"/>
        <v>0</v>
      </c>
      <c r="DQ713" s="11">
        <f t="shared" si="443"/>
        <v>0</v>
      </c>
      <c r="DR713" s="11"/>
      <c r="DS713" s="11"/>
      <c r="DT713" s="11"/>
      <c r="DU713" s="2"/>
      <c r="DV713" s="2"/>
      <c r="DW713" s="2"/>
      <c r="DX713" s="2"/>
      <c r="DY713" s="2"/>
    </row>
    <row r="714" spans="1:129" ht="18" hidden="1" customHeight="1" outlineLevel="1" x14ac:dyDescent="0.15">
      <c r="A714" s="2"/>
      <c r="B714" s="53">
        <f t="shared" si="406"/>
        <v>710</v>
      </c>
      <c r="C714" s="5"/>
      <c r="D714" s="6"/>
      <c r="E714" s="7"/>
      <c r="F714" s="8"/>
      <c r="G714" s="111"/>
      <c r="H714" s="112"/>
      <c r="I714" s="113">
        <f t="shared" si="409"/>
        <v>0</v>
      </c>
      <c r="J714" s="114">
        <f t="shared" si="410"/>
        <v>0</v>
      </c>
      <c r="K714" s="115">
        <f t="shared" si="407"/>
        <v>0</v>
      </c>
      <c r="L714" s="113">
        <f t="shared" si="411"/>
        <v>0</v>
      </c>
      <c r="M714" s="114">
        <f t="shared" si="412"/>
        <v>0</v>
      </c>
      <c r="N714" s="115">
        <f t="shared" si="408"/>
        <v>0</v>
      </c>
      <c r="O714" s="113">
        <f t="shared" si="413"/>
        <v>0</v>
      </c>
      <c r="P714" s="116">
        <f t="shared" si="414"/>
        <v>0</v>
      </c>
      <c r="Q714" s="117">
        <f t="shared" si="415"/>
        <v>0</v>
      </c>
      <c r="R714" s="118">
        <f t="shared" si="416"/>
        <v>0</v>
      </c>
      <c r="S714" s="111"/>
      <c r="T714" s="112"/>
      <c r="U714" s="119">
        <f t="shared" si="417"/>
        <v>0</v>
      </c>
      <c r="V714" s="120"/>
      <c r="W714" s="115">
        <f>IFERROR(IF(V714="",0,(SUMIF($G$3:U$3,"金额-入",$G714:U714)-SUMIF($G$3:U$3,"金额-出",$G714:U714))/(SUMIF($G$3:U$3,"数量-入",$G714:U714)-SUMIF($G$3:U$3,"数量-出",$G714:U714))),0)</f>
        <v>0</v>
      </c>
      <c r="X714" s="115">
        <f t="shared" si="418"/>
        <v>0</v>
      </c>
      <c r="Y714" s="121"/>
      <c r="Z714" s="122"/>
      <c r="AA714" s="111"/>
      <c r="AB714" s="112"/>
      <c r="AC714" s="119">
        <f t="shared" si="419"/>
        <v>0</v>
      </c>
      <c r="AD714" s="120"/>
      <c r="AE714" s="115">
        <f>IFERROR(IF(AD714="",0,(SUMIF($G$3:AC$3,"金额-入",$G714:AC714)-SUMIF($G$3:AC$3,"金额-出",$G714:AC714))/(SUMIF($G$3:AC$3,"数量-入",$G714:AC714)-SUMIF($G$3:AC$3,"数量-出",$G714:AC714))),0)</f>
        <v>0</v>
      </c>
      <c r="AF714" s="115">
        <f t="shared" si="420"/>
        <v>0</v>
      </c>
      <c r="AG714" s="121"/>
      <c r="AH714" s="122"/>
      <c r="AI714" s="123"/>
      <c r="AJ714" s="112"/>
      <c r="AK714" s="119">
        <f t="shared" si="421"/>
        <v>0</v>
      </c>
      <c r="AL714" s="124"/>
      <c r="AM714" s="115">
        <f>IFERROR(IF(AL714="",0,(SUMIF($G$3:AK$3,"金额-入",$G714:AK714)-SUMIF($G$3:AK$3,"金额-出",$G714:AK714))/(SUMIF($G$3:AK$3,"数量-入",$G714:AK714)-SUMIF($G$3:AK$3,"数量-出",$G714:AK714))),0)</f>
        <v>0</v>
      </c>
      <c r="AN714" s="115">
        <f t="shared" si="422"/>
        <v>0</v>
      </c>
      <c r="AO714" s="125"/>
      <c r="AP714" s="126"/>
      <c r="AQ714" s="123"/>
      <c r="AR714" s="112"/>
      <c r="AS714" s="119">
        <f t="shared" si="423"/>
        <v>0</v>
      </c>
      <c r="AT714" s="124"/>
      <c r="AU714" s="115">
        <f>IFERROR(IF(AT714="",0,(SUMIF($G$3:AS$3,"金额-入",$G714:AS714)-SUMIF($G$3:AS$3,"金额-出",$G714:AS714))/(SUMIF($G$3:AS$3,"数量-入",$G714:AS714)-SUMIF($G$3:AS$3,"数量-出",$G714:AS714))),0)</f>
        <v>0</v>
      </c>
      <c r="AV714" s="115">
        <f t="shared" si="424"/>
        <v>0</v>
      </c>
      <c r="AW714" s="125"/>
      <c r="AX714" s="126"/>
      <c r="AY714" s="123"/>
      <c r="AZ714" s="112"/>
      <c r="BA714" s="119">
        <f t="shared" si="425"/>
        <v>0</v>
      </c>
      <c r="BB714" s="124"/>
      <c r="BC714" s="115">
        <f>IFERROR(IF(BB714="",0,(SUMIF($G$3:BA$3,"金额-入",$G714:BA714)-SUMIF($G$3:BA$3,"金额-出",$G714:BA714))/(SUMIF($G$3:BA$3,"数量-入",$G714:BA714)-SUMIF($G$3:BA$3,"数量-出",$G714:BA714))),0)</f>
        <v>0</v>
      </c>
      <c r="BD714" s="115">
        <f t="shared" si="426"/>
        <v>0</v>
      </c>
      <c r="BE714" s="125"/>
      <c r="BF714" s="126"/>
      <c r="BG714" s="123"/>
      <c r="BH714" s="112"/>
      <c r="BI714" s="119">
        <f t="shared" si="427"/>
        <v>0</v>
      </c>
      <c r="BJ714" s="124"/>
      <c r="BK714" s="115">
        <f>IFERROR(IF(BJ714="",0,(SUMIF($G$3:BI$3,"金额-入",$G714:BI714)-SUMIF($G$3:BI$3,"金额-出",$G714:BI714))/(SUMIF($G$3:BI$3,"数量-入",$G714:BI714)-SUMIF($G$3:BI$3,"数量-出",$G714:BI714))),0)</f>
        <v>0</v>
      </c>
      <c r="BL714" s="115">
        <f t="shared" si="428"/>
        <v>0</v>
      </c>
      <c r="BM714" s="125"/>
      <c r="BN714" s="126"/>
      <c r="BO714" s="123"/>
      <c r="BP714" s="112"/>
      <c r="BQ714" s="119">
        <f t="shared" si="429"/>
        <v>0</v>
      </c>
      <c r="BR714" s="124"/>
      <c r="BS714" s="115">
        <f>IFERROR(IF(BR714="",0,(SUMIF($G$3:BQ$3,"金额-入",$G714:BQ714)-SUMIF($G$3:BQ$3,"金额-出",$G714:BQ714))/(SUMIF($G$3:BQ$3,"数量-入",$G714:BQ714)-SUMIF($G$3:BQ$3,"数量-出",$G714:BQ714))),0)</f>
        <v>0</v>
      </c>
      <c r="BT714" s="115">
        <f t="shared" si="430"/>
        <v>0</v>
      </c>
      <c r="BU714" s="125"/>
      <c r="BV714" s="126"/>
      <c r="BW714" s="123"/>
      <c r="BX714" s="112"/>
      <c r="BY714" s="119">
        <f t="shared" si="431"/>
        <v>0</v>
      </c>
      <c r="BZ714" s="124"/>
      <c r="CA714" s="115">
        <f>IFERROR(IF(BZ714="",0,(SUMIF($G$3:BY$3,"金额-入",$G714:BY714)-SUMIF($G$3:BY$3,"金额-出",$G714:BY714))/(SUMIF($G$3:BY$3,"数量-入",$G714:BY714)-SUMIF($G$3:BY$3,"数量-出",$G714:BY714))),0)</f>
        <v>0</v>
      </c>
      <c r="CB714" s="115">
        <f t="shared" si="432"/>
        <v>0</v>
      </c>
      <c r="CC714" s="125"/>
      <c r="CD714" s="126"/>
      <c r="CE714" s="123"/>
      <c r="CF714" s="112"/>
      <c r="CG714" s="119">
        <f t="shared" si="433"/>
        <v>0</v>
      </c>
      <c r="CH714" s="124"/>
      <c r="CI714" s="115">
        <f>IFERROR(IF(CH714="",0,(SUMIF($G$3:CG$3,"金额-入",$G714:CG714)-SUMIF($G$3:CG$3,"金额-出",$G714:CG714))/(SUMIF($G$3:CG$3,"数量-入",$G714:CG714)-SUMIF($G$3:CG$3,"数量-出",$G714:CG714))),0)</f>
        <v>0</v>
      </c>
      <c r="CJ714" s="115">
        <f t="shared" si="434"/>
        <v>0</v>
      </c>
      <c r="CK714" s="125"/>
      <c r="CL714" s="126"/>
      <c r="CM714" s="123"/>
      <c r="CN714" s="112"/>
      <c r="CO714" s="119">
        <f t="shared" si="435"/>
        <v>0</v>
      </c>
      <c r="CP714" s="124"/>
      <c r="CQ714" s="115">
        <f>IFERROR(IF(CP714="",0,(SUMIF($G$3:CO$3,"金额-入",$G714:CO714)-SUMIF($G$3:CO$3,"金额-出",$G714:CO714))/(SUMIF($G$3:CO$3,"数量-入",$G714:CO714)-SUMIF($G$3:CO$3,"数量-出",$G714:CO714))),0)</f>
        <v>0</v>
      </c>
      <c r="CR714" s="115">
        <f t="shared" si="436"/>
        <v>0</v>
      </c>
      <c r="CS714" s="125"/>
      <c r="CT714" s="126"/>
      <c r="CU714" s="123"/>
      <c r="CV714" s="112"/>
      <c r="CW714" s="119">
        <f t="shared" si="437"/>
        <v>0</v>
      </c>
      <c r="CX714" s="124"/>
      <c r="CY714" s="115">
        <f>IFERROR(IF(CX714="",0,(SUMIF($G$3:CW$3,"金额-入",$G714:CW714)-SUMIF($G$3:CW$3,"金额-出",$G714:CW714))/(SUMIF($G$3:CW$3,"数量-入",$G714:CW714)-SUMIF($G$3:CW$3,"数量-出",$G714:CW714))),0)</f>
        <v>0</v>
      </c>
      <c r="CZ714" s="115">
        <f t="shared" si="438"/>
        <v>0</v>
      </c>
      <c r="DA714" s="125"/>
      <c r="DB714" s="126"/>
      <c r="DC714" s="123"/>
      <c r="DD714" s="112"/>
      <c r="DE714" s="119">
        <f t="shared" si="439"/>
        <v>0</v>
      </c>
      <c r="DF714" s="124"/>
      <c r="DG714" s="115">
        <f>IFERROR(IF(DF714="",0,(SUMIF($G$3:DE$3,"金额-入",$G714:DE714)-SUMIF($G$3:DE$3,"金额-出",$G714:DE714))/(SUMIF($G$3:DE$3,"数量-入",$G714:DE714)-SUMIF($G$3:DE$3,"数量-出",$G714:DE714))),0)</f>
        <v>0</v>
      </c>
      <c r="DH714" s="115">
        <f t="shared" si="440"/>
        <v>0</v>
      </c>
      <c r="DI714" s="125"/>
      <c r="DJ714" s="126"/>
      <c r="DK714" s="109">
        <f t="array" ref="DK714">MIN(IF(($G$3:$DJ$3="单价")*(G714:DJ714&lt;&gt;0),G714:DJ714))</f>
        <v>0</v>
      </c>
      <c r="DL714" s="97">
        <f t="array" ref="DL714">MAX(IF($G$3:$DJ$3="单价",G714:DJ714))</f>
        <v>0</v>
      </c>
      <c r="DM714" s="115">
        <f t="shared" si="441"/>
        <v>0</v>
      </c>
      <c r="DN714" s="127"/>
      <c r="DO714" s="2"/>
      <c r="DP714" s="11">
        <f t="shared" si="442"/>
        <v>0</v>
      </c>
      <c r="DQ714" s="11">
        <f t="shared" si="443"/>
        <v>0</v>
      </c>
      <c r="DR714" s="11"/>
      <c r="DS714" s="11"/>
      <c r="DT714" s="11"/>
      <c r="DU714" s="2"/>
      <c r="DV714" s="2"/>
      <c r="DW714" s="2"/>
      <c r="DX714" s="2"/>
      <c r="DY714" s="2"/>
    </row>
    <row r="715" spans="1:129" ht="18" hidden="1" customHeight="1" outlineLevel="1" x14ac:dyDescent="0.15">
      <c r="A715" s="2"/>
      <c r="B715" s="53">
        <f t="shared" si="406"/>
        <v>711</v>
      </c>
      <c r="C715" s="5"/>
      <c r="D715" s="6"/>
      <c r="E715" s="7"/>
      <c r="F715" s="8"/>
      <c r="G715" s="111"/>
      <c r="H715" s="112"/>
      <c r="I715" s="113">
        <f t="shared" si="409"/>
        <v>0</v>
      </c>
      <c r="J715" s="114">
        <f t="shared" si="410"/>
        <v>0</v>
      </c>
      <c r="K715" s="115">
        <f t="shared" si="407"/>
        <v>0</v>
      </c>
      <c r="L715" s="113">
        <f t="shared" si="411"/>
        <v>0</v>
      </c>
      <c r="M715" s="114">
        <f t="shared" si="412"/>
        <v>0</v>
      </c>
      <c r="N715" s="115">
        <f t="shared" si="408"/>
        <v>0</v>
      </c>
      <c r="O715" s="113">
        <f t="shared" si="413"/>
        <v>0</v>
      </c>
      <c r="P715" s="116">
        <f t="shared" si="414"/>
        <v>0</v>
      </c>
      <c r="Q715" s="117">
        <f t="shared" si="415"/>
        <v>0</v>
      </c>
      <c r="R715" s="118">
        <f t="shared" si="416"/>
        <v>0</v>
      </c>
      <c r="S715" s="111"/>
      <c r="T715" s="112"/>
      <c r="U715" s="119">
        <f t="shared" si="417"/>
        <v>0</v>
      </c>
      <c r="V715" s="120"/>
      <c r="W715" s="115">
        <f>IFERROR(IF(V715="",0,(SUMIF($G$3:U$3,"金额-入",$G715:U715)-SUMIF($G$3:U$3,"金额-出",$G715:U715))/(SUMIF($G$3:U$3,"数量-入",$G715:U715)-SUMIF($G$3:U$3,"数量-出",$G715:U715))),0)</f>
        <v>0</v>
      </c>
      <c r="X715" s="115">
        <f t="shared" si="418"/>
        <v>0</v>
      </c>
      <c r="Y715" s="121"/>
      <c r="Z715" s="122"/>
      <c r="AA715" s="111"/>
      <c r="AB715" s="112"/>
      <c r="AC715" s="119">
        <f t="shared" si="419"/>
        <v>0</v>
      </c>
      <c r="AD715" s="120"/>
      <c r="AE715" s="115">
        <f>IFERROR(IF(AD715="",0,(SUMIF($G$3:AC$3,"金额-入",$G715:AC715)-SUMIF($G$3:AC$3,"金额-出",$G715:AC715))/(SUMIF($G$3:AC$3,"数量-入",$G715:AC715)-SUMIF($G$3:AC$3,"数量-出",$G715:AC715))),0)</f>
        <v>0</v>
      </c>
      <c r="AF715" s="115">
        <f t="shared" si="420"/>
        <v>0</v>
      </c>
      <c r="AG715" s="121"/>
      <c r="AH715" s="122"/>
      <c r="AI715" s="123"/>
      <c r="AJ715" s="112"/>
      <c r="AK715" s="119">
        <f t="shared" si="421"/>
        <v>0</v>
      </c>
      <c r="AL715" s="124"/>
      <c r="AM715" s="115">
        <f>IFERROR(IF(AL715="",0,(SUMIF($G$3:AK$3,"金额-入",$G715:AK715)-SUMIF($G$3:AK$3,"金额-出",$G715:AK715))/(SUMIF($G$3:AK$3,"数量-入",$G715:AK715)-SUMIF($G$3:AK$3,"数量-出",$G715:AK715))),0)</f>
        <v>0</v>
      </c>
      <c r="AN715" s="115">
        <f t="shared" si="422"/>
        <v>0</v>
      </c>
      <c r="AO715" s="125"/>
      <c r="AP715" s="126"/>
      <c r="AQ715" s="123"/>
      <c r="AR715" s="112"/>
      <c r="AS715" s="119">
        <f t="shared" si="423"/>
        <v>0</v>
      </c>
      <c r="AT715" s="124"/>
      <c r="AU715" s="115">
        <f>IFERROR(IF(AT715="",0,(SUMIF($G$3:AS$3,"金额-入",$G715:AS715)-SUMIF($G$3:AS$3,"金额-出",$G715:AS715))/(SUMIF($G$3:AS$3,"数量-入",$G715:AS715)-SUMIF($G$3:AS$3,"数量-出",$G715:AS715))),0)</f>
        <v>0</v>
      </c>
      <c r="AV715" s="115">
        <f t="shared" si="424"/>
        <v>0</v>
      </c>
      <c r="AW715" s="125"/>
      <c r="AX715" s="126"/>
      <c r="AY715" s="123"/>
      <c r="AZ715" s="112"/>
      <c r="BA715" s="119">
        <f t="shared" si="425"/>
        <v>0</v>
      </c>
      <c r="BB715" s="124"/>
      <c r="BC715" s="115">
        <f>IFERROR(IF(BB715="",0,(SUMIF($G$3:BA$3,"金额-入",$G715:BA715)-SUMIF($G$3:BA$3,"金额-出",$G715:BA715))/(SUMIF($G$3:BA$3,"数量-入",$G715:BA715)-SUMIF($G$3:BA$3,"数量-出",$G715:BA715))),0)</f>
        <v>0</v>
      </c>
      <c r="BD715" s="115">
        <f t="shared" si="426"/>
        <v>0</v>
      </c>
      <c r="BE715" s="125"/>
      <c r="BF715" s="126"/>
      <c r="BG715" s="123"/>
      <c r="BH715" s="112"/>
      <c r="BI715" s="119">
        <f t="shared" si="427"/>
        <v>0</v>
      </c>
      <c r="BJ715" s="124"/>
      <c r="BK715" s="115">
        <f>IFERROR(IF(BJ715="",0,(SUMIF($G$3:BI$3,"金额-入",$G715:BI715)-SUMIF($G$3:BI$3,"金额-出",$G715:BI715))/(SUMIF($G$3:BI$3,"数量-入",$G715:BI715)-SUMIF($G$3:BI$3,"数量-出",$G715:BI715))),0)</f>
        <v>0</v>
      </c>
      <c r="BL715" s="115">
        <f t="shared" si="428"/>
        <v>0</v>
      </c>
      <c r="BM715" s="125"/>
      <c r="BN715" s="126"/>
      <c r="BO715" s="123"/>
      <c r="BP715" s="112"/>
      <c r="BQ715" s="119">
        <f t="shared" si="429"/>
        <v>0</v>
      </c>
      <c r="BR715" s="124"/>
      <c r="BS715" s="115">
        <f>IFERROR(IF(BR715="",0,(SUMIF($G$3:BQ$3,"金额-入",$G715:BQ715)-SUMIF($G$3:BQ$3,"金额-出",$G715:BQ715))/(SUMIF($G$3:BQ$3,"数量-入",$G715:BQ715)-SUMIF($G$3:BQ$3,"数量-出",$G715:BQ715))),0)</f>
        <v>0</v>
      </c>
      <c r="BT715" s="115">
        <f t="shared" si="430"/>
        <v>0</v>
      </c>
      <c r="BU715" s="125"/>
      <c r="BV715" s="126"/>
      <c r="BW715" s="123"/>
      <c r="BX715" s="112"/>
      <c r="BY715" s="119">
        <f t="shared" si="431"/>
        <v>0</v>
      </c>
      <c r="BZ715" s="124"/>
      <c r="CA715" s="115">
        <f>IFERROR(IF(BZ715="",0,(SUMIF($G$3:BY$3,"金额-入",$G715:BY715)-SUMIF($G$3:BY$3,"金额-出",$G715:BY715))/(SUMIF($G$3:BY$3,"数量-入",$G715:BY715)-SUMIF($G$3:BY$3,"数量-出",$G715:BY715))),0)</f>
        <v>0</v>
      </c>
      <c r="CB715" s="115">
        <f t="shared" si="432"/>
        <v>0</v>
      </c>
      <c r="CC715" s="125"/>
      <c r="CD715" s="126"/>
      <c r="CE715" s="123"/>
      <c r="CF715" s="112"/>
      <c r="CG715" s="119">
        <f t="shared" si="433"/>
        <v>0</v>
      </c>
      <c r="CH715" s="124"/>
      <c r="CI715" s="115">
        <f>IFERROR(IF(CH715="",0,(SUMIF($G$3:CG$3,"金额-入",$G715:CG715)-SUMIF($G$3:CG$3,"金额-出",$G715:CG715))/(SUMIF($G$3:CG$3,"数量-入",$G715:CG715)-SUMIF($G$3:CG$3,"数量-出",$G715:CG715))),0)</f>
        <v>0</v>
      </c>
      <c r="CJ715" s="115">
        <f t="shared" si="434"/>
        <v>0</v>
      </c>
      <c r="CK715" s="125"/>
      <c r="CL715" s="126"/>
      <c r="CM715" s="123"/>
      <c r="CN715" s="112"/>
      <c r="CO715" s="119">
        <f t="shared" si="435"/>
        <v>0</v>
      </c>
      <c r="CP715" s="124"/>
      <c r="CQ715" s="115">
        <f>IFERROR(IF(CP715="",0,(SUMIF($G$3:CO$3,"金额-入",$G715:CO715)-SUMIF($G$3:CO$3,"金额-出",$G715:CO715))/(SUMIF($G$3:CO$3,"数量-入",$G715:CO715)-SUMIF($G$3:CO$3,"数量-出",$G715:CO715))),0)</f>
        <v>0</v>
      </c>
      <c r="CR715" s="115">
        <f t="shared" si="436"/>
        <v>0</v>
      </c>
      <c r="CS715" s="125"/>
      <c r="CT715" s="126"/>
      <c r="CU715" s="123"/>
      <c r="CV715" s="112"/>
      <c r="CW715" s="119">
        <f t="shared" si="437"/>
        <v>0</v>
      </c>
      <c r="CX715" s="124"/>
      <c r="CY715" s="115">
        <f>IFERROR(IF(CX715="",0,(SUMIF($G$3:CW$3,"金额-入",$G715:CW715)-SUMIF($G$3:CW$3,"金额-出",$G715:CW715))/(SUMIF($G$3:CW$3,"数量-入",$G715:CW715)-SUMIF($G$3:CW$3,"数量-出",$G715:CW715))),0)</f>
        <v>0</v>
      </c>
      <c r="CZ715" s="115">
        <f t="shared" si="438"/>
        <v>0</v>
      </c>
      <c r="DA715" s="125"/>
      <c r="DB715" s="126"/>
      <c r="DC715" s="123"/>
      <c r="DD715" s="112"/>
      <c r="DE715" s="119">
        <f t="shared" si="439"/>
        <v>0</v>
      </c>
      <c r="DF715" s="124"/>
      <c r="DG715" s="115">
        <f>IFERROR(IF(DF715="",0,(SUMIF($G$3:DE$3,"金额-入",$G715:DE715)-SUMIF($G$3:DE$3,"金额-出",$G715:DE715))/(SUMIF($G$3:DE$3,"数量-入",$G715:DE715)-SUMIF($G$3:DE$3,"数量-出",$G715:DE715))),0)</f>
        <v>0</v>
      </c>
      <c r="DH715" s="115">
        <f t="shared" si="440"/>
        <v>0</v>
      </c>
      <c r="DI715" s="125"/>
      <c r="DJ715" s="126"/>
      <c r="DK715" s="109">
        <f t="array" ref="DK715">MIN(IF(($G$3:$DJ$3="单价")*(G715:DJ715&lt;&gt;0),G715:DJ715))</f>
        <v>0</v>
      </c>
      <c r="DL715" s="97">
        <f t="array" ref="DL715">MAX(IF($G$3:$DJ$3="单价",G715:DJ715))</f>
        <v>0</v>
      </c>
      <c r="DM715" s="115">
        <f t="shared" si="441"/>
        <v>0</v>
      </c>
      <c r="DN715" s="127"/>
      <c r="DO715" s="2"/>
      <c r="DP715" s="11">
        <f t="shared" si="442"/>
        <v>0</v>
      </c>
      <c r="DQ715" s="11">
        <f t="shared" si="443"/>
        <v>0</v>
      </c>
      <c r="DR715" s="11"/>
      <c r="DS715" s="11"/>
      <c r="DT715" s="11"/>
      <c r="DU715" s="2"/>
      <c r="DV715" s="2"/>
      <c r="DW715" s="2"/>
      <c r="DX715" s="2"/>
      <c r="DY715" s="2"/>
    </row>
    <row r="716" spans="1:129" ht="18" hidden="1" customHeight="1" outlineLevel="1" x14ac:dyDescent="0.15">
      <c r="A716" s="2"/>
      <c r="B716" s="53">
        <f t="shared" si="406"/>
        <v>712</v>
      </c>
      <c r="C716" s="5"/>
      <c r="D716" s="6"/>
      <c r="E716" s="7"/>
      <c r="F716" s="8"/>
      <c r="G716" s="111"/>
      <c r="H716" s="112"/>
      <c r="I716" s="113">
        <f t="shared" si="409"/>
        <v>0</v>
      </c>
      <c r="J716" s="114">
        <f t="shared" si="410"/>
        <v>0</v>
      </c>
      <c r="K716" s="115">
        <f t="shared" si="407"/>
        <v>0</v>
      </c>
      <c r="L716" s="113">
        <f t="shared" si="411"/>
        <v>0</v>
      </c>
      <c r="M716" s="114">
        <f t="shared" si="412"/>
        <v>0</v>
      </c>
      <c r="N716" s="115">
        <f t="shared" si="408"/>
        <v>0</v>
      </c>
      <c r="O716" s="113">
        <f t="shared" si="413"/>
        <v>0</v>
      </c>
      <c r="P716" s="116">
        <f t="shared" si="414"/>
        <v>0</v>
      </c>
      <c r="Q716" s="117">
        <f t="shared" si="415"/>
        <v>0</v>
      </c>
      <c r="R716" s="118">
        <f t="shared" si="416"/>
        <v>0</v>
      </c>
      <c r="S716" s="111"/>
      <c r="T716" s="112"/>
      <c r="U716" s="119">
        <f t="shared" si="417"/>
        <v>0</v>
      </c>
      <c r="V716" s="120"/>
      <c r="W716" s="115">
        <f>IFERROR(IF(V716="",0,(SUMIF($G$3:U$3,"金额-入",$G716:U716)-SUMIF($G$3:U$3,"金额-出",$G716:U716))/(SUMIF($G$3:U$3,"数量-入",$G716:U716)-SUMIF($G$3:U$3,"数量-出",$G716:U716))),0)</f>
        <v>0</v>
      </c>
      <c r="X716" s="115">
        <f t="shared" si="418"/>
        <v>0</v>
      </c>
      <c r="Y716" s="121"/>
      <c r="Z716" s="122"/>
      <c r="AA716" s="111"/>
      <c r="AB716" s="112"/>
      <c r="AC716" s="119">
        <f t="shared" si="419"/>
        <v>0</v>
      </c>
      <c r="AD716" s="120"/>
      <c r="AE716" s="115">
        <f>IFERROR(IF(AD716="",0,(SUMIF($G$3:AC$3,"金额-入",$G716:AC716)-SUMIF($G$3:AC$3,"金额-出",$G716:AC716))/(SUMIF($G$3:AC$3,"数量-入",$G716:AC716)-SUMIF($G$3:AC$3,"数量-出",$G716:AC716))),0)</f>
        <v>0</v>
      </c>
      <c r="AF716" s="115">
        <f t="shared" si="420"/>
        <v>0</v>
      </c>
      <c r="AG716" s="121"/>
      <c r="AH716" s="122"/>
      <c r="AI716" s="123"/>
      <c r="AJ716" s="112"/>
      <c r="AK716" s="119">
        <f t="shared" si="421"/>
        <v>0</v>
      </c>
      <c r="AL716" s="124"/>
      <c r="AM716" s="115">
        <f>IFERROR(IF(AL716="",0,(SUMIF($G$3:AK$3,"金额-入",$G716:AK716)-SUMIF($G$3:AK$3,"金额-出",$G716:AK716))/(SUMIF($G$3:AK$3,"数量-入",$G716:AK716)-SUMIF($G$3:AK$3,"数量-出",$G716:AK716))),0)</f>
        <v>0</v>
      </c>
      <c r="AN716" s="115">
        <f t="shared" si="422"/>
        <v>0</v>
      </c>
      <c r="AO716" s="125"/>
      <c r="AP716" s="126"/>
      <c r="AQ716" s="123"/>
      <c r="AR716" s="112"/>
      <c r="AS716" s="119">
        <f t="shared" si="423"/>
        <v>0</v>
      </c>
      <c r="AT716" s="124"/>
      <c r="AU716" s="115">
        <f>IFERROR(IF(AT716="",0,(SUMIF($G$3:AS$3,"金额-入",$G716:AS716)-SUMIF($G$3:AS$3,"金额-出",$G716:AS716))/(SUMIF($G$3:AS$3,"数量-入",$G716:AS716)-SUMIF($G$3:AS$3,"数量-出",$G716:AS716))),0)</f>
        <v>0</v>
      </c>
      <c r="AV716" s="115">
        <f t="shared" si="424"/>
        <v>0</v>
      </c>
      <c r="AW716" s="125"/>
      <c r="AX716" s="126"/>
      <c r="AY716" s="123"/>
      <c r="AZ716" s="112"/>
      <c r="BA716" s="119">
        <f t="shared" si="425"/>
        <v>0</v>
      </c>
      <c r="BB716" s="124"/>
      <c r="BC716" s="115">
        <f>IFERROR(IF(BB716="",0,(SUMIF($G$3:BA$3,"金额-入",$G716:BA716)-SUMIF($G$3:BA$3,"金额-出",$G716:BA716))/(SUMIF($G$3:BA$3,"数量-入",$G716:BA716)-SUMIF($G$3:BA$3,"数量-出",$G716:BA716))),0)</f>
        <v>0</v>
      </c>
      <c r="BD716" s="115">
        <f t="shared" si="426"/>
        <v>0</v>
      </c>
      <c r="BE716" s="125"/>
      <c r="BF716" s="126"/>
      <c r="BG716" s="123"/>
      <c r="BH716" s="112"/>
      <c r="BI716" s="119">
        <f t="shared" si="427"/>
        <v>0</v>
      </c>
      <c r="BJ716" s="124"/>
      <c r="BK716" s="115">
        <f>IFERROR(IF(BJ716="",0,(SUMIF($G$3:BI$3,"金额-入",$G716:BI716)-SUMIF($G$3:BI$3,"金额-出",$G716:BI716))/(SUMIF($G$3:BI$3,"数量-入",$G716:BI716)-SUMIF($G$3:BI$3,"数量-出",$G716:BI716))),0)</f>
        <v>0</v>
      </c>
      <c r="BL716" s="115">
        <f t="shared" si="428"/>
        <v>0</v>
      </c>
      <c r="BM716" s="125"/>
      <c r="BN716" s="126"/>
      <c r="BO716" s="123"/>
      <c r="BP716" s="112"/>
      <c r="BQ716" s="119">
        <f t="shared" si="429"/>
        <v>0</v>
      </c>
      <c r="BR716" s="124"/>
      <c r="BS716" s="115">
        <f>IFERROR(IF(BR716="",0,(SUMIF($G$3:BQ$3,"金额-入",$G716:BQ716)-SUMIF($G$3:BQ$3,"金额-出",$G716:BQ716))/(SUMIF($G$3:BQ$3,"数量-入",$G716:BQ716)-SUMIF($G$3:BQ$3,"数量-出",$G716:BQ716))),0)</f>
        <v>0</v>
      </c>
      <c r="BT716" s="115">
        <f t="shared" si="430"/>
        <v>0</v>
      </c>
      <c r="BU716" s="125"/>
      <c r="BV716" s="126"/>
      <c r="BW716" s="123"/>
      <c r="BX716" s="112"/>
      <c r="BY716" s="119">
        <f t="shared" si="431"/>
        <v>0</v>
      </c>
      <c r="BZ716" s="124"/>
      <c r="CA716" s="115">
        <f>IFERROR(IF(BZ716="",0,(SUMIF($G$3:BY$3,"金额-入",$G716:BY716)-SUMIF($G$3:BY$3,"金额-出",$G716:BY716))/(SUMIF($G$3:BY$3,"数量-入",$G716:BY716)-SUMIF($G$3:BY$3,"数量-出",$G716:BY716))),0)</f>
        <v>0</v>
      </c>
      <c r="CB716" s="115">
        <f t="shared" si="432"/>
        <v>0</v>
      </c>
      <c r="CC716" s="125"/>
      <c r="CD716" s="126"/>
      <c r="CE716" s="123"/>
      <c r="CF716" s="112"/>
      <c r="CG716" s="119">
        <f t="shared" si="433"/>
        <v>0</v>
      </c>
      <c r="CH716" s="124"/>
      <c r="CI716" s="115">
        <f>IFERROR(IF(CH716="",0,(SUMIF($G$3:CG$3,"金额-入",$G716:CG716)-SUMIF($G$3:CG$3,"金额-出",$G716:CG716))/(SUMIF($G$3:CG$3,"数量-入",$G716:CG716)-SUMIF($G$3:CG$3,"数量-出",$G716:CG716))),0)</f>
        <v>0</v>
      </c>
      <c r="CJ716" s="115">
        <f t="shared" si="434"/>
        <v>0</v>
      </c>
      <c r="CK716" s="125"/>
      <c r="CL716" s="126"/>
      <c r="CM716" s="123"/>
      <c r="CN716" s="112"/>
      <c r="CO716" s="119">
        <f t="shared" si="435"/>
        <v>0</v>
      </c>
      <c r="CP716" s="124"/>
      <c r="CQ716" s="115">
        <f>IFERROR(IF(CP716="",0,(SUMIF($G$3:CO$3,"金额-入",$G716:CO716)-SUMIF($G$3:CO$3,"金额-出",$G716:CO716))/(SUMIF($G$3:CO$3,"数量-入",$G716:CO716)-SUMIF($G$3:CO$3,"数量-出",$G716:CO716))),0)</f>
        <v>0</v>
      </c>
      <c r="CR716" s="115">
        <f t="shared" si="436"/>
        <v>0</v>
      </c>
      <c r="CS716" s="125"/>
      <c r="CT716" s="126"/>
      <c r="CU716" s="123"/>
      <c r="CV716" s="112"/>
      <c r="CW716" s="119">
        <f t="shared" si="437"/>
        <v>0</v>
      </c>
      <c r="CX716" s="124"/>
      <c r="CY716" s="115">
        <f>IFERROR(IF(CX716="",0,(SUMIF($G$3:CW$3,"金额-入",$G716:CW716)-SUMIF($G$3:CW$3,"金额-出",$G716:CW716))/(SUMIF($G$3:CW$3,"数量-入",$G716:CW716)-SUMIF($G$3:CW$3,"数量-出",$G716:CW716))),0)</f>
        <v>0</v>
      </c>
      <c r="CZ716" s="115">
        <f t="shared" si="438"/>
        <v>0</v>
      </c>
      <c r="DA716" s="125"/>
      <c r="DB716" s="126"/>
      <c r="DC716" s="123"/>
      <c r="DD716" s="112"/>
      <c r="DE716" s="119">
        <f t="shared" si="439"/>
        <v>0</v>
      </c>
      <c r="DF716" s="124"/>
      <c r="DG716" s="115">
        <f>IFERROR(IF(DF716="",0,(SUMIF($G$3:DE$3,"金额-入",$G716:DE716)-SUMIF($G$3:DE$3,"金额-出",$G716:DE716))/(SUMIF($G$3:DE$3,"数量-入",$G716:DE716)-SUMIF($G$3:DE$3,"数量-出",$G716:DE716))),0)</f>
        <v>0</v>
      </c>
      <c r="DH716" s="115">
        <f t="shared" si="440"/>
        <v>0</v>
      </c>
      <c r="DI716" s="125"/>
      <c r="DJ716" s="126"/>
      <c r="DK716" s="109">
        <f t="array" ref="DK716">MIN(IF(($G$3:$DJ$3="单价")*(G716:DJ716&lt;&gt;0),G716:DJ716))</f>
        <v>0</v>
      </c>
      <c r="DL716" s="97">
        <f t="array" ref="DL716">MAX(IF($G$3:$DJ$3="单价",G716:DJ716))</f>
        <v>0</v>
      </c>
      <c r="DM716" s="115">
        <f t="shared" si="441"/>
        <v>0</v>
      </c>
      <c r="DN716" s="127"/>
      <c r="DO716" s="2"/>
      <c r="DP716" s="11">
        <f t="shared" si="442"/>
        <v>0</v>
      </c>
      <c r="DQ716" s="11">
        <f t="shared" si="443"/>
        <v>0</v>
      </c>
      <c r="DR716" s="11"/>
      <c r="DS716" s="11"/>
      <c r="DT716" s="11"/>
      <c r="DU716" s="2"/>
      <c r="DV716" s="2"/>
      <c r="DW716" s="2"/>
      <c r="DX716" s="2"/>
      <c r="DY716" s="2"/>
    </row>
    <row r="717" spans="1:129" ht="18" hidden="1" customHeight="1" outlineLevel="1" x14ac:dyDescent="0.15">
      <c r="A717" s="2"/>
      <c r="B717" s="53">
        <f t="shared" si="406"/>
        <v>713</v>
      </c>
      <c r="C717" s="5"/>
      <c r="D717" s="6"/>
      <c r="E717" s="7"/>
      <c r="F717" s="8"/>
      <c r="G717" s="111"/>
      <c r="H717" s="112"/>
      <c r="I717" s="113">
        <f t="shared" si="409"/>
        <v>0</v>
      </c>
      <c r="J717" s="114">
        <f t="shared" si="410"/>
        <v>0</v>
      </c>
      <c r="K717" s="115">
        <f t="shared" si="407"/>
        <v>0</v>
      </c>
      <c r="L717" s="113">
        <f t="shared" si="411"/>
        <v>0</v>
      </c>
      <c r="M717" s="114">
        <f t="shared" si="412"/>
        <v>0</v>
      </c>
      <c r="N717" s="115">
        <f t="shared" si="408"/>
        <v>0</v>
      </c>
      <c r="O717" s="113">
        <f t="shared" si="413"/>
        <v>0</v>
      </c>
      <c r="P717" s="116">
        <f t="shared" si="414"/>
        <v>0</v>
      </c>
      <c r="Q717" s="117">
        <f t="shared" si="415"/>
        <v>0</v>
      </c>
      <c r="R717" s="118">
        <f t="shared" si="416"/>
        <v>0</v>
      </c>
      <c r="S717" s="111"/>
      <c r="T717" s="112"/>
      <c r="U717" s="119">
        <f t="shared" si="417"/>
        <v>0</v>
      </c>
      <c r="V717" s="120"/>
      <c r="W717" s="115">
        <f>IFERROR(IF(V717="",0,(SUMIF($G$3:U$3,"金额-入",$G717:U717)-SUMIF($G$3:U$3,"金额-出",$G717:U717))/(SUMIF($G$3:U$3,"数量-入",$G717:U717)-SUMIF($G$3:U$3,"数量-出",$G717:U717))),0)</f>
        <v>0</v>
      </c>
      <c r="X717" s="115">
        <f t="shared" si="418"/>
        <v>0</v>
      </c>
      <c r="Y717" s="121"/>
      <c r="Z717" s="122"/>
      <c r="AA717" s="111"/>
      <c r="AB717" s="112"/>
      <c r="AC717" s="119">
        <f t="shared" si="419"/>
        <v>0</v>
      </c>
      <c r="AD717" s="120"/>
      <c r="AE717" s="115">
        <f>IFERROR(IF(AD717="",0,(SUMIF($G$3:AC$3,"金额-入",$G717:AC717)-SUMIF($G$3:AC$3,"金额-出",$G717:AC717))/(SUMIF($G$3:AC$3,"数量-入",$G717:AC717)-SUMIF($G$3:AC$3,"数量-出",$G717:AC717))),0)</f>
        <v>0</v>
      </c>
      <c r="AF717" s="115">
        <f t="shared" si="420"/>
        <v>0</v>
      </c>
      <c r="AG717" s="121"/>
      <c r="AH717" s="122"/>
      <c r="AI717" s="123"/>
      <c r="AJ717" s="112"/>
      <c r="AK717" s="119">
        <f t="shared" si="421"/>
        <v>0</v>
      </c>
      <c r="AL717" s="124"/>
      <c r="AM717" s="115">
        <f>IFERROR(IF(AL717="",0,(SUMIF($G$3:AK$3,"金额-入",$G717:AK717)-SUMIF($G$3:AK$3,"金额-出",$G717:AK717))/(SUMIF($G$3:AK$3,"数量-入",$G717:AK717)-SUMIF($G$3:AK$3,"数量-出",$G717:AK717))),0)</f>
        <v>0</v>
      </c>
      <c r="AN717" s="115">
        <f t="shared" si="422"/>
        <v>0</v>
      </c>
      <c r="AO717" s="125"/>
      <c r="AP717" s="126"/>
      <c r="AQ717" s="123"/>
      <c r="AR717" s="112"/>
      <c r="AS717" s="119">
        <f t="shared" si="423"/>
        <v>0</v>
      </c>
      <c r="AT717" s="124"/>
      <c r="AU717" s="115">
        <f>IFERROR(IF(AT717="",0,(SUMIF($G$3:AS$3,"金额-入",$G717:AS717)-SUMIF($G$3:AS$3,"金额-出",$G717:AS717))/(SUMIF($G$3:AS$3,"数量-入",$G717:AS717)-SUMIF($G$3:AS$3,"数量-出",$G717:AS717))),0)</f>
        <v>0</v>
      </c>
      <c r="AV717" s="115">
        <f t="shared" si="424"/>
        <v>0</v>
      </c>
      <c r="AW717" s="125"/>
      <c r="AX717" s="126"/>
      <c r="AY717" s="123"/>
      <c r="AZ717" s="112"/>
      <c r="BA717" s="119">
        <f t="shared" si="425"/>
        <v>0</v>
      </c>
      <c r="BB717" s="124"/>
      <c r="BC717" s="115">
        <f>IFERROR(IF(BB717="",0,(SUMIF($G$3:BA$3,"金额-入",$G717:BA717)-SUMIF($G$3:BA$3,"金额-出",$G717:BA717))/(SUMIF($G$3:BA$3,"数量-入",$G717:BA717)-SUMIF($G$3:BA$3,"数量-出",$G717:BA717))),0)</f>
        <v>0</v>
      </c>
      <c r="BD717" s="115">
        <f t="shared" si="426"/>
        <v>0</v>
      </c>
      <c r="BE717" s="125"/>
      <c r="BF717" s="126"/>
      <c r="BG717" s="123"/>
      <c r="BH717" s="112"/>
      <c r="BI717" s="119">
        <f t="shared" si="427"/>
        <v>0</v>
      </c>
      <c r="BJ717" s="124"/>
      <c r="BK717" s="115">
        <f>IFERROR(IF(BJ717="",0,(SUMIF($G$3:BI$3,"金额-入",$G717:BI717)-SUMIF($G$3:BI$3,"金额-出",$G717:BI717))/(SUMIF($G$3:BI$3,"数量-入",$G717:BI717)-SUMIF($G$3:BI$3,"数量-出",$G717:BI717))),0)</f>
        <v>0</v>
      </c>
      <c r="BL717" s="115">
        <f t="shared" si="428"/>
        <v>0</v>
      </c>
      <c r="BM717" s="125"/>
      <c r="BN717" s="126"/>
      <c r="BO717" s="123"/>
      <c r="BP717" s="112"/>
      <c r="BQ717" s="119">
        <f t="shared" si="429"/>
        <v>0</v>
      </c>
      <c r="BR717" s="124"/>
      <c r="BS717" s="115">
        <f>IFERROR(IF(BR717="",0,(SUMIF($G$3:BQ$3,"金额-入",$G717:BQ717)-SUMIF($G$3:BQ$3,"金额-出",$G717:BQ717))/(SUMIF($G$3:BQ$3,"数量-入",$G717:BQ717)-SUMIF($G$3:BQ$3,"数量-出",$G717:BQ717))),0)</f>
        <v>0</v>
      </c>
      <c r="BT717" s="115">
        <f t="shared" si="430"/>
        <v>0</v>
      </c>
      <c r="BU717" s="125"/>
      <c r="BV717" s="126"/>
      <c r="BW717" s="123"/>
      <c r="BX717" s="112"/>
      <c r="BY717" s="119">
        <f t="shared" si="431"/>
        <v>0</v>
      </c>
      <c r="BZ717" s="124"/>
      <c r="CA717" s="115">
        <f>IFERROR(IF(BZ717="",0,(SUMIF($G$3:BY$3,"金额-入",$G717:BY717)-SUMIF($G$3:BY$3,"金额-出",$G717:BY717))/(SUMIF($G$3:BY$3,"数量-入",$G717:BY717)-SUMIF($G$3:BY$3,"数量-出",$G717:BY717))),0)</f>
        <v>0</v>
      </c>
      <c r="CB717" s="115">
        <f t="shared" si="432"/>
        <v>0</v>
      </c>
      <c r="CC717" s="125"/>
      <c r="CD717" s="126"/>
      <c r="CE717" s="123"/>
      <c r="CF717" s="112"/>
      <c r="CG717" s="119">
        <f t="shared" si="433"/>
        <v>0</v>
      </c>
      <c r="CH717" s="124"/>
      <c r="CI717" s="115">
        <f>IFERROR(IF(CH717="",0,(SUMIF($G$3:CG$3,"金额-入",$G717:CG717)-SUMIF($G$3:CG$3,"金额-出",$G717:CG717))/(SUMIF($G$3:CG$3,"数量-入",$G717:CG717)-SUMIF($G$3:CG$3,"数量-出",$G717:CG717))),0)</f>
        <v>0</v>
      </c>
      <c r="CJ717" s="115">
        <f t="shared" si="434"/>
        <v>0</v>
      </c>
      <c r="CK717" s="125"/>
      <c r="CL717" s="126"/>
      <c r="CM717" s="123"/>
      <c r="CN717" s="112"/>
      <c r="CO717" s="119">
        <f t="shared" si="435"/>
        <v>0</v>
      </c>
      <c r="CP717" s="124"/>
      <c r="CQ717" s="115">
        <f>IFERROR(IF(CP717="",0,(SUMIF($G$3:CO$3,"金额-入",$G717:CO717)-SUMIF($G$3:CO$3,"金额-出",$G717:CO717))/(SUMIF($G$3:CO$3,"数量-入",$G717:CO717)-SUMIF($G$3:CO$3,"数量-出",$G717:CO717))),0)</f>
        <v>0</v>
      </c>
      <c r="CR717" s="115">
        <f t="shared" si="436"/>
        <v>0</v>
      </c>
      <c r="CS717" s="125"/>
      <c r="CT717" s="126"/>
      <c r="CU717" s="123"/>
      <c r="CV717" s="112"/>
      <c r="CW717" s="119">
        <f t="shared" si="437"/>
        <v>0</v>
      </c>
      <c r="CX717" s="124"/>
      <c r="CY717" s="115">
        <f>IFERROR(IF(CX717="",0,(SUMIF($G$3:CW$3,"金额-入",$G717:CW717)-SUMIF($G$3:CW$3,"金额-出",$G717:CW717))/(SUMIF($G$3:CW$3,"数量-入",$G717:CW717)-SUMIF($G$3:CW$3,"数量-出",$G717:CW717))),0)</f>
        <v>0</v>
      </c>
      <c r="CZ717" s="115">
        <f t="shared" si="438"/>
        <v>0</v>
      </c>
      <c r="DA717" s="125"/>
      <c r="DB717" s="126"/>
      <c r="DC717" s="123"/>
      <c r="DD717" s="112"/>
      <c r="DE717" s="119">
        <f t="shared" si="439"/>
        <v>0</v>
      </c>
      <c r="DF717" s="124"/>
      <c r="DG717" s="115">
        <f>IFERROR(IF(DF717="",0,(SUMIF($G$3:DE$3,"金额-入",$G717:DE717)-SUMIF($G$3:DE$3,"金额-出",$G717:DE717))/(SUMIF($G$3:DE$3,"数量-入",$G717:DE717)-SUMIF($G$3:DE$3,"数量-出",$G717:DE717))),0)</f>
        <v>0</v>
      </c>
      <c r="DH717" s="115">
        <f t="shared" si="440"/>
        <v>0</v>
      </c>
      <c r="DI717" s="125"/>
      <c r="DJ717" s="126"/>
      <c r="DK717" s="109">
        <f t="array" ref="DK717">MIN(IF(($G$3:$DJ$3="单价")*(G717:DJ717&lt;&gt;0),G717:DJ717))</f>
        <v>0</v>
      </c>
      <c r="DL717" s="97">
        <f t="array" ref="DL717">MAX(IF($G$3:$DJ$3="单价",G717:DJ717))</f>
        <v>0</v>
      </c>
      <c r="DM717" s="115">
        <f t="shared" si="441"/>
        <v>0</v>
      </c>
      <c r="DN717" s="127"/>
      <c r="DO717" s="2"/>
      <c r="DP717" s="11">
        <f t="shared" si="442"/>
        <v>0</v>
      </c>
      <c r="DQ717" s="11">
        <f t="shared" si="443"/>
        <v>0</v>
      </c>
      <c r="DR717" s="11"/>
      <c r="DS717" s="11"/>
      <c r="DT717" s="11"/>
      <c r="DU717" s="2"/>
      <c r="DV717" s="2"/>
      <c r="DW717" s="2"/>
      <c r="DX717" s="2"/>
      <c r="DY717" s="2"/>
    </row>
    <row r="718" spans="1:129" ht="18" hidden="1" customHeight="1" outlineLevel="1" x14ac:dyDescent="0.15">
      <c r="A718" s="2"/>
      <c r="B718" s="53">
        <f t="shared" ref="B718:B781" si="444">ROW()-4</f>
        <v>714</v>
      </c>
      <c r="C718" s="66"/>
      <c r="D718" s="65"/>
      <c r="E718" s="65"/>
      <c r="F718" s="8"/>
      <c r="G718" s="111"/>
      <c r="H718" s="112"/>
      <c r="I718" s="113">
        <f t="shared" si="409"/>
        <v>0</v>
      </c>
      <c r="J718" s="114">
        <f t="shared" si="410"/>
        <v>0</v>
      </c>
      <c r="K718" s="115">
        <f t="shared" si="407"/>
        <v>0</v>
      </c>
      <c r="L718" s="113">
        <f t="shared" si="411"/>
        <v>0</v>
      </c>
      <c r="M718" s="114">
        <f t="shared" si="412"/>
        <v>0</v>
      </c>
      <c r="N718" s="115">
        <f t="shared" si="408"/>
        <v>0</v>
      </c>
      <c r="O718" s="113">
        <f t="shared" si="413"/>
        <v>0</v>
      </c>
      <c r="P718" s="116">
        <f t="shared" si="414"/>
        <v>0</v>
      </c>
      <c r="Q718" s="117">
        <f t="shared" si="415"/>
        <v>0</v>
      </c>
      <c r="R718" s="118">
        <f t="shared" si="416"/>
        <v>0</v>
      </c>
      <c r="S718" s="111"/>
      <c r="T718" s="112"/>
      <c r="U718" s="119">
        <f t="shared" si="417"/>
        <v>0</v>
      </c>
      <c r="V718" s="120"/>
      <c r="W718" s="115">
        <f>IFERROR(IF(V718="",0,(SUMIF($G$3:U$3,"金额-入",$G718:U718)-SUMIF($G$3:U$3,"金额-出",$G718:U718))/(SUMIF($G$3:U$3,"数量-入",$G718:U718)-SUMIF($G$3:U$3,"数量-出",$G718:U718))),0)</f>
        <v>0</v>
      </c>
      <c r="X718" s="115">
        <f t="shared" si="418"/>
        <v>0</v>
      </c>
      <c r="Y718" s="121"/>
      <c r="Z718" s="122"/>
      <c r="AA718" s="111"/>
      <c r="AB718" s="112"/>
      <c r="AC718" s="119">
        <f t="shared" si="419"/>
        <v>0</v>
      </c>
      <c r="AD718" s="120"/>
      <c r="AE718" s="115">
        <f>IFERROR(IF(AD718="",0,(SUMIF($G$3:AC$3,"金额-入",$G718:AC718)-SUMIF($G$3:AC$3,"金额-出",$G718:AC718))/(SUMIF($G$3:AC$3,"数量-入",$G718:AC718)-SUMIF($G$3:AC$3,"数量-出",$G718:AC718))),0)</f>
        <v>0</v>
      </c>
      <c r="AF718" s="115">
        <f t="shared" si="420"/>
        <v>0</v>
      </c>
      <c r="AG718" s="121"/>
      <c r="AH718" s="122"/>
      <c r="AI718" s="123"/>
      <c r="AJ718" s="112"/>
      <c r="AK718" s="119">
        <f t="shared" si="421"/>
        <v>0</v>
      </c>
      <c r="AL718" s="124"/>
      <c r="AM718" s="115">
        <f>IFERROR(IF(AL718="",0,(SUMIF($G$3:AK$3,"金额-入",$G718:AK718)-SUMIF($G$3:AK$3,"金额-出",$G718:AK718))/(SUMIF($G$3:AK$3,"数量-入",$G718:AK718)-SUMIF($G$3:AK$3,"数量-出",$G718:AK718))),0)</f>
        <v>0</v>
      </c>
      <c r="AN718" s="115">
        <f t="shared" si="422"/>
        <v>0</v>
      </c>
      <c r="AO718" s="125"/>
      <c r="AP718" s="126"/>
      <c r="AQ718" s="123"/>
      <c r="AR718" s="112"/>
      <c r="AS718" s="119">
        <f t="shared" si="423"/>
        <v>0</v>
      </c>
      <c r="AT718" s="124"/>
      <c r="AU718" s="115">
        <f>IFERROR(IF(AT718="",0,(SUMIF($G$3:AS$3,"金额-入",$G718:AS718)-SUMIF($G$3:AS$3,"金额-出",$G718:AS718))/(SUMIF($G$3:AS$3,"数量-入",$G718:AS718)-SUMIF($G$3:AS$3,"数量-出",$G718:AS718))),0)</f>
        <v>0</v>
      </c>
      <c r="AV718" s="115">
        <f t="shared" si="424"/>
        <v>0</v>
      </c>
      <c r="AW718" s="125"/>
      <c r="AX718" s="126"/>
      <c r="AY718" s="123"/>
      <c r="AZ718" s="112"/>
      <c r="BA718" s="119">
        <f t="shared" si="425"/>
        <v>0</v>
      </c>
      <c r="BB718" s="124"/>
      <c r="BC718" s="115">
        <f>IFERROR(IF(BB718="",0,(SUMIF($G$3:BA$3,"金额-入",$G718:BA718)-SUMIF($G$3:BA$3,"金额-出",$G718:BA718))/(SUMIF($G$3:BA$3,"数量-入",$G718:BA718)-SUMIF($G$3:BA$3,"数量-出",$G718:BA718))),0)</f>
        <v>0</v>
      </c>
      <c r="BD718" s="115">
        <f t="shared" si="426"/>
        <v>0</v>
      </c>
      <c r="BE718" s="125"/>
      <c r="BF718" s="126"/>
      <c r="BG718" s="123"/>
      <c r="BH718" s="112"/>
      <c r="BI718" s="119">
        <f t="shared" si="427"/>
        <v>0</v>
      </c>
      <c r="BJ718" s="124"/>
      <c r="BK718" s="115">
        <f>IFERROR(IF(BJ718="",0,(SUMIF($G$3:BI$3,"金额-入",$G718:BI718)-SUMIF($G$3:BI$3,"金额-出",$G718:BI718))/(SUMIF($G$3:BI$3,"数量-入",$G718:BI718)-SUMIF($G$3:BI$3,"数量-出",$G718:BI718))),0)</f>
        <v>0</v>
      </c>
      <c r="BL718" s="115">
        <f t="shared" si="428"/>
        <v>0</v>
      </c>
      <c r="BM718" s="125"/>
      <c r="BN718" s="126"/>
      <c r="BO718" s="123"/>
      <c r="BP718" s="112"/>
      <c r="BQ718" s="119">
        <f t="shared" si="429"/>
        <v>0</v>
      </c>
      <c r="BR718" s="124"/>
      <c r="BS718" s="115">
        <f>IFERROR(IF(BR718="",0,(SUMIF($G$3:BQ$3,"金额-入",$G718:BQ718)-SUMIF($G$3:BQ$3,"金额-出",$G718:BQ718))/(SUMIF($G$3:BQ$3,"数量-入",$G718:BQ718)-SUMIF($G$3:BQ$3,"数量-出",$G718:BQ718))),0)</f>
        <v>0</v>
      </c>
      <c r="BT718" s="115">
        <f t="shared" si="430"/>
        <v>0</v>
      </c>
      <c r="BU718" s="125"/>
      <c r="BV718" s="126"/>
      <c r="BW718" s="123"/>
      <c r="BX718" s="112"/>
      <c r="BY718" s="119">
        <f t="shared" si="431"/>
        <v>0</v>
      </c>
      <c r="BZ718" s="124"/>
      <c r="CA718" s="115">
        <f>IFERROR(IF(BZ718="",0,(SUMIF($G$3:BY$3,"金额-入",$G718:BY718)-SUMIF($G$3:BY$3,"金额-出",$G718:BY718))/(SUMIF($G$3:BY$3,"数量-入",$G718:BY718)-SUMIF($G$3:BY$3,"数量-出",$G718:BY718))),0)</f>
        <v>0</v>
      </c>
      <c r="CB718" s="115">
        <f t="shared" si="432"/>
        <v>0</v>
      </c>
      <c r="CC718" s="125"/>
      <c r="CD718" s="126"/>
      <c r="CE718" s="123"/>
      <c r="CF718" s="112"/>
      <c r="CG718" s="119">
        <f t="shared" si="433"/>
        <v>0</v>
      </c>
      <c r="CH718" s="124"/>
      <c r="CI718" s="115">
        <f>IFERROR(IF(CH718="",0,(SUMIF($G$3:CG$3,"金额-入",$G718:CG718)-SUMIF($G$3:CG$3,"金额-出",$G718:CG718))/(SUMIF($G$3:CG$3,"数量-入",$G718:CG718)-SUMIF($G$3:CG$3,"数量-出",$G718:CG718))),0)</f>
        <v>0</v>
      </c>
      <c r="CJ718" s="115">
        <f t="shared" si="434"/>
        <v>0</v>
      </c>
      <c r="CK718" s="125"/>
      <c r="CL718" s="126"/>
      <c r="CM718" s="123"/>
      <c r="CN718" s="112"/>
      <c r="CO718" s="119">
        <f t="shared" si="435"/>
        <v>0</v>
      </c>
      <c r="CP718" s="124"/>
      <c r="CQ718" s="115">
        <f>IFERROR(IF(CP718="",0,(SUMIF($G$3:CO$3,"金额-入",$G718:CO718)-SUMIF($G$3:CO$3,"金额-出",$G718:CO718))/(SUMIF($G$3:CO$3,"数量-入",$G718:CO718)-SUMIF($G$3:CO$3,"数量-出",$G718:CO718))),0)</f>
        <v>0</v>
      </c>
      <c r="CR718" s="115">
        <f t="shared" si="436"/>
        <v>0</v>
      </c>
      <c r="CS718" s="125"/>
      <c r="CT718" s="126"/>
      <c r="CU718" s="123"/>
      <c r="CV718" s="112"/>
      <c r="CW718" s="119">
        <f t="shared" si="437"/>
        <v>0</v>
      </c>
      <c r="CX718" s="124"/>
      <c r="CY718" s="115">
        <f>IFERROR(IF(CX718="",0,(SUMIF($G$3:CW$3,"金额-入",$G718:CW718)-SUMIF($G$3:CW$3,"金额-出",$G718:CW718))/(SUMIF($G$3:CW$3,"数量-入",$G718:CW718)-SUMIF($G$3:CW$3,"数量-出",$G718:CW718))),0)</f>
        <v>0</v>
      </c>
      <c r="CZ718" s="115">
        <f t="shared" si="438"/>
        <v>0</v>
      </c>
      <c r="DA718" s="125"/>
      <c r="DB718" s="126"/>
      <c r="DC718" s="123"/>
      <c r="DD718" s="112"/>
      <c r="DE718" s="119">
        <f t="shared" si="439"/>
        <v>0</v>
      </c>
      <c r="DF718" s="124"/>
      <c r="DG718" s="115">
        <f>IFERROR(IF(DF718="",0,(SUMIF($G$3:DE$3,"金额-入",$G718:DE718)-SUMIF($G$3:DE$3,"金额-出",$G718:DE718))/(SUMIF($G$3:DE$3,"数量-入",$G718:DE718)-SUMIF($G$3:DE$3,"数量-出",$G718:DE718))),0)</f>
        <v>0</v>
      </c>
      <c r="DH718" s="115">
        <f t="shared" si="440"/>
        <v>0</v>
      </c>
      <c r="DI718" s="125"/>
      <c r="DJ718" s="126"/>
      <c r="DK718" s="109">
        <f t="array" ref="DK718">MIN(IF(($G$3:$DJ$3="单价")*(G718:DJ718&lt;&gt;0),G718:DJ718))</f>
        <v>0</v>
      </c>
      <c r="DL718" s="97">
        <f t="array" ref="DL718">MAX(IF($G$3:$DJ$3="单价",G718:DJ718))</f>
        <v>0</v>
      </c>
      <c r="DM718" s="115">
        <f t="shared" si="441"/>
        <v>0</v>
      </c>
      <c r="DN718" s="127"/>
      <c r="DO718" s="2"/>
      <c r="DP718" s="11">
        <f t="shared" si="442"/>
        <v>0</v>
      </c>
      <c r="DQ718" s="11">
        <f t="shared" si="443"/>
        <v>0</v>
      </c>
      <c r="DR718" s="11"/>
      <c r="DS718" s="11"/>
      <c r="DT718" s="11"/>
      <c r="DU718" s="2"/>
      <c r="DV718" s="2"/>
      <c r="DW718" s="2"/>
      <c r="DX718" s="2"/>
      <c r="DY718" s="2"/>
    </row>
    <row r="719" spans="1:129" ht="18" hidden="1" customHeight="1" outlineLevel="1" x14ac:dyDescent="0.15">
      <c r="A719" s="2"/>
      <c r="B719" s="53">
        <f t="shared" si="444"/>
        <v>715</v>
      </c>
      <c r="C719" s="67"/>
      <c r="D719" s="65"/>
      <c r="E719" s="65"/>
      <c r="F719" s="8"/>
      <c r="G719" s="111"/>
      <c r="H719" s="112"/>
      <c r="I719" s="113">
        <f t="shared" si="409"/>
        <v>0</v>
      </c>
      <c r="J719" s="114">
        <f t="shared" si="410"/>
        <v>0</v>
      </c>
      <c r="K719" s="115">
        <f t="shared" si="407"/>
        <v>0</v>
      </c>
      <c r="L719" s="113">
        <f t="shared" si="411"/>
        <v>0</v>
      </c>
      <c r="M719" s="114">
        <f t="shared" si="412"/>
        <v>0</v>
      </c>
      <c r="N719" s="115">
        <f t="shared" si="408"/>
        <v>0</v>
      </c>
      <c r="O719" s="113">
        <f t="shared" si="413"/>
        <v>0</v>
      </c>
      <c r="P719" s="116">
        <f t="shared" si="414"/>
        <v>0</v>
      </c>
      <c r="Q719" s="117">
        <f t="shared" si="415"/>
        <v>0</v>
      </c>
      <c r="R719" s="118">
        <f t="shared" si="416"/>
        <v>0</v>
      </c>
      <c r="S719" s="111"/>
      <c r="T719" s="112"/>
      <c r="U719" s="119">
        <f t="shared" si="417"/>
        <v>0</v>
      </c>
      <c r="V719" s="120"/>
      <c r="W719" s="115">
        <f>IFERROR(IF(V719="",0,(SUMIF($G$3:U$3,"金额-入",$G719:U719)-SUMIF($G$3:U$3,"金额-出",$G719:U719))/(SUMIF($G$3:U$3,"数量-入",$G719:U719)-SUMIF($G$3:U$3,"数量-出",$G719:U719))),0)</f>
        <v>0</v>
      </c>
      <c r="X719" s="115">
        <f t="shared" si="418"/>
        <v>0</v>
      </c>
      <c r="Y719" s="121"/>
      <c r="Z719" s="122"/>
      <c r="AA719" s="111"/>
      <c r="AB719" s="112"/>
      <c r="AC719" s="119">
        <f t="shared" si="419"/>
        <v>0</v>
      </c>
      <c r="AD719" s="120"/>
      <c r="AE719" s="115">
        <f>IFERROR(IF(AD719="",0,(SUMIF($G$3:AC$3,"金额-入",$G719:AC719)-SUMIF($G$3:AC$3,"金额-出",$G719:AC719))/(SUMIF($G$3:AC$3,"数量-入",$G719:AC719)-SUMIF($G$3:AC$3,"数量-出",$G719:AC719))),0)</f>
        <v>0</v>
      </c>
      <c r="AF719" s="115">
        <f t="shared" si="420"/>
        <v>0</v>
      </c>
      <c r="AG719" s="121"/>
      <c r="AH719" s="122"/>
      <c r="AI719" s="123"/>
      <c r="AJ719" s="112"/>
      <c r="AK719" s="119">
        <f t="shared" si="421"/>
        <v>0</v>
      </c>
      <c r="AL719" s="124"/>
      <c r="AM719" s="115">
        <f>IFERROR(IF(AL719="",0,(SUMIF($G$3:AK$3,"金额-入",$G719:AK719)-SUMIF($G$3:AK$3,"金额-出",$G719:AK719))/(SUMIF($G$3:AK$3,"数量-入",$G719:AK719)-SUMIF($G$3:AK$3,"数量-出",$G719:AK719))),0)</f>
        <v>0</v>
      </c>
      <c r="AN719" s="115">
        <f t="shared" si="422"/>
        <v>0</v>
      </c>
      <c r="AO719" s="125"/>
      <c r="AP719" s="126"/>
      <c r="AQ719" s="123"/>
      <c r="AR719" s="112"/>
      <c r="AS719" s="119">
        <f t="shared" si="423"/>
        <v>0</v>
      </c>
      <c r="AT719" s="124"/>
      <c r="AU719" s="115">
        <f>IFERROR(IF(AT719="",0,(SUMIF($G$3:AS$3,"金额-入",$G719:AS719)-SUMIF($G$3:AS$3,"金额-出",$G719:AS719))/(SUMIF($G$3:AS$3,"数量-入",$G719:AS719)-SUMIF($G$3:AS$3,"数量-出",$G719:AS719))),0)</f>
        <v>0</v>
      </c>
      <c r="AV719" s="115">
        <f t="shared" si="424"/>
        <v>0</v>
      </c>
      <c r="AW719" s="125"/>
      <c r="AX719" s="126"/>
      <c r="AY719" s="123"/>
      <c r="AZ719" s="112"/>
      <c r="BA719" s="119">
        <f t="shared" si="425"/>
        <v>0</v>
      </c>
      <c r="BB719" s="124"/>
      <c r="BC719" s="115">
        <f>IFERROR(IF(BB719="",0,(SUMIF($G$3:BA$3,"金额-入",$G719:BA719)-SUMIF($G$3:BA$3,"金额-出",$G719:BA719))/(SUMIF($G$3:BA$3,"数量-入",$G719:BA719)-SUMIF($G$3:BA$3,"数量-出",$G719:BA719))),0)</f>
        <v>0</v>
      </c>
      <c r="BD719" s="115">
        <f t="shared" si="426"/>
        <v>0</v>
      </c>
      <c r="BE719" s="125"/>
      <c r="BF719" s="126"/>
      <c r="BG719" s="123"/>
      <c r="BH719" s="112"/>
      <c r="BI719" s="119">
        <f t="shared" si="427"/>
        <v>0</v>
      </c>
      <c r="BJ719" s="124"/>
      <c r="BK719" s="115">
        <f>IFERROR(IF(BJ719="",0,(SUMIF($G$3:BI$3,"金额-入",$G719:BI719)-SUMIF($G$3:BI$3,"金额-出",$G719:BI719))/(SUMIF($G$3:BI$3,"数量-入",$G719:BI719)-SUMIF($G$3:BI$3,"数量-出",$G719:BI719))),0)</f>
        <v>0</v>
      </c>
      <c r="BL719" s="115">
        <f t="shared" si="428"/>
        <v>0</v>
      </c>
      <c r="BM719" s="125"/>
      <c r="BN719" s="126"/>
      <c r="BO719" s="123"/>
      <c r="BP719" s="112"/>
      <c r="BQ719" s="119">
        <f t="shared" si="429"/>
        <v>0</v>
      </c>
      <c r="BR719" s="124"/>
      <c r="BS719" s="115">
        <f>IFERROR(IF(BR719="",0,(SUMIF($G$3:BQ$3,"金额-入",$G719:BQ719)-SUMIF($G$3:BQ$3,"金额-出",$G719:BQ719))/(SUMIF($G$3:BQ$3,"数量-入",$G719:BQ719)-SUMIF($G$3:BQ$3,"数量-出",$G719:BQ719))),0)</f>
        <v>0</v>
      </c>
      <c r="BT719" s="115">
        <f t="shared" si="430"/>
        <v>0</v>
      </c>
      <c r="BU719" s="125"/>
      <c r="BV719" s="126"/>
      <c r="BW719" s="123"/>
      <c r="BX719" s="112"/>
      <c r="BY719" s="119">
        <f t="shared" si="431"/>
        <v>0</v>
      </c>
      <c r="BZ719" s="124"/>
      <c r="CA719" s="115">
        <f>IFERROR(IF(BZ719="",0,(SUMIF($G$3:BY$3,"金额-入",$G719:BY719)-SUMIF($G$3:BY$3,"金额-出",$G719:BY719))/(SUMIF($G$3:BY$3,"数量-入",$G719:BY719)-SUMIF($G$3:BY$3,"数量-出",$G719:BY719))),0)</f>
        <v>0</v>
      </c>
      <c r="CB719" s="115">
        <f t="shared" si="432"/>
        <v>0</v>
      </c>
      <c r="CC719" s="125"/>
      <c r="CD719" s="126"/>
      <c r="CE719" s="123"/>
      <c r="CF719" s="112"/>
      <c r="CG719" s="119">
        <f t="shared" si="433"/>
        <v>0</v>
      </c>
      <c r="CH719" s="124"/>
      <c r="CI719" s="115">
        <f>IFERROR(IF(CH719="",0,(SUMIF($G$3:CG$3,"金额-入",$G719:CG719)-SUMIF($G$3:CG$3,"金额-出",$G719:CG719))/(SUMIF($G$3:CG$3,"数量-入",$G719:CG719)-SUMIF($G$3:CG$3,"数量-出",$G719:CG719))),0)</f>
        <v>0</v>
      </c>
      <c r="CJ719" s="115">
        <f t="shared" si="434"/>
        <v>0</v>
      </c>
      <c r="CK719" s="125"/>
      <c r="CL719" s="126"/>
      <c r="CM719" s="123"/>
      <c r="CN719" s="112"/>
      <c r="CO719" s="119">
        <f t="shared" si="435"/>
        <v>0</v>
      </c>
      <c r="CP719" s="124"/>
      <c r="CQ719" s="115">
        <f>IFERROR(IF(CP719="",0,(SUMIF($G$3:CO$3,"金额-入",$G719:CO719)-SUMIF($G$3:CO$3,"金额-出",$G719:CO719))/(SUMIF($G$3:CO$3,"数量-入",$G719:CO719)-SUMIF($G$3:CO$3,"数量-出",$G719:CO719))),0)</f>
        <v>0</v>
      </c>
      <c r="CR719" s="115">
        <f t="shared" si="436"/>
        <v>0</v>
      </c>
      <c r="CS719" s="125"/>
      <c r="CT719" s="126"/>
      <c r="CU719" s="123"/>
      <c r="CV719" s="112"/>
      <c r="CW719" s="119">
        <f t="shared" si="437"/>
        <v>0</v>
      </c>
      <c r="CX719" s="124"/>
      <c r="CY719" s="115">
        <f>IFERROR(IF(CX719="",0,(SUMIF($G$3:CW$3,"金额-入",$G719:CW719)-SUMIF($G$3:CW$3,"金额-出",$G719:CW719))/(SUMIF($G$3:CW$3,"数量-入",$G719:CW719)-SUMIF($G$3:CW$3,"数量-出",$G719:CW719))),0)</f>
        <v>0</v>
      </c>
      <c r="CZ719" s="115">
        <f t="shared" si="438"/>
        <v>0</v>
      </c>
      <c r="DA719" s="125"/>
      <c r="DB719" s="126"/>
      <c r="DC719" s="123"/>
      <c r="DD719" s="112"/>
      <c r="DE719" s="119">
        <f t="shared" si="439"/>
        <v>0</v>
      </c>
      <c r="DF719" s="124"/>
      <c r="DG719" s="115">
        <f>IFERROR(IF(DF719="",0,(SUMIF($G$3:DE$3,"金额-入",$G719:DE719)-SUMIF($G$3:DE$3,"金额-出",$G719:DE719))/(SUMIF($G$3:DE$3,"数量-入",$G719:DE719)-SUMIF($G$3:DE$3,"数量-出",$G719:DE719))),0)</f>
        <v>0</v>
      </c>
      <c r="DH719" s="115">
        <f t="shared" si="440"/>
        <v>0</v>
      </c>
      <c r="DI719" s="125"/>
      <c r="DJ719" s="126"/>
      <c r="DK719" s="109">
        <f t="array" ref="DK719">MIN(IF(($G$3:$DJ$3="单价")*(G719:DJ719&lt;&gt;0),G719:DJ719))</f>
        <v>0</v>
      </c>
      <c r="DL719" s="97">
        <f t="array" ref="DL719">MAX(IF($G$3:$DJ$3="单价",G719:DJ719))</f>
        <v>0</v>
      </c>
      <c r="DM719" s="115">
        <f t="shared" si="441"/>
        <v>0</v>
      </c>
      <c r="DN719" s="127"/>
      <c r="DO719" s="2"/>
      <c r="DP719" s="11">
        <f t="shared" si="442"/>
        <v>0</v>
      </c>
      <c r="DQ719" s="11">
        <f t="shared" si="443"/>
        <v>0</v>
      </c>
      <c r="DR719" s="11"/>
      <c r="DS719" s="11"/>
      <c r="DT719" s="11"/>
      <c r="DU719" s="2"/>
      <c r="DV719" s="2"/>
      <c r="DW719" s="2"/>
      <c r="DX719" s="2"/>
      <c r="DY719" s="2"/>
    </row>
    <row r="720" spans="1:129" ht="18" hidden="1" customHeight="1" outlineLevel="1" x14ac:dyDescent="0.15">
      <c r="A720" s="2"/>
      <c r="B720" s="53">
        <f t="shared" si="444"/>
        <v>716</v>
      </c>
      <c r="C720" s="5"/>
      <c r="D720" s="6"/>
      <c r="E720" s="7"/>
      <c r="F720" s="8"/>
      <c r="G720" s="111"/>
      <c r="H720" s="112"/>
      <c r="I720" s="113">
        <f t="shared" si="409"/>
        <v>0</v>
      </c>
      <c r="J720" s="114">
        <f t="shared" si="410"/>
        <v>0</v>
      </c>
      <c r="K720" s="115">
        <f t="shared" si="407"/>
        <v>0</v>
      </c>
      <c r="L720" s="113">
        <f t="shared" si="411"/>
        <v>0</v>
      </c>
      <c r="M720" s="114">
        <f t="shared" si="412"/>
        <v>0</v>
      </c>
      <c r="N720" s="115">
        <f t="shared" si="408"/>
        <v>0</v>
      </c>
      <c r="O720" s="113">
        <f t="shared" si="413"/>
        <v>0</v>
      </c>
      <c r="P720" s="116">
        <f t="shared" si="414"/>
        <v>0</v>
      </c>
      <c r="Q720" s="117">
        <f t="shared" si="415"/>
        <v>0</v>
      </c>
      <c r="R720" s="118">
        <f t="shared" si="416"/>
        <v>0</v>
      </c>
      <c r="S720" s="111"/>
      <c r="T720" s="112"/>
      <c r="U720" s="119">
        <f t="shared" si="417"/>
        <v>0</v>
      </c>
      <c r="V720" s="120"/>
      <c r="W720" s="115">
        <f>IFERROR(IF(V720="",0,(SUMIF($G$3:U$3,"金额-入",$G720:U720)-SUMIF($G$3:U$3,"金额-出",$G720:U720))/(SUMIF($G$3:U$3,"数量-入",$G720:U720)-SUMIF($G$3:U$3,"数量-出",$G720:U720))),0)</f>
        <v>0</v>
      </c>
      <c r="X720" s="115">
        <f t="shared" si="418"/>
        <v>0</v>
      </c>
      <c r="Y720" s="121"/>
      <c r="Z720" s="122"/>
      <c r="AA720" s="111"/>
      <c r="AB720" s="112"/>
      <c r="AC720" s="119">
        <f t="shared" si="419"/>
        <v>0</v>
      </c>
      <c r="AD720" s="120"/>
      <c r="AE720" s="115">
        <f>IFERROR(IF(AD720="",0,(SUMIF($G$3:AC$3,"金额-入",$G720:AC720)-SUMIF($G$3:AC$3,"金额-出",$G720:AC720))/(SUMIF($G$3:AC$3,"数量-入",$G720:AC720)-SUMIF($G$3:AC$3,"数量-出",$G720:AC720))),0)</f>
        <v>0</v>
      </c>
      <c r="AF720" s="115">
        <f t="shared" si="420"/>
        <v>0</v>
      </c>
      <c r="AG720" s="121"/>
      <c r="AH720" s="122"/>
      <c r="AI720" s="123"/>
      <c r="AJ720" s="112"/>
      <c r="AK720" s="119">
        <f t="shared" si="421"/>
        <v>0</v>
      </c>
      <c r="AL720" s="124"/>
      <c r="AM720" s="115">
        <f>IFERROR(IF(AL720="",0,(SUMIF($G$3:AK$3,"金额-入",$G720:AK720)-SUMIF($G$3:AK$3,"金额-出",$G720:AK720))/(SUMIF($G$3:AK$3,"数量-入",$G720:AK720)-SUMIF($G$3:AK$3,"数量-出",$G720:AK720))),0)</f>
        <v>0</v>
      </c>
      <c r="AN720" s="115">
        <f t="shared" si="422"/>
        <v>0</v>
      </c>
      <c r="AO720" s="125"/>
      <c r="AP720" s="126"/>
      <c r="AQ720" s="123"/>
      <c r="AR720" s="112"/>
      <c r="AS720" s="119">
        <f t="shared" si="423"/>
        <v>0</v>
      </c>
      <c r="AT720" s="124"/>
      <c r="AU720" s="115">
        <f>IFERROR(IF(AT720="",0,(SUMIF($G$3:AS$3,"金额-入",$G720:AS720)-SUMIF($G$3:AS$3,"金额-出",$G720:AS720))/(SUMIF($G$3:AS$3,"数量-入",$G720:AS720)-SUMIF($G$3:AS$3,"数量-出",$G720:AS720))),0)</f>
        <v>0</v>
      </c>
      <c r="AV720" s="115">
        <f t="shared" si="424"/>
        <v>0</v>
      </c>
      <c r="AW720" s="125"/>
      <c r="AX720" s="126"/>
      <c r="AY720" s="123"/>
      <c r="AZ720" s="112"/>
      <c r="BA720" s="119">
        <f t="shared" si="425"/>
        <v>0</v>
      </c>
      <c r="BB720" s="124"/>
      <c r="BC720" s="115">
        <f>IFERROR(IF(BB720="",0,(SUMIF($G$3:BA$3,"金额-入",$G720:BA720)-SUMIF($G$3:BA$3,"金额-出",$G720:BA720))/(SUMIF($G$3:BA$3,"数量-入",$G720:BA720)-SUMIF($G$3:BA$3,"数量-出",$G720:BA720))),0)</f>
        <v>0</v>
      </c>
      <c r="BD720" s="115">
        <f t="shared" si="426"/>
        <v>0</v>
      </c>
      <c r="BE720" s="125"/>
      <c r="BF720" s="126"/>
      <c r="BG720" s="123"/>
      <c r="BH720" s="112"/>
      <c r="BI720" s="119">
        <f t="shared" si="427"/>
        <v>0</v>
      </c>
      <c r="BJ720" s="124"/>
      <c r="BK720" s="115">
        <f>IFERROR(IF(BJ720="",0,(SUMIF($G$3:BI$3,"金额-入",$G720:BI720)-SUMIF($G$3:BI$3,"金额-出",$G720:BI720))/(SUMIF($G$3:BI$3,"数量-入",$G720:BI720)-SUMIF($G$3:BI$3,"数量-出",$G720:BI720))),0)</f>
        <v>0</v>
      </c>
      <c r="BL720" s="115">
        <f t="shared" si="428"/>
        <v>0</v>
      </c>
      <c r="BM720" s="125"/>
      <c r="BN720" s="126"/>
      <c r="BO720" s="123"/>
      <c r="BP720" s="112"/>
      <c r="BQ720" s="119">
        <f t="shared" si="429"/>
        <v>0</v>
      </c>
      <c r="BR720" s="124"/>
      <c r="BS720" s="115">
        <f>IFERROR(IF(BR720="",0,(SUMIF($G$3:BQ$3,"金额-入",$G720:BQ720)-SUMIF($G$3:BQ$3,"金额-出",$G720:BQ720))/(SUMIF($G$3:BQ$3,"数量-入",$G720:BQ720)-SUMIF($G$3:BQ$3,"数量-出",$G720:BQ720))),0)</f>
        <v>0</v>
      </c>
      <c r="BT720" s="115">
        <f t="shared" si="430"/>
        <v>0</v>
      </c>
      <c r="BU720" s="125"/>
      <c r="BV720" s="126"/>
      <c r="BW720" s="123"/>
      <c r="BX720" s="112"/>
      <c r="BY720" s="119">
        <f t="shared" si="431"/>
        <v>0</v>
      </c>
      <c r="BZ720" s="124"/>
      <c r="CA720" s="115">
        <f>IFERROR(IF(BZ720="",0,(SUMIF($G$3:BY$3,"金额-入",$G720:BY720)-SUMIF($G$3:BY$3,"金额-出",$G720:BY720))/(SUMIF($G$3:BY$3,"数量-入",$G720:BY720)-SUMIF($G$3:BY$3,"数量-出",$G720:BY720))),0)</f>
        <v>0</v>
      </c>
      <c r="CB720" s="115">
        <f t="shared" si="432"/>
        <v>0</v>
      </c>
      <c r="CC720" s="125"/>
      <c r="CD720" s="126"/>
      <c r="CE720" s="123"/>
      <c r="CF720" s="112"/>
      <c r="CG720" s="119">
        <f t="shared" si="433"/>
        <v>0</v>
      </c>
      <c r="CH720" s="124"/>
      <c r="CI720" s="115">
        <f>IFERROR(IF(CH720="",0,(SUMIF($G$3:CG$3,"金额-入",$G720:CG720)-SUMIF($G$3:CG$3,"金额-出",$G720:CG720))/(SUMIF($G$3:CG$3,"数量-入",$G720:CG720)-SUMIF($G$3:CG$3,"数量-出",$G720:CG720))),0)</f>
        <v>0</v>
      </c>
      <c r="CJ720" s="115">
        <f t="shared" si="434"/>
        <v>0</v>
      </c>
      <c r="CK720" s="125"/>
      <c r="CL720" s="126"/>
      <c r="CM720" s="123"/>
      <c r="CN720" s="112"/>
      <c r="CO720" s="119">
        <f t="shared" si="435"/>
        <v>0</v>
      </c>
      <c r="CP720" s="124"/>
      <c r="CQ720" s="115">
        <f>IFERROR(IF(CP720="",0,(SUMIF($G$3:CO$3,"金额-入",$G720:CO720)-SUMIF($G$3:CO$3,"金额-出",$G720:CO720))/(SUMIF($G$3:CO$3,"数量-入",$G720:CO720)-SUMIF($G$3:CO$3,"数量-出",$G720:CO720))),0)</f>
        <v>0</v>
      </c>
      <c r="CR720" s="115">
        <f t="shared" si="436"/>
        <v>0</v>
      </c>
      <c r="CS720" s="125"/>
      <c r="CT720" s="126"/>
      <c r="CU720" s="123"/>
      <c r="CV720" s="112"/>
      <c r="CW720" s="119">
        <f t="shared" si="437"/>
        <v>0</v>
      </c>
      <c r="CX720" s="124"/>
      <c r="CY720" s="115">
        <f>IFERROR(IF(CX720="",0,(SUMIF($G$3:CW$3,"金额-入",$G720:CW720)-SUMIF($G$3:CW$3,"金额-出",$G720:CW720))/(SUMIF($G$3:CW$3,"数量-入",$G720:CW720)-SUMIF($G$3:CW$3,"数量-出",$G720:CW720))),0)</f>
        <v>0</v>
      </c>
      <c r="CZ720" s="115">
        <f t="shared" si="438"/>
        <v>0</v>
      </c>
      <c r="DA720" s="125"/>
      <c r="DB720" s="126"/>
      <c r="DC720" s="123"/>
      <c r="DD720" s="112"/>
      <c r="DE720" s="119">
        <f t="shared" si="439"/>
        <v>0</v>
      </c>
      <c r="DF720" s="124"/>
      <c r="DG720" s="115">
        <f>IFERROR(IF(DF720="",0,(SUMIF($G$3:DE$3,"金额-入",$G720:DE720)-SUMIF($G$3:DE$3,"金额-出",$G720:DE720))/(SUMIF($G$3:DE$3,"数量-入",$G720:DE720)-SUMIF($G$3:DE$3,"数量-出",$G720:DE720))),0)</f>
        <v>0</v>
      </c>
      <c r="DH720" s="115">
        <f t="shared" si="440"/>
        <v>0</v>
      </c>
      <c r="DI720" s="125"/>
      <c r="DJ720" s="126"/>
      <c r="DK720" s="109">
        <f t="array" ref="DK720">MIN(IF(($G$3:$DJ$3="单价")*(G720:DJ720&lt;&gt;0),G720:DJ720))</f>
        <v>0</v>
      </c>
      <c r="DL720" s="97">
        <f t="array" ref="DL720">MAX(IF($G$3:$DJ$3="单价",G720:DJ720))</f>
        <v>0</v>
      </c>
      <c r="DM720" s="115">
        <f t="shared" si="441"/>
        <v>0</v>
      </c>
      <c r="DN720" s="127"/>
      <c r="DO720" s="2"/>
      <c r="DP720" s="11">
        <f t="shared" si="442"/>
        <v>0</v>
      </c>
      <c r="DQ720" s="11">
        <f t="shared" si="443"/>
        <v>0</v>
      </c>
      <c r="DR720" s="11"/>
      <c r="DS720" s="11"/>
      <c r="DT720" s="11"/>
      <c r="DU720" s="2"/>
      <c r="DV720" s="2"/>
      <c r="DW720" s="2"/>
      <c r="DX720" s="2"/>
      <c r="DY720" s="2"/>
    </row>
    <row r="721" spans="1:129" ht="18" hidden="1" customHeight="1" outlineLevel="1" x14ac:dyDescent="0.15">
      <c r="A721" s="2"/>
      <c r="B721" s="53">
        <f t="shared" si="444"/>
        <v>717</v>
      </c>
      <c r="C721" s="5"/>
      <c r="D721" s="6"/>
      <c r="E721" s="7"/>
      <c r="F721" s="8"/>
      <c r="G721" s="111"/>
      <c r="H721" s="112"/>
      <c r="I721" s="113">
        <f t="shared" si="409"/>
        <v>0</v>
      </c>
      <c r="J721" s="114">
        <f t="shared" si="410"/>
        <v>0</v>
      </c>
      <c r="K721" s="115">
        <f t="shared" si="407"/>
        <v>0</v>
      </c>
      <c r="L721" s="113">
        <f t="shared" si="411"/>
        <v>0</v>
      </c>
      <c r="M721" s="114">
        <f t="shared" si="412"/>
        <v>0</v>
      </c>
      <c r="N721" s="115">
        <f t="shared" si="408"/>
        <v>0</v>
      </c>
      <c r="O721" s="113">
        <f t="shared" si="413"/>
        <v>0</v>
      </c>
      <c r="P721" s="116">
        <f t="shared" si="414"/>
        <v>0</v>
      </c>
      <c r="Q721" s="117">
        <f t="shared" si="415"/>
        <v>0</v>
      </c>
      <c r="R721" s="118">
        <f t="shared" si="416"/>
        <v>0</v>
      </c>
      <c r="S721" s="111"/>
      <c r="T721" s="112"/>
      <c r="U721" s="119">
        <f t="shared" si="417"/>
        <v>0</v>
      </c>
      <c r="V721" s="120"/>
      <c r="W721" s="115">
        <f>IFERROR(IF(V721="",0,(SUMIF($G$3:U$3,"金额-入",$G721:U721)-SUMIF($G$3:U$3,"金额-出",$G721:U721))/(SUMIF($G$3:U$3,"数量-入",$G721:U721)-SUMIF($G$3:U$3,"数量-出",$G721:U721))),0)</f>
        <v>0</v>
      </c>
      <c r="X721" s="115">
        <f t="shared" si="418"/>
        <v>0</v>
      </c>
      <c r="Y721" s="121"/>
      <c r="Z721" s="122"/>
      <c r="AA721" s="111"/>
      <c r="AB721" s="112"/>
      <c r="AC721" s="119">
        <f t="shared" si="419"/>
        <v>0</v>
      </c>
      <c r="AD721" s="120"/>
      <c r="AE721" s="115">
        <f>IFERROR(IF(AD721="",0,(SUMIF($G$3:AC$3,"金额-入",$G721:AC721)-SUMIF($G$3:AC$3,"金额-出",$G721:AC721))/(SUMIF($G$3:AC$3,"数量-入",$G721:AC721)-SUMIF($G$3:AC$3,"数量-出",$G721:AC721))),0)</f>
        <v>0</v>
      </c>
      <c r="AF721" s="115">
        <f t="shared" si="420"/>
        <v>0</v>
      </c>
      <c r="AG721" s="121"/>
      <c r="AH721" s="122"/>
      <c r="AI721" s="123"/>
      <c r="AJ721" s="112"/>
      <c r="AK721" s="119">
        <f t="shared" si="421"/>
        <v>0</v>
      </c>
      <c r="AL721" s="124"/>
      <c r="AM721" s="115">
        <f>IFERROR(IF(AL721="",0,(SUMIF($G$3:AK$3,"金额-入",$G721:AK721)-SUMIF($G$3:AK$3,"金额-出",$G721:AK721))/(SUMIF($G$3:AK$3,"数量-入",$G721:AK721)-SUMIF($G$3:AK$3,"数量-出",$G721:AK721))),0)</f>
        <v>0</v>
      </c>
      <c r="AN721" s="115">
        <f t="shared" si="422"/>
        <v>0</v>
      </c>
      <c r="AO721" s="125"/>
      <c r="AP721" s="126"/>
      <c r="AQ721" s="123"/>
      <c r="AR721" s="112"/>
      <c r="AS721" s="119">
        <f t="shared" si="423"/>
        <v>0</v>
      </c>
      <c r="AT721" s="124"/>
      <c r="AU721" s="115">
        <f>IFERROR(IF(AT721="",0,(SUMIF($G$3:AS$3,"金额-入",$G721:AS721)-SUMIF($G$3:AS$3,"金额-出",$G721:AS721))/(SUMIF($G$3:AS$3,"数量-入",$G721:AS721)-SUMIF($G$3:AS$3,"数量-出",$G721:AS721))),0)</f>
        <v>0</v>
      </c>
      <c r="AV721" s="115">
        <f t="shared" si="424"/>
        <v>0</v>
      </c>
      <c r="AW721" s="125"/>
      <c r="AX721" s="126"/>
      <c r="AY721" s="123"/>
      <c r="AZ721" s="112"/>
      <c r="BA721" s="119">
        <f t="shared" si="425"/>
        <v>0</v>
      </c>
      <c r="BB721" s="124"/>
      <c r="BC721" s="115">
        <f>IFERROR(IF(BB721="",0,(SUMIF($G$3:BA$3,"金额-入",$G721:BA721)-SUMIF($G$3:BA$3,"金额-出",$G721:BA721))/(SUMIF($G$3:BA$3,"数量-入",$G721:BA721)-SUMIF($G$3:BA$3,"数量-出",$G721:BA721))),0)</f>
        <v>0</v>
      </c>
      <c r="BD721" s="115">
        <f t="shared" si="426"/>
        <v>0</v>
      </c>
      <c r="BE721" s="125"/>
      <c r="BF721" s="126"/>
      <c r="BG721" s="123"/>
      <c r="BH721" s="112"/>
      <c r="BI721" s="119">
        <f t="shared" si="427"/>
        <v>0</v>
      </c>
      <c r="BJ721" s="124"/>
      <c r="BK721" s="115">
        <f>IFERROR(IF(BJ721="",0,(SUMIF($G$3:BI$3,"金额-入",$G721:BI721)-SUMIF($G$3:BI$3,"金额-出",$G721:BI721))/(SUMIF($G$3:BI$3,"数量-入",$G721:BI721)-SUMIF($G$3:BI$3,"数量-出",$G721:BI721))),0)</f>
        <v>0</v>
      </c>
      <c r="BL721" s="115">
        <f t="shared" si="428"/>
        <v>0</v>
      </c>
      <c r="BM721" s="125"/>
      <c r="BN721" s="126"/>
      <c r="BO721" s="123"/>
      <c r="BP721" s="112"/>
      <c r="BQ721" s="119">
        <f t="shared" si="429"/>
        <v>0</v>
      </c>
      <c r="BR721" s="124"/>
      <c r="BS721" s="115">
        <f>IFERROR(IF(BR721="",0,(SUMIF($G$3:BQ$3,"金额-入",$G721:BQ721)-SUMIF($G$3:BQ$3,"金额-出",$G721:BQ721))/(SUMIF($G$3:BQ$3,"数量-入",$G721:BQ721)-SUMIF($G$3:BQ$3,"数量-出",$G721:BQ721))),0)</f>
        <v>0</v>
      </c>
      <c r="BT721" s="115">
        <f t="shared" si="430"/>
        <v>0</v>
      </c>
      <c r="BU721" s="125"/>
      <c r="BV721" s="126"/>
      <c r="BW721" s="123"/>
      <c r="BX721" s="112"/>
      <c r="BY721" s="119">
        <f t="shared" si="431"/>
        <v>0</v>
      </c>
      <c r="BZ721" s="124"/>
      <c r="CA721" s="115">
        <f>IFERROR(IF(BZ721="",0,(SUMIF($G$3:BY$3,"金额-入",$G721:BY721)-SUMIF($G$3:BY$3,"金额-出",$G721:BY721))/(SUMIF($G$3:BY$3,"数量-入",$G721:BY721)-SUMIF($G$3:BY$3,"数量-出",$G721:BY721))),0)</f>
        <v>0</v>
      </c>
      <c r="CB721" s="115">
        <f t="shared" si="432"/>
        <v>0</v>
      </c>
      <c r="CC721" s="125"/>
      <c r="CD721" s="126"/>
      <c r="CE721" s="123"/>
      <c r="CF721" s="112"/>
      <c r="CG721" s="119">
        <f t="shared" si="433"/>
        <v>0</v>
      </c>
      <c r="CH721" s="124"/>
      <c r="CI721" s="115">
        <f>IFERROR(IF(CH721="",0,(SUMIF($G$3:CG$3,"金额-入",$G721:CG721)-SUMIF($G$3:CG$3,"金额-出",$G721:CG721))/(SUMIF($G$3:CG$3,"数量-入",$G721:CG721)-SUMIF($G$3:CG$3,"数量-出",$G721:CG721))),0)</f>
        <v>0</v>
      </c>
      <c r="CJ721" s="115">
        <f t="shared" si="434"/>
        <v>0</v>
      </c>
      <c r="CK721" s="125"/>
      <c r="CL721" s="126"/>
      <c r="CM721" s="123"/>
      <c r="CN721" s="112"/>
      <c r="CO721" s="119">
        <f t="shared" si="435"/>
        <v>0</v>
      </c>
      <c r="CP721" s="124"/>
      <c r="CQ721" s="115">
        <f>IFERROR(IF(CP721="",0,(SUMIF($G$3:CO$3,"金额-入",$G721:CO721)-SUMIF($G$3:CO$3,"金额-出",$G721:CO721))/(SUMIF($G$3:CO$3,"数量-入",$G721:CO721)-SUMIF($G$3:CO$3,"数量-出",$G721:CO721))),0)</f>
        <v>0</v>
      </c>
      <c r="CR721" s="115">
        <f t="shared" si="436"/>
        <v>0</v>
      </c>
      <c r="CS721" s="125"/>
      <c r="CT721" s="126"/>
      <c r="CU721" s="123"/>
      <c r="CV721" s="112"/>
      <c r="CW721" s="119">
        <f t="shared" si="437"/>
        <v>0</v>
      </c>
      <c r="CX721" s="124"/>
      <c r="CY721" s="115">
        <f>IFERROR(IF(CX721="",0,(SUMIF($G$3:CW$3,"金额-入",$G721:CW721)-SUMIF($G$3:CW$3,"金额-出",$G721:CW721))/(SUMIF($G$3:CW$3,"数量-入",$G721:CW721)-SUMIF($G$3:CW$3,"数量-出",$G721:CW721))),0)</f>
        <v>0</v>
      </c>
      <c r="CZ721" s="115">
        <f t="shared" si="438"/>
        <v>0</v>
      </c>
      <c r="DA721" s="125"/>
      <c r="DB721" s="126"/>
      <c r="DC721" s="123"/>
      <c r="DD721" s="112"/>
      <c r="DE721" s="119">
        <f t="shared" si="439"/>
        <v>0</v>
      </c>
      <c r="DF721" s="124"/>
      <c r="DG721" s="115">
        <f>IFERROR(IF(DF721="",0,(SUMIF($G$3:DE$3,"金额-入",$G721:DE721)-SUMIF($G$3:DE$3,"金额-出",$G721:DE721))/(SUMIF($G$3:DE$3,"数量-入",$G721:DE721)-SUMIF($G$3:DE$3,"数量-出",$G721:DE721))),0)</f>
        <v>0</v>
      </c>
      <c r="DH721" s="115">
        <f t="shared" si="440"/>
        <v>0</v>
      </c>
      <c r="DI721" s="125"/>
      <c r="DJ721" s="126"/>
      <c r="DK721" s="109">
        <f t="array" ref="DK721">MIN(IF(($G$3:$DJ$3="单价")*(G721:DJ721&lt;&gt;0),G721:DJ721))</f>
        <v>0</v>
      </c>
      <c r="DL721" s="97">
        <f t="array" ref="DL721">MAX(IF($G$3:$DJ$3="单价",G721:DJ721))</f>
        <v>0</v>
      </c>
      <c r="DM721" s="115">
        <f t="shared" si="441"/>
        <v>0</v>
      </c>
      <c r="DN721" s="127"/>
      <c r="DO721" s="2"/>
      <c r="DP721" s="11">
        <f t="shared" si="442"/>
        <v>0</v>
      </c>
      <c r="DQ721" s="11">
        <f t="shared" si="443"/>
        <v>0</v>
      </c>
      <c r="DR721" s="11"/>
      <c r="DS721" s="11"/>
      <c r="DT721" s="11"/>
      <c r="DU721" s="2"/>
      <c r="DV721" s="2"/>
      <c r="DW721" s="2"/>
      <c r="DX721" s="2"/>
      <c r="DY721" s="2"/>
    </row>
    <row r="722" spans="1:129" ht="18" hidden="1" customHeight="1" outlineLevel="1" x14ac:dyDescent="0.15">
      <c r="A722" s="2"/>
      <c r="B722" s="53">
        <f t="shared" si="444"/>
        <v>718</v>
      </c>
      <c r="C722" s="5"/>
      <c r="D722" s="6"/>
      <c r="E722" s="7"/>
      <c r="F722" s="8"/>
      <c r="G722" s="111"/>
      <c r="H722" s="112"/>
      <c r="I722" s="113">
        <f t="shared" si="409"/>
        <v>0</v>
      </c>
      <c r="J722" s="114">
        <f t="shared" si="410"/>
        <v>0</v>
      </c>
      <c r="K722" s="115">
        <f t="shared" ref="K722:K785" si="445">IFERROR(L722/J722,0)</f>
        <v>0</v>
      </c>
      <c r="L722" s="113">
        <f t="shared" si="411"/>
        <v>0</v>
      </c>
      <c r="M722" s="114">
        <f t="shared" si="412"/>
        <v>0</v>
      </c>
      <c r="N722" s="115">
        <f t="shared" ref="N722:N785" si="446">IFERROR(O722/M722,0)</f>
        <v>0</v>
      </c>
      <c r="O722" s="113">
        <f t="shared" si="413"/>
        <v>0</v>
      </c>
      <c r="P722" s="116">
        <f t="shared" si="414"/>
        <v>0</v>
      </c>
      <c r="Q722" s="117">
        <f t="shared" si="415"/>
        <v>0</v>
      </c>
      <c r="R722" s="118">
        <f t="shared" si="416"/>
        <v>0</v>
      </c>
      <c r="S722" s="111"/>
      <c r="T722" s="112"/>
      <c r="U722" s="119">
        <f t="shared" si="417"/>
        <v>0</v>
      </c>
      <c r="V722" s="120"/>
      <c r="W722" s="115">
        <f>IFERROR(IF(V722="",0,(SUMIF($G$3:U$3,"金额-入",$G722:U722)-SUMIF($G$3:U$3,"金额-出",$G722:U722))/(SUMIF($G$3:U$3,"数量-入",$G722:U722)-SUMIF($G$3:U$3,"数量-出",$G722:U722))),0)</f>
        <v>0</v>
      </c>
      <c r="X722" s="115">
        <f t="shared" si="418"/>
        <v>0</v>
      </c>
      <c r="Y722" s="121"/>
      <c r="Z722" s="122"/>
      <c r="AA722" s="111"/>
      <c r="AB722" s="112"/>
      <c r="AC722" s="119">
        <f t="shared" si="419"/>
        <v>0</v>
      </c>
      <c r="AD722" s="120"/>
      <c r="AE722" s="115">
        <f>IFERROR(IF(AD722="",0,(SUMIF($G$3:AC$3,"金额-入",$G722:AC722)-SUMIF($G$3:AC$3,"金额-出",$G722:AC722))/(SUMIF($G$3:AC$3,"数量-入",$G722:AC722)-SUMIF($G$3:AC$3,"数量-出",$G722:AC722))),0)</f>
        <v>0</v>
      </c>
      <c r="AF722" s="115">
        <f t="shared" si="420"/>
        <v>0</v>
      </c>
      <c r="AG722" s="121"/>
      <c r="AH722" s="122"/>
      <c r="AI722" s="123"/>
      <c r="AJ722" s="112"/>
      <c r="AK722" s="119">
        <f t="shared" si="421"/>
        <v>0</v>
      </c>
      <c r="AL722" s="124"/>
      <c r="AM722" s="115">
        <f>IFERROR(IF(AL722="",0,(SUMIF($G$3:AK$3,"金额-入",$G722:AK722)-SUMIF($G$3:AK$3,"金额-出",$G722:AK722))/(SUMIF($G$3:AK$3,"数量-入",$G722:AK722)-SUMIF($G$3:AK$3,"数量-出",$G722:AK722))),0)</f>
        <v>0</v>
      </c>
      <c r="AN722" s="115">
        <f t="shared" si="422"/>
        <v>0</v>
      </c>
      <c r="AO722" s="125"/>
      <c r="AP722" s="126"/>
      <c r="AQ722" s="123"/>
      <c r="AR722" s="112"/>
      <c r="AS722" s="119">
        <f t="shared" si="423"/>
        <v>0</v>
      </c>
      <c r="AT722" s="124"/>
      <c r="AU722" s="115">
        <f>IFERROR(IF(AT722="",0,(SUMIF($G$3:AS$3,"金额-入",$G722:AS722)-SUMIF($G$3:AS$3,"金额-出",$G722:AS722))/(SUMIF($G$3:AS$3,"数量-入",$G722:AS722)-SUMIF($G$3:AS$3,"数量-出",$G722:AS722))),0)</f>
        <v>0</v>
      </c>
      <c r="AV722" s="115">
        <f t="shared" si="424"/>
        <v>0</v>
      </c>
      <c r="AW722" s="125"/>
      <c r="AX722" s="126"/>
      <c r="AY722" s="123"/>
      <c r="AZ722" s="112"/>
      <c r="BA722" s="119">
        <f t="shared" si="425"/>
        <v>0</v>
      </c>
      <c r="BB722" s="124"/>
      <c r="BC722" s="115">
        <f>IFERROR(IF(BB722="",0,(SUMIF($G$3:BA$3,"金额-入",$G722:BA722)-SUMIF($G$3:BA$3,"金额-出",$G722:BA722))/(SUMIF($G$3:BA$3,"数量-入",$G722:BA722)-SUMIF($G$3:BA$3,"数量-出",$G722:BA722))),0)</f>
        <v>0</v>
      </c>
      <c r="BD722" s="115">
        <f t="shared" si="426"/>
        <v>0</v>
      </c>
      <c r="BE722" s="125"/>
      <c r="BF722" s="126"/>
      <c r="BG722" s="123"/>
      <c r="BH722" s="112"/>
      <c r="BI722" s="119">
        <f t="shared" si="427"/>
        <v>0</v>
      </c>
      <c r="BJ722" s="124"/>
      <c r="BK722" s="115">
        <f>IFERROR(IF(BJ722="",0,(SUMIF($G$3:BI$3,"金额-入",$G722:BI722)-SUMIF($G$3:BI$3,"金额-出",$G722:BI722))/(SUMIF($G$3:BI$3,"数量-入",$G722:BI722)-SUMIF($G$3:BI$3,"数量-出",$G722:BI722))),0)</f>
        <v>0</v>
      </c>
      <c r="BL722" s="115">
        <f t="shared" si="428"/>
        <v>0</v>
      </c>
      <c r="BM722" s="125"/>
      <c r="BN722" s="126"/>
      <c r="BO722" s="123"/>
      <c r="BP722" s="112"/>
      <c r="BQ722" s="119">
        <f t="shared" si="429"/>
        <v>0</v>
      </c>
      <c r="BR722" s="124"/>
      <c r="BS722" s="115">
        <f>IFERROR(IF(BR722="",0,(SUMIF($G$3:BQ$3,"金额-入",$G722:BQ722)-SUMIF($G$3:BQ$3,"金额-出",$G722:BQ722))/(SUMIF($G$3:BQ$3,"数量-入",$G722:BQ722)-SUMIF($G$3:BQ$3,"数量-出",$G722:BQ722))),0)</f>
        <v>0</v>
      </c>
      <c r="BT722" s="115">
        <f t="shared" si="430"/>
        <v>0</v>
      </c>
      <c r="BU722" s="125"/>
      <c r="BV722" s="126"/>
      <c r="BW722" s="123"/>
      <c r="BX722" s="112"/>
      <c r="BY722" s="119">
        <f t="shared" si="431"/>
        <v>0</v>
      </c>
      <c r="BZ722" s="124"/>
      <c r="CA722" s="115">
        <f>IFERROR(IF(BZ722="",0,(SUMIF($G$3:BY$3,"金额-入",$G722:BY722)-SUMIF($G$3:BY$3,"金额-出",$G722:BY722))/(SUMIF($G$3:BY$3,"数量-入",$G722:BY722)-SUMIF($G$3:BY$3,"数量-出",$G722:BY722))),0)</f>
        <v>0</v>
      </c>
      <c r="CB722" s="115">
        <f t="shared" si="432"/>
        <v>0</v>
      </c>
      <c r="CC722" s="125"/>
      <c r="CD722" s="126"/>
      <c r="CE722" s="123"/>
      <c r="CF722" s="112"/>
      <c r="CG722" s="119">
        <f t="shared" si="433"/>
        <v>0</v>
      </c>
      <c r="CH722" s="124"/>
      <c r="CI722" s="115">
        <f>IFERROR(IF(CH722="",0,(SUMIF($G$3:CG$3,"金额-入",$G722:CG722)-SUMIF($G$3:CG$3,"金额-出",$G722:CG722))/(SUMIF($G$3:CG$3,"数量-入",$G722:CG722)-SUMIF($G$3:CG$3,"数量-出",$G722:CG722))),0)</f>
        <v>0</v>
      </c>
      <c r="CJ722" s="115">
        <f t="shared" si="434"/>
        <v>0</v>
      </c>
      <c r="CK722" s="125"/>
      <c r="CL722" s="126"/>
      <c r="CM722" s="123"/>
      <c r="CN722" s="112"/>
      <c r="CO722" s="119">
        <f t="shared" si="435"/>
        <v>0</v>
      </c>
      <c r="CP722" s="124"/>
      <c r="CQ722" s="115">
        <f>IFERROR(IF(CP722="",0,(SUMIF($G$3:CO$3,"金额-入",$G722:CO722)-SUMIF($G$3:CO$3,"金额-出",$G722:CO722))/(SUMIF($G$3:CO$3,"数量-入",$G722:CO722)-SUMIF($G$3:CO$3,"数量-出",$G722:CO722))),0)</f>
        <v>0</v>
      </c>
      <c r="CR722" s="115">
        <f t="shared" si="436"/>
        <v>0</v>
      </c>
      <c r="CS722" s="125"/>
      <c r="CT722" s="126"/>
      <c r="CU722" s="123"/>
      <c r="CV722" s="112"/>
      <c r="CW722" s="119">
        <f t="shared" si="437"/>
        <v>0</v>
      </c>
      <c r="CX722" s="124"/>
      <c r="CY722" s="115">
        <f>IFERROR(IF(CX722="",0,(SUMIF($G$3:CW$3,"金额-入",$G722:CW722)-SUMIF($G$3:CW$3,"金额-出",$G722:CW722))/(SUMIF($G$3:CW$3,"数量-入",$G722:CW722)-SUMIF($G$3:CW$3,"数量-出",$G722:CW722))),0)</f>
        <v>0</v>
      </c>
      <c r="CZ722" s="115">
        <f t="shared" si="438"/>
        <v>0</v>
      </c>
      <c r="DA722" s="125"/>
      <c r="DB722" s="126"/>
      <c r="DC722" s="123"/>
      <c r="DD722" s="112"/>
      <c r="DE722" s="119">
        <f t="shared" si="439"/>
        <v>0</v>
      </c>
      <c r="DF722" s="124"/>
      <c r="DG722" s="115">
        <f>IFERROR(IF(DF722="",0,(SUMIF($G$3:DE$3,"金额-入",$G722:DE722)-SUMIF($G$3:DE$3,"金额-出",$G722:DE722))/(SUMIF($G$3:DE$3,"数量-入",$G722:DE722)-SUMIF($G$3:DE$3,"数量-出",$G722:DE722))),0)</f>
        <v>0</v>
      </c>
      <c r="DH722" s="115">
        <f t="shared" si="440"/>
        <v>0</v>
      </c>
      <c r="DI722" s="125"/>
      <c r="DJ722" s="126"/>
      <c r="DK722" s="109">
        <f t="array" ref="DK722">MIN(IF(($G$3:$DJ$3="单价")*(G722:DJ722&lt;&gt;0),G722:DJ722))</f>
        <v>0</v>
      </c>
      <c r="DL722" s="97">
        <f t="array" ref="DL722">MAX(IF($G$3:$DJ$3="单价",G722:DJ722))</f>
        <v>0</v>
      </c>
      <c r="DM722" s="115">
        <f t="shared" si="441"/>
        <v>0</v>
      </c>
      <c r="DN722" s="127"/>
      <c r="DO722" s="2"/>
      <c r="DP722" s="11">
        <f t="shared" si="442"/>
        <v>0</v>
      </c>
      <c r="DQ722" s="11">
        <f t="shared" si="443"/>
        <v>0</v>
      </c>
      <c r="DR722" s="11"/>
      <c r="DS722" s="11"/>
      <c r="DT722" s="11"/>
      <c r="DU722" s="2"/>
      <c r="DV722" s="2"/>
      <c r="DW722" s="2"/>
      <c r="DX722" s="2"/>
      <c r="DY722" s="2"/>
    </row>
    <row r="723" spans="1:129" ht="18" hidden="1" customHeight="1" outlineLevel="1" x14ac:dyDescent="0.15">
      <c r="A723" s="2"/>
      <c r="B723" s="53">
        <f t="shared" si="444"/>
        <v>719</v>
      </c>
      <c r="C723" s="5"/>
      <c r="D723" s="6"/>
      <c r="E723" s="7"/>
      <c r="F723" s="8"/>
      <c r="G723" s="111"/>
      <c r="H723" s="112"/>
      <c r="I723" s="113">
        <f t="shared" ref="I723:I786" si="447">G723*H723</f>
        <v>0</v>
      </c>
      <c r="J723" s="114">
        <f t="shared" ref="J723:J786" si="448">+SUMIF($S$3:$DJ$3,"数量-入",S723:DJ723)</f>
        <v>0</v>
      </c>
      <c r="K723" s="115">
        <f t="shared" si="445"/>
        <v>0</v>
      </c>
      <c r="L723" s="113">
        <f t="shared" ref="L723:L786" si="449">+SUMIF($S$3:$DJ$3,"金额-入",S723:DJ723)</f>
        <v>0</v>
      </c>
      <c r="M723" s="114">
        <f t="shared" ref="M723:M786" si="450">SUMIF($S$3:$DJ$3,"数量-出",S723:DJ723)</f>
        <v>0</v>
      </c>
      <c r="N723" s="115">
        <f t="shared" si="446"/>
        <v>0</v>
      </c>
      <c r="O723" s="113">
        <f t="shared" ref="O723:O786" si="451">+SUMIF($S$3:$DJ$3,"金额-出",S723:DJ723)</f>
        <v>0</v>
      </c>
      <c r="P723" s="116">
        <f t="shared" ref="P723:P786" si="452">G723+J723-M723</f>
        <v>0</v>
      </c>
      <c r="Q723" s="117">
        <f t="shared" ref="Q723:Q786" si="453">IFERROR(R723/P723,0)</f>
        <v>0</v>
      </c>
      <c r="R723" s="118">
        <f t="shared" ref="R723:R786" si="454">I723+L723-O723</f>
        <v>0</v>
      </c>
      <c r="S723" s="111"/>
      <c r="T723" s="112"/>
      <c r="U723" s="119">
        <f t="shared" ref="U723:U786" si="455">S723*T723</f>
        <v>0</v>
      </c>
      <c r="V723" s="120"/>
      <c r="W723" s="115">
        <f>IFERROR(IF(V723="",0,(SUMIF($G$3:U$3,"金额-入",$G723:U723)-SUMIF($G$3:U$3,"金额-出",$G723:U723))/(SUMIF($G$3:U$3,"数量-入",$G723:U723)-SUMIF($G$3:U$3,"数量-出",$G723:U723))),0)</f>
        <v>0</v>
      </c>
      <c r="X723" s="115">
        <f t="shared" ref="X723:X786" si="456">V723*W723</f>
        <v>0</v>
      </c>
      <c r="Y723" s="121"/>
      <c r="Z723" s="122"/>
      <c r="AA723" s="111"/>
      <c r="AB723" s="112"/>
      <c r="AC723" s="119">
        <f t="shared" ref="AC723:AC786" si="457">AA723*AB723</f>
        <v>0</v>
      </c>
      <c r="AD723" s="120"/>
      <c r="AE723" s="115">
        <f>IFERROR(IF(AD723="",0,(SUMIF($G$3:AC$3,"金额-入",$G723:AC723)-SUMIF($G$3:AC$3,"金额-出",$G723:AC723))/(SUMIF($G$3:AC$3,"数量-入",$G723:AC723)-SUMIF($G$3:AC$3,"数量-出",$G723:AC723))),0)</f>
        <v>0</v>
      </c>
      <c r="AF723" s="115">
        <f t="shared" ref="AF723:AF786" si="458">AD723*AE723</f>
        <v>0</v>
      </c>
      <c r="AG723" s="121"/>
      <c r="AH723" s="122"/>
      <c r="AI723" s="123"/>
      <c r="AJ723" s="112"/>
      <c r="AK723" s="119">
        <f t="shared" ref="AK723:AK786" si="459">AI723*AJ723</f>
        <v>0</v>
      </c>
      <c r="AL723" s="124"/>
      <c r="AM723" s="115">
        <f>IFERROR(IF(AL723="",0,(SUMIF($G$3:AK$3,"金额-入",$G723:AK723)-SUMIF($G$3:AK$3,"金额-出",$G723:AK723))/(SUMIF($G$3:AK$3,"数量-入",$G723:AK723)-SUMIF($G$3:AK$3,"数量-出",$G723:AK723))),0)</f>
        <v>0</v>
      </c>
      <c r="AN723" s="115">
        <f t="shared" ref="AN723:AN786" si="460">AL723*AM723</f>
        <v>0</v>
      </c>
      <c r="AO723" s="125"/>
      <c r="AP723" s="126"/>
      <c r="AQ723" s="123"/>
      <c r="AR723" s="112"/>
      <c r="AS723" s="119">
        <f t="shared" ref="AS723:AS786" si="461">AQ723*AR723</f>
        <v>0</v>
      </c>
      <c r="AT723" s="124"/>
      <c r="AU723" s="115">
        <f>IFERROR(IF(AT723="",0,(SUMIF($G$3:AS$3,"金额-入",$G723:AS723)-SUMIF($G$3:AS$3,"金额-出",$G723:AS723))/(SUMIF($G$3:AS$3,"数量-入",$G723:AS723)-SUMIF($G$3:AS$3,"数量-出",$G723:AS723))),0)</f>
        <v>0</v>
      </c>
      <c r="AV723" s="115">
        <f t="shared" ref="AV723:AV786" si="462">AT723*AU723</f>
        <v>0</v>
      </c>
      <c r="AW723" s="125"/>
      <c r="AX723" s="126"/>
      <c r="AY723" s="123"/>
      <c r="AZ723" s="112"/>
      <c r="BA723" s="119">
        <f t="shared" ref="BA723:BA786" si="463">AY723*AZ723</f>
        <v>0</v>
      </c>
      <c r="BB723" s="124"/>
      <c r="BC723" s="115">
        <f>IFERROR(IF(BB723="",0,(SUMIF($G$3:BA$3,"金额-入",$G723:BA723)-SUMIF($G$3:BA$3,"金额-出",$G723:BA723))/(SUMIF($G$3:BA$3,"数量-入",$G723:BA723)-SUMIF($G$3:BA$3,"数量-出",$G723:BA723))),0)</f>
        <v>0</v>
      </c>
      <c r="BD723" s="115">
        <f t="shared" ref="BD723:BD786" si="464">BB723*BC723</f>
        <v>0</v>
      </c>
      <c r="BE723" s="125"/>
      <c r="BF723" s="126"/>
      <c r="BG723" s="123"/>
      <c r="BH723" s="112"/>
      <c r="BI723" s="119">
        <f t="shared" ref="BI723:BI786" si="465">BG723*BH723</f>
        <v>0</v>
      </c>
      <c r="BJ723" s="124"/>
      <c r="BK723" s="115">
        <f>IFERROR(IF(BJ723="",0,(SUMIF($G$3:BI$3,"金额-入",$G723:BI723)-SUMIF($G$3:BI$3,"金额-出",$G723:BI723))/(SUMIF($G$3:BI$3,"数量-入",$G723:BI723)-SUMIF($G$3:BI$3,"数量-出",$G723:BI723))),0)</f>
        <v>0</v>
      </c>
      <c r="BL723" s="115">
        <f t="shared" ref="BL723:BL786" si="466">BJ723*BK723</f>
        <v>0</v>
      </c>
      <c r="BM723" s="125"/>
      <c r="BN723" s="126"/>
      <c r="BO723" s="123"/>
      <c r="BP723" s="112"/>
      <c r="BQ723" s="119">
        <f t="shared" ref="BQ723:BQ786" si="467">BO723*BP723</f>
        <v>0</v>
      </c>
      <c r="BR723" s="124"/>
      <c r="BS723" s="115">
        <f>IFERROR(IF(BR723="",0,(SUMIF($G$3:BQ$3,"金额-入",$G723:BQ723)-SUMIF($G$3:BQ$3,"金额-出",$G723:BQ723))/(SUMIF($G$3:BQ$3,"数量-入",$G723:BQ723)-SUMIF($G$3:BQ$3,"数量-出",$G723:BQ723))),0)</f>
        <v>0</v>
      </c>
      <c r="BT723" s="115">
        <f t="shared" ref="BT723:BT786" si="468">BR723*BS723</f>
        <v>0</v>
      </c>
      <c r="BU723" s="125"/>
      <c r="BV723" s="126"/>
      <c r="BW723" s="123"/>
      <c r="BX723" s="112"/>
      <c r="BY723" s="119">
        <f t="shared" ref="BY723:BY786" si="469">BW723*BX723</f>
        <v>0</v>
      </c>
      <c r="BZ723" s="124"/>
      <c r="CA723" s="115">
        <f>IFERROR(IF(BZ723="",0,(SUMIF($G$3:BY$3,"金额-入",$G723:BY723)-SUMIF($G$3:BY$3,"金额-出",$G723:BY723))/(SUMIF($G$3:BY$3,"数量-入",$G723:BY723)-SUMIF($G$3:BY$3,"数量-出",$G723:BY723))),0)</f>
        <v>0</v>
      </c>
      <c r="CB723" s="115">
        <f t="shared" ref="CB723:CB786" si="470">BZ723*CA723</f>
        <v>0</v>
      </c>
      <c r="CC723" s="125"/>
      <c r="CD723" s="126"/>
      <c r="CE723" s="123"/>
      <c r="CF723" s="112"/>
      <c r="CG723" s="119">
        <f t="shared" ref="CG723:CG786" si="471">CE723*CF723</f>
        <v>0</v>
      </c>
      <c r="CH723" s="124"/>
      <c r="CI723" s="115">
        <f>IFERROR(IF(CH723="",0,(SUMIF($G$3:CG$3,"金额-入",$G723:CG723)-SUMIF($G$3:CG$3,"金额-出",$G723:CG723))/(SUMIF($G$3:CG$3,"数量-入",$G723:CG723)-SUMIF($G$3:CG$3,"数量-出",$G723:CG723))),0)</f>
        <v>0</v>
      </c>
      <c r="CJ723" s="115">
        <f t="shared" ref="CJ723:CJ786" si="472">CH723*CI723</f>
        <v>0</v>
      </c>
      <c r="CK723" s="125"/>
      <c r="CL723" s="126"/>
      <c r="CM723" s="123"/>
      <c r="CN723" s="112"/>
      <c r="CO723" s="119">
        <f t="shared" ref="CO723:CO786" si="473">CM723*CN723</f>
        <v>0</v>
      </c>
      <c r="CP723" s="124"/>
      <c r="CQ723" s="115">
        <f>IFERROR(IF(CP723="",0,(SUMIF($G$3:CO$3,"金额-入",$G723:CO723)-SUMIF($G$3:CO$3,"金额-出",$G723:CO723))/(SUMIF($G$3:CO$3,"数量-入",$G723:CO723)-SUMIF($G$3:CO$3,"数量-出",$G723:CO723))),0)</f>
        <v>0</v>
      </c>
      <c r="CR723" s="115">
        <f t="shared" ref="CR723:CR786" si="474">CP723*CQ723</f>
        <v>0</v>
      </c>
      <c r="CS723" s="125"/>
      <c r="CT723" s="126"/>
      <c r="CU723" s="123"/>
      <c r="CV723" s="112"/>
      <c r="CW723" s="119">
        <f t="shared" ref="CW723:CW786" si="475">CU723*CV723</f>
        <v>0</v>
      </c>
      <c r="CX723" s="124"/>
      <c r="CY723" s="115">
        <f>IFERROR(IF(CX723="",0,(SUMIF($G$3:CW$3,"金额-入",$G723:CW723)-SUMIF($G$3:CW$3,"金额-出",$G723:CW723))/(SUMIF($G$3:CW$3,"数量-入",$G723:CW723)-SUMIF($G$3:CW$3,"数量-出",$G723:CW723))),0)</f>
        <v>0</v>
      </c>
      <c r="CZ723" s="115">
        <f t="shared" ref="CZ723:CZ786" si="476">CX723*CY723</f>
        <v>0</v>
      </c>
      <c r="DA723" s="125"/>
      <c r="DB723" s="126"/>
      <c r="DC723" s="123"/>
      <c r="DD723" s="112"/>
      <c r="DE723" s="119">
        <f t="shared" ref="DE723:DE786" si="477">DC723*DD723</f>
        <v>0</v>
      </c>
      <c r="DF723" s="124"/>
      <c r="DG723" s="115">
        <f>IFERROR(IF(DF723="",0,(SUMIF($G$3:DE$3,"金额-入",$G723:DE723)-SUMIF($G$3:DE$3,"金额-出",$G723:DE723))/(SUMIF($G$3:DE$3,"数量-入",$G723:DE723)-SUMIF($G$3:DE$3,"数量-出",$G723:DE723))),0)</f>
        <v>0</v>
      </c>
      <c r="DH723" s="115">
        <f t="shared" ref="DH723:DH786" si="478">DF723*DG723</f>
        <v>0</v>
      </c>
      <c r="DI723" s="125"/>
      <c r="DJ723" s="126"/>
      <c r="DK723" s="109">
        <f t="array" ref="DK723">MIN(IF(($G$3:$DJ$3="单价")*(G723:DJ723&lt;&gt;0),G723:DJ723))</f>
        <v>0</v>
      </c>
      <c r="DL723" s="97">
        <f t="array" ref="DL723">MAX(IF($G$3:$DJ$3="单价",G723:DJ723))</f>
        <v>0</v>
      </c>
      <c r="DM723" s="115">
        <f t="shared" ref="DM723:DM786" si="479">IFERROR(SUMIF($G$3:$DJ$3,"金额-入",G723:DJ723)/SUMIF($G$3:$DJ$3,"数量-入",G723:DJ723),0)</f>
        <v>0</v>
      </c>
      <c r="DN723" s="127"/>
      <c r="DO723" s="2"/>
      <c r="DP723" s="11">
        <f t="shared" ref="DP723:DP786" si="480">ROUND(SUMIF($G$3:$DN$3,"数量-入",G723:DN723)-SUMIF($G$3:$DN$3,"数量-出",G723:DN723)-P723,0)</f>
        <v>0</v>
      </c>
      <c r="DQ723" s="11">
        <f t="shared" ref="DQ723:DQ786" si="481">ROUND(SUMIF($G$3:$DN$3,"金额-入",G723:DN723)-SUMIF($G$3:$DN$3,"金额-出",G723:DN723)-R723,0)</f>
        <v>0</v>
      </c>
      <c r="DR723" s="11"/>
      <c r="DS723" s="11"/>
      <c r="DT723" s="11"/>
      <c r="DU723" s="2"/>
      <c r="DV723" s="2"/>
      <c r="DW723" s="2"/>
      <c r="DX723" s="2"/>
      <c r="DY723" s="2"/>
    </row>
    <row r="724" spans="1:129" ht="18" hidden="1" customHeight="1" outlineLevel="1" x14ac:dyDescent="0.15">
      <c r="A724" s="2"/>
      <c r="B724" s="53">
        <f t="shared" si="444"/>
        <v>720</v>
      </c>
      <c r="C724" s="5"/>
      <c r="D724" s="6"/>
      <c r="E724" s="7"/>
      <c r="F724" s="8"/>
      <c r="G724" s="111"/>
      <c r="H724" s="112"/>
      <c r="I724" s="113">
        <f t="shared" si="447"/>
        <v>0</v>
      </c>
      <c r="J724" s="114">
        <f t="shared" si="448"/>
        <v>0</v>
      </c>
      <c r="K724" s="115">
        <f t="shared" si="445"/>
        <v>0</v>
      </c>
      <c r="L724" s="113">
        <f t="shared" si="449"/>
        <v>0</v>
      </c>
      <c r="M724" s="114">
        <f t="shared" si="450"/>
        <v>0</v>
      </c>
      <c r="N724" s="115">
        <f t="shared" si="446"/>
        <v>0</v>
      </c>
      <c r="O724" s="113">
        <f t="shared" si="451"/>
        <v>0</v>
      </c>
      <c r="P724" s="116">
        <f t="shared" si="452"/>
        <v>0</v>
      </c>
      <c r="Q724" s="117">
        <f t="shared" si="453"/>
        <v>0</v>
      </c>
      <c r="R724" s="118">
        <f t="shared" si="454"/>
        <v>0</v>
      </c>
      <c r="S724" s="111"/>
      <c r="T724" s="112"/>
      <c r="U724" s="119">
        <f t="shared" si="455"/>
        <v>0</v>
      </c>
      <c r="V724" s="120"/>
      <c r="W724" s="115">
        <f>IFERROR(IF(V724="",0,(SUMIF($G$3:U$3,"金额-入",$G724:U724)-SUMIF($G$3:U$3,"金额-出",$G724:U724))/(SUMIF($G$3:U$3,"数量-入",$G724:U724)-SUMIF($G$3:U$3,"数量-出",$G724:U724))),0)</f>
        <v>0</v>
      </c>
      <c r="X724" s="115">
        <f t="shared" si="456"/>
        <v>0</v>
      </c>
      <c r="Y724" s="121"/>
      <c r="Z724" s="122"/>
      <c r="AA724" s="111"/>
      <c r="AB724" s="112"/>
      <c r="AC724" s="119">
        <f t="shared" si="457"/>
        <v>0</v>
      </c>
      <c r="AD724" s="120"/>
      <c r="AE724" s="115">
        <f>IFERROR(IF(AD724="",0,(SUMIF($G$3:AC$3,"金额-入",$G724:AC724)-SUMIF($G$3:AC$3,"金额-出",$G724:AC724))/(SUMIF($G$3:AC$3,"数量-入",$G724:AC724)-SUMIF($G$3:AC$3,"数量-出",$G724:AC724))),0)</f>
        <v>0</v>
      </c>
      <c r="AF724" s="115">
        <f t="shared" si="458"/>
        <v>0</v>
      </c>
      <c r="AG724" s="121"/>
      <c r="AH724" s="122"/>
      <c r="AI724" s="123"/>
      <c r="AJ724" s="112"/>
      <c r="AK724" s="119">
        <f t="shared" si="459"/>
        <v>0</v>
      </c>
      <c r="AL724" s="124"/>
      <c r="AM724" s="115">
        <f>IFERROR(IF(AL724="",0,(SUMIF($G$3:AK$3,"金额-入",$G724:AK724)-SUMIF($G$3:AK$3,"金额-出",$G724:AK724))/(SUMIF($G$3:AK$3,"数量-入",$G724:AK724)-SUMIF($G$3:AK$3,"数量-出",$G724:AK724))),0)</f>
        <v>0</v>
      </c>
      <c r="AN724" s="115">
        <f t="shared" si="460"/>
        <v>0</v>
      </c>
      <c r="AO724" s="125"/>
      <c r="AP724" s="126"/>
      <c r="AQ724" s="123"/>
      <c r="AR724" s="112"/>
      <c r="AS724" s="119">
        <f t="shared" si="461"/>
        <v>0</v>
      </c>
      <c r="AT724" s="124"/>
      <c r="AU724" s="115">
        <f>IFERROR(IF(AT724="",0,(SUMIF($G$3:AS$3,"金额-入",$G724:AS724)-SUMIF($G$3:AS$3,"金额-出",$G724:AS724))/(SUMIF($G$3:AS$3,"数量-入",$G724:AS724)-SUMIF($G$3:AS$3,"数量-出",$G724:AS724))),0)</f>
        <v>0</v>
      </c>
      <c r="AV724" s="115">
        <f t="shared" si="462"/>
        <v>0</v>
      </c>
      <c r="AW724" s="125"/>
      <c r="AX724" s="126"/>
      <c r="AY724" s="123"/>
      <c r="AZ724" s="112"/>
      <c r="BA724" s="119">
        <f t="shared" si="463"/>
        <v>0</v>
      </c>
      <c r="BB724" s="124"/>
      <c r="BC724" s="115">
        <f>IFERROR(IF(BB724="",0,(SUMIF($G$3:BA$3,"金额-入",$G724:BA724)-SUMIF($G$3:BA$3,"金额-出",$G724:BA724))/(SUMIF($G$3:BA$3,"数量-入",$G724:BA724)-SUMIF($G$3:BA$3,"数量-出",$G724:BA724))),0)</f>
        <v>0</v>
      </c>
      <c r="BD724" s="115">
        <f t="shared" si="464"/>
        <v>0</v>
      </c>
      <c r="BE724" s="125"/>
      <c r="BF724" s="126"/>
      <c r="BG724" s="123"/>
      <c r="BH724" s="112"/>
      <c r="BI724" s="119">
        <f t="shared" si="465"/>
        <v>0</v>
      </c>
      <c r="BJ724" s="124"/>
      <c r="BK724" s="115">
        <f>IFERROR(IF(BJ724="",0,(SUMIF($G$3:BI$3,"金额-入",$G724:BI724)-SUMIF($G$3:BI$3,"金额-出",$G724:BI724))/(SUMIF($G$3:BI$3,"数量-入",$G724:BI724)-SUMIF($G$3:BI$3,"数量-出",$G724:BI724))),0)</f>
        <v>0</v>
      </c>
      <c r="BL724" s="115">
        <f t="shared" si="466"/>
        <v>0</v>
      </c>
      <c r="BM724" s="125"/>
      <c r="BN724" s="126"/>
      <c r="BO724" s="123"/>
      <c r="BP724" s="112"/>
      <c r="BQ724" s="119">
        <f t="shared" si="467"/>
        <v>0</v>
      </c>
      <c r="BR724" s="124"/>
      <c r="BS724" s="115">
        <f>IFERROR(IF(BR724="",0,(SUMIF($G$3:BQ$3,"金额-入",$G724:BQ724)-SUMIF($G$3:BQ$3,"金额-出",$G724:BQ724))/(SUMIF($G$3:BQ$3,"数量-入",$G724:BQ724)-SUMIF($G$3:BQ$3,"数量-出",$G724:BQ724))),0)</f>
        <v>0</v>
      </c>
      <c r="BT724" s="115">
        <f t="shared" si="468"/>
        <v>0</v>
      </c>
      <c r="BU724" s="125"/>
      <c r="BV724" s="126"/>
      <c r="BW724" s="123"/>
      <c r="BX724" s="112"/>
      <c r="BY724" s="119">
        <f t="shared" si="469"/>
        <v>0</v>
      </c>
      <c r="BZ724" s="124"/>
      <c r="CA724" s="115">
        <f>IFERROR(IF(BZ724="",0,(SUMIF($G$3:BY$3,"金额-入",$G724:BY724)-SUMIF($G$3:BY$3,"金额-出",$G724:BY724))/(SUMIF($G$3:BY$3,"数量-入",$G724:BY724)-SUMIF($G$3:BY$3,"数量-出",$G724:BY724))),0)</f>
        <v>0</v>
      </c>
      <c r="CB724" s="115">
        <f t="shared" si="470"/>
        <v>0</v>
      </c>
      <c r="CC724" s="125"/>
      <c r="CD724" s="126"/>
      <c r="CE724" s="123"/>
      <c r="CF724" s="112"/>
      <c r="CG724" s="119">
        <f t="shared" si="471"/>
        <v>0</v>
      </c>
      <c r="CH724" s="124"/>
      <c r="CI724" s="115">
        <f>IFERROR(IF(CH724="",0,(SUMIF($G$3:CG$3,"金额-入",$G724:CG724)-SUMIF($G$3:CG$3,"金额-出",$G724:CG724))/(SUMIF($G$3:CG$3,"数量-入",$G724:CG724)-SUMIF($G$3:CG$3,"数量-出",$G724:CG724))),0)</f>
        <v>0</v>
      </c>
      <c r="CJ724" s="115">
        <f t="shared" si="472"/>
        <v>0</v>
      </c>
      <c r="CK724" s="125"/>
      <c r="CL724" s="126"/>
      <c r="CM724" s="123"/>
      <c r="CN724" s="112"/>
      <c r="CO724" s="119">
        <f t="shared" si="473"/>
        <v>0</v>
      </c>
      <c r="CP724" s="124"/>
      <c r="CQ724" s="115">
        <f>IFERROR(IF(CP724="",0,(SUMIF($G$3:CO$3,"金额-入",$G724:CO724)-SUMIF($G$3:CO$3,"金额-出",$G724:CO724))/(SUMIF($G$3:CO$3,"数量-入",$G724:CO724)-SUMIF($G$3:CO$3,"数量-出",$G724:CO724))),0)</f>
        <v>0</v>
      </c>
      <c r="CR724" s="115">
        <f t="shared" si="474"/>
        <v>0</v>
      </c>
      <c r="CS724" s="125"/>
      <c r="CT724" s="126"/>
      <c r="CU724" s="123"/>
      <c r="CV724" s="112"/>
      <c r="CW724" s="119">
        <f t="shared" si="475"/>
        <v>0</v>
      </c>
      <c r="CX724" s="124"/>
      <c r="CY724" s="115">
        <f>IFERROR(IF(CX724="",0,(SUMIF($G$3:CW$3,"金额-入",$G724:CW724)-SUMIF($G$3:CW$3,"金额-出",$G724:CW724))/(SUMIF($G$3:CW$3,"数量-入",$G724:CW724)-SUMIF($G$3:CW$3,"数量-出",$G724:CW724))),0)</f>
        <v>0</v>
      </c>
      <c r="CZ724" s="115">
        <f t="shared" si="476"/>
        <v>0</v>
      </c>
      <c r="DA724" s="125"/>
      <c r="DB724" s="126"/>
      <c r="DC724" s="123"/>
      <c r="DD724" s="112"/>
      <c r="DE724" s="119">
        <f t="shared" si="477"/>
        <v>0</v>
      </c>
      <c r="DF724" s="124"/>
      <c r="DG724" s="115">
        <f>IFERROR(IF(DF724="",0,(SUMIF($G$3:DE$3,"金额-入",$G724:DE724)-SUMIF($G$3:DE$3,"金额-出",$G724:DE724))/(SUMIF($G$3:DE$3,"数量-入",$G724:DE724)-SUMIF($G$3:DE$3,"数量-出",$G724:DE724))),0)</f>
        <v>0</v>
      </c>
      <c r="DH724" s="115">
        <f t="shared" si="478"/>
        <v>0</v>
      </c>
      <c r="DI724" s="125"/>
      <c r="DJ724" s="126"/>
      <c r="DK724" s="109">
        <f t="array" ref="DK724">MIN(IF(($G$3:$DJ$3="单价")*(G724:DJ724&lt;&gt;0),G724:DJ724))</f>
        <v>0</v>
      </c>
      <c r="DL724" s="97">
        <f t="array" ref="DL724">MAX(IF($G$3:$DJ$3="单价",G724:DJ724))</f>
        <v>0</v>
      </c>
      <c r="DM724" s="115">
        <f t="shared" si="479"/>
        <v>0</v>
      </c>
      <c r="DN724" s="127"/>
      <c r="DO724" s="2"/>
      <c r="DP724" s="11">
        <f t="shared" si="480"/>
        <v>0</v>
      </c>
      <c r="DQ724" s="11">
        <f t="shared" si="481"/>
        <v>0</v>
      </c>
      <c r="DR724" s="11"/>
      <c r="DS724" s="11"/>
      <c r="DT724" s="11"/>
      <c r="DU724" s="2"/>
      <c r="DV724" s="2"/>
      <c r="DW724" s="2"/>
      <c r="DX724" s="2"/>
      <c r="DY724" s="2"/>
    </row>
    <row r="725" spans="1:129" ht="18" hidden="1" customHeight="1" outlineLevel="1" x14ac:dyDescent="0.15">
      <c r="A725" s="2"/>
      <c r="B725" s="53">
        <f t="shared" si="444"/>
        <v>721</v>
      </c>
      <c r="C725" s="5"/>
      <c r="D725" s="6"/>
      <c r="E725" s="7"/>
      <c r="F725" s="8"/>
      <c r="G725" s="111"/>
      <c r="H725" s="112"/>
      <c r="I725" s="113">
        <f t="shared" si="447"/>
        <v>0</v>
      </c>
      <c r="J725" s="114">
        <f t="shared" si="448"/>
        <v>0</v>
      </c>
      <c r="K725" s="115">
        <f t="shared" si="445"/>
        <v>0</v>
      </c>
      <c r="L725" s="113">
        <f t="shared" si="449"/>
        <v>0</v>
      </c>
      <c r="M725" s="114">
        <f t="shared" si="450"/>
        <v>0</v>
      </c>
      <c r="N725" s="115">
        <f t="shared" si="446"/>
        <v>0</v>
      </c>
      <c r="O725" s="113">
        <f t="shared" si="451"/>
        <v>0</v>
      </c>
      <c r="P725" s="116">
        <f t="shared" si="452"/>
        <v>0</v>
      </c>
      <c r="Q725" s="117">
        <f t="shared" si="453"/>
        <v>0</v>
      </c>
      <c r="R725" s="118">
        <f t="shared" si="454"/>
        <v>0</v>
      </c>
      <c r="S725" s="111"/>
      <c r="T725" s="112"/>
      <c r="U725" s="119">
        <f t="shared" si="455"/>
        <v>0</v>
      </c>
      <c r="V725" s="120"/>
      <c r="W725" s="115">
        <f>IFERROR(IF(V725="",0,(SUMIF($G$3:U$3,"金额-入",$G725:U725)-SUMIF($G$3:U$3,"金额-出",$G725:U725))/(SUMIF($G$3:U$3,"数量-入",$G725:U725)-SUMIF($G$3:U$3,"数量-出",$G725:U725))),0)</f>
        <v>0</v>
      </c>
      <c r="X725" s="115">
        <f t="shared" si="456"/>
        <v>0</v>
      </c>
      <c r="Y725" s="121"/>
      <c r="Z725" s="122"/>
      <c r="AA725" s="111"/>
      <c r="AB725" s="112"/>
      <c r="AC725" s="119">
        <f t="shared" si="457"/>
        <v>0</v>
      </c>
      <c r="AD725" s="120"/>
      <c r="AE725" s="115">
        <f>IFERROR(IF(AD725="",0,(SUMIF($G$3:AC$3,"金额-入",$G725:AC725)-SUMIF($G$3:AC$3,"金额-出",$G725:AC725))/(SUMIF($G$3:AC$3,"数量-入",$G725:AC725)-SUMIF($G$3:AC$3,"数量-出",$G725:AC725))),0)</f>
        <v>0</v>
      </c>
      <c r="AF725" s="115">
        <f t="shared" si="458"/>
        <v>0</v>
      </c>
      <c r="AG725" s="121"/>
      <c r="AH725" s="122"/>
      <c r="AI725" s="123"/>
      <c r="AJ725" s="112"/>
      <c r="AK725" s="119">
        <f t="shared" si="459"/>
        <v>0</v>
      </c>
      <c r="AL725" s="124"/>
      <c r="AM725" s="115">
        <f>IFERROR(IF(AL725="",0,(SUMIF($G$3:AK$3,"金额-入",$G725:AK725)-SUMIF($G$3:AK$3,"金额-出",$G725:AK725))/(SUMIF($G$3:AK$3,"数量-入",$G725:AK725)-SUMIF($G$3:AK$3,"数量-出",$G725:AK725))),0)</f>
        <v>0</v>
      </c>
      <c r="AN725" s="115">
        <f t="shared" si="460"/>
        <v>0</v>
      </c>
      <c r="AO725" s="125"/>
      <c r="AP725" s="126"/>
      <c r="AQ725" s="123"/>
      <c r="AR725" s="112"/>
      <c r="AS725" s="119">
        <f t="shared" si="461"/>
        <v>0</v>
      </c>
      <c r="AT725" s="124"/>
      <c r="AU725" s="115">
        <f>IFERROR(IF(AT725="",0,(SUMIF($G$3:AS$3,"金额-入",$G725:AS725)-SUMIF($G$3:AS$3,"金额-出",$G725:AS725))/(SUMIF($G$3:AS$3,"数量-入",$G725:AS725)-SUMIF($G$3:AS$3,"数量-出",$G725:AS725))),0)</f>
        <v>0</v>
      </c>
      <c r="AV725" s="115">
        <f t="shared" si="462"/>
        <v>0</v>
      </c>
      <c r="AW725" s="125"/>
      <c r="AX725" s="126"/>
      <c r="AY725" s="123"/>
      <c r="AZ725" s="112"/>
      <c r="BA725" s="119">
        <f t="shared" si="463"/>
        <v>0</v>
      </c>
      <c r="BB725" s="124"/>
      <c r="BC725" s="115">
        <f>IFERROR(IF(BB725="",0,(SUMIF($G$3:BA$3,"金额-入",$G725:BA725)-SUMIF($G$3:BA$3,"金额-出",$G725:BA725))/(SUMIF($G$3:BA$3,"数量-入",$G725:BA725)-SUMIF($G$3:BA$3,"数量-出",$G725:BA725))),0)</f>
        <v>0</v>
      </c>
      <c r="BD725" s="115">
        <f t="shared" si="464"/>
        <v>0</v>
      </c>
      <c r="BE725" s="125"/>
      <c r="BF725" s="126"/>
      <c r="BG725" s="123"/>
      <c r="BH725" s="112"/>
      <c r="BI725" s="119">
        <f t="shared" si="465"/>
        <v>0</v>
      </c>
      <c r="BJ725" s="124"/>
      <c r="BK725" s="115">
        <f>IFERROR(IF(BJ725="",0,(SUMIF($G$3:BI$3,"金额-入",$G725:BI725)-SUMIF($G$3:BI$3,"金额-出",$G725:BI725))/(SUMIF($G$3:BI$3,"数量-入",$G725:BI725)-SUMIF($G$3:BI$3,"数量-出",$G725:BI725))),0)</f>
        <v>0</v>
      </c>
      <c r="BL725" s="115">
        <f t="shared" si="466"/>
        <v>0</v>
      </c>
      <c r="BM725" s="125"/>
      <c r="BN725" s="126"/>
      <c r="BO725" s="123"/>
      <c r="BP725" s="112"/>
      <c r="BQ725" s="119">
        <f t="shared" si="467"/>
        <v>0</v>
      </c>
      <c r="BR725" s="124"/>
      <c r="BS725" s="115">
        <f>IFERROR(IF(BR725="",0,(SUMIF($G$3:BQ$3,"金额-入",$G725:BQ725)-SUMIF($G$3:BQ$3,"金额-出",$G725:BQ725))/(SUMIF($G$3:BQ$3,"数量-入",$G725:BQ725)-SUMIF($G$3:BQ$3,"数量-出",$G725:BQ725))),0)</f>
        <v>0</v>
      </c>
      <c r="BT725" s="115">
        <f t="shared" si="468"/>
        <v>0</v>
      </c>
      <c r="BU725" s="125"/>
      <c r="BV725" s="126"/>
      <c r="BW725" s="123"/>
      <c r="BX725" s="112"/>
      <c r="BY725" s="119">
        <f t="shared" si="469"/>
        <v>0</v>
      </c>
      <c r="BZ725" s="124"/>
      <c r="CA725" s="115">
        <f>IFERROR(IF(BZ725="",0,(SUMIF($G$3:BY$3,"金额-入",$G725:BY725)-SUMIF($G$3:BY$3,"金额-出",$G725:BY725))/(SUMIF($G$3:BY$3,"数量-入",$G725:BY725)-SUMIF($G$3:BY$3,"数量-出",$G725:BY725))),0)</f>
        <v>0</v>
      </c>
      <c r="CB725" s="115">
        <f t="shared" si="470"/>
        <v>0</v>
      </c>
      <c r="CC725" s="125"/>
      <c r="CD725" s="126"/>
      <c r="CE725" s="123"/>
      <c r="CF725" s="112"/>
      <c r="CG725" s="119">
        <f t="shared" si="471"/>
        <v>0</v>
      </c>
      <c r="CH725" s="124"/>
      <c r="CI725" s="115">
        <f>IFERROR(IF(CH725="",0,(SUMIF($G$3:CG$3,"金额-入",$G725:CG725)-SUMIF($G$3:CG$3,"金额-出",$G725:CG725))/(SUMIF($G$3:CG$3,"数量-入",$G725:CG725)-SUMIF($G$3:CG$3,"数量-出",$G725:CG725))),0)</f>
        <v>0</v>
      </c>
      <c r="CJ725" s="115">
        <f t="shared" si="472"/>
        <v>0</v>
      </c>
      <c r="CK725" s="125"/>
      <c r="CL725" s="126"/>
      <c r="CM725" s="123"/>
      <c r="CN725" s="112"/>
      <c r="CO725" s="119">
        <f t="shared" si="473"/>
        <v>0</v>
      </c>
      <c r="CP725" s="124"/>
      <c r="CQ725" s="115">
        <f>IFERROR(IF(CP725="",0,(SUMIF($G$3:CO$3,"金额-入",$G725:CO725)-SUMIF($G$3:CO$3,"金额-出",$G725:CO725))/(SUMIF($G$3:CO$3,"数量-入",$G725:CO725)-SUMIF($G$3:CO$3,"数量-出",$G725:CO725))),0)</f>
        <v>0</v>
      </c>
      <c r="CR725" s="115">
        <f t="shared" si="474"/>
        <v>0</v>
      </c>
      <c r="CS725" s="125"/>
      <c r="CT725" s="126"/>
      <c r="CU725" s="123"/>
      <c r="CV725" s="112"/>
      <c r="CW725" s="119">
        <f t="shared" si="475"/>
        <v>0</v>
      </c>
      <c r="CX725" s="124"/>
      <c r="CY725" s="115">
        <f>IFERROR(IF(CX725="",0,(SUMIF($G$3:CW$3,"金额-入",$G725:CW725)-SUMIF($G$3:CW$3,"金额-出",$G725:CW725))/(SUMIF($G$3:CW$3,"数量-入",$G725:CW725)-SUMIF($G$3:CW$3,"数量-出",$G725:CW725))),0)</f>
        <v>0</v>
      </c>
      <c r="CZ725" s="115">
        <f t="shared" si="476"/>
        <v>0</v>
      </c>
      <c r="DA725" s="125"/>
      <c r="DB725" s="126"/>
      <c r="DC725" s="123"/>
      <c r="DD725" s="112"/>
      <c r="DE725" s="119">
        <f t="shared" si="477"/>
        <v>0</v>
      </c>
      <c r="DF725" s="124"/>
      <c r="DG725" s="115">
        <f>IFERROR(IF(DF725="",0,(SUMIF($G$3:DE$3,"金额-入",$G725:DE725)-SUMIF($G$3:DE$3,"金额-出",$G725:DE725))/(SUMIF($G$3:DE$3,"数量-入",$G725:DE725)-SUMIF($G$3:DE$3,"数量-出",$G725:DE725))),0)</f>
        <v>0</v>
      </c>
      <c r="DH725" s="115">
        <f t="shared" si="478"/>
        <v>0</v>
      </c>
      <c r="DI725" s="125"/>
      <c r="DJ725" s="126"/>
      <c r="DK725" s="109">
        <f t="array" ref="DK725">MIN(IF(($G$3:$DJ$3="单价")*(G725:DJ725&lt;&gt;0),G725:DJ725))</f>
        <v>0</v>
      </c>
      <c r="DL725" s="97">
        <f t="array" ref="DL725">MAX(IF($G$3:$DJ$3="单价",G725:DJ725))</f>
        <v>0</v>
      </c>
      <c r="DM725" s="115">
        <f t="shared" si="479"/>
        <v>0</v>
      </c>
      <c r="DN725" s="127"/>
      <c r="DO725" s="2"/>
      <c r="DP725" s="11">
        <f t="shared" si="480"/>
        <v>0</v>
      </c>
      <c r="DQ725" s="11">
        <f t="shared" si="481"/>
        <v>0</v>
      </c>
      <c r="DR725" s="11"/>
      <c r="DS725" s="11"/>
      <c r="DT725" s="11"/>
      <c r="DU725" s="2"/>
      <c r="DV725" s="2"/>
      <c r="DW725" s="2"/>
      <c r="DX725" s="2"/>
      <c r="DY725" s="2"/>
    </row>
    <row r="726" spans="1:129" ht="18" hidden="1" customHeight="1" outlineLevel="1" x14ac:dyDescent="0.15">
      <c r="A726" s="2"/>
      <c r="B726" s="53">
        <f t="shared" si="444"/>
        <v>722</v>
      </c>
      <c r="C726" s="5"/>
      <c r="D726" s="6"/>
      <c r="E726" s="7"/>
      <c r="F726" s="8"/>
      <c r="G726" s="111"/>
      <c r="H726" s="112"/>
      <c r="I726" s="113">
        <f t="shared" si="447"/>
        <v>0</v>
      </c>
      <c r="J726" s="114">
        <f t="shared" si="448"/>
        <v>0</v>
      </c>
      <c r="K726" s="115">
        <f t="shared" si="445"/>
        <v>0</v>
      </c>
      <c r="L726" s="113">
        <f t="shared" si="449"/>
        <v>0</v>
      </c>
      <c r="M726" s="114">
        <f t="shared" si="450"/>
        <v>0</v>
      </c>
      <c r="N726" s="115">
        <f t="shared" si="446"/>
        <v>0</v>
      </c>
      <c r="O726" s="113">
        <f t="shared" si="451"/>
        <v>0</v>
      </c>
      <c r="P726" s="116">
        <f t="shared" si="452"/>
        <v>0</v>
      </c>
      <c r="Q726" s="117">
        <f t="shared" si="453"/>
        <v>0</v>
      </c>
      <c r="R726" s="118">
        <f t="shared" si="454"/>
        <v>0</v>
      </c>
      <c r="S726" s="111"/>
      <c r="T726" s="112"/>
      <c r="U726" s="119">
        <f t="shared" si="455"/>
        <v>0</v>
      </c>
      <c r="V726" s="120"/>
      <c r="W726" s="115">
        <f>IFERROR(IF(V726="",0,(SUMIF($G$3:U$3,"金额-入",$G726:U726)-SUMIF($G$3:U$3,"金额-出",$G726:U726))/(SUMIF($G$3:U$3,"数量-入",$G726:U726)-SUMIF($G$3:U$3,"数量-出",$G726:U726))),0)</f>
        <v>0</v>
      </c>
      <c r="X726" s="115">
        <f t="shared" si="456"/>
        <v>0</v>
      </c>
      <c r="Y726" s="121"/>
      <c r="Z726" s="122"/>
      <c r="AA726" s="111"/>
      <c r="AB726" s="112"/>
      <c r="AC726" s="119">
        <f t="shared" si="457"/>
        <v>0</v>
      </c>
      <c r="AD726" s="120"/>
      <c r="AE726" s="115">
        <f>IFERROR(IF(AD726="",0,(SUMIF($G$3:AC$3,"金额-入",$G726:AC726)-SUMIF($G$3:AC$3,"金额-出",$G726:AC726))/(SUMIF($G$3:AC$3,"数量-入",$G726:AC726)-SUMIF($G$3:AC$3,"数量-出",$G726:AC726))),0)</f>
        <v>0</v>
      </c>
      <c r="AF726" s="115">
        <f t="shared" si="458"/>
        <v>0</v>
      </c>
      <c r="AG726" s="121"/>
      <c r="AH726" s="122"/>
      <c r="AI726" s="123"/>
      <c r="AJ726" s="112"/>
      <c r="AK726" s="119">
        <f t="shared" si="459"/>
        <v>0</v>
      </c>
      <c r="AL726" s="124"/>
      <c r="AM726" s="115">
        <f>IFERROR(IF(AL726="",0,(SUMIF($G$3:AK$3,"金额-入",$G726:AK726)-SUMIF($G$3:AK$3,"金额-出",$G726:AK726))/(SUMIF($G$3:AK$3,"数量-入",$G726:AK726)-SUMIF($G$3:AK$3,"数量-出",$G726:AK726))),0)</f>
        <v>0</v>
      </c>
      <c r="AN726" s="115">
        <f t="shared" si="460"/>
        <v>0</v>
      </c>
      <c r="AO726" s="125"/>
      <c r="AP726" s="126"/>
      <c r="AQ726" s="123"/>
      <c r="AR726" s="112"/>
      <c r="AS726" s="119">
        <f t="shared" si="461"/>
        <v>0</v>
      </c>
      <c r="AT726" s="124"/>
      <c r="AU726" s="115">
        <f>IFERROR(IF(AT726="",0,(SUMIF($G$3:AS$3,"金额-入",$G726:AS726)-SUMIF($G$3:AS$3,"金额-出",$G726:AS726))/(SUMIF($G$3:AS$3,"数量-入",$G726:AS726)-SUMIF($G$3:AS$3,"数量-出",$G726:AS726))),0)</f>
        <v>0</v>
      </c>
      <c r="AV726" s="115">
        <f t="shared" si="462"/>
        <v>0</v>
      </c>
      <c r="AW726" s="125"/>
      <c r="AX726" s="126"/>
      <c r="AY726" s="123"/>
      <c r="AZ726" s="112"/>
      <c r="BA726" s="119">
        <f t="shared" si="463"/>
        <v>0</v>
      </c>
      <c r="BB726" s="124"/>
      <c r="BC726" s="115">
        <f>IFERROR(IF(BB726="",0,(SUMIF($G$3:BA$3,"金额-入",$G726:BA726)-SUMIF($G$3:BA$3,"金额-出",$G726:BA726))/(SUMIF($G$3:BA$3,"数量-入",$G726:BA726)-SUMIF($G$3:BA$3,"数量-出",$G726:BA726))),0)</f>
        <v>0</v>
      </c>
      <c r="BD726" s="115">
        <f t="shared" si="464"/>
        <v>0</v>
      </c>
      <c r="BE726" s="125"/>
      <c r="BF726" s="126"/>
      <c r="BG726" s="123"/>
      <c r="BH726" s="112"/>
      <c r="BI726" s="119">
        <f t="shared" si="465"/>
        <v>0</v>
      </c>
      <c r="BJ726" s="124"/>
      <c r="BK726" s="115">
        <f>IFERROR(IF(BJ726="",0,(SUMIF($G$3:BI$3,"金额-入",$G726:BI726)-SUMIF($G$3:BI$3,"金额-出",$G726:BI726))/(SUMIF($G$3:BI$3,"数量-入",$G726:BI726)-SUMIF($G$3:BI$3,"数量-出",$G726:BI726))),0)</f>
        <v>0</v>
      </c>
      <c r="BL726" s="115">
        <f t="shared" si="466"/>
        <v>0</v>
      </c>
      <c r="BM726" s="125"/>
      <c r="BN726" s="126"/>
      <c r="BO726" s="123"/>
      <c r="BP726" s="112"/>
      <c r="BQ726" s="119">
        <f t="shared" si="467"/>
        <v>0</v>
      </c>
      <c r="BR726" s="124"/>
      <c r="BS726" s="115">
        <f>IFERROR(IF(BR726="",0,(SUMIF($G$3:BQ$3,"金额-入",$G726:BQ726)-SUMIF($G$3:BQ$3,"金额-出",$G726:BQ726))/(SUMIF($G$3:BQ$3,"数量-入",$G726:BQ726)-SUMIF($G$3:BQ$3,"数量-出",$G726:BQ726))),0)</f>
        <v>0</v>
      </c>
      <c r="BT726" s="115">
        <f t="shared" si="468"/>
        <v>0</v>
      </c>
      <c r="BU726" s="125"/>
      <c r="BV726" s="126"/>
      <c r="BW726" s="123"/>
      <c r="BX726" s="112"/>
      <c r="BY726" s="119">
        <f t="shared" si="469"/>
        <v>0</v>
      </c>
      <c r="BZ726" s="124"/>
      <c r="CA726" s="115">
        <f>IFERROR(IF(BZ726="",0,(SUMIF($G$3:BY$3,"金额-入",$G726:BY726)-SUMIF($G$3:BY$3,"金额-出",$G726:BY726))/(SUMIF($G$3:BY$3,"数量-入",$G726:BY726)-SUMIF($G$3:BY$3,"数量-出",$G726:BY726))),0)</f>
        <v>0</v>
      </c>
      <c r="CB726" s="115">
        <f t="shared" si="470"/>
        <v>0</v>
      </c>
      <c r="CC726" s="125"/>
      <c r="CD726" s="126"/>
      <c r="CE726" s="123"/>
      <c r="CF726" s="112"/>
      <c r="CG726" s="119">
        <f t="shared" si="471"/>
        <v>0</v>
      </c>
      <c r="CH726" s="124"/>
      <c r="CI726" s="115">
        <f>IFERROR(IF(CH726="",0,(SUMIF($G$3:CG$3,"金额-入",$G726:CG726)-SUMIF($G$3:CG$3,"金额-出",$G726:CG726))/(SUMIF($G$3:CG$3,"数量-入",$G726:CG726)-SUMIF($G$3:CG$3,"数量-出",$G726:CG726))),0)</f>
        <v>0</v>
      </c>
      <c r="CJ726" s="115">
        <f t="shared" si="472"/>
        <v>0</v>
      </c>
      <c r="CK726" s="125"/>
      <c r="CL726" s="126"/>
      <c r="CM726" s="123"/>
      <c r="CN726" s="112"/>
      <c r="CO726" s="119">
        <f t="shared" si="473"/>
        <v>0</v>
      </c>
      <c r="CP726" s="124"/>
      <c r="CQ726" s="115">
        <f>IFERROR(IF(CP726="",0,(SUMIF($G$3:CO$3,"金额-入",$G726:CO726)-SUMIF($G$3:CO$3,"金额-出",$G726:CO726))/(SUMIF($G$3:CO$3,"数量-入",$G726:CO726)-SUMIF($G$3:CO$3,"数量-出",$G726:CO726))),0)</f>
        <v>0</v>
      </c>
      <c r="CR726" s="115">
        <f t="shared" si="474"/>
        <v>0</v>
      </c>
      <c r="CS726" s="125"/>
      <c r="CT726" s="126"/>
      <c r="CU726" s="123"/>
      <c r="CV726" s="112"/>
      <c r="CW726" s="119">
        <f t="shared" si="475"/>
        <v>0</v>
      </c>
      <c r="CX726" s="124"/>
      <c r="CY726" s="115">
        <f>IFERROR(IF(CX726="",0,(SUMIF($G$3:CW$3,"金额-入",$G726:CW726)-SUMIF($G$3:CW$3,"金额-出",$G726:CW726))/(SUMIF($G$3:CW$3,"数量-入",$G726:CW726)-SUMIF($G$3:CW$3,"数量-出",$G726:CW726))),0)</f>
        <v>0</v>
      </c>
      <c r="CZ726" s="115">
        <f t="shared" si="476"/>
        <v>0</v>
      </c>
      <c r="DA726" s="125"/>
      <c r="DB726" s="126"/>
      <c r="DC726" s="123"/>
      <c r="DD726" s="112"/>
      <c r="DE726" s="119">
        <f t="shared" si="477"/>
        <v>0</v>
      </c>
      <c r="DF726" s="124"/>
      <c r="DG726" s="115">
        <f>IFERROR(IF(DF726="",0,(SUMIF($G$3:DE$3,"金额-入",$G726:DE726)-SUMIF($G$3:DE$3,"金额-出",$G726:DE726))/(SUMIF($G$3:DE$3,"数量-入",$G726:DE726)-SUMIF($G$3:DE$3,"数量-出",$G726:DE726))),0)</f>
        <v>0</v>
      </c>
      <c r="DH726" s="115">
        <f t="shared" si="478"/>
        <v>0</v>
      </c>
      <c r="DI726" s="125"/>
      <c r="DJ726" s="126"/>
      <c r="DK726" s="109">
        <f t="array" ref="DK726">MIN(IF(($G$3:$DJ$3="单价")*(G726:DJ726&lt;&gt;0),G726:DJ726))</f>
        <v>0</v>
      </c>
      <c r="DL726" s="97">
        <f t="array" ref="DL726">MAX(IF($G$3:$DJ$3="单价",G726:DJ726))</f>
        <v>0</v>
      </c>
      <c r="DM726" s="115">
        <f t="shared" si="479"/>
        <v>0</v>
      </c>
      <c r="DN726" s="127"/>
      <c r="DO726" s="2"/>
      <c r="DP726" s="11">
        <f t="shared" si="480"/>
        <v>0</v>
      </c>
      <c r="DQ726" s="11">
        <f t="shared" si="481"/>
        <v>0</v>
      </c>
      <c r="DR726" s="11"/>
      <c r="DS726" s="11"/>
      <c r="DT726" s="11"/>
      <c r="DU726" s="2"/>
      <c r="DV726" s="2"/>
      <c r="DW726" s="2"/>
      <c r="DX726" s="2"/>
      <c r="DY726" s="2"/>
    </row>
    <row r="727" spans="1:129" ht="18" hidden="1" customHeight="1" outlineLevel="1" x14ac:dyDescent="0.15">
      <c r="A727" s="2"/>
      <c r="B727" s="53">
        <f t="shared" si="444"/>
        <v>723</v>
      </c>
      <c r="C727" s="5"/>
      <c r="D727" s="6"/>
      <c r="E727" s="7"/>
      <c r="F727" s="8"/>
      <c r="G727" s="111"/>
      <c r="H727" s="112"/>
      <c r="I727" s="113">
        <f t="shared" si="447"/>
        <v>0</v>
      </c>
      <c r="J727" s="114">
        <f t="shared" si="448"/>
        <v>0</v>
      </c>
      <c r="K727" s="115">
        <f t="shared" si="445"/>
        <v>0</v>
      </c>
      <c r="L727" s="113">
        <f t="shared" si="449"/>
        <v>0</v>
      </c>
      <c r="M727" s="114">
        <f t="shared" si="450"/>
        <v>0</v>
      </c>
      <c r="N727" s="115">
        <f t="shared" si="446"/>
        <v>0</v>
      </c>
      <c r="O727" s="113">
        <f t="shared" si="451"/>
        <v>0</v>
      </c>
      <c r="P727" s="116">
        <f t="shared" si="452"/>
        <v>0</v>
      </c>
      <c r="Q727" s="117">
        <f t="shared" si="453"/>
        <v>0</v>
      </c>
      <c r="R727" s="118">
        <f t="shared" si="454"/>
        <v>0</v>
      </c>
      <c r="S727" s="111"/>
      <c r="T727" s="112"/>
      <c r="U727" s="119">
        <f t="shared" si="455"/>
        <v>0</v>
      </c>
      <c r="V727" s="120"/>
      <c r="W727" s="115">
        <f>IFERROR(IF(V727="",0,(SUMIF($G$3:U$3,"金额-入",$G727:U727)-SUMIF($G$3:U$3,"金额-出",$G727:U727))/(SUMIF($G$3:U$3,"数量-入",$G727:U727)-SUMIF($G$3:U$3,"数量-出",$G727:U727))),0)</f>
        <v>0</v>
      </c>
      <c r="X727" s="115">
        <f t="shared" si="456"/>
        <v>0</v>
      </c>
      <c r="Y727" s="121"/>
      <c r="Z727" s="122"/>
      <c r="AA727" s="111"/>
      <c r="AB727" s="112"/>
      <c r="AC727" s="119">
        <f t="shared" si="457"/>
        <v>0</v>
      </c>
      <c r="AD727" s="120"/>
      <c r="AE727" s="115">
        <f>IFERROR(IF(AD727="",0,(SUMIF($G$3:AC$3,"金额-入",$G727:AC727)-SUMIF($G$3:AC$3,"金额-出",$G727:AC727))/(SUMIF($G$3:AC$3,"数量-入",$G727:AC727)-SUMIF($G$3:AC$3,"数量-出",$G727:AC727))),0)</f>
        <v>0</v>
      </c>
      <c r="AF727" s="115">
        <f t="shared" si="458"/>
        <v>0</v>
      </c>
      <c r="AG727" s="121"/>
      <c r="AH727" s="122"/>
      <c r="AI727" s="123"/>
      <c r="AJ727" s="112"/>
      <c r="AK727" s="119">
        <f t="shared" si="459"/>
        <v>0</v>
      </c>
      <c r="AL727" s="124"/>
      <c r="AM727" s="115">
        <f>IFERROR(IF(AL727="",0,(SUMIF($G$3:AK$3,"金额-入",$G727:AK727)-SUMIF($G$3:AK$3,"金额-出",$G727:AK727))/(SUMIF($G$3:AK$3,"数量-入",$G727:AK727)-SUMIF($G$3:AK$3,"数量-出",$G727:AK727))),0)</f>
        <v>0</v>
      </c>
      <c r="AN727" s="115">
        <f t="shared" si="460"/>
        <v>0</v>
      </c>
      <c r="AO727" s="125"/>
      <c r="AP727" s="126"/>
      <c r="AQ727" s="123"/>
      <c r="AR727" s="112"/>
      <c r="AS727" s="119">
        <f t="shared" si="461"/>
        <v>0</v>
      </c>
      <c r="AT727" s="124"/>
      <c r="AU727" s="115">
        <f>IFERROR(IF(AT727="",0,(SUMIF($G$3:AS$3,"金额-入",$G727:AS727)-SUMIF($G$3:AS$3,"金额-出",$G727:AS727))/(SUMIF($G$3:AS$3,"数量-入",$G727:AS727)-SUMIF($G$3:AS$3,"数量-出",$G727:AS727))),0)</f>
        <v>0</v>
      </c>
      <c r="AV727" s="115">
        <f t="shared" si="462"/>
        <v>0</v>
      </c>
      <c r="AW727" s="125"/>
      <c r="AX727" s="126"/>
      <c r="AY727" s="123"/>
      <c r="AZ727" s="112"/>
      <c r="BA727" s="119">
        <f t="shared" si="463"/>
        <v>0</v>
      </c>
      <c r="BB727" s="124"/>
      <c r="BC727" s="115">
        <f>IFERROR(IF(BB727="",0,(SUMIF($G$3:BA$3,"金额-入",$G727:BA727)-SUMIF($G$3:BA$3,"金额-出",$G727:BA727))/(SUMIF($G$3:BA$3,"数量-入",$G727:BA727)-SUMIF($G$3:BA$3,"数量-出",$G727:BA727))),0)</f>
        <v>0</v>
      </c>
      <c r="BD727" s="115">
        <f t="shared" si="464"/>
        <v>0</v>
      </c>
      <c r="BE727" s="125"/>
      <c r="BF727" s="126"/>
      <c r="BG727" s="123"/>
      <c r="BH727" s="112"/>
      <c r="BI727" s="119">
        <f t="shared" si="465"/>
        <v>0</v>
      </c>
      <c r="BJ727" s="124"/>
      <c r="BK727" s="115">
        <f>IFERROR(IF(BJ727="",0,(SUMIF($G$3:BI$3,"金额-入",$G727:BI727)-SUMIF($G$3:BI$3,"金额-出",$G727:BI727))/(SUMIF($G$3:BI$3,"数量-入",$G727:BI727)-SUMIF($G$3:BI$3,"数量-出",$G727:BI727))),0)</f>
        <v>0</v>
      </c>
      <c r="BL727" s="115">
        <f t="shared" si="466"/>
        <v>0</v>
      </c>
      <c r="BM727" s="125"/>
      <c r="BN727" s="126"/>
      <c r="BO727" s="123"/>
      <c r="BP727" s="112"/>
      <c r="BQ727" s="119">
        <f t="shared" si="467"/>
        <v>0</v>
      </c>
      <c r="BR727" s="124"/>
      <c r="BS727" s="115">
        <f>IFERROR(IF(BR727="",0,(SUMIF($G$3:BQ$3,"金额-入",$G727:BQ727)-SUMIF($G$3:BQ$3,"金额-出",$G727:BQ727))/(SUMIF($G$3:BQ$3,"数量-入",$G727:BQ727)-SUMIF($G$3:BQ$3,"数量-出",$G727:BQ727))),0)</f>
        <v>0</v>
      </c>
      <c r="BT727" s="115">
        <f t="shared" si="468"/>
        <v>0</v>
      </c>
      <c r="BU727" s="125"/>
      <c r="BV727" s="126"/>
      <c r="BW727" s="123"/>
      <c r="BX727" s="112"/>
      <c r="BY727" s="119">
        <f t="shared" si="469"/>
        <v>0</v>
      </c>
      <c r="BZ727" s="124"/>
      <c r="CA727" s="115">
        <f>IFERROR(IF(BZ727="",0,(SUMIF($G$3:BY$3,"金额-入",$G727:BY727)-SUMIF($G$3:BY$3,"金额-出",$G727:BY727))/(SUMIF($G$3:BY$3,"数量-入",$G727:BY727)-SUMIF($G$3:BY$3,"数量-出",$G727:BY727))),0)</f>
        <v>0</v>
      </c>
      <c r="CB727" s="115">
        <f t="shared" si="470"/>
        <v>0</v>
      </c>
      <c r="CC727" s="125"/>
      <c r="CD727" s="126"/>
      <c r="CE727" s="123"/>
      <c r="CF727" s="112"/>
      <c r="CG727" s="119">
        <f t="shared" si="471"/>
        <v>0</v>
      </c>
      <c r="CH727" s="124"/>
      <c r="CI727" s="115">
        <f>IFERROR(IF(CH727="",0,(SUMIF($G$3:CG$3,"金额-入",$G727:CG727)-SUMIF($G$3:CG$3,"金额-出",$G727:CG727))/(SUMIF($G$3:CG$3,"数量-入",$G727:CG727)-SUMIF($G$3:CG$3,"数量-出",$G727:CG727))),0)</f>
        <v>0</v>
      </c>
      <c r="CJ727" s="115">
        <f t="shared" si="472"/>
        <v>0</v>
      </c>
      <c r="CK727" s="125"/>
      <c r="CL727" s="126"/>
      <c r="CM727" s="123"/>
      <c r="CN727" s="112"/>
      <c r="CO727" s="119">
        <f t="shared" si="473"/>
        <v>0</v>
      </c>
      <c r="CP727" s="124"/>
      <c r="CQ727" s="115">
        <f>IFERROR(IF(CP727="",0,(SUMIF($G$3:CO$3,"金额-入",$G727:CO727)-SUMIF($G$3:CO$3,"金额-出",$G727:CO727))/(SUMIF($G$3:CO$3,"数量-入",$G727:CO727)-SUMIF($G$3:CO$3,"数量-出",$G727:CO727))),0)</f>
        <v>0</v>
      </c>
      <c r="CR727" s="115">
        <f t="shared" si="474"/>
        <v>0</v>
      </c>
      <c r="CS727" s="125"/>
      <c r="CT727" s="126"/>
      <c r="CU727" s="123"/>
      <c r="CV727" s="112"/>
      <c r="CW727" s="119">
        <f t="shared" si="475"/>
        <v>0</v>
      </c>
      <c r="CX727" s="124"/>
      <c r="CY727" s="115">
        <f>IFERROR(IF(CX727="",0,(SUMIF($G$3:CW$3,"金额-入",$G727:CW727)-SUMIF($G$3:CW$3,"金额-出",$G727:CW727))/(SUMIF($G$3:CW$3,"数量-入",$G727:CW727)-SUMIF($G$3:CW$3,"数量-出",$G727:CW727))),0)</f>
        <v>0</v>
      </c>
      <c r="CZ727" s="115">
        <f t="shared" si="476"/>
        <v>0</v>
      </c>
      <c r="DA727" s="125"/>
      <c r="DB727" s="126"/>
      <c r="DC727" s="123"/>
      <c r="DD727" s="112"/>
      <c r="DE727" s="119">
        <f t="shared" si="477"/>
        <v>0</v>
      </c>
      <c r="DF727" s="124"/>
      <c r="DG727" s="115">
        <f>IFERROR(IF(DF727="",0,(SUMIF($G$3:DE$3,"金额-入",$G727:DE727)-SUMIF($G$3:DE$3,"金额-出",$G727:DE727))/(SUMIF($G$3:DE$3,"数量-入",$G727:DE727)-SUMIF($G$3:DE$3,"数量-出",$G727:DE727))),0)</f>
        <v>0</v>
      </c>
      <c r="DH727" s="115">
        <f t="shared" si="478"/>
        <v>0</v>
      </c>
      <c r="DI727" s="125"/>
      <c r="DJ727" s="126"/>
      <c r="DK727" s="109">
        <f t="array" ref="DK727">MIN(IF(($G$3:$DJ$3="单价")*(G727:DJ727&lt;&gt;0),G727:DJ727))</f>
        <v>0</v>
      </c>
      <c r="DL727" s="97">
        <f t="array" ref="DL727">MAX(IF($G$3:$DJ$3="单价",G727:DJ727))</f>
        <v>0</v>
      </c>
      <c r="DM727" s="115">
        <f t="shared" si="479"/>
        <v>0</v>
      </c>
      <c r="DN727" s="127"/>
      <c r="DO727" s="2"/>
      <c r="DP727" s="11">
        <f t="shared" si="480"/>
        <v>0</v>
      </c>
      <c r="DQ727" s="11">
        <f t="shared" si="481"/>
        <v>0</v>
      </c>
      <c r="DR727" s="11"/>
      <c r="DS727" s="11"/>
      <c r="DT727" s="11"/>
      <c r="DU727" s="2"/>
      <c r="DV727" s="2"/>
      <c r="DW727" s="2"/>
      <c r="DX727" s="2"/>
      <c r="DY727" s="2"/>
    </row>
    <row r="728" spans="1:129" ht="18" hidden="1" customHeight="1" outlineLevel="1" x14ac:dyDescent="0.15">
      <c r="A728" s="2"/>
      <c r="B728" s="53">
        <f t="shared" si="444"/>
        <v>724</v>
      </c>
      <c r="C728" s="5"/>
      <c r="D728" s="6"/>
      <c r="E728" s="7"/>
      <c r="F728" s="8"/>
      <c r="G728" s="111"/>
      <c r="H728" s="112"/>
      <c r="I728" s="113">
        <f t="shared" si="447"/>
        <v>0</v>
      </c>
      <c r="J728" s="114">
        <f t="shared" si="448"/>
        <v>0</v>
      </c>
      <c r="K728" s="115">
        <f t="shared" si="445"/>
        <v>0</v>
      </c>
      <c r="L728" s="113">
        <f t="shared" si="449"/>
        <v>0</v>
      </c>
      <c r="M728" s="114">
        <f t="shared" si="450"/>
        <v>0</v>
      </c>
      <c r="N728" s="115">
        <f t="shared" si="446"/>
        <v>0</v>
      </c>
      <c r="O728" s="113">
        <f t="shared" si="451"/>
        <v>0</v>
      </c>
      <c r="P728" s="116">
        <f t="shared" si="452"/>
        <v>0</v>
      </c>
      <c r="Q728" s="117">
        <f t="shared" si="453"/>
        <v>0</v>
      </c>
      <c r="R728" s="118">
        <f t="shared" si="454"/>
        <v>0</v>
      </c>
      <c r="S728" s="111"/>
      <c r="T728" s="112"/>
      <c r="U728" s="119">
        <f t="shared" si="455"/>
        <v>0</v>
      </c>
      <c r="V728" s="120"/>
      <c r="W728" s="115">
        <f>IFERROR(IF(V728="",0,(SUMIF($G$3:U$3,"金额-入",$G728:U728)-SUMIF($G$3:U$3,"金额-出",$G728:U728))/(SUMIF($G$3:U$3,"数量-入",$G728:U728)-SUMIF($G$3:U$3,"数量-出",$G728:U728))),0)</f>
        <v>0</v>
      </c>
      <c r="X728" s="115">
        <f t="shared" si="456"/>
        <v>0</v>
      </c>
      <c r="Y728" s="121"/>
      <c r="Z728" s="122"/>
      <c r="AA728" s="111"/>
      <c r="AB728" s="112"/>
      <c r="AC728" s="119">
        <f t="shared" si="457"/>
        <v>0</v>
      </c>
      <c r="AD728" s="120"/>
      <c r="AE728" s="115">
        <f>IFERROR(IF(AD728="",0,(SUMIF($G$3:AC$3,"金额-入",$G728:AC728)-SUMIF($G$3:AC$3,"金额-出",$G728:AC728))/(SUMIF($G$3:AC$3,"数量-入",$G728:AC728)-SUMIF($G$3:AC$3,"数量-出",$G728:AC728))),0)</f>
        <v>0</v>
      </c>
      <c r="AF728" s="115">
        <f t="shared" si="458"/>
        <v>0</v>
      </c>
      <c r="AG728" s="121"/>
      <c r="AH728" s="122"/>
      <c r="AI728" s="123"/>
      <c r="AJ728" s="112"/>
      <c r="AK728" s="119">
        <f t="shared" si="459"/>
        <v>0</v>
      </c>
      <c r="AL728" s="124"/>
      <c r="AM728" s="115">
        <f>IFERROR(IF(AL728="",0,(SUMIF($G$3:AK$3,"金额-入",$G728:AK728)-SUMIF($G$3:AK$3,"金额-出",$G728:AK728))/(SUMIF($G$3:AK$3,"数量-入",$G728:AK728)-SUMIF($G$3:AK$3,"数量-出",$G728:AK728))),0)</f>
        <v>0</v>
      </c>
      <c r="AN728" s="115">
        <f t="shared" si="460"/>
        <v>0</v>
      </c>
      <c r="AO728" s="125"/>
      <c r="AP728" s="126"/>
      <c r="AQ728" s="123"/>
      <c r="AR728" s="112"/>
      <c r="AS728" s="119">
        <f t="shared" si="461"/>
        <v>0</v>
      </c>
      <c r="AT728" s="124"/>
      <c r="AU728" s="115">
        <f>IFERROR(IF(AT728="",0,(SUMIF($G$3:AS$3,"金额-入",$G728:AS728)-SUMIF($G$3:AS$3,"金额-出",$G728:AS728))/(SUMIF($G$3:AS$3,"数量-入",$G728:AS728)-SUMIF($G$3:AS$3,"数量-出",$G728:AS728))),0)</f>
        <v>0</v>
      </c>
      <c r="AV728" s="115">
        <f t="shared" si="462"/>
        <v>0</v>
      </c>
      <c r="AW728" s="125"/>
      <c r="AX728" s="126"/>
      <c r="AY728" s="123"/>
      <c r="AZ728" s="112"/>
      <c r="BA728" s="119">
        <f t="shared" si="463"/>
        <v>0</v>
      </c>
      <c r="BB728" s="124"/>
      <c r="BC728" s="115">
        <f>IFERROR(IF(BB728="",0,(SUMIF($G$3:BA$3,"金额-入",$G728:BA728)-SUMIF($G$3:BA$3,"金额-出",$G728:BA728))/(SUMIF($G$3:BA$3,"数量-入",$G728:BA728)-SUMIF($G$3:BA$3,"数量-出",$G728:BA728))),0)</f>
        <v>0</v>
      </c>
      <c r="BD728" s="115">
        <f t="shared" si="464"/>
        <v>0</v>
      </c>
      <c r="BE728" s="125"/>
      <c r="BF728" s="126"/>
      <c r="BG728" s="123"/>
      <c r="BH728" s="112"/>
      <c r="BI728" s="119">
        <f t="shared" si="465"/>
        <v>0</v>
      </c>
      <c r="BJ728" s="124"/>
      <c r="BK728" s="115">
        <f>IFERROR(IF(BJ728="",0,(SUMIF($G$3:BI$3,"金额-入",$G728:BI728)-SUMIF($G$3:BI$3,"金额-出",$G728:BI728))/(SUMIF($G$3:BI$3,"数量-入",$G728:BI728)-SUMIF($G$3:BI$3,"数量-出",$G728:BI728))),0)</f>
        <v>0</v>
      </c>
      <c r="BL728" s="115">
        <f t="shared" si="466"/>
        <v>0</v>
      </c>
      <c r="BM728" s="125"/>
      <c r="BN728" s="126"/>
      <c r="BO728" s="123"/>
      <c r="BP728" s="112"/>
      <c r="BQ728" s="119">
        <f t="shared" si="467"/>
        <v>0</v>
      </c>
      <c r="BR728" s="124"/>
      <c r="BS728" s="115">
        <f>IFERROR(IF(BR728="",0,(SUMIF($G$3:BQ$3,"金额-入",$G728:BQ728)-SUMIF($G$3:BQ$3,"金额-出",$G728:BQ728))/(SUMIF($G$3:BQ$3,"数量-入",$G728:BQ728)-SUMIF($G$3:BQ$3,"数量-出",$G728:BQ728))),0)</f>
        <v>0</v>
      </c>
      <c r="BT728" s="115">
        <f t="shared" si="468"/>
        <v>0</v>
      </c>
      <c r="BU728" s="125"/>
      <c r="BV728" s="126"/>
      <c r="BW728" s="123"/>
      <c r="BX728" s="112"/>
      <c r="BY728" s="119">
        <f t="shared" si="469"/>
        <v>0</v>
      </c>
      <c r="BZ728" s="124"/>
      <c r="CA728" s="115">
        <f>IFERROR(IF(BZ728="",0,(SUMIF($G$3:BY$3,"金额-入",$G728:BY728)-SUMIF($G$3:BY$3,"金额-出",$G728:BY728))/(SUMIF($G$3:BY$3,"数量-入",$G728:BY728)-SUMIF($G$3:BY$3,"数量-出",$G728:BY728))),0)</f>
        <v>0</v>
      </c>
      <c r="CB728" s="115">
        <f t="shared" si="470"/>
        <v>0</v>
      </c>
      <c r="CC728" s="125"/>
      <c r="CD728" s="126"/>
      <c r="CE728" s="123"/>
      <c r="CF728" s="112"/>
      <c r="CG728" s="119">
        <f t="shared" si="471"/>
        <v>0</v>
      </c>
      <c r="CH728" s="124"/>
      <c r="CI728" s="115">
        <f>IFERROR(IF(CH728="",0,(SUMIF($G$3:CG$3,"金额-入",$G728:CG728)-SUMIF($G$3:CG$3,"金额-出",$G728:CG728))/(SUMIF($G$3:CG$3,"数量-入",$G728:CG728)-SUMIF($G$3:CG$3,"数量-出",$G728:CG728))),0)</f>
        <v>0</v>
      </c>
      <c r="CJ728" s="115">
        <f t="shared" si="472"/>
        <v>0</v>
      </c>
      <c r="CK728" s="125"/>
      <c r="CL728" s="126"/>
      <c r="CM728" s="123"/>
      <c r="CN728" s="112"/>
      <c r="CO728" s="119">
        <f t="shared" si="473"/>
        <v>0</v>
      </c>
      <c r="CP728" s="124"/>
      <c r="CQ728" s="115">
        <f>IFERROR(IF(CP728="",0,(SUMIF($G$3:CO$3,"金额-入",$G728:CO728)-SUMIF($G$3:CO$3,"金额-出",$G728:CO728))/(SUMIF($G$3:CO$3,"数量-入",$G728:CO728)-SUMIF($G$3:CO$3,"数量-出",$G728:CO728))),0)</f>
        <v>0</v>
      </c>
      <c r="CR728" s="115">
        <f t="shared" si="474"/>
        <v>0</v>
      </c>
      <c r="CS728" s="125"/>
      <c r="CT728" s="126"/>
      <c r="CU728" s="123"/>
      <c r="CV728" s="112"/>
      <c r="CW728" s="119">
        <f t="shared" si="475"/>
        <v>0</v>
      </c>
      <c r="CX728" s="124"/>
      <c r="CY728" s="115">
        <f>IFERROR(IF(CX728="",0,(SUMIF($G$3:CW$3,"金额-入",$G728:CW728)-SUMIF($G$3:CW$3,"金额-出",$G728:CW728))/(SUMIF($G$3:CW$3,"数量-入",$G728:CW728)-SUMIF($G$3:CW$3,"数量-出",$G728:CW728))),0)</f>
        <v>0</v>
      </c>
      <c r="CZ728" s="115">
        <f t="shared" si="476"/>
        <v>0</v>
      </c>
      <c r="DA728" s="125"/>
      <c r="DB728" s="126"/>
      <c r="DC728" s="123"/>
      <c r="DD728" s="112"/>
      <c r="DE728" s="119">
        <f t="shared" si="477"/>
        <v>0</v>
      </c>
      <c r="DF728" s="124"/>
      <c r="DG728" s="115">
        <f>IFERROR(IF(DF728="",0,(SUMIF($G$3:DE$3,"金额-入",$G728:DE728)-SUMIF($G$3:DE$3,"金额-出",$G728:DE728))/(SUMIF($G$3:DE$3,"数量-入",$G728:DE728)-SUMIF($G$3:DE$3,"数量-出",$G728:DE728))),0)</f>
        <v>0</v>
      </c>
      <c r="DH728" s="115">
        <f t="shared" si="478"/>
        <v>0</v>
      </c>
      <c r="DI728" s="125"/>
      <c r="DJ728" s="126"/>
      <c r="DK728" s="109">
        <f t="array" ref="DK728">MIN(IF(($G$3:$DJ$3="单价")*(G728:DJ728&lt;&gt;0),G728:DJ728))</f>
        <v>0</v>
      </c>
      <c r="DL728" s="97">
        <f t="array" ref="DL728">MAX(IF($G$3:$DJ$3="单价",G728:DJ728))</f>
        <v>0</v>
      </c>
      <c r="DM728" s="115">
        <f t="shared" si="479"/>
        <v>0</v>
      </c>
      <c r="DN728" s="127"/>
      <c r="DO728" s="2"/>
      <c r="DP728" s="11">
        <f t="shared" si="480"/>
        <v>0</v>
      </c>
      <c r="DQ728" s="11">
        <f t="shared" si="481"/>
        <v>0</v>
      </c>
      <c r="DR728" s="11"/>
      <c r="DS728" s="11"/>
      <c r="DT728" s="11"/>
      <c r="DU728" s="2"/>
      <c r="DV728" s="2"/>
      <c r="DW728" s="2"/>
      <c r="DX728" s="2"/>
      <c r="DY728" s="2"/>
    </row>
    <row r="729" spans="1:129" ht="18" hidden="1" customHeight="1" outlineLevel="1" x14ac:dyDescent="0.15">
      <c r="A729" s="2"/>
      <c r="B729" s="53">
        <f t="shared" si="444"/>
        <v>725</v>
      </c>
      <c r="C729" s="5"/>
      <c r="D729" s="6"/>
      <c r="E729" s="7"/>
      <c r="F729" s="8"/>
      <c r="G729" s="111"/>
      <c r="H729" s="112"/>
      <c r="I729" s="113">
        <f t="shared" si="447"/>
        <v>0</v>
      </c>
      <c r="J729" s="114">
        <f t="shared" si="448"/>
        <v>0</v>
      </c>
      <c r="K729" s="115">
        <f t="shared" si="445"/>
        <v>0</v>
      </c>
      <c r="L729" s="113">
        <f t="shared" si="449"/>
        <v>0</v>
      </c>
      <c r="M729" s="114">
        <f t="shared" si="450"/>
        <v>0</v>
      </c>
      <c r="N729" s="115">
        <f t="shared" si="446"/>
        <v>0</v>
      </c>
      <c r="O729" s="113">
        <f t="shared" si="451"/>
        <v>0</v>
      </c>
      <c r="P729" s="116">
        <f t="shared" si="452"/>
        <v>0</v>
      </c>
      <c r="Q729" s="117">
        <f t="shared" si="453"/>
        <v>0</v>
      </c>
      <c r="R729" s="118">
        <f t="shared" si="454"/>
        <v>0</v>
      </c>
      <c r="S729" s="111"/>
      <c r="T729" s="112"/>
      <c r="U729" s="119">
        <f t="shared" si="455"/>
        <v>0</v>
      </c>
      <c r="V729" s="120"/>
      <c r="W729" s="115">
        <f>IFERROR(IF(V729="",0,(SUMIF($G$3:U$3,"金额-入",$G729:U729)-SUMIF($G$3:U$3,"金额-出",$G729:U729))/(SUMIF($G$3:U$3,"数量-入",$G729:U729)-SUMIF($G$3:U$3,"数量-出",$G729:U729))),0)</f>
        <v>0</v>
      </c>
      <c r="X729" s="115">
        <f t="shared" si="456"/>
        <v>0</v>
      </c>
      <c r="Y729" s="121"/>
      <c r="Z729" s="122"/>
      <c r="AA729" s="111"/>
      <c r="AB729" s="112"/>
      <c r="AC729" s="119">
        <f t="shared" si="457"/>
        <v>0</v>
      </c>
      <c r="AD729" s="120"/>
      <c r="AE729" s="115">
        <f>IFERROR(IF(AD729="",0,(SUMIF($G$3:AC$3,"金额-入",$G729:AC729)-SUMIF($G$3:AC$3,"金额-出",$G729:AC729))/(SUMIF($G$3:AC$3,"数量-入",$G729:AC729)-SUMIF($G$3:AC$3,"数量-出",$G729:AC729))),0)</f>
        <v>0</v>
      </c>
      <c r="AF729" s="115">
        <f t="shared" si="458"/>
        <v>0</v>
      </c>
      <c r="AG729" s="121"/>
      <c r="AH729" s="122"/>
      <c r="AI729" s="123"/>
      <c r="AJ729" s="112"/>
      <c r="AK729" s="119">
        <f t="shared" si="459"/>
        <v>0</v>
      </c>
      <c r="AL729" s="124"/>
      <c r="AM729" s="115">
        <f>IFERROR(IF(AL729="",0,(SUMIF($G$3:AK$3,"金额-入",$G729:AK729)-SUMIF($G$3:AK$3,"金额-出",$G729:AK729))/(SUMIF($G$3:AK$3,"数量-入",$G729:AK729)-SUMIF($G$3:AK$3,"数量-出",$G729:AK729))),0)</f>
        <v>0</v>
      </c>
      <c r="AN729" s="115">
        <f t="shared" si="460"/>
        <v>0</v>
      </c>
      <c r="AO729" s="125"/>
      <c r="AP729" s="126"/>
      <c r="AQ729" s="123"/>
      <c r="AR729" s="112"/>
      <c r="AS729" s="119">
        <f t="shared" si="461"/>
        <v>0</v>
      </c>
      <c r="AT729" s="124"/>
      <c r="AU729" s="115">
        <f>IFERROR(IF(AT729="",0,(SUMIF($G$3:AS$3,"金额-入",$G729:AS729)-SUMIF($G$3:AS$3,"金额-出",$G729:AS729))/(SUMIF($G$3:AS$3,"数量-入",$G729:AS729)-SUMIF($G$3:AS$3,"数量-出",$G729:AS729))),0)</f>
        <v>0</v>
      </c>
      <c r="AV729" s="115">
        <f t="shared" si="462"/>
        <v>0</v>
      </c>
      <c r="AW729" s="125"/>
      <c r="AX729" s="126"/>
      <c r="AY729" s="123"/>
      <c r="AZ729" s="112"/>
      <c r="BA729" s="119">
        <f t="shared" si="463"/>
        <v>0</v>
      </c>
      <c r="BB729" s="124"/>
      <c r="BC729" s="115">
        <f>IFERROR(IF(BB729="",0,(SUMIF($G$3:BA$3,"金额-入",$G729:BA729)-SUMIF($G$3:BA$3,"金额-出",$G729:BA729))/(SUMIF($G$3:BA$3,"数量-入",$G729:BA729)-SUMIF($G$3:BA$3,"数量-出",$G729:BA729))),0)</f>
        <v>0</v>
      </c>
      <c r="BD729" s="115">
        <f t="shared" si="464"/>
        <v>0</v>
      </c>
      <c r="BE729" s="125"/>
      <c r="BF729" s="126"/>
      <c r="BG729" s="123"/>
      <c r="BH729" s="112"/>
      <c r="BI729" s="119">
        <f t="shared" si="465"/>
        <v>0</v>
      </c>
      <c r="BJ729" s="124"/>
      <c r="BK729" s="115">
        <f>IFERROR(IF(BJ729="",0,(SUMIF($G$3:BI$3,"金额-入",$G729:BI729)-SUMIF($G$3:BI$3,"金额-出",$G729:BI729))/(SUMIF($G$3:BI$3,"数量-入",$G729:BI729)-SUMIF($G$3:BI$3,"数量-出",$G729:BI729))),0)</f>
        <v>0</v>
      </c>
      <c r="BL729" s="115">
        <f t="shared" si="466"/>
        <v>0</v>
      </c>
      <c r="BM729" s="125"/>
      <c r="BN729" s="126"/>
      <c r="BO729" s="123"/>
      <c r="BP729" s="112"/>
      <c r="BQ729" s="119">
        <f t="shared" si="467"/>
        <v>0</v>
      </c>
      <c r="BR729" s="124"/>
      <c r="BS729" s="115">
        <f>IFERROR(IF(BR729="",0,(SUMIF($G$3:BQ$3,"金额-入",$G729:BQ729)-SUMIF($G$3:BQ$3,"金额-出",$G729:BQ729))/(SUMIF($G$3:BQ$3,"数量-入",$G729:BQ729)-SUMIF($G$3:BQ$3,"数量-出",$G729:BQ729))),0)</f>
        <v>0</v>
      </c>
      <c r="BT729" s="115">
        <f t="shared" si="468"/>
        <v>0</v>
      </c>
      <c r="BU729" s="125"/>
      <c r="BV729" s="126"/>
      <c r="BW729" s="123"/>
      <c r="BX729" s="112"/>
      <c r="BY729" s="119">
        <f t="shared" si="469"/>
        <v>0</v>
      </c>
      <c r="BZ729" s="124"/>
      <c r="CA729" s="115">
        <f>IFERROR(IF(BZ729="",0,(SUMIF($G$3:BY$3,"金额-入",$G729:BY729)-SUMIF($G$3:BY$3,"金额-出",$G729:BY729))/(SUMIF($G$3:BY$3,"数量-入",$G729:BY729)-SUMIF($G$3:BY$3,"数量-出",$G729:BY729))),0)</f>
        <v>0</v>
      </c>
      <c r="CB729" s="115">
        <f t="shared" si="470"/>
        <v>0</v>
      </c>
      <c r="CC729" s="125"/>
      <c r="CD729" s="126"/>
      <c r="CE729" s="123"/>
      <c r="CF729" s="112"/>
      <c r="CG729" s="119">
        <f t="shared" si="471"/>
        <v>0</v>
      </c>
      <c r="CH729" s="124"/>
      <c r="CI729" s="115">
        <f>IFERROR(IF(CH729="",0,(SUMIF($G$3:CG$3,"金额-入",$G729:CG729)-SUMIF($G$3:CG$3,"金额-出",$G729:CG729))/(SUMIF($G$3:CG$3,"数量-入",$G729:CG729)-SUMIF($G$3:CG$3,"数量-出",$G729:CG729))),0)</f>
        <v>0</v>
      </c>
      <c r="CJ729" s="115">
        <f t="shared" si="472"/>
        <v>0</v>
      </c>
      <c r="CK729" s="125"/>
      <c r="CL729" s="126"/>
      <c r="CM729" s="123"/>
      <c r="CN729" s="112"/>
      <c r="CO729" s="119">
        <f t="shared" si="473"/>
        <v>0</v>
      </c>
      <c r="CP729" s="124"/>
      <c r="CQ729" s="115">
        <f>IFERROR(IF(CP729="",0,(SUMIF($G$3:CO$3,"金额-入",$G729:CO729)-SUMIF($G$3:CO$3,"金额-出",$G729:CO729))/(SUMIF($G$3:CO$3,"数量-入",$G729:CO729)-SUMIF($G$3:CO$3,"数量-出",$G729:CO729))),0)</f>
        <v>0</v>
      </c>
      <c r="CR729" s="115">
        <f t="shared" si="474"/>
        <v>0</v>
      </c>
      <c r="CS729" s="125"/>
      <c r="CT729" s="126"/>
      <c r="CU729" s="123"/>
      <c r="CV729" s="112"/>
      <c r="CW729" s="119">
        <f t="shared" si="475"/>
        <v>0</v>
      </c>
      <c r="CX729" s="124"/>
      <c r="CY729" s="115">
        <f>IFERROR(IF(CX729="",0,(SUMIF($G$3:CW$3,"金额-入",$G729:CW729)-SUMIF($G$3:CW$3,"金额-出",$G729:CW729))/(SUMIF($G$3:CW$3,"数量-入",$G729:CW729)-SUMIF($G$3:CW$3,"数量-出",$G729:CW729))),0)</f>
        <v>0</v>
      </c>
      <c r="CZ729" s="115">
        <f t="shared" si="476"/>
        <v>0</v>
      </c>
      <c r="DA729" s="125"/>
      <c r="DB729" s="126"/>
      <c r="DC729" s="123"/>
      <c r="DD729" s="112"/>
      <c r="DE729" s="119">
        <f t="shared" si="477"/>
        <v>0</v>
      </c>
      <c r="DF729" s="124"/>
      <c r="DG729" s="115">
        <f>IFERROR(IF(DF729="",0,(SUMIF($G$3:DE$3,"金额-入",$G729:DE729)-SUMIF($G$3:DE$3,"金额-出",$G729:DE729))/(SUMIF($G$3:DE$3,"数量-入",$G729:DE729)-SUMIF($G$3:DE$3,"数量-出",$G729:DE729))),0)</f>
        <v>0</v>
      </c>
      <c r="DH729" s="115">
        <f t="shared" si="478"/>
        <v>0</v>
      </c>
      <c r="DI729" s="125"/>
      <c r="DJ729" s="126"/>
      <c r="DK729" s="109">
        <f t="array" ref="DK729">MIN(IF(($G$3:$DJ$3="单价")*(G729:DJ729&lt;&gt;0),G729:DJ729))</f>
        <v>0</v>
      </c>
      <c r="DL729" s="97">
        <f t="array" ref="DL729">MAX(IF($G$3:$DJ$3="单价",G729:DJ729))</f>
        <v>0</v>
      </c>
      <c r="DM729" s="115">
        <f t="shared" si="479"/>
        <v>0</v>
      </c>
      <c r="DN729" s="127"/>
      <c r="DO729" s="2"/>
      <c r="DP729" s="11">
        <f t="shared" si="480"/>
        <v>0</v>
      </c>
      <c r="DQ729" s="11">
        <f t="shared" si="481"/>
        <v>0</v>
      </c>
      <c r="DR729" s="11"/>
      <c r="DS729" s="11"/>
      <c r="DT729" s="11"/>
      <c r="DU729" s="2"/>
      <c r="DV729" s="2"/>
      <c r="DW729" s="2"/>
      <c r="DX729" s="2"/>
      <c r="DY729" s="2"/>
    </row>
    <row r="730" spans="1:129" ht="18" hidden="1" customHeight="1" outlineLevel="1" x14ac:dyDescent="0.15">
      <c r="A730" s="2"/>
      <c r="B730" s="53">
        <f t="shared" si="444"/>
        <v>726</v>
      </c>
      <c r="C730" s="5"/>
      <c r="D730" s="6"/>
      <c r="E730" s="7"/>
      <c r="F730" s="8"/>
      <c r="G730" s="111"/>
      <c r="H730" s="112"/>
      <c r="I730" s="113">
        <f t="shared" si="447"/>
        <v>0</v>
      </c>
      <c r="J730" s="114">
        <f t="shared" si="448"/>
        <v>0</v>
      </c>
      <c r="K730" s="115">
        <f t="shared" si="445"/>
        <v>0</v>
      </c>
      <c r="L730" s="113">
        <f t="shared" si="449"/>
        <v>0</v>
      </c>
      <c r="M730" s="114">
        <f t="shared" si="450"/>
        <v>0</v>
      </c>
      <c r="N730" s="115">
        <f t="shared" si="446"/>
        <v>0</v>
      </c>
      <c r="O730" s="113">
        <f t="shared" si="451"/>
        <v>0</v>
      </c>
      <c r="P730" s="116">
        <f t="shared" si="452"/>
        <v>0</v>
      </c>
      <c r="Q730" s="117">
        <f t="shared" si="453"/>
        <v>0</v>
      </c>
      <c r="R730" s="118">
        <f t="shared" si="454"/>
        <v>0</v>
      </c>
      <c r="S730" s="111"/>
      <c r="T730" s="112"/>
      <c r="U730" s="119">
        <f t="shared" si="455"/>
        <v>0</v>
      </c>
      <c r="V730" s="120"/>
      <c r="W730" s="115">
        <f>IFERROR(IF(V730="",0,(SUMIF($G$3:U$3,"金额-入",$G730:U730)-SUMIF($G$3:U$3,"金额-出",$G730:U730))/(SUMIF($G$3:U$3,"数量-入",$G730:U730)-SUMIF($G$3:U$3,"数量-出",$G730:U730))),0)</f>
        <v>0</v>
      </c>
      <c r="X730" s="115">
        <f t="shared" si="456"/>
        <v>0</v>
      </c>
      <c r="Y730" s="121"/>
      <c r="Z730" s="122"/>
      <c r="AA730" s="111"/>
      <c r="AB730" s="112"/>
      <c r="AC730" s="119">
        <f t="shared" si="457"/>
        <v>0</v>
      </c>
      <c r="AD730" s="120"/>
      <c r="AE730" s="115">
        <f>IFERROR(IF(AD730="",0,(SUMIF($G$3:AC$3,"金额-入",$G730:AC730)-SUMIF($G$3:AC$3,"金额-出",$G730:AC730))/(SUMIF($G$3:AC$3,"数量-入",$G730:AC730)-SUMIF($G$3:AC$3,"数量-出",$G730:AC730))),0)</f>
        <v>0</v>
      </c>
      <c r="AF730" s="115">
        <f t="shared" si="458"/>
        <v>0</v>
      </c>
      <c r="AG730" s="121"/>
      <c r="AH730" s="122"/>
      <c r="AI730" s="123"/>
      <c r="AJ730" s="112"/>
      <c r="AK730" s="119">
        <f t="shared" si="459"/>
        <v>0</v>
      </c>
      <c r="AL730" s="124"/>
      <c r="AM730" s="115">
        <f>IFERROR(IF(AL730="",0,(SUMIF($G$3:AK$3,"金额-入",$G730:AK730)-SUMIF($G$3:AK$3,"金额-出",$G730:AK730))/(SUMIF($G$3:AK$3,"数量-入",$G730:AK730)-SUMIF($G$3:AK$3,"数量-出",$G730:AK730))),0)</f>
        <v>0</v>
      </c>
      <c r="AN730" s="115">
        <f t="shared" si="460"/>
        <v>0</v>
      </c>
      <c r="AO730" s="125"/>
      <c r="AP730" s="126"/>
      <c r="AQ730" s="123"/>
      <c r="AR730" s="112"/>
      <c r="AS730" s="119">
        <f t="shared" si="461"/>
        <v>0</v>
      </c>
      <c r="AT730" s="124"/>
      <c r="AU730" s="115">
        <f>IFERROR(IF(AT730="",0,(SUMIF($G$3:AS$3,"金额-入",$G730:AS730)-SUMIF($G$3:AS$3,"金额-出",$G730:AS730))/(SUMIF($G$3:AS$3,"数量-入",$G730:AS730)-SUMIF($G$3:AS$3,"数量-出",$G730:AS730))),0)</f>
        <v>0</v>
      </c>
      <c r="AV730" s="115">
        <f t="shared" si="462"/>
        <v>0</v>
      </c>
      <c r="AW730" s="125"/>
      <c r="AX730" s="126"/>
      <c r="AY730" s="123"/>
      <c r="AZ730" s="112"/>
      <c r="BA730" s="119">
        <f t="shared" si="463"/>
        <v>0</v>
      </c>
      <c r="BB730" s="124"/>
      <c r="BC730" s="115">
        <f>IFERROR(IF(BB730="",0,(SUMIF($G$3:BA$3,"金额-入",$G730:BA730)-SUMIF($G$3:BA$3,"金额-出",$G730:BA730))/(SUMIF($G$3:BA$3,"数量-入",$G730:BA730)-SUMIF($G$3:BA$3,"数量-出",$G730:BA730))),0)</f>
        <v>0</v>
      </c>
      <c r="BD730" s="115">
        <f t="shared" si="464"/>
        <v>0</v>
      </c>
      <c r="BE730" s="125"/>
      <c r="BF730" s="126"/>
      <c r="BG730" s="123"/>
      <c r="BH730" s="112"/>
      <c r="BI730" s="119">
        <f t="shared" si="465"/>
        <v>0</v>
      </c>
      <c r="BJ730" s="124"/>
      <c r="BK730" s="115">
        <f>IFERROR(IF(BJ730="",0,(SUMIF($G$3:BI$3,"金额-入",$G730:BI730)-SUMIF($G$3:BI$3,"金额-出",$G730:BI730))/(SUMIF($G$3:BI$3,"数量-入",$G730:BI730)-SUMIF($G$3:BI$3,"数量-出",$G730:BI730))),0)</f>
        <v>0</v>
      </c>
      <c r="BL730" s="115">
        <f t="shared" si="466"/>
        <v>0</v>
      </c>
      <c r="BM730" s="125"/>
      <c r="BN730" s="126"/>
      <c r="BO730" s="123"/>
      <c r="BP730" s="112"/>
      <c r="BQ730" s="119">
        <f t="shared" si="467"/>
        <v>0</v>
      </c>
      <c r="BR730" s="124"/>
      <c r="BS730" s="115">
        <f>IFERROR(IF(BR730="",0,(SUMIF($G$3:BQ$3,"金额-入",$G730:BQ730)-SUMIF($G$3:BQ$3,"金额-出",$G730:BQ730))/(SUMIF($G$3:BQ$3,"数量-入",$G730:BQ730)-SUMIF($G$3:BQ$3,"数量-出",$G730:BQ730))),0)</f>
        <v>0</v>
      </c>
      <c r="BT730" s="115">
        <f t="shared" si="468"/>
        <v>0</v>
      </c>
      <c r="BU730" s="125"/>
      <c r="BV730" s="126"/>
      <c r="BW730" s="123"/>
      <c r="BX730" s="112"/>
      <c r="BY730" s="119">
        <f t="shared" si="469"/>
        <v>0</v>
      </c>
      <c r="BZ730" s="124"/>
      <c r="CA730" s="115">
        <f>IFERROR(IF(BZ730="",0,(SUMIF($G$3:BY$3,"金额-入",$G730:BY730)-SUMIF($G$3:BY$3,"金额-出",$G730:BY730))/(SUMIF($G$3:BY$3,"数量-入",$G730:BY730)-SUMIF($G$3:BY$3,"数量-出",$G730:BY730))),0)</f>
        <v>0</v>
      </c>
      <c r="CB730" s="115">
        <f t="shared" si="470"/>
        <v>0</v>
      </c>
      <c r="CC730" s="125"/>
      <c r="CD730" s="126"/>
      <c r="CE730" s="123"/>
      <c r="CF730" s="112"/>
      <c r="CG730" s="119">
        <f t="shared" si="471"/>
        <v>0</v>
      </c>
      <c r="CH730" s="124"/>
      <c r="CI730" s="115">
        <f>IFERROR(IF(CH730="",0,(SUMIF($G$3:CG$3,"金额-入",$G730:CG730)-SUMIF($G$3:CG$3,"金额-出",$G730:CG730))/(SUMIF($G$3:CG$3,"数量-入",$G730:CG730)-SUMIF($G$3:CG$3,"数量-出",$G730:CG730))),0)</f>
        <v>0</v>
      </c>
      <c r="CJ730" s="115">
        <f t="shared" si="472"/>
        <v>0</v>
      </c>
      <c r="CK730" s="125"/>
      <c r="CL730" s="126"/>
      <c r="CM730" s="123"/>
      <c r="CN730" s="112"/>
      <c r="CO730" s="119">
        <f t="shared" si="473"/>
        <v>0</v>
      </c>
      <c r="CP730" s="124"/>
      <c r="CQ730" s="115">
        <f>IFERROR(IF(CP730="",0,(SUMIF($G$3:CO$3,"金额-入",$G730:CO730)-SUMIF($G$3:CO$3,"金额-出",$G730:CO730))/(SUMIF($G$3:CO$3,"数量-入",$G730:CO730)-SUMIF($G$3:CO$3,"数量-出",$G730:CO730))),0)</f>
        <v>0</v>
      </c>
      <c r="CR730" s="115">
        <f t="shared" si="474"/>
        <v>0</v>
      </c>
      <c r="CS730" s="125"/>
      <c r="CT730" s="126"/>
      <c r="CU730" s="123"/>
      <c r="CV730" s="112"/>
      <c r="CW730" s="119">
        <f t="shared" si="475"/>
        <v>0</v>
      </c>
      <c r="CX730" s="124"/>
      <c r="CY730" s="115">
        <f>IFERROR(IF(CX730="",0,(SUMIF($G$3:CW$3,"金额-入",$G730:CW730)-SUMIF($G$3:CW$3,"金额-出",$G730:CW730))/(SUMIF($G$3:CW$3,"数量-入",$G730:CW730)-SUMIF($G$3:CW$3,"数量-出",$G730:CW730))),0)</f>
        <v>0</v>
      </c>
      <c r="CZ730" s="115">
        <f t="shared" si="476"/>
        <v>0</v>
      </c>
      <c r="DA730" s="125"/>
      <c r="DB730" s="126"/>
      <c r="DC730" s="123"/>
      <c r="DD730" s="112"/>
      <c r="DE730" s="119">
        <f t="shared" si="477"/>
        <v>0</v>
      </c>
      <c r="DF730" s="124"/>
      <c r="DG730" s="115">
        <f>IFERROR(IF(DF730="",0,(SUMIF($G$3:DE$3,"金额-入",$G730:DE730)-SUMIF($G$3:DE$3,"金额-出",$G730:DE730))/(SUMIF($G$3:DE$3,"数量-入",$G730:DE730)-SUMIF($G$3:DE$3,"数量-出",$G730:DE730))),0)</f>
        <v>0</v>
      </c>
      <c r="DH730" s="115">
        <f t="shared" si="478"/>
        <v>0</v>
      </c>
      <c r="DI730" s="125"/>
      <c r="DJ730" s="126"/>
      <c r="DK730" s="109">
        <f t="array" ref="DK730">MIN(IF(($G$3:$DJ$3="单价")*(G730:DJ730&lt;&gt;0),G730:DJ730))</f>
        <v>0</v>
      </c>
      <c r="DL730" s="97">
        <f t="array" ref="DL730">MAX(IF($G$3:$DJ$3="单价",G730:DJ730))</f>
        <v>0</v>
      </c>
      <c r="DM730" s="115">
        <f t="shared" si="479"/>
        <v>0</v>
      </c>
      <c r="DN730" s="127"/>
      <c r="DO730" s="2"/>
      <c r="DP730" s="11">
        <f t="shared" si="480"/>
        <v>0</v>
      </c>
      <c r="DQ730" s="11">
        <f t="shared" si="481"/>
        <v>0</v>
      </c>
      <c r="DR730" s="11"/>
      <c r="DS730" s="11"/>
      <c r="DT730" s="11"/>
      <c r="DU730" s="2"/>
      <c r="DV730" s="2"/>
      <c r="DW730" s="2"/>
      <c r="DX730" s="2"/>
      <c r="DY730" s="2"/>
    </row>
    <row r="731" spans="1:129" ht="18" hidden="1" customHeight="1" outlineLevel="1" x14ac:dyDescent="0.15">
      <c r="A731" s="2"/>
      <c r="B731" s="53">
        <f t="shared" si="444"/>
        <v>727</v>
      </c>
      <c r="C731" s="5"/>
      <c r="D731" s="6"/>
      <c r="E731" s="7"/>
      <c r="F731" s="8"/>
      <c r="G731" s="111"/>
      <c r="H731" s="112"/>
      <c r="I731" s="113">
        <f t="shared" si="447"/>
        <v>0</v>
      </c>
      <c r="J731" s="114">
        <f t="shared" si="448"/>
        <v>0</v>
      </c>
      <c r="K731" s="115">
        <f t="shared" si="445"/>
        <v>0</v>
      </c>
      <c r="L731" s="113">
        <f t="shared" si="449"/>
        <v>0</v>
      </c>
      <c r="M731" s="114">
        <f t="shared" si="450"/>
        <v>0</v>
      </c>
      <c r="N731" s="115">
        <f t="shared" si="446"/>
        <v>0</v>
      </c>
      <c r="O731" s="113">
        <f t="shared" si="451"/>
        <v>0</v>
      </c>
      <c r="P731" s="116">
        <f t="shared" si="452"/>
        <v>0</v>
      </c>
      <c r="Q731" s="117">
        <f t="shared" si="453"/>
        <v>0</v>
      </c>
      <c r="R731" s="118">
        <f t="shared" si="454"/>
        <v>0</v>
      </c>
      <c r="S731" s="111"/>
      <c r="T731" s="112"/>
      <c r="U731" s="119">
        <f t="shared" si="455"/>
        <v>0</v>
      </c>
      <c r="V731" s="120"/>
      <c r="W731" s="115">
        <f>IFERROR(IF(V731="",0,(SUMIF($G$3:U$3,"金额-入",$G731:U731)-SUMIF($G$3:U$3,"金额-出",$G731:U731))/(SUMIF($G$3:U$3,"数量-入",$G731:U731)-SUMIF($G$3:U$3,"数量-出",$G731:U731))),0)</f>
        <v>0</v>
      </c>
      <c r="X731" s="115">
        <f t="shared" si="456"/>
        <v>0</v>
      </c>
      <c r="Y731" s="121"/>
      <c r="Z731" s="122"/>
      <c r="AA731" s="111"/>
      <c r="AB731" s="112"/>
      <c r="AC731" s="119">
        <f t="shared" si="457"/>
        <v>0</v>
      </c>
      <c r="AD731" s="120"/>
      <c r="AE731" s="115">
        <f>IFERROR(IF(AD731="",0,(SUMIF($G$3:AC$3,"金额-入",$G731:AC731)-SUMIF($G$3:AC$3,"金额-出",$G731:AC731))/(SUMIF($G$3:AC$3,"数量-入",$G731:AC731)-SUMIF($G$3:AC$3,"数量-出",$G731:AC731))),0)</f>
        <v>0</v>
      </c>
      <c r="AF731" s="115">
        <f t="shared" si="458"/>
        <v>0</v>
      </c>
      <c r="AG731" s="121"/>
      <c r="AH731" s="122"/>
      <c r="AI731" s="123"/>
      <c r="AJ731" s="112"/>
      <c r="AK731" s="119">
        <f t="shared" si="459"/>
        <v>0</v>
      </c>
      <c r="AL731" s="124"/>
      <c r="AM731" s="115">
        <f>IFERROR(IF(AL731="",0,(SUMIF($G$3:AK$3,"金额-入",$G731:AK731)-SUMIF($G$3:AK$3,"金额-出",$G731:AK731))/(SUMIF($G$3:AK$3,"数量-入",$G731:AK731)-SUMIF($G$3:AK$3,"数量-出",$G731:AK731))),0)</f>
        <v>0</v>
      </c>
      <c r="AN731" s="115">
        <f t="shared" si="460"/>
        <v>0</v>
      </c>
      <c r="AO731" s="125"/>
      <c r="AP731" s="126"/>
      <c r="AQ731" s="123"/>
      <c r="AR731" s="112"/>
      <c r="AS731" s="119">
        <f t="shared" si="461"/>
        <v>0</v>
      </c>
      <c r="AT731" s="124"/>
      <c r="AU731" s="115">
        <f>IFERROR(IF(AT731="",0,(SUMIF($G$3:AS$3,"金额-入",$G731:AS731)-SUMIF($G$3:AS$3,"金额-出",$G731:AS731))/(SUMIF($G$3:AS$3,"数量-入",$G731:AS731)-SUMIF($G$3:AS$3,"数量-出",$G731:AS731))),0)</f>
        <v>0</v>
      </c>
      <c r="AV731" s="115">
        <f t="shared" si="462"/>
        <v>0</v>
      </c>
      <c r="AW731" s="125"/>
      <c r="AX731" s="126"/>
      <c r="AY731" s="123"/>
      <c r="AZ731" s="112"/>
      <c r="BA731" s="119">
        <f t="shared" si="463"/>
        <v>0</v>
      </c>
      <c r="BB731" s="124"/>
      <c r="BC731" s="115">
        <f>IFERROR(IF(BB731="",0,(SUMIF($G$3:BA$3,"金额-入",$G731:BA731)-SUMIF($G$3:BA$3,"金额-出",$G731:BA731))/(SUMIF($G$3:BA$3,"数量-入",$G731:BA731)-SUMIF($G$3:BA$3,"数量-出",$G731:BA731))),0)</f>
        <v>0</v>
      </c>
      <c r="BD731" s="115">
        <f t="shared" si="464"/>
        <v>0</v>
      </c>
      <c r="BE731" s="125"/>
      <c r="BF731" s="126"/>
      <c r="BG731" s="123"/>
      <c r="BH731" s="112"/>
      <c r="BI731" s="119">
        <f t="shared" si="465"/>
        <v>0</v>
      </c>
      <c r="BJ731" s="124"/>
      <c r="BK731" s="115">
        <f>IFERROR(IF(BJ731="",0,(SUMIF($G$3:BI$3,"金额-入",$G731:BI731)-SUMIF($G$3:BI$3,"金额-出",$G731:BI731))/(SUMIF($G$3:BI$3,"数量-入",$G731:BI731)-SUMIF($G$3:BI$3,"数量-出",$G731:BI731))),0)</f>
        <v>0</v>
      </c>
      <c r="BL731" s="115">
        <f t="shared" si="466"/>
        <v>0</v>
      </c>
      <c r="BM731" s="125"/>
      <c r="BN731" s="126"/>
      <c r="BO731" s="123"/>
      <c r="BP731" s="112"/>
      <c r="BQ731" s="119">
        <f t="shared" si="467"/>
        <v>0</v>
      </c>
      <c r="BR731" s="124"/>
      <c r="BS731" s="115">
        <f>IFERROR(IF(BR731="",0,(SUMIF($G$3:BQ$3,"金额-入",$G731:BQ731)-SUMIF($G$3:BQ$3,"金额-出",$G731:BQ731))/(SUMIF($G$3:BQ$3,"数量-入",$G731:BQ731)-SUMIF($G$3:BQ$3,"数量-出",$G731:BQ731))),0)</f>
        <v>0</v>
      </c>
      <c r="BT731" s="115">
        <f t="shared" si="468"/>
        <v>0</v>
      </c>
      <c r="BU731" s="125"/>
      <c r="BV731" s="126"/>
      <c r="BW731" s="123"/>
      <c r="BX731" s="112"/>
      <c r="BY731" s="119">
        <f t="shared" si="469"/>
        <v>0</v>
      </c>
      <c r="BZ731" s="124"/>
      <c r="CA731" s="115">
        <f>IFERROR(IF(BZ731="",0,(SUMIF($G$3:BY$3,"金额-入",$G731:BY731)-SUMIF($G$3:BY$3,"金额-出",$G731:BY731))/(SUMIF($G$3:BY$3,"数量-入",$G731:BY731)-SUMIF($G$3:BY$3,"数量-出",$G731:BY731))),0)</f>
        <v>0</v>
      </c>
      <c r="CB731" s="115">
        <f t="shared" si="470"/>
        <v>0</v>
      </c>
      <c r="CC731" s="125"/>
      <c r="CD731" s="126"/>
      <c r="CE731" s="123"/>
      <c r="CF731" s="112"/>
      <c r="CG731" s="119">
        <f t="shared" si="471"/>
        <v>0</v>
      </c>
      <c r="CH731" s="124"/>
      <c r="CI731" s="115">
        <f>IFERROR(IF(CH731="",0,(SUMIF($G$3:CG$3,"金额-入",$G731:CG731)-SUMIF($G$3:CG$3,"金额-出",$G731:CG731))/(SUMIF($G$3:CG$3,"数量-入",$G731:CG731)-SUMIF($G$3:CG$3,"数量-出",$G731:CG731))),0)</f>
        <v>0</v>
      </c>
      <c r="CJ731" s="115">
        <f t="shared" si="472"/>
        <v>0</v>
      </c>
      <c r="CK731" s="125"/>
      <c r="CL731" s="126"/>
      <c r="CM731" s="123"/>
      <c r="CN731" s="112"/>
      <c r="CO731" s="119">
        <f t="shared" si="473"/>
        <v>0</v>
      </c>
      <c r="CP731" s="124"/>
      <c r="CQ731" s="115">
        <f>IFERROR(IF(CP731="",0,(SUMIF($G$3:CO$3,"金额-入",$G731:CO731)-SUMIF($G$3:CO$3,"金额-出",$G731:CO731))/(SUMIF($G$3:CO$3,"数量-入",$G731:CO731)-SUMIF($G$3:CO$3,"数量-出",$G731:CO731))),0)</f>
        <v>0</v>
      </c>
      <c r="CR731" s="115">
        <f t="shared" si="474"/>
        <v>0</v>
      </c>
      <c r="CS731" s="125"/>
      <c r="CT731" s="126"/>
      <c r="CU731" s="123"/>
      <c r="CV731" s="112"/>
      <c r="CW731" s="119">
        <f t="shared" si="475"/>
        <v>0</v>
      </c>
      <c r="CX731" s="124"/>
      <c r="CY731" s="115">
        <f>IFERROR(IF(CX731="",0,(SUMIF($G$3:CW$3,"金额-入",$G731:CW731)-SUMIF($G$3:CW$3,"金额-出",$G731:CW731))/(SUMIF($G$3:CW$3,"数量-入",$G731:CW731)-SUMIF($G$3:CW$3,"数量-出",$G731:CW731))),0)</f>
        <v>0</v>
      </c>
      <c r="CZ731" s="115">
        <f t="shared" si="476"/>
        <v>0</v>
      </c>
      <c r="DA731" s="125"/>
      <c r="DB731" s="126"/>
      <c r="DC731" s="123"/>
      <c r="DD731" s="112"/>
      <c r="DE731" s="119">
        <f t="shared" si="477"/>
        <v>0</v>
      </c>
      <c r="DF731" s="124"/>
      <c r="DG731" s="115">
        <f>IFERROR(IF(DF731="",0,(SUMIF($G$3:DE$3,"金额-入",$G731:DE731)-SUMIF($G$3:DE$3,"金额-出",$G731:DE731))/(SUMIF($G$3:DE$3,"数量-入",$G731:DE731)-SUMIF($G$3:DE$3,"数量-出",$G731:DE731))),0)</f>
        <v>0</v>
      </c>
      <c r="DH731" s="115">
        <f t="shared" si="478"/>
        <v>0</v>
      </c>
      <c r="DI731" s="125"/>
      <c r="DJ731" s="126"/>
      <c r="DK731" s="109">
        <f t="array" ref="DK731">MIN(IF(($G$3:$DJ$3="单价")*(G731:DJ731&lt;&gt;0),G731:DJ731))</f>
        <v>0</v>
      </c>
      <c r="DL731" s="97">
        <f t="array" ref="DL731">MAX(IF($G$3:$DJ$3="单价",G731:DJ731))</f>
        <v>0</v>
      </c>
      <c r="DM731" s="115">
        <f t="shared" si="479"/>
        <v>0</v>
      </c>
      <c r="DN731" s="127"/>
      <c r="DO731" s="2"/>
      <c r="DP731" s="11">
        <f t="shared" si="480"/>
        <v>0</v>
      </c>
      <c r="DQ731" s="11">
        <f t="shared" si="481"/>
        <v>0</v>
      </c>
      <c r="DR731" s="11"/>
      <c r="DS731" s="11"/>
      <c r="DT731" s="11"/>
      <c r="DU731" s="2"/>
      <c r="DV731" s="2"/>
      <c r="DW731" s="2"/>
      <c r="DX731" s="2"/>
      <c r="DY731" s="2"/>
    </row>
    <row r="732" spans="1:129" ht="18" hidden="1" customHeight="1" outlineLevel="1" x14ac:dyDescent="0.15">
      <c r="A732" s="2"/>
      <c r="B732" s="53">
        <f t="shared" si="444"/>
        <v>728</v>
      </c>
      <c r="C732" s="5"/>
      <c r="D732" s="6"/>
      <c r="E732" s="7"/>
      <c r="F732" s="8"/>
      <c r="G732" s="111"/>
      <c r="H732" s="112"/>
      <c r="I732" s="113">
        <f t="shared" si="447"/>
        <v>0</v>
      </c>
      <c r="J732" s="114">
        <f t="shared" si="448"/>
        <v>0</v>
      </c>
      <c r="K732" s="115">
        <f t="shared" si="445"/>
        <v>0</v>
      </c>
      <c r="L732" s="113">
        <f t="shared" si="449"/>
        <v>0</v>
      </c>
      <c r="M732" s="114">
        <f t="shared" si="450"/>
        <v>0</v>
      </c>
      <c r="N732" s="115">
        <f t="shared" si="446"/>
        <v>0</v>
      </c>
      <c r="O732" s="113">
        <f t="shared" si="451"/>
        <v>0</v>
      </c>
      <c r="P732" s="116">
        <f t="shared" si="452"/>
        <v>0</v>
      </c>
      <c r="Q732" s="117">
        <f t="shared" si="453"/>
        <v>0</v>
      </c>
      <c r="R732" s="118">
        <f t="shared" si="454"/>
        <v>0</v>
      </c>
      <c r="S732" s="111"/>
      <c r="T732" s="112"/>
      <c r="U732" s="119">
        <f t="shared" si="455"/>
        <v>0</v>
      </c>
      <c r="V732" s="120"/>
      <c r="W732" s="115">
        <f>IFERROR(IF(V732="",0,(SUMIF($G$3:U$3,"金额-入",$G732:U732)-SUMIF($G$3:U$3,"金额-出",$G732:U732))/(SUMIF($G$3:U$3,"数量-入",$G732:U732)-SUMIF($G$3:U$3,"数量-出",$G732:U732))),0)</f>
        <v>0</v>
      </c>
      <c r="X732" s="115">
        <f t="shared" si="456"/>
        <v>0</v>
      </c>
      <c r="Y732" s="121"/>
      <c r="Z732" s="122"/>
      <c r="AA732" s="111"/>
      <c r="AB732" s="112"/>
      <c r="AC732" s="119">
        <f t="shared" si="457"/>
        <v>0</v>
      </c>
      <c r="AD732" s="120"/>
      <c r="AE732" s="115">
        <f>IFERROR(IF(AD732="",0,(SUMIF($G$3:AC$3,"金额-入",$G732:AC732)-SUMIF($G$3:AC$3,"金额-出",$G732:AC732))/(SUMIF($G$3:AC$3,"数量-入",$G732:AC732)-SUMIF($G$3:AC$3,"数量-出",$G732:AC732))),0)</f>
        <v>0</v>
      </c>
      <c r="AF732" s="115">
        <f t="shared" si="458"/>
        <v>0</v>
      </c>
      <c r="AG732" s="121"/>
      <c r="AH732" s="122"/>
      <c r="AI732" s="123"/>
      <c r="AJ732" s="112"/>
      <c r="AK732" s="119">
        <f t="shared" si="459"/>
        <v>0</v>
      </c>
      <c r="AL732" s="124"/>
      <c r="AM732" s="115">
        <f>IFERROR(IF(AL732="",0,(SUMIF($G$3:AK$3,"金额-入",$G732:AK732)-SUMIF($G$3:AK$3,"金额-出",$G732:AK732))/(SUMIF($G$3:AK$3,"数量-入",$G732:AK732)-SUMIF($G$3:AK$3,"数量-出",$G732:AK732))),0)</f>
        <v>0</v>
      </c>
      <c r="AN732" s="115">
        <f t="shared" si="460"/>
        <v>0</v>
      </c>
      <c r="AO732" s="125"/>
      <c r="AP732" s="126"/>
      <c r="AQ732" s="123"/>
      <c r="AR732" s="112"/>
      <c r="AS732" s="119">
        <f t="shared" si="461"/>
        <v>0</v>
      </c>
      <c r="AT732" s="124"/>
      <c r="AU732" s="115">
        <f>IFERROR(IF(AT732="",0,(SUMIF($G$3:AS$3,"金额-入",$G732:AS732)-SUMIF($G$3:AS$3,"金额-出",$G732:AS732))/(SUMIF($G$3:AS$3,"数量-入",$G732:AS732)-SUMIF($G$3:AS$3,"数量-出",$G732:AS732))),0)</f>
        <v>0</v>
      </c>
      <c r="AV732" s="115">
        <f t="shared" si="462"/>
        <v>0</v>
      </c>
      <c r="AW732" s="125"/>
      <c r="AX732" s="126"/>
      <c r="AY732" s="123"/>
      <c r="AZ732" s="112"/>
      <c r="BA732" s="119">
        <f t="shared" si="463"/>
        <v>0</v>
      </c>
      <c r="BB732" s="124"/>
      <c r="BC732" s="115">
        <f>IFERROR(IF(BB732="",0,(SUMIF($G$3:BA$3,"金额-入",$G732:BA732)-SUMIF($G$3:BA$3,"金额-出",$G732:BA732))/(SUMIF($G$3:BA$3,"数量-入",$G732:BA732)-SUMIF($G$3:BA$3,"数量-出",$G732:BA732))),0)</f>
        <v>0</v>
      </c>
      <c r="BD732" s="115">
        <f t="shared" si="464"/>
        <v>0</v>
      </c>
      <c r="BE732" s="125"/>
      <c r="BF732" s="126"/>
      <c r="BG732" s="123"/>
      <c r="BH732" s="112"/>
      <c r="BI732" s="119">
        <f t="shared" si="465"/>
        <v>0</v>
      </c>
      <c r="BJ732" s="124"/>
      <c r="BK732" s="115">
        <f>IFERROR(IF(BJ732="",0,(SUMIF($G$3:BI$3,"金额-入",$G732:BI732)-SUMIF($G$3:BI$3,"金额-出",$G732:BI732))/(SUMIF($G$3:BI$3,"数量-入",$G732:BI732)-SUMIF($G$3:BI$3,"数量-出",$G732:BI732))),0)</f>
        <v>0</v>
      </c>
      <c r="BL732" s="115">
        <f t="shared" si="466"/>
        <v>0</v>
      </c>
      <c r="BM732" s="125"/>
      <c r="BN732" s="126"/>
      <c r="BO732" s="123"/>
      <c r="BP732" s="112"/>
      <c r="BQ732" s="119">
        <f t="shared" si="467"/>
        <v>0</v>
      </c>
      <c r="BR732" s="124"/>
      <c r="BS732" s="115">
        <f>IFERROR(IF(BR732="",0,(SUMIF($G$3:BQ$3,"金额-入",$G732:BQ732)-SUMIF($G$3:BQ$3,"金额-出",$G732:BQ732))/(SUMIF($G$3:BQ$3,"数量-入",$G732:BQ732)-SUMIF($G$3:BQ$3,"数量-出",$G732:BQ732))),0)</f>
        <v>0</v>
      </c>
      <c r="BT732" s="115">
        <f t="shared" si="468"/>
        <v>0</v>
      </c>
      <c r="BU732" s="125"/>
      <c r="BV732" s="126"/>
      <c r="BW732" s="123"/>
      <c r="BX732" s="112"/>
      <c r="BY732" s="119">
        <f t="shared" si="469"/>
        <v>0</v>
      </c>
      <c r="BZ732" s="124"/>
      <c r="CA732" s="115">
        <f>IFERROR(IF(BZ732="",0,(SUMIF($G$3:BY$3,"金额-入",$G732:BY732)-SUMIF($G$3:BY$3,"金额-出",$G732:BY732))/(SUMIF($G$3:BY$3,"数量-入",$G732:BY732)-SUMIF($G$3:BY$3,"数量-出",$G732:BY732))),0)</f>
        <v>0</v>
      </c>
      <c r="CB732" s="115">
        <f t="shared" si="470"/>
        <v>0</v>
      </c>
      <c r="CC732" s="125"/>
      <c r="CD732" s="126"/>
      <c r="CE732" s="123"/>
      <c r="CF732" s="112"/>
      <c r="CG732" s="119">
        <f t="shared" si="471"/>
        <v>0</v>
      </c>
      <c r="CH732" s="124"/>
      <c r="CI732" s="115">
        <f>IFERROR(IF(CH732="",0,(SUMIF($G$3:CG$3,"金额-入",$G732:CG732)-SUMIF($G$3:CG$3,"金额-出",$G732:CG732))/(SUMIF($G$3:CG$3,"数量-入",$G732:CG732)-SUMIF($G$3:CG$3,"数量-出",$G732:CG732))),0)</f>
        <v>0</v>
      </c>
      <c r="CJ732" s="115">
        <f t="shared" si="472"/>
        <v>0</v>
      </c>
      <c r="CK732" s="125"/>
      <c r="CL732" s="126"/>
      <c r="CM732" s="123"/>
      <c r="CN732" s="112"/>
      <c r="CO732" s="119">
        <f t="shared" si="473"/>
        <v>0</v>
      </c>
      <c r="CP732" s="124"/>
      <c r="CQ732" s="115">
        <f>IFERROR(IF(CP732="",0,(SUMIF($G$3:CO$3,"金额-入",$G732:CO732)-SUMIF($G$3:CO$3,"金额-出",$G732:CO732))/(SUMIF($G$3:CO$3,"数量-入",$G732:CO732)-SUMIF($G$3:CO$3,"数量-出",$G732:CO732))),0)</f>
        <v>0</v>
      </c>
      <c r="CR732" s="115">
        <f t="shared" si="474"/>
        <v>0</v>
      </c>
      <c r="CS732" s="125"/>
      <c r="CT732" s="126"/>
      <c r="CU732" s="123"/>
      <c r="CV732" s="112"/>
      <c r="CW732" s="119">
        <f t="shared" si="475"/>
        <v>0</v>
      </c>
      <c r="CX732" s="124"/>
      <c r="CY732" s="115">
        <f>IFERROR(IF(CX732="",0,(SUMIF($G$3:CW$3,"金额-入",$G732:CW732)-SUMIF($G$3:CW$3,"金额-出",$G732:CW732))/(SUMIF($G$3:CW$3,"数量-入",$G732:CW732)-SUMIF($G$3:CW$3,"数量-出",$G732:CW732))),0)</f>
        <v>0</v>
      </c>
      <c r="CZ732" s="115">
        <f t="shared" si="476"/>
        <v>0</v>
      </c>
      <c r="DA732" s="125"/>
      <c r="DB732" s="126"/>
      <c r="DC732" s="123"/>
      <c r="DD732" s="112"/>
      <c r="DE732" s="119">
        <f t="shared" si="477"/>
        <v>0</v>
      </c>
      <c r="DF732" s="124"/>
      <c r="DG732" s="115">
        <f>IFERROR(IF(DF732="",0,(SUMIF($G$3:DE$3,"金额-入",$G732:DE732)-SUMIF($G$3:DE$3,"金额-出",$G732:DE732))/(SUMIF($G$3:DE$3,"数量-入",$G732:DE732)-SUMIF($G$3:DE$3,"数量-出",$G732:DE732))),0)</f>
        <v>0</v>
      </c>
      <c r="DH732" s="115">
        <f t="shared" si="478"/>
        <v>0</v>
      </c>
      <c r="DI732" s="125"/>
      <c r="DJ732" s="126"/>
      <c r="DK732" s="109">
        <f t="array" ref="DK732">MIN(IF(($G$3:$DJ$3="单价")*(G732:DJ732&lt;&gt;0),G732:DJ732))</f>
        <v>0</v>
      </c>
      <c r="DL732" s="97">
        <f t="array" ref="DL732">MAX(IF($G$3:$DJ$3="单价",G732:DJ732))</f>
        <v>0</v>
      </c>
      <c r="DM732" s="115">
        <f t="shared" si="479"/>
        <v>0</v>
      </c>
      <c r="DN732" s="127"/>
      <c r="DO732" s="2"/>
      <c r="DP732" s="11">
        <f t="shared" si="480"/>
        <v>0</v>
      </c>
      <c r="DQ732" s="11">
        <f t="shared" si="481"/>
        <v>0</v>
      </c>
      <c r="DR732" s="11"/>
      <c r="DS732" s="11"/>
      <c r="DT732" s="11"/>
      <c r="DU732" s="2"/>
      <c r="DV732" s="2"/>
      <c r="DW732" s="2"/>
      <c r="DX732" s="2"/>
      <c r="DY732" s="2"/>
    </row>
    <row r="733" spans="1:129" ht="18" hidden="1" customHeight="1" outlineLevel="1" x14ac:dyDescent="0.15">
      <c r="A733" s="2"/>
      <c r="B733" s="53">
        <f t="shared" si="444"/>
        <v>729</v>
      </c>
      <c r="C733" s="5"/>
      <c r="D733" s="6"/>
      <c r="E733" s="7"/>
      <c r="F733" s="8"/>
      <c r="G733" s="111"/>
      <c r="H733" s="112"/>
      <c r="I733" s="113">
        <f t="shared" si="447"/>
        <v>0</v>
      </c>
      <c r="J733" s="114">
        <f t="shared" si="448"/>
        <v>0</v>
      </c>
      <c r="K733" s="115">
        <f t="shared" si="445"/>
        <v>0</v>
      </c>
      <c r="L733" s="113">
        <f t="shared" si="449"/>
        <v>0</v>
      </c>
      <c r="M733" s="114">
        <f t="shared" si="450"/>
        <v>0</v>
      </c>
      <c r="N733" s="115">
        <f t="shared" si="446"/>
        <v>0</v>
      </c>
      <c r="O733" s="113">
        <f t="shared" si="451"/>
        <v>0</v>
      </c>
      <c r="P733" s="116">
        <f t="shared" si="452"/>
        <v>0</v>
      </c>
      <c r="Q733" s="117">
        <f t="shared" si="453"/>
        <v>0</v>
      </c>
      <c r="R733" s="118">
        <f t="shared" si="454"/>
        <v>0</v>
      </c>
      <c r="S733" s="111"/>
      <c r="T733" s="112"/>
      <c r="U733" s="119">
        <f t="shared" si="455"/>
        <v>0</v>
      </c>
      <c r="V733" s="120"/>
      <c r="W733" s="115">
        <f>IFERROR(IF(V733="",0,(SUMIF($G$3:U$3,"金额-入",$G733:U733)-SUMIF($G$3:U$3,"金额-出",$G733:U733))/(SUMIF($G$3:U$3,"数量-入",$G733:U733)-SUMIF($G$3:U$3,"数量-出",$G733:U733))),0)</f>
        <v>0</v>
      </c>
      <c r="X733" s="115">
        <f t="shared" si="456"/>
        <v>0</v>
      </c>
      <c r="Y733" s="121"/>
      <c r="Z733" s="122"/>
      <c r="AA733" s="111"/>
      <c r="AB733" s="112"/>
      <c r="AC733" s="119">
        <f t="shared" si="457"/>
        <v>0</v>
      </c>
      <c r="AD733" s="120"/>
      <c r="AE733" s="115">
        <f>IFERROR(IF(AD733="",0,(SUMIF($G$3:AC$3,"金额-入",$G733:AC733)-SUMIF($G$3:AC$3,"金额-出",$G733:AC733))/(SUMIF($G$3:AC$3,"数量-入",$G733:AC733)-SUMIF($G$3:AC$3,"数量-出",$G733:AC733))),0)</f>
        <v>0</v>
      </c>
      <c r="AF733" s="115">
        <f t="shared" si="458"/>
        <v>0</v>
      </c>
      <c r="AG733" s="121"/>
      <c r="AH733" s="122"/>
      <c r="AI733" s="123"/>
      <c r="AJ733" s="112"/>
      <c r="AK733" s="119">
        <f t="shared" si="459"/>
        <v>0</v>
      </c>
      <c r="AL733" s="124"/>
      <c r="AM733" s="115">
        <f>IFERROR(IF(AL733="",0,(SUMIF($G$3:AK$3,"金额-入",$G733:AK733)-SUMIF($G$3:AK$3,"金额-出",$G733:AK733))/(SUMIF($G$3:AK$3,"数量-入",$G733:AK733)-SUMIF($G$3:AK$3,"数量-出",$G733:AK733))),0)</f>
        <v>0</v>
      </c>
      <c r="AN733" s="115">
        <f t="shared" si="460"/>
        <v>0</v>
      </c>
      <c r="AO733" s="125"/>
      <c r="AP733" s="126"/>
      <c r="AQ733" s="123"/>
      <c r="AR733" s="112"/>
      <c r="AS733" s="119">
        <f t="shared" si="461"/>
        <v>0</v>
      </c>
      <c r="AT733" s="124"/>
      <c r="AU733" s="115">
        <f>IFERROR(IF(AT733="",0,(SUMIF($G$3:AS$3,"金额-入",$G733:AS733)-SUMIF($G$3:AS$3,"金额-出",$G733:AS733))/(SUMIF($G$3:AS$3,"数量-入",$G733:AS733)-SUMIF($G$3:AS$3,"数量-出",$G733:AS733))),0)</f>
        <v>0</v>
      </c>
      <c r="AV733" s="115">
        <f t="shared" si="462"/>
        <v>0</v>
      </c>
      <c r="AW733" s="125"/>
      <c r="AX733" s="126"/>
      <c r="AY733" s="123"/>
      <c r="AZ733" s="112"/>
      <c r="BA733" s="119">
        <f t="shared" si="463"/>
        <v>0</v>
      </c>
      <c r="BB733" s="124"/>
      <c r="BC733" s="115">
        <f>IFERROR(IF(BB733="",0,(SUMIF($G$3:BA$3,"金额-入",$G733:BA733)-SUMIF($G$3:BA$3,"金额-出",$G733:BA733))/(SUMIF($G$3:BA$3,"数量-入",$G733:BA733)-SUMIF($G$3:BA$3,"数量-出",$G733:BA733))),0)</f>
        <v>0</v>
      </c>
      <c r="BD733" s="115">
        <f t="shared" si="464"/>
        <v>0</v>
      </c>
      <c r="BE733" s="125"/>
      <c r="BF733" s="126"/>
      <c r="BG733" s="123"/>
      <c r="BH733" s="112"/>
      <c r="BI733" s="119">
        <f t="shared" si="465"/>
        <v>0</v>
      </c>
      <c r="BJ733" s="124"/>
      <c r="BK733" s="115">
        <f>IFERROR(IF(BJ733="",0,(SUMIF($G$3:BI$3,"金额-入",$G733:BI733)-SUMIF($G$3:BI$3,"金额-出",$G733:BI733))/(SUMIF($G$3:BI$3,"数量-入",$G733:BI733)-SUMIF($G$3:BI$3,"数量-出",$G733:BI733))),0)</f>
        <v>0</v>
      </c>
      <c r="BL733" s="115">
        <f t="shared" si="466"/>
        <v>0</v>
      </c>
      <c r="BM733" s="125"/>
      <c r="BN733" s="126"/>
      <c r="BO733" s="123"/>
      <c r="BP733" s="112"/>
      <c r="BQ733" s="119">
        <f t="shared" si="467"/>
        <v>0</v>
      </c>
      <c r="BR733" s="124"/>
      <c r="BS733" s="115">
        <f>IFERROR(IF(BR733="",0,(SUMIF($G$3:BQ$3,"金额-入",$G733:BQ733)-SUMIF($G$3:BQ$3,"金额-出",$G733:BQ733))/(SUMIF($G$3:BQ$3,"数量-入",$G733:BQ733)-SUMIF($G$3:BQ$3,"数量-出",$G733:BQ733))),0)</f>
        <v>0</v>
      </c>
      <c r="BT733" s="115">
        <f t="shared" si="468"/>
        <v>0</v>
      </c>
      <c r="BU733" s="125"/>
      <c r="BV733" s="126"/>
      <c r="BW733" s="123"/>
      <c r="BX733" s="112"/>
      <c r="BY733" s="119">
        <f t="shared" si="469"/>
        <v>0</v>
      </c>
      <c r="BZ733" s="124"/>
      <c r="CA733" s="115">
        <f>IFERROR(IF(BZ733="",0,(SUMIF($G$3:BY$3,"金额-入",$G733:BY733)-SUMIF($G$3:BY$3,"金额-出",$G733:BY733))/(SUMIF($G$3:BY$3,"数量-入",$G733:BY733)-SUMIF($G$3:BY$3,"数量-出",$G733:BY733))),0)</f>
        <v>0</v>
      </c>
      <c r="CB733" s="115">
        <f t="shared" si="470"/>
        <v>0</v>
      </c>
      <c r="CC733" s="125"/>
      <c r="CD733" s="126"/>
      <c r="CE733" s="123"/>
      <c r="CF733" s="112"/>
      <c r="CG733" s="119">
        <f t="shared" si="471"/>
        <v>0</v>
      </c>
      <c r="CH733" s="124"/>
      <c r="CI733" s="115">
        <f>IFERROR(IF(CH733="",0,(SUMIF($G$3:CG$3,"金额-入",$G733:CG733)-SUMIF($G$3:CG$3,"金额-出",$G733:CG733))/(SUMIF($G$3:CG$3,"数量-入",$G733:CG733)-SUMIF($G$3:CG$3,"数量-出",$G733:CG733))),0)</f>
        <v>0</v>
      </c>
      <c r="CJ733" s="115">
        <f t="shared" si="472"/>
        <v>0</v>
      </c>
      <c r="CK733" s="125"/>
      <c r="CL733" s="126"/>
      <c r="CM733" s="123"/>
      <c r="CN733" s="112"/>
      <c r="CO733" s="119">
        <f t="shared" si="473"/>
        <v>0</v>
      </c>
      <c r="CP733" s="124"/>
      <c r="CQ733" s="115">
        <f>IFERROR(IF(CP733="",0,(SUMIF($G$3:CO$3,"金额-入",$G733:CO733)-SUMIF($G$3:CO$3,"金额-出",$G733:CO733))/(SUMIF($G$3:CO$3,"数量-入",$G733:CO733)-SUMIF($G$3:CO$3,"数量-出",$G733:CO733))),0)</f>
        <v>0</v>
      </c>
      <c r="CR733" s="115">
        <f t="shared" si="474"/>
        <v>0</v>
      </c>
      <c r="CS733" s="125"/>
      <c r="CT733" s="126"/>
      <c r="CU733" s="123"/>
      <c r="CV733" s="112"/>
      <c r="CW733" s="119">
        <f t="shared" si="475"/>
        <v>0</v>
      </c>
      <c r="CX733" s="124"/>
      <c r="CY733" s="115">
        <f>IFERROR(IF(CX733="",0,(SUMIF($G$3:CW$3,"金额-入",$G733:CW733)-SUMIF($G$3:CW$3,"金额-出",$G733:CW733))/(SUMIF($G$3:CW$3,"数量-入",$G733:CW733)-SUMIF($G$3:CW$3,"数量-出",$G733:CW733))),0)</f>
        <v>0</v>
      </c>
      <c r="CZ733" s="115">
        <f t="shared" si="476"/>
        <v>0</v>
      </c>
      <c r="DA733" s="125"/>
      <c r="DB733" s="126"/>
      <c r="DC733" s="123"/>
      <c r="DD733" s="112"/>
      <c r="DE733" s="119">
        <f t="shared" si="477"/>
        <v>0</v>
      </c>
      <c r="DF733" s="124"/>
      <c r="DG733" s="115">
        <f>IFERROR(IF(DF733="",0,(SUMIF($G$3:DE$3,"金额-入",$G733:DE733)-SUMIF($G$3:DE$3,"金额-出",$G733:DE733))/(SUMIF($G$3:DE$3,"数量-入",$G733:DE733)-SUMIF($G$3:DE$3,"数量-出",$G733:DE733))),0)</f>
        <v>0</v>
      </c>
      <c r="DH733" s="115">
        <f t="shared" si="478"/>
        <v>0</v>
      </c>
      <c r="DI733" s="125"/>
      <c r="DJ733" s="126"/>
      <c r="DK733" s="109">
        <f t="array" ref="DK733">MIN(IF(($G$3:$DJ$3="单价")*(G733:DJ733&lt;&gt;0),G733:DJ733))</f>
        <v>0</v>
      </c>
      <c r="DL733" s="97">
        <f t="array" ref="DL733">MAX(IF($G$3:$DJ$3="单价",G733:DJ733))</f>
        <v>0</v>
      </c>
      <c r="DM733" s="115">
        <f t="shared" si="479"/>
        <v>0</v>
      </c>
      <c r="DN733" s="127"/>
      <c r="DO733" s="2"/>
      <c r="DP733" s="11">
        <f t="shared" si="480"/>
        <v>0</v>
      </c>
      <c r="DQ733" s="11">
        <f t="shared" si="481"/>
        <v>0</v>
      </c>
      <c r="DR733" s="11"/>
      <c r="DS733" s="11"/>
      <c r="DT733" s="11"/>
      <c r="DU733" s="2"/>
      <c r="DV733" s="2"/>
      <c r="DW733" s="2"/>
      <c r="DX733" s="2"/>
      <c r="DY733" s="2"/>
    </row>
    <row r="734" spans="1:129" ht="18" hidden="1" customHeight="1" outlineLevel="1" x14ac:dyDescent="0.15">
      <c r="A734" s="2"/>
      <c r="B734" s="53">
        <f t="shared" si="444"/>
        <v>730</v>
      </c>
      <c r="C734" s="5"/>
      <c r="D734" s="6"/>
      <c r="E734" s="7"/>
      <c r="F734" s="8"/>
      <c r="G734" s="111"/>
      <c r="H734" s="112"/>
      <c r="I734" s="113">
        <f t="shared" si="447"/>
        <v>0</v>
      </c>
      <c r="J734" s="114">
        <f t="shared" si="448"/>
        <v>0</v>
      </c>
      <c r="K734" s="115">
        <f t="shared" si="445"/>
        <v>0</v>
      </c>
      <c r="L734" s="113">
        <f t="shared" si="449"/>
        <v>0</v>
      </c>
      <c r="M734" s="114">
        <f t="shared" si="450"/>
        <v>0</v>
      </c>
      <c r="N734" s="115">
        <f t="shared" si="446"/>
        <v>0</v>
      </c>
      <c r="O734" s="113">
        <f t="shared" si="451"/>
        <v>0</v>
      </c>
      <c r="P734" s="116">
        <f t="shared" si="452"/>
        <v>0</v>
      </c>
      <c r="Q734" s="117">
        <f t="shared" si="453"/>
        <v>0</v>
      </c>
      <c r="R734" s="118">
        <f t="shared" si="454"/>
        <v>0</v>
      </c>
      <c r="S734" s="111"/>
      <c r="T734" s="112"/>
      <c r="U734" s="119">
        <f t="shared" si="455"/>
        <v>0</v>
      </c>
      <c r="V734" s="120"/>
      <c r="W734" s="115">
        <f>IFERROR(IF(V734="",0,(SUMIF($G$3:U$3,"金额-入",$G734:U734)-SUMIF($G$3:U$3,"金额-出",$G734:U734))/(SUMIF($G$3:U$3,"数量-入",$G734:U734)-SUMIF($G$3:U$3,"数量-出",$G734:U734))),0)</f>
        <v>0</v>
      </c>
      <c r="X734" s="115">
        <f t="shared" si="456"/>
        <v>0</v>
      </c>
      <c r="Y734" s="121"/>
      <c r="Z734" s="122"/>
      <c r="AA734" s="111"/>
      <c r="AB734" s="112"/>
      <c r="AC734" s="119">
        <f t="shared" si="457"/>
        <v>0</v>
      </c>
      <c r="AD734" s="120"/>
      <c r="AE734" s="115">
        <f>IFERROR(IF(AD734="",0,(SUMIF($G$3:AC$3,"金额-入",$G734:AC734)-SUMIF($G$3:AC$3,"金额-出",$G734:AC734))/(SUMIF($G$3:AC$3,"数量-入",$G734:AC734)-SUMIF($G$3:AC$3,"数量-出",$G734:AC734))),0)</f>
        <v>0</v>
      </c>
      <c r="AF734" s="115">
        <f t="shared" si="458"/>
        <v>0</v>
      </c>
      <c r="AG734" s="121"/>
      <c r="AH734" s="122"/>
      <c r="AI734" s="123"/>
      <c r="AJ734" s="112"/>
      <c r="AK734" s="119">
        <f t="shared" si="459"/>
        <v>0</v>
      </c>
      <c r="AL734" s="124"/>
      <c r="AM734" s="115">
        <f>IFERROR(IF(AL734="",0,(SUMIF($G$3:AK$3,"金额-入",$G734:AK734)-SUMIF($G$3:AK$3,"金额-出",$G734:AK734))/(SUMIF($G$3:AK$3,"数量-入",$G734:AK734)-SUMIF($G$3:AK$3,"数量-出",$G734:AK734))),0)</f>
        <v>0</v>
      </c>
      <c r="AN734" s="115">
        <f t="shared" si="460"/>
        <v>0</v>
      </c>
      <c r="AO734" s="125"/>
      <c r="AP734" s="126"/>
      <c r="AQ734" s="123"/>
      <c r="AR734" s="112"/>
      <c r="AS734" s="119">
        <f t="shared" si="461"/>
        <v>0</v>
      </c>
      <c r="AT734" s="124"/>
      <c r="AU734" s="115">
        <f>IFERROR(IF(AT734="",0,(SUMIF($G$3:AS$3,"金额-入",$G734:AS734)-SUMIF($G$3:AS$3,"金额-出",$G734:AS734))/(SUMIF($G$3:AS$3,"数量-入",$G734:AS734)-SUMIF($G$3:AS$3,"数量-出",$G734:AS734))),0)</f>
        <v>0</v>
      </c>
      <c r="AV734" s="115">
        <f t="shared" si="462"/>
        <v>0</v>
      </c>
      <c r="AW734" s="125"/>
      <c r="AX734" s="126"/>
      <c r="AY734" s="123"/>
      <c r="AZ734" s="112"/>
      <c r="BA734" s="119">
        <f t="shared" si="463"/>
        <v>0</v>
      </c>
      <c r="BB734" s="124"/>
      <c r="BC734" s="115">
        <f>IFERROR(IF(BB734="",0,(SUMIF($G$3:BA$3,"金额-入",$G734:BA734)-SUMIF($G$3:BA$3,"金额-出",$G734:BA734))/(SUMIF($G$3:BA$3,"数量-入",$G734:BA734)-SUMIF($G$3:BA$3,"数量-出",$G734:BA734))),0)</f>
        <v>0</v>
      </c>
      <c r="BD734" s="115">
        <f t="shared" si="464"/>
        <v>0</v>
      </c>
      <c r="BE734" s="125"/>
      <c r="BF734" s="126"/>
      <c r="BG734" s="123"/>
      <c r="BH734" s="112"/>
      <c r="BI734" s="119">
        <f t="shared" si="465"/>
        <v>0</v>
      </c>
      <c r="BJ734" s="124"/>
      <c r="BK734" s="115">
        <f>IFERROR(IF(BJ734="",0,(SUMIF($G$3:BI$3,"金额-入",$G734:BI734)-SUMIF($G$3:BI$3,"金额-出",$G734:BI734))/(SUMIF($G$3:BI$3,"数量-入",$G734:BI734)-SUMIF($G$3:BI$3,"数量-出",$G734:BI734))),0)</f>
        <v>0</v>
      </c>
      <c r="BL734" s="115">
        <f t="shared" si="466"/>
        <v>0</v>
      </c>
      <c r="BM734" s="125"/>
      <c r="BN734" s="126"/>
      <c r="BO734" s="123"/>
      <c r="BP734" s="112"/>
      <c r="BQ734" s="119">
        <f t="shared" si="467"/>
        <v>0</v>
      </c>
      <c r="BR734" s="124"/>
      <c r="BS734" s="115">
        <f>IFERROR(IF(BR734="",0,(SUMIF($G$3:BQ$3,"金额-入",$G734:BQ734)-SUMIF($G$3:BQ$3,"金额-出",$G734:BQ734))/(SUMIF($G$3:BQ$3,"数量-入",$G734:BQ734)-SUMIF($G$3:BQ$3,"数量-出",$G734:BQ734))),0)</f>
        <v>0</v>
      </c>
      <c r="BT734" s="115">
        <f t="shared" si="468"/>
        <v>0</v>
      </c>
      <c r="BU734" s="125"/>
      <c r="BV734" s="126"/>
      <c r="BW734" s="123"/>
      <c r="BX734" s="112"/>
      <c r="BY734" s="119">
        <f t="shared" si="469"/>
        <v>0</v>
      </c>
      <c r="BZ734" s="124"/>
      <c r="CA734" s="115">
        <f>IFERROR(IF(BZ734="",0,(SUMIF($G$3:BY$3,"金额-入",$G734:BY734)-SUMIF($G$3:BY$3,"金额-出",$G734:BY734))/(SUMIF($G$3:BY$3,"数量-入",$G734:BY734)-SUMIF($G$3:BY$3,"数量-出",$G734:BY734))),0)</f>
        <v>0</v>
      </c>
      <c r="CB734" s="115">
        <f t="shared" si="470"/>
        <v>0</v>
      </c>
      <c r="CC734" s="125"/>
      <c r="CD734" s="126"/>
      <c r="CE734" s="123"/>
      <c r="CF734" s="112"/>
      <c r="CG734" s="119">
        <f t="shared" si="471"/>
        <v>0</v>
      </c>
      <c r="CH734" s="124"/>
      <c r="CI734" s="115">
        <f>IFERROR(IF(CH734="",0,(SUMIF($G$3:CG$3,"金额-入",$G734:CG734)-SUMIF($G$3:CG$3,"金额-出",$G734:CG734))/(SUMIF($G$3:CG$3,"数量-入",$G734:CG734)-SUMIF($G$3:CG$3,"数量-出",$G734:CG734))),0)</f>
        <v>0</v>
      </c>
      <c r="CJ734" s="115">
        <f t="shared" si="472"/>
        <v>0</v>
      </c>
      <c r="CK734" s="125"/>
      <c r="CL734" s="126"/>
      <c r="CM734" s="123"/>
      <c r="CN734" s="112"/>
      <c r="CO734" s="119">
        <f t="shared" si="473"/>
        <v>0</v>
      </c>
      <c r="CP734" s="124"/>
      <c r="CQ734" s="115">
        <f>IFERROR(IF(CP734="",0,(SUMIF($G$3:CO$3,"金额-入",$G734:CO734)-SUMIF($G$3:CO$3,"金额-出",$G734:CO734))/(SUMIF($G$3:CO$3,"数量-入",$G734:CO734)-SUMIF($G$3:CO$3,"数量-出",$G734:CO734))),0)</f>
        <v>0</v>
      </c>
      <c r="CR734" s="115">
        <f t="shared" si="474"/>
        <v>0</v>
      </c>
      <c r="CS734" s="125"/>
      <c r="CT734" s="126"/>
      <c r="CU734" s="123"/>
      <c r="CV734" s="112"/>
      <c r="CW734" s="119">
        <f t="shared" si="475"/>
        <v>0</v>
      </c>
      <c r="CX734" s="124"/>
      <c r="CY734" s="115">
        <f>IFERROR(IF(CX734="",0,(SUMIF($G$3:CW$3,"金额-入",$G734:CW734)-SUMIF($G$3:CW$3,"金额-出",$G734:CW734))/(SUMIF($G$3:CW$3,"数量-入",$G734:CW734)-SUMIF($G$3:CW$3,"数量-出",$G734:CW734))),0)</f>
        <v>0</v>
      </c>
      <c r="CZ734" s="115">
        <f t="shared" si="476"/>
        <v>0</v>
      </c>
      <c r="DA734" s="125"/>
      <c r="DB734" s="126"/>
      <c r="DC734" s="123"/>
      <c r="DD734" s="112"/>
      <c r="DE734" s="119">
        <f t="shared" si="477"/>
        <v>0</v>
      </c>
      <c r="DF734" s="124"/>
      <c r="DG734" s="115">
        <f>IFERROR(IF(DF734="",0,(SUMIF($G$3:DE$3,"金额-入",$G734:DE734)-SUMIF($G$3:DE$3,"金额-出",$G734:DE734))/(SUMIF($G$3:DE$3,"数量-入",$G734:DE734)-SUMIF($G$3:DE$3,"数量-出",$G734:DE734))),0)</f>
        <v>0</v>
      </c>
      <c r="DH734" s="115">
        <f t="shared" si="478"/>
        <v>0</v>
      </c>
      <c r="DI734" s="125"/>
      <c r="DJ734" s="126"/>
      <c r="DK734" s="109">
        <f t="array" ref="DK734">MIN(IF(($G$3:$DJ$3="单价")*(G734:DJ734&lt;&gt;0),G734:DJ734))</f>
        <v>0</v>
      </c>
      <c r="DL734" s="97">
        <f t="array" ref="DL734">MAX(IF($G$3:$DJ$3="单价",G734:DJ734))</f>
        <v>0</v>
      </c>
      <c r="DM734" s="115">
        <f t="shared" si="479"/>
        <v>0</v>
      </c>
      <c r="DN734" s="127"/>
      <c r="DO734" s="2"/>
      <c r="DP734" s="11">
        <f t="shared" si="480"/>
        <v>0</v>
      </c>
      <c r="DQ734" s="11">
        <f t="shared" si="481"/>
        <v>0</v>
      </c>
      <c r="DR734" s="11"/>
      <c r="DS734" s="11"/>
      <c r="DT734" s="11"/>
      <c r="DU734" s="2"/>
      <c r="DV734" s="2"/>
      <c r="DW734" s="2"/>
      <c r="DX734" s="2"/>
      <c r="DY734" s="2"/>
    </row>
    <row r="735" spans="1:129" ht="18" hidden="1" customHeight="1" outlineLevel="1" x14ac:dyDescent="0.15">
      <c r="A735" s="2"/>
      <c r="B735" s="53">
        <f t="shared" si="444"/>
        <v>731</v>
      </c>
      <c r="C735" s="5"/>
      <c r="D735" s="6"/>
      <c r="E735" s="7"/>
      <c r="F735" s="8"/>
      <c r="G735" s="111"/>
      <c r="H735" s="112"/>
      <c r="I735" s="113">
        <f t="shared" si="447"/>
        <v>0</v>
      </c>
      <c r="J735" s="114">
        <f t="shared" si="448"/>
        <v>0</v>
      </c>
      <c r="K735" s="115">
        <f t="shared" si="445"/>
        <v>0</v>
      </c>
      <c r="L735" s="113">
        <f t="shared" si="449"/>
        <v>0</v>
      </c>
      <c r="M735" s="114">
        <f t="shared" si="450"/>
        <v>0</v>
      </c>
      <c r="N735" s="115">
        <f t="shared" si="446"/>
        <v>0</v>
      </c>
      <c r="O735" s="113">
        <f t="shared" si="451"/>
        <v>0</v>
      </c>
      <c r="P735" s="116">
        <f t="shared" si="452"/>
        <v>0</v>
      </c>
      <c r="Q735" s="117">
        <f t="shared" si="453"/>
        <v>0</v>
      </c>
      <c r="R735" s="118">
        <f t="shared" si="454"/>
        <v>0</v>
      </c>
      <c r="S735" s="111"/>
      <c r="T735" s="112"/>
      <c r="U735" s="119">
        <f t="shared" si="455"/>
        <v>0</v>
      </c>
      <c r="V735" s="120"/>
      <c r="W735" s="115">
        <f>IFERROR(IF(V735="",0,(SUMIF($G$3:U$3,"金额-入",$G735:U735)-SUMIF($G$3:U$3,"金额-出",$G735:U735))/(SUMIF($G$3:U$3,"数量-入",$G735:U735)-SUMIF($G$3:U$3,"数量-出",$G735:U735))),0)</f>
        <v>0</v>
      </c>
      <c r="X735" s="115">
        <f t="shared" si="456"/>
        <v>0</v>
      </c>
      <c r="Y735" s="121"/>
      <c r="Z735" s="122"/>
      <c r="AA735" s="111"/>
      <c r="AB735" s="112"/>
      <c r="AC735" s="119">
        <f t="shared" si="457"/>
        <v>0</v>
      </c>
      <c r="AD735" s="120"/>
      <c r="AE735" s="115">
        <f>IFERROR(IF(AD735="",0,(SUMIF($G$3:AC$3,"金额-入",$G735:AC735)-SUMIF($G$3:AC$3,"金额-出",$G735:AC735))/(SUMIF($G$3:AC$3,"数量-入",$G735:AC735)-SUMIF($G$3:AC$3,"数量-出",$G735:AC735))),0)</f>
        <v>0</v>
      </c>
      <c r="AF735" s="115">
        <f t="shared" si="458"/>
        <v>0</v>
      </c>
      <c r="AG735" s="121"/>
      <c r="AH735" s="122"/>
      <c r="AI735" s="123"/>
      <c r="AJ735" s="112"/>
      <c r="AK735" s="119">
        <f t="shared" si="459"/>
        <v>0</v>
      </c>
      <c r="AL735" s="124"/>
      <c r="AM735" s="115">
        <f>IFERROR(IF(AL735="",0,(SUMIF($G$3:AK$3,"金额-入",$G735:AK735)-SUMIF($G$3:AK$3,"金额-出",$G735:AK735))/(SUMIF($G$3:AK$3,"数量-入",$G735:AK735)-SUMIF($G$3:AK$3,"数量-出",$G735:AK735))),0)</f>
        <v>0</v>
      </c>
      <c r="AN735" s="115">
        <f t="shared" si="460"/>
        <v>0</v>
      </c>
      <c r="AO735" s="125"/>
      <c r="AP735" s="126"/>
      <c r="AQ735" s="123"/>
      <c r="AR735" s="112"/>
      <c r="AS735" s="119">
        <f t="shared" si="461"/>
        <v>0</v>
      </c>
      <c r="AT735" s="124"/>
      <c r="AU735" s="115">
        <f>IFERROR(IF(AT735="",0,(SUMIF($G$3:AS$3,"金额-入",$G735:AS735)-SUMIF($G$3:AS$3,"金额-出",$G735:AS735))/(SUMIF($G$3:AS$3,"数量-入",$G735:AS735)-SUMIF($G$3:AS$3,"数量-出",$G735:AS735))),0)</f>
        <v>0</v>
      </c>
      <c r="AV735" s="115">
        <f t="shared" si="462"/>
        <v>0</v>
      </c>
      <c r="AW735" s="125"/>
      <c r="AX735" s="126"/>
      <c r="AY735" s="123"/>
      <c r="AZ735" s="112"/>
      <c r="BA735" s="119">
        <f t="shared" si="463"/>
        <v>0</v>
      </c>
      <c r="BB735" s="124"/>
      <c r="BC735" s="115">
        <f>IFERROR(IF(BB735="",0,(SUMIF($G$3:BA$3,"金额-入",$G735:BA735)-SUMIF($G$3:BA$3,"金额-出",$G735:BA735))/(SUMIF($G$3:BA$3,"数量-入",$G735:BA735)-SUMIF($G$3:BA$3,"数量-出",$G735:BA735))),0)</f>
        <v>0</v>
      </c>
      <c r="BD735" s="115">
        <f t="shared" si="464"/>
        <v>0</v>
      </c>
      <c r="BE735" s="125"/>
      <c r="BF735" s="126"/>
      <c r="BG735" s="123"/>
      <c r="BH735" s="112"/>
      <c r="BI735" s="119">
        <f t="shared" si="465"/>
        <v>0</v>
      </c>
      <c r="BJ735" s="124"/>
      <c r="BK735" s="115">
        <f>IFERROR(IF(BJ735="",0,(SUMIF($G$3:BI$3,"金额-入",$G735:BI735)-SUMIF($G$3:BI$3,"金额-出",$G735:BI735))/(SUMIF($G$3:BI$3,"数量-入",$G735:BI735)-SUMIF($G$3:BI$3,"数量-出",$G735:BI735))),0)</f>
        <v>0</v>
      </c>
      <c r="BL735" s="115">
        <f t="shared" si="466"/>
        <v>0</v>
      </c>
      <c r="BM735" s="125"/>
      <c r="BN735" s="126"/>
      <c r="BO735" s="123"/>
      <c r="BP735" s="112"/>
      <c r="BQ735" s="119">
        <f t="shared" si="467"/>
        <v>0</v>
      </c>
      <c r="BR735" s="124"/>
      <c r="BS735" s="115">
        <f>IFERROR(IF(BR735="",0,(SUMIF($G$3:BQ$3,"金额-入",$G735:BQ735)-SUMIF($G$3:BQ$3,"金额-出",$G735:BQ735))/(SUMIF($G$3:BQ$3,"数量-入",$G735:BQ735)-SUMIF($G$3:BQ$3,"数量-出",$G735:BQ735))),0)</f>
        <v>0</v>
      </c>
      <c r="BT735" s="115">
        <f t="shared" si="468"/>
        <v>0</v>
      </c>
      <c r="BU735" s="125"/>
      <c r="BV735" s="126"/>
      <c r="BW735" s="123"/>
      <c r="BX735" s="112"/>
      <c r="BY735" s="119">
        <f t="shared" si="469"/>
        <v>0</v>
      </c>
      <c r="BZ735" s="124"/>
      <c r="CA735" s="115">
        <f>IFERROR(IF(BZ735="",0,(SUMIF($G$3:BY$3,"金额-入",$G735:BY735)-SUMIF($G$3:BY$3,"金额-出",$G735:BY735))/(SUMIF($G$3:BY$3,"数量-入",$G735:BY735)-SUMIF($G$3:BY$3,"数量-出",$G735:BY735))),0)</f>
        <v>0</v>
      </c>
      <c r="CB735" s="115">
        <f t="shared" si="470"/>
        <v>0</v>
      </c>
      <c r="CC735" s="125"/>
      <c r="CD735" s="126"/>
      <c r="CE735" s="123"/>
      <c r="CF735" s="112"/>
      <c r="CG735" s="119">
        <f t="shared" si="471"/>
        <v>0</v>
      </c>
      <c r="CH735" s="124"/>
      <c r="CI735" s="115">
        <f>IFERROR(IF(CH735="",0,(SUMIF($G$3:CG$3,"金额-入",$G735:CG735)-SUMIF($G$3:CG$3,"金额-出",$G735:CG735))/(SUMIF($G$3:CG$3,"数量-入",$G735:CG735)-SUMIF($G$3:CG$3,"数量-出",$G735:CG735))),0)</f>
        <v>0</v>
      </c>
      <c r="CJ735" s="115">
        <f t="shared" si="472"/>
        <v>0</v>
      </c>
      <c r="CK735" s="125"/>
      <c r="CL735" s="126"/>
      <c r="CM735" s="123"/>
      <c r="CN735" s="112"/>
      <c r="CO735" s="119">
        <f t="shared" si="473"/>
        <v>0</v>
      </c>
      <c r="CP735" s="124"/>
      <c r="CQ735" s="115">
        <f>IFERROR(IF(CP735="",0,(SUMIF($G$3:CO$3,"金额-入",$G735:CO735)-SUMIF($G$3:CO$3,"金额-出",$G735:CO735))/(SUMIF($G$3:CO$3,"数量-入",$G735:CO735)-SUMIF($G$3:CO$3,"数量-出",$G735:CO735))),0)</f>
        <v>0</v>
      </c>
      <c r="CR735" s="115">
        <f t="shared" si="474"/>
        <v>0</v>
      </c>
      <c r="CS735" s="125"/>
      <c r="CT735" s="126"/>
      <c r="CU735" s="123"/>
      <c r="CV735" s="112"/>
      <c r="CW735" s="119">
        <f t="shared" si="475"/>
        <v>0</v>
      </c>
      <c r="CX735" s="124"/>
      <c r="CY735" s="115">
        <f>IFERROR(IF(CX735="",0,(SUMIF($G$3:CW$3,"金额-入",$G735:CW735)-SUMIF($G$3:CW$3,"金额-出",$G735:CW735))/(SUMIF($G$3:CW$3,"数量-入",$G735:CW735)-SUMIF($G$3:CW$3,"数量-出",$G735:CW735))),0)</f>
        <v>0</v>
      </c>
      <c r="CZ735" s="115">
        <f t="shared" si="476"/>
        <v>0</v>
      </c>
      <c r="DA735" s="125"/>
      <c r="DB735" s="126"/>
      <c r="DC735" s="123"/>
      <c r="DD735" s="112"/>
      <c r="DE735" s="119">
        <f t="shared" si="477"/>
        <v>0</v>
      </c>
      <c r="DF735" s="124"/>
      <c r="DG735" s="115">
        <f>IFERROR(IF(DF735="",0,(SUMIF($G$3:DE$3,"金额-入",$G735:DE735)-SUMIF($G$3:DE$3,"金额-出",$G735:DE735))/(SUMIF($G$3:DE$3,"数量-入",$G735:DE735)-SUMIF($G$3:DE$3,"数量-出",$G735:DE735))),0)</f>
        <v>0</v>
      </c>
      <c r="DH735" s="115">
        <f t="shared" si="478"/>
        <v>0</v>
      </c>
      <c r="DI735" s="125"/>
      <c r="DJ735" s="126"/>
      <c r="DK735" s="109">
        <f t="array" ref="DK735">MIN(IF(($G$3:$DJ$3="单价")*(G735:DJ735&lt;&gt;0),G735:DJ735))</f>
        <v>0</v>
      </c>
      <c r="DL735" s="97">
        <f t="array" ref="DL735">MAX(IF($G$3:$DJ$3="单价",G735:DJ735))</f>
        <v>0</v>
      </c>
      <c r="DM735" s="115">
        <f t="shared" si="479"/>
        <v>0</v>
      </c>
      <c r="DN735" s="127"/>
      <c r="DO735" s="2"/>
      <c r="DP735" s="11">
        <f t="shared" si="480"/>
        <v>0</v>
      </c>
      <c r="DQ735" s="11">
        <f t="shared" si="481"/>
        <v>0</v>
      </c>
      <c r="DR735" s="11"/>
      <c r="DS735" s="11"/>
      <c r="DT735" s="11"/>
      <c r="DU735" s="2"/>
      <c r="DV735" s="2"/>
      <c r="DW735" s="2"/>
      <c r="DX735" s="2"/>
      <c r="DY735" s="2"/>
    </row>
    <row r="736" spans="1:129" ht="18" hidden="1" customHeight="1" outlineLevel="1" x14ac:dyDescent="0.15">
      <c r="A736" s="2"/>
      <c r="B736" s="53">
        <f t="shared" si="444"/>
        <v>732</v>
      </c>
      <c r="C736" s="5"/>
      <c r="D736" s="6"/>
      <c r="E736" s="7"/>
      <c r="F736" s="8"/>
      <c r="G736" s="111"/>
      <c r="H736" s="112"/>
      <c r="I736" s="113">
        <f t="shared" si="447"/>
        <v>0</v>
      </c>
      <c r="J736" s="114">
        <f t="shared" si="448"/>
        <v>0</v>
      </c>
      <c r="K736" s="115">
        <f t="shared" si="445"/>
        <v>0</v>
      </c>
      <c r="L736" s="113">
        <f t="shared" si="449"/>
        <v>0</v>
      </c>
      <c r="M736" s="114">
        <f t="shared" si="450"/>
        <v>0</v>
      </c>
      <c r="N736" s="115">
        <f t="shared" si="446"/>
        <v>0</v>
      </c>
      <c r="O736" s="113">
        <f t="shared" si="451"/>
        <v>0</v>
      </c>
      <c r="P736" s="116">
        <f t="shared" si="452"/>
        <v>0</v>
      </c>
      <c r="Q736" s="117">
        <f t="shared" si="453"/>
        <v>0</v>
      </c>
      <c r="R736" s="118">
        <f t="shared" si="454"/>
        <v>0</v>
      </c>
      <c r="S736" s="111"/>
      <c r="T736" s="112"/>
      <c r="U736" s="119">
        <f t="shared" si="455"/>
        <v>0</v>
      </c>
      <c r="V736" s="120"/>
      <c r="W736" s="115">
        <f>IFERROR(IF(V736="",0,(SUMIF($G$3:U$3,"金额-入",$G736:U736)-SUMIF($G$3:U$3,"金额-出",$G736:U736))/(SUMIF($G$3:U$3,"数量-入",$G736:U736)-SUMIF($G$3:U$3,"数量-出",$G736:U736))),0)</f>
        <v>0</v>
      </c>
      <c r="X736" s="115">
        <f t="shared" si="456"/>
        <v>0</v>
      </c>
      <c r="Y736" s="121"/>
      <c r="Z736" s="122"/>
      <c r="AA736" s="111"/>
      <c r="AB736" s="112"/>
      <c r="AC736" s="119">
        <f t="shared" si="457"/>
        <v>0</v>
      </c>
      <c r="AD736" s="120"/>
      <c r="AE736" s="115">
        <f>IFERROR(IF(AD736="",0,(SUMIF($G$3:AC$3,"金额-入",$G736:AC736)-SUMIF($G$3:AC$3,"金额-出",$G736:AC736))/(SUMIF($G$3:AC$3,"数量-入",$G736:AC736)-SUMIF($G$3:AC$3,"数量-出",$G736:AC736))),0)</f>
        <v>0</v>
      </c>
      <c r="AF736" s="115">
        <f t="shared" si="458"/>
        <v>0</v>
      </c>
      <c r="AG736" s="121"/>
      <c r="AH736" s="122"/>
      <c r="AI736" s="123"/>
      <c r="AJ736" s="112"/>
      <c r="AK736" s="119">
        <f t="shared" si="459"/>
        <v>0</v>
      </c>
      <c r="AL736" s="124"/>
      <c r="AM736" s="115">
        <f>IFERROR(IF(AL736="",0,(SUMIF($G$3:AK$3,"金额-入",$G736:AK736)-SUMIF($G$3:AK$3,"金额-出",$G736:AK736))/(SUMIF($G$3:AK$3,"数量-入",$G736:AK736)-SUMIF($G$3:AK$3,"数量-出",$G736:AK736))),0)</f>
        <v>0</v>
      </c>
      <c r="AN736" s="115">
        <f t="shared" si="460"/>
        <v>0</v>
      </c>
      <c r="AO736" s="125"/>
      <c r="AP736" s="126"/>
      <c r="AQ736" s="123"/>
      <c r="AR736" s="112"/>
      <c r="AS736" s="119">
        <f t="shared" si="461"/>
        <v>0</v>
      </c>
      <c r="AT736" s="124"/>
      <c r="AU736" s="115">
        <f>IFERROR(IF(AT736="",0,(SUMIF($G$3:AS$3,"金额-入",$G736:AS736)-SUMIF($G$3:AS$3,"金额-出",$G736:AS736))/(SUMIF($G$3:AS$3,"数量-入",$G736:AS736)-SUMIF($G$3:AS$3,"数量-出",$G736:AS736))),0)</f>
        <v>0</v>
      </c>
      <c r="AV736" s="115">
        <f t="shared" si="462"/>
        <v>0</v>
      </c>
      <c r="AW736" s="125"/>
      <c r="AX736" s="126"/>
      <c r="AY736" s="123"/>
      <c r="AZ736" s="112"/>
      <c r="BA736" s="119">
        <f t="shared" si="463"/>
        <v>0</v>
      </c>
      <c r="BB736" s="124"/>
      <c r="BC736" s="115">
        <f>IFERROR(IF(BB736="",0,(SUMIF($G$3:BA$3,"金额-入",$G736:BA736)-SUMIF($G$3:BA$3,"金额-出",$G736:BA736))/(SUMIF($G$3:BA$3,"数量-入",$G736:BA736)-SUMIF($G$3:BA$3,"数量-出",$G736:BA736))),0)</f>
        <v>0</v>
      </c>
      <c r="BD736" s="115">
        <f t="shared" si="464"/>
        <v>0</v>
      </c>
      <c r="BE736" s="125"/>
      <c r="BF736" s="126"/>
      <c r="BG736" s="123"/>
      <c r="BH736" s="112"/>
      <c r="BI736" s="119">
        <f t="shared" si="465"/>
        <v>0</v>
      </c>
      <c r="BJ736" s="124"/>
      <c r="BK736" s="115">
        <f>IFERROR(IF(BJ736="",0,(SUMIF($G$3:BI$3,"金额-入",$G736:BI736)-SUMIF($G$3:BI$3,"金额-出",$G736:BI736))/(SUMIF($G$3:BI$3,"数量-入",$G736:BI736)-SUMIF($G$3:BI$3,"数量-出",$G736:BI736))),0)</f>
        <v>0</v>
      </c>
      <c r="BL736" s="115">
        <f t="shared" si="466"/>
        <v>0</v>
      </c>
      <c r="BM736" s="125"/>
      <c r="BN736" s="126"/>
      <c r="BO736" s="123"/>
      <c r="BP736" s="112"/>
      <c r="BQ736" s="119">
        <f t="shared" si="467"/>
        <v>0</v>
      </c>
      <c r="BR736" s="124"/>
      <c r="BS736" s="115">
        <f>IFERROR(IF(BR736="",0,(SUMIF($G$3:BQ$3,"金额-入",$G736:BQ736)-SUMIF($G$3:BQ$3,"金额-出",$G736:BQ736))/(SUMIF($G$3:BQ$3,"数量-入",$G736:BQ736)-SUMIF($G$3:BQ$3,"数量-出",$G736:BQ736))),0)</f>
        <v>0</v>
      </c>
      <c r="BT736" s="115">
        <f t="shared" si="468"/>
        <v>0</v>
      </c>
      <c r="BU736" s="125"/>
      <c r="BV736" s="126"/>
      <c r="BW736" s="123"/>
      <c r="BX736" s="112"/>
      <c r="BY736" s="119">
        <f t="shared" si="469"/>
        <v>0</v>
      </c>
      <c r="BZ736" s="124"/>
      <c r="CA736" s="115">
        <f>IFERROR(IF(BZ736="",0,(SUMIF($G$3:BY$3,"金额-入",$G736:BY736)-SUMIF($G$3:BY$3,"金额-出",$G736:BY736))/(SUMIF($G$3:BY$3,"数量-入",$G736:BY736)-SUMIF($G$3:BY$3,"数量-出",$G736:BY736))),0)</f>
        <v>0</v>
      </c>
      <c r="CB736" s="115">
        <f t="shared" si="470"/>
        <v>0</v>
      </c>
      <c r="CC736" s="125"/>
      <c r="CD736" s="126"/>
      <c r="CE736" s="123"/>
      <c r="CF736" s="112"/>
      <c r="CG736" s="119">
        <f t="shared" si="471"/>
        <v>0</v>
      </c>
      <c r="CH736" s="124"/>
      <c r="CI736" s="115">
        <f>IFERROR(IF(CH736="",0,(SUMIF($G$3:CG$3,"金额-入",$G736:CG736)-SUMIF($G$3:CG$3,"金额-出",$G736:CG736))/(SUMIF($G$3:CG$3,"数量-入",$G736:CG736)-SUMIF($G$3:CG$3,"数量-出",$G736:CG736))),0)</f>
        <v>0</v>
      </c>
      <c r="CJ736" s="115">
        <f t="shared" si="472"/>
        <v>0</v>
      </c>
      <c r="CK736" s="125"/>
      <c r="CL736" s="126"/>
      <c r="CM736" s="123"/>
      <c r="CN736" s="112"/>
      <c r="CO736" s="119">
        <f t="shared" si="473"/>
        <v>0</v>
      </c>
      <c r="CP736" s="124"/>
      <c r="CQ736" s="115">
        <f>IFERROR(IF(CP736="",0,(SUMIF($G$3:CO$3,"金额-入",$G736:CO736)-SUMIF($G$3:CO$3,"金额-出",$G736:CO736))/(SUMIF($G$3:CO$3,"数量-入",$G736:CO736)-SUMIF($G$3:CO$3,"数量-出",$G736:CO736))),0)</f>
        <v>0</v>
      </c>
      <c r="CR736" s="115">
        <f t="shared" si="474"/>
        <v>0</v>
      </c>
      <c r="CS736" s="125"/>
      <c r="CT736" s="126"/>
      <c r="CU736" s="123"/>
      <c r="CV736" s="112"/>
      <c r="CW736" s="119">
        <f t="shared" si="475"/>
        <v>0</v>
      </c>
      <c r="CX736" s="124"/>
      <c r="CY736" s="115">
        <f>IFERROR(IF(CX736="",0,(SUMIF($G$3:CW$3,"金额-入",$G736:CW736)-SUMIF($G$3:CW$3,"金额-出",$G736:CW736))/(SUMIF($G$3:CW$3,"数量-入",$G736:CW736)-SUMIF($G$3:CW$3,"数量-出",$G736:CW736))),0)</f>
        <v>0</v>
      </c>
      <c r="CZ736" s="115">
        <f t="shared" si="476"/>
        <v>0</v>
      </c>
      <c r="DA736" s="125"/>
      <c r="DB736" s="126"/>
      <c r="DC736" s="123"/>
      <c r="DD736" s="112"/>
      <c r="DE736" s="119">
        <f t="shared" si="477"/>
        <v>0</v>
      </c>
      <c r="DF736" s="124"/>
      <c r="DG736" s="115">
        <f>IFERROR(IF(DF736="",0,(SUMIF($G$3:DE$3,"金额-入",$G736:DE736)-SUMIF($G$3:DE$3,"金额-出",$G736:DE736))/(SUMIF($G$3:DE$3,"数量-入",$G736:DE736)-SUMIF($G$3:DE$3,"数量-出",$G736:DE736))),0)</f>
        <v>0</v>
      </c>
      <c r="DH736" s="115">
        <f t="shared" si="478"/>
        <v>0</v>
      </c>
      <c r="DI736" s="125"/>
      <c r="DJ736" s="126"/>
      <c r="DK736" s="109">
        <f t="array" ref="DK736">MIN(IF(($G$3:$DJ$3="单价")*(G736:DJ736&lt;&gt;0),G736:DJ736))</f>
        <v>0</v>
      </c>
      <c r="DL736" s="97">
        <f t="array" ref="DL736">MAX(IF($G$3:$DJ$3="单价",G736:DJ736))</f>
        <v>0</v>
      </c>
      <c r="DM736" s="115">
        <f t="shared" si="479"/>
        <v>0</v>
      </c>
      <c r="DN736" s="127"/>
      <c r="DO736" s="2"/>
      <c r="DP736" s="11">
        <f t="shared" si="480"/>
        <v>0</v>
      </c>
      <c r="DQ736" s="11">
        <f t="shared" si="481"/>
        <v>0</v>
      </c>
      <c r="DR736" s="11"/>
      <c r="DS736" s="11"/>
      <c r="DT736" s="11"/>
      <c r="DU736" s="2"/>
      <c r="DV736" s="2"/>
      <c r="DW736" s="2"/>
      <c r="DX736" s="2"/>
      <c r="DY736" s="2"/>
    </row>
    <row r="737" spans="1:129" ht="18" hidden="1" customHeight="1" outlineLevel="1" x14ac:dyDescent="0.15">
      <c r="A737" s="2"/>
      <c r="B737" s="53">
        <f t="shared" si="444"/>
        <v>733</v>
      </c>
      <c r="C737" s="5"/>
      <c r="D737" s="6"/>
      <c r="E737" s="7"/>
      <c r="F737" s="8"/>
      <c r="G737" s="111"/>
      <c r="H737" s="112"/>
      <c r="I737" s="113">
        <f t="shared" si="447"/>
        <v>0</v>
      </c>
      <c r="J737" s="114">
        <f t="shared" si="448"/>
        <v>0</v>
      </c>
      <c r="K737" s="115">
        <f t="shared" si="445"/>
        <v>0</v>
      </c>
      <c r="L737" s="113">
        <f t="shared" si="449"/>
        <v>0</v>
      </c>
      <c r="M737" s="114">
        <f t="shared" si="450"/>
        <v>0</v>
      </c>
      <c r="N737" s="115">
        <f t="shared" si="446"/>
        <v>0</v>
      </c>
      <c r="O737" s="113">
        <f t="shared" si="451"/>
        <v>0</v>
      </c>
      <c r="P737" s="116">
        <f t="shared" si="452"/>
        <v>0</v>
      </c>
      <c r="Q737" s="117">
        <f t="shared" si="453"/>
        <v>0</v>
      </c>
      <c r="R737" s="118">
        <f t="shared" si="454"/>
        <v>0</v>
      </c>
      <c r="S737" s="111"/>
      <c r="T737" s="112"/>
      <c r="U737" s="119">
        <f t="shared" si="455"/>
        <v>0</v>
      </c>
      <c r="V737" s="120"/>
      <c r="W737" s="115">
        <f>IFERROR(IF(V737="",0,(SUMIF($G$3:U$3,"金额-入",$G737:U737)-SUMIF($G$3:U$3,"金额-出",$G737:U737))/(SUMIF($G$3:U$3,"数量-入",$G737:U737)-SUMIF($G$3:U$3,"数量-出",$G737:U737))),0)</f>
        <v>0</v>
      </c>
      <c r="X737" s="115">
        <f t="shared" si="456"/>
        <v>0</v>
      </c>
      <c r="Y737" s="121"/>
      <c r="Z737" s="122"/>
      <c r="AA737" s="111"/>
      <c r="AB737" s="112"/>
      <c r="AC737" s="119">
        <f t="shared" si="457"/>
        <v>0</v>
      </c>
      <c r="AD737" s="120"/>
      <c r="AE737" s="115">
        <f>IFERROR(IF(AD737="",0,(SUMIF($G$3:AC$3,"金额-入",$G737:AC737)-SUMIF($G$3:AC$3,"金额-出",$G737:AC737))/(SUMIF($G$3:AC$3,"数量-入",$G737:AC737)-SUMIF($G$3:AC$3,"数量-出",$G737:AC737))),0)</f>
        <v>0</v>
      </c>
      <c r="AF737" s="115">
        <f t="shared" si="458"/>
        <v>0</v>
      </c>
      <c r="AG737" s="121"/>
      <c r="AH737" s="122"/>
      <c r="AI737" s="123"/>
      <c r="AJ737" s="112"/>
      <c r="AK737" s="119">
        <f t="shared" si="459"/>
        <v>0</v>
      </c>
      <c r="AL737" s="124"/>
      <c r="AM737" s="115">
        <f>IFERROR(IF(AL737="",0,(SUMIF($G$3:AK$3,"金额-入",$G737:AK737)-SUMIF($G$3:AK$3,"金额-出",$G737:AK737))/(SUMIF($G$3:AK$3,"数量-入",$G737:AK737)-SUMIF($G$3:AK$3,"数量-出",$G737:AK737))),0)</f>
        <v>0</v>
      </c>
      <c r="AN737" s="115">
        <f t="shared" si="460"/>
        <v>0</v>
      </c>
      <c r="AO737" s="125"/>
      <c r="AP737" s="126"/>
      <c r="AQ737" s="123"/>
      <c r="AR737" s="112"/>
      <c r="AS737" s="119">
        <f t="shared" si="461"/>
        <v>0</v>
      </c>
      <c r="AT737" s="124"/>
      <c r="AU737" s="115">
        <f>IFERROR(IF(AT737="",0,(SUMIF($G$3:AS$3,"金额-入",$G737:AS737)-SUMIF($G$3:AS$3,"金额-出",$G737:AS737))/(SUMIF($G$3:AS$3,"数量-入",$G737:AS737)-SUMIF($G$3:AS$3,"数量-出",$G737:AS737))),0)</f>
        <v>0</v>
      </c>
      <c r="AV737" s="115">
        <f t="shared" si="462"/>
        <v>0</v>
      </c>
      <c r="AW737" s="125"/>
      <c r="AX737" s="126"/>
      <c r="AY737" s="123"/>
      <c r="AZ737" s="112"/>
      <c r="BA737" s="119">
        <f t="shared" si="463"/>
        <v>0</v>
      </c>
      <c r="BB737" s="124"/>
      <c r="BC737" s="115">
        <f>IFERROR(IF(BB737="",0,(SUMIF($G$3:BA$3,"金额-入",$G737:BA737)-SUMIF($G$3:BA$3,"金额-出",$G737:BA737))/(SUMIF($G$3:BA$3,"数量-入",$G737:BA737)-SUMIF($G$3:BA$3,"数量-出",$G737:BA737))),0)</f>
        <v>0</v>
      </c>
      <c r="BD737" s="115">
        <f t="shared" si="464"/>
        <v>0</v>
      </c>
      <c r="BE737" s="125"/>
      <c r="BF737" s="126"/>
      <c r="BG737" s="123"/>
      <c r="BH737" s="112"/>
      <c r="BI737" s="119">
        <f t="shared" si="465"/>
        <v>0</v>
      </c>
      <c r="BJ737" s="124"/>
      <c r="BK737" s="115">
        <f>IFERROR(IF(BJ737="",0,(SUMIF($G$3:BI$3,"金额-入",$G737:BI737)-SUMIF($G$3:BI$3,"金额-出",$G737:BI737))/(SUMIF($G$3:BI$3,"数量-入",$G737:BI737)-SUMIF($G$3:BI$3,"数量-出",$G737:BI737))),0)</f>
        <v>0</v>
      </c>
      <c r="BL737" s="115">
        <f t="shared" si="466"/>
        <v>0</v>
      </c>
      <c r="BM737" s="125"/>
      <c r="BN737" s="126"/>
      <c r="BO737" s="123"/>
      <c r="BP737" s="112"/>
      <c r="BQ737" s="119">
        <f t="shared" si="467"/>
        <v>0</v>
      </c>
      <c r="BR737" s="124"/>
      <c r="BS737" s="115">
        <f>IFERROR(IF(BR737="",0,(SUMIF($G$3:BQ$3,"金额-入",$G737:BQ737)-SUMIF($G$3:BQ$3,"金额-出",$G737:BQ737))/(SUMIF($G$3:BQ$3,"数量-入",$G737:BQ737)-SUMIF($G$3:BQ$3,"数量-出",$G737:BQ737))),0)</f>
        <v>0</v>
      </c>
      <c r="BT737" s="115">
        <f t="shared" si="468"/>
        <v>0</v>
      </c>
      <c r="BU737" s="125"/>
      <c r="BV737" s="126"/>
      <c r="BW737" s="123"/>
      <c r="BX737" s="112"/>
      <c r="BY737" s="119">
        <f t="shared" si="469"/>
        <v>0</v>
      </c>
      <c r="BZ737" s="124"/>
      <c r="CA737" s="115">
        <f>IFERROR(IF(BZ737="",0,(SUMIF($G$3:BY$3,"金额-入",$G737:BY737)-SUMIF($G$3:BY$3,"金额-出",$G737:BY737))/(SUMIF($G$3:BY$3,"数量-入",$G737:BY737)-SUMIF($G$3:BY$3,"数量-出",$G737:BY737))),0)</f>
        <v>0</v>
      </c>
      <c r="CB737" s="115">
        <f t="shared" si="470"/>
        <v>0</v>
      </c>
      <c r="CC737" s="125"/>
      <c r="CD737" s="126"/>
      <c r="CE737" s="123"/>
      <c r="CF737" s="112"/>
      <c r="CG737" s="119">
        <f t="shared" si="471"/>
        <v>0</v>
      </c>
      <c r="CH737" s="124"/>
      <c r="CI737" s="115">
        <f>IFERROR(IF(CH737="",0,(SUMIF($G$3:CG$3,"金额-入",$G737:CG737)-SUMIF($G$3:CG$3,"金额-出",$G737:CG737))/(SUMIF($G$3:CG$3,"数量-入",$G737:CG737)-SUMIF($G$3:CG$3,"数量-出",$G737:CG737))),0)</f>
        <v>0</v>
      </c>
      <c r="CJ737" s="115">
        <f t="shared" si="472"/>
        <v>0</v>
      </c>
      <c r="CK737" s="125"/>
      <c r="CL737" s="126"/>
      <c r="CM737" s="123"/>
      <c r="CN737" s="112"/>
      <c r="CO737" s="119">
        <f t="shared" si="473"/>
        <v>0</v>
      </c>
      <c r="CP737" s="124"/>
      <c r="CQ737" s="115">
        <f>IFERROR(IF(CP737="",0,(SUMIF($G$3:CO$3,"金额-入",$G737:CO737)-SUMIF($G$3:CO$3,"金额-出",$G737:CO737))/(SUMIF($G$3:CO$3,"数量-入",$G737:CO737)-SUMIF($G$3:CO$3,"数量-出",$G737:CO737))),0)</f>
        <v>0</v>
      </c>
      <c r="CR737" s="115">
        <f t="shared" si="474"/>
        <v>0</v>
      </c>
      <c r="CS737" s="125"/>
      <c r="CT737" s="126"/>
      <c r="CU737" s="123"/>
      <c r="CV737" s="112"/>
      <c r="CW737" s="119">
        <f t="shared" si="475"/>
        <v>0</v>
      </c>
      <c r="CX737" s="124"/>
      <c r="CY737" s="115">
        <f>IFERROR(IF(CX737="",0,(SUMIF($G$3:CW$3,"金额-入",$G737:CW737)-SUMIF($G$3:CW$3,"金额-出",$G737:CW737))/(SUMIF($G$3:CW$3,"数量-入",$G737:CW737)-SUMIF($G$3:CW$3,"数量-出",$G737:CW737))),0)</f>
        <v>0</v>
      </c>
      <c r="CZ737" s="115">
        <f t="shared" si="476"/>
        <v>0</v>
      </c>
      <c r="DA737" s="125"/>
      <c r="DB737" s="126"/>
      <c r="DC737" s="123"/>
      <c r="DD737" s="112"/>
      <c r="DE737" s="119">
        <f t="shared" si="477"/>
        <v>0</v>
      </c>
      <c r="DF737" s="124"/>
      <c r="DG737" s="115">
        <f>IFERROR(IF(DF737="",0,(SUMIF($G$3:DE$3,"金额-入",$G737:DE737)-SUMIF($G$3:DE$3,"金额-出",$G737:DE737))/(SUMIF($G$3:DE$3,"数量-入",$G737:DE737)-SUMIF($G$3:DE$3,"数量-出",$G737:DE737))),0)</f>
        <v>0</v>
      </c>
      <c r="DH737" s="115">
        <f t="shared" si="478"/>
        <v>0</v>
      </c>
      <c r="DI737" s="125"/>
      <c r="DJ737" s="126"/>
      <c r="DK737" s="109">
        <f t="array" ref="DK737">MIN(IF(($G$3:$DJ$3="单价")*(G737:DJ737&lt;&gt;0),G737:DJ737))</f>
        <v>0</v>
      </c>
      <c r="DL737" s="97">
        <f t="array" ref="DL737">MAX(IF($G$3:$DJ$3="单价",G737:DJ737))</f>
        <v>0</v>
      </c>
      <c r="DM737" s="115">
        <f t="shared" si="479"/>
        <v>0</v>
      </c>
      <c r="DN737" s="127"/>
      <c r="DO737" s="2"/>
      <c r="DP737" s="11">
        <f t="shared" si="480"/>
        <v>0</v>
      </c>
      <c r="DQ737" s="11">
        <f t="shared" si="481"/>
        <v>0</v>
      </c>
      <c r="DR737" s="11"/>
      <c r="DS737" s="11"/>
      <c r="DT737" s="11"/>
      <c r="DU737" s="2"/>
      <c r="DV737" s="2"/>
      <c r="DW737" s="2"/>
      <c r="DX737" s="2"/>
      <c r="DY737" s="2"/>
    </row>
    <row r="738" spans="1:129" ht="18" hidden="1" customHeight="1" outlineLevel="1" x14ac:dyDescent="0.15">
      <c r="A738" s="2"/>
      <c r="B738" s="53">
        <f t="shared" si="444"/>
        <v>734</v>
      </c>
      <c r="C738" s="5"/>
      <c r="D738" s="6"/>
      <c r="E738" s="7"/>
      <c r="F738" s="8"/>
      <c r="G738" s="111"/>
      <c r="H738" s="112"/>
      <c r="I738" s="113">
        <f t="shared" si="447"/>
        <v>0</v>
      </c>
      <c r="J738" s="114">
        <f t="shared" si="448"/>
        <v>0</v>
      </c>
      <c r="K738" s="115">
        <f t="shared" si="445"/>
        <v>0</v>
      </c>
      <c r="L738" s="113">
        <f t="shared" si="449"/>
        <v>0</v>
      </c>
      <c r="M738" s="114">
        <f t="shared" si="450"/>
        <v>0</v>
      </c>
      <c r="N738" s="115">
        <f t="shared" si="446"/>
        <v>0</v>
      </c>
      <c r="O738" s="113">
        <f t="shared" si="451"/>
        <v>0</v>
      </c>
      <c r="P738" s="116">
        <f t="shared" si="452"/>
        <v>0</v>
      </c>
      <c r="Q738" s="117">
        <f t="shared" si="453"/>
        <v>0</v>
      </c>
      <c r="R738" s="118">
        <f t="shared" si="454"/>
        <v>0</v>
      </c>
      <c r="S738" s="111"/>
      <c r="T738" s="112"/>
      <c r="U738" s="119">
        <f t="shared" si="455"/>
        <v>0</v>
      </c>
      <c r="V738" s="120"/>
      <c r="W738" s="115">
        <f>IFERROR(IF(V738="",0,(SUMIF($G$3:U$3,"金额-入",$G738:U738)-SUMIF($G$3:U$3,"金额-出",$G738:U738))/(SUMIF($G$3:U$3,"数量-入",$G738:U738)-SUMIF($G$3:U$3,"数量-出",$G738:U738))),0)</f>
        <v>0</v>
      </c>
      <c r="X738" s="115">
        <f t="shared" si="456"/>
        <v>0</v>
      </c>
      <c r="Y738" s="121"/>
      <c r="Z738" s="122"/>
      <c r="AA738" s="111"/>
      <c r="AB738" s="112"/>
      <c r="AC738" s="119">
        <f t="shared" si="457"/>
        <v>0</v>
      </c>
      <c r="AD738" s="120"/>
      <c r="AE738" s="115">
        <f>IFERROR(IF(AD738="",0,(SUMIF($G$3:AC$3,"金额-入",$G738:AC738)-SUMIF($G$3:AC$3,"金额-出",$G738:AC738))/(SUMIF($G$3:AC$3,"数量-入",$G738:AC738)-SUMIF($G$3:AC$3,"数量-出",$G738:AC738))),0)</f>
        <v>0</v>
      </c>
      <c r="AF738" s="115">
        <f t="shared" si="458"/>
        <v>0</v>
      </c>
      <c r="AG738" s="121"/>
      <c r="AH738" s="122"/>
      <c r="AI738" s="123"/>
      <c r="AJ738" s="112"/>
      <c r="AK738" s="119">
        <f t="shared" si="459"/>
        <v>0</v>
      </c>
      <c r="AL738" s="124"/>
      <c r="AM738" s="115">
        <f>IFERROR(IF(AL738="",0,(SUMIF($G$3:AK$3,"金额-入",$G738:AK738)-SUMIF($G$3:AK$3,"金额-出",$G738:AK738))/(SUMIF($G$3:AK$3,"数量-入",$G738:AK738)-SUMIF($G$3:AK$3,"数量-出",$G738:AK738))),0)</f>
        <v>0</v>
      </c>
      <c r="AN738" s="115">
        <f t="shared" si="460"/>
        <v>0</v>
      </c>
      <c r="AO738" s="125"/>
      <c r="AP738" s="126"/>
      <c r="AQ738" s="123"/>
      <c r="AR738" s="112"/>
      <c r="AS738" s="119">
        <f t="shared" si="461"/>
        <v>0</v>
      </c>
      <c r="AT738" s="124"/>
      <c r="AU738" s="115">
        <f>IFERROR(IF(AT738="",0,(SUMIF($G$3:AS$3,"金额-入",$G738:AS738)-SUMIF($G$3:AS$3,"金额-出",$G738:AS738))/(SUMIF($G$3:AS$3,"数量-入",$G738:AS738)-SUMIF($G$3:AS$3,"数量-出",$G738:AS738))),0)</f>
        <v>0</v>
      </c>
      <c r="AV738" s="115">
        <f t="shared" si="462"/>
        <v>0</v>
      </c>
      <c r="AW738" s="125"/>
      <c r="AX738" s="126"/>
      <c r="AY738" s="123"/>
      <c r="AZ738" s="112"/>
      <c r="BA738" s="119">
        <f t="shared" si="463"/>
        <v>0</v>
      </c>
      <c r="BB738" s="124"/>
      <c r="BC738" s="115">
        <f>IFERROR(IF(BB738="",0,(SUMIF($G$3:BA$3,"金额-入",$G738:BA738)-SUMIF($G$3:BA$3,"金额-出",$G738:BA738))/(SUMIF($G$3:BA$3,"数量-入",$G738:BA738)-SUMIF($G$3:BA$3,"数量-出",$G738:BA738))),0)</f>
        <v>0</v>
      </c>
      <c r="BD738" s="115">
        <f t="shared" si="464"/>
        <v>0</v>
      </c>
      <c r="BE738" s="125"/>
      <c r="BF738" s="126"/>
      <c r="BG738" s="123"/>
      <c r="BH738" s="112"/>
      <c r="BI738" s="119">
        <f t="shared" si="465"/>
        <v>0</v>
      </c>
      <c r="BJ738" s="124"/>
      <c r="BK738" s="115">
        <f>IFERROR(IF(BJ738="",0,(SUMIF($G$3:BI$3,"金额-入",$G738:BI738)-SUMIF($G$3:BI$3,"金额-出",$G738:BI738))/(SUMIF($G$3:BI$3,"数量-入",$G738:BI738)-SUMIF($G$3:BI$3,"数量-出",$G738:BI738))),0)</f>
        <v>0</v>
      </c>
      <c r="BL738" s="115">
        <f t="shared" si="466"/>
        <v>0</v>
      </c>
      <c r="BM738" s="125"/>
      <c r="BN738" s="126"/>
      <c r="BO738" s="123"/>
      <c r="BP738" s="112"/>
      <c r="BQ738" s="119">
        <f t="shared" si="467"/>
        <v>0</v>
      </c>
      <c r="BR738" s="124"/>
      <c r="BS738" s="115">
        <f>IFERROR(IF(BR738="",0,(SUMIF($G$3:BQ$3,"金额-入",$G738:BQ738)-SUMIF($G$3:BQ$3,"金额-出",$G738:BQ738))/(SUMIF($G$3:BQ$3,"数量-入",$G738:BQ738)-SUMIF($G$3:BQ$3,"数量-出",$G738:BQ738))),0)</f>
        <v>0</v>
      </c>
      <c r="BT738" s="115">
        <f t="shared" si="468"/>
        <v>0</v>
      </c>
      <c r="BU738" s="125"/>
      <c r="BV738" s="126"/>
      <c r="BW738" s="123"/>
      <c r="BX738" s="112"/>
      <c r="BY738" s="119">
        <f t="shared" si="469"/>
        <v>0</v>
      </c>
      <c r="BZ738" s="124"/>
      <c r="CA738" s="115">
        <f>IFERROR(IF(BZ738="",0,(SUMIF($G$3:BY$3,"金额-入",$G738:BY738)-SUMIF($G$3:BY$3,"金额-出",$G738:BY738))/(SUMIF($G$3:BY$3,"数量-入",$G738:BY738)-SUMIF($G$3:BY$3,"数量-出",$G738:BY738))),0)</f>
        <v>0</v>
      </c>
      <c r="CB738" s="115">
        <f t="shared" si="470"/>
        <v>0</v>
      </c>
      <c r="CC738" s="125"/>
      <c r="CD738" s="126"/>
      <c r="CE738" s="123"/>
      <c r="CF738" s="112"/>
      <c r="CG738" s="119">
        <f t="shared" si="471"/>
        <v>0</v>
      </c>
      <c r="CH738" s="124"/>
      <c r="CI738" s="115">
        <f>IFERROR(IF(CH738="",0,(SUMIF($G$3:CG$3,"金额-入",$G738:CG738)-SUMIF($G$3:CG$3,"金额-出",$G738:CG738))/(SUMIF($G$3:CG$3,"数量-入",$G738:CG738)-SUMIF($G$3:CG$3,"数量-出",$G738:CG738))),0)</f>
        <v>0</v>
      </c>
      <c r="CJ738" s="115">
        <f t="shared" si="472"/>
        <v>0</v>
      </c>
      <c r="CK738" s="125"/>
      <c r="CL738" s="126"/>
      <c r="CM738" s="123"/>
      <c r="CN738" s="112"/>
      <c r="CO738" s="119">
        <f t="shared" si="473"/>
        <v>0</v>
      </c>
      <c r="CP738" s="124"/>
      <c r="CQ738" s="115">
        <f>IFERROR(IF(CP738="",0,(SUMIF($G$3:CO$3,"金额-入",$G738:CO738)-SUMIF($G$3:CO$3,"金额-出",$G738:CO738))/(SUMIF($G$3:CO$3,"数量-入",$G738:CO738)-SUMIF($G$3:CO$3,"数量-出",$G738:CO738))),0)</f>
        <v>0</v>
      </c>
      <c r="CR738" s="115">
        <f t="shared" si="474"/>
        <v>0</v>
      </c>
      <c r="CS738" s="125"/>
      <c r="CT738" s="126"/>
      <c r="CU738" s="123"/>
      <c r="CV738" s="112"/>
      <c r="CW738" s="119">
        <f t="shared" si="475"/>
        <v>0</v>
      </c>
      <c r="CX738" s="124"/>
      <c r="CY738" s="115">
        <f>IFERROR(IF(CX738="",0,(SUMIF($G$3:CW$3,"金额-入",$G738:CW738)-SUMIF($G$3:CW$3,"金额-出",$G738:CW738))/(SUMIF($G$3:CW$3,"数量-入",$G738:CW738)-SUMIF($G$3:CW$3,"数量-出",$G738:CW738))),0)</f>
        <v>0</v>
      </c>
      <c r="CZ738" s="115">
        <f t="shared" si="476"/>
        <v>0</v>
      </c>
      <c r="DA738" s="125"/>
      <c r="DB738" s="126"/>
      <c r="DC738" s="123"/>
      <c r="DD738" s="112"/>
      <c r="DE738" s="119">
        <f t="shared" si="477"/>
        <v>0</v>
      </c>
      <c r="DF738" s="124"/>
      <c r="DG738" s="115">
        <f>IFERROR(IF(DF738="",0,(SUMIF($G$3:DE$3,"金额-入",$G738:DE738)-SUMIF($G$3:DE$3,"金额-出",$G738:DE738))/(SUMIF($G$3:DE$3,"数量-入",$G738:DE738)-SUMIF($G$3:DE$3,"数量-出",$G738:DE738))),0)</f>
        <v>0</v>
      </c>
      <c r="DH738" s="115">
        <f t="shared" si="478"/>
        <v>0</v>
      </c>
      <c r="DI738" s="125"/>
      <c r="DJ738" s="126"/>
      <c r="DK738" s="109">
        <f t="array" ref="DK738">MIN(IF(($G$3:$DJ$3="单价")*(G738:DJ738&lt;&gt;0),G738:DJ738))</f>
        <v>0</v>
      </c>
      <c r="DL738" s="97">
        <f t="array" ref="DL738">MAX(IF($G$3:$DJ$3="单价",G738:DJ738))</f>
        <v>0</v>
      </c>
      <c r="DM738" s="115">
        <f t="shared" si="479"/>
        <v>0</v>
      </c>
      <c r="DN738" s="127"/>
      <c r="DO738" s="2"/>
      <c r="DP738" s="11">
        <f t="shared" si="480"/>
        <v>0</v>
      </c>
      <c r="DQ738" s="11">
        <f t="shared" si="481"/>
        <v>0</v>
      </c>
      <c r="DR738" s="11"/>
      <c r="DS738" s="11"/>
      <c r="DT738" s="11"/>
      <c r="DU738" s="2"/>
      <c r="DV738" s="2"/>
      <c r="DW738" s="2"/>
      <c r="DX738" s="2"/>
      <c r="DY738" s="2"/>
    </row>
    <row r="739" spans="1:129" ht="18" hidden="1" customHeight="1" outlineLevel="1" x14ac:dyDescent="0.15">
      <c r="A739" s="2"/>
      <c r="B739" s="53">
        <f t="shared" si="444"/>
        <v>735</v>
      </c>
      <c r="C739" s="5"/>
      <c r="D739" s="6"/>
      <c r="E739" s="7"/>
      <c r="F739" s="8"/>
      <c r="G739" s="111"/>
      <c r="H739" s="112"/>
      <c r="I739" s="113">
        <f t="shared" si="447"/>
        <v>0</v>
      </c>
      <c r="J739" s="114">
        <f t="shared" si="448"/>
        <v>0</v>
      </c>
      <c r="K739" s="115">
        <f t="shared" si="445"/>
        <v>0</v>
      </c>
      <c r="L739" s="113">
        <f t="shared" si="449"/>
        <v>0</v>
      </c>
      <c r="M739" s="114">
        <f t="shared" si="450"/>
        <v>0</v>
      </c>
      <c r="N739" s="115">
        <f t="shared" si="446"/>
        <v>0</v>
      </c>
      <c r="O739" s="113">
        <f t="shared" si="451"/>
        <v>0</v>
      </c>
      <c r="P739" s="116">
        <f t="shared" si="452"/>
        <v>0</v>
      </c>
      <c r="Q739" s="117">
        <f t="shared" si="453"/>
        <v>0</v>
      </c>
      <c r="R739" s="118">
        <f t="shared" si="454"/>
        <v>0</v>
      </c>
      <c r="S739" s="111"/>
      <c r="T739" s="112"/>
      <c r="U739" s="119">
        <f t="shared" si="455"/>
        <v>0</v>
      </c>
      <c r="V739" s="120"/>
      <c r="W739" s="115">
        <f>IFERROR(IF(V739="",0,(SUMIF($G$3:U$3,"金额-入",$G739:U739)-SUMIF($G$3:U$3,"金额-出",$G739:U739))/(SUMIF($G$3:U$3,"数量-入",$G739:U739)-SUMIF($G$3:U$3,"数量-出",$G739:U739))),0)</f>
        <v>0</v>
      </c>
      <c r="X739" s="115">
        <f t="shared" si="456"/>
        <v>0</v>
      </c>
      <c r="Y739" s="121"/>
      <c r="Z739" s="122"/>
      <c r="AA739" s="111"/>
      <c r="AB739" s="112"/>
      <c r="AC739" s="119">
        <f t="shared" si="457"/>
        <v>0</v>
      </c>
      <c r="AD739" s="120"/>
      <c r="AE739" s="115">
        <f>IFERROR(IF(AD739="",0,(SUMIF($G$3:AC$3,"金额-入",$G739:AC739)-SUMIF($G$3:AC$3,"金额-出",$G739:AC739))/(SUMIF($G$3:AC$3,"数量-入",$G739:AC739)-SUMIF($G$3:AC$3,"数量-出",$G739:AC739))),0)</f>
        <v>0</v>
      </c>
      <c r="AF739" s="115">
        <f t="shared" si="458"/>
        <v>0</v>
      </c>
      <c r="AG739" s="121"/>
      <c r="AH739" s="122"/>
      <c r="AI739" s="123"/>
      <c r="AJ739" s="112"/>
      <c r="AK739" s="119">
        <f t="shared" si="459"/>
        <v>0</v>
      </c>
      <c r="AL739" s="124"/>
      <c r="AM739" s="115">
        <f>IFERROR(IF(AL739="",0,(SUMIF($G$3:AK$3,"金额-入",$G739:AK739)-SUMIF($G$3:AK$3,"金额-出",$G739:AK739))/(SUMIF($G$3:AK$3,"数量-入",$G739:AK739)-SUMIF($G$3:AK$3,"数量-出",$G739:AK739))),0)</f>
        <v>0</v>
      </c>
      <c r="AN739" s="115">
        <f t="shared" si="460"/>
        <v>0</v>
      </c>
      <c r="AO739" s="125"/>
      <c r="AP739" s="126"/>
      <c r="AQ739" s="123"/>
      <c r="AR739" s="112"/>
      <c r="AS739" s="119">
        <f t="shared" si="461"/>
        <v>0</v>
      </c>
      <c r="AT739" s="124"/>
      <c r="AU739" s="115">
        <f>IFERROR(IF(AT739="",0,(SUMIF($G$3:AS$3,"金额-入",$G739:AS739)-SUMIF($G$3:AS$3,"金额-出",$G739:AS739))/(SUMIF($G$3:AS$3,"数量-入",$G739:AS739)-SUMIF($G$3:AS$3,"数量-出",$G739:AS739))),0)</f>
        <v>0</v>
      </c>
      <c r="AV739" s="115">
        <f t="shared" si="462"/>
        <v>0</v>
      </c>
      <c r="AW739" s="125"/>
      <c r="AX739" s="126"/>
      <c r="AY739" s="123"/>
      <c r="AZ739" s="112"/>
      <c r="BA739" s="119">
        <f t="shared" si="463"/>
        <v>0</v>
      </c>
      <c r="BB739" s="124"/>
      <c r="BC739" s="115">
        <f>IFERROR(IF(BB739="",0,(SUMIF($G$3:BA$3,"金额-入",$G739:BA739)-SUMIF($G$3:BA$3,"金额-出",$G739:BA739))/(SUMIF($G$3:BA$3,"数量-入",$G739:BA739)-SUMIF($G$3:BA$3,"数量-出",$G739:BA739))),0)</f>
        <v>0</v>
      </c>
      <c r="BD739" s="115">
        <f t="shared" si="464"/>
        <v>0</v>
      </c>
      <c r="BE739" s="125"/>
      <c r="BF739" s="126"/>
      <c r="BG739" s="123"/>
      <c r="BH739" s="112"/>
      <c r="BI739" s="119">
        <f t="shared" si="465"/>
        <v>0</v>
      </c>
      <c r="BJ739" s="124"/>
      <c r="BK739" s="115">
        <f>IFERROR(IF(BJ739="",0,(SUMIF($G$3:BI$3,"金额-入",$G739:BI739)-SUMIF($G$3:BI$3,"金额-出",$G739:BI739))/(SUMIF($G$3:BI$3,"数量-入",$G739:BI739)-SUMIF($G$3:BI$3,"数量-出",$G739:BI739))),0)</f>
        <v>0</v>
      </c>
      <c r="BL739" s="115">
        <f t="shared" si="466"/>
        <v>0</v>
      </c>
      <c r="BM739" s="125"/>
      <c r="BN739" s="126"/>
      <c r="BO739" s="123"/>
      <c r="BP739" s="112"/>
      <c r="BQ739" s="119">
        <f t="shared" si="467"/>
        <v>0</v>
      </c>
      <c r="BR739" s="124"/>
      <c r="BS739" s="115">
        <f>IFERROR(IF(BR739="",0,(SUMIF($G$3:BQ$3,"金额-入",$G739:BQ739)-SUMIF($G$3:BQ$3,"金额-出",$G739:BQ739))/(SUMIF($G$3:BQ$3,"数量-入",$G739:BQ739)-SUMIF($G$3:BQ$3,"数量-出",$G739:BQ739))),0)</f>
        <v>0</v>
      </c>
      <c r="BT739" s="115">
        <f t="shared" si="468"/>
        <v>0</v>
      </c>
      <c r="BU739" s="125"/>
      <c r="BV739" s="126"/>
      <c r="BW739" s="123"/>
      <c r="BX739" s="112"/>
      <c r="BY739" s="119">
        <f t="shared" si="469"/>
        <v>0</v>
      </c>
      <c r="BZ739" s="124"/>
      <c r="CA739" s="115">
        <f>IFERROR(IF(BZ739="",0,(SUMIF($G$3:BY$3,"金额-入",$G739:BY739)-SUMIF($G$3:BY$3,"金额-出",$G739:BY739))/(SUMIF($G$3:BY$3,"数量-入",$G739:BY739)-SUMIF($G$3:BY$3,"数量-出",$G739:BY739))),0)</f>
        <v>0</v>
      </c>
      <c r="CB739" s="115">
        <f t="shared" si="470"/>
        <v>0</v>
      </c>
      <c r="CC739" s="125"/>
      <c r="CD739" s="126"/>
      <c r="CE739" s="123"/>
      <c r="CF739" s="112"/>
      <c r="CG739" s="119">
        <f t="shared" si="471"/>
        <v>0</v>
      </c>
      <c r="CH739" s="124"/>
      <c r="CI739" s="115">
        <f>IFERROR(IF(CH739="",0,(SUMIF($G$3:CG$3,"金额-入",$G739:CG739)-SUMIF($G$3:CG$3,"金额-出",$G739:CG739))/(SUMIF($G$3:CG$3,"数量-入",$G739:CG739)-SUMIF($G$3:CG$3,"数量-出",$G739:CG739))),0)</f>
        <v>0</v>
      </c>
      <c r="CJ739" s="115">
        <f t="shared" si="472"/>
        <v>0</v>
      </c>
      <c r="CK739" s="125"/>
      <c r="CL739" s="126"/>
      <c r="CM739" s="123"/>
      <c r="CN739" s="112"/>
      <c r="CO739" s="119">
        <f t="shared" si="473"/>
        <v>0</v>
      </c>
      <c r="CP739" s="124"/>
      <c r="CQ739" s="115">
        <f>IFERROR(IF(CP739="",0,(SUMIF($G$3:CO$3,"金额-入",$G739:CO739)-SUMIF($G$3:CO$3,"金额-出",$G739:CO739))/(SUMIF($G$3:CO$3,"数量-入",$G739:CO739)-SUMIF($G$3:CO$3,"数量-出",$G739:CO739))),0)</f>
        <v>0</v>
      </c>
      <c r="CR739" s="115">
        <f t="shared" si="474"/>
        <v>0</v>
      </c>
      <c r="CS739" s="125"/>
      <c r="CT739" s="126"/>
      <c r="CU739" s="123"/>
      <c r="CV739" s="112"/>
      <c r="CW739" s="119">
        <f t="shared" si="475"/>
        <v>0</v>
      </c>
      <c r="CX739" s="124"/>
      <c r="CY739" s="115">
        <f>IFERROR(IF(CX739="",0,(SUMIF($G$3:CW$3,"金额-入",$G739:CW739)-SUMIF($G$3:CW$3,"金额-出",$G739:CW739))/(SUMIF($G$3:CW$3,"数量-入",$G739:CW739)-SUMIF($G$3:CW$3,"数量-出",$G739:CW739))),0)</f>
        <v>0</v>
      </c>
      <c r="CZ739" s="115">
        <f t="shared" si="476"/>
        <v>0</v>
      </c>
      <c r="DA739" s="125"/>
      <c r="DB739" s="126"/>
      <c r="DC739" s="123"/>
      <c r="DD739" s="112"/>
      <c r="DE739" s="119">
        <f t="shared" si="477"/>
        <v>0</v>
      </c>
      <c r="DF739" s="124"/>
      <c r="DG739" s="115">
        <f>IFERROR(IF(DF739="",0,(SUMIF($G$3:DE$3,"金额-入",$G739:DE739)-SUMIF($G$3:DE$3,"金额-出",$G739:DE739))/(SUMIF($G$3:DE$3,"数量-入",$G739:DE739)-SUMIF($G$3:DE$3,"数量-出",$G739:DE739))),0)</f>
        <v>0</v>
      </c>
      <c r="DH739" s="115">
        <f t="shared" si="478"/>
        <v>0</v>
      </c>
      <c r="DI739" s="125"/>
      <c r="DJ739" s="126"/>
      <c r="DK739" s="109">
        <f t="array" ref="DK739">MIN(IF(($G$3:$DJ$3="单价")*(G739:DJ739&lt;&gt;0),G739:DJ739))</f>
        <v>0</v>
      </c>
      <c r="DL739" s="97">
        <f t="array" ref="DL739">MAX(IF($G$3:$DJ$3="单价",G739:DJ739))</f>
        <v>0</v>
      </c>
      <c r="DM739" s="115">
        <f t="shared" si="479"/>
        <v>0</v>
      </c>
      <c r="DN739" s="127"/>
      <c r="DO739" s="2"/>
      <c r="DP739" s="11">
        <f t="shared" si="480"/>
        <v>0</v>
      </c>
      <c r="DQ739" s="11">
        <f t="shared" si="481"/>
        <v>0</v>
      </c>
      <c r="DR739" s="11"/>
      <c r="DS739" s="11"/>
      <c r="DT739" s="11"/>
      <c r="DU739" s="2"/>
      <c r="DV739" s="2"/>
      <c r="DW739" s="2"/>
      <c r="DX739" s="2"/>
      <c r="DY739" s="2"/>
    </row>
    <row r="740" spans="1:129" ht="18" hidden="1" customHeight="1" outlineLevel="1" x14ac:dyDescent="0.15">
      <c r="A740" s="2"/>
      <c r="B740" s="53">
        <f t="shared" si="444"/>
        <v>736</v>
      </c>
      <c r="C740" s="5"/>
      <c r="D740" s="6"/>
      <c r="E740" s="7"/>
      <c r="F740" s="8"/>
      <c r="G740" s="111"/>
      <c r="H740" s="112"/>
      <c r="I740" s="113">
        <f t="shared" si="447"/>
        <v>0</v>
      </c>
      <c r="J740" s="114">
        <f t="shared" si="448"/>
        <v>0</v>
      </c>
      <c r="K740" s="115">
        <f t="shared" si="445"/>
        <v>0</v>
      </c>
      <c r="L740" s="113">
        <f t="shared" si="449"/>
        <v>0</v>
      </c>
      <c r="M740" s="114">
        <f t="shared" si="450"/>
        <v>0</v>
      </c>
      <c r="N740" s="115">
        <f t="shared" si="446"/>
        <v>0</v>
      </c>
      <c r="O740" s="113">
        <f t="shared" si="451"/>
        <v>0</v>
      </c>
      <c r="P740" s="116">
        <f t="shared" si="452"/>
        <v>0</v>
      </c>
      <c r="Q740" s="117">
        <f t="shared" si="453"/>
        <v>0</v>
      </c>
      <c r="R740" s="118">
        <f t="shared" si="454"/>
        <v>0</v>
      </c>
      <c r="S740" s="111"/>
      <c r="T740" s="112"/>
      <c r="U740" s="119">
        <f t="shared" si="455"/>
        <v>0</v>
      </c>
      <c r="V740" s="120"/>
      <c r="W740" s="115">
        <f>IFERROR(IF(V740="",0,(SUMIF($G$3:U$3,"金额-入",$G740:U740)-SUMIF($G$3:U$3,"金额-出",$G740:U740))/(SUMIF($G$3:U$3,"数量-入",$G740:U740)-SUMIF($G$3:U$3,"数量-出",$G740:U740))),0)</f>
        <v>0</v>
      </c>
      <c r="X740" s="115">
        <f t="shared" si="456"/>
        <v>0</v>
      </c>
      <c r="Y740" s="121"/>
      <c r="Z740" s="122"/>
      <c r="AA740" s="111"/>
      <c r="AB740" s="112"/>
      <c r="AC740" s="119">
        <f t="shared" si="457"/>
        <v>0</v>
      </c>
      <c r="AD740" s="120"/>
      <c r="AE740" s="115">
        <f>IFERROR(IF(AD740="",0,(SUMIF($G$3:AC$3,"金额-入",$G740:AC740)-SUMIF($G$3:AC$3,"金额-出",$G740:AC740))/(SUMIF($G$3:AC$3,"数量-入",$G740:AC740)-SUMIF($G$3:AC$3,"数量-出",$G740:AC740))),0)</f>
        <v>0</v>
      </c>
      <c r="AF740" s="115">
        <f t="shared" si="458"/>
        <v>0</v>
      </c>
      <c r="AG740" s="121"/>
      <c r="AH740" s="122"/>
      <c r="AI740" s="123"/>
      <c r="AJ740" s="112"/>
      <c r="AK740" s="119">
        <f t="shared" si="459"/>
        <v>0</v>
      </c>
      <c r="AL740" s="124"/>
      <c r="AM740" s="115">
        <f>IFERROR(IF(AL740="",0,(SUMIF($G$3:AK$3,"金额-入",$G740:AK740)-SUMIF($G$3:AK$3,"金额-出",$G740:AK740))/(SUMIF($G$3:AK$3,"数量-入",$G740:AK740)-SUMIF($G$3:AK$3,"数量-出",$G740:AK740))),0)</f>
        <v>0</v>
      </c>
      <c r="AN740" s="115">
        <f t="shared" si="460"/>
        <v>0</v>
      </c>
      <c r="AO740" s="125"/>
      <c r="AP740" s="126"/>
      <c r="AQ740" s="123"/>
      <c r="AR740" s="112"/>
      <c r="AS740" s="119">
        <f t="shared" si="461"/>
        <v>0</v>
      </c>
      <c r="AT740" s="124"/>
      <c r="AU740" s="115">
        <f>IFERROR(IF(AT740="",0,(SUMIF($G$3:AS$3,"金额-入",$G740:AS740)-SUMIF($G$3:AS$3,"金额-出",$G740:AS740))/(SUMIF($G$3:AS$3,"数量-入",$G740:AS740)-SUMIF($G$3:AS$3,"数量-出",$G740:AS740))),0)</f>
        <v>0</v>
      </c>
      <c r="AV740" s="115">
        <f t="shared" si="462"/>
        <v>0</v>
      </c>
      <c r="AW740" s="125"/>
      <c r="AX740" s="126"/>
      <c r="AY740" s="123"/>
      <c r="AZ740" s="112"/>
      <c r="BA740" s="119">
        <f t="shared" si="463"/>
        <v>0</v>
      </c>
      <c r="BB740" s="124"/>
      <c r="BC740" s="115">
        <f>IFERROR(IF(BB740="",0,(SUMIF($G$3:BA$3,"金额-入",$G740:BA740)-SUMIF($G$3:BA$3,"金额-出",$G740:BA740))/(SUMIF($G$3:BA$3,"数量-入",$G740:BA740)-SUMIF($G$3:BA$3,"数量-出",$G740:BA740))),0)</f>
        <v>0</v>
      </c>
      <c r="BD740" s="115">
        <f t="shared" si="464"/>
        <v>0</v>
      </c>
      <c r="BE740" s="125"/>
      <c r="BF740" s="126"/>
      <c r="BG740" s="123"/>
      <c r="BH740" s="112"/>
      <c r="BI740" s="119">
        <f t="shared" si="465"/>
        <v>0</v>
      </c>
      <c r="BJ740" s="124"/>
      <c r="BK740" s="115">
        <f>IFERROR(IF(BJ740="",0,(SUMIF($G$3:BI$3,"金额-入",$G740:BI740)-SUMIF($G$3:BI$3,"金额-出",$G740:BI740))/(SUMIF($G$3:BI$3,"数量-入",$G740:BI740)-SUMIF($G$3:BI$3,"数量-出",$G740:BI740))),0)</f>
        <v>0</v>
      </c>
      <c r="BL740" s="115">
        <f t="shared" si="466"/>
        <v>0</v>
      </c>
      <c r="BM740" s="125"/>
      <c r="BN740" s="126"/>
      <c r="BO740" s="123"/>
      <c r="BP740" s="112"/>
      <c r="BQ740" s="119">
        <f t="shared" si="467"/>
        <v>0</v>
      </c>
      <c r="BR740" s="124"/>
      <c r="BS740" s="115">
        <f>IFERROR(IF(BR740="",0,(SUMIF($G$3:BQ$3,"金额-入",$G740:BQ740)-SUMIF($G$3:BQ$3,"金额-出",$G740:BQ740))/(SUMIF($G$3:BQ$3,"数量-入",$G740:BQ740)-SUMIF($G$3:BQ$3,"数量-出",$G740:BQ740))),0)</f>
        <v>0</v>
      </c>
      <c r="BT740" s="115">
        <f t="shared" si="468"/>
        <v>0</v>
      </c>
      <c r="BU740" s="125"/>
      <c r="BV740" s="126"/>
      <c r="BW740" s="123"/>
      <c r="BX740" s="112"/>
      <c r="BY740" s="119">
        <f t="shared" si="469"/>
        <v>0</v>
      </c>
      <c r="BZ740" s="124"/>
      <c r="CA740" s="115">
        <f>IFERROR(IF(BZ740="",0,(SUMIF($G$3:BY$3,"金额-入",$G740:BY740)-SUMIF($G$3:BY$3,"金额-出",$G740:BY740))/(SUMIF($G$3:BY$3,"数量-入",$G740:BY740)-SUMIF($G$3:BY$3,"数量-出",$G740:BY740))),0)</f>
        <v>0</v>
      </c>
      <c r="CB740" s="115">
        <f t="shared" si="470"/>
        <v>0</v>
      </c>
      <c r="CC740" s="125"/>
      <c r="CD740" s="126"/>
      <c r="CE740" s="123"/>
      <c r="CF740" s="112"/>
      <c r="CG740" s="119">
        <f t="shared" si="471"/>
        <v>0</v>
      </c>
      <c r="CH740" s="124"/>
      <c r="CI740" s="115">
        <f>IFERROR(IF(CH740="",0,(SUMIF($G$3:CG$3,"金额-入",$G740:CG740)-SUMIF($G$3:CG$3,"金额-出",$G740:CG740))/(SUMIF($G$3:CG$3,"数量-入",$G740:CG740)-SUMIF($G$3:CG$3,"数量-出",$G740:CG740))),0)</f>
        <v>0</v>
      </c>
      <c r="CJ740" s="115">
        <f t="shared" si="472"/>
        <v>0</v>
      </c>
      <c r="CK740" s="125"/>
      <c r="CL740" s="126"/>
      <c r="CM740" s="123"/>
      <c r="CN740" s="112"/>
      <c r="CO740" s="119">
        <f t="shared" si="473"/>
        <v>0</v>
      </c>
      <c r="CP740" s="124"/>
      <c r="CQ740" s="115">
        <f>IFERROR(IF(CP740="",0,(SUMIF($G$3:CO$3,"金额-入",$G740:CO740)-SUMIF($G$3:CO$3,"金额-出",$G740:CO740))/(SUMIF($G$3:CO$3,"数量-入",$G740:CO740)-SUMIF($G$3:CO$3,"数量-出",$G740:CO740))),0)</f>
        <v>0</v>
      </c>
      <c r="CR740" s="115">
        <f t="shared" si="474"/>
        <v>0</v>
      </c>
      <c r="CS740" s="125"/>
      <c r="CT740" s="126"/>
      <c r="CU740" s="123"/>
      <c r="CV740" s="112"/>
      <c r="CW740" s="119">
        <f t="shared" si="475"/>
        <v>0</v>
      </c>
      <c r="CX740" s="124"/>
      <c r="CY740" s="115">
        <f>IFERROR(IF(CX740="",0,(SUMIF($G$3:CW$3,"金额-入",$G740:CW740)-SUMIF($G$3:CW$3,"金额-出",$G740:CW740))/(SUMIF($G$3:CW$3,"数量-入",$G740:CW740)-SUMIF($G$3:CW$3,"数量-出",$G740:CW740))),0)</f>
        <v>0</v>
      </c>
      <c r="CZ740" s="115">
        <f t="shared" si="476"/>
        <v>0</v>
      </c>
      <c r="DA740" s="125"/>
      <c r="DB740" s="126"/>
      <c r="DC740" s="123"/>
      <c r="DD740" s="112"/>
      <c r="DE740" s="119">
        <f t="shared" si="477"/>
        <v>0</v>
      </c>
      <c r="DF740" s="124"/>
      <c r="DG740" s="115">
        <f>IFERROR(IF(DF740="",0,(SUMIF($G$3:DE$3,"金额-入",$G740:DE740)-SUMIF($G$3:DE$3,"金额-出",$G740:DE740))/(SUMIF($G$3:DE$3,"数量-入",$G740:DE740)-SUMIF($G$3:DE$3,"数量-出",$G740:DE740))),0)</f>
        <v>0</v>
      </c>
      <c r="DH740" s="115">
        <f t="shared" si="478"/>
        <v>0</v>
      </c>
      <c r="DI740" s="125"/>
      <c r="DJ740" s="126"/>
      <c r="DK740" s="109">
        <f t="array" ref="DK740">MIN(IF(($G$3:$DJ$3="单价")*(G740:DJ740&lt;&gt;0),G740:DJ740))</f>
        <v>0</v>
      </c>
      <c r="DL740" s="97">
        <f t="array" ref="DL740">MAX(IF($G$3:$DJ$3="单价",G740:DJ740))</f>
        <v>0</v>
      </c>
      <c r="DM740" s="115">
        <f t="shared" si="479"/>
        <v>0</v>
      </c>
      <c r="DN740" s="127"/>
      <c r="DO740" s="2"/>
      <c r="DP740" s="11">
        <f t="shared" si="480"/>
        <v>0</v>
      </c>
      <c r="DQ740" s="11">
        <f t="shared" si="481"/>
        <v>0</v>
      </c>
      <c r="DR740" s="11"/>
      <c r="DS740" s="11"/>
      <c r="DT740" s="11"/>
      <c r="DU740" s="2"/>
      <c r="DV740" s="2"/>
      <c r="DW740" s="2"/>
      <c r="DX740" s="2"/>
      <c r="DY740" s="2"/>
    </row>
    <row r="741" spans="1:129" ht="18" hidden="1" customHeight="1" outlineLevel="1" x14ac:dyDescent="0.15">
      <c r="A741" s="2"/>
      <c r="B741" s="53">
        <f t="shared" si="444"/>
        <v>737</v>
      </c>
      <c r="C741" s="5"/>
      <c r="D741" s="6"/>
      <c r="E741" s="7"/>
      <c r="F741" s="8"/>
      <c r="G741" s="111"/>
      <c r="H741" s="112"/>
      <c r="I741" s="113">
        <f t="shared" si="447"/>
        <v>0</v>
      </c>
      <c r="J741" s="114">
        <f t="shared" si="448"/>
        <v>0</v>
      </c>
      <c r="K741" s="115">
        <f t="shared" si="445"/>
        <v>0</v>
      </c>
      <c r="L741" s="113">
        <f t="shared" si="449"/>
        <v>0</v>
      </c>
      <c r="M741" s="114">
        <f t="shared" si="450"/>
        <v>0</v>
      </c>
      <c r="N741" s="115">
        <f t="shared" si="446"/>
        <v>0</v>
      </c>
      <c r="O741" s="113">
        <f t="shared" si="451"/>
        <v>0</v>
      </c>
      <c r="P741" s="116">
        <f t="shared" si="452"/>
        <v>0</v>
      </c>
      <c r="Q741" s="117">
        <f t="shared" si="453"/>
        <v>0</v>
      </c>
      <c r="R741" s="118">
        <f t="shared" si="454"/>
        <v>0</v>
      </c>
      <c r="S741" s="111"/>
      <c r="T741" s="112"/>
      <c r="U741" s="119">
        <f t="shared" si="455"/>
        <v>0</v>
      </c>
      <c r="V741" s="120"/>
      <c r="W741" s="115">
        <f>IFERROR(IF(V741="",0,(SUMIF($G$3:U$3,"金额-入",$G741:U741)-SUMIF($G$3:U$3,"金额-出",$G741:U741))/(SUMIF($G$3:U$3,"数量-入",$G741:U741)-SUMIF($G$3:U$3,"数量-出",$G741:U741))),0)</f>
        <v>0</v>
      </c>
      <c r="X741" s="115">
        <f t="shared" si="456"/>
        <v>0</v>
      </c>
      <c r="Y741" s="121"/>
      <c r="Z741" s="122"/>
      <c r="AA741" s="111"/>
      <c r="AB741" s="112"/>
      <c r="AC741" s="119">
        <f t="shared" si="457"/>
        <v>0</v>
      </c>
      <c r="AD741" s="120"/>
      <c r="AE741" s="115">
        <f>IFERROR(IF(AD741="",0,(SUMIF($G$3:AC$3,"金额-入",$G741:AC741)-SUMIF($G$3:AC$3,"金额-出",$G741:AC741))/(SUMIF($G$3:AC$3,"数量-入",$G741:AC741)-SUMIF($G$3:AC$3,"数量-出",$G741:AC741))),0)</f>
        <v>0</v>
      </c>
      <c r="AF741" s="115">
        <f t="shared" si="458"/>
        <v>0</v>
      </c>
      <c r="AG741" s="121"/>
      <c r="AH741" s="122"/>
      <c r="AI741" s="123"/>
      <c r="AJ741" s="112"/>
      <c r="AK741" s="119">
        <f t="shared" si="459"/>
        <v>0</v>
      </c>
      <c r="AL741" s="124"/>
      <c r="AM741" s="115">
        <f>IFERROR(IF(AL741="",0,(SUMIF($G$3:AK$3,"金额-入",$G741:AK741)-SUMIF($G$3:AK$3,"金额-出",$G741:AK741))/(SUMIF($G$3:AK$3,"数量-入",$G741:AK741)-SUMIF($G$3:AK$3,"数量-出",$G741:AK741))),0)</f>
        <v>0</v>
      </c>
      <c r="AN741" s="115">
        <f t="shared" si="460"/>
        <v>0</v>
      </c>
      <c r="AO741" s="125"/>
      <c r="AP741" s="126"/>
      <c r="AQ741" s="123"/>
      <c r="AR741" s="112"/>
      <c r="AS741" s="119">
        <f t="shared" si="461"/>
        <v>0</v>
      </c>
      <c r="AT741" s="124"/>
      <c r="AU741" s="115">
        <f>IFERROR(IF(AT741="",0,(SUMIF($G$3:AS$3,"金额-入",$G741:AS741)-SUMIF($G$3:AS$3,"金额-出",$G741:AS741))/(SUMIF($G$3:AS$3,"数量-入",$G741:AS741)-SUMIF($G$3:AS$3,"数量-出",$G741:AS741))),0)</f>
        <v>0</v>
      </c>
      <c r="AV741" s="115">
        <f t="shared" si="462"/>
        <v>0</v>
      </c>
      <c r="AW741" s="125"/>
      <c r="AX741" s="126"/>
      <c r="AY741" s="123"/>
      <c r="AZ741" s="112"/>
      <c r="BA741" s="119">
        <f t="shared" si="463"/>
        <v>0</v>
      </c>
      <c r="BB741" s="124"/>
      <c r="BC741" s="115">
        <f>IFERROR(IF(BB741="",0,(SUMIF($G$3:BA$3,"金额-入",$G741:BA741)-SUMIF($G$3:BA$3,"金额-出",$G741:BA741))/(SUMIF($G$3:BA$3,"数量-入",$G741:BA741)-SUMIF($G$3:BA$3,"数量-出",$G741:BA741))),0)</f>
        <v>0</v>
      </c>
      <c r="BD741" s="115">
        <f t="shared" si="464"/>
        <v>0</v>
      </c>
      <c r="BE741" s="125"/>
      <c r="BF741" s="126"/>
      <c r="BG741" s="123"/>
      <c r="BH741" s="112"/>
      <c r="BI741" s="119">
        <f t="shared" si="465"/>
        <v>0</v>
      </c>
      <c r="BJ741" s="124"/>
      <c r="BK741" s="115">
        <f>IFERROR(IF(BJ741="",0,(SUMIF($G$3:BI$3,"金额-入",$G741:BI741)-SUMIF($G$3:BI$3,"金额-出",$G741:BI741))/(SUMIF($G$3:BI$3,"数量-入",$G741:BI741)-SUMIF($G$3:BI$3,"数量-出",$G741:BI741))),0)</f>
        <v>0</v>
      </c>
      <c r="BL741" s="115">
        <f t="shared" si="466"/>
        <v>0</v>
      </c>
      <c r="BM741" s="125"/>
      <c r="BN741" s="126"/>
      <c r="BO741" s="123"/>
      <c r="BP741" s="112"/>
      <c r="BQ741" s="119">
        <f t="shared" si="467"/>
        <v>0</v>
      </c>
      <c r="BR741" s="124"/>
      <c r="BS741" s="115">
        <f>IFERROR(IF(BR741="",0,(SUMIF($G$3:BQ$3,"金额-入",$G741:BQ741)-SUMIF($G$3:BQ$3,"金额-出",$G741:BQ741))/(SUMIF($G$3:BQ$3,"数量-入",$G741:BQ741)-SUMIF($G$3:BQ$3,"数量-出",$G741:BQ741))),0)</f>
        <v>0</v>
      </c>
      <c r="BT741" s="115">
        <f t="shared" si="468"/>
        <v>0</v>
      </c>
      <c r="BU741" s="125"/>
      <c r="BV741" s="126"/>
      <c r="BW741" s="123"/>
      <c r="BX741" s="112"/>
      <c r="BY741" s="119">
        <f t="shared" si="469"/>
        <v>0</v>
      </c>
      <c r="BZ741" s="124"/>
      <c r="CA741" s="115">
        <f>IFERROR(IF(BZ741="",0,(SUMIF($G$3:BY$3,"金额-入",$G741:BY741)-SUMIF($G$3:BY$3,"金额-出",$G741:BY741))/(SUMIF($G$3:BY$3,"数量-入",$G741:BY741)-SUMIF($G$3:BY$3,"数量-出",$G741:BY741))),0)</f>
        <v>0</v>
      </c>
      <c r="CB741" s="115">
        <f t="shared" si="470"/>
        <v>0</v>
      </c>
      <c r="CC741" s="125"/>
      <c r="CD741" s="126"/>
      <c r="CE741" s="123"/>
      <c r="CF741" s="112"/>
      <c r="CG741" s="119">
        <f t="shared" si="471"/>
        <v>0</v>
      </c>
      <c r="CH741" s="124"/>
      <c r="CI741" s="115">
        <f>IFERROR(IF(CH741="",0,(SUMIF($G$3:CG$3,"金额-入",$G741:CG741)-SUMIF($G$3:CG$3,"金额-出",$G741:CG741))/(SUMIF($G$3:CG$3,"数量-入",$G741:CG741)-SUMIF($G$3:CG$3,"数量-出",$G741:CG741))),0)</f>
        <v>0</v>
      </c>
      <c r="CJ741" s="115">
        <f t="shared" si="472"/>
        <v>0</v>
      </c>
      <c r="CK741" s="125"/>
      <c r="CL741" s="126"/>
      <c r="CM741" s="123"/>
      <c r="CN741" s="112"/>
      <c r="CO741" s="119">
        <f t="shared" si="473"/>
        <v>0</v>
      </c>
      <c r="CP741" s="124"/>
      <c r="CQ741" s="115">
        <f>IFERROR(IF(CP741="",0,(SUMIF($G$3:CO$3,"金额-入",$G741:CO741)-SUMIF($G$3:CO$3,"金额-出",$G741:CO741))/(SUMIF($G$3:CO$3,"数量-入",$G741:CO741)-SUMIF($G$3:CO$3,"数量-出",$G741:CO741))),0)</f>
        <v>0</v>
      </c>
      <c r="CR741" s="115">
        <f t="shared" si="474"/>
        <v>0</v>
      </c>
      <c r="CS741" s="125"/>
      <c r="CT741" s="126"/>
      <c r="CU741" s="123"/>
      <c r="CV741" s="112"/>
      <c r="CW741" s="119">
        <f t="shared" si="475"/>
        <v>0</v>
      </c>
      <c r="CX741" s="124"/>
      <c r="CY741" s="115">
        <f>IFERROR(IF(CX741="",0,(SUMIF($G$3:CW$3,"金额-入",$G741:CW741)-SUMIF($G$3:CW$3,"金额-出",$G741:CW741))/(SUMIF($G$3:CW$3,"数量-入",$G741:CW741)-SUMIF($G$3:CW$3,"数量-出",$G741:CW741))),0)</f>
        <v>0</v>
      </c>
      <c r="CZ741" s="115">
        <f t="shared" si="476"/>
        <v>0</v>
      </c>
      <c r="DA741" s="125"/>
      <c r="DB741" s="126"/>
      <c r="DC741" s="123"/>
      <c r="DD741" s="112"/>
      <c r="DE741" s="119">
        <f t="shared" si="477"/>
        <v>0</v>
      </c>
      <c r="DF741" s="124"/>
      <c r="DG741" s="115">
        <f>IFERROR(IF(DF741="",0,(SUMIF($G$3:DE$3,"金额-入",$G741:DE741)-SUMIF($G$3:DE$3,"金额-出",$G741:DE741))/(SUMIF($G$3:DE$3,"数量-入",$G741:DE741)-SUMIF($G$3:DE$3,"数量-出",$G741:DE741))),0)</f>
        <v>0</v>
      </c>
      <c r="DH741" s="115">
        <f t="shared" si="478"/>
        <v>0</v>
      </c>
      <c r="DI741" s="125"/>
      <c r="DJ741" s="126"/>
      <c r="DK741" s="109">
        <f t="array" ref="DK741">MIN(IF(($G$3:$DJ$3="单价")*(G741:DJ741&lt;&gt;0),G741:DJ741))</f>
        <v>0</v>
      </c>
      <c r="DL741" s="97">
        <f t="array" ref="DL741">MAX(IF($G$3:$DJ$3="单价",G741:DJ741))</f>
        <v>0</v>
      </c>
      <c r="DM741" s="115">
        <f t="shared" si="479"/>
        <v>0</v>
      </c>
      <c r="DN741" s="127"/>
      <c r="DO741" s="2"/>
      <c r="DP741" s="11">
        <f t="shared" si="480"/>
        <v>0</v>
      </c>
      <c r="DQ741" s="11">
        <f t="shared" si="481"/>
        <v>0</v>
      </c>
      <c r="DR741" s="11"/>
      <c r="DS741" s="11"/>
      <c r="DT741" s="11"/>
      <c r="DU741" s="2"/>
      <c r="DV741" s="2"/>
      <c r="DW741" s="2"/>
      <c r="DX741" s="2"/>
      <c r="DY741" s="2"/>
    </row>
    <row r="742" spans="1:129" ht="18" hidden="1" customHeight="1" outlineLevel="1" x14ac:dyDescent="0.15">
      <c r="A742" s="2"/>
      <c r="B742" s="53">
        <f t="shared" si="444"/>
        <v>738</v>
      </c>
      <c r="C742" s="5"/>
      <c r="D742" s="6"/>
      <c r="E742" s="7"/>
      <c r="F742" s="8"/>
      <c r="G742" s="111"/>
      <c r="H742" s="112"/>
      <c r="I742" s="113">
        <f t="shared" si="447"/>
        <v>0</v>
      </c>
      <c r="J742" s="114">
        <f t="shared" si="448"/>
        <v>0</v>
      </c>
      <c r="K742" s="115">
        <f t="shared" si="445"/>
        <v>0</v>
      </c>
      <c r="L742" s="113">
        <f t="shared" si="449"/>
        <v>0</v>
      </c>
      <c r="M742" s="114">
        <f t="shared" si="450"/>
        <v>0</v>
      </c>
      <c r="N742" s="115">
        <f t="shared" si="446"/>
        <v>0</v>
      </c>
      <c r="O742" s="113">
        <f t="shared" si="451"/>
        <v>0</v>
      </c>
      <c r="P742" s="116">
        <f t="shared" si="452"/>
        <v>0</v>
      </c>
      <c r="Q742" s="117">
        <f t="shared" si="453"/>
        <v>0</v>
      </c>
      <c r="R742" s="118">
        <f t="shared" si="454"/>
        <v>0</v>
      </c>
      <c r="S742" s="111"/>
      <c r="T742" s="112"/>
      <c r="U742" s="119">
        <f t="shared" si="455"/>
        <v>0</v>
      </c>
      <c r="V742" s="120"/>
      <c r="W742" s="115">
        <f>IFERROR(IF(V742="",0,(SUMIF($G$3:U$3,"金额-入",$G742:U742)-SUMIF($G$3:U$3,"金额-出",$G742:U742))/(SUMIF($G$3:U$3,"数量-入",$G742:U742)-SUMIF($G$3:U$3,"数量-出",$G742:U742))),0)</f>
        <v>0</v>
      </c>
      <c r="X742" s="115">
        <f t="shared" si="456"/>
        <v>0</v>
      </c>
      <c r="Y742" s="121"/>
      <c r="Z742" s="122"/>
      <c r="AA742" s="111"/>
      <c r="AB742" s="112"/>
      <c r="AC742" s="119">
        <f t="shared" si="457"/>
        <v>0</v>
      </c>
      <c r="AD742" s="120"/>
      <c r="AE742" s="115">
        <f>IFERROR(IF(AD742="",0,(SUMIF($G$3:AC$3,"金额-入",$G742:AC742)-SUMIF($G$3:AC$3,"金额-出",$G742:AC742))/(SUMIF($G$3:AC$3,"数量-入",$G742:AC742)-SUMIF($G$3:AC$3,"数量-出",$G742:AC742))),0)</f>
        <v>0</v>
      </c>
      <c r="AF742" s="115">
        <f t="shared" si="458"/>
        <v>0</v>
      </c>
      <c r="AG742" s="121"/>
      <c r="AH742" s="122"/>
      <c r="AI742" s="123"/>
      <c r="AJ742" s="112"/>
      <c r="AK742" s="119">
        <f t="shared" si="459"/>
        <v>0</v>
      </c>
      <c r="AL742" s="124"/>
      <c r="AM742" s="115">
        <f>IFERROR(IF(AL742="",0,(SUMIF($G$3:AK$3,"金额-入",$G742:AK742)-SUMIF($G$3:AK$3,"金额-出",$G742:AK742))/(SUMIF($G$3:AK$3,"数量-入",$G742:AK742)-SUMIF($G$3:AK$3,"数量-出",$G742:AK742))),0)</f>
        <v>0</v>
      </c>
      <c r="AN742" s="115">
        <f t="shared" si="460"/>
        <v>0</v>
      </c>
      <c r="AO742" s="125"/>
      <c r="AP742" s="126"/>
      <c r="AQ742" s="123"/>
      <c r="AR742" s="112"/>
      <c r="AS742" s="119">
        <f t="shared" si="461"/>
        <v>0</v>
      </c>
      <c r="AT742" s="124"/>
      <c r="AU742" s="115">
        <f>IFERROR(IF(AT742="",0,(SUMIF($G$3:AS$3,"金额-入",$G742:AS742)-SUMIF($G$3:AS$3,"金额-出",$G742:AS742))/(SUMIF($G$3:AS$3,"数量-入",$G742:AS742)-SUMIF($G$3:AS$3,"数量-出",$G742:AS742))),0)</f>
        <v>0</v>
      </c>
      <c r="AV742" s="115">
        <f t="shared" si="462"/>
        <v>0</v>
      </c>
      <c r="AW742" s="125"/>
      <c r="AX742" s="126"/>
      <c r="AY742" s="123"/>
      <c r="AZ742" s="112"/>
      <c r="BA742" s="119">
        <f t="shared" si="463"/>
        <v>0</v>
      </c>
      <c r="BB742" s="124"/>
      <c r="BC742" s="115">
        <f>IFERROR(IF(BB742="",0,(SUMIF($G$3:BA$3,"金额-入",$G742:BA742)-SUMIF($G$3:BA$3,"金额-出",$G742:BA742))/(SUMIF($G$3:BA$3,"数量-入",$G742:BA742)-SUMIF($G$3:BA$3,"数量-出",$G742:BA742))),0)</f>
        <v>0</v>
      </c>
      <c r="BD742" s="115">
        <f t="shared" si="464"/>
        <v>0</v>
      </c>
      <c r="BE742" s="125"/>
      <c r="BF742" s="126"/>
      <c r="BG742" s="123"/>
      <c r="BH742" s="112"/>
      <c r="BI742" s="119">
        <f t="shared" si="465"/>
        <v>0</v>
      </c>
      <c r="BJ742" s="124"/>
      <c r="BK742" s="115">
        <f>IFERROR(IF(BJ742="",0,(SUMIF($G$3:BI$3,"金额-入",$G742:BI742)-SUMIF($G$3:BI$3,"金额-出",$G742:BI742))/(SUMIF($G$3:BI$3,"数量-入",$G742:BI742)-SUMIF($G$3:BI$3,"数量-出",$G742:BI742))),0)</f>
        <v>0</v>
      </c>
      <c r="BL742" s="115">
        <f t="shared" si="466"/>
        <v>0</v>
      </c>
      <c r="BM742" s="125"/>
      <c r="BN742" s="126"/>
      <c r="BO742" s="123"/>
      <c r="BP742" s="112"/>
      <c r="BQ742" s="119">
        <f t="shared" si="467"/>
        <v>0</v>
      </c>
      <c r="BR742" s="124"/>
      <c r="BS742" s="115">
        <f>IFERROR(IF(BR742="",0,(SUMIF($G$3:BQ$3,"金额-入",$G742:BQ742)-SUMIF($G$3:BQ$3,"金额-出",$G742:BQ742))/(SUMIF($G$3:BQ$3,"数量-入",$G742:BQ742)-SUMIF($G$3:BQ$3,"数量-出",$G742:BQ742))),0)</f>
        <v>0</v>
      </c>
      <c r="BT742" s="115">
        <f t="shared" si="468"/>
        <v>0</v>
      </c>
      <c r="BU742" s="125"/>
      <c r="BV742" s="126"/>
      <c r="BW742" s="123"/>
      <c r="BX742" s="112"/>
      <c r="BY742" s="119">
        <f t="shared" si="469"/>
        <v>0</v>
      </c>
      <c r="BZ742" s="124"/>
      <c r="CA742" s="115">
        <f>IFERROR(IF(BZ742="",0,(SUMIF($G$3:BY$3,"金额-入",$G742:BY742)-SUMIF($G$3:BY$3,"金额-出",$G742:BY742))/(SUMIF($G$3:BY$3,"数量-入",$G742:BY742)-SUMIF($G$3:BY$3,"数量-出",$G742:BY742))),0)</f>
        <v>0</v>
      </c>
      <c r="CB742" s="115">
        <f t="shared" si="470"/>
        <v>0</v>
      </c>
      <c r="CC742" s="125"/>
      <c r="CD742" s="126"/>
      <c r="CE742" s="123"/>
      <c r="CF742" s="112"/>
      <c r="CG742" s="119">
        <f t="shared" si="471"/>
        <v>0</v>
      </c>
      <c r="CH742" s="124"/>
      <c r="CI742" s="115">
        <f>IFERROR(IF(CH742="",0,(SUMIF($G$3:CG$3,"金额-入",$G742:CG742)-SUMIF($G$3:CG$3,"金额-出",$G742:CG742))/(SUMIF($G$3:CG$3,"数量-入",$G742:CG742)-SUMIF($G$3:CG$3,"数量-出",$G742:CG742))),0)</f>
        <v>0</v>
      </c>
      <c r="CJ742" s="115">
        <f t="shared" si="472"/>
        <v>0</v>
      </c>
      <c r="CK742" s="125"/>
      <c r="CL742" s="126"/>
      <c r="CM742" s="123"/>
      <c r="CN742" s="112"/>
      <c r="CO742" s="119">
        <f t="shared" si="473"/>
        <v>0</v>
      </c>
      <c r="CP742" s="124"/>
      <c r="CQ742" s="115">
        <f>IFERROR(IF(CP742="",0,(SUMIF($G$3:CO$3,"金额-入",$G742:CO742)-SUMIF($G$3:CO$3,"金额-出",$G742:CO742))/(SUMIF($G$3:CO$3,"数量-入",$G742:CO742)-SUMIF($G$3:CO$3,"数量-出",$G742:CO742))),0)</f>
        <v>0</v>
      </c>
      <c r="CR742" s="115">
        <f t="shared" si="474"/>
        <v>0</v>
      </c>
      <c r="CS742" s="125"/>
      <c r="CT742" s="126"/>
      <c r="CU742" s="123"/>
      <c r="CV742" s="112"/>
      <c r="CW742" s="119">
        <f t="shared" si="475"/>
        <v>0</v>
      </c>
      <c r="CX742" s="124"/>
      <c r="CY742" s="115">
        <f>IFERROR(IF(CX742="",0,(SUMIF($G$3:CW$3,"金额-入",$G742:CW742)-SUMIF($G$3:CW$3,"金额-出",$G742:CW742))/(SUMIF($G$3:CW$3,"数量-入",$G742:CW742)-SUMIF($G$3:CW$3,"数量-出",$G742:CW742))),0)</f>
        <v>0</v>
      </c>
      <c r="CZ742" s="115">
        <f t="shared" si="476"/>
        <v>0</v>
      </c>
      <c r="DA742" s="125"/>
      <c r="DB742" s="126"/>
      <c r="DC742" s="123"/>
      <c r="DD742" s="112"/>
      <c r="DE742" s="119">
        <f t="shared" si="477"/>
        <v>0</v>
      </c>
      <c r="DF742" s="124"/>
      <c r="DG742" s="115">
        <f>IFERROR(IF(DF742="",0,(SUMIF($G$3:DE$3,"金额-入",$G742:DE742)-SUMIF($G$3:DE$3,"金额-出",$G742:DE742))/(SUMIF($G$3:DE$3,"数量-入",$G742:DE742)-SUMIF($G$3:DE$3,"数量-出",$G742:DE742))),0)</f>
        <v>0</v>
      </c>
      <c r="DH742" s="115">
        <f t="shared" si="478"/>
        <v>0</v>
      </c>
      <c r="DI742" s="125"/>
      <c r="DJ742" s="126"/>
      <c r="DK742" s="109">
        <f t="array" ref="DK742">MIN(IF(($G$3:$DJ$3="单价")*(G742:DJ742&lt;&gt;0),G742:DJ742))</f>
        <v>0</v>
      </c>
      <c r="DL742" s="97">
        <f t="array" ref="DL742">MAX(IF($G$3:$DJ$3="单价",G742:DJ742))</f>
        <v>0</v>
      </c>
      <c r="DM742" s="115">
        <f t="shared" si="479"/>
        <v>0</v>
      </c>
      <c r="DN742" s="127"/>
      <c r="DO742" s="2"/>
      <c r="DP742" s="11">
        <f t="shared" si="480"/>
        <v>0</v>
      </c>
      <c r="DQ742" s="11">
        <f t="shared" si="481"/>
        <v>0</v>
      </c>
      <c r="DR742" s="11"/>
      <c r="DS742" s="11"/>
      <c r="DT742" s="11"/>
      <c r="DU742" s="2"/>
      <c r="DV742" s="2"/>
      <c r="DW742" s="2"/>
      <c r="DX742" s="2"/>
      <c r="DY742" s="2"/>
    </row>
    <row r="743" spans="1:129" ht="18" hidden="1" customHeight="1" outlineLevel="1" x14ac:dyDescent="0.15">
      <c r="A743" s="2"/>
      <c r="B743" s="53">
        <f t="shared" si="444"/>
        <v>739</v>
      </c>
      <c r="C743" s="5"/>
      <c r="D743" s="6"/>
      <c r="E743" s="7"/>
      <c r="F743" s="8"/>
      <c r="G743" s="111"/>
      <c r="H743" s="112"/>
      <c r="I743" s="113">
        <f t="shared" si="447"/>
        <v>0</v>
      </c>
      <c r="J743" s="114">
        <f t="shared" si="448"/>
        <v>0</v>
      </c>
      <c r="K743" s="115">
        <f t="shared" si="445"/>
        <v>0</v>
      </c>
      <c r="L743" s="113">
        <f t="shared" si="449"/>
        <v>0</v>
      </c>
      <c r="M743" s="114">
        <f t="shared" si="450"/>
        <v>0</v>
      </c>
      <c r="N743" s="115">
        <f t="shared" si="446"/>
        <v>0</v>
      </c>
      <c r="O743" s="113">
        <f t="shared" si="451"/>
        <v>0</v>
      </c>
      <c r="P743" s="116">
        <f t="shared" si="452"/>
        <v>0</v>
      </c>
      <c r="Q743" s="117">
        <f t="shared" si="453"/>
        <v>0</v>
      </c>
      <c r="R743" s="118">
        <f t="shared" si="454"/>
        <v>0</v>
      </c>
      <c r="S743" s="111"/>
      <c r="T743" s="112"/>
      <c r="U743" s="119">
        <f t="shared" si="455"/>
        <v>0</v>
      </c>
      <c r="V743" s="120"/>
      <c r="W743" s="115">
        <f>IFERROR(IF(V743="",0,(SUMIF($G$3:U$3,"金额-入",$G743:U743)-SUMIF($G$3:U$3,"金额-出",$G743:U743))/(SUMIF($G$3:U$3,"数量-入",$G743:U743)-SUMIF($G$3:U$3,"数量-出",$G743:U743))),0)</f>
        <v>0</v>
      </c>
      <c r="X743" s="115">
        <f t="shared" si="456"/>
        <v>0</v>
      </c>
      <c r="Y743" s="121"/>
      <c r="Z743" s="122"/>
      <c r="AA743" s="111"/>
      <c r="AB743" s="112"/>
      <c r="AC743" s="119">
        <f t="shared" si="457"/>
        <v>0</v>
      </c>
      <c r="AD743" s="120"/>
      <c r="AE743" s="115">
        <f>IFERROR(IF(AD743="",0,(SUMIF($G$3:AC$3,"金额-入",$G743:AC743)-SUMIF($G$3:AC$3,"金额-出",$G743:AC743))/(SUMIF($G$3:AC$3,"数量-入",$G743:AC743)-SUMIF($G$3:AC$3,"数量-出",$G743:AC743))),0)</f>
        <v>0</v>
      </c>
      <c r="AF743" s="115">
        <f t="shared" si="458"/>
        <v>0</v>
      </c>
      <c r="AG743" s="121"/>
      <c r="AH743" s="122"/>
      <c r="AI743" s="123"/>
      <c r="AJ743" s="112"/>
      <c r="AK743" s="119">
        <f t="shared" si="459"/>
        <v>0</v>
      </c>
      <c r="AL743" s="124"/>
      <c r="AM743" s="115">
        <f>IFERROR(IF(AL743="",0,(SUMIF($G$3:AK$3,"金额-入",$G743:AK743)-SUMIF($G$3:AK$3,"金额-出",$G743:AK743))/(SUMIF($G$3:AK$3,"数量-入",$G743:AK743)-SUMIF($G$3:AK$3,"数量-出",$G743:AK743))),0)</f>
        <v>0</v>
      </c>
      <c r="AN743" s="115">
        <f t="shared" si="460"/>
        <v>0</v>
      </c>
      <c r="AO743" s="125"/>
      <c r="AP743" s="126"/>
      <c r="AQ743" s="123"/>
      <c r="AR743" s="112"/>
      <c r="AS743" s="119">
        <f t="shared" si="461"/>
        <v>0</v>
      </c>
      <c r="AT743" s="124"/>
      <c r="AU743" s="115">
        <f>IFERROR(IF(AT743="",0,(SUMIF($G$3:AS$3,"金额-入",$G743:AS743)-SUMIF($G$3:AS$3,"金额-出",$G743:AS743))/(SUMIF($G$3:AS$3,"数量-入",$G743:AS743)-SUMIF($G$3:AS$3,"数量-出",$G743:AS743))),0)</f>
        <v>0</v>
      </c>
      <c r="AV743" s="115">
        <f t="shared" si="462"/>
        <v>0</v>
      </c>
      <c r="AW743" s="125"/>
      <c r="AX743" s="126"/>
      <c r="AY743" s="123"/>
      <c r="AZ743" s="112"/>
      <c r="BA743" s="119">
        <f t="shared" si="463"/>
        <v>0</v>
      </c>
      <c r="BB743" s="124"/>
      <c r="BC743" s="115">
        <f>IFERROR(IF(BB743="",0,(SUMIF($G$3:BA$3,"金额-入",$G743:BA743)-SUMIF($G$3:BA$3,"金额-出",$G743:BA743))/(SUMIF($G$3:BA$3,"数量-入",$G743:BA743)-SUMIF($G$3:BA$3,"数量-出",$G743:BA743))),0)</f>
        <v>0</v>
      </c>
      <c r="BD743" s="115">
        <f t="shared" si="464"/>
        <v>0</v>
      </c>
      <c r="BE743" s="125"/>
      <c r="BF743" s="126"/>
      <c r="BG743" s="123"/>
      <c r="BH743" s="112"/>
      <c r="BI743" s="119">
        <f t="shared" si="465"/>
        <v>0</v>
      </c>
      <c r="BJ743" s="124"/>
      <c r="BK743" s="115">
        <f>IFERROR(IF(BJ743="",0,(SUMIF($G$3:BI$3,"金额-入",$G743:BI743)-SUMIF($G$3:BI$3,"金额-出",$G743:BI743))/(SUMIF($G$3:BI$3,"数量-入",$G743:BI743)-SUMIF($G$3:BI$3,"数量-出",$G743:BI743))),0)</f>
        <v>0</v>
      </c>
      <c r="BL743" s="115">
        <f t="shared" si="466"/>
        <v>0</v>
      </c>
      <c r="BM743" s="125"/>
      <c r="BN743" s="126"/>
      <c r="BO743" s="123"/>
      <c r="BP743" s="112"/>
      <c r="BQ743" s="119">
        <f t="shared" si="467"/>
        <v>0</v>
      </c>
      <c r="BR743" s="124"/>
      <c r="BS743" s="115">
        <f>IFERROR(IF(BR743="",0,(SUMIF($G$3:BQ$3,"金额-入",$G743:BQ743)-SUMIF($G$3:BQ$3,"金额-出",$G743:BQ743))/(SUMIF($G$3:BQ$3,"数量-入",$G743:BQ743)-SUMIF($G$3:BQ$3,"数量-出",$G743:BQ743))),0)</f>
        <v>0</v>
      </c>
      <c r="BT743" s="115">
        <f t="shared" si="468"/>
        <v>0</v>
      </c>
      <c r="BU743" s="125"/>
      <c r="BV743" s="126"/>
      <c r="BW743" s="123"/>
      <c r="BX743" s="112"/>
      <c r="BY743" s="119">
        <f t="shared" si="469"/>
        <v>0</v>
      </c>
      <c r="BZ743" s="124"/>
      <c r="CA743" s="115">
        <f>IFERROR(IF(BZ743="",0,(SUMIF($G$3:BY$3,"金额-入",$G743:BY743)-SUMIF($G$3:BY$3,"金额-出",$G743:BY743))/(SUMIF($G$3:BY$3,"数量-入",$G743:BY743)-SUMIF($G$3:BY$3,"数量-出",$G743:BY743))),0)</f>
        <v>0</v>
      </c>
      <c r="CB743" s="115">
        <f t="shared" si="470"/>
        <v>0</v>
      </c>
      <c r="CC743" s="125"/>
      <c r="CD743" s="126"/>
      <c r="CE743" s="123"/>
      <c r="CF743" s="112"/>
      <c r="CG743" s="119">
        <f t="shared" si="471"/>
        <v>0</v>
      </c>
      <c r="CH743" s="124"/>
      <c r="CI743" s="115">
        <f>IFERROR(IF(CH743="",0,(SUMIF($G$3:CG$3,"金额-入",$G743:CG743)-SUMIF($G$3:CG$3,"金额-出",$G743:CG743))/(SUMIF($G$3:CG$3,"数量-入",$G743:CG743)-SUMIF($G$3:CG$3,"数量-出",$G743:CG743))),0)</f>
        <v>0</v>
      </c>
      <c r="CJ743" s="115">
        <f t="shared" si="472"/>
        <v>0</v>
      </c>
      <c r="CK743" s="125"/>
      <c r="CL743" s="126"/>
      <c r="CM743" s="123"/>
      <c r="CN743" s="112"/>
      <c r="CO743" s="119">
        <f t="shared" si="473"/>
        <v>0</v>
      </c>
      <c r="CP743" s="124"/>
      <c r="CQ743" s="115">
        <f>IFERROR(IF(CP743="",0,(SUMIF($G$3:CO$3,"金额-入",$G743:CO743)-SUMIF($G$3:CO$3,"金额-出",$G743:CO743))/(SUMIF($G$3:CO$3,"数量-入",$G743:CO743)-SUMIF($G$3:CO$3,"数量-出",$G743:CO743))),0)</f>
        <v>0</v>
      </c>
      <c r="CR743" s="115">
        <f t="shared" si="474"/>
        <v>0</v>
      </c>
      <c r="CS743" s="125"/>
      <c r="CT743" s="126"/>
      <c r="CU743" s="123"/>
      <c r="CV743" s="112"/>
      <c r="CW743" s="119">
        <f t="shared" si="475"/>
        <v>0</v>
      </c>
      <c r="CX743" s="124"/>
      <c r="CY743" s="115">
        <f>IFERROR(IF(CX743="",0,(SUMIF($G$3:CW$3,"金额-入",$G743:CW743)-SUMIF($G$3:CW$3,"金额-出",$G743:CW743))/(SUMIF($G$3:CW$3,"数量-入",$G743:CW743)-SUMIF($G$3:CW$3,"数量-出",$G743:CW743))),0)</f>
        <v>0</v>
      </c>
      <c r="CZ743" s="115">
        <f t="shared" si="476"/>
        <v>0</v>
      </c>
      <c r="DA743" s="125"/>
      <c r="DB743" s="126"/>
      <c r="DC743" s="123"/>
      <c r="DD743" s="112"/>
      <c r="DE743" s="119">
        <f t="shared" si="477"/>
        <v>0</v>
      </c>
      <c r="DF743" s="124"/>
      <c r="DG743" s="115">
        <f>IFERROR(IF(DF743="",0,(SUMIF($G$3:DE$3,"金额-入",$G743:DE743)-SUMIF($G$3:DE$3,"金额-出",$G743:DE743))/(SUMIF($G$3:DE$3,"数量-入",$G743:DE743)-SUMIF($G$3:DE$3,"数量-出",$G743:DE743))),0)</f>
        <v>0</v>
      </c>
      <c r="DH743" s="115">
        <f t="shared" si="478"/>
        <v>0</v>
      </c>
      <c r="DI743" s="125"/>
      <c r="DJ743" s="126"/>
      <c r="DK743" s="109">
        <f t="array" ref="DK743">MIN(IF(($G$3:$DJ$3="单价")*(G743:DJ743&lt;&gt;0),G743:DJ743))</f>
        <v>0</v>
      </c>
      <c r="DL743" s="97">
        <f t="array" ref="DL743">MAX(IF($G$3:$DJ$3="单价",G743:DJ743))</f>
        <v>0</v>
      </c>
      <c r="DM743" s="115">
        <f t="shared" si="479"/>
        <v>0</v>
      </c>
      <c r="DN743" s="127"/>
      <c r="DO743" s="2"/>
      <c r="DP743" s="11">
        <f t="shared" si="480"/>
        <v>0</v>
      </c>
      <c r="DQ743" s="11">
        <f t="shared" si="481"/>
        <v>0</v>
      </c>
      <c r="DR743" s="11"/>
      <c r="DS743" s="11"/>
      <c r="DT743" s="11"/>
      <c r="DU743" s="2"/>
      <c r="DV743" s="2"/>
      <c r="DW743" s="2"/>
      <c r="DX743" s="2"/>
      <c r="DY743" s="2"/>
    </row>
    <row r="744" spans="1:129" ht="18" hidden="1" customHeight="1" outlineLevel="1" x14ac:dyDescent="0.15">
      <c r="A744" s="2"/>
      <c r="B744" s="53">
        <f t="shared" si="444"/>
        <v>740</v>
      </c>
      <c r="C744" s="5"/>
      <c r="D744" s="6"/>
      <c r="E744" s="7"/>
      <c r="F744" s="8"/>
      <c r="G744" s="111"/>
      <c r="H744" s="112"/>
      <c r="I744" s="113">
        <f t="shared" si="447"/>
        <v>0</v>
      </c>
      <c r="J744" s="114">
        <f t="shared" si="448"/>
        <v>0</v>
      </c>
      <c r="K744" s="115">
        <f t="shared" si="445"/>
        <v>0</v>
      </c>
      <c r="L744" s="113">
        <f t="shared" si="449"/>
        <v>0</v>
      </c>
      <c r="M744" s="114">
        <f t="shared" si="450"/>
        <v>0</v>
      </c>
      <c r="N744" s="115">
        <f t="shared" si="446"/>
        <v>0</v>
      </c>
      <c r="O744" s="113">
        <f t="shared" si="451"/>
        <v>0</v>
      </c>
      <c r="P744" s="116">
        <f t="shared" si="452"/>
        <v>0</v>
      </c>
      <c r="Q744" s="117">
        <f t="shared" si="453"/>
        <v>0</v>
      </c>
      <c r="R744" s="118">
        <f t="shared" si="454"/>
        <v>0</v>
      </c>
      <c r="S744" s="111"/>
      <c r="T744" s="112"/>
      <c r="U744" s="119">
        <f t="shared" si="455"/>
        <v>0</v>
      </c>
      <c r="V744" s="120"/>
      <c r="W744" s="115">
        <f>IFERROR(IF(V744="",0,(SUMIF($G$3:U$3,"金额-入",$G744:U744)-SUMIF($G$3:U$3,"金额-出",$G744:U744))/(SUMIF($G$3:U$3,"数量-入",$G744:U744)-SUMIF($G$3:U$3,"数量-出",$G744:U744))),0)</f>
        <v>0</v>
      </c>
      <c r="X744" s="115">
        <f t="shared" si="456"/>
        <v>0</v>
      </c>
      <c r="Y744" s="121"/>
      <c r="Z744" s="122"/>
      <c r="AA744" s="111"/>
      <c r="AB744" s="112"/>
      <c r="AC744" s="119">
        <f t="shared" si="457"/>
        <v>0</v>
      </c>
      <c r="AD744" s="120"/>
      <c r="AE744" s="115">
        <f>IFERROR(IF(AD744="",0,(SUMIF($G$3:AC$3,"金额-入",$G744:AC744)-SUMIF($G$3:AC$3,"金额-出",$G744:AC744))/(SUMIF($G$3:AC$3,"数量-入",$G744:AC744)-SUMIF($G$3:AC$3,"数量-出",$G744:AC744))),0)</f>
        <v>0</v>
      </c>
      <c r="AF744" s="115">
        <f t="shared" si="458"/>
        <v>0</v>
      </c>
      <c r="AG744" s="121"/>
      <c r="AH744" s="122"/>
      <c r="AI744" s="123"/>
      <c r="AJ744" s="112"/>
      <c r="AK744" s="119">
        <f t="shared" si="459"/>
        <v>0</v>
      </c>
      <c r="AL744" s="124"/>
      <c r="AM744" s="115">
        <f>IFERROR(IF(AL744="",0,(SUMIF($G$3:AK$3,"金额-入",$G744:AK744)-SUMIF($G$3:AK$3,"金额-出",$G744:AK744))/(SUMIF($G$3:AK$3,"数量-入",$G744:AK744)-SUMIF($G$3:AK$3,"数量-出",$G744:AK744))),0)</f>
        <v>0</v>
      </c>
      <c r="AN744" s="115">
        <f t="shared" si="460"/>
        <v>0</v>
      </c>
      <c r="AO744" s="125"/>
      <c r="AP744" s="126"/>
      <c r="AQ744" s="123"/>
      <c r="AR744" s="112"/>
      <c r="AS744" s="119">
        <f t="shared" si="461"/>
        <v>0</v>
      </c>
      <c r="AT744" s="124"/>
      <c r="AU744" s="115">
        <f>IFERROR(IF(AT744="",0,(SUMIF($G$3:AS$3,"金额-入",$G744:AS744)-SUMIF($G$3:AS$3,"金额-出",$G744:AS744))/(SUMIF($G$3:AS$3,"数量-入",$G744:AS744)-SUMIF($G$3:AS$3,"数量-出",$G744:AS744))),0)</f>
        <v>0</v>
      </c>
      <c r="AV744" s="115">
        <f t="shared" si="462"/>
        <v>0</v>
      </c>
      <c r="AW744" s="125"/>
      <c r="AX744" s="126"/>
      <c r="AY744" s="123"/>
      <c r="AZ744" s="112"/>
      <c r="BA744" s="119">
        <f t="shared" si="463"/>
        <v>0</v>
      </c>
      <c r="BB744" s="124"/>
      <c r="BC744" s="115">
        <f>IFERROR(IF(BB744="",0,(SUMIF($G$3:BA$3,"金额-入",$G744:BA744)-SUMIF($G$3:BA$3,"金额-出",$G744:BA744))/(SUMIF($G$3:BA$3,"数量-入",$G744:BA744)-SUMIF($G$3:BA$3,"数量-出",$G744:BA744))),0)</f>
        <v>0</v>
      </c>
      <c r="BD744" s="115">
        <f t="shared" si="464"/>
        <v>0</v>
      </c>
      <c r="BE744" s="125"/>
      <c r="BF744" s="126"/>
      <c r="BG744" s="123"/>
      <c r="BH744" s="112"/>
      <c r="BI744" s="119">
        <f t="shared" si="465"/>
        <v>0</v>
      </c>
      <c r="BJ744" s="124"/>
      <c r="BK744" s="115">
        <f>IFERROR(IF(BJ744="",0,(SUMIF($G$3:BI$3,"金额-入",$G744:BI744)-SUMIF($G$3:BI$3,"金额-出",$G744:BI744))/(SUMIF($G$3:BI$3,"数量-入",$G744:BI744)-SUMIF($G$3:BI$3,"数量-出",$G744:BI744))),0)</f>
        <v>0</v>
      </c>
      <c r="BL744" s="115">
        <f t="shared" si="466"/>
        <v>0</v>
      </c>
      <c r="BM744" s="125"/>
      <c r="BN744" s="126"/>
      <c r="BO744" s="123"/>
      <c r="BP744" s="112"/>
      <c r="BQ744" s="119">
        <f t="shared" si="467"/>
        <v>0</v>
      </c>
      <c r="BR744" s="124"/>
      <c r="BS744" s="115">
        <f>IFERROR(IF(BR744="",0,(SUMIF($G$3:BQ$3,"金额-入",$G744:BQ744)-SUMIF($G$3:BQ$3,"金额-出",$G744:BQ744))/(SUMIF($G$3:BQ$3,"数量-入",$G744:BQ744)-SUMIF($G$3:BQ$3,"数量-出",$G744:BQ744))),0)</f>
        <v>0</v>
      </c>
      <c r="BT744" s="115">
        <f t="shared" si="468"/>
        <v>0</v>
      </c>
      <c r="BU744" s="125"/>
      <c r="BV744" s="126"/>
      <c r="BW744" s="123"/>
      <c r="BX744" s="112"/>
      <c r="BY744" s="119">
        <f t="shared" si="469"/>
        <v>0</v>
      </c>
      <c r="BZ744" s="124"/>
      <c r="CA744" s="115">
        <f>IFERROR(IF(BZ744="",0,(SUMIF($G$3:BY$3,"金额-入",$G744:BY744)-SUMIF($G$3:BY$3,"金额-出",$G744:BY744))/(SUMIF($G$3:BY$3,"数量-入",$G744:BY744)-SUMIF($G$3:BY$3,"数量-出",$G744:BY744))),0)</f>
        <v>0</v>
      </c>
      <c r="CB744" s="115">
        <f t="shared" si="470"/>
        <v>0</v>
      </c>
      <c r="CC744" s="125"/>
      <c r="CD744" s="126"/>
      <c r="CE744" s="123"/>
      <c r="CF744" s="112"/>
      <c r="CG744" s="119">
        <f t="shared" si="471"/>
        <v>0</v>
      </c>
      <c r="CH744" s="124"/>
      <c r="CI744" s="115">
        <f>IFERROR(IF(CH744="",0,(SUMIF($G$3:CG$3,"金额-入",$G744:CG744)-SUMIF($G$3:CG$3,"金额-出",$G744:CG744))/(SUMIF($G$3:CG$3,"数量-入",$G744:CG744)-SUMIF($G$3:CG$3,"数量-出",$G744:CG744))),0)</f>
        <v>0</v>
      </c>
      <c r="CJ744" s="115">
        <f t="shared" si="472"/>
        <v>0</v>
      </c>
      <c r="CK744" s="125"/>
      <c r="CL744" s="126"/>
      <c r="CM744" s="123"/>
      <c r="CN744" s="112"/>
      <c r="CO744" s="119">
        <f t="shared" si="473"/>
        <v>0</v>
      </c>
      <c r="CP744" s="124"/>
      <c r="CQ744" s="115">
        <f>IFERROR(IF(CP744="",0,(SUMIF($G$3:CO$3,"金额-入",$G744:CO744)-SUMIF($G$3:CO$3,"金额-出",$G744:CO744))/(SUMIF($G$3:CO$3,"数量-入",$G744:CO744)-SUMIF($G$3:CO$3,"数量-出",$G744:CO744))),0)</f>
        <v>0</v>
      </c>
      <c r="CR744" s="115">
        <f t="shared" si="474"/>
        <v>0</v>
      </c>
      <c r="CS744" s="125"/>
      <c r="CT744" s="126"/>
      <c r="CU744" s="123"/>
      <c r="CV744" s="112"/>
      <c r="CW744" s="119">
        <f t="shared" si="475"/>
        <v>0</v>
      </c>
      <c r="CX744" s="124"/>
      <c r="CY744" s="115">
        <f>IFERROR(IF(CX744="",0,(SUMIF($G$3:CW$3,"金额-入",$G744:CW744)-SUMIF($G$3:CW$3,"金额-出",$G744:CW744))/(SUMIF($G$3:CW$3,"数量-入",$G744:CW744)-SUMIF($G$3:CW$3,"数量-出",$G744:CW744))),0)</f>
        <v>0</v>
      </c>
      <c r="CZ744" s="115">
        <f t="shared" si="476"/>
        <v>0</v>
      </c>
      <c r="DA744" s="125"/>
      <c r="DB744" s="126"/>
      <c r="DC744" s="123"/>
      <c r="DD744" s="112"/>
      <c r="DE744" s="119">
        <f t="shared" si="477"/>
        <v>0</v>
      </c>
      <c r="DF744" s="124"/>
      <c r="DG744" s="115">
        <f>IFERROR(IF(DF744="",0,(SUMIF($G$3:DE$3,"金额-入",$G744:DE744)-SUMIF($G$3:DE$3,"金额-出",$G744:DE744))/(SUMIF($G$3:DE$3,"数量-入",$G744:DE744)-SUMIF($G$3:DE$3,"数量-出",$G744:DE744))),0)</f>
        <v>0</v>
      </c>
      <c r="DH744" s="115">
        <f t="shared" si="478"/>
        <v>0</v>
      </c>
      <c r="DI744" s="125"/>
      <c r="DJ744" s="126"/>
      <c r="DK744" s="109">
        <f t="array" ref="DK744">MIN(IF(($G$3:$DJ$3="单价")*(G744:DJ744&lt;&gt;0),G744:DJ744))</f>
        <v>0</v>
      </c>
      <c r="DL744" s="97">
        <f t="array" ref="DL744">MAX(IF($G$3:$DJ$3="单价",G744:DJ744))</f>
        <v>0</v>
      </c>
      <c r="DM744" s="115">
        <f t="shared" si="479"/>
        <v>0</v>
      </c>
      <c r="DN744" s="127"/>
      <c r="DO744" s="2"/>
      <c r="DP744" s="11">
        <f t="shared" si="480"/>
        <v>0</v>
      </c>
      <c r="DQ744" s="11">
        <f t="shared" si="481"/>
        <v>0</v>
      </c>
      <c r="DR744" s="11"/>
      <c r="DS744" s="11"/>
      <c r="DT744" s="11"/>
      <c r="DU744" s="2"/>
      <c r="DV744" s="2"/>
      <c r="DW744" s="2"/>
      <c r="DX744" s="2"/>
      <c r="DY744" s="2"/>
    </row>
    <row r="745" spans="1:129" ht="18" hidden="1" customHeight="1" outlineLevel="1" x14ac:dyDescent="0.15">
      <c r="A745" s="2"/>
      <c r="B745" s="53">
        <f t="shared" si="444"/>
        <v>741</v>
      </c>
      <c r="C745" s="5"/>
      <c r="D745" s="6"/>
      <c r="E745" s="7"/>
      <c r="F745" s="8"/>
      <c r="G745" s="111"/>
      <c r="H745" s="112"/>
      <c r="I745" s="113">
        <f t="shared" si="447"/>
        <v>0</v>
      </c>
      <c r="J745" s="114">
        <f t="shared" si="448"/>
        <v>0</v>
      </c>
      <c r="K745" s="115">
        <f t="shared" si="445"/>
        <v>0</v>
      </c>
      <c r="L745" s="113">
        <f t="shared" si="449"/>
        <v>0</v>
      </c>
      <c r="M745" s="114">
        <f t="shared" si="450"/>
        <v>0</v>
      </c>
      <c r="N745" s="115">
        <f t="shared" si="446"/>
        <v>0</v>
      </c>
      <c r="O745" s="113">
        <f t="shared" si="451"/>
        <v>0</v>
      </c>
      <c r="P745" s="116">
        <f t="shared" si="452"/>
        <v>0</v>
      </c>
      <c r="Q745" s="117">
        <f t="shared" si="453"/>
        <v>0</v>
      </c>
      <c r="R745" s="118">
        <f t="shared" si="454"/>
        <v>0</v>
      </c>
      <c r="S745" s="111"/>
      <c r="T745" s="112"/>
      <c r="U745" s="119">
        <f t="shared" si="455"/>
        <v>0</v>
      </c>
      <c r="V745" s="120"/>
      <c r="W745" s="115">
        <f>IFERROR(IF(V745="",0,(SUMIF($G$3:U$3,"金额-入",$G745:U745)-SUMIF($G$3:U$3,"金额-出",$G745:U745))/(SUMIF($G$3:U$3,"数量-入",$G745:U745)-SUMIF($G$3:U$3,"数量-出",$G745:U745))),0)</f>
        <v>0</v>
      </c>
      <c r="X745" s="115">
        <f t="shared" si="456"/>
        <v>0</v>
      </c>
      <c r="Y745" s="121"/>
      <c r="Z745" s="122"/>
      <c r="AA745" s="111"/>
      <c r="AB745" s="112"/>
      <c r="AC745" s="119">
        <f t="shared" si="457"/>
        <v>0</v>
      </c>
      <c r="AD745" s="120"/>
      <c r="AE745" s="115">
        <f>IFERROR(IF(AD745="",0,(SUMIF($G$3:AC$3,"金额-入",$G745:AC745)-SUMIF($G$3:AC$3,"金额-出",$G745:AC745))/(SUMIF($G$3:AC$3,"数量-入",$G745:AC745)-SUMIF($G$3:AC$3,"数量-出",$G745:AC745))),0)</f>
        <v>0</v>
      </c>
      <c r="AF745" s="115">
        <f t="shared" si="458"/>
        <v>0</v>
      </c>
      <c r="AG745" s="121"/>
      <c r="AH745" s="122"/>
      <c r="AI745" s="123"/>
      <c r="AJ745" s="112"/>
      <c r="AK745" s="119">
        <f t="shared" si="459"/>
        <v>0</v>
      </c>
      <c r="AL745" s="124"/>
      <c r="AM745" s="115">
        <f>IFERROR(IF(AL745="",0,(SUMIF($G$3:AK$3,"金额-入",$G745:AK745)-SUMIF($G$3:AK$3,"金额-出",$G745:AK745))/(SUMIF($G$3:AK$3,"数量-入",$G745:AK745)-SUMIF($G$3:AK$3,"数量-出",$G745:AK745))),0)</f>
        <v>0</v>
      </c>
      <c r="AN745" s="115">
        <f t="shared" si="460"/>
        <v>0</v>
      </c>
      <c r="AO745" s="125"/>
      <c r="AP745" s="126"/>
      <c r="AQ745" s="123"/>
      <c r="AR745" s="112"/>
      <c r="AS745" s="119">
        <f t="shared" si="461"/>
        <v>0</v>
      </c>
      <c r="AT745" s="124"/>
      <c r="AU745" s="115">
        <f>IFERROR(IF(AT745="",0,(SUMIF($G$3:AS$3,"金额-入",$G745:AS745)-SUMIF($G$3:AS$3,"金额-出",$G745:AS745))/(SUMIF($G$3:AS$3,"数量-入",$G745:AS745)-SUMIF($G$3:AS$3,"数量-出",$G745:AS745))),0)</f>
        <v>0</v>
      </c>
      <c r="AV745" s="115">
        <f t="shared" si="462"/>
        <v>0</v>
      </c>
      <c r="AW745" s="125"/>
      <c r="AX745" s="126"/>
      <c r="AY745" s="123"/>
      <c r="AZ745" s="112"/>
      <c r="BA745" s="119">
        <f t="shared" si="463"/>
        <v>0</v>
      </c>
      <c r="BB745" s="124"/>
      <c r="BC745" s="115">
        <f>IFERROR(IF(BB745="",0,(SUMIF($G$3:BA$3,"金额-入",$G745:BA745)-SUMIF($G$3:BA$3,"金额-出",$G745:BA745))/(SUMIF($G$3:BA$3,"数量-入",$G745:BA745)-SUMIF($G$3:BA$3,"数量-出",$G745:BA745))),0)</f>
        <v>0</v>
      </c>
      <c r="BD745" s="115">
        <f t="shared" si="464"/>
        <v>0</v>
      </c>
      <c r="BE745" s="125"/>
      <c r="BF745" s="126"/>
      <c r="BG745" s="123"/>
      <c r="BH745" s="112"/>
      <c r="BI745" s="119">
        <f t="shared" si="465"/>
        <v>0</v>
      </c>
      <c r="BJ745" s="124"/>
      <c r="BK745" s="115">
        <f>IFERROR(IF(BJ745="",0,(SUMIF($G$3:BI$3,"金额-入",$G745:BI745)-SUMIF($G$3:BI$3,"金额-出",$G745:BI745))/(SUMIF($G$3:BI$3,"数量-入",$G745:BI745)-SUMIF($G$3:BI$3,"数量-出",$G745:BI745))),0)</f>
        <v>0</v>
      </c>
      <c r="BL745" s="115">
        <f t="shared" si="466"/>
        <v>0</v>
      </c>
      <c r="BM745" s="125"/>
      <c r="BN745" s="126"/>
      <c r="BO745" s="123"/>
      <c r="BP745" s="112"/>
      <c r="BQ745" s="119">
        <f t="shared" si="467"/>
        <v>0</v>
      </c>
      <c r="BR745" s="124"/>
      <c r="BS745" s="115">
        <f>IFERROR(IF(BR745="",0,(SUMIF($G$3:BQ$3,"金额-入",$G745:BQ745)-SUMIF($G$3:BQ$3,"金额-出",$G745:BQ745))/(SUMIF($G$3:BQ$3,"数量-入",$G745:BQ745)-SUMIF($G$3:BQ$3,"数量-出",$G745:BQ745))),0)</f>
        <v>0</v>
      </c>
      <c r="BT745" s="115">
        <f t="shared" si="468"/>
        <v>0</v>
      </c>
      <c r="BU745" s="125"/>
      <c r="BV745" s="126"/>
      <c r="BW745" s="123"/>
      <c r="BX745" s="112"/>
      <c r="BY745" s="119">
        <f t="shared" si="469"/>
        <v>0</v>
      </c>
      <c r="BZ745" s="124"/>
      <c r="CA745" s="115">
        <f>IFERROR(IF(BZ745="",0,(SUMIF($G$3:BY$3,"金额-入",$G745:BY745)-SUMIF($G$3:BY$3,"金额-出",$G745:BY745))/(SUMIF($G$3:BY$3,"数量-入",$G745:BY745)-SUMIF($G$3:BY$3,"数量-出",$G745:BY745))),0)</f>
        <v>0</v>
      </c>
      <c r="CB745" s="115">
        <f t="shared" si="470"/>
        <v>0</v>
      </c>
      <c r="CC745" s="125"/>
      <c r="CD745" s="126"/>
      <c r="CE745" s="123"/>
      <c r="CF745" s="112"/>
      <c r="CG745" s="119">
        <f t="shared" si="471"/>
        <v>0</v>
      </c>
      <c r="CH745" s="124"/>
      <c r="CI745" s="115">
        <f>IFERROR(IF(CH745="",0,(SUMIF($G$3:CG$3,"金额-入",$G745:CG745)-SUMIF($G$3:CG$3,"金额-出",$G745:CG745))/(SUMIF($G$3:CG$3,"数量-入",$G745:CG745)-SUMIF($G$3:CG$3,"数量-出",$G745:CG745))),0)</f>
        <v>0</v>
      </c>
      <c r="CJ745" s="115">
        <f t="shared" si="472"/>
        <v>0</v>
      </c>
      <c r="CK745" s="125"/>
      <c r="CL745" s="126"/>
      <c r="CM745" s="123"/>
      <c r="CN745" s="112"/>
      <c r="CO745" s="119">
        <f t="shared" si="473"/>
        <v>0</v>
      </c>
      <c r="CP745" s="124"/>
      <c r="CQ745" s="115">
        <f>IFERROR(IF(CP745="",0,(SUMIF($G$3:CO$3,"金额-入",$G745:CO745)-SUMIF($G$3:CO$3,"金额-出",$G745:CO745))/(SUMIF($G$3:CO$3,"数量-入",$G745:CO745)-SUMIF($G$3:CO$3,"数量-出",$G745:CO745))),0)</f>
        <v>0</v>
      </c>
      <c r="CR745" s="115">
        <f t="shared" si="474"/>
        <v>0</v>
      </c>
      <c r="CS745" s="125"/>
      <c r="CT745" s="126"/>
      <c r="CU745" s="123"/>
      <c r="CV745" s="112"/>
      <c r="CW745" s="119">
        <f t="shared" si="475"/>
        <v>0</v>
      </c>
      <c r="CX745" s="124"/>
      <c r="CY745" s="115">
        <f>IFERROR(IF(CX745="",0,(SUMIF($G$3:CW$3,"金额-入",$G745:CW745)-SUMIF($G$3:CW$3,"金额-出",$G745:CW745))/(SUMIF($G$3:CW$3,"数量-入",$G745:CW745)-SUMIF($G$3:CW$3,"数量-出",$G745:CW745))),0)</f>
        <v>0</v>
      </c>
      <c r="CZ745" s="115">
        <f t="shared" si="476"/>
        <v>0</v>
      </c>
      <c r="DA745" s="125"/>
      <c r="DB745" s="126"/>
      <c r="DC745" s="123"/>
      <c r="DD745" s="112"/>
      <c r="DE745" s="119">
        <f t="shared" si="477"/>
        <v>0</v>
      </c>
      <c r="DF745" s="124"/>
      <c r="DG745" s="115">
        <f>IFERROR(IF(DF745="",0,(SUMIF($G$3:DE$3,"金额-入",$G745:DE745)-SUMIF($G$3:DE$3,"金额-出",$G745:DE745))/(SUMIF($G$3:DE$3,"数量-入",$G745:DE745)-SUMIF($G$3:DE$3,"数量-出",$G745:DE745))),0)</f>
        <v>0</v>
      </c>
      <c r="DH745" s="115">
        <f t="shared" si="478"/>
        <v>0</v>
      </c>
      <c r="DI745" s="125"/>
      <c r="DJ745" s="126"/>
      <c r="DK745" s="109">
        <f t="array" ref="DK745">MIN(IF(($G$3:$DJ$3="单价")*(G745:DJ745&lt;&gt;0),G745:DJ745))</f>
        <v>0</v>
      </c>
      <c r="DL745" s="97">
        <f t="array" ref="DL745">MAX(IF($G$3:$DJ$3="单价",G745:DJ745))</f>
        <v>0</v>
      </c>
      <c r="DM745" s="115">
        <f t="shared" si="479"/>
        <v>0</v>
      </c>
      <c r="DN745" s="127"/>
      <c r="DO745" s="2"/>
      <c r="DP745" s="11">
        <f t="shared" si="480"/>
        <v>0</v>
      </c>
      <c r="DQ745" s="11">
        <f t="shared" si="481"/>
        <v>0</v>
      </c>
      <c r="DR745" s="11"/>
      <c r="DS745" s="11"/>
      <c r="DT745" s="11"/>
      <c r="DU745" s="2"/>
      <c r="DV745" s="2"/>
      <c r="DW745" s="2"/>
      <c r="DX745" s="2"/>
      <c r="DY745" s="2"/>
    </row>
    <row r="746" spans="1:129" ht="18" hidden="1" customHeight="1" outlineLevel="1" x14ac:dyDescent="0.15">
      <c r="A746" s="2"/>
      <c r="B746" s="53">
        <f t="shared" si="444"/>
        <v>742</v>
      </c>
      <c r="C746" s="5"/>
      <c r="D746" s="6"/>
      <c r="E746" s="7"/>
      <c r="F746" s="8"/>
      <c r="G746" s="111"/>
      <c r="H746" s="112"/>
      <c r="I746" s="113">
        <f t="shared" si="447"/>
        <v>0</v>
      </c>
      <c r="J746" s="114">
        <f t="shared" si="448"/>
        <v>0</v>
      </c>
      <c r="K746" s="115">
        <f t="shared" si="445"/>
        <v>0</v>
      </c>
      <c r="L746" s="113">
        <f t="shared" si="449"/>
        <v>0</v>
      </c>
      <c r="M746" s="114">
        <f t="shared" si="450"/>
        <v>0</v>
      </c>
      <c r="N746" s="115">
        <f t="shared" si="446"/>
        <v>0</v>
      </c>
      <c r="O746" s="113">
        <f t="shared" si="451"/>
        <v>0</v>
      </c>
      <c r="P746" s="116">
        <f t="shared" si="452"/>
        <v>0</v>
      </c>
      <c r="Q746" s="117">
        <f t="shared" si="453"/>
        <v>0</v>
      </c>
      <c r="R746" s="118">
        <f t="shared" si="454"/>
        <v>0</v>
      </c>
      <c r="S746" s="111"/>
      <c r="T746" s="112"/>
      <c r="U746" s="119">
        <f t="shared" si="455"/>
        <v>0</v>
      </c>
      <c r="V746" s="120"/>
      <c r="W746" s="115">
        <f>IFERROR(IF(V746="",0,(SUMIF($G$3:U$3,"金额-入",$G746:U746)-SUMIF($G$3:U$3,"金额-出",$G746:U746))/(SUMIF($G$3:U$3,"数量-入",$G746:U746)-SUMIF($G$3:U$3,"数量-出",$G746:U746))),0)</f>
        <v>0</v>
      </c>
      <c r="X746" s="115">
        <f t="shared" si="456"/>
        <v>0</v>
      </c>
      <c r="Y746" s="121"/>
      <c r="Z746" s="122"/>
      <c r="AA746" s="111"/>
      <c r="AB746" s="112"/>
      <c r="AC746" s="119">
        <f t="shared" si="457"/>
        <v>0</v>
      </c>
      <c r="AD746" s="120"/>
      <c r="AE746" s="115">
        <f>IFERROR(IF(AD746="",0,(SUMIF($G$3:AC$3,"金额-入",$G746:AC746)-SUMIF($G$3:AC$3,"金额-出",$G746:AC746))/(SUMIF($G$3:AC$3,"数量-入",$G746:AC746)-SUMIF($G$3:AC$3,"数量-出",$G746:AC746))),0)</f>
        <v>0</v>
      </c>
      <c r="AF746" s="115">
        <f t="shared" si="458"/>
        <v>0</v>
      </c>
      <c r="AG746" s="121"/>
      <c r="AH746" s="122"/>
      <c r="AI746" s="123"/>
      <c r="AJ746" s="112"/>
      <c r="AK746" s="119">
        <f t="shared" si="459"/>
        <v>0</v>
      </c>
      <c r="AL746" s="124"/>
      <c r="AM746" s="115">
        <f>IFERROR(IF(AL746="",0,(SUMIF($G$3:AK$3,"金额-入",$G746:AK746)-SUMIF($G$3:AK$3,"金额-出",$G746:AK746))/(SUMIF($G$3:AK$3,"数量-入",$G746:AK746)-SUMIF($G$3:AK$3,"数量-出",$G746:AK746))),0)</f>
        <v>0</v>
      </c>
      <c r="AN746" s="115">
        <f t="shared" si="460"/>
        <v>0</v>
      </c>
      <c r="AO746" s="125"/>
      <c r="AP746" s="126"/>
      <c r="AQ746" s="123"/>
      <c r="AR746" s="112"/>
      <c r="AS746" s="119">
        <f t="shared" si="461"/>
        <v>0</v>
      </c>
      <c r="AT746" s="124"/>
      <c r="AU746" s="115">
        <f>IFERROR(IF(AT746="",0,(SUMIF($G$3:AS$3,"金额-入",$G746:AS746)-SUMIF($G$3:AS$3,"金额-出",$G746:AS746))/(SUMIF($G$3:AS$3,"数量-入",$G746:AS746)-SUMIF($G$3:AS$3,"数量-出",$G746:AS746))),0)</f>
        <v>0</v>
      </c>
      <c r="AV746" s="115">
        <f t="shared" si="462"/>
        <v>0</v>
      </c>
      <c r="AW746" s="125"/>
      <c r="AX746" s="126"/>
      <c r="AY746" s="123"/>
      <c r="AZ746" s="112"/>
      <c r="BA746" s="119">
        <f t="shared" si="463"/>
        <v>0</v>
      </c>
      <c r="BB746" s="124"/>
      <c r="BC746" s="115">
        <f>IFERROR(IF(BB746="",0,(SUMIF($G$3:BA$3,"金额-入",$G746:BA746)-SUMIF($G$3:BA$3,"金额-出",$G746:BA746))/(SUMIF($G$3:BA$3,"数量-入",$G746:BA746)-SUMIF($G$3:BA$3,"数量-出",$G746:BA746))),0)</f>
        <v>0</v>
      </c>
      <c r="BD746" s="115">
        <f t="shared" si="464"/>
        <v>0</v>
      </c>
      <c r="BE746" s="125"/>
      <c r="BF746" s="126"/>
      <c r="BG746" s="123"/>
      <c r="BH746" s="112"/>
      <c r="BI746" s="119">
        <f t="shared" si="465"/>
        <v>0</v>
      </c>
      <c r="BJ746" s="124"/>
      <c r="BK746" s="115">
        <f>IFERROR(IF(BJ746="",0,(SUMIF($G$3:BI$3,"金额-入",$G746:BI746)-SUMIF($G$3:BI$3,"金额-出",$G746:BI746))/(SUMIF($G$3:BI$3,"数量-入",$G746:BI746)-SUMIF($G$3:BI$3,"数量-出",$G746:BI746))),0)</f>
        <v>0</v>
      </c>
      <c r="BL746" s="115">
        <f t="shared" si="466"/>
        <v>0</v>
      </c>
      <c r="BM746" s="125"/>
      <c r="BN746" s="126"/>
      <c r="BO746" s="123"/>
      <c r="BP746" s="112"/>
      <c r="BQ746" s="119">
        <f t="shared" si="467"/>
        <v>0</v>
      </c>
      <c r="BR746" s="124"/>
      <c r="BS746" s="115">
        <f>IFERROR(IF(BR746="",0,(SUMIF($G$3:BQ$3,"金额-入",$G746:BQ746)-SUMIF($G$3:BQ$3,"金额-出",$G746:BQ746))/(SUMIF($G$3:BQ$3,"数量-入",$G746:BQ746)-SUMIF($G$3:BQ$3,"数量-出",$G746:BQ746))),0)</f>
        <v>0</v>
      </c>
      <c r="BT746" s="115">
        <f t="shared" si="468"/>
        <v>0</v>
      </c>
      <c r="BU746" s="125"/>
      <c r="BV746" s="126"/>
      <c r="BW746" s="123"/>
      <c r="BX746" s="112"/>
      <c r="BY746" s="119">
        <f t="shared" si="469"/>
        <v>0</v>
      </c>
      <c r="BZ746" s="124"/>
      <c r="CA746" s="115">
        <f>IFERROR(IF(BZ746="",0,(SUMIF($G$3:BY$3,"金额-入",$G746:BY746)-SUMIF($G$3:BY$3,"金额-出",$G746:BY746))/(SUMIF($G$3:BY$3,"数量-入",$G746:BY746)-SUMIF($G$3:BY$3,"数量-出",$G746:BY746))),0)</f>
        <v>0</v>
      </c>
      <c r="CB746" s="115">
        <f t="shared" si="470"/>
        <v>0</v>
      </c>
      <c r="CC746" s="125"/>
      <c r="CD746" s="126"/>
      <c r="CE746" s="123"/>
      <c r="CF746" s="112"/>
      <c r="CG746" s="119">
        <f t="shared" si="471"/>
        <v>0</v>
      </c>
      <c r="CH746" s="124"/>
      <c r="CI746" s="115">
        <f>IFERROR(IF(CH746="",0,(SUMIF($G$3:CG$3,"金额-入",$G746:CG746)-SUMIF($G$3:CG$3,"金额-出",$G746:CG746))/(SUMIF($G$3:CG$3,"数量-入",$G746:CG746)-SUMIF($G$3:CG$3,"数量-出",$G746:CG746))),0)</f>
        <v>0</v>
      </c>
      <c r="CJ746" s="115">
        <f t="shared" si="472"/>
        <v>0</v>
      </c>
      <c r="CK746" s="125"/>
      <c r="CL746" s="126"/>
      <c r="CM746" s="123"/>
      <c r="CN746" s="112"/>
      <c r="CO746" s="119">
        <f t="shared" si="473"/>
        <v>0</v>
      </c>
      <c r="CP746" s="124"/>
      <c r="CQ746" s="115">
        <f>IFERROR(IF(CP746="",0,(SUMIF($G$3:CO$3,"金额-入",$G746:CO746)-SUMIF($G$3:CO$3,"金额-出",$G746:CO746))/(SUMIF($G$3:CO$3,"数量-入",$G746:CO746)-SUMIF($G$3:CO$3,"数量-出",$G746:CO746))),0)</f>
        <v>0</v>
      </c>
      <c r="CR746" s="115">
        <f t="shared" si="474"/>
        <v>0</v>
      </c>
      <c r="CS746" s="125"/>
      <c r="CT746" s="126"/>
      <c r="CU746" s="123"/>
      <c r="CV746" s="112"/>
      <c r="CW746" s="119">
        <f t="shared" si="475"/>
        <v>0</v>
      </c>
      <c r="CX746" s="124"/>
      <c r="CY746" s="115">
        <f>IFERROR(IF(CX746="",0,(SUMIF($G$3:CW$3,"金额-入",$G746:CW746)-SUMIF($G$3:CW$3,"金额-出",$G746:CW746))/(SUMIF($G$3:CW$3,"数量-入",$G746:CW746)-SUMIF($G$3:CW$3,"数量-出",$G746:CW746))),0)</f>
        <v>0</v>
      </c>
      <c r="CZ746" s="115">
        <f t="shared" si="476"/>
        <v>0</v>
      </c>
      <c r="DA746" s="125"/>
      <c r="DB746" s="126"/>
      <c r="DC746" s="123"/>
      <c r="DD746" s="112"/>
      <c r="DE746" s="119">
        <f t="shared" si="477"/>
        <v>0</v>
      </c>
      <c r="DF746" s="124"/>
      <c r="DG746" s="115">
        <f>IFERROR(IF(DF746="",0,(SUMIF($G$3:DE$3,"金额-入",$G746:DE746)-SUMIF($G$3:DE$3,"金额-出",$G746:DE746))/(SUMIF($G$3:DE$3,"数量-入",$G746:DE746)-SUMIF($G$3:DE$3,"数量-出",$G746:DE746))),0)</f>
        <v>0</v>
      </c>
      <c r="DH746" s="115">
        <f t="shared" si="478"/>
        <v>0</v>
      </c>
      <c r="DI746" s="125"/>
      <c r="DJ746" s="126"/>
      <c r="DK746" s="109">
        <f t="array" ref="DK746">MIN(IF(($G$3:$DJ$3="单价")*(G746:DJ746&lt;&gt;0),G746:DJ746))</f>
        <v>0</v>
      </c>
      <c r="DL746" s="97">
        <f t="array" ref="DL746">MAX(IF($G$3:$DJ$3="单价",G746:DJ746))</f>
        <v>0</v>
      </c>
      <c r="DM746" s="115">
        <f t="shared" si="479"/>
        <v>0</v>
      </c>
      <c r="DN746" s="127"/>
      <c r="DO746" s="2"/>
      <c r="DP746" s="11">
        <f t="shared" si="480"/>
        <v>0</v>
      </c>
      <c r="DQ746" s="11">
        <f t="shared" si="481"/>
        <v>0</v>
      </c>
      <c r="DR746" s="11"/>
      <c r="DS746" s="11"/>
      <c r="DT746" s="11"/>
      <c r="DU746" s="2"/>
      <c r="DV746" s="2"/>
      <c r="DW746" s="2"/>
      <c r="DX746" s="2"/>
      <c r="DY746" s="2"/>
    </row>
    <row r="747" spans="1:129" ht="18" hidden="1" customHeight="1" outlineLevel="1" x14ac:dyDescent="0.15">
      <c r="A747" s="2"/>
      <c r="B747" s="53">
        <f t="shared" si="444"/>
        <v>743</v>
      </c>
      <c r="C747" s="5"/>
      <c r="D747" s="6"/>
      <c r="E747" s="7"/>
      <c r="F747" s="8"/>
      <c r="G747" s="111"/>
      <c r="H747" s="112"/>
      <c r="I747" s="113">
        <f t="shared" si="447"/>
        <v>0</v>
      </c>
      <c r="J747" s="114">
        <f t="shared" si="448"/>
        <v>0</v>
      </c>
      <c r="K747" s="115">
        <f t="shared" si="445"/>
        <v>0</v>
      </c>
      <c r="L747" s="113">
        <f t="shared" si="449"/>
        <v>0</v>
      </c>
      <c r="M747" s="114">
        <f t="shared" si="450"/>
        <v>0</v>
      </c>
      <c r="N747" s="115">
        <f t="shared" si="446"/>
        <v>0</v>
      </c>
      <c r="O747" s="113">
        <f t="shared" si="451"/>
        <v>0</v>
      </c>
      <c r="P747" s="116">
        <f t="shared" si="452"/>
        <v>0</v>
      </c>
      <c r="Q747" s="117">
        <f t="shared" si="453"/>
        <v>0</v>
      </c>
      <c r="R747" s="118">
        <f t="shared" si="454"/>
        <v>0</v>
      </c>
      <c r="S747" s="111"/>
      <c r="T747" s="112"/>
      <c r="U747" s="119">
        <f t="shared" si="455"/>
        <v>0</v>
      </c>
      <c r="V747" s="120"/>
      <c r="W747" s="115">
        <f>IFERROR(IF(V747="",0,(SUMIF($G$3:U$3,"金额-入",$G747:U747)-SUMIF($G$3:U$3,"金额-出",$G747:U747))/(SUMIF($G$3:U$3,"数量-入",$G747:U747)-SUMIF($G$3:U$3,"数量-出",$G747:U747))),0)</f>
        <v>0</v>
      </c>
      <c r="X747" s="115">
        <f t="shared" si="456"/>
        <v>0</v>
      </c>
      <c r="Y747" s="121"/>
      <c r="Z747" s="122"/>
      <c r="AA747" s="111"/>
      <c r="AB747" s="112"/>
      <c r="AC747" s="119">
        <f t="shared" si="457"/>
        <v>0</v>
      </c>
      <c r="AD747" s="120"/>
      <c r="AE747" s="115">
        <f>IFERROR(IF(AD747="",0,(SUMIF($G$3:AC$3,"金额-入",$G747:AC747)-SUMIF($G$3:AC$3,"金额-出",$G747:AC747))/(SUMIF($G$3:AC$3,"数量-入",$G747:AC747)-SUMIF($G$3:AC$3,"数量-出",$G747:AC747))),0)</f>
        <v>0</v>
      </c>
      <c r="AF747" s="115">
        <f t="shared" si="458"/>
        <v>0</v>
      </c>
      <c r="AG747" s="121"/>
      <c r="AH747" s="122"/>
      <c r="AI747" s="123"/>
      <c r="AJ747" s="112"/>
      <c r="AK747" s="119">
        <f t="shared" si="459"/>
        <v>0</v>
      </c>
      <c r="AL747" s="124"/>
      <c r="AM747" s="115">
        <f>IFERROR(IF(AL747="",0,(SUMIF($G$3:AK$3,"金额-入",$G747:AK747)-SUMIF($G$3:AK$3,"金额-出",$G747:AK747))/(SUMIF($G$3:AK$3,"数量-入",$G747:AK747)-SUMIF($G$3:AK$3,"数量-出",$G747:AK747))),0)</f>
        <v>0</v>
      </c>
      <c r="AN747" s="115">
        <f t="shared" si="460"/>
        <v>0</v>
      </c>
      <c r="AO747" s="125"/>
      <c r="AP747" s="126"/>
      <c r="AQ747" s="123"/>
      <c r="AR747" s="112"/>
      <c r="AS747" s="119">
        <f t="shared" si="461"/>
        <v>0</v>
      </c>
      <c r="AT747" s="124"/>
      <c r="AU747" s="115">
        <f>IFERROR(IF(AT747="",0,(SUMIF($G$3:AS$3,"金额-入",$G747:AS747)-SUMIF($G$3:AS$3,"金额-出",$G747:AS747))/(SUMIF($G$3:AS$3,"数量-入",$G747:AS747)-SUMIF($G$3:AS$3,"数量-出",$G747:AS747))),0)</f>
        <v>0</v>
      </c>
      <c r="AV747" s="115">
        <f t="shared" si="462"/>
        <v>0</v>
      </c>
      <c r="AW747" s="125"/>
      <c r="AX747" s="126"/>
      <c r="AY747" s="123"/>
      <c r="AZ747" s="112"/>
      <c r="BA747" s="119">
        <f t="shared" si="463"/>
        <v>0</v>
      </c>
      <c r="BB747" s="124"/>
      <c r="BC747" s="115">
        <f>IFERROR(IF(BB747="",0,(SUMIF($G$3:BA$3,"金额-入",$G747:BA747)-SUMIF($G$3:BA$3,"金额-出",$G747:BA747))/(SUMIF($G$3:BA$3,"数量-入",$G747:BA747)-SUMIF($G$3:BA$3,"数量-出",$G747:BA747))),0)</f>
        <v>0</v>
      </c>
      <c r="BD747" s="115">
        <f t="shared" si="464"/>
        <v>0</v>
      </c>
      <c r="BE747" s="125"/>
      <c r="BF747" s="126"/>
      <c r="BG747" s="123"/>
      <c r="BH747" s="112"/>
      <c r="BI747" s="119">
        <f t="shared" si="465"/>
        <v>0</v>
      </c>
      <c r="BJ747" s="124"/>
      <c r="BK747" s="115">
        <f>IFERROR(IF(BJ747="",0,(SUMIF($G$3:BI$3,"金额-入",$G747:BI747)-SUMIF($G$3:BI$3,"金额-出",$G747:BI747))/(SUMIF($G$3:BI$3,"数量-入",$G747:BI747)-SUMIF($G$3:BI$3,"数量-出",$G747:BI747))),0)</f>
        <v>0</v>
      </c>
      <c r="BL747" s="115">
        <f t="shared" si="466"/>
        <v>0</v>
      </c>
      <c r="BM747" s="125"/>
      <c r="BN747" s="126"/>
      <c r="BO747" s="123"/>
      <c r="BP747" s="112"/>
      <c r="BQ747" s="119">
        <f t="shared" si="467"/>
        <v>0</v>
      </c>
      <c r="BR747" s="124"/>
      <c r="BS747" s="115">
        <f>IFERROR(IF(BR747="",0,(SUMIF($G$3:BQ$3,"金额-入",$G747:BQ747)-SUMIF($G$3:BQ$3,"金额-出",$G747:BQ747))/(SUMIF($G$3:BQ$3,"数量-入",$G747:BQ747)-SUMIF($G$3:BQ$3,"数量-出",$G747:BQ747))),0)</f>
        <v>0</v>
      </c>
      <c r="BT747" s="115">
        <f t="shared" si="468"/>
        <v>0</v>
      </c>
      <c r="BU747" s="125"/>
      <c r="BV747" s="126"/>
      <c r="BW747" s="123"/>
      <c r="BX747" s="112"/>
      <c r="BY747" s="119">
        <f t="shared" si="469"/>
        <v>0</v>
      </c>
      <c r="BZ747" s="124"/>
      <c r="CA747" s="115">
        <f>IFERROR(IF(BZ747="",0,(SUMIF($G$3:BY$3,"金额-入",$G747:BY747)-SUMIF($G$3:BY$3,"金额-出",$G747:BY747))/(SUMIF($G$3:BY$3,"数量-入",$G747:BY747)-SUMIF($G$3:BY$3,"数量-出",$G747:BY747))),0)</f>
        <v>0</v>
      </c>
      <c r="CB747" s="115">
        <f t="shared" si="470"/>
        <v>0</v>
      </c>
      <c r="CC747" s="125"/>
      <c r="CD747" s="126"/>
      <c r="CE747" s="123"/>
      <c r="CF747" s="112"/>
      <c r="CG747" s="119">
        <f t="shared" si="471"/>
        <v>0</v>
      </c>
      <c r="CH747" s="124"/>
      <c r="CI747" s="115">
        <f>IFERROR(IF(CH747="",0,(SUMIF($G$3:CG$3,"金额-入",$G747:CG747)-SUMIF($G$3:CG$3,"金额-出",$G747:CG747))/(SUMIF($G$3:CG$3,"数量-入",$G747:CG747)-SUMIF($G$3:CG$3,"数量-出",$G747:CG747))),0)</f>
        <v>0</v>
      </c>
      <c r="CJ747" s="115">
        <f t="shared" si="472"/>
        <v>0</v>
      </c>
      <c r="CK747" s="125"/>
      <c r="CL747" s="126"/>
      <c r="CM747" s="123"/>
      <c r="CN747" s="112"/>
      <c r="CO747" s="119">
        <f t="shared" si="473"/>
        <v>0</v>
      </c>
      <c r="CP747" s="124"/>
      <c r="CQ747" s="115">
        <f>IFERROR(IF(CP747="",0,(SUMIF($G$3:CO$3,"金额-入",$G747:CO747)-SUMIF($G$3:CO$3,"金额-出",$G747:CO747))/(SUMIF($G$3:CO$3,"数量-入",$G747:CO747)-SUMIF($G$3:CO$3,"数量-出",$G747:CO747))),0)</f>
        <v>0</v>
      </c>
      <c r="CR747" s="115">
        <f t="shared" si="474"/>
        <v>0</v>
      </c>
      <c r="CS747" s="125"/>
      <c r="CT747" s="126"/>
      <c r="CU747" s="123"/>
      <c r="CV747" s="112"/>
      <c r="CW747" s="119">
        <f t="shared" si="475"/>
        <v>0</v>
      </c>
      <c r="CX747" s="124"/>
      <c r="CY747" s="115">
        <f>IFERROR(IF(CX747="",0,(SUMIF($G$3:CW$3,"金额-入",$G747:CW747)-SUMIF($G$3:CW$3,"金额-出",$G747:CW747))/(SUMIF($G$3:CW$3,"数量-入",$G747:CW747)-SUMIF($G$3:CW$3,"数量-出",$G747:CW747))),0)</f>
        <v>0</v>
      </c>
      <c r="CZ747" s="115">
        <f t="shared" si="476"/>
        <v>0</v>
      </c>
      <c r="DA747" s="125"/>
      <c r="DB747" s="126"/>
      <c r="DC747" s="123"/>
      <c r="DD747" s="112"/>
      <c r="DE747" s="119">
        <f t="shared" si="477"/>
        <v>0</v>
      </c>
      <c r="DF747" s="124"/>
      <c r="DG747" s="115">
        <f>IFERROR(IF(DF747="",0,(SUMIF($G$3:DE$3,"金额-入",$G747:DE747)-SUMIF($G$3:DE$3,"金额-出",$G747:DE747))/(SUMIF($G$3:DE$3,"数量-入",$G747:DE747)-SUMIF($G$3:DE$3,"数量-出",$G747:DE747))),0)</f>
        <v>0</v>
      </c>
      <c r="DH747" s="115">
        <f t="shared" si="478"/>
        <v>0</v>
      </c>
      <c r="DI747" s="125"/>
      <c r="DJ747" s="126"/>
      <c r="DK747" s="109">
        <f t="array" ref="DK747">MIN(IF(($G$3:$DJ$3="单价")*(G747:DJ747&lt;&gt;0),G747:DJ747))</f>
        <v>0</v>
      </c>
      <c r="DL747" s="97">
        <f t="array" ref="DL747">MAX(IF($G$3:$DJ$3="单价",G747:DJ747))</f>
        <v>0</v>
      </c>
      <c r="DM747" s="115">
        <f t="shared" si="479"/>
        <v>0</v>
      </c>
      <c r="DN747" s="127"/>
      <c r="DO747" s="2"/>
      <c r="DP747" s="11">
        <f t="shared" si="480"/>
        <v>0</v>
      </c>
      <c r="DQ747" s="11">
        <f t="shared" si="481"/>
        <v>0</v>
      </c>
      <c r="DR747" s="11"/>
      <c r="DS747" s="11"/>
      <c r="DT747" s="11"/>
      <c r="DU747" s="2"/>
      <c r="DV747" s="2"/>
      <c r="DW747" s="2"/>
      <c r="DX747" s="2"/>
      <c r="DY747" s="2"/>
    </row>
    <row r="748" spans="1:129" ht="18" hidden="1" customHeight="1" outlineLevel="1" x14ac:dyDescent="0.15">
      <c r="A748" s="2"/>
      <c r="B748" s="53">
        <f t="shared" si="444"/>
        <v>744</v>
      </c>
      <c r="C748" s="5"/>
      <c r="D748" s="6"/>
      <c r="E748" s="7"/>
      <c r="F748" s="8"/>
      <c r="G748" s="111"/>
      <c r="H748" s="112"/>
      <c r="I748" s="113">
        <f t="shared" si="447"/>
        <v>0</v>
      </c>
      <c r="J748" s="114">
        <f t="shared" si="448"/>
        <v>0</v>
      </c>
      <c r="K748" s="115">
        <f t="shared" si="445"/>
        <v>0</v>
      </c>
      <c r="L748" s="113">
        <f t="shared" si="449"/>
        <v>0</v>
      </c>
      <c r="M748" s="114">
        <f t="shared" si="450"/>
        <v>0</v>
      </c>
      <c r="N748" s="115">
        <f t="shared" si="446"/>
        <v>0</v>
      </c>
      <c r="O748" s="113">
        <f t="shared" si="451"/>
        <v>0</v>
      </c>
      <c r="P748" s="116">
        <f t="shared" si="452"/>
        <v>0</v>
      </c>
      <c r="Q748" s="117">
        <f t="shared" si="453"/>
        <v>0</v>
      </c>
      <c r="R748" s="118">
        <f t="shared" si="454"/>
        <v>0</v>
      </c>
      <c r="S748" s="111"/>
      <c r="T748" s="112"/>
      <c r="U748" s="119">
        <f t="shared" si="455"/>
        <v>0</v>
      </c>
      <c r="V748" s="120"/>
      <c r="W748" s="115">
        <f>IFERROR(IF(V748="",0,(SUMIF($G$3:U$3,"金额-入",$G748:U748)-SUMIF($G$3:U$3,"金额-出",$G748:U748))/(SUMIF($G$3:U$3,"数量-入",$G748:U748)-SUMIF($G$3:U$3,"数量-出",$G748:U748))),0)</f>
        <v>0</v>
      </c>
      <c r="X748" s="115">
        <f t="shared" si="456"/>
        <v>0</v>
      </c>
      <c r="Y748" s="121"/>
      <c r="Z748" s="122"/>
      <c r="AA748" s="111"/>
      <c r="AB748" s="112"/>
      <c r="AC748" s="119">
        <f t="shared" si="457"/>
        <v>0</v>
      </c>
      <c r="AD748" s="120"/>
      <c r="AE748" s="115">
        <f>IFERROR(IF(AD748="",0,(SUMIF($G$3:AC$3,"金额-入",$G748:AC748)-SUMIF($G$3:AC$3,"金额-出",$G748:AC748))/(SUMIF($G$3:AC$3,"数量-入",$G748:AC748)-SUMIF($G$3:AC$3,"数量-出",$G748:AC748))),0)</f>
        <v>0</v>
      </c>
      <c r="AF748" s="115">
        <f t="shared" si="458"/>
        <v>0</v>
      </c>
      <c r="AG748" s="121"/>
      <c r="AH748" s="122"/>
      <c r="AI748" s="123"/>
      <c r="AJ748" s="112"/>
      <c r="AK748" s="119">
        <f t="shared" si="459"/>
        <v>0</v>
      </c>
      <c r="AL748" s="124"/>
      <c r="AM748" s="115">
        <f>IFERROR(IF(AL748="",0,(SUMIF($G$3:AK$3,"金额-入",$G748:AK748)-SUMIF($G$3:AK$3,"金额-出",$G748:AK748))/(SUMIF($G$3:AK$3,"数量-入",$G748:AK748)-SUMIF($G$3:AK$3,"数量-出",$G748:AK748))),0)</f>
        <v>0</v>
      </c>
      <c r="AN748" s="115">
        <f t="shared" si="460"/>
        <v>0</v>
      </c>
      <c r="AO748" s="125"/>
      <c r="AP748" s="126"/>
      <c r="AQ748" s="123"/>
      <c r="AR748" s="112"/>
      <c r="AS748" s="119">
        <f t="shared" si="461"/>
        <v>0</v>
      </c>
      <c r="AT748" s="124"/>
      <c r="AU748" s="115">
        <f>IFERROR(IF(AT748="",0,(SUMIF($G$3:AS$3,"金额-入",$G748:AS748)-SUMIF($G$3:AS$3,"金额-出",$G748:AS748))/(SUMIF($G$3:AS$3,"数量-入",$G748:AS748)-SUMIF($G$3:AS$3,"数量-出",$G748:AS748))),0)</f>
        <v>0</v>
      </c>
      <c r="AV748" s="115">
        <f t="shared" si="462"/>
        <v>0</v>
      </c>
      <c r="AW748" s="125"/>
      <c r="AX748" s="126"/>
      <c r="AY748" s="123"/>
      <c r="AZ748" s="112"/>
      <c r="BA748" s="119">
        <f t="shared" si="463"/>
        <v>0</v>
      </c>
      <c r="BB748" s="124"/>
      <c r="BC748" s="115">
        <f>IFERROR(IF(BB748="",0,(SUMIF($G$3:BA$3,"金额-入",$G748:BA748)-SUMIF($G$3:BA$3,"金额-出",$G748:BA748))/(SUMIF($G$3:BA$3,"数量-入",$G748:BA748)-SUMIF($G$3:BA$3,"数量-出",$G748:BA748))),0)</f>
        <v>0</v>
      </c>
      <c r="BD748" s="115">
        <f t="shared" si="464"/>
        <v>0</v>
      </c>
      <c r="BE748" s="125"/>
      <c r="BF748" s="126"/>
      <c r="BG748" s="123"/>
      <c r="BH748" s="112"/>
      <c r="BI748" s="119">
        <f t="shared" si="465"/>
        <v>0</v>
      </c>
      <c r="BJ748" s="124"/>
      <c r="BK748" s="115">
        <f>IFERROR(IF(BJ748="",0,(SUMIF($G$3:BI$3,"金额-入",$G748:BI748)-SUMIF($G$3:BI$3,"金额-出",$G748:BI748))/(SUMIF($G$3:BI$3,"数量-入",$G748:BI748)-SUMIF($G$3:BI$3,"数量-出",$G748:BI748))),0)</f>
        <v>0</v>
      </c>
      <c r="BL748" s="115">
        <f t="shared" si="466"/>
        <v>0</v>
      </c>
      <c r="BM748" s="125"/>
      <c r="BN748" s="126"/>
      <c r="BO748" s="123"/>
      <c r="BP748" s="112"/>
      <c r="BQ748" s="119">
        <f t="shared" si="467"/>
        <v>0</v>
      </c>
      <c r="BR748" s="124"/>
      <c r="BS748" s="115">
        <f>IFERROR(IF(BR748="",0,(SUMIF($G$3:BQ$3,"金额-入",$G748:BQ748)-SUMIF($G$3:BQ$3,"金额-出",$G748:BQ748))/(SUMIF($G$3:BQ$3,"数量-入",$G748:BQ748)-SUMIF($G$3:BQ$3,"数量-出",$G748:BQ748))),0)</f>
        <v>0</v>
      </c>
      <c r="BT748" s="115">
        <f t="shared" si="468"/>
        <v>0</v>
      </c>
      <c r="BU748" s="125"/>
      <c r="BV748" s="126"/>
      <c r="BW748" s="123"/>
      <c r="BX748" s="112"/>
      <c r="BY748" s="119">
        <f t="shared" si="469"/>
        <v>0</v>
      </c>
      <c r="BZ748" s="124"/>
      <c r="CA748" s="115">
        <f>IFERROR(IF(BZ748="",0,(SUMIF($G$3:BY$3,"金额-入",$G748:BY748)-SUMIF($G$3:BY$3,"金额-出",$G748:BY748))/(SUMIF($G$3:BY$3,"数量-入",$G748:BY748)-SUMIF($G$3:BY$3,"数量-出",$G748:BY748))),0)</f>
        <v>0</v>
      </c>
      <c r="CB748" s="115">
        <f t="shared" si="470"/>
        <v>0</v>
      </c>
      <c r="CC748" s="125"/>
      <c r="CD748" s="126"/>
      <c r="CE748" s="123"/>
      <c r="CF748" s="112"/>
      <c r="CG748" s="119">
        <f t="shared" si="471"/>
        <v>0</v>
      </c>
      <c r="CH748" s="124"/>
      <c r="CI748" s="115">
        <f>IFERROR(IF(CH748="",0,(SUMIF($G$3:CG$3,"金额-入",$G748:CG748)-SUMIF($G$3:CG$3,"金额-出",$G748:CG748))/(SUMIF($G$3:CG$3,"数量-入",$G748:CG748)-SUMIF($G$3:CG$3,"数量-出",$G748:CG748))),0)</f>
        <v>0</v>
      </c>
      <c r="CJ748" s="115">
        <f t="shared" si="472"/>
        <v>0</v>
      </c>
      <c r="CK748" s="125"/>
      <c r="CL748" s="126"/>
      <c r="CM748" s="123"/>
      <c r="CN748" s="112"/>
      <c r="CO748" s="119">
        <f t="shared" si="473"/>
        <v>0</v>
      </c>
      <c r="CP748" s="124"/>
      <c r="CQ748" s="115">
        <f>IFERROR(IF(CP748="",0,(SUMIF($G$3:CO$3,"金额-入",$G748:CO748)-SUMIF($G$3:CO$3,"金额-出",$G748:CO748))/(SUMIF($G$3:CO$3,"数量-入",$G748:CO748)-SUMIF($G$3:CO$3,"数量-出",$G748:CO748))),0)</f>
        <v>0</v>
      </c>
      <c r="CR748" s="115">
        <f t="shared" si="474"/>
        <v>0</v>
      </c>
      <c r="CS748" s="125"/>
      <c r="CT748" s="126"/>
      <c r="CU748" s="123"/>
      <c r="CV748" s="112"/>
      <c r="CW748" s="119">
        <f t="shared" si="475"/>
        <v>0</v>
      </c>
      <c r="CX748" s="124"/>
      <c r="CY748" s="115">
        <f>IFERROR(IF(CX748="",0,(SUMIF($G$3:CW$3,"金额-入",$G748:CW748)-SUMIF($G$3:CW$3,"金额-出",$G748:CW748))/(SUMIF($G$3:CW$3,"数量-入",$G748:CW748)-SUMIF($G$3:CW$3,"数量-出",$G748:CW748))),0)</f>
        <v>0</v>
      </c>
      <c r="CZ748" s="115">
        <f t="shared" si="476"/>
        <v>0</v>
      </c>
      <c r="DA748" s="125"/>
      <c r="DB748" s="126"/>
      <c r="DC748" s="123"/>
      <c r="DD748" s="112"/>
      <c r="DE748" s="119">
        <f t="shared" si="477"/>
        <v>0</v>
      </c>
      <c r="DF748" s="124"/>
      <c r="DG748" s="115">
        <f>IFERROR(IF(DF748="",0,(SUMIF($G$3:DE$3,"金额-入",$G748:DE748)-SUMIF($G$3:DE$3,"金额-出",$G748:DE748))/(SUMIF($G$3:DE$3,"数量-入",$G748:DE748)-SUMIF($G$3:DE$3,"数量-出",$G748:DE748))),0)</f>
        <v>0</v>
      </c>
      <c r="DH748" s="115">
        <f t="shared" si="478"/>
        <v>0</v>
      </c>
      <c r="DI748" s="125"/>
      <c r="DJ748" s="126"/>
      <c r="DK748" s="109">
        <f t="array" ref="DK748">MIN(IF(($G$3:$DJ$3="单价")*(G748:DJ748&lt;&gt;0),G748:DJ748))</f>
        <v>0</v>
      </c>
      <c r="DL748" s="97">
        <f t="array" ref="DL748">MAX(IF($G$3:$DJ$3="单价",G748:DJ748))</f>
        <v>0</v>
      </c>
      <c r="DM748" s="115">
        <f t="shared" si="479"/>
        <v>0</v>
      </c>
      <c r="DN748" s="127"/>
      <c r="DO748" s="2"/>
      <c r="DP748" s="11">
        <f t="shared" si="480"/>
        <v>0</v>
      </c>
      <c r="DQ748" s="11">
        <f t="shared" si="481"/>
        <v>0</v>
      </c>
      <c r="DR748" s="11"/>
      <c r="DS748" s="11"/>
      <c r="DT748" s="11"/>
      <c r="DU748" s="2"/>
      <c r="DV748" s="2"/>
      <c r="DW748" s="2"/>
      <c r="DX748" s="2"/>
      <c r="DY748" s="2"/>
    </row>
    <row r="749" spans="1:129" ht="18" hidden="1" customHeight="1" outlineLevel="1" x14ac:dyDescent="0.15">
      <c r="A749" s="2"/>
      <c r="B749" s="53">
        <f t="shared" si="444"/>
        <v>745</v>
      </c>
      <c r="C749" s="5"/>
      <c r="D749" s="6"/>
      <c r="E749" s="7"/>
      <c r="F749" s="8"/>
      <c r="G749" s="111"/>
      <c r="H749" s="112"/>
      <c r="I749" s="113">
        <f t="shared" si="447"/>
        <v>0</v>
      </c>
      <c r="J749" s="114">
        <f t="shared" si="448"/>
        <v>0</v>
      </c>
      <c r="K749" s="115">
        <f t="shared" si="445"/>
        <v>0</v>
      </c>
      <c r="L749" s="113">
        <f t="shared" si="449"/>
        <v>0</v>
      </c>
      <c r="M749" s="114">
        <f t="shared" si="450"/>
        <v>0</v>
      </c>
      <c r="N749" s="115">
        <f t="shared" si="446"/>
        <v>0</v>
      </c>
      <c r="O749" s="113">
        <f t="shared" si="451"/>
        <v>0</v>
      </c>
      <c r="P749" s="116">
        <f t="shared" si="452"/>
        <v>0</v>
      </c>
      <c r="Q749" s="117">
        <f t="shared" si="453"/>
        <v>0</v>
      </c>
      <c r="R749" s="118">
        <f t="shared" si="454"/>
        <v>0</v>
      </c>
      <c r="S749" s="111"/>
      <c r="T749" s="112"/>
      <c r="U749" s="119">
        <f t="shared" si="455"/>
        <v>0</v>
      </c>
      <c r="V749" s="120"/>
      <c r="W749" s="115">
        <f>IFERROR(IF(V749="",0,(SUMIF($G$3:U$3,"金额-入",$G749:U749)-SUMIF($G$3:U$3,"金额-出",$G749:U749))/(SUMIF($G$3:U$3,"数量-入",$G749:U749)-SUMIF($G$3:U$3,"数量-出",$G749:U749))),0)</f>
        <v>0</v>
      </c>
      <c r="X749" s="115">
        <f t="shared" si="456"/>
        <v>0</v>
      </c>
      <c r="Y749" s="121"/>
      <c r="Z749" s="122"/>
      <c r="AA749" s="111"/>
      <c r="AB749" s="112"/>
      <c r="AC749" s="119">
        <f t="shared" si="457"/>
        <v>0</v>
      </c>
      <c r="AD749" s="120"/>
      <c r="AE749" s="115">
        <f>IFERROR(IF(AD749="",0,(SUMIF($G$3:AC$3,"金额-入",$G749:AC749)-SUMIF($G$3:AC$3,"金额-出",$G749:AC749))/(SUMIF($G$3:AC$3,"数量-入",$G749:AC749)-SUMIF($G$3:AC$3,"数量-出",$G749:AC749))),0)</f>
        <v>0</v>
      </c>
      <c r="AF749" s="115">
        <f t="shared" si="458"/>
        <v>0</v>
      </c>
      <c r="AG749" s="121"/>
      <c r="AH749" s="122"/>
      <c r="AI749" s="123"/>
      <c r="AJ749" s="112"/>
      <c r="AK749" s="119">
        <f t="shared" si="459"/>
        <v>0</v>
      </c>
      <c r="AL749" s="124"/>
      <c r="AM749" s="115">
        <f>IFERROR(IF(AL749="",0,(SUMIF($G$3:AK$3,"金额-入",$G749:AK749)-SUMIF($G$3:AK$3,"金额-出",$G749:AK749))/(SUMIF($G$3:AK$3,"数量-入",$G749:AK749)-SUMIF($G$3:AK$3,"数量-出",$G749:AK749))),0)</f>
        <v>0</v>
      </c>
      <c r="AN749" s="115">
        <f t="shared" si="460"/>
        <v>0</v>
      </c>
      <c r="AO749" s="125"/>
      <c r="AP749" s="126"/>
      <c r="AQ749" s="123"/>
      <c r="AR749" s="112"/>
      <c r="AS749" s="119">
        <f t="shared" si="461"/>
        <v>0</v>
      </c>
      <c r="AT749" s="124"/>
      <c r="AU749" s="115">
        <f>IFERROR(IF(AT749="",0,(SUMIF($G$3:AS$3,"金额-入",$G749:AS749)-SUMIF($G$3:AS$3,"金额-出",$G749:AS749))/(SUMIF($G$3:AS$3,"数量-入",$G749:AS749)-SUMIF($G$3:AS$3,"数量-出",$G749:AS749))),0)</f>
        <v>0</v>
      </c>
      <c r="AV749" s="115">
        <f t="shared" si="462"/>
        <v>0</v>
      </c>
      <c r="AW749" s="125"/>
      <c r="AX749" s="126"/>
      <c r="AY749" s="123"/>
      <c r="AZ749" s="112"/>
      <c r="BA749" s="119">
        <f t="shared" si="463"/>
        <v>0</v>
      </c>
      <c r="BB749" s="124"/>
      <c r="BC749" s="115">
        <f>IFERROR(IF(BB749="",0,(SUMIF($G$3:BA$3,"金额-入",$G749:BA749)-SUMIF($G$3:BA$3,"金额-出",$G749:BA749))/(SUMIF($G$3:BA$3,"数量-入",$G749:BA749)-SUMIF($G$3:BA$3,"数量-出",$G749:BA749))),0)</f>
        <v>0</v>
      </c>
      <c r="BD749" s="115">
        <f t="shared" si="464"/>
        <v>0</v>
      </c>
      <c r="BE749" s="125"/>
      <c r="BF749" s="126"/>
      <c r="BG749" s="123"/>
      <c r="BH749" s="112"/>
      <c r="BI749" s="119">
        <f t="shared" si="465"/>
        <v>0</v>
      </c>
      <c r="BJ749" s="124"/>
      <c r="BK749" s="115">
        <f>IFERROR(IF(BJ749="",0,(SUMIF($G$3:BI$3,"金额-入",$G749:BI749)-SUMIF($G$3:BI$3,"金额-出",$G749:BI749))/(SUMIF($G$3:BI$3,"数量-入",$G749:BI749)-SUMIF($G$3:BI$3,"数量-出",$G749:BI749))),0)</f>
        <v>0</v>
      </c>
      <c r="BL749" s="115">
        <f t="shared" si="466"/>
        <v>0</v>
      </c>
      <c r="BM749" s="125"/>
      <c r="BN749" s="126"/>
      <c r="BO749" s="123"/>
      <c r="BP749" s="112"/>
      <c r="BQ749" s="119">
        <f t="shared" si="467"/>
        <v>0</v>
      </c>
      <c r="BR749" s="124"/>
      <c r="BS749" s="115">
        <f>IFERROR(IF(BR749="",0,(SUMIF($G$3:BQ$3,"金额-入",$G749:BQ749)-SUMIF($G$3:BQ$3,"金额-出",$G749:BQ749))/(SUMIF($G$3:BQ$3,"数量-入",$G749:BQ749)-SUMIF($G$3:BQ$3,"数量-出",$G749:BQ749))),0)</f>
        <v>0</v>
      </c>
      <c r="BT749" s="115">
        <f t="shared" si="468"/>
        <v>0</v>
      </c>
      <c r="BU749" s="125"/>
      <c r="BV749" s="126"/>
      <c r="BW749" s="123"/>
      <c r="BX749" s="112"/>
      <c r="BY749" s="119">
        <f t="shared" si="469"/>
        <v>0</v>
      </c>
      <c r="BZ749" s="124"/>
      <c r="CA749" s="115">
        <f>IFERROR(IF(BZ749="",0,(SUMIF($G$3:BY$3,"金额-入",$G749:BY749)-SUMIF($G$3:BY$3,"金额-出",$G749:BY749))/(SUMIF($G$3:BY$3,"数量-入",$G749:BY749)-SUMIF($G$3:BY$3,"数量-出",$G749:BY749))),0)</f>
        <v>0</v>
      </c>
      <c r="CB749" s="115">
        <f t="shared" si="470"/>
        <v>0</v>
      </c>
      <c r="CC749" s="125"/>
      <c r="CD749" s="126"/>
      <c r="CE749" s="123"/>
      <c r="CF749" s="112"/>
      <c r="CG749" s="119">
        <f t="shared" si="471"/>
        <v>0</v>
      </c>
      <c r="CH749" s="124"/>
      <c r="CI749" s="115">
        <f>IFERROR(IF(CH749="",0,(SUMIF($G$3:CG$3,"金额-入",$G749:CG749)-SUMIF($G$3:CG$3,"金额-出",$G749:CG749))/(SUMIF($G$3:CG$3,"数量-入",$G749:CG749)-SUMIF($G$3:CG$3,"数量-出",$G749:CG749))),0)</f>
        <v>0</v>
      </c>
      <c r="CJ749" s="115">
        <f t="shared" si="472"/>
        <v>0</v>
      </c>
      <c r="CK749" s="125"/>
      <c r="CL749" s="126"/>
      <c r="CM749" s="123"/>
      <c r="CN749" s="112"/>
      <c r="CO749" s="119">
        <f t="shared" si="473"/>
        <v>0</v>
      </c>
      <c r="CP749" s="124"/>
      <c r="CQ749" s="115">
        <f>IFERROR(IF(CP749="",0,(SUMIF($G$3:CO$3,"金额-入",$G749:CO749)-SUMIF($G$3:CO$3,"金额-出",$G749:CO749))/(SUMIF($G$3:CO$3,"数量-入",$G749:CO749)-SUMIF($G$3:CO$3,"数量-出",$G749:CO749))),0)</f>
        <v>0</v>
      </c>
      <c r="CR749" s="115">
        <f t="shared" si="474"/>
        <v>0</v>
      </c>
      <c r="CS749" s="125"/>
      <c r="CT749" s="126"/>
      <c r="CU749" s="123"/>
      <c r="CV749" s="112"/>
      <c r="CW749" s="119">
        <f t="shared" si="475"/>
        <v>0</v>
      </c>
      <c r="CX749" s="124"/>
      <c r="CY749" s="115">
        <f>IFERROR(IF(CX749="",0,(SUMIF($G$3:CW$3,"金额-入",$G749:CW749)-SUMIF($G$3:CW$3,"金额-出",$G749:CW749))/(SUMIF($G$3:CW$3,"数量-入",$G749:CW749)-SUMIF($G$3:CW$3,"数量-出",$G749:CW749))),0)</f>
        <v>0</v>
      </c>
      <c r="CZ749" s="115">
        <f t="shared" si="476"/>
        <v>0</v>
      </c>
      <c r="DA749" s="125"/>
      <c r="DB749" s="126"/>
      <c r="DC749" s="123"/>
      <c r="DD749" s="112"/>
      <c r="DE749" s="119">
        <f t="shared" si="477"/>
        <v>0</v>
      </c>
      <c r="DF749" s="124"/>
      <c r="DG749" s="115">
        <f>IFERROR(IF(DF749="",0,(SUMIF($G$3:DE$3,"金额-入",$G749:DE749)-SUMIF($G$3:DE$3,"金额-出",$G749:DE749))/(SUMIF($G$3:DE$3,"数量-入",$G749:DE749)-SUMIF($G$3:DE$3,"数量-出",$G749:DE749))),0)</f>
        <v>0</v>
      </c>
      <c r="DH749" s="115">
        <f t="shared" si="478"/>
        <v>0</v>
      </c>
      <c r="DI749" s="125"/>
      <c r="DJ749" s="126"/>
      <c r="DK749" s="109">
        <f t="array" ref="DK749">MIN(IF(($G$3:$DJ$3="单价")*(G749:DJ749&lt;&gt;0),G749:DJ749))</f>
        <v>0</v>
      </c>
      <c r="DL749" s="97">
        <f t="array" ref="DL749">MAX(IF($G$3:$DJ$3="单价",G749:DJ749))</f>
        <v>0</v>
      </c>
      <c r="DM749" s="115">
        <f t="shared" si="479"/>
        <v>0</v>
      </c>
      <c r="DN749" s="127"/>
      <c r="DO749" s="2"/>
      <c r="DP749" s="11">
        <f t="shared" si="480"/>
        <v>0</v>
      </c>
      <c r="DQ749" s="11">
        <f t="shared" si="481"/>
        <v>0</v>
      </c>
      <c r="DR749" s="11"/>
      <c r="DS749" s="11"/>
      <c r="DT749" s="11"/>
      <c r="DU749" s="2"/>
      <c r="DV749" s="2"/>
      <c r="DW749" s="2"/>
      <c r="DX749" s="2"/>
      <c r="DY749" s="2"/>
    </row>
    <row r="750" spans="1:129" ht="18" hidden="1" customHeight="1" outlineLevel="1" x14ac:dyDescent="0.15">
      <c r="A750" s="2"/>
      <c r="B750" s="53">
        <f t="shared" si="444"/>
        <v>746</v>
      </c>
      <c r="C750" s="5"/>
      <c r="D750" s="6"/>
      <c r="E750" s="7"/>
      <c r="F750" s="8"/>
      <c r="G750" s="111"/>
      <c r="H750" s="112"/>
      <c r="I750" s="113">
        <f t="shared" si="447"/>
        <v>0</v>
      </c>
      <c r="J750" s="114">
        <f t="shared" si="448"/>
        <v>0</v>
      </c>
      <c r="K750" s="115">
        <f t="shared" si="445"/>
        <v>0</v>
      </c>
      <c r="L750" s="113">
        <f t="shared" si="449"/>
        <v>0</v>
      </c>
      <c r="M750" s="114">
        <f t="shared" si="450"/>
        <v>0</v>
      </c>
      <c r="N750" s="115">
        <f t="shared" si="446"/>
        <v>0</v>
      </c>
      <c r="O750" s="113">
        <f t="shared" si="451"/>
        <v>0</v>
      </c>
      <c r="P750" s="116">
        <f t="shared" si="452"/>
        <v>0</v>
      </c>
      <c r="Q750" s="117">
        <f t="shared" si="453"/>
        <v>0</v>
      </c>
      <c r="R750" s="118">
        <f t="shared" si="454"/>
        <v>0</v>
      </c>
      <c r="S750" s="111"/>
      <c r="T750" s="112"/>
      <c r="U750" s="119">
        <f t="shared" si="455"/>
        <v>0</v>
      </c>
      <c r="V750" s="120"/>
      <c r="W750" s="115">
        <f>IFERROR(IF(V750="",0,(SUMIF($G$3:U$3,"金额-入",$G750:U750)-SUMIF($G$3:U$3,"金额-出",$G750:U750))/(SUMIF($G$3:U$3,"数量-入",$G750:U750)-SUMIF($G$3:U$3,"数量-出",$G750:U750))),0)</f>
        <v>0</v>
      </c>
      <c r="X750" s="115">
        <f t="shared" si="456"/>
        <v>0</v>
      </c>
      <c r="Y750" s="121"/>
      <c r="Z750" s="122"/>
      <c r="AA750" s="111"/>
      <c r="AB750" s="112"/>
      <c r="AC750" s="119">
        <f t="shared" si="457"/>
        <v>0</v>
      </c>
      <c r="AD750" s="120"/>
      <c r="AE750" s="115">
        <f>IFERROR(IF(AD750="",0,(SUMIF($G$3:AC$3,"金额-入",$G750:AC750)-SUMIF($G$3:AC$3,"金额-出",$G750:AC750))/(SUMIF($G$3:AC$3,"数量-入",$G750:AC750)-SUMIF($G$3:AC$3,"数量-出",$G750:AC750))),0)</f>
        <v>0</v>
      </c>
      <c r="AF750" s="115">
        <f t="shared" si="458"/>
        <v>0</v>
      </c>
      <c r="AG750" s="121"/>
      <c r="AH750" s="122"/>
      <c r="AI750" s="123"/>
      <c r="AJ750" s="112"/>
      <c r="AK750" s="119">
        <f t="shared" si="459"/>
        <v>0</v>
      </c>
      <c r="AL750" s="124"/>
      <c r="AM750" s="115">
        <f>IFERROR(IF(AL750="",0,(SUMIF($G$3:AK$3,"金额-入",$G750:AK750)-SUMIF($G$3:AK$3,"金额-出",$G750:AK750))/(SUMIF($G$3:AK$3,"数量-入",$G750:AK750)-SUMIF($G$3:AK$3,"数量-出",$G750:AK750))),0)</f>
        <v>0</v>
      </c>
      <c r="AN750" s="115">
        <f t="shared" si="460"/>
        <v>0</v>
      </c>
      <c r="AO750" s="125"/>
      <c r="AP750" s="126"/>
      <c r="AQ750" s="123"/>
      <c r="AR750" s="112"/>
      <c r="AS750" s="119">
        <f t="shared" si="461"/>
        <v>0</v>
      </c>
      <c r="AT750" s="124"/>
      <c r="AU750" s="115">
        <f>IFERROR(IF(AT750="",0,(SUMIF($G$3:AS$3,"金额-入",$G750:AS750)-SUMIF($G$3:AS$3,"金额-出",$G750:AS750))/(SUMIF($G$3:AS$3,"数量-入",$G750:AS750)-SUMIF($G$3:AS$3,"数量-出",$G750:AS750))),0)</f>
        <v>0</v>
      </c>
      <c r="AV750" s="115">
        <f t="shared" si="462"/>
        <v>0</v>
      </c>
      <c r="AW750" s="125"/>
      <c r="AX750" s="126"/>
      <c r="AY750" s="123"/>
      <c r="AZ750" s="112"/>
      <c r="BA750" s="119">
        <f t="shared" si="463"/>
        <v>0</v>
      </c>
      <c r="BB750" s="124"/>
      <c r="BC750" s="115">
        <f>IFERROR(IF(BB750="",0,(SUMIF($G$3:BA$3,"金额-入",$G750:BA750)-SUMIF($G$3:BA$3,"金额-出",$G750:BA750))/(SUMIF($G$3:BA$3,"数量-入",$G750:BA750)-SUMIF($G$3:BA$3,"数量-出",$G750:BA750))),0)</f>
        <v>0</v>
      </c>
      <c r="BD750" s="115">
        <f t="shared" si="464"/>
        <v>0</v>
      </c>
      <c r="BE750" s="125"/>
      <c r="BF750" s="126"/>
      <c r="BG750" s="123"/>
      <c r="BH750" s="112"/>
      <c r="BI750" s="119">
        <f t="shared" si="465"/>
        <v>0</v>
      </c>
      <c r="BJ750" s="124"/>
      <c r="BK750" s="115">
        <f>IFERROR(IF(BJ750="",0,(SUMIF($G$3:BI$3,"金额-入",$G750:BI750)-SUMIF($G$3:BI$3,"金额-出",$G750:BI750))/(SUMIF($G$3:BI$3,"数量-入",$G750:BI750)-SUMIF($G$3:BI$3,"数量-出",$G750:BI750))),0)</f>
        <v>0</v>
      </c>
      <c r="BL750" s="115">
        <f t="shared" si="466"/>
        <v>0</v>
      </c>
      <c r="BM750" s="125"/>
      <c r="BN750" s="126"/>
      <c r="BO750" s="123"/>
      <c r="BP750" s="112"/>
      <c r="BQ750" s="119">
        <f t="shared" si="467"/>
        <v>0</v>
      </c>
      <c r="BR750" s="124"/>
      <c r="BS750" s="115">
        <f>IFERROR(IF(BR750="",0,(SUMIF($G$3:BQ$3,"金额-入",$G750:BQ750)-SUMIF($G$3:BQ$3,"金额-出",$G750:BQ750))/(SUMIF($G$3:BQ$3,"数量-入",$G750:BQ750)-SUMIF($G$3:BQ$3,"数量-出",$G750:BQ750))),0)</f>
        <v>0</v>
      </c>
      <c r="BT750" s="115">
        <f t="shared" si="468"/>
        <v>0</v>
      </c>
      <c r="BU750" s="125"/>
      <c r="BV750" s="126"/>
      <c r="BW750" s="123"/>
      <c r="BX750" s="112"/>
      <c r="BY750" s="119">
        <f t="shared" si="469"/>
        <v>0</v>
      </c>
      <c r="BZ750" s="124"/>
      <c r="CA750" s="115">
        <f>IFERROR(IF(BZ750="",0,(SUMIF($G$3:BY$3,"金额-入",$G750:BY750)-SUMIF($G$3:BY$3,"金额-出",$G750:BY750))/(SUMIF($G$3:BY$3,"数量-入",$G750:BY750)-SUMIF($G$3:BY$3,"数量-出",$G750:BY750))),0)</f>
        <v>0</v>
      </c>
      <c r="CB750" s="115">
        <f t="shared" si="470"/>
        <v>0</v>
      </c>
      <c r="CC750" s="125"/>
      <c r="CD750" s="126"/>
      <c r="CE750" s="123"/>
      <c r="CF750" s="112"/>
      <c r="CG750" s="119">
        <f t="shared" si="471"/>
        <v>0</v>
      </c>
      <c r="CH750" s="124"/>
      <c r="CI750" s="115">
        <f>IFERROR(IF(CH750="",0,(SUMIF($G$3:CG$3,"金额-入",$G750:CG750)-SUMIF($G$3:CG$3,"金额-出",$G750:CG750))/(SUMIF($G$3:CG$3,"数量-入",$G750:CG750)-SUMIF($G$3:CG$3,"数量-出",$G750:CG750))),0)</f>
        <v>0</v>
      </c>
      <c r="CJ750" s="115">
        <f t="shared" si="472"/>
        <v>0</v>
      </c>
      <c r="CK750" s="125"/>
      <c r="CL750" s="126"/>
      <c r="CM750" s="123"/>
      <c r="CN750" s="112"/>
      <c r="CO750" s="119">
        <f t="shared" si="473"/>
        <v>0</v>
      </c>
      <c r="CP750" s="124"/>
      <c r="CQ750" s="115">
        <f>IFERROR(IF(CP750="",0,(SUMIF($G$3:CO$3,"金额-入",$G750:CO750)-SUMIF($G$3:CO$3,"金额-出",$G750:CO750))/(SUMIF($G$3:CO$3,"数量-入",$G750:CO750)-SUMIF($G$3:CO$3,"数量-出",$G750:CO750))),0)</f>
        <v>0</v>
      </c>
      <c r="CR750" s="115">
        <f t="shared" si="474"/>
        <v>0</v>
      </c>
      <c r="CS750" s="125"/>
      <c r="CT750" s="126"/>
      <c r="CU750" s="123"/>
      <c r="CV750" s="112"/>
      <c r="CW750" s="119">
        <f t="shared" si="475"/>
        <v>0</v>
      </c>
      <c r="CX750" s="124"/>
      <c r="CY750" s="115">
        <f>IFERROR(IF(CX750="",0,(SUMIF($G$3:CW$3,"金额-入",$G750:CW750)-SUMIF($G$3:CW$3,"金额-出",$G750:CW750))/(SUMIF($G$3:CW$3,"数量-入",$G750:CW750)-SUMIF($G$3:CW$3,"数量-出",$G750:CW750))),0)</f>
        <v>0</v>
      </c>
      <c r="CZ750" s="115">
        <f t="shared" si="476"/>
        <v>0</v>
      </c>
      <c r="DA750" s="125"/>
      <c r="DB750" s="126"/>
      <c r="DC750" s="123"/>
      <c r="DD750" s="112"/>
      <c r="DE750" s="119">
        <f t="shared" si="477"/>
        <v>0</v>
      </c>
      <c r="DF750" s="124"/>
      <c r="DG750" s="115">
        <f>IFERROR(IF(DF750="",0,(SUMIF($G$3:DE$3,"金额-入",$G750:DE750)-SUMIF($G$3:DE$3,"金额-出",$G750:DE750))/(SUMIF($G$3:DE$3,"数量-入",$G750:DE750)-SUMIF($G$3:DE$3,"数量-出",$G750:DE750))),0)</f>
        <v>0</v>
      </c>
      <c r="DH750" s="115">
        <f t="shared" si="478"/>
        <v>0</v>
      </c>
      <c r="DI750" s="125"/>
      <c r="DJ750" s="126"/>
      <c r="DK750" s="109">
        <f t="array" ref="DK750">MIN(IF(($G$3:$DJ$3="单价")*(G750:DJ750&lt;&gt;0),G750:DJ750))</f>
        <v>0</v>
      </c>
      <c r="DL750" s="97">
        <f t="array" ref="DL750">MAX(IF($G$3:$DJ$3="单价",G750:DJ750))</f>
        <v>0</v>
      </c>
      <c r="DM750" s="115">
        <f t="shared" si="479"/>
        <v>0</v>
      </c>
      <c r="DN750" s="127"/>
      <c r="DO750" s="2"/>
      <c r="DP750" s="11">
        <f t="shared" si="480"/>
        <v>0</v>
      </c>
      <c r="DQ750" s="11">
        <f t="shared" si="481"/>
        <v>0</v>
      </c>
      <c r="DR750" s="11"/>
      <c r="DS750" s="11"/>
      <c r="DT750" s="11"/>
      <c r="DU750" s="2"/>
      <c r="DV750" s="2"/>
      <c r="DW750" s="2"/>
      <c r="DX750" s="2"/>
      <c r="DY750" s="2"/>
    </row>
    <row r="751" spans="1:129" ht="18" hidden="1" customHeight="1" outlineLevel="1" x14ac:dyDescent="0.15">
      <c r="A751" s="2"/>
      <c r="B751" s="53">
        <f t="shared" si="444"/>
        <v>747</v>
      </c>
      <c r="C751" s="5"/>
      <c r="D751" s="6"/>
      <c r="E751" s="7"/>
      <c r="F751" s="8"/>
      <c r="G751" s="111"/>
      <c r="H751" s="112"/>
      <c r="I751" s="113">
        <f t="shared" si="447"/>
        <v>0</v>
      </c>
      <c r="J751" s="114">
        <f t="shared" si="448"/>
        <v>0</v>
      </c>
      <c r="K751" s="115">
        <f t="shared" si="445"/>
        <v>0</v>
      </c>
      <c r="L751" s="113">
        <f t="shared" si="449"/>
        <v>0</v>
      </c>
      <c r="M751" s="114">
        <f t="shared" si="450"/>
        <v>0</v>
      </c>
      <c r="N751" s="115">
        <f t="shared" si="446"/>
        <v>0</v>
      </c>
      <c r="O751" s="113">
        <f t="shared" si="451"/>
        <v>0</v>
      </c>
      <c r="P751" s="116">
        <f t="shared" si="452"/>
        <v>0</v>
      </c>
      <c r="Q751" s="117">
        <f t="shared" si="453"/>
        <v>0</v>
      </c>
      <c r="R751" s="118">
        <f t="shared" si="454"/>
        <v>0</v>
      </c>
      <c r="S751" s="111"/>
      <c r="T751" s="112"/>
      <c r="U751" s="119">
        <f t="shared" si="455"/>
        <v>0</v>
      </c>
      <c r="V751" s="120"/>
      <c r="W751" s="115">
        <f>IFERROR(IF(V751="",0,(SUMIF($G$3:U$3,"金额-入",$G751:U751)-SUMIF($G$3:U$3,"金额-出",$G751:U751))/(SUMIF($G$3:U$3,"数量-入",$G751:U751)-SUMIF($G$3:U$3,"数量-出",$G751:U751))),0)</f>
        <v>0</v>
      </c>
      <c r="X751" s="115">
        <f t="shared" si="456"/>
        <v>0</v>
      </c>
      <c r="Y751" s="121"/>
      <c r="Z751" s="122"/>
      <c r="AA751" s="111"/>
      <c r="AB751" s="112"/>
      <c r="AC751" s="119">
        <f t="shared" si="457"/>
        <v>0</v>
      </c>
      <c r="AD751" s="120"/>
      <c r="AE751" s="115">
        <f>IFERROR(IF(AD751="",0,(SUMIF($G$3:AC$3,"金额-入",$G751:AC751)-SUMIF($G$3:AC$3,"金额-出",$G751:AC751))/(SUMIF($G$3:AC$3,"数量-入",$G751:AC751)-SUMIF($G$3:AC$3,"数量-出",$G751:AC751))),0)</f>
        <v>0</v>
      </c>
      <c r="AF751" s="115">
        <f t="shared" si="458"/>
        <v>0</v>
      </c>
      <c r="AG751" s="121"/>
      <c r="AH751" s="122"/>
      <c r="AI751" s="123"/>
      <c r="AJ751" s="112"/>
      <c r="AK751" s="119">
        <f t="shared" si="459"/>
        <v>0</v>
      </c>
      <c r="AL751" s="124"/>
      <c r="AM751" s="115">
        <f>IFERROR(IF(AL751="",0,(SUMIF($G$3:AK$3,"金额-入",$G751:AK751)-SUMIF($G$3:AK$3,"金额-出",$G751:AK751))/(SUMIF($G$3:AK$3,"数量-入",$G751:AK751)-SUMIF($G$3:AK$3,"数量-出",$G751:AK751))),0)</f>
        <v>0</v>
      </c>
      <c r="AN751" s="115">
        <f t="shared" si="460"/>
        <v>0</v>
      </c>
      <c r="AO751" s="125"/>
      <c r="AP751" s="126"/>
      <c r="AQ751" s="123"/>
      <c r="AR751" s="112"/>
      <c r="AS751" s="119">
        <f t="shared" si="461"/>
        <v>0</v>
      </c>
      <c r="AT751" s="124"/>
      <c r="AU751" s="115">
        <f>IFERROR(IF(AT751="",0,(SUMIF($G$3:AS$3,"金额-入",$G751:AS751)-SUMIF($G$3:AS$3,"金额-出",$G751:AS751))/(SUMIF($G$3:AS$3,"数量-入",$G751:AS751)-SUMIF($G$3:AS$3,"数量-出",$G751:AS751))),0)</f>
        <v>0</v>
      </c>
      <c r="AV751" s="115">
        <f t="shared" si="462"/>
        <v>0</v>
      </c>
      <c r="AW751" s="125"/>
      <c r="AX751" s="126"/>
      <c r="AY751" s="123"/>
      <c r="AZ751" s="112"/>
      <c r="BA751" s="119">
        <f t="shared" si="463"/>
        <v>0</v>
      </c>
      <c r="BB751" s="124"/>
      <c r="BC751" s="115">
        <f>IFERROR(IF(BB751="",0,(SUMIF($G$3:BA$3,"金额-入",$G751:BA751)-SUMIF($G$3:BA$3,"金额-出",$G751:BA751))/(SUMIF($G$3:BA$3,"数量-入",$G751:BA751)-SUMIF($G$3:BA$3,"数量-出",$G751:BA751))),0)</f>
        <v>0</v>
      </c>
      <c r="BD751" s="115">
        <f t="shared" si="464"/>
        <v>0</v>
      </c>
      <c r="BE751" s="125"/>
      <c r="BF751" s="126"/>
      <c r="BG751" s="123"/>
      <c r="BH751" s="112"/>
      <c r="BI751" s="119">
        <f t="shared" si="465"/>
        <v>0</v>
      </c>
      <c r="BJ751" s="124"/>
      <c r="BK751" s="115">
        <f>IFERROR(IF(BJ751="",0,(SUMIF($G$3:BI$3,"金额-入",$G751:BI751)-SUMIF($G$3:BI$3,"金额-出",$G751:BI751))/(SUMIF($G$3:BI$3,"数量-入",$G751:BI751)-SUMIF($G$3:BI$3,"数量-出",$G751:BI751))),0)</f>
        <v>0</v>
      </c>
      <c r="BL751" s="115">
        <f t="shared" si="466"/>
        <v>0</v>
      </c>
      <c r="BM751" s="125"/>
      <c r="BN751" s="126"/>
      <c r="BO751" s="123"/>
      <c r="BP751" s="112"/>
      <c r="BQ751" s="119">
        <f t="shared" si="467"/>
        <v>0</v>
      </c>
      <c r="BR751" s="124"/>
      <c r="BS751" s="115">
        <f>IFERROR(IF(BR751="",0,(SUMIF($G$3:BQ$3,"金额-入",$G751:BQ751)-SUMIF($G$3:BQ$3,"金额-出",$G751:BQ751))/(SUMIF($G$3:BQ$3,"数量-入",$G751:BQ751)-SUMIF($G$3:BQ$3,"数量-出",$G751:BQ751))),0)</f>
        <v>0</v>
      </c>
      <c r="BT751" s="115">
        <f t="shared" si="468"/>
        <v>0</v>
      </c>
      <c r="BU751" s="125"/>
      <c r="BV751" s="126"/>
      <c r="BW751" s="123"/>
      <c r="BX751" s="112"/>
      <c r="BY751" s="119">
        <f t="shared" si="469"/>
        <v>0</v>
      </c>
      <c r="BZ751" s="124"/>
      <c r="CA751" s="115">
        <f>IFERROR(IF(BZ751="",0,(SUMIF($G$3:BY$3,"金额-入",$G751:BY751)-SUMIF($G$3:BY$3,"金额-出",$G751:BY751))/(SUMIF($G$3:BY$3,"数量-入",$G751:BY751)-SUMIF($G$3:BY$3,"数量-出",$G751:BY751))),0)</f>
        <v>0</v>
      </c>
      <c r="CB751" s="115">
        <f t="shared" si="470"/>
        <v>0</v>
      </c>
      <c r="CC751" s="125"/>
      <c r="CD751" s="126"/>
      <c r="CE751" s="123"/>
      <c r="CF751" s="112"/>
      <c r="CG751" s="119">
        <f t="shared" si="471"/>
        <v>0</v>
      </c>
      <c r="CH751" s="124"/>
      <c r="CI751" s="115">
        <f>IFERROR(IF(CH751="",0,(SUMIF($G$3:CG$3,"金额-入",$G751:CG751)-SUMIF($G$3:CG$3,"金额-出",$G751:CG751))/(SUMIF($G$3:CG$3,"数量-入",$G751:CG751)-SUMIF($G$3:CG$3,"数量-出",$G751:CG751))),0)</f>
        <v>0</v>
      </c>
      <c r="CJ751" s="115">
        <f t="shared" si="472"/>
        <v>0</v>
      </c>
      <c r="CK751" s="125"/>
      <c r="CL751" s="126"/>
      <c r="CM751" s="123"/>
      <c r="CN751" s="112"/>
      <c r="CO751" s="119">
        <f t="shared" si="473"/>
        <v>0</v>
      </c>
      <c r="CP751" s="124"/>
      <c r="CQ751" s="115">
        <f>IFERROR(IF(CP751="",0,(SUMIF($G$3:CO$3,"金额-入",$G751:CO751)-SUMIF($G$3:CO$3,"金额-出",$G751:CO751))/(SUMIF($G$3:CO$3,"数量-入",$G751:CO751)-SUMIF($G$3:CO$3,"数量-出",$G751:CO751))),0)</f>
        <v>0</v>
      </c>
      <c r="CR751" s="115">
        <f t="shared" si="474"/>
        <v>0</v>
      </c>
      <c r="CS751" s="125"/>
      <c r="CT751" s="126"/>
      <c r="CU751" s="123"/>
      <c r="CV751" s="112"/>
      <c r="CW751" s="119">
        <f t="shared" si="475"/>
        <v>0</v>
      </c>
      <c r="CX751" s="124"/>
      <c r="CY751" s="115">
        <f>IFERROR(IF(CX751="",0,(SUMIF($G$3:CW$3,"金额-入",$G751:CW751)-SUMIF($G$3:CW$3,"金额-出",$G751:CW751))/(SUMIF($G$3:CW$3,"数量-入",$G751:CW751)-SUMIF($G$3:CW$3,"数量-出",$G751:CW751))),0)</f>
        <v>0</v>
      </c>
      <c r="CZ751" s="115">
        <f t="shared" si="476"/>
        <v>0</v>
      </c>
      <c r="DA751" s="125"/>
      <c r="DB751" s="126"/>
      <c r="DC751" s="123"/>
      <c r="DD751" s="112"/>
      <c r="DE751" s="119">
        <f t="shared" si="477"/>
        <v>0</v>
      </c>
      <c r="DF751" s="124"/>
      <c r="DG751" s="115">
        <f>IFERROR(IF(DF751="",0,(SUMIF($G$3:DE$3,"金额-入",$G751:DE751)-SUMIF($G$3:DE$3,"金额-出",$G751:DE751))/(SUMIF($G$3:DE$3,"数量-入",$G751:DE751)-SUMIF($G$3:DE$3,"数量-出",$G751:DE751))),0)</f>
        <v>0</v>
      </c>
      <c r="DH751" s="115">
        <f t="shared" si="478"/>
        <v>0</v>
      </c>
      <c r="DI751" s="125"/>
      <c r="DJ751" s="126"/>
      <c r="DK751" s="109">
        <f t="array" ref="DK751">MIN(IF(($G$3:$DJ$3="单价")*(G751:DJ751&lt;&gt;0),G751:DJ751))</f>
        <v>0</v>
      </c>
      <c r="DL751" s="97">
        <f t="array" ref="DL751">MAX(IF($G$3:$DJ$3="单价",G751:DJ751))</f>
        <v>0</v>
      </c>
      <c r="DM751" s="115">
        <f t="shared" si="479"/>
        <v>0</v>
      </c>
      <c r="DN751" s="127"/>
      <c r="DO751" s="2"/>
      <c r="DP751" s="11">
        <f t="shared" si="480"/>
        <v>0</v>
      </c>
      <c r="DQ751" s="11">
        <f t="shared" si="481"/>
        <v>0</v>
      </c>
      <c r="DR751" s="11"/>
      <c r="DS751" s="11"/>
      <c r="DT751" s="11"/>
      <c r="DU751" s="2"/>
      <c r="DV751" s="2"/>
      <c r="DW751" s="2"/>
      <c r="DX751" s="2"/>
      <c r="DY751" s="2"/>
    </row>
    <row r="752" spans="1:129" ht="18" hidden="1" customHeight="1" outlineLevel="1" x14ac:dyDescent="0.15">
      <c r="A752" s="2"/>
      <c r="B752" s="53">
        <f t="shared" si="444"/>
        <v>748</v>
      </c>
      <c r="C752" s="5"/>
      <c r="D752" s="6"/>
      <c r="E752" s="7"/>
      <c r="F752" s="8"/>
      <c r="G752" s="111"/>
      <c r="H752" s="112"/>
      <c r="I752" s="113">
        <f t="shared" si="447"/>
        <v>0</v>
      </c>
      <c r="J752" s="114">
        <f t="shared" si="448"/>
        <v>0</v>
      </c>
      <c r="K752" s="115">
        <f t="shared" si="445"/>
        <v>0</v>
      </c>
      <c r="L752" s="113">
        <f t="shared" si="449"/>
        <v>0</v>
      </c>
      <c r="M752" s="114">
        <f t="shared" si="450"/>
        <v>0</v>
      </c>
      <c r="N752" s="115">
        <f t="shared" si="446"/>
        <v>0</v>
      </c>
      <c r="O752" s="113">
        <f t="shared" si="451"/>
        <v>0</v>
      </c>
      <c r="P752" s="116">
        <f t="shared" si="452"/>
        <v>0</v>
      </c>
      <c r="Q752" s="117">
        <f t="shared" si="453"/>
        <v>0</v>
      </c>
      <c r="R752" s="118">
        <f t="shared" si="454"/>
        <v>0</v>
      </c>
      <c r="S752" s="111"/>
      <c r="T752" s="112"/>
      <c r="U752" s="119">
        <f t="shared" si="455"/>
        <v>0</v>
      </c>
      <c r="V752" s="120"/>
      <c r="W752" s="115">
        <f>IFERROR(IF(V752="",0,(SUMIF($G$3:U$3,"金额-入",$G752:U752)-SUMIF($G$3:U$3,"金额-出",$G752:U752))/(SUMIF($G$3:U$3,"数量-入",$G752:U752)-SUMIF($G$3:U$3,"数量-出",$G752:U752))),0)</f>
        <v>0</v>
      </c>
      <c r="X752" s="115">
        <f t="shared" si="456"/>
        <v>0</v>
      </c>
      <c r="Y752" s="121"/>
      <c r="Z752" s="122"/>
      <c r="AA752" s="111"/>
      <c r="AB752" s="112"/>
      <c r="AC752" s="119">
        <f t="shared" si="457"/>
        <v>0</v>
      </c>
      <c r="AD752" s="120"/>
      <c r="AE752" s="115">
        <f>IFERROR(IF(AD752="",0,(SUMIF($G$3:AC$3,"金额-入",$G752:AC752)-SUMIF($G$3:AC$3,"金额-出",$G752:AC752))/(SUMIF($G$3:AC$3,"数量-入",$G752:AC752)-SUMIF($G$3:AC$3,"数量-出",$G752:AC752))),0)</f>
        <v>0</v>
      </c>
      <c r="AF752" s="115">
        <f t="shared" si="458"/>
        <v>0</v>
      </c>
      <c r="AG752" s="121"/>
      <c r="AH752" s="122"/>
      <c r="AI752" s="123"/>
      <c r="AJ752" s="112"/>
      <c r="AK752" s="119">
        <f t="shared" si="459"/>
        <v>0</v>
      </c>
      <c r="AL752" s="124"/>
      <c r="AM752" s="115">
        <f>IFERROR(IF(AL752="",0,(SUMIF($G$3:AK$3,"金额-入",$G752:AK752)-SUMIF($G$3:AK$3,"金额-出",$G752:AK752))/(SUMIF($G$3:AK$3,"数量-入",$G752:AK752)-SUMIF($G$3:AK$3,"数量-出",$G752:AK752))),0)</f>
        <v>0</v>
      </c>
      <c r="AN752" s="115">
        <f t="shared" si="460"/>
        <v>0</v>
      </c>
      <c r="AO752" s="125"/>
      <c r="AP752" s="126"/>
      <c r="AQ752" s="123"/>
      <c r="AR752" s="112"/>
      <c r="AS752" s="119">
        <f t="shared" si="461"/>
        <v>0</v>
      </c>
      <c r="AT752" s="124"/>
      <c r="AU752" s="115">
        <f>IFERROR(IF(AT752="",0,(SUMIF($G$3:AS$3,"金额-入",$G752:AS752)-SUMIF($G$3:AS$3,"金额-出",$G752:AS752))/(SUMIF($G$3:AS$3,"数量-入",$G752:AS752)-SUMIF($G$3:AS$3,"数量-出",$G752:AS752))),0)</f>
        <v>0</v>
      </c>
      <c r="AV752" s="115">
        <f t="shared" si="462"/>
        <v>0</v>
      </c>
      <c r="AW752" s="125"/>
      <c r="AX752" s="126"/>
      <c r="AY752" s="123"/>
      <c r="AZ752" s="112"/>
      <c r="BA752" s="119">
        <f t="shared" si="463"/>
        <v>0</v>
      </c>
      <c r="BB752" s="124"/>
      <c r="BC752" s="115">
        <f>IFERROR(IF(BB752="",0,(SUMIF($G$3:BA$3,"金额-入",$G752:BA752)-SUMIF($G$3:BA$3,"金额-出",$G752:BA752))/(SUMIF($G$3:BA$3,"数量-入",$G752:BA752)-SUMIF($G$3:BA$3,"数量-出",$G752:BA752))),0)</f>
        <v>0</v>
      </c>
      <c r="BD752" s="115">
        <f t="shared" si="464"/>
        <v>0</v>
      </c>
      <c r="BE752" s="125"/>
      <c r="BF752" s="126"/>
      <c r="BG752" s="123"/>
      <c r="BH752" s="112"/>
      <c r="BI752" s="119">
        <f t="shared" si="465"/>
        <v>0</v>
      </c>
      <c r="BJ752" s="124"/>
      <c r="BK752" s="115">
        <f>IFERROR(IF(BJ752="",0,(SUMIF($G$3:BI$3,"金额-入",$G752:BI752)-SUMIF($G$3:BI$3,"金额-出",$G752:BI752))/(SUMIF($G$3:BI$3,"数量-入",$G752:BI752)-SUMIF($G$3:BI$3,"数量-出",$G752:BI752))),0)</f>
        <v>0</v>
      </c>
      <c r="BL752" s="115">
        <f t="shared" si="466"/>
        <v>0</v>
      </c>
      <c r="BM752" s="125"/>
      <c r="BN752" s="126"/>
      <c r="BO752" s="123"/>
      <c r="BP752" s="112"/>
      <c r="BQ752" s="119">
        <f t="shared" si="467"/>
        <v>0</v>
      </c>
      <c r="BR752" s="124"/>
      <c r="BS752" s="115">
        <f>IFERROR(IF(BR752="",0,(SUMIF($G$3:BQ$3,"金额-入",$G752:BQ752)-SUMIF($G$3:BQ$3,"金额-出",$G752:BQ752))/(SUMIF($G$3:BQ$3,"数量-入",$G752:BQ752)-SUMIF($G$3:BQ$3,"数量-出",$G752:BQ752))),0)</f>
        <v>0</v>
      </c>
      <c r="BT752" s="115">
        <f t="shared" si="468"/>
        <v>0</v>
      </c>
      <c r="BU752" s="125"/>
      <c r="BV752" s="126"/>
      <c r="BW752" s="123"/>
      <c r="BX752" s="112"/>
      <c r="BY752" s="119">
        <f t="shared" si="469"/>
        <v>0</v>
      </c>
      <c r="BZ752" s="124"/>
      <c r="CA752" s="115">
        <f>IFERROR(IF(BZ752="",0,(SUMIF($G$3:BY$3,"金额-入",$G752:BY752)-SUMIF($G$3:BY$3,"金额-出",$G752:BY752))/(SUMIF($G$3:BY$3,"数量-入",$G752:BY752)-SUMIF($G$3:BY$3,"数量-出",$G752:BY752))),0)</f>
        <v>0</v>
      </c>
      <c r="CB752" s="115">
        <f t="shared" si="470"/>
        <v>0</v>
      </c>
      <c r="CC752" s="125"/>
      <c r="CD752" s="126"/>
      <c r="CE752" s="123"/>
      <c r="CF752" s="112"/>
      <c r="CG752" s="119">
        <f t="shared" si="471"/>
        <v>0</v>
      </c>
      <c r="CH752" s="124"/>
      <c r="CI752" s="115">
        <f>IFERROR(IF(CH752="",0,(SUMIF($G$3:CG$3,"金额-入",$G752:CG752)-SUMIF($G$3:CG$3,"金额-出",$G752:CG752))/(SUMIF($G$3:CG$3,"数量-入",$G752:CG752)-SUMIF($G$3:CG$3,"数量-出",$G752:CG752))),0)</f>
        <v>0</v>
      </c>
      <c r="CJ752" s="115">
        <f t="shared" si="472"/>
        <v>0</v>
      </c>
      <c r="CK752" s="125"/>
      <c r="CL752" s="126"/>
      <c r="CM752" s="123"/>
      <c r="CN752" s="112"/>
      <c r="CO752" s="119">
        <f t="shared" si="473"/>
        <v>0</v>
      </c>
      <c r="CP752" s="124"/>
      <c r="CQ752" s="115">
        <f>IFERROR(IF(CP752="",0,(SUMIF($G$3:CO$3,"金额-入",$G752:CO752)-SUMIF($G$3:CO$3,"金额-出",$G752:CO752))/(SUMIF($G$3:CO$3,"数量-入",$G752:CO752)-SUMIF($G$3:CO$3,"数量-出",$G752:CO752))),0)</f>
        <v>0</v>
      </c>
      <c r="CR752" s="115">
        <f t="shared" si="474"/>
        <v>0</v>
      </c>
      <c r="CS752" s="125"/>
      <c r="CT752" s="126"/>
      <c r="CU752" s="123"/>
      <c r="CV752" s="112"/>
      <c r="CW752" s="119">
        <f t="shared" si="475"/>
        <v>0</v>
      </c>
      <c r="CX752" s="124"/>
      <c r="CY752" s="115">
        <f>IFERROR(IF(CX752="",0,(SUMIF($G$3:CW$3,"金额-入",$G752:CW752)-SUMIF($G$3:CW$3,"金额-出",$G752:CW752))/(SUMIF($G$3:CW$3,"数量-入",$G752:CW752)-SUMIF($G$3:CW$3,"数量-出",$G752:CW752))),0)</f>
        <v>0</v>
      </c>
      <c r="CZ752" s="115">
        <f t="shared" si="476"/>
        <v>0</v>
      </c>
      <c r="DA752" s="125"/>
      <c r="DB752" s="126"/>
      <c r="DC752" s="123"/>
      <c r="DD752" s="112"/>
      <c r="DE752" s="119">
        <f t="shared" si="477"/>
        <v>0</v>
      </c>
      <c r="DF752" s="124"/>
      <c r="DG752" s="115">
        <f>IFERROR(IF(DF752="",0,(SUMIF($G$3:DE$3,"金额-入",$G752:DE752)-SUMIF($G$3:DE$3,"金额-出",$G752:DE752))/(SUMIF($G$3:DE$3,"数量-入",$G752:DE752)-SUMIF($G$3:DE$3,"数量-出",$G752:DE752))),0)</f>
        <v>0</v>
      </c>
      <c r="DH752" s="115">
        <f t="shared" si="478"/>
        <v>0</v>
      </c>
      <c r="DI752" s="125"/>
      <c r="DJ752" s="126"/>
      <c r="DK752" s="109">
        <f t="array" ref="DK752">MIN(IF(($G$3:$DJ$3="单价")*(G752:DJ752&lt;&gt;0),G752:DJ752))</f>
        <v>0</v>
      </c>
      <c r="DL752" s="97">
        <f t="array" ref="DL752">MAX(IF($G$3:$DJ$3="单价",G752:DJ752))</f>
        <v>0</v>
      </c>
      <c r="DM752" s="115">
        <f t="shared" si="479"/>
        <v>0</v>
      </c>
      <c r="DN752" s="127"/>
      <c r="DO752" s="2"/>
      <c r="DP752" s="11">
        <f t="shared" si="480"/>
        <v>0</v>
      </c>
      <c r="DQ752" s="11">
        <f t="shared" si="481"/>
        <v>0</v>
      </c>
      <c r="DR752" s="11"/>
      <c r="DS752" s="11"/>
      <c r="DT752" s="11"/>
      <c r="DU752" s="2"/>
      <c r="DV752" s="2"/>
      <c r="DW752" s="2"/>
      <c r="DX752" s="2"/>
      <c r="DY752" s="2"/>
    </row>
    <row r="753" spans="1:129" ht="18" hidden="1" customHeight="1" outlineLevel="1" x14ac:dyDescent="0.15">
      <c r="A753" s="2"/>
      <c r="B753" s="53">
        <f t="shared" si="444"/>
        <v>749</v>
      </c>
      <c r="C753" s="5"/>
      <c r="D753" s="6"/>
      <c r="E753" s="7"/>
      <c r="F753" s="8"/>
      <c r="G753" s="111"/>
      <c r="H753" s="112"/>
      <c r="I753" s="113">
        <f t="shared" si="447"/>
        <v>0</v>
      </c>
      <c r="J753" s="114">
        <f t="shared" si="448"/>
        <v>0</v>
      </c>
      <c r="K753" s="115">
        <f t="shared" si="445"/>
        <v>0</v>
      </c>
      <c r="L753" s="113">
        <f t="shared" si="449"/>
        <v>0</v>
      </c>
      <c r="M753" s="114">
        <f t="shared" si="450"/>
        <v>0</v>
      </c>
      <c r="N753" s="115">
        <f t="shared" si="446"/>
        <v>0</v>
      </c>
      <c r="O753" s="113">
        <f t="shared" si="451"/>
        <v>0</v>
      </c>
      <c r="P753" s="116">
        <f t="shared" si="452"/>
        <v>0</v>
      </c>
      <c r="Q753" s="117">
        <f t="shared" si="453"/>
        <v>0</v>
      </c>
      <c r="R753" s="118">
        <f t="shared" si="454"/>
        <v>0</v>
      </c>
      <c r="S753" s="111"/>
      <c r="T753" s="112"/>
      <c r="U753" s="119">
        <f t="shared" si="455"/>
        <v>0</v>
      </c>
      <c r="V753" s="120"/>
      <c r="W753" s="115">
        <f>IFERROR(IF(V753="",0,(SUMIF($G$3:U$3,"金额-入",$G753:U753)-SUMIF($G$3:U$3,"金额-出",$G753:U753))/(SUMIF($G$3:U$3,"数量-入",$G753:U753)-SUMIF($G$3:U$3,"数量-出",$G753:U753))),0)</f>
        <v>0</v>
      </c>
      <c r="X753" s="115">
        <f t="shared" si="456"/>
        <v>0</v>
      </c>
      <c r="Y753" s="121"/>
      <c r="Z753" s="122"/>
      <c r="AA753" s="111"/>
      <c r="AB753" s="112"/>
      <c r="AC753" s="119">
        <f t="shared" si="457"/>
        <v>0</v>
      </c>
      <c r="AD753" s="120"/>
      <c r="AE753" s="115">
        <f>IFERROR(IF(AD753="",0,(SUMIF($G$3:AC$3,"金额-入",$G753:AC753)-SUMIF($G$3:AC$3,"金额-出",$G753:AC753))/(SUMIF($G$3:AC$3,"数量-入",$G753:AC753)-SUMIF($G$3:AC$3,"数量-出",$G753:AC753))),0)</f>
        <v>0</v>
      </c>
      <c r="AF753" s="115">
        <f t="shared" si="458"/>
        <v>0</v>
      </c>
      <c r="AG753" s="121"/>
      <c r="AH753" s="122"/>
      <c r="AI753" s="123"/>
      <c r="AJ753" s="112"/>
      <c r="AK753" s="119">
        <f t="shared" si="459"/>
        <v>0</v>
      </c>
      <c r="AL753" s="124"/>
      <c r="AM753" s="115">
        <f>IFERROR(IF(AL753="",0,(SUMIF($G$3:AK$3,"金额-入",$G753:AK753)-SUMIF($G$3:AK$3,"金额-出",$G753:AK753))/(SUMIF($G$3:AK$3,"数量-入",$G753:AK753)-SUMIF($G$3:AK$3,"数量-出",$G753:AK753))),0)</f>
        <v>0</v>
      </c>
      <c r="AN753" s="115">
        <f t="shared" si="460"/>
        <v>0</v>
      </c>
      <c r="AO753" s="125"/>
      <c r="AP753" s="126"/>
      <c r="AQ753" s="123"/>
      <c r="AR753" s="112"/>
      <c r="AS753" s="119">
        <f t="shared" si="461"/>
        <v>0</v>
      </c>
      <c r="AT753" s="124"/>
      <c r="AU753" s="115">
        <f>IFERROR(IF(AT753="",0,(SUMIF($G$3:AS$3,"金额-入",$G753:AS753)-SUMIF($G$3:AS$3,"金额-出",$G753:AS753))/(SUMIF($G$3:AS$3,"数量-入",$G753:AS753)-SUMIF($G$3:AS$3,"数量-出",$G753:AS753))),0)</f>
        <v>0</v>
      </c>
      <c r="AV753" s="115">
        <f t="shared" si="462"/>
        <v>0</v>
      </c>
      <c r="AW753" s="125"/>
      <c r="AX753" s="126"/>
      <c r="AY753" s="123"/>
      <c r="AZ753" s="112"/>
      <c r="BA753" s="119">
        <f t="shared" si="463"/>
        <v>0</v>
      </c>
      <c r="BB753" s="124"/>
      <c r="BC753" s="115">
        <f>IFERROR(IF(BB753="",0,(SUMIF($G$3:BA$3,"金额-入",$G753:BA753)-SUMIF($G$3:BA$3,"金额-出",$G753:BA753))/(SUMIF($G$3:BA$3,"数量-入",$G753:BA753)-SUMIF($G$3:BA$3,"数量-出",$G753:BA753))),0)</f>
        <v>0</v>
      </c>
      <c r="BD753" s="115">
        <f t="shared" si="464"/>
        <v>0</v>
      </c>
      <c r="BE753" s="125"/>
      <c r="BF753" s="126"/>
      <c r="BG753" s="123"/>
      <c r="BH753" s="112"/>
      <c r="BI753" s="119">
        <f t="shared" si="465"/>
        <v>0</v>
      </c>
      <c r="BJ753" s="124"/>
      <c r="BK753" s="115">
        <f>IFERROR(IF(BJ753="",0,(SUMIF($G$3:BI$3,"金额-入",$G753:BI753)-SUMIF($G$3:BI$3,"金额-出",$G753:BI753))/(SUMIF($G$3:BI$3,"数量-入",$G753:BI753)-SUMIF($G$3:BI$3,"数量-出",$G753:BI753))),0)</f>
        <v>0</v>
      </c>
      <c r="BL753" s="115">
        <f t="shared" si="466"/>
        <v>0</v>
      </c>
      <c r="BM753" s="125"/>
      <c r="BN753" s="126"/>
      <c r="BO753" s="123"/>
      <c r="BP753" s="112"/>
      <c r="BQ753" s="119">
        <f t="shared" si="467"/>
        <v>0</v>
      </c>
      <c r="BR753" s="124"/>
      <c r="BS753" s="115">
        <f>IFERROR(IF(BR753="",0,(SUMIF($G$3:BQ$3,"金额-入",$G753:BQ753)-SUMIF($G$3:BQ$3,"金额-出",$G753:BQ753))/(SUMIF($G$3:BQ$3,"数量-入",$G753:BQ753)-SUMIF($G$3:BQ$3,"数量-出",$G753:BQ753))),0)</f>
        <v>0</v>
      </c>
      <c r="BT753" s="115">
        <f t="shared" si="468"/>
        <v>0</v>
      </c>
      <c r="BU753" s="125"/>
      <c r="BV753" s="126"/>
      <c r="BW753" s="123"/>
      <c r="BX753" s="112"/>
      <c r="BY753" s="119">
        <f t="shared" si="469"/>
        <v>0</v>
      </c>
      <c r="BZ753" s="124"/>
      <c r="CA753" s="115">
        <f>IFERROR(IF(BZ753="",0,(SUMIF($G$3:BY$3,"金额-入",$G753:BY753)-SUMIF($G$3:BY$3,"金额-出",$G753:BY753))/(SUMIF($G$3:BY$3,"数量-入",$G753:BY753)-SUMIF($G$3:BY$3,"数量-出",$G753:BY753))),0)</f>
        <v>0</v>
      </c>
      <c r="CB753" s="115">
        <f t="shared" si="470"/>
        <v>0</v>
      </c>
      <c r="CC753" s="125"/>
      <c r="CD753" s="126"/>
      <c r="CE753" s="123"/>
      <c r="CF753" s="112"/>
      <c r="CG753" s="119">
        <f t="shared" si="471"/>
        <v>0</v>
      </c>
      <c r="CH753" s="124"/>
      <c r="CI753" s="115">
        <f>IFERROR(IF(CH753="",0,(SUMIF($G$3:CG$3,"金额-入",$G753:CG753)-SUMIF($G$3:CG$3,"金额-出",$G753:CG753))/(SUMIF($G$3:CG$3,"数量-入",$G753:CG753)-SUMIF($G$3:CG$3,"数量-出",$G753:CG753))),0)</f>
        <v>0</v>
      </c>
      <c r="CJ753" s="115">
        <f t="shared" si="472"/>
        <v>0</v>
      </c>
      <c r="CK753" s="125"/>
      <c r="CL753" s="126"/>
      <c r="CM753" s="123"/>
      <c r="CN753" s="112"/>
      <c r="CO753" s="119">
        <f t="shared" si="473"/>
        <v>0</v>
      </c>
      <c r="CP753" s="124"/>
      <c r="CQ753" s="115">
        <f>IFERROR(IF(CP753="",0,(SUMIF($G$3:CO$3,"金额-入",$G753:CO753)-SUMIF($G$3:CO$3,"金额-出",$G753:CO753))/(SUMIF($G$3:CO$3,"数量-入",$G753:CO753)-SUMIF($G$3:CO$3,"数量-出",$G753:CO753))),0)</f>
        <v>0</v>
      </c>
      <c r="CR753" s="115">
        <f t="shared" si="474"/>
        <v>0</v>
      </c>
      <c r="CS753" s="125"/>
      <c r="CT753" s="126"/>
      <c r="CU753" s="123"/>
      <c r="CV753" s="112"/>
      <c r="CW753" s="119">
        <f t="shared" si="475"/>
        <v>0</v>
      </c>
      <c r="CX753" s="124"/>
      <c r="CY753" s="115">
        <f>IFERROR(IF(CX753="",0,(SUMIF($G$3:CW$3,"金额-入",$G753:CW753)-SUMIF($G$3:CW$3,"金额-出",$G753:CW753))/(SUMIF($G$3:CW$3,"数量-入",$G753:CW753)-SUMIF($G$3:CW$3,"数量-出",$G753:CW753))),0)</f>
        <v>0</v>
      </c>
      <c r="CZ753" s="115">
        <f t="shared" si="476"/>
        <v>0</v>
      </c>
      <c r="DA753" s="125"/>
      <c r="DB753" s="126"/>
      <c r="DC753" s="123"/>
      <c r="DD753" s="112"/>
      <c r="DE753" s="119">
        <f t="shared" si="477"/>
        <v>0</v>
      </c>
      <c r="DF753" s="124"/>
      <c r="DG753" s="115">
        <f>IFERROR(IF(DF753="",0,(SUMIF($G$3:DE$3,"金额-入",$G753:DE753)-SUMIF($G$3:DE$3,"金额-出",$G753:DE753))/(SUMIF($G$3:DE$3,"数量-入",$G753:DE753)-SUMIF($G$3:DE$3,"数量-出",$G753:DE753))),0)</f>
        <v>0</v>
      </c>
      <c r="DH753" s="115">
        <f t="shared" si="478"/>
        <v>0</v>
      </c>
      <c r="DI753" s="125"/>
      <c r="DJ753" s="126"/>
      <c r="DK753" s="109">
        <f t="array" ref="DK753">MIN(IF(($G$3:$DJ$3="单价")*(G753:DJ753&lt;&gt;0),G753:DJ753))</f>
        <v>0</v>
      </c>
      <c r="DL753" s="97">
        <f t="array" ref="DL753">MAX(IF($G$3:$DJ$3="单价",G753:DJ753))</f>
        <v>0</v>
      </c>
      <c r="DM753" s="115">
        <f t="shared" si="479"/>
        <v>0</v>
      </c>
      <c r="DN753" s="127"/>
      <c r="DO753" s="2"/>
      <c r="DP753" s="11">
        <f t="shared" si="480"/>
        <v>0</v>
      </c>
      <c r="DQ753" s="11">
        <f t="shared" si="481"/>
        <v>0</v>
      </c>
      <c r="DR753" s="11"/>
      <c r="DS753" s="11"/>
      <c r="DT753" s="11"/>
      <c r="DU753" s="2"/>
      <c r="DV753" s="2"/>
      <c r="DW753" s="2"/>
      <c r="DX753" s="2"/>
      <c r="DY753" s="2"/>
    </row>
    <row r="754" spans="1:129" ht="18" hidden="1" customHeight="1" outlineLevel="1" x14ac:dyDescent="0.15">
      <c r="A754" s="2"/>
      <c r="B754" s="53">
        <f t="shared" si="444"/>
        <v>750</v>
      </c>
      <c r="C754" s="5"/>
      <c r="D754" s="6"/>
      <c r="E754" s="7"/>
      <c r="F754" s="8"/>
      <c r="G754" s="111"/>
      <c r="H754" s="112"/>
      <c r="I754" s="113">
        <f t="shared" si="447"/>
        <v>0</v>
      </c>
      <c r="J754" s="114">
        <f t="shared" si="448"/>
        <v>0</v>
      </c>
      <c r="K754" s="115">
        <f t="shared" si="445"/>
        <v>0</v>
      </c>
      <c r="L754" s="113">
        <f t="shared" si="449"/>
        <v>0</v>
      </c>
      <c r="M754" s="114">
        <f t="shared" si="450"/>
        <v>0</v>
      </c>
      <c r="N754" s="115">
        <f t="shared" si="446"/>
        <v>0</v>
      </c>
      <c r="O754" s="113">
        <f t="shared" si="451"/>
        <v>0</v>
      </c>
      <c r="P754" s="116">
        <f t="shared" si="452"/>
        <v>0</v>
      </c>
      <c r="Q754" s="117">
        <f t="shared" si="453"/>
        <v>0</v>
      </c>
      <c r="R754" s="118">
        <f t="shared" si="454"/>
        <v>0</v>
      </c>
      <c r="S754" s="111"/>
      <c r="T754" s="112"/>
      <c r="U754" s="119">
        <f t="shared" si="455"/>
        <v>0</v>
      </c>
      <c r="V754" s="120"/>
      <c r="W754" s="115">
        <f>IFERROR(IF(V754="",0,(SUMIF($G$3:U$3,"金额-入",$G754:U754)-SUMIF($G$3:U$3,"金额-出",$G754:U754))/(SUMIF($G$3:U$3,"数量-入",$G754:U754)-SUMIF($G$3:U$3,"数量-出",$G754:U754))),0)</f>
        <v>0</v>
      </c>
      <c r="X754" s="115">
        <f t="shared" si="456"/>
        <v>0</v>
      </c>
      <c r="Y754" s="121"/>
      <c r="Z754" s="122"/>
      <c r="AA754" s="111"/>
      <c r="AB754" s="112"/>
      <c r="AC754" s="119">
        <f t="shared" si="457"/>
        <v>0</v>
      </c>
      <c r="AD754" s="120"/>
      <c r="AE754" s="115">
        <f>IFERROR(IF(AD754="",0,(SUMIF($G$3:AC$3,"金额-入",$G754:AC754)-SUMIF($G$3:AC$3,"金额-出",$G754:AC754))/(SUMIF($G$3:AC$3,"数量-入",$G754:AC754)-SUMIF($G$3:AC$3,"数量-出",$G754:AC754))),0)</f>
        <v>0</v>
      </c>
      <c r="AF754" s="115">
        <f t="shared" si="458"/>
        <v>0</v>
      </c>
      <c r="AG754" s="121"/>
      <c r="AH754" s="122"/>
      <c r="AI754" s="123"/>
      <c r="AJ754" s="112"/>
      <c r="AK754" s="119">
        <f t="shared" si="459"/>
        <v>0</v>
      </c>
      <c r="AL754" s="124"/>
      <c r="AM754" s="115">
        <f>IFERROR(IF(AL754="",0,(SUMIF($G$3:AK$3,"金额-入",$G754:AK754)-SUMIF($G$3:AK$3,"金额-出",$G754:AK754))/(SUMIF($G$3:AK$3,"数量-入",$G754:AK754)-SUMIF($G$3:AK$3,"数量-出",$G754:AK754))),0)</f>
        <v>0</v>
      </c>
      <c r="AN754" s="115">
        <f t="shared" si="460"/>
        <v>0</v>
      </c>
      <c r="AO754" s="125"/>
      <c r="AP754" s="126"/>
      <c r="AQ754" s="123"/>
      <c r="AR754" s="112"/>
      <c r="AS754" s="119">
        <f t="shared" si="461"/>
        <v>0</v>
      </c>
      <c r="AT754" s="124"/>
      <c r="AU754" s="115">
        <f>IFERROR(IF(AT754="",0,(SUMIF($G$3:AS$3,"金额-入",$G754:AS754)-SUMIF($G$3:AS$3,"金额-出",$G754:AS754))/(SUMIF($G$3:AS$3,"数量-入",$G754:AS754)-SUMIF($G$3:AS$3,"数量-出",$G754:AS754))),0)</f>
        <v>0</v>
      </c>
      <c r="AV754" s="115">
        <f t="shared" si="462"/>
        <v>0</v>
      </c>
      <c r="AW754" s="125"/>
      <c r="AX754" s="126"/>
      <c r="AY754" s="123"/>
      <c r="AZ754" s="112"/>
      <c r="BA754" s="119">
        <f t="shared" si="463"/>
        <v>0</v>
      </c>
      <c r="BB754" s="124"/>
      <c r="BC754" s="115">
        <f>IFERROR(IF(BB754="",0,(SUMIF($G$3:BA$3,"金额-入",$G754:BA754)-SUMIF($G$3:BA$3,"金额-出",$G754:BA754))/(SUMIF($G$3:BA$3,"数量-入",$G754:BA754)-SUMIF($G$3:BA$3,"数量-出",$G754:BA754))),0)</f>
        <v>0</v>
      </c>
      <c r="BD754" s="115">
        <f t="shared" si="464"/>
        <v>0</v>
      </c>
      <c r="BE754" s="125"/>
      <c r="BF754" s="126"/>
      <c r="BG754" s="123"/>
      <c r="BH754" s="112"/>
      <c r="BI754" s="119">
        <f t="shared" si="465"/>
        <v>0</v>
      </c>
      <c r="BJ754" s="124"/>
      <c r="BK754" s="115">
        <f>IFERROR(IF(BJ754="",0,(SUMIF($G$3:BI$3,"金额-入",$G754:BI754)-SUMIF($G$3:BI$3,"金额-出",$G754:BI754))/(SUMIF($G$3:BI$3,"数量-入",$G754:BI754)-SUMIF($G$3:BI$3,"数量-出",$G754:BI754))),0)</f>
        <v>0</v>
      </c>
      <c r="BL754" s="115">
        <f t="shared" si="466"/>
        <v>0</v>
      </c>
      <c r="BM754" s="125"/>
      <c r="BN754" s="126"/>
      <c r="BO754" s="123"/>
      <c r="BP754" s="112"/>
      <c r="BQ754" s="119">
        <f t="shared" si="467"/>
        <v>0</v>
      </c>
      <c r="BR754" s="124"/>
      <c r="BS754" s="115">
        <f>IFERROR(IF(BR754="",0,(SUMIF($G$3:BQ$3,"金额-入",$G754:BQ754)-SUMIF($G$3:BQ$3,"金额-出",$G754:BQ754))/(SUMIF($G$3:BQ$3,"数量-入",$G754:BQ754)-SUMIF($G$3:BQ$3,"数量-出",$G754:BQ754))),0)</f>
        <v>0</v>
      </c>
      <c r="BT754" s="115">
        <f t="shared" si="468"/>
        <v>0</v>
      </c>
      <c r="BU754" s="125"/>
      <c r="BV754" s="126"/>
      <c r="BW754" s="123"/>
      <c r="BX754" s="112"/>
      <c r="BY754" s="119">
        <f t="shared" si="469"/>
        <v>0</v>
      </c>
      <c r="BZ754" s="124"/>
      <c r="CA754" s="115">
        <f>IFERROR(IF(BZ754="",0,(SUMIF($G$3:BY$3,"金额-入",$G754:BY754)-SUMIF($G$3:BY$3,"金额-出",$G754:BY754))/(SUMIF($G$3:BY$3,"数量-入",$G754:BY754)-SUMIF($G$3:BY$3,"数量-出",$G754:BY754))),0)</f>
        <v>0</v>
      </c>
      <c r="CB754" s="115">
        <f t="shared" si="470"/>
        <v>0</v>
      </c>
      <c r="CC754" s="125"/>
      <c r="CD754" s="126"/>
      <c r="CE754" s="123"/>
      <c r="CF754" s="112"/>
      <c r="CG754" s="119">
        <f t="shared" si="471"/>
        <v>0</v>
      </c>
      <c r="CH754" s="124"/>
      <c r="CI754" s="115">
        <f>IFERROR(IF(CH754="",0,(SUMIF($G$3:CG$3,"金额-入",$G754:CG754)-SUMIF($G$3:CG$3,"金额-出",$G754:CG754))/(SUMIF($G$3:CG$3,"数量-入",$G754:CG754)-SUMIF($G$3:CG$3,"数量-出",$G754:CG754))),0)</f>
        <v>0</v>
      </c>
      <c r="CJ754" s="115">
        <f t="shared" si="472"/>
        <v>0</v>
      </c>
      <c r="CK754" s="125"/>
      <c r="CL754" s="126"/>
      <c r="CM754" s="123"/>
      <c r="CN754" s="112"/>
      <c r="CO754" s="119">
        <f t="shared" si="473"/>
        <v>0</v>
      </c>
      <c r="CP754" s="124"/>
      <c r="CQ754" s="115">
        <f>IFERROR(IF(CP754="",0,(SUMIF($G$3:CO$3,"金额-入",$G754:CO754)-SUMIF($G$3:CO$3,"金额-出",$G754:CO754))/(SUMIF($G$3:CO$3,"数量-入",$G754:CO754)-SUMIF($G$3:CO$3,"数量-出",$G754:CO754))),0)</f>
        <v>0</v>
      </c>
      <c r="CR754" s="115">
        <f t="shared" si="474"/>
        <v>0</v>
      </c>
      <c r="CS754" s="125"/>
      <c r="CT754" s="126"/>
      <c r="CU754" s="123"/>
      <c r="CV754" s="112"/>
      <c r="CW754" s="119">
        <f t="shared" si="475"/>
        <v>0</v>
      </c>
      <c r="CX754" s="124"/>
      <c r="CY754" s="115">
        <f>IFERROR(IF(CX754="",0,(SUMIF($G$3:CW$3,"金额-入",$G754:CW754)-SUMIF($G$3:CW$3,"金额-出",$G754:CW754))/(SUMIF($G$3:CW$3,"数量-入",$G754:CW754)-SUMIF($G$3:CW$3,"数量-出",$G754:CW754))),0)</f>
        <v>0</v>
      </c>
      <c r="CZ754" s="115">
        <f t="shared" si="476"/>
        <v>0</v>
      </c>
      <c r="DA754" s="125"/>
      <c r="DB754" s="126"/>
      <c r="DC754" s="123"/>
      <c r="DD754" s="112"/>
      <c r="DE754" s="119">
        <f t="shared" si="477"/>
        <v>0</v>
      </c>
      <c r="DF754" s="124"/>
      <c r="DG754" s="115">
        <f>IFERROR(IF(DF754="",0,(SUMIF($G$3:DE$3,"金额-入",$G754:DE754)-SUMIF($G$3:DE$3,"金额-出",$G754:DE754))/(SUMIF($G$3:DE$3,"数量-入",$G754:DE754)-SUMIF($G$3:DE$3,"数量-出",$G754:DE754))),0)</f>
        <v>0</v>
      </c>
      <c r="DH754" s="115">
        <f t="shared" si="478"/>
        <v>0</v>
      </c>
      <c r="DI754" s="125"/>
      <c r="DJ754" s="126"/>
      <c r="DK754" s="109">
        <f t="array" ref="DK754">MIN(IF(($G$3:$DJ$3="单价")*(G754:DJ754&lt;&gt;0),G754:DJ754))</f>
        <v>0</v>
      </c>
      <c r="DL754" s="97">
        <f t="array" ref="DL754">MAX(IF($G$3:$DJ$3="单价",G754:DJ754))</f>
        <v>0</v>
      </c>
      <c r="DM754" s="115">
        <f t="shared" si="479"/>
        <v>0</v>
      </c>
      <c r="DN754" s="127"/>
      <c r="DO754" s="2"/>
      <c r="DP754" s="11">
        <f t="shared" si="480"/>
        <v>0</v>
      </c>
      <c r="DQ754" s="11">
        <f t="shared" si="481"/>
        <v>0</v>
      </c>
      <c r="DR754" s="11"/>
      <c r="DS754" s="11"/>
      <c r="DT754" s="11"/>
      <c r="DU754" s="2"/>
      <c r="DV754" s="2"/>
      <c r="DW754" s="2"/>
      <c r="DX754" s="2"/>
      <c r="DY754" s="2"/>
    </row>
    <row r="755" spans="1:129" ht="18" hidden="1" customHeight="1" outlineLevel="1" x14ac:dyDescent="0.15">
      <c r="A755" s="2"/>
      <c r="B755" s="53">
        <f t="shared" si="444"/>
        <v>751</v>
      </c>
      <c r="C755" s="5"/>
      <c r="D755" s="6"/>
      <c r="E755" s="7"/>
      <c r="F755" s="8"/>
      <c r="G755" s="111"/>
      <c r="H755" s="112"/>
      <c r="I755" s="113">
        <f t="shared" si="447"/>
        <v>0</v>
      </c>
      <c r="J755" s="114">
        <f t="shared" si="448"/>
        <v>0</v>
      </c>
      <c r="K755" s="115">
        <f t="shared" si="445"/>
        <v>0</v>
      </c>
      <c r="L755" s="113">
        <f t="shared" si="449"/>
        <v>0</v>
      </c>
      <c r="M755" s="114">
        <f t="shared" si="450"/>
        <v>0</v>
      </c>
      <c r="N755" s="115">
        <f t="shared" si="446"/>
        <v>0</v>
      </c>
      <c r="O755" s="113">
        <f t="shared" si="451"/>
        <v>0</v>
      </c>
      <c r="P755" s="116">
        <f t="shared" si="452"/>
        <v>0</v>
      </c>
      <c r="Q755" s="117">
        <f t="shared" si="453"/>
        <v>0</v>
      </c>
      <c r="R755" s="118">
        <f t="shared" si="454"/>
        <v>0</v>
      </c>
      <c r="S755" s="111"/>
      <c r="T755" s="112"/>
      <c r="U755" s="119">
        <f t="shared" si="455"/>
        <v>0</v>
      </c>
      <c r="V755" s="120"/>
      <c r="W755" s="115">
        <f>IFERROR(IF(V755="",0,(SUMIF($G$3:U$3,"金额-入",$G755:U755)-SUMIF($G$3:U$3,"金额-出",$G755:U755))/(SUMIF($G$3:U$3,"数量-入",$G755:U755)-SUMIF($G$3:U$3,"数量-出",$G755:U755))),0)</f>
        <v>0</v>
      </c>
      <c r="X755" s="115">
        <f t="shared" si="456"/>
        <v>0</v>
      </c>
      <c r="Y755" s="121"/>
      <c r="Z755" s="122"/>
      <c r="AA755" s="111"/>
      <c r="AB755" s="112"/>
      <c r="AC755" s="119">
        <f t="shared" si="457"/>
        <v>0</v>
      </c>
      <c r="AD755" s="120"/>
      <c r="AE755" s="115">
        <f>IFERROR(IF(AD755="",0,(SUMIF($G$3:AC$3,"金额-入",$G755:AC755)-SUMIF($G$3:AC$3,"金额-出",$G755:AC755))/(SUMIF($G$3:AC$3,"数量-入",$G755:AC755)-SUMIF($G$3:AC$3,"数量-出",$G755:AC755))),0)</f>
        <v>0</v>
      </c>
      <c r="AF755" s="115">
        <f t="shared" si="458"/>
        <v>0</v>
      </c>
      <c r="AG755" s="121"/>
      <c r="AH755" s="122"/>
      <c r="AI755" s="123"/>
      <c r="AJ755" s="112"/>
      <c r="AK755" s="119">
        <f t="shared" si="459"/>
        <v>0</v>
      </c>
      <c r="AL755" s="124"/>
      <c r="AM755" s="115">
        <f>IFERROR(IF(AL755="",0,(SUMIF($G$3:AK$3,"金额-入",$G755:AK755)-SUMIF($G$3:AK$3,"金额-出",$G755:AK755))/(SUMIF($G$3:AK$3,"数量-入",$G755:AK755)-SUMIF($G$3:AK$3,"数量-出",$G755:AK755))),0)</f>
        <v>0</v>
      </c>
      <c r="AN755" s="115">
        <f t="shared" si="460"/>
        <v>0</v>
      </c>
      <c r="AO755" s="125"/>
      <c r="AP755" s="126"/>
      <c r="AQ755" s="123"/>
      <c r="AR755" s="112"/>
      <c r="AS755" s="119">
        <f t="shared" si="461"/>
        <v>0</v>
      </c>
      <c r="AT755" s="124"/>
      <c r="AU755" s="115">
        <f>IFERROR(IF(AT755="",0,(SUMIF($G$3:AS$3,"金额-入",$G755:AS755)-SUMIF($G$3:AS$3,"金额-出",$G755:AS755))/(SUMIF($G$3:AS$3,"数量-入",$G755:AS755)-SUMIF($G$3:AS$3,"数量-出",$G755:AS755))),0)</f>
        <v>0</v>
      </c>
      <c r="AV755" s="115">
        <f t="shared" si="462"/>
        <v>0</v>
      </c>
      <c r="AW755" s="125"/>
      <c r="AX755" s="126"/>
      <c r="AY755" s="123"/>
      <c r="AZ755" s="112"/>
      <c r="BA755" s="119">
        <f t="shared" si="463"/>
        <v>0</v>
      </c>
      <c r="BB755" s="124"/>
      <c r="BC755" s="115">
        <f>IFERROR(IF(BB755="",0,(SUMIF($G$3:BA$3,"金额-入",$G755:BA755)-SUMIF($G$3:BA$3,"金额-出",$G755:BA755))/(SUMIF($G$3:BA$3,"数量-入",$G755:BA755)-SUMIF($G$3:BA$3,"数量-出",$G755:BA755))),0)</f>
        <v>0</v>
      </c>
      <c r="BD755" s="115">
        <f t="shared" si="464"/>
        <v>0</v>
      </c>
      <c r="BE755" s="125"/>
      <c r="BF755" s="126"/>
      <c r="BG755" s="123"/>
      <c r="BH755" s="112"/>
      <c r="BI755" s="119">
        <f t="shared" si="465"/>
        <v>0</v>
      </c>
      <c r="BJ755" s="124"/>
      <c r="BK755" s="115">
        <f>IFERROR(IF(BJ755="",0,(SUMIF($G$3:BI$3,"金额-入",$G755:BI755)-SUMIF($G$3:BI$3,"金额-出",$G755:BI755))/(SUMIF($G$3:BI$3,"数量-入",$G755:BI755)-SUMIF($G$3:BI$3,"数量-出",$G755:BI755))),0)</f>
        <v>0</v>
      </c>
      <c r="BL755" s="115">
        <f t="shared" si="466"/>
        <v>0</v>
      </c>
      <c r="BM755" s="125"/>
      <c r="BN755" s="126"/>
      <c r="BO755" s="123"/>
      <c r="BP755" s="112"/>
      <c r="BQ755" s="119">
        <f t="shared" si="467"/>
        <v>0</v>
      </c>
      <c r="BR755" s="124"/>
      <c r="BS755" s="115">
        <f>IFERROR(IF(BR755="",0,(SUMIF($G$3:BQ$3,"金额-入",$G755:BQ755)-SUMIF($G$3:BQ$3,"金额-出",$G755:BQ755))/(SUMIF($G$3:BQ$3,"数量-入",$G755:BQ755)-SUMIF($G$3:BQ$3,"数量-出",$G755:BQ755))),0)</f>
        <v>0</v>
      </c>
      <c r="BT755" s="115">
        <f t="shared" si="468"/>
        <v>0</v>
      </c>
      <c r="BU755" s="125"/>
      <c r="BV755" s="126"/>
      <c r="BW755" s="123"/>
      <c r="BX755" s="112"/>
      <c r="BY755" s="119">
        <f t="shared" si="469"/>
        <v>0</v>
      </c>
      <c r="BZ755" s="124"/>
      <c r="CA755" s="115">
        <f>IFERROR(IF(BZ755="",0,(SUMIF($G$3:BY$3,"金额-入",$G755:BY755)-SUMIF($G$3:BY$3,"金额-出",$G755:BY755))/(SUMIF($G$3:BY$3,"数量-入",$G755:BY755)-SUMIF($G$3:BY$3,"数量-出",$G755:BY755))),0)</f>
        <v>0</v>
      </c>
      <c r="CB755" s="115">
        <f t="shared" si="470"/>
        <v>0</v>
      </c>
      <c r="CC755" s="125"/>
      <c r="CD755" s="126"/>
      <c r="CE755" s="123"/>
      <c r="CF755" s="112"/>
      <c r="CG755" s="119">
        <f t="shared" si="471"/>
        <v>0</v>
      </c>
      <c r="CH755" s="124"/>
      <c r="CI755" s="115">
        <f>IFERROR(IF(CH755="",0,(SUMIF($G$3:CG$3,"金额-入",$G755:CG755)-SUMIF($G$3:CG$3,"金额-出",$G755:CG755))/(SUMIF($G$3:CG$3,"数量-入",$G755:CG755)-SUMIF($G$3:CG$3,"数量-出",$G755:CG755))),0)</f>
        <v>0</v>
      </c>
      <c r="CJ755" s="115">
        <f t="shared" si="472"/>
        <v>0</v>
      </c>
      <c r="CK755" s="125"/>
      <c r="CL755" s="126"/>
      <c r="CM755" s="123"/>
      <c r="CN755" s="112"/>
      <c r="CO755" s="119">
        <f t="shared" si="473"/>
        <v>0</v>
      </c>
      <c r="CP755" s="124"/>
      <c r="CQ755" s="115">
        <f>IFERROR(IF(CP755="",0,(SUMIF($G$3:CO$3,"金额-入",$G755:CO755)-SUMIF($G$3:CO$3,"金额-出",$G755:CO755))/(SUMIF($G$3:CO$3,"数量-入",$G755:CO755)-SUMIF($G$3:CO$3,"数量-出",$G755:CO755))),0)</f>
        <v>0</v>
      </c>
      <c r="CR755" s="115">
        <f t="shared" si="474"/>
        <v>0</v>
      </c>
      <c r="CS755" s="125"/>
      <c r="CT755" s="126"/>
      <c r="CU755" s="123"/>
      <c r="CV755" s="112"/>
      <c r="CW755" s="119">
        <f t="shared" si="475"/>
        <v>0</v>
      </c>
      <c r="CX755" s="124"/>
      <c r="CY755" s="115">
        <f>IFERROR(IF(CX755="",0,(SUMIF($G$3:CW$3,"金额-入",$G755:CW755)-SUMIF($G$3:CW$3,"金额-出",$G755:CW755))/(SUMIF($G$3:CW$3,"数量-入",$G755:CW755)-SUMIF($G$3:CW$3,"数量-出",$G755:CW755))),0)</f>
        <v>0</v>
      </c>
      <c r="CZ755" s="115">
        <f t="shared" si="476"/>
        <v>0</v>
      </c>
      <c r="DA755" s="125"/>
      <c r="DB755" s="126"/>
      <c r="DC755" s="123"/>
      <c r="DD755" s="112"/>
      <c r="DE755" s="119">
        <f t="shared" si="477"/>
        <v>0</v>
      </c>
      <c r="DF755" s="124"/>
      <c r="DG755" s="115">
        <f>IFERROR(IF(DF755="",0,(SUMIF($G$3:DE$3,"金额-入",$G755:DE755)-SUMIF($G$3:DE$3,"金额-出",$G755:DE755))/(SUMIF($G$3:DE$3,"数量-入",$G755:DE755)-SUMIF($G$3:DE$3,"数量-出",$G755:DE755))),0)</f>
        <v>0</v>
      </c>
      <c r="DH755" s="115">
        <f t="shared" si="478"/>
        <v>0</v>
      </c>
      <c r="DI755" s="125"/>
      <c r="DJ755" s="126"/>
      <c r="DK755" s="109">
        <f t="array" ref="DK755">MIN(IF(($G$3:$DJ$3="单价")*(G755:DJ755&lt;&gt;0),G755:DJ755))</f>
        <v>0</v>
      </c>
      <c r="DL755" s="97">
        <f t="array" ref="DL755">MAX(IF($G$3:$DJ$3="单价",G755:DJ755))</f>
        <v>0</v>
      </c>
      <c r="DM755" s="115">
        <f t="shared" si="479"/>
        <v>0</v>
      </c>
      <c r="DN755" s="127"/>
      <c r="DO755" s="2"/>
      <c r="DP755" s="11">
        <f t="shared" si="480"/>
        <v>0</v>
      </c>
      <c r="DQ755" s="11">
        <f t="shared" si="481"/>
        <v>0</v>
      </c>
      <c r="DR755" s="11"/>
      <c r="DS755" s="11"/>
      <c r="DT755" s="11"/>
      <c r="DU755" s="2"/>
      <c r="DV755" s="2"/>
      <c r="DW755" s="2"/>
      <c r="DX755" s="2"/>
      <c r="DY755" s="2"/>
    </row>
    <row r="756" spans="1:129" ht="18" hidden="1" customHeight="1" outlineLevel="1" x14ac:dyDescent="0.15">
      <c r="A756" s="2"/>
      <c r="B756" s="53">
        <f t="shared" si="444"/>
        <v>752</v>
      </c>
      <c r="C756" s="5"/>
      <c r="D756" s="6"/>
      <c r="E756" s="7"/>
      <c r="F756" s="8"/>
      <c r="G756" s="111"/>
      <c r="H756" s="112"/>
      <c r="I756" s="113">
        <f t="shared" si="447"/>
        <v>0</v>
      </c>
      <c r="J756" s="114">
        <f t="shared" si="448"/>
        <v>0</v>
      </c>
      <c r="K756" s="115">
        <f t="shared" si="445"/>
        <v>0</v>
      </c>
      <c r="L756" s="113">
        <f t="shared" si="449"/>
        <v>0</v>
      </c>
      <c r="M756" s="114">
        <f t="shared" si="450"/>
        <v>0</v>
      </c>
      <c r="N756" s="115">
        <f t="shared" si="446"/>
        <v>0</v>
      </c>
      <c r="O756" s="113">
        <f t="shared" si="451"/>
        <v>0</v>
      </c>
      <c r="P756" s="116">
        <f t="shared" si="452"/>
        <v>0</v>
      </c>
      <c r="Q756" s="117">
        <f t="shared" si="453"/>
        <v>0</v>
      </c>
      <c r="R756" s="118">
        <f t="shared" si="454"/>
        <v>0</v>
      </c>
      <c r="S756" s="111"/>
      <c r="T756" s="112"/>
      <c r="U756" s="119">
        <f t="shared" si="455"/>
        <v>0</v>
      </c>
      <c r="V756" s="120"/>
      <c r="W756" s="115">
        <f>IFERROR(IF(V756="",0,(SUMIF($G$3:U$3,"金额-入",$G756:U756)-SUMIF($G$3:U$3,"金额-出",$G756:U756))/(SUMIF($G$3:U$3,"数量-入",$G756:U756)-SUMIF($G$3:U$3,"数量-出",$G756:U756))),0)</f>
        <v>0</v>
      </c>
      <c r="X756" s="115">
        <f t="shared" si="456"/>
        <v>0</v>
      </c>
      <c r="Y756" s="121"/>
      <c r="Z756" s="122"/>
      <c r="AA756" s="111"/>
      <c r="AB756" s="112"/>
      <c r="AC756" s="119">
        <f t="shared" si="457"/>
        <v>0</v>
      </c>
      <c r="AD756" s="120"/>
      <c r="AE756" s="115">
        <f>IFERROR(IF(AD756="",0,(SUMIF($G$3:AC$3,"金额-入",$G756:AC756)-SUMIF($G$3:AC$3,"金额-出",$G756:AC756))/(SUMIF($G$3:AC$3,"数量-入",$G756:AC756)-SUMIF($G$3:AC$3,"数量-出",$G756:AC756))),0)</f>
        <v>0</v>
      </c>
      <c r="AF756" s="115">
        <f t="shared" si="458"/>
        <v>0</v>
      </c>
      <c r="AG756" s="121"/>
      <c r="AH756" s="122"/>
      <c r="AI756" s="123"/>
      <c r="AJ756" s="112"/>
      <c r="AK756" s="119">
        <f t="shared" si="459"/>
        <v>0</v>
      </c>
      <c r="AL756" s="124"/>
      <c r="AM756" s="115">
        <f>IFERROR(IF(AL756="",0,(SUMIF($G$3:AK$3,"金额-入",$G756:AK756)-SUMIF($G$3:AK$3,"金额-出",$G756:AK756))/(SUMIF($G$3:AK$3,"数量-入",$G756:AK756)-SUMIF($G$3:AK$3,"数量-出",$G756:AK756))),0)</f>
        <v>0</v>
      </c>
      <c r="AN756" s="115">
        <f t="shared" si="460"/>
        <v>0</v>
      </c>
      <c r="AO756" s="125"/>
      <c r="AP756" s="126"/>
      <c r="AQ756" s="123"/>
      <c r="AR756" s="112"/>
      <c r="AS756" s="119">
        <f t="shared" si="461"/>
        <v>0</v>
      </c>
      <c r="AT756" s="124"/>
      <c r="AU756" s="115">
        <f>IFERROR(IF(AT756="",0,(SUMIF($G$3:AS$3,"金额-入",$G756:AS756)-SUMIF($G$3:AS$3,"金额-出",$G756:AS756))/(SUMIF($G$3:AS$3,"数量-入",$G756:AS756)-SUMIF($G$3:AS$3,"数量-出",$G756:AS756))),0)</f>
        <v>0</v>
      </c>
      <c r="AV756" s="115">
        <f t="shared" si="462"/>
        <v>0</v>
      </c>
      <c r="AW756" s="125"/>
      <c r="AX756" s="126"/>
      <c r="AY756" s="123"/>
      <c r="AZ756" s="112"/>
      <c r="BA756" s="119">
        <f t="shared" si="463"/>
        <v>0</v>
      </c>
      <c r="BB756" s="124"/>
      <c r="BC756" s="115">
        <f>IFERROR(IF(BB756="",0,(SUMIF($G$3:BA$3,"金额-入",$G756:BA756)-SUMIF($G$3:BA$3,"金额-出",$G756:BA756))/(SUMIF($G$3:BA$3,"数量-入",$G756:BA756)-SUMIF($G$3:BA$3,"数量-出",$G756:BA756))),0)</f>
        <v>0</v>
      </c>
      <c r="BD756" s="115">
        <f t="shared" si="464"/>
        <v>0</v>
      </c>
      <c r="BE756" s="125"/>
      <c r="BF756" s="126"/>
      <c r="BG756" s="123"/>
      <c r="BH756" s="112"/>
      <c r="BI756" s="119">
        <f t="shared" si="465"/>
        <v>0</v>
      </c>
      <c r="BJ756" s="124"/>
      <c r="BK756" s="115">
        <f>IFERROR(IF(BJ756="",0,(SUMIF($G$3:BI$3,"金额-入",$G756:BI756)-SUMIF($G$3:BI$3,"金额-出",$G756:BI756))/(SUMIF($G$3:BI$3,"数量-入",$G756:BI756)-SUMIF($G$3:BI$3,"数量-出",$G756:BI756))),0)</f>
        <v>0</v>
      </c>
      <c r="BL756" s="115">
        <f t="shared" si="466"/>
        <v>0</v>
      </c>
      <c r="BM756" s="125"/>
      <c r="BN756" s="126"/>
      <c r="BO756" s="123"/>
      <c r="BP756" s="112"/>
      <c r="BQ756" s="119">
        <f t="shared" si="467"/>
        <v>0</v>
      </c>
      <c r="BR756" s="124"/>
      <c r="BS756" s="115">
        <f>IFERROR(IF(BR756="",0,(SUMIF($G$3:BQ$3,"金额-入",$G756:BQ756)-SUMIF($G$3:BQ$3,"金额-出",$G756:BQ756))/(SUMIF($G$3:BQ$3,"数量-入",$G756:BQ756)-SUMIF($G$3:BQ$3,"数量-出",$G756:BQ756))),0)</f>
        <v>0</v>
      </c>
      <c r="BT756" s="115">
        <f t="shared" si="468"/>
        <v>0</v>
      </c>
      <c r="BU756" s="125"/>
      <c r="BV756" s="126"/>
      <c r="BW756" s="123"/>
      <c r="BX756" s="112"/>
      <c r="BY756" s="119">
        <f t="shared" si="469"/>
        <v>0</v>
      </c>
      <c r="BZ756" s="124"/>
      <c r="CA756" s="115">
        <f>IFERROR(IF(BZ756="",0,(SUMIF($G$3:BY$3,"金额-入",$G756:BY756)-SUMIF($G$3:BY$3,"金额-出",$G756:BY756))/(SUMIF($G$3:BY$3,"数量-入",$G756:BY756)-SUMIF($G$3:BY$3,"数量-出",$G756:BY756))),0)</f>
        <v>0</v>
      </c>
      <c r="CB756" s="115">
        <f t="shared" si="470"/>
        <v>0</v>
      </c>
      <c r="CC756" s="125"/>
      <c r="CD756" s="126"/>
      <c r="CE756" s="123"/>
      <c r="CF756" s="112"/>
      <c r="CG756" s="119">
        <f t="shared" si="471"/>
        <v>0</v>
      </c>
      <c r="CH756" s="124"/>
      <c r="CI756" s="115">
        <f>IFERROR(IF(CH756="",0,(SUMIF($G$3:CG$3,"金额-入",$G756:CG756)-SUMIF($G$3:CG$3,"金额-出",$G756:CG756))/(SUMIF($G$3:CG$3,"数量-入",$G756:CG756)-SUMIF($G$3:CG$3,"数量-出",$G756:CG756))),0)</f>
        <v>0</v>
      </c>
      <c r="CJ756" s="115">
        <f t="shared" si="472"/>
        <v>0</v>
      </c>
      <c r="CK756" s="125"/>
      <c r="CL756" s="126"/>
      <c r="CM756" s="123"/>
      <c r="CN756" s="112"/>
      <c r="CO756" s="119">
        <f t="shared" si="473"/>
        <v>0</v>
      </c>
      <c r="CP756" s="124"/>
      <c r="CQ756" s="115">
        <f>IFERROR(IF(CP756="",0,(SUMIF($G$3:CO$3,"金额-入",$G756:CO756)-SUMIF($G$3:CO$3,"金额-出",$G756:CO756))/(SUMIF($G$3:CO$3,"数量-入",$G756:CO756)-SUMIF($G$3:CO$3,"数量-出",$G756:CO756))),0)</f>
        <v>0</v>
      </c>
      <c r="CR756" s="115">
        <f t="shared" si="474"/>
        <v>0</v>
      </c>
      <c r="CS756" s="125"/>
      <c r="CT756" s="126"/>
      <c r="CU756" s="123"/>
      <c r="CV756" s="112"/>
      <c r="CW756" s="119">
        <f t="shared" si="475"/>
        <v>0</v>
      </c>
      <c r="CX756" s="124"/>
      <c r="CY756" s="115">
        <f>IFERROR(IF(CX756="",0,(SUMIF($G$3:CW$3,"金额-入",$G756:CW756)-SUMIF($G$3:CW$3,"金额-出",$G756:CW756))/(SUMIF($G$3:CW$3,"数量-入",$G756:CW756)-SUMIF($G$3:CW$3,"数量-出",$G756:CW756))),0)</f>
        <v>0</v>
      </c>
      <c r="CZ756" s="115">
        <f t="shared" si="476"/>
        <v>0</v>
      </c>
      <c r="DA756" s="125"/>
      <c r="DB756" s="126"/>
      <c r="DC756" s="123"/>
      <c r="DD756" s="112"/>
      <c r="DE756" s="119">
        <f t="shared" si="477"/>
        <v>0</v>
      </c>
      <c r="DF756" s="124"/>
      <c r="DG756" s="115">
        <f>IFERROR(IF(DF756="",0,(SUMIF($G$3:DE$3,"金额-入",$G756:DE756)-SUMIF($G$3:DE$3,"金额-出",$G756:DE756))/(SUMIF($G$3:DE$3,"数量-入",$G756:DE756)-SUMIF($G$3:DE$3,"数量-出",$G756:DE756))),0)</f>
        <v>0</v>
      </c>
      <c r="DH756" s="115">
        <f t="shared" si="478"/>
        <v>0</v>
      </c>
      <c r="DI756" s="125"/>
      <c r="DJ756" s="126"/>
      <c r="DK756" s="109">
        <f t="array" ref="DK756">MIN(IF(($G$3:$DJ$3="单价")*(G756:DJ756&lt;&gt;0),G756:DJ756))</f>
        <v>0</v>
      </c>
      <c r="DL756" s="97">
        <f t="array" ref="DL756">MAX(IF($G$3:$DJ$3="单价",G756:DJ756))</f>
        <v>0</v>
      </c>
      <c r="DM756" s="115">
        <f t="shared" si="479"/>
        <v>0</v>
      </c>
      <c r="DN756" s="127"/>
      <c r="DO756" s="2"/>
      <c r="DP756" s="11">
        <f t="shared" si="480"/>
        <v>0</v>
      </c>
      <c r="DQ756" s="11">
        <f t="shared" si="481"/>
        <v>0</v>
      </c>
      <c r="DR756" s="11"/>
      <c r="DS756" s="11"/>
      <c r="DT756" s="11"/>
      <c r="DU756" s="2"/>
      <c r="DV756" s="2"/>
      <c r="DW756" s="2"/>
      <c r="DX756" s="2"/>
      <c r="DY756" s="2"/>
    </row>
    <row r="757" spans="1:129" ht="18" hidden="1" customHeight="1" outlineLevel="1" x14ac:dyDescent="0.15">
      <c r="A757" s="2"/>
      <c r="B757" s="53">
        <f t="shared" si="444"/>
        <v>753</v>
      </c>
      <c r="C757" s="5"/>
      <c r="D757" s="6"/>
      <c r="E757" s="7"/>
      <c r="F757" s="8"/>
      <c r="G757" s="111"/>
      <c r="H757" s="112"/>
      <c r="I757" s="113">
        <f t="shared" si="447"/>
        <v>0</v>
      </c>
      <c r="J757" s="114">
        <f t="shared" si="448"/>
        <v>0</v>
      </c>
      <c r="K757" s="115">
        <f t="shared" si="445"/>
        <v>0</v>
      </c>
      <c r="L757" s="113">
        <f t="shared" si="449"/>
        <v>0</v>
      </c>
      <c r="M757" s="114">
        <f t="shared" si="450"/>
        <v>0</v>
      </c>
      <c r="N757" s="115">
        <f t="shared" si="446"/>
        <v>0</v>
      </c>
      <c r="O757" s="113">
        <f t="shared" si="451"/>
        <v>0</v>
      </c>
      <c r="P757" s="116">
        <f t="shared" si="452"/>
        <v>0</v>
      </c>
      <c r="Q757" s="117">
        <f t="shared" si="453"/>
        <v>0</v>
      </c>
      <c r="R757" s="118">
        <f t="shared" si="454"/>
        <v>0</v>
      </c>
      <c r="S757" s="111"/>
      <c r="T757" s="112"/>
      <c r="U757" s="119">
        <f t="shared" si="455"/>
        <v>0</v>
      </c>
      <c r="V757" s="120"/>
      <c r="W757" s="115">
        <f>IFERROR(IF(V757="",0,(SUMIF($G$3:U$3,"金额-入",$G757:U757)-SUMIF($G$3:U$3,"金额-出",$G757:U757))/(SUMIF($G$3:U$3,"数量-入",$G757:U757)-SUMIF($G$3:U$3,"数量-出",$G757:U757))),0)</f>
        <v>0</v>
      </c>
      <c r="X757" s="115">
        <f t="shared" si="456"/>
        <v>0</v>
      </c>
      <c r="Y757" s="121"/>
      <c r="Z757" s="122"/>
      <c r="AA757" s="111"/>
      <c r="AB757" s="112"/>
      <c r="AC757" s="119">
        <f t="shared" si="457"/>
        <v>0</v>
      </c>
      <c r="AD757" s="120"/>
      <c r="AE757" s="115">
        <f>IFERROR(IF(AD757="",0,(SUMIF($G$3:AC$3,"金额-入",$G757:AC757)-SUMIF($G$3:AC$3,"金额-出",$G757:AC757))/(SUMIF($G$3:AC$3,"数量-入",$G757:AC757)-SUMIF($G$3:AC$3,"数量-出",$G757:AC757))),0)</f>
        <v>0</v>
      </c>
      <c r="AF757" s="115">
        <f t="shared" si="458"/>
        <v>0</v>
      </c>
      <c r="AG757" s="121"/>
      <c r="AH757" s="122"/>
      <c r="AI757" s="123"/>
      <c r="AJ757" s="112"/>
      <c r="AK757" s="119">
        <f t="shared" si="459"/>
        <v>0</v>
      </c>
      <c r="AL757" s="124"/>
      <c r="AM757" s="115">
        <f>IFERROR(IF(AL757="",0,(SUMIF($G$3:AK$3,"金额-入",$G757:AK757)-SUMIF($G$3:AK$3,"金额-出",$G757:AK757))/(SUMIF($G$3:AK$3,"数量-入",$G757:AK757)-SUMIF($G$3:AK$3,"数量-出",$G757:AK757))),0)</f>
        <v>0</v>
      </c>
      <c r="AN757" s="115">
        <f t="shared" si="460"/>
        <v>0</v>
      </c>
      <c r="AO757" s="125"/>
      <c r="AP757" s="126"/>
      <c r="AQ757" s="123"/>
      <c r="AR757" s="112"/>
      <c r="AS757" s="119">
        <f t="shared" si="461"/>
        <v>0</v>
      </c>
      <c r="AT757" s="124"/>
      <c r="AU757" s="115">
        <f>IFERROR(IF(AT757="",0,(SUMIF($G$3:AS$3,"金额-入",$G757:AS757)-SUMIF($G$3:AS$3,"金额-出",$G757:AS757))/(SUMIF($G$3:AS$3,"数量-入",$G757:AS757)-SUMIF($G$3:AS$3,"数量-出",$G757:AS757))),0)</f>
        <v>0</v>
      </c>
      <c r="AV757" s="115">
        <f t="shared" si="462"/>
        <v>0</v>
      </c>
      <c r="AW757" s="125"/>
      <c r="AX757" s="126"/>
      <c r="AY757" s="123"/>
      <c r="AZ757" s="112"/>
      <c r="BA757" s="119">
        <f t="shared" si="463"/>
        <v>0</v>
      </c>
      <c r="BB757" s="124"/>
      <c r="BC757" s="115">
        <f>IFERROR(IF(BB757="",0,(SUMIF($G$3:BA$3,"金额-入",$G757:BA757)-SUMIF($G$3:BA$3,"金额-出",$G757:BA757))/(SUMIF($G$3:BA$3,"数量-入",$G757:BA757)-SUMIF($G$3:BA$3,"数量-出",$G757:BA757))),0)</f>
        <v>0</v>
      </c>
      <c r="BD757" s="115">
        <f t="shared" si="464"/>
        <v>0</v>
      </c>
      <c r="BE757" s="125"/>
      <c r="BF757" s="126"/>
      <c r="BG757" s="123"/>
      <c r="BH757" s="112"/>
      <c r="BI757" s="119">
        <f t="shared" si="465"/>
        <v>0</v>
      </c>
      <c r="BJ757" s="124"/>
      <c r="BK757" s="115">
        <f>IFERROR(IF(BJ757="",0,(SUMIF($G$3:BI$3,"金额-入",$G757:BI757)-SUMIF($G$3:BI$3,"金额-出",$G757:BI757))/(SUMIF($G$3:BI$3,"数量-入",$G757:BI757)-SUMIF($G$3:BI$3,"数量-出",$G757:BI757))),0)</f>
        <v>0</v>
      </c>
      <c r="BL757" s="115">
        <f t="shared" si="466"/>
        <v>0</v>
      </c>
      <c r="BM757" s="125"/>
      <c r="BN757" s="126"/>
      <c r="BO757" s="123"/>
      <c r="BP757" s="112"/>
      <c r="BQ757" s="119">
        <f t="shared" si="467"/>
        <v>0</v>
      </c>
      <c r="BR757" s="124"/>
      <c r="BS757" s="115">
        <f>IFERROR(IF(BR757="",0,(SUMIF($G$3:BQ$3,"金额-入",$G757:BQ757)-SUMIF($G$3:BQ$3,"金额-出",$G757:BQ757))/(SUMIF($G$3:BQ$3,"数量-入",$G757:BQ757)-SUMIF($G$3:BQ$3,"数量-出",$G757:BQ757))),0)</f>
        <v>0</v>
      </c>
      <c r="BT757" s="115">
        <f t="shared" si="468"/>
        <v>0</v>
      </c>
      <c r="BU757" s="125"/>
      <c r="BV757" s="126"/>
      <c r="BW757" s="123"/>
      <c r="BX757" s="112"/>
      <c r="BY757" s="119">
        <f t="shared" si="469"/>
        <v>0</v>
      </c>
      <c r="BZ757" s="124"/>
      <c r="CA757" s="115">
        <f>IFERROR(IF(BZ757="",0,(SUMIF($G$3:BY$3,"金额-入",$G757:BY757)-SUMIF($G$3:BY$3,"金额-出",$G757:BY757))/(SUMIF($G$3:BY$3,"数量-入",$G757:BY757)-SUMIF($G$3:BY$3,"数量-出",$G757:BY757))),0)</f>
        <v>0</v>
      </c>
      <c r="CB757" s="115">
        <f t="shared" si="470"/>
        <v>0</v>
      </c>
      <c r="CC757" s="125"/>
      <c r="CD757" s="126"/>
      <c r="CE757" s="123"/>
      <c r="CF757" s="112"/>
      <c r="CG757" s="119">
        <f t="shared" si="471"/>
        <v>0</v>
      </c>
      <c r="CH757" s="124"/>
      <c r="CI757" s="115">
        <f>IFERROR(IF(CH757="",0,(SUMIF($G$3:CG$3,"金额-入",$G757:CG757)-SUMIF($G$3:CG$3,"金额-出",$G757:CG757))/(SUMIF($G$3:CG$3,"数量-入",$G757:CG757)-SUMIF($G$3:CG$3,"数量-出",$G757:CG757))),0)</f>
        <v>0</v>
      </c>
      <c r="CJ757" s="115">
        <f t="shared" si="472"/>
        <v>0</v>
      </c>
      <c r="CK757" s="125"/>
      <c r="CL757" s="126"/>
      <c r="CM757" s="123"/>
      <c r="CN757" s="112"/>
      <c r="CO757" s="119">
        <f t="shared" si="473"/>
        <v>0</v>
      </c>
      <c r="CP757" s="124"/>
      <c r="CQ757" s="115">
        <f>IFERROR(IF(CP757="",0,(SUMIF($G$3:CO$3,"金额-入",$G757:CO757)-SUMIF($G$3:CO$3,"金额-出",$G757:CO757))/(SUMIF($G$3:CO$3,"数量-入",$G757:CO757)-SUMIF($G$3:CO$3,"数量-出",$G757:CO757))),0)</f>
        <v>0</v>
      </c>
      <c r="CR757" s="115">
        <f t="shared" si="474"/>
        <v>0</v>
      </c>
      <c r="CS757" s="125"/>
      <c r="CT757" s="126"/>
      <c r="CU757" s="123"/>
      <c r="CV757" s="112"/>
      <c r="CW757" s="119">
        <f t="shared" si="475"/>
        <v>0</v>
      </c>
      <c r="CX757" s="124"/>
      <c r="CY757" s="115">
        <f>IFERROR(IF(CX757="",0,(SUMIF($G$3:CW$3,"金额-入",$G757:CW757)-SUMIF($G$3:CW$3,"金额-出",$G757:CW757))/(SUMIF($G$3:CW$3,"数量-入",$G757:CW757)-SUMIF($G$3:CW$3,"数量-出",$G757:CW757))),0)</f>
        <v>0</v>
      </c>
      <c r="CZ757" s="115">
        <f t="shared" si="476"/>
        <v>0</v>
      </c>
      <c r="DA757" s="125"/>
      <c r="DB757" s="126"/>
      <c r="DC757" s="123"/>
      <c r="DD757" s="112"/>
      <c r="DE757" s="119">
        <f t="shared" si="477"/>
        <v>0</v>
      </c>
      <c r="DF757" s="124"/>
      <c r="DG757" s="115">
        <f>IFERROR(IF(DF757="",0,(SUMIF($G$3:DE$3,"金额-入",$G757:DE757)-SUMIF($G$3:DE$3,"金额-出",$G757:DE757))/(SUMIF($G$3:DE$3,"数量-入",$G757:DE757)-SUMIF($G$3:DE$3,"数量-出",$G757:DE757))),0)</f>
        <v>0</v>
      </c>
      <c r="DH757" s="115">
        <f t="shared" si="478"/>
        <v>0</v>
      </c>
      <c r="DI757" s="125"/>
      <c r="DJ757" s="126"/>
      <c r="DK757" s="109">
        <f t="array" ref="DK757">MIN(IF(($G$3:$DJ$3="单价")*(G757:DJ757&lt;&gt;0),G757:DJ757))</f>
        <v>0</v>
      </c>
      <c r="DL757" s="97">
        <f t="array" ref="DL757">MAX(IF($G$3:$DJ$3="单价",G757:DJ757))</f>
        <v>0</v>
      </c>
      <c r="DM757" s="115">
        <f t="shared" si="479"/>
        <v>0</v>
      </c>
      <c r="DN757" s="127"/>
      <c r="DO757" s="2"/>
      <c r="DP757" s="11">
        <f t="shared" si="480"/>
        <v>0</v>
      </c>
      <c r="DQ757" s="11">
        <f t="shared" si="481"/>
        <v>0</v>
      </c>
      <c r="DR757" s="11"/>
      <c r="DS757" s="11"/>
      <c r="DT757" s="11"/>
      <c r="DU757" s="2"/>
      <c r="DV757" s="2"/>
      <c r="DW757" s="2"/>
      <c r="DX757" s="2"/>
      <c r="DY757" s="2"/>
    </row>
    <row r="758" spans="1:129" ht="18" hidden="1" customHeight="1" outlineLevel="1" x14ac:dyDescent="0.15">
      <c r="A758" s="2"/>
      <c r="B758" s="53">
        <f t="shared" si="444"/>
        <v>754</v>
      </c>
      <c r="C758" s="5"/>
      <c r="D758" s="6"/>
      <c r="E758" s="7"/>
      <c r="F758" s="8"/>
      <c r="G758" s="111"/>
      <c r="H758" s="112"/>
      <c r="I758" s="113">
        <f t="shared" si="447"/>
        <v>0</v>
      </c>
      <c r="J758" s="114">
        <f t="shared" si="448"/>
        <v>0</v>
      </c>
      <c r="K758" s="115">
        <f t="shared" si="445"/>
        <v>0</v>
      </c>
      <c r="L758" s="113">
        <f t="shared" si="449"/>
        <v>0</v>
      </c>
      <c r="M758" s="114">
        <f t="shared" si="450"/>
        <v>0</v>
      </c>
      <c r="N758" s="115">
        <f t="shared" si="446"/>
        <v>0</v>
      </c>
      <c r="O758" s="113">
        <f t="shared" si="451"/>
        <v>0</v>
      </c>
      <c r="P758" s="116">
        <f t="shared" si="452"/>
        <v>0</v>
      </c>
      <c r="Q758" s="117">
        <f t="shared" si="453"/>
        <v>0</v>
      </c>
      <c r="R758" s="118">
        <f t="shared" si="454"/>
        <v>0</v>
      </c>
      <c r="S758" s="111"/>
      <c r="T758" s="112"/>
      <c r="U758" s="119">
        <f t="shared" si="455"/>
        <v>0</v>
      </c>
      <c r="V758" s="120"/>
      <c r="W758" s="115">
        <f>IFERROR(IF(V758="",0,(SUMIF($G$3:U$3,"金额-入",$G758:U758)-SUMIF($G$3:U$3,"金额-出",$G758:U758))/(SUMIF($G$3:U$3,"数量-入",$G758:U758)-SUMIF($G$3:U$3,"数量-出",$G758:U758))),0)</f>
        <v>0</v>
      </c>
      <c r="X758" s="115">
        <f t="shared" si="456"/>
        <v>0</v>
      </c>
      <c r="Y758" s="121"/>
      <c r="Z758" s="122"/>
      <c r="AA758" s="111"/>
      <c r="AB758" s="112"/>
      <c r="AC758" s="119">
        <f t="shared" si="457"/>
        <v>0</v>
      </c>
      <c r="AD758" s="120"/>
      <c r="AE758" s="115">
        <f>IFERROR(IF(AD758="",0,(SUMIF($G$3:AC$3,"金额-入",$G758:AC758)-SUMIF($G$3:AC$3,"金额-出",$G758:AC758))/(SUMIF($G$3:AC$3,"数量-入",$G758:AC758)-SUMIF($G$3:AC$3,"数量-出",$G758:AC758))),0)</f>
        <v>0</v>
      </c>
      <c r="AF758" s="115">
        <f t="shared" si="458"/>
        <v>0</v>
      </c>
      <c r="AG758" s="121"/>
      <c r="AH758" s="122"/>
      <c r="AI758" s="123"/>
      <c r="AJ758" s="112"/>
      <c r="AK758" s="119">
        <f t="shared" si="459"/>
        <v>0</v>
      </c>
      <c r="AL758" s="124"/>
      <c r="AM758" s="115">
        <f>IFERROR(IF(AL758="",0,(SUMIF($G$3:AK$3,"金额-入",$G758:AK758)-SUMIF($G$3:AK$3,"金额-出",$G758:AK758))/(SUMIF($G$3:AK$3,"数量-入",$G758:AK758)-SUMIF($G$3:AK$3,"数量-出",$G758:AK758))),0)</f>
        <v>0</v>
      </c>
      <c r="AN758" s="115">
        <f t="shared" si="460"/>
        <v>0</v>
      </c>
      <c r="AO758" s="125"/>
      <c r="AP758" s="126"/>
      <c r="AQ758" s="123"/>
      <c r="AR758" s="112"/>
      <c r="AS758" s="119">
        <f t="shared" si="461"/>
        <v>0</v>
      </c>
      <c r="AT758" s="124"/>
      <c r="AU758" s="115">
        <f>IFERROR(IF(AT758="",0,(SUMIF($G$3:AS$3,"金额-入",$G758:AS758)-SUMIF($G$3:AS$3,"金额-出",$G758:AS758))/(SUMIF($G$3:AS$3,"数量-入",$G758:AS758)-SUMIF($G$3:AS$3,"数量-出",$G758:AS758))),0)</f>
        <v>0</v>
      </c>
      <c r="AV758" s="115">
        <f t="shared" si="462"/>
        <v>0</v>
      </c>
      <c r="AW758" s="125"/>
      <c r="AX758" s="126"/>
      <c r="AY758" s="123"/>
      <c r="AZ758" s="112"/>
      <c r="BA758" s="119">
        <f t="shared" si="463"/>
        <v>0</v>
      </c>
      <c r="BB758" s="124"/>
      <c r="BC758" s="115">
        <f>IFERROR(IF(BB758="",0,(SUMIF($G$3:BA$3,"金额-入",$G758:BA758)-SUMIF($G$3:BA$3,"金额-出",$G758:BA758))/(SUMIF($G$3:BA$3,"数量-入",$G758:BA758)-SUMIF($G$3:BA$3,"数量-出",$G758:BA758))),0)</f>
        <v>0</v>
      </c>
      <c r="BD758" s="115">
        <f t="shared" si="464"/>
        <v>0</v>
      </c>
      <c r="BE758" s="125"/>
      <c r="BF758" s="126"/>
      <c r="BG758" s="123"/>
      <c r="BH758" s="112"/>
      <c r="BI758" s="119">
        <f t="shared" si="465"/>
        <v>0</v>
      </c>
      <c r="BJ758" s="124"/>
      <c r="BK758" s="115">
        <f>IFERROR(IF(BJ758="",0,(SUMIF($G$3:BI$3,"金额-入",$G758:BI758)-SUMIF($G$3:BI$3,"金额-出",$G758:BI758))/(SUMIF($G$3:BI$3,"数量-入",$G758:BI758)-SUMIF($G$3:BI$3,"数量-出",$G758:BI758))),0)</f>
        <v>0</v>
      </c>
      <c r="BL758" s="115">
        <f t="shared" si="466"/>
        <v>0</v>
      </c>
      <c r="BM758" s="125"/>
      <c r="BN758" s="126"/>
      <c r="BO758" s="123"/>
      <c r="BP758" s="112"/>
      <c r="BQ758" s="119">
        <f t="shared" si="467"/>
        <v>0</v>
      </c>
      <c r="BR758" s="124"/>
      <c r="BS758" s="115">
        <f>IFERROR(IF(BR758="",0,(SUMIF($G$3:BQ$3,"金额-入",$G758:BQ758)-SUMIF($G$3:BQ$3,"金额-出",$G758:BQ758))/(SUMIF($G$3:BQ$3,"数量-入",$G758:BQ758)-SUMIF($G$3:BQ$3,"数量-出",$G758:BQ758))),0)</f>
        <v>0</v>
      </c>
      <c r="BT758" s="115">
        <f t="shared" si="468"/>
        <v>0</v>
      </c>
      <c r="BU758" s="125"/>
      <c r="BV758" s="126"/>
      <c r="BW758" s="123"/>
      <c r="BX758" s="112"/>
      <c r="BY758" s="119">
        <f t="shared" si="469"/>
        <v>0</v>
      </c>
      <c r="BZ758" s="124"/>
      <c r="CA758" s="115">
        <f>IFERROR(IF(BZ758="",0,(SUMIF($G$3:BY$3,"金额-入",$G758:BY758)-SUMIF($G$3:BY$3,"金额-出",$G758:BY758))/(SUMIF($G$3:BY$3,"数量-入",$G758:BY758)-SUMIF($G$3:BY$3,"数量-出",$G758:BY758))),0)</f>
        <v>0</v>
      </c>
      <c r="CB758" s="115">
        <f t="shared" si="470"/>
        <v>0</v>
      </c>
      <c r="CC758" s="125"/>
      <c r="CD758" s="126"/>
      <c r="CE758" s="123"/>
      <c r="CF758" s="112"/>
      <c r="CG758" s="119">
        <f t="shared" si="471"/>
        <v>0</v>
      </c>
      <c r="CH758" s="124"/>
      <c r="CI758" s="115">
        <f>IFERROR(IF(CH758="",0,(SUMIF($G$3:CG$3,"金额-入",$G758:CG758)-SUMIF($G$3:CG$3,"金额-出",$G758:CG758))/(SUMIF($G$3:CG$3,"数量-入",$G758:CG758)-SUMIF($G$3:CG$3,"数量-出",$G758:CG758))),0)</f>
        <v>0</v>
      </c>
      <c r="CJ758" s="115">
        <f t="shared" si="472"/>
        <v>0</v>
      </c>
      <c r="CK758" s="125"/>
      <c r="CL758" s="126"/>
      <c r="CM758" s="123"/>
      <c r="CN758" s="112"/>
      <c r="CO758" s="119">
        <f t="shared" si="473"/>
        <v>0</v>
      </c>
      <c r="CP758" s="124"/>
      <c r="CQ758" s="115">
        <f>IFERROR(IF(CP758="",0,(SUMIF($G$3:CO$3,"金额-入",$G758:CO758)-SUMIF($G$3:CO$3,"金额-出",$G758:CO758))/(SUMIF($G$3:CO$3,"数量-入",$G758:CO758)-SUMIF($G$3:CO$3,"数量-出",$G758:CO758))),0)</f>
        <v>0</v>
      </c>
      <c r="CR758" s="115">
        <f t="shared" si="474"/>
        <v>0</v>
      </c>
      <c r="CS758" s="125"/>
      <c r="CT758" s="126"/>
      <c r="CU758" s="123"/>
      <c r="CV758" s="112"/>
      <c r="CW758" s="119">
        <f t="shared" si="475"/>
        <v>0</v>
      </c>
      <c r="CX758" s="124"/>
      <c r="CY758" s="115">
        <f>IFERROR(IF(CX758="",0,(SUMIF($G$3:CW$3,"金额-入",$G758:CW758)-SUMIF($G$3:CW$3,"金额-出",$G758:CW758))/(SUMIF($G$3:CW$3,"数量-入",$G758:CW758)-SUMIF($G$3:CW$3,"数量-出",$G758:CW758))),0)</f>
        <v>0</v>
      </c>
      <c r="CZ758" s="115">
        <f t="shared" si="476"/>
        <v>0</v>
      </c>
      <c r="DA758" s="125"/>
      <c r="DB758" s="126"/>
      <c r="DC758" s="123"/>
      <c r="DD758" s="112"/>
      <c r="DE758" s="119">
        <f t="shared" si="477"/>
        <v>0</v>
      </c>
      <c r="DF758" s="124"/>
      <c r="DG758" s="115">
        <f>IFERROR(IF(DF758="",0,(SUMIF($G$3:DE$3,"金额-入",$G758:DE758)-SUMIF($G$3:DE$3,"金额-出",$G758:DE758))/(SUMIF($G$3:DE$3,"数量-入",$G758:DE758)-SUMIF($G$3:DE$3,"数量-出",$G758:DE758))),0)</f>
        <v>0</v>
      </c>
      <c r="DH758" s="115">
        <f t="shared" si="478"/>
        <v>0</v>
      </c>
      <c r="DI758" s="125"/>
      <c r="DJ758" s="126"/>
      <c r="DK758" s="109">
        <f t="array" ref="DK758">MIN(IF(($G$3:$DJ$3="单价")*(G758:DJ758&lt;&gt;0),G758:DJ758))</f>
        <v>0</v>
      </c>
      <c r="DL758" s="97">
        <f t="array" ref="DL758">MAX(IF($G$3:$DJ$3="单价",G758:DJ758))</f>
        <v>0</v>
      </c>
      <c r="DM758" s="115">
        <f t="shared" si="479"/>
        <v>0</v>
      </c>
      <c r="DN758" s="127"/>
      <c r="DO758" s="2"/>
      <c r="DP758" s="11">
        <f t="shared" si="480"/>
        <v>0</v>
      </c>
      <c r="DQ758" s="11">
        <f t="shared" si="481"/>
        <v>0</v>
      </c>
      <c r="DR758" s="11"/>
      <c r="DS758" s="11"/>
      <c r="DT758" s="11"/>
      <c r="DU758" s="2"/>
      <c r="DV758" s="2"/>
      <c r="DW758" s="2"/>
      <c r="DX758" s="2"/>
      <c r="DY758" s="2"/>
    </row>
    <row r="759" spans="1:129" ht="18" hidden="1" customHeight="1" outlineLevel="1" x14ac:dyDescent="0.15">
      <c r="A759" s="2"/>
      <c r="B759" s="53">
        <f t="shared" si="444"/>
        <v>755</v>
      </c>
      <c r="C759" s="5"/>
      <c r="D759" s="6"/>
      <c r="E759" s="7"/>
      <c r="F759" s="8"/>
      <c r="G759" s="111"/>
      <c r="H759" s="112"/>
      <c r="I759" s="113">
        <f t="shared" si="447"/>
        <v>0</v>
      </c>
      <c r="J759" s="114">
        <f t="shared" si="448"/>
        <v>0</v>
      </c>
      <c r="K759" s="115">
        <f t="shared" si="445"/>
        <v>0</v>
      </c>
      <c r="L759" s="113">
        <f t="shared" si="449"/>
        <v>0</v>
      </c>
      <c r="M759" s="114">
        <f t="shared" si="450"/>
        <v>0</v>
      </c>
      <c r="N759" s="115">
        <f t="shared" si="446"/>
        <v>0</v>
      </c>
      <c r="O759" s="113">
        <f t="shared" si="451"/>
        <v>0</v>
      </c>
      <c r="P759" s="116">
        <f t="shared" si="452"/>
        <v>0</v>
      </c>
      <c r="Q759" s="117">
        <f t="shared" si="453"/>
        <v>0</v>
      </c>
      <c r="R759" s="118">
        <f t="shared" si="454"/>
        <v>0</v>
      </c>
      <c r="S759" s="111"/>
      <c r="T759" s="112"/>
      <c r="U759" s="119">
        <f t="shared" si="455"/>
        <v>0</v>
      </c>
      <c r="V759" s="120"/>
      <c r="W759" s="115">
        <f>IFERROR(IF(V759="",0,(SUMIF($G$3:U$3,"金额-入",$G759:U759)-SUMIF($G$3:U$3,"金额-出",$G759:U759))/(SUMIF($G$3:U$3,"数量-入",$G759:U759)-SUMIF($G$3:U$3,"数量-出",$G759:U759))),0)</f>
        <v>0</v>
      </c>
      <c r="X759" s="115">
        <f t="shared" si="456"/>
        <v>0</v>
      </c>
      <c r="Y759" s="121"/>
      <c r="Z759" s="122"/>
      <c r="AA759" s="111"/>
      <c r="AB759" s="112"/>
      <c r="AC759" s="119">
        <f t="shared" si="457"/>
        <v>0</v>
      </c>
      <c r="AD759" s="120"/>
      <c r="AE759" s="115">
        <f>IFERROR(IF(AD759="",0,(SUMIF($G$3:AC$3,"金额-入",$G759:AC759)-SUMIF($G$3:AC$3,"金额-出",$G759:AC759))/(SUMIF($G$3:AC$3,"数量-入",$G759:AC759)-SUMIF($G$3:AC$3,"数量-出",$G759:AC759))),0)</f>
        <v>0</v>
      </c>
      <c r="AF759" s="115">
        <f t="shared" si="458"/>
        <v>0</v>
      </c>
      <c r="AG759" s="121"/>
      <c r="AH759" s="122"/>
      <c r="AI759" s="123"/>
      <c r="AJ759" s="112"/>
      <c r="AK759" s="119">
        <f t="shared" si="459"/>
        <v>0</v>
      </c>
      <c r="AL759" s="124"/>
      <c r="AM759" s="115">
        <f>IFERROR(IF(AL759="",0,(SUMIF($G$3:AK$3,"金额-入",$G759:AK759)-SUMIF($G$3:AK$3,"金额-出",$G759:AK759))/(SUMIF($G$3:AK$3,"数量-入",$G759:AK759)-SUMIF($G$3:AK$3,"数量-出",$G759:AK759))),0)</f>
        <v>0</v>
      </c>
      <c r="AN759" s="115">
        <f t="shared" si="460"/>
        <v>0</v>
      </c>
      <c r="AO759" s="125"/>
      <c r="AP759" s="126"/>
      <c r="AQ759" s="123"/>
      <c r="AR759" s="112"/>
      <c r="AS759" s="119">
        <f t="shared" si="461"/>
        <v>0</v>
      </c>
      <c r="AT759" s="124"/>
      <c r="AU759" s="115">
        <f>IFERROR(IF(AT759="",0,(SUMIF($G$3:AS$3,"金额-入",$G759:AS759)-SUMIF($G$3:AS$3,"金额-出",$G759:AS759))/(SUMIF($G$3:AS$3,"数量-入",$G759:AS759)-SUMIF($G$3:AS$3,"数量-出",$G759:AS759))),0)</f>
        <v>0</v>
      </c>
      <c r="AV759" s="115">
        <f t="shared" si="462"/>
        <v>0</v>
      </c>
      <c r="AW759" s="125"/>
      <c r="AX759" s="126"/>
      <c r="AY759" s="123"/>
      <c r="AZ759" s="112"/>
      <c r="BA759" s="119">
        <f t="shared" si="463"/>
        <v>0</v>
      </c>
      <c r="BB759" s="124"/>
      <c r="BC759" s="115">
        <f>IFERROR(IF(BB759="",0,(SUMIF($G$3:BA$3,"金额-入",$G759:BA759)-SUMIF($G$3:BA$3,"金额-出",$G759:BA759))/(SUMIF($G$3:BA$3,"数量-入",$G759:BA759)-SUMIF($G$3:BA$3,"数量-出",$G759:BA759))),0)</f>
        <v>0</v>
      </c>
      <c r="BD759" s="115">
        <f t="shared" si="464"/>
        <v>0</v>
      </c>
      <c r="BE759" s="125"/>
      <c r="BF759" s="126"/>
      <c r="BG759" s="123"/>
      <c r="BH759" s="112"/>
      <c r="BI759" s="119">
        <f t="shared" si="465"/>
        <v>0</v>
      </c>
      <c r="BJ759" s="124"/>
      <c r="BK759" s="115">
        <f>IFERROR(IF(BJ759="",0,(SUMIF($G$3:BI$3,"金额-入",$G759:BI759)-SUMIF($G$3:BI$3,"金额-出",$G759:BI759))/(SUMIF($G$3:BI$3,"数量-入",$G759:BI759)-SUMIF($G$3:BI$3,"数量-出",$G759:BI759))),0)</f>
        <v>0</v>
      </c>
      <c r="BL759" s="115">
        <f t="shared" si="466"/>
        <v>0</v>
      </c>
      <c r="BM759" s="125"/>
      <c r="BN759" s="126"/>
      <c r="BO759" s="123"/>
      <c r="BP759" s="112"/>
      <c r="BQ759" s="119">
        <f t="shared" si="467"/>
        <v>0</v>
      </c>
      <c r="BR759" s="124"/>
      <c r="BS759" s="115">
        <f>IFERROR(IF(BR759="",0,(SUMIF($G$3:BQ$3,"金额-入",$G759:BQ759)-SUMIF($G$3:BQ$3,"金额-出",$G759:BQ759))/(SUMIF($G$3:BQ$3,"数量-入",$G759:BQ759)-SUMIF($G$3:BQ$3,"数量-出",$G759:BQ759))),0)</f>
        <v>0</v>
      </c>
      <c r="BT759" s="115">
        <f t="shared" si="468"/>
        <v>0</v>
      </c>
      <c r="BU759" s="125"/>
      <c r="BV759" s="126"/>
      <c r="BW759" s="123"/>
      <c r="BX759" s="112"/>
      <c r="BY759" s="119">
        <f t="shared" si="469"/>
        <v>0</v>
      </c>
      <c r="BZ759" s="124"/>
      <c r="CA759" s="115">
        <f>IFERROR(IF(BZ759="",0,(SUMIF($G$3:BY$3,"金额-入",$G759:BY759)-SUMIF($G$3:BY$3,"金额-出",$G759:BY759))/(SUMIF($G$3:BY$3,"数量-入",$G759:BY759)-SUMIF($G$3:BY$3,"数量-出",$G759:BY759))),0)</f>
        <v>0</v>
      </c>
      <c r="CB759" s="115">
        <f t="shared" si="470"/>
        <v>0</v>
      </c>
      <c r="CC759" s="125"/>
      <c r="CD759" s="126"/>
      <c r="CE759" s="123"/>
      <c r="CF759" s="112"/>
      <c r="CG759" s="119">
        <f t="shared" si="471"/>
        <v>0</v>
      </c>
      <c r="CH759" s="124"/>
      <c r="CI759" s="115">
        <f>IFERROR(IF(CH759="",0,(SUMIF($G$3:CG$3,"金额-入",$G759:CG759)-SUMIF($G$3:CG$3,"金额-出",$G759:CG759))/(SUMIF($G$3:CG$3,"数量-入",$G759:CG759)-SUMIF($G$3:CG$3,"数量-出",$G759:CG759))),0)</f>
        <v>0</v>
      </c>
      <c r="CJ759" s="115">
        <f t="shared" si="472"/>
        <v>0</v>
      </c>
      <c r="CK759" s="125"/>
      <c r="CL759" s="126"/>
      <c r="CM759" s="123"/>
      <c r="CN759" s="112"/>
      <c r="CO759" s="119">
        <f t="shared" si="473"/>
        <v>0</v>
      </c>
      <c r="CP759" s="124"/>
      <c r="CQ759" s="115">
        <f>IFERROR(IF(CP759="",0,(SUMIF($G$3:CO$3,"金额-入",$G759:CO759)-SUMIF($G$3:CO$3,"金额-出",$G759:CO759))/(SUMIF($G$3:CO$3,"数量-入",$G759:CO759)-SUMIF($G$3:CO$3,"数量-出",$G759:CO759))),0)</f>
        <v>0</v>
      </c>
      <c r="CR759" s="115">
        <f t="shared" si="474"/>
        <v>0</v>
      </c>
      <c r="CS759" s="125"/>
      <c r="CT759" s="126"/>
      <c r="CU759" s="123"/>
      <c r="CV759" s="112"/>
      <c r="CW759" s="119">
        <f t="shared" si="475"/>
        <v>0</v>
      </c>
      <c r="CX759" s="124"/>
      <c r="CY759" s="115">
        <f>IFERROR(IF(CX759="",0,(SUMIF($G$3:CW$3,"金额-入",$G759:CW759)-SUMIF($G$3:CW$3,"金额-出",$G759:CW759))/(SUMIF($G$3:CW$3,"数量-入",$G759:CW759)-SUMIF($G$3:CW$3,"数量-出",$G759:CW759))),0)</f>
        <v>0</v>
      </c>
      <c r="CZ759" s="115">
        <f t="shared" si="476"/>
        <v>0</v>
      </c>
      <c r="DA759" s="125"/>
      <c r="DB759" s="126"/>
      <c r="DC759" s="123"/>
      <c r="DD759" s="112"/>
      <c r="DE759" s="119">
        <f t="shared" si="477"/>
        <v>0</v>
      </c>
      <c r="DF759" s="124"/>
      <c r="DG759" s="115">
        <f>IFERROR(IF(DF759="",0,(SUMIF($G$3:DE$3,"金额-入",$G759:DE759)-SUMIF($G$3:DE$3,"金额-出",$G759:DE759))/(SUMIF($G$3:DE$3,"数量-入",$G759:DE759)-SUMIF($G$3:DE$3,"数量-出",$G759:DE759))),0)</f>
        <v>0</v>
      </c>
      <c r="DH759" s="115">
        <f t="shared" si="478"/>
        <v>0</v>
      </c>
      <c r="DI759" s="125"/>
      <c r="DJ759" s="126"/>
      <c r="DK759" s="109">
        <f t="array" ref="DK759">MIN(IF(($G$3:$DJ$3="单价")*(G759:DJ759&lt;&gt;0),G759:DJ759))</f>
        <v>0</v>
      </c>
      <c r="DL759" s="97">
        <f t="array" ref="DL759">MAX(IF($G$3:$DJ$3="单价",G759:DJ759))</f>
        <v>0</v>
      </c>
      <c r="DM759" s="115">
        <f t="shared" si="479"/>
        <v>0</v>
      </c>
      <c r="DN759" s="127"/>
      <c r="DO759" s="2"/>
      <c r="DP759" s="11">
        <f t="shared" si="480"/>
        <v>0</v>
      </c>
      <c r="DQ759" s="11">
        <f t="shared" si="481"/>
        <v>0</v>
      </c>
      <c r="DR759" s="11"/>
      <c r="DS759" s="11"/>
      <c r="DT759" s="11"/>
      <c r="DU759" s="2"/>
      <c r="DV759" s="2"/>
      <c r="DW759" s="2"/>
      <c r="DX759" s="2"/>
      <c r="DY759" s="2"/>
    </row>
    <row r="760" spans="1:129" ht="18" hidden="1" customHeight="1" outlineLevel="1" x14ac:dyDescent="0.15">
      <c r="A760" s="2"/>
      <c r="B760" s="53">
        <f t="shared" si="444"/>
        <v>756</v>
      </c>
      <c r="C760" s="5"/>
      <c r="D760" s="6"/>
      <c r="E760" s="7"/>
      <c r="F760" s="8"/>
      <c r="G760" s="111"/>
      <c r="H760" s="112"/>
      <c r="I760" s="113">
        <f t="shared" si="447"/>
        <v>0</v>
      </c>
      <c r="J760" s="114">
        <f t="shared" si="448"/>
        <v>0</v>
      </c>
      <c r="K760" s="115">
        <f t="shared" si="445"/>
        <v>0</v>
      </c>
      <c r="L760" s="113">
        <f t="shared" si="449"/>
        <v>0</v>
      </c>
      <c r="M760" s="114">
        <f t="shared" si="450"/>
        <v>0</v>
      </c>
      <c r="N760" s="115">
        <f t="shared" si="446"/>
        <v>0</v>
      </c>
      <c r="O760" s="113">
        <f t="shared" si="451"/>
        <v>0</v>
      </c>
      <c r="P760" s="116">
        <f t="shared" si="452"/>
        <v>0</v>
      </c>
      <c r="Q760" s="117">
        <f t="shared" si="453"/>
        <v>0</v>
      </c>
      <c r="R760" s="118">
        <f t="shared" si="454"/>
        <v>0</v>
      </c>
      <c r="S760" s="111"/>
      <c r="T760" s="112"/>
      <c r="U760" s="119">
        <f t="shared" si="455"/>
        <v>0</v>
      </c>
      <c r="V760" s="120"/>
      <c r="W760" s="115">
        <f>IFERROR(IF(V760="",0,(SUMIF($G$3:U$3,"金额-入",$G760:U760)-SUMIF($G$3:U$3,"金额-出",$G760:U760))/(SUMIF($G$3:U$3,"数量-入",$G760:U760)-SUMIF($G$3:U$3,"数量-出",$G760:U760))),0)</f>
        <v>0</v>
      </c>
      <c r="X760" s="115">
        <f t="shared" si="456"/>
        <v>0</v>
      </c>
      <c r="Y760" s="121"/>
      <c r="Z760" s="122"/>
      <c r="AA760" s="111"/>
      <c r="AB760" s="112"/>
      <c r="AC760" s="119">
        <f t="shared" si="457"/>
        <v>0</v>
      </c>
      <c r="AD760" s="120"/>
      <c r="AE760" s="115">
        <f>IFERROR(IF(AD760="",0,(SUMIF($G$3:AC$3,"金额-入",$G760:AC760)-SUMIF($G$3:AC$3,"金额-出",$G760:AC760))/(SUMIF($G$3:AC$3,"数量-入",$G760:AC760)-SUMIF($G$3:AC$3,"数量-出",$G760:AC760))),0)</f>
        <v>0</v>
      </c>
      <c r="AF760" s="115">
        <f t="shared" si="458"/>
        <v>0</v>
      </c>
      <c r="AG760" s="121"/>
      <c r="AH760" s="122"/>
      <c r="AI760" s="123"/>
      <c r="AJ760" s="112"/>
      <c r="AK760" s="119">
        <f t="shared" si="459"/>
        <v>0</v>
      </c>
      <c r="AL760" s="124"/>
      <c r="AM760" s="115">
        <f>IFERROR(IF(AL760="",0,(SUMIF($G$3:AK$3,"金额-入",$G760:AK760)-SUMIF($G$3:AK$3,"金额-出",$G760:AK760))/(SUMIF($G$3:AK$3,"数量-入",$G760:AK760)-SUMIF($G$3:AK$3,"数量-出",$G760:AK760))),0)</f>
        <v>0</v>
      </c>
      <c r="AN760" s="115">
        <f t="shared" si="460"/>
        <v>0</v>
      </c>
      <c r="AO760" s="125"/>
      <c r="AP760" s="126"/>
      <c r="AQ760" s="123"/>
      <c r="AR760" s="112"/>
      <c r="AS760" s="119">
        <f t="shared" si="461"/>
        <v>0</v>
      </c>
      <c r="AT760" s="124"/>
      <c r="AU760" s="115">
        <f>IFERROR(IF(AT760="",0,(SUMIF($G$3:AS$3,"金额-入",$G760:AS760)-SUMIF($G$3:AS$3,"金额-出",$G760:AS760))/(SUMIF($G$3:AS$3,"数量-入",$G760:AS760)-SUMIF($G$3:AS$3,"数量-出",$G760:AS760))),0)</f>
        <v>0</v>
      </c>
      <c r="AV760" s="115">
        <f t="shared" si="462"/>
        <v>0</v>
      </c>
      <c r="AW760" s="125"/>
      <c r="AX760" s="126"/>
      <c r="AY760" s="123"/>
      <c r="AZ760" s="112"/>
      <c r="BA760" s="119">
        <f t="shared" si="463"/>
        <v>0</v>
      </c>
      <c r="BB760" s="124"/>
      <c r="BC760" s="115">
        <f>IFERROR(IF(BB760="",0,(SUMIF($G$3:BA$3,"金额-入",$G760:BA760)-SUMIF($G$3:BA$3,"金额-出",$G760:BA760))/(SUMIF($G$3:BA$3,"数量-入",$G760:BA760)-SUMIF($G$3:BA$3,"数量-出",$G760:BA760))),0)</f>
        <v>0</v>
      </c>
      <c r="BD760" s="115">
        <f t="shared" si="464"/>
        <v>0</v>
      </c>
      <c r="BE760" s="125"/>
      <c r="BF760" s="126"/>
      <c r="BG760" s="123"/>
      <c r="BH760" s="112"/>
      <c r="BI760" s="119">
        <f t="shared" si="465"/>
        <v>0</v>
      </c>
      <c r="BJ760" s="124"/>
      <c r="BK760" s="115">
        <f>IFERROR(IF(BJ760="",0,(SUMIF($G$3:BI$3,"金额-入",$G760:BI760)-SUMIF($G$3:BI$3,"金额-出",$G760:BI760))/(SUMIF($G$3:BI$3,"数量-入",$G760:BI760)-SUMIF($G$3:BI$3,"数量-出",$G760:BI760))),0)</f>
        <v>0</v>
      </c>
      <c r="BL760" s="115">
        <f t="shared" si="466"/>
        <v>0</v>
      </c>
      <c r="BM760" s="125"/>
      <c r="BN760" s="126"/>
      <c r="BO760" s="123"/>
      <c r="BP760" s="112"/>
      <c r="BQ760" s="119">
        <f t="shared" si="467"/>
        <v>0</v>
      </c>
      <c r="BR760" s="124"/>
      <c r="BS760" s="115">
        <f>IFERROR(IF(BR760="",0,(SUMIF($G$3:BQ$3,"金额-入",$G760:BQ760)-SUMIF($G$3:BQ$3,"金额-出",$G760:BQ760))/(SUMIF($G$3:BQ$3,"数量-入",$G760:BQ760)-SUMIF($G$3:BQ$3,"数量-出",$G760:BQ760))),0)</f>
        <v>0</v>
      </c>
      <c r="BT760" s="115">
        <f t="shared" si="468"/>
        <v>0</v>
      </c>
      <c r="BU760" s="125"/>
      <c r="BV760" s="126"/>
      <c r="BW760" s="123"/>
      <c r="BX760" s="112"/>
      <c r="BY760" s="119">
        <f t="shared" si="469"/>
        <v>0</v>
      </c>
      <c r="BZ760" s="124"/>
      <c r="CA760" s="115">
        <f>IFERROR(IF(BZ760="",0,(SUMIF($G$3:BY$3,"金额-入",$G760:BY760)-SUMIF($G$3:BY$3,"金额-出",$G760:BY760))/(SUMIF($G$3:BY$3,"数量-入",$G760:BY760)-SUMIF($G$3:BY$3,"数量-出",$G760:BY760))),0)</f>
        <v>0</v>
      </c>
      <c r="CB760" s="115">
        <f t="shared" si="470"/>
        <v>0</v>
      </c>
      <c r="CC760" s="125"/>
      <c r="CD760" s="126"/>
      <c r="CE760" s="123"/>
      <c r="CF760" s="112"/>
      <c r="CG760" s="119">
        <f t="shared" si="471"/>
        <v>0</v>
      </c>
      <c r="CH760" s="124"/>
      <c r="CI760" s="115">
        <f>IFERROR(IF(CH760="",0,(SUMIF($G$3:CG$3,"金额-入",$G760:CG760)-SUMIF($G$3:CG$3,"金额-出",$G760:CG760))/(SUMIF($G$3:CG$3,"数量-入",$G760:CG760)-SUMIF($G$3:CG$3,"数量-出",$G760:CG760))),0)</f>
        <v>0</v>
      </c>
      <c r="CJ760" s="115">
        <f t="shared" si="472"/>
        <v>0</v>
      </c>
      <c r="CK760" s="125"/>
      <c r="CL760" s="126"/>
      <c r="CM760" s="123"/>
      <c r="CN760" s="112"/>
      <c r="CO760" s="119">
        <f t="shared" si="473"/>
        <v>0</v>
      </c>
      <c r="CP760" s="124"/>
      <c r="CQ760" s="115">
        <f>IFERROR(IF(CP760="",0,(SUMIF($G$3:CO$3,"金额-入",$G760:CO760)-SUMIF($G$3:CO$3,"金额-出",$G760:CO760))/(SUMIF($G$3:CO$3,"数量-入",$G760:CO760)-SUMIF($G$3:CO$3,"数量-出",$G760:CO760))),0)</f>
        <v>0</v>
      </c>
      <c r="CR760" s="115">
        <f t="shared" si="474"/>
        <v>0</v>
      </c>
      <c r="CS760" s="125"/>
      <c r="CT760" s="126"/>
      <c r="CU760" s="123"/>
      <c r="CV760" s="112"/>
      <c r="CW760" s="119">
        <f t="shared" si="475"/>
        <v>0</v>
      </c>
      <c r="CX760" s="124"/>
      <c r="CY760" s="115">
        <f>IFERROR(IF(CX760="",0,(SUMIF($G$3:CW$3,"金额-入",$G760:CW760)-SUMIF($G$3:CW$3,"金额-出",$G760:CW760))/(SUMIF($G$3:CW$3,"数量-入",$G760:CW760)-SUMIF($G$3:CW$3,"数量-出",$G760:CW760))),0)</f>
        <v>0</v>
      </c>
      <c r="CZ760" s="115">
        <f t="shared" si="476"/>
        <v>0</v>
      </c>
      <c r="DA760" s="125"/>
      <c r="DB760" s="126"/>
      <c r="DC760" s="123"/>
      <c r="DD760" s="112"/>
      <c r="DE760" s="119">
        <f t="shared" si="477"/>
        <v>0</v>
      </c>
      <c r="DF760" s="124"/>
      <c r="DG760" s="115">
        <f>IFERROR(IF(DF760="",0,(SUMIF($G$3:DE$3,"金额-入",$G760:DE760)-SUMIF($G$3:DE$3,"金额-出",$G760:DE760))/(SUMIF($G$3:DE$3,"数量-入",$G760:DE760)-SUMIF($G$3:DE$3,"数量-出",$G760:DE760))),0)</f>
        <v>0</v>
      </c>
      <c r="DH760" s="115">
        <f t="shared" si="478"/>
        <v>0</v>
      </c>
      <c r="DI760" s="125"/>
      <c r="DJ760" s="126"/>
      <c r="DK760" s="109">
        <f t="array" ref="DK760">MIN(IF(($G$3:$DJ$3="单价")*(G760:DJ760&lt;&gt;0),G760:DJ760))</f>
        <v>0</v>
      </c>
      <c r="DL760" s="97">
        <f t="array" ref="DL760">MAX(IF($G$3:$DJ$3="单价",G760:DJ760))</f>
        <v>0</v>
      </c>
      <c r="DM760" s="115">
        <f t="shared" si="479"/>
        <v>0</v>
      </c>
      <c r="DN760" s="127"/>
      <c r="DO760" s="2"/>
      <c r="DP760" s="11">
        <f t="shared" si="480"/>
        <v>0</v>
      </c>
      <c r="DQ760" s="11">
        <f t="shared" si="481"/>
        <v>0</v>
      </c>
      <c r="DR760" s="11"/>
      <c r="DS760" s="11"/>
      <c r="DT760" s="11"/>
      <c r="DU760" s="2"/>
      <c r="DV760" s="2"/>
      <c r="DW760" s="2"/>
      <c r="DX760" s="2"/>
      <c r="DY760" s="2"/>
    </row>
    <row r="761" spans="1:129" ht="18" hidden="1" customHeight="1" outlineLevel="1" x14ac:dyDescent="0.15">
      <c r="A761" s="2"/>
      <c r="B761" s="53">
        <f t="shared" si="444"/>
        <v>757</v>
      </c>
      <c r="C761" s="5"/>
      <c r="D761" s="6"/>
      <c r="E761" s="7"/>
      <c r="F761" s="8"/>
      <c r="G761" s="111"/>
      <c r="H761" s="112"/>
      <c r="I761" s="113">
        <f t="shared" si="447"/>
        <v>0</v>
      </c>
      <c r="J761" s="114">
        <f t="shared" si="448"/>
        <v>0</v>
      </c>
      <c r="K761" s="115">
        <f t="shared" si="445"/>
        <v>0</v>
      </c>
      <c r="L761" s="113">
        <f t="shared" si="449"/>
        <v>0</v>
      </c>
      <c r="M761" s="114">
        <f t="shared" si="450"/>
        <v>0</v>
      </c>
      <c r="N761" s="115">
        <f t="shared" si="446"/>
        <v>0</v>
      </c>
      <c r="O761" s="113">
        <f t="shared" si="451"/>
        <v>0</v>
      </c>
      <c r="P761" s="116">
        <f t="shared" si="452"/>
        <v>0</v>
      </c>
      <c r="Q761" s="117">
        <f t="shared" si="453"/>
        <v>0</v>
      </c>
      <c r="R761" s="118">
        <f t="shared" si="454"/>
        <v>0</v>
      </c>
      <c r="S761" s="111"/>
      <c r="T761" s="112"/>
      <c r="U761" s="119">
        <f t="shared" si="455"/>
        <v>0</v>
      </c>
      <c r="V761" s="120"/>
      <c r="W761" s="115">
        <f>IFERROR(IF(V761="",0,(SUMIF($G$3:U$3,"金额-入",$G761:U761)-SUMIF($G$3:U$3,"金额-出",$G761:U761))/(SUMIF($G$3:U$3,"数量-入",$G761:U761)-SUMIF($G$3:U$3,"数量-出",$G761:U761))),0)</f>
        <v>0</v>
      </c>
      <c r="X761" s="115">
        <f t="shared" si="456"/>
        <v>0</v>
      </c>
      <c r="Y761" s="121"/>
      <c r="Z761" s="122"/>
      <c r="AA761" s="111"/>
      <c r="AB761" s="112"/>
      <c r="AC761" s="119">
        <f t="shared" si="457"/>
        <v>0</v>
      </c>
      <c r="AD761" s="120"/>
      <c r="AE761" s="115">
        <f>IFERROR(IF(AD761="",0,(SUMIF($G$3:AC$3,"金额-入",$G761:AC761)-SUMIF($G$3:AC$3,"金额-出",$G761:AC761))/(SUMIF($G$3:AC$3,"数量-入",$G761:AC761)-SUMIF($G$3:AC$3,"数量-出",$G761:AC761))),0)</f>
        <v>0</v>
      </c>
      <c r="AF761" s="115">
        <f t="shared" si="458"/>
        <v>0</v>
      </c>
      <c r="AG761" s="121"/>
      <c r="AH761" s="122"/>
      <c r="AI761" s="123"/>
      <c r="AJ761" s="112"/>
      <c r="AK761" s="119">
        <f t="shared" si="459"/>
        <v>0</v>
      </c>
      <c r="AL761" s="124"/>
      <c r="AM761" s="115">
        <f>IFERROR(IF(AL761="",0,(SUMIF($G$3:AK$3,"金额-入",$G761:AK761)-SUMIF($G$3:AK$3,"金额-出",$G761:AK761))/(SUMIF($G$3:AK$3,"数量-入",$G761:AK761)-SUMIF($G$3:AK$3,"数量-出",$G761:AK761))),0)</f>
        <v>0</v>
      </c>
      <c r="AN761" s="115">
        <f t="shared" si="460"/>
        <v>0</v>
      </c>
      <c r="AO761" s="125"/>
      <c r="AP761" s="126"/>
      <c r="AQ761" s="123"/>
      <c r="AR761" s="112"/>
      <c r="AS761" s="119">
        <f t="shared" si="461"/>
        <v>0</v>
      </c>
      <c r="AT761" s="124"/>
      <c r="AU761" s="115">
        <f>IFERROR(IF(AT761="",0,(SUMIF($G$3:AS$3,"金额-入",$G761:AS761)-SUMIF($G$3:AS$3,"金额-出",$G761:AS761))/(SUMIF($G$3:AS$3,"数量-入",$G761:AS761)-SUMIF($G$3:AS$3,"数量-出",$G761:AS761))),0)</f>
        <v>0</v>
      </c>
      <c r="AV761" s="115">
        <f t="shared" si="462"/>
        <v>0</v>
      </c>
      <c r="AW761" s="125"/>
      <c r="AX761" s="126"/>
      <c r="AY761" s="123"/>
      <c r="AZ761" s="112"/>
      <c r="BA761" s="119">
        <f t="shared" si="463"/>
        <v>0</v>
      </c>
      <c r="BB761" s="124"/>
      <c r="BC761" s="115">
        <f>IFERROR(IF(BB761="",0,(SUMIF($G$3:BA$3,"金额-入",$G761:BA761)-SUMIF($G$3:BA$3,"金额-出",$G761:BA761))/(SUMIF($G$3:BA$3,"数量-入",$G761:BA761)-SUMIF($G$3:BA$3,"数量-出",$G761:BA761))),0)</f>
        <v>0</v>
      </c>
      <c r="BD761" s="115">
        <f t="shared" si="464"/>
        <v>0</v>
      </c>
      <c r="BE761" s="125"/>
      <c r="BF761" s="126"/>
      <c r="BG761" s="123"/>
      <c r="BH761" s="112"/>
      <c r="BI761" s="119">
        <f t="shared" si="465"/>
        <v>0</v>
      </c>
      <c r="BJ761" s="124"/>
      <c r="BK761" s="115">
        <f>IFERROR(IF(BJ761="",0,(SUMIF($G$3:BI$3,"金额-入",$G761:BI761)-SUMIF($G$3:BI$3,"金额-出",$G761:BI761))/(SUMIF($G$3:BI$3,"数量-入",$G761:BI761)-SUMIF($G$3:BI$3,"数量-出",$G761:BI761))),0)</f>
        <v>0</v>
      </c>
      <c r="BL761" s="115">
        <f t="shared" si="466"/>
        <v>0</v>
      </c>
      <c r="BM761" s="125"/>
      <c r="BN761" s="126"/>
      <c r="BO761" s="123"/>
      <c r="BP761" s="112"/>
      <c r="BQ761" s="119">
        <f t="shared" si="467"/>
        <v>0</v>
      </c>
      <c r="BR761" s="124"/>
      <c r="BS761" s="115">
        <f>IFERROR(IF(BR761="",0,(SUMIF($G$3:BQ$3,"金额-入",$G761:BQ761)-SUMIF($G$3:BQ$3,"金额-出",$G761:BQ761))/(SUMIF($G$3:BQ$3,"数量-入",$G761:BQ761)-SUMIF($G$3:BQ$3,"数量-出",$G761:BQ761))),0)</f>
        <v>0</v>
      </c>
      <c r="BT761" s="115">
        <f t="shared" si="468"/>
        <v>0</v>
      </c>
      <c r="BU761" s="125"/>
      <c r="BV761" s="126"/>
      <c r="BW761" s="123"/>
      <c r="BX761" s="112"/>
      <c r="BY761" s="119">
        <f t="shared" si="469"/>
        <v>0</v>
      </c>
      <c r="BZ761" s="124"/>
      <c r="CA761" s="115">
        <f>IFERROR(IF(BZ761="",0,(SUMIF($G$3:BY$3,"金额-入",$G761:BY761)-SUMIF($G$3:BY$3,"金额-出",$G761:BY761))/(SUMIF($G$3:BY$3,"数量-入",$G761:BY761)-SUMIF($G$3:BY$3,"数量-出",$G761:BY761))),0)</f>
        <v>0</v>
      </c>
      <c r="CB761" s="115">
        <f t="shared" si="470"/>
        <v>0</v>
      </c>
      <c r="CC761" s="125"/>
      <c r="CD761" s="126"/>
      <c r="CE761" s="123"/>
      <c r="CF761" s="112"/>
      <c r="CG761" s="119">
        <f t="shared" si="471"/>
        <v>0</v>
      </c>
      <c r="CH761" s="124"/>
      <c r="CI761" s="115">
        <f>IFERROR(IF(CH761="",0,(SUMIF($G$3:CG$3,"金额-入",$G761:CG761)-SUMIF($G$3:CG$3,"金额-出",$G761:CG761))/(SUMIF($G$3:CG$3,"数量-入",$G761:CG761)-SUMIF($G$3:CG$3,"数量-出",$G761:CG761))),0)</f>
        <v>0</v>
      </c>
      <c r="CJ761" s="115">
        <f t="shared" si="472"/>
        <v>0</v>
      </c>
      <c r="CK761" s="125"/>
      <c r="CL761" s="126"/>
      <c r="CM761" s="123"/>
      <c r="CN761" s="112"/>
      <c r="CO761" s="119">
        <f t="shared" si="473"/>
        <v>0</v>
      </c>
      <c r="CP761" s="124"/>
      <c r="CQ761" s="115">
        <f>IFERROR(IF(CP761="",0,(SUMIF($G$3:CO$3,"金额-入",$G761:CO761)-SUMIF($G$3:CO$3,"金额-出",$G761:CO761))/(SUMIF($G$3:CO$3,"数量-入",$G761:CO761)-SUMIF($G$3:CO$3,"数量-出",$G761:CO761))),0)</f>
        <v>0</v>
      </c>
      <c r="CR761" s="115">
        <f t="shared" si="474"/>
        <v>0</v>
      </c>
      <c r="CS761" s="125"/>
      <c r="CT761" s="126"/>
      <c r="CU761" s="123"/>
      <c r="CV761" s="112"/>
      <c r="CW761" s="119">
        <f t="shared" si="475"/>
        <v>0</v>
      </c>
      <c r="CX761" s="124"/>
      <c r="CY761" s="115">
        <f>IFERROR(IF(CX761="",0,(SUMIF($G$3:CW$3,"金额-入",$G761:CW761)-SUMIF($G$3:CW$3,"金额-出",$G761:CW761))/(SUMIF($G$3:CW$3,"数量-入",$G761:CW761)-SUMIF($G$3:CW$3,"数量-出",$G761:CW761))),0)</f>
        <v>0</v>
      </c>
      <c r="CZ761" s="115">
        <f t="shared" si="476"/>
        <v>0</v>
      </c>
      <c r="DA761" s="125"/>
      <c r="DB761" s="126"/>
      <c r="DC761" s="123"/>
      <c r="DD761" s="112"/>
      <c r="DE761" s="119">
        <f t="shared" si="477"/>
        <v>0</v>
      </c>
      <c r="DF761" s="124"/>
      <c r="DG761" s="115">
        <f>IFERROR(IF(DF761="",0,(SUMIF($G$3:DE$3,"金额-入",$G761:DE761)-SUMIF($G$3:DE$3,"金额-出",$G761:DE761))/(SUMIF($G$3:DE$3,"数量-入",$G761:DE761)-SUMIF($G$3:DE$3,"数量-出",$G761:DE761))),0)</f>
        <v>0</v>
      </c>
      <c r="DH761" s="115">
        <f t="shared" si="478"/>
        <v>0</v>
      </c>
      <c r="DI761" s="125"/>
      <c r="DJ761" s="126"/>
      <c r="DK761" s="109">
        <f t="array" ref="DK761">MIN(IF(($G$3:$DJ$3="单价")*(G761:DJ761&lt;&gt;0),G761:DJ761))</f>
        <v>0</v>
      </c>
      <c r="DL761" s="97">
        <f t="array" ref="DL761">MAX(IF($G$3:$DJ$3="单价",G761:DJ761))</f>
        <v>0</v>
      </c>
      <c r="DM761" s="115">
        <f t="shared" si="479"/>
        <v>0</v>
      </c>
      <c r="DN761" s="127"/>
      <c r="DO761" s="2"/>
      <c r="DP761" s="11">
        <f t="shared" si="480"/>
        <v>0</v>
      </c>
      <c r="DQ761" s="11">
        <f t="shared" si="481"/>
        <v>0</v>
      </c>
      <c r="DR761" s="11"/>
      <c r="DS761" s="11"/>
      <c r="DT761" s="11"/>
      <c r="DU761" s="2"/>
      <c r="DV761" s="2"/>
      <c r="DW761" s="2"/>
      <c r="DX761" s="2"/>
      <c r="DY761" s="2"/>
    </row>
    <row r="762" spans="1:129" ht="18" hidden="1" customHeight="1" outlineLevel="1" x14ac:dyDescent="0.15">
      <c r="A762" s="2"/>
      <c r="B762" s="53">
        <f t="shared" si="444"/>
        <v>758</v>
      </c>
      <c r="C762" s="5"/>
      <c r="D762" s="6"/>
      <c r="E762" s="7"/>
      <c r="F762" s="8"/>
      <c r="G762" s="111"/>
      <c r="H762" s="112"/>
      <c r="I762" s="113">
        <f t="shared" si="447"/>
        <v>0</v>
      </c>
      <c r="J762" s="114">
        <f t="shared" si="448"/>
        <v>0</v>
      </c>
      <c r="K762" s="115">
        <f t="shared" si="445"/>
        <v>0</v>
      </c>
      <c r="L762" s="113">
        <f t="shared" si="449"/>
        <v>0</v>
      </c>
      <c r="M762" s="114">
        <f t="shared" si="450"/>
        <v>0</v>
      </c>
      <c r="N762" s="115">
        <f t="shared" si="446"/>
        <v>0</v>
      </c>
      <c r="O762" s="113">
        <f t="shared" si="451"/>
        <v>0</v>
      </c>
      <c r="P762" s="116">
        <f t="shared" si="452"/>
        <v>0</v>
      </c>
      <c r="Q762" s="117">
        <f t="shared" si="453"/>
        <v>0</v>
      </c>
      <c r="R762" s="118">
        <f t="shared" si="454"/>
        <v>0</v>
      </c>
      <c r="S762" s="111"/>
      <c r="T762" s="112"/>
      <c r="U762" s="119">
        <f t="shared" si="455"/>
        <v>0</v>
      </c>
      <c r="V762" s="120"/>
      <c r="W762" s="115">
        <f>IFERROR(IF(V762="",0,(SUMIF($G$3:U$3,"金额-入",$G762:U762)-SUMIF($G$3:U$3,"金额-出",$G762:U762))/(SUMIF($G$3:U$3,"数量-入",$G762:U762)-SUMIF($G$3:U$3,"数量-出",$G762:U762))),0)</f>
        <v>0</v>
      </c>
      <c r="X762" s="115">
        <f t="shared" si="456"/>
        <v>0</v>
      </c>
      <c r="Y762" s="121"/>
      <c r="Z762" s="122"/>
      <c r="AA762" s="111"/>
      <c r="AB762" s="112"/>
      <c r="AC762" s="119">
        <f t="shared" si="457"/>
        <v>0</v>
      </c>
      <c r="AD762" s="120"/>
      <c r="AE762" s="115">
        <f>IFERROR(IF(AD762="",0,(SUMIF($G$3:AC$3,"金额-入",$G762:AC762)-SUMIF($G$3:AC$3,"金额-出",$G762:AC762))/(SUMIF($G$3:AC$3,"数量-入",$G762:AC762)-SUMIF($G$3:AC$3,"数量-出",$G762:AC762))),0)</f>
        <v>0</v>
      </c>
      <c r="AF762" s="115">
        <f t="shared" si="458"/>
        <v>0</v>
      </c>
      <c r="AG762" s="121"/>
      <c r="AH762" s="122"/>
      <c r="AI762" s="123"/>
      <c r="AJ762" s="112"/>
      <c r="AK762" s="119">
        <f t="shared" si="459"/>
        <v>0</v>
      </c>
      <c r="AL762" s="124"/>
      <c r="AM762" s="115">
        <f>IFERROR(IF(AL762="",0,(SUMIF($G$3:AK$3,"金额-入",$G762:AK762)-SUMIF($G$3:AK$3,"金额-出",$G762:AK762))/(SUMIF($G$3:AK$3,"数量-入",$G762:AK762)-SUMIF($G$3:AK$3,"数量-出",$G762:AK762))),0)</f>
        <v>0</v>
      </c>
      <c r="AN762" s="115">
        <f t="shared" si="460"/>
        <v>0</v>
      </c>
      <c r="AO762" s="125"/>
      <c r="AP762" s="126"/>
      <c r="AQ762" s="123"/>
      <c r="AR762" s="112"/>
      <c r="AS762" s="119">
        <f t="shared" si="461"/>
        <v>0</v>
      </c>
      <c r="AT762" s="124"/>
      <c r="AU762" s="115">
        <f>IFERROR(IF(AT762="",0,(SUMIF($G$3:AS$3,"金额-入",$G762:AS762)-SUMIF($G$3:AS$3,"金额-出",$G762:AS762))/(SUMIF($G$3:AS$3,"数量-入",$G762:AS762)-SUMIF($G$3:AS$3,"数量-出",$G762:AS762))),0)</f>
        <v>0</v>
      </c>
      <c r="AV762" s="115">
        <f t="shared" si="462"/>
        <v>0</v>
      </c>
      <c r="AW762" s="125"/>
      <c r="AX762" s="126"/>
      <c r="AY762" s="123"/>
      <c r="AZ762" s="112"/>
      <c r="BA762" s="119">
        <f t="shared" si="463"/>
        <v>0</v>
      </c>
      <c r="BB762" s="124"/>
      <c r="BC762" s="115">
        <f>IFERROR(IF(BB762="",0,(SUMIF($G$3:BA$3,"金额-入",$G762:BA762)-SUMIF($G$3:BA$3,"金额-出",$G762:BA762))/(SUMIF($G$3:BA$3,"数量-入",$G762:BA762)-SUMIF($G$3:BA$3,"数量-出",$G762:BA762))),0)</f>
        <v>0</v>
      </c>
      <c r="BD762" s="115">
        <f t="shared" si="464"/>
        <v>0</v>
      </c>
      <c r="BE762" s="125"/>
      <c r="BF762" s="126"/>
      <c r="BG762" s="123"/>
      <c r="BH762" s="112"/>
      <c r="BI762" s="119">
        <f t="shared" si="465"/>
        <v>0</v>
      </c>
      <c r="BJ762" s="124"/>
      <c r="BK762" s="115">
        <f>IFERROR(IF(BJ762="",0,(SUMIF($G$3:BI$3,"金额-入",$G762:BI762)-SUMIF($G$3:BI$3,"金额-出",$G762:BI762))/(SUMIF($G$3:BI$3,"数量-入",$G762:BI762)-SUMIF($G$3:BI$3,"数量-出",$G762:BI762))),0)</f>
        <v>0</v>
      </c>
      <c r="BL762" s="115">
        <f t="shared" si="466"/>
        <v>0</v>
      </c>
      <c r="BM762" s="125"/>
      <c r="BN762" s="126"/>
      <c r="BO762" s="123"/>
      <c r="BP762" s="112"/>
      <c r="BQ762" s="119">
        <f t="shared" si="467"/>
        <v>0</v>
      </c>
      <c r="BR762" s="124"/>
      <c r="BS762" s="115">
        <f>IFERROR(IF(BR762="",0,(SUMIF($G$3:BQ$3,"金额-入",$G762:BQ762)-SUMIF($G$3:BQ$3,"金额-出",$G762:BQ762))/(SUMIF($G$3:BQ$3,"数量-入",$G762:BQ762)-SUMIF($G$3:BQ$3,"数量-出",$G762:BQ762))),0)</f>
        <v>0</v>
      </c>
      <c r="BT762" s="115">
        <f t="shared" si="468"/>
        <v>0</v>
      </c>
      <c r="BU762" s="125"/>
      <c r="BV762" s="126"/>
      <c r="BW762" s="123"/>
      <c r="BX762" s="112"/>
      <c r="BY762" s="119">
        <f t="shared" si="469"/>
        <v>0</v>
      </c>
      <c r="BZ762" s="124"/>
      <c r="CA762" s="115">
        <f>IFERROR(IF(BZ762="",0,(SUMIF($G$3:BY$3,"金额-入",$G762:BY762)-SUMIF($G$3:BY$3,"金额-出",$G762:BY762))/(SUMIF($G$3:BY$3,"数量-入",$G762:BY762)-SUMIF($G$3:BY$3,"数量-出",$G762:BY762))),0)</f>
        <v>0</v>
      </c>
      <c r="CB762" s="115">
        <f t="shared" si="470"/>
        <v>0</v>
      </c>
      <c r="CC762" s="125"/>
      <c r="CD762" s="126"/>
      <c r="CE762" s="123"/>
      <c r="CF762" s="112"/>
      <c r="CG762" s="119">
        <f t="shared" si="471"/>
        <v>0</v>
      </c>
      <c r="CH762" s="124"/>
      <c r="CI762" s="115">
        <f>IFERROR(IF(CH762="",0,(SUMIF($G$3:CG$3,"金额-入",$G762:CG762)-SUMIF($G$3:CG$3,"金额-出",$G762:CG762))/(SUMIF($G$3:CG$3,"数量-入",$G762:CG762)-SUMIF($G$3:CG$3,"数量-出",$G762:CG762))),0)</f>
        <v>0</v>
      </c>
      <c r="CJ762" s="115">
        <f t="shared" si="472"/>
        <v>0</v>
      </c>
      <c r="CK762" s="125"/>
      <c r="CL762" s="126"/>
      <c r="CM762" s="123"/>
      <c r="CN762" s="112"/>
      <c r="CO762" s="119">
        <f t="shared" si="473"/>
        <v>0</v>
      </c>
      <c r="CP762" s="124"/>
      <c r="CQ762" s="115">
        <f>IFERROR(IF(CP762="",0,(SUMIF($G$3:CO$3,"金额-入",$G762:CO762)-SUMIF($G$3:CO$3,"金额-出",$G762:CO762))/(SUMIF($G$3:CO$3,"数量-入",$G762:CO762)-SUMIF($G$3:CO$3,"数量-出",$G762:CO762))),0)</f>
        <v>0</v>
      </c>
      <c r="CR762" s="115">
        <f t="shared" si="474"/>
        <v>0</v>
      </c>
      <c r="CS762" s="125"/>
      <c r="CT762" s="126"/>
      <c r="CU762" s="123"/>
      <c r="CV762" s="112"/>
      <c r="CW762" s="119">
        <f t="shared" si="475"/>
        <v>0</v>
      </c>
      <c r="CX762" s="124"/>
      <c r="CY762" s="115">
        <f>IFERROR(IF(CX762="",0,(SUMIF($G$3:CW$3,"金额-入",$G762:CW762)-SUMIF($G$3:CW$3,"金额-出",$G762:CW762))/(SUMIF($G$3:CW$3,"数量-入",$G762:CW762)-SUMIF($G$3:CW$3,"数量-出",$G762:CW762))),0)</f>
        <v>0</v>
      </c>
      <c r="CZ762" s="115">
        <f t="shared" si="476"/>
        <v>0</v>
      </c>
      <c r="DA762" s="125"/>
      <c r="DB762" s="126"/>
      <c r="DC762" s="123"/>
      <c r="DD762" s="112"/>
      <c r="DE762" s="119">
        <f t="shared" si="477"/>
        <v>0</v>
      </c>
      <c r="DF762" s="124"/>
      <c r="DG762" s="115">
        <f>IFERROR(IF(DF762="",0,(SUMIF($G$3:DE$3,"金额-入",$G762:DE762)-SUMIF($G$3:DE$3,"金额-出",$G762:DE762))/(SUMIF($G$3:DE$3,"数量-入",$G762:DE762)-SUMIF($G$3:DE$3,"数量-出",$G762:DE762))),0)</f>
        <v>0</v>
      </c>
      <c r="DH762" s="115">
        <f t="shared" si="478"/>
        <v>0</v>
      </c>
      <c r="DI762" s="125"/>
      <c r="DJ762" s="126"/>
      <c r="DK762" s="109">
        <f t="array" ref="DK762">MIN(IF(($G$3:$DJ$3="单价")*(G762:DJ762&lt;&gt;0),G762:DJ762))</f>
        <v>0</v>
      </c>
      <c r="DL762" s="97">
        <f t="array" ref="DL762">MAX(IF($G$3:$DJ$3="单价",G762:DJ762))</f>
        <v>0</v>
      </c>
      <c r="DM762" s="115">
        <f t="shared" si="479"/>
        <v>0</v>
      </c>
      <c r="DN762" s="127"/>
      <c r="DO762" s="2"/>
      <c r="DP762" s="11">
        <f t="shared" si="480"/>
        <v>0</v>
      </c>
      <c r="DQ762" s="11">
        <f t="shared" si="481"/>
        <v>0</v>
      </c>
      <c r="DR762" s="11"/>
      <c r="DS762" s="11"/>
      <c r="DT762" s="11"/>
      <c r="DU762" s="2"/>
      <c r="DV762" s="2"/>
      <c r="DW762" s="2"/>
      <c r="DX762" s="2"/>
      <c r="DY762" s="2"/>
    </row>
    <row r="763" spans="1:129" ht="18" hidden="1" customHeight="1" outlineLevel="1" x14ac:dyDescent="0.15">
      <c r="A763" s="2"/>
      <c r="B763" s="53">
        <f t="shared" si="444"/>
        <v>759</v>
      </c>
      <c r="C763" s="5"/>
      <c r="D763" s="6"/>
      <c r="E763" s="7"/>
      <c r="F763" s="8"/>
      <c r="G763" s="111"/>
      <c r="H763" s="112"/>
      <c r="I763" s="113">
        <f t="shared" si="447"/>
        <v>0</v>
      </c>
      <c r="J763" s="114">
        <f t="shared" si="448"/>
        <v>0</v>
      </c>
      <c r="K763" s="115">
        <f t="shared" si="445"/>
        <v>0</v>
      </c>
      <c r="L763" s="113">
        <f t="shared" si="449"/>
        <v>0</v>
      </c>
      <c r="M763" s="114">
        <f t="shared" si="450"/>
        <v>0</v>
      </c>
      <c r="N763" s="115">
        <f t="shared" si="446"/>
        <v>0</v>
      </c>
      <c r="O763" s="113">
        <f t="shared" si="451"/>
        <v>0</v>
      </c>
      <c r="P763" s="116">
        <f t="shared" si="452"/>
        <v>0</v>
      </c>
      <c r="Q763" s="117">
        <f t="shared" si="453"/>
        <v>0</v>
      </c>
      <c r="R763" s="118">
        <f t="shared" si="454"/>
        <v>0</v>
      </c>
      <c r="S763" s="111"/>
      <c r="T763" s="112"/>
      <c r="U763" s="119">
        <f t="shared" si="455"/>
        <v>0</v>
      </c>
      <c r="V763" s="120"/>
      <c r="W763" s="115">
        <f>IFERROR(IF(V763="",0,(SUMIF($G$3:U$3,"金额-入",$G763:U763)-SUMIF($G$3:U$3,"金额-出",$G763:U763))/(SUMIF($G$3:U$3,"数量-入",$G763:U763)-SUMIF($G$3:U$3,"数量-出",$G763:U763))),0)</f>
        <v>0</v>
      </c>
      <c r="X763" s="115">
        <f t="shared" si="456"/>
        <v>0</v>
      </c>
      <c r="Y763" s="121"/>
      <c r="Z763" s="122"/>
      <c r="AA763" s="111"/>
      <c r="AB763" s="112"/>
      <c r="AC763" s="119">
        <f t="shared" si="457"/>
        <v>0</v>
      </c>
      <c r="AD763" s="120"/>
      <c r="AE763" s="115">
        <f>IFERROR(IF(AD763="",0,(SUMIF($G$3:AC$3,"金额-入",$G763:AC763)-SUMIF($G$3:AC$3,"金额-出",$G763:AC763))/(SUMIF($G$3:AC$3,"数量-入",$G763:AC763)-SUMIF($G$3:AC$3,"数量-出",$G763:AC763))),0)</f>
        <v>0</v>
      </c>
      <c r="AF763" s="115">
        <f t="shared" si="458"/>
        <v>0</v>
      </c>
      <c r="AG763" s="121"/>
      <c r="AH763" s="122"/>
      <c r="AI763" s="123"/>
      <c r="AJ763" s="112"/>
      <c r="AK763" s="119">
        <f t="shared" si="459"/>
        <v>0</v>
      </c>
      <c r="AL763" s="124"/>
      <c r="AM763" s="115">
        <f>IFERROR(IF(AL763="",0,(SUMIF($G$3:AK$3,"金额-入",$G763:AK763)-SUMIF($G$3:AK$3,"金额-出",$G763:AK763))/(SUMIF($G$3:AK$3,"数量-入",$G763:AK763)-SUMIF($G$3:AK$3,"数量-出",$G763:AK763))),0)</f>
        <v>0</v>
      </c>
      <c r="AN763" s="115">
        <f t="shared" si="460"/>
        <v>0</v>
      </c>
      <c r="AO763" s="125"/>
      <c r="AP763" s="126"/>
      <c r="AQ763" s="123"/>
      <c r="AR763" s="112"/>
      <c r="AS763" s="119">
        <f t="shared" si="461"/>
        <v>0</v>
      </c>
      <c r="AT763" s="124"/>
      <c r="AU763" s="115">
        <f>IFERROR(IF(AT763="",0,(SUMIF($G$3:AS$3,"金额-入",$G763:AS763)-SUMIF($G$3:AS$3,"金额-出",$G763:AS763))/(SUMIF($G$3:AS$3,"数量-入",$G763:AS763)-SUMIF($G$3:AS$3,"数量-出",$G763:AS763))),0)</f>
        <v>0</v>
      </c>
      <c r="AV763" s="115">
        <f t="shared" si="462"/>
        <v>0</v>
      </c>
      <c r="AW763" s="125"/>
      <c r="AX763" s="126"/>
      <c r="AY763" s="123"/>
      <c r="AZ763" s="112"/>
      <c r="BA763" s="119">
        <f t="shared" si="463"/>
        <v>0</v>
      </c>
      <c r="BB763" s="124"/>
      <c r="BC763" s="115">
        <f>IFERROR(IF(BB763="",0,(SUMIF($G$3:BA$3,"金额-入",$G763:BA763)-SUMIF($G$3:BA$3,"金额-出",$G763:BA763))/(SUMIF($G$3:BA$3,"数量-入",$G763:BA763)-SUMIF($G$3:BA$3,"数量-出",$G763:BA763))),0)</f>
        <v>0</v>
      </c>
      <c r="BD763" s="115">
        <f t="shared" si="464"/>
        <v>0</v>
      </c>
      <c r="BE763" s="125"/>
      <c r="BF763" s="126"/>
      <c r="BG763" s="123"/>
      <c r="BH763" s="112"/>
      <c r="BI763" s="119">
        <f t="shared" si="465"/>
        <v>0</v>
      </c>
      <c r="BJ763" s="124"/>
      <c r="BK763" s="115">
        <f>IFERROR(IF(BJ763="",0,(SUMIF($G$3:BI$3,"金额-入",$G763:BI763)-SUMIF($G$3:BI$3,"金额-出",$G763:BI763))/(SUMIF($G$3:BI$3,"数量-入",$G763:BI763)-SUMIF($G$3:BI$3,"数量-出",$G763:BI763))),0)</f>
        <v>0</v>
      </c>
      <c r="BL763" s="115">
        <f t="shared" si="466"/>
        <v>0</v>
      </c>
      <c r="BM763" s="125"/>
      <c r="BN763" s="126"/>
      <c r="BO763" s="123"/>
      <c r="BP763" s="112"/>
      <c r="BQ763" s="119">
        <f t="shared" si="467"/>
        <v>0</v>
      </c>
      <c r="BR763" s="124"/>
      <c r="BS763" s="115">
        <f>IFERROR(IF(BR763="",0,(SUMIF($G$3:BQ$3,"金额-入",$G763:BQ763)-SUMIF($G$3:BQ$3,"金额-出",$G763:BQ763))/(SUMIF($G$3:BQ$3,"数量-入",$G763:BQ763)-SUMIF($G$3:BQ$3,"数量-出",$G763:BQ763))),0)</f>
        <v>0</v>
      </c>
      <c r="BT763" s="115">
        <f t="shared" si="468"/>
        <v>0</v>
      </c>
      <c r="BU763" s="125"/>
      <c r="BV763" s="126"/>
      <c r="BW763" s="123"/>
      <c r="BX763" s="112"/>
      <c r="BY763" s="119">
        <f t="shared" si="469"/>
        <v>0</v>
      </c>
      <c r="BZ763" s="124"/>
      <c r="CA763" s="115">
        <f>IFERROR(IF(BZ763="",0,(SUMIF($G$3:BY$3,"金额-入",$G763:BY763)-SUMIF($G$3:BY$3,"金额-出",$G763:BY763))/(SUMIF($G$3:BY$3,"数量-入",$G763:BY763)-SUMIF($G$3:BY$3,"数量-出",$G763:BY763))),0)</f>
        <v>0</v>
      </c>
      <c r="CB763" s="115">
        <f t="shared" si="470"/>
        <v>0</v>
      </c>
      <c r="CC763" s="125"/>
      <c r="CD763" s="126"/>
      <c r="CE763" s="123"/>
      <c r="CF763" s="112"/>
      <c r="CG763" s="119">
        <f t="shared" si="471"/>
        <v>0</v>
      </c>
      <c r="CH763" s="124"/>
      <c r="CI763" s="115">
        <f>IFERROR(IF(CH763="",0,(SUMIF($G$3:CG$3,"金额-入",$G763:CG763)-SUMIF($G$3:CG$3,"金额-出",$G763:CG763))/(SUMIF($G$3:CG$3,"数量-入",$G763:CG763)-SUMIF($G$3:CG$3,"数量-出",$G763:CG763))),0)</f>
        <v>0</v>
      </c>
      <c r="CJ763" s="115">
        <f t="shared" si="472"/>
        <v>0</v>
      </c>
      <c r="CK763" s="125"/>
      <c r="CL763" s="126"/>
      <c r="CM763" s="123"/>
      <c r="CN763" s="112"/>
      <c r="CO763" s="119">
        <f t="shared" si="473"/>
        <v>0</v>
      </c>
      <c r="CP763" s="124"/>
      <c r="CQ763" s="115">
        <f>IFERROR(IF(CP763="",0,(SUMIF($G$3:CO$3,"金额-入",$G763:CO763)-SUMIF($G$3:CO$3,"金额-出",$G763:CO763))/(SUMIF($G$3:CO$3,"数量-入",$G763:CO763)-SUMIF($G$3:CO$3,"数量-出",$G763:CO763))),0)</f>
        <v>0</v>
      </c>
      <c r="CR763" s="115">
        <f t="shared" si="474"/>
        <v>0</v>
      </c>
      <c r="CS763" s="125"/>
      <c r="CT763" s="126"/>
      <c r="CU763" s="123"/>
      <c r="CV763" s="112"/>
      <c r="CW763" s="119">
        <f t="shared" si="475"/>
        <v>0</v>
      </c>
      <c r="CX763" s="124"/>
      <c r="CY763" s="115">
        <f>IFERROR(IF(CX763="",0,(SUMIF($G$3:CW$3,"金额-入",$G763:CW763)-SUMIF($G$3:CW$3,"金额-出",$G763:CW763))/(SUMIF($G$3:CW$3,"数量-入",$G763:CW763)-SUMIF($G$3:CW$3,"数量-出",$G763:CW763))),0)</f>
        <v>0</v>
      </c>
      <c r="CZ763" s="115">
        <f t="shared" si="476"/>
        <v>0</v>
      </c>
      <c r="DA763" s="125"/>
      <c r="DB763" s="126"/>
      <c r="DC763" s="123"/>
      <c r="DD763" s="112"/>
      <c r="DE763" s="119">
        <f t="shared" si="477"/>
        <v>0</v>
      </c>
      <c r="DF763" s="124"/>
      <c r="DG763" s="115">
        <f>IFERROR(IF(DF763="",0,(SUMIF($G$3:DE$3,"金额-入",$G763:DE763)-SUMIF($G$3:DE$3,"金额-出",$G763:DE763))/(SUMIF($G$3:DE$3,"数量-入",$G763:DE763)-SUMIF($G$3:DE$3,"数量-出",$G763:DE763))),0)</f>
        <v>0</v>
      </c>
      <c r="DH763" s="115">
        <f t="shared" si="478"/>
        <v>0</v>
      </c>
      <c r="DI763" s="125"/>
      <c r="DJ763" s="126"/>
      <c r="DK763" s="109">
        <f t="array" ref="DK763">MIN(IF(($G$3:$DJ$3="单价")*(G763:DJ763&lt;&gt;0),G763:DJ763))</f>
        <v>0</v>
      </c>
      <c r="DL763" s="97">
        <f t="array" ref="DL763">MAX(IF($G$3:$DJ$3="单价",G763:DJ763))</f>
        <v>0</v>
      </c>
      <c r="DM763" s="115">
        <f t="shared" si="479"/>
        <v>0</v>
      </c>
      <c r="DN763" s="127"/>
      <c r="DO763" s="2"/>
      <c r="DP763" s="11">
        <f t="shared" si="480"/>
        <v>0</v>
      </c>
      <c r="DQ763" s="11">
        <f t="shared" si="481"/>
        <v>0</v>
      </c>
      <c r="DR763" s="11"/>
      <c r="DS763" s="11"/>
      <c r="DT763" s="11"/>
      <c r="DU763" s="2"/>
      <c r="DV763" s="2"/>
      <c r="DW763" s="2"/>
      <c r="DX763" s="2"/>
      <c r="DY763" s="2"/>
    </row>
    <row r="764" spans="1:129" ht="18" hidden="1" customHeight="1" outlineLevel="1" x14ac:dyDescent="0.15">
      <c r="A764" s="2"/>
      <c r="B764" s="53">
        <f t="shared" si="444"/>
        <v>760</v>
      </c>
      <c r="C764" s="5"/>
      <c r="D764" s="6"/>
      <c r="E764" s="7"/>
      <c r="F764" s="8"/>
      <c r="G764" s="111"/>
      <c r="H764" s="112"/>
      <c r="I764" s="113">
        <f t="shared" si="447"/>
        <v>0</v>
      </c>
      <c r="J764" s="114">
        <f t="shared" si="448"/>
        <v>0</v>
      </c>
      <c r="K764" s="115">
        <f t="shared" si="445"/>
        <v>0</v>
      </c>
      <c r="L764" s="113">
        <f t="shared" si="449"/>
        <v>0</v>
      </c>
      <c r="M764" s="114">
        <f t="shared" si="450"/>
        <v>0</v>
      </c>
      <c r="N764" s="115">
        <f t="shared" si="446"/>
        <v>0</v>
      </c>
      <c r="O764" s="113">
        <f t="shared" si="451"/>
        <v>0</v>
      </c>
      <c r="P764" s="116">
        <f t="shared" si="452"/>
        <v>0</v>
      </c>
      <c r="Q764" s="117">
        <f t="shared" si="453"/>
        <v>0</v>
      </c>
      <c r="R764" s="118">
        <f t="shared" si="454"/>
        <v>0</v>
      </c>
      <c r="S764" s="111"/>
      <c r="T764" s="112"/>
      <c r="U764" s="119">
        <f t="shared" si="455"/>
        <v>0</v>
      </c>
      <c r="V764" s="120"/>
      <c r="W764" s="115">
        <f>IFERROR(IF(V764="",0,(SUMIF($G$3:U$3,"金额-入",$G764:U764)-SUMIF($G$3:U$3,"金额-出",$G764:U764))/(SUMIF($G$3:U$3,"数量-入",$G764:U764)-SUMIF($G$3:U$3,"数量-出",$G764:U764))),0)</f>
        <v>0</v>
      </c>
      <c r="X764" s="115">
        <f t="shared" si="456"/>
        <v>0</v>
      </c>
      <c r="Y764" s="121"/>
      <c r="Z764" s="122"/>
      <c r="AA764" s="111"/>
      <c r="AB764" s="112"/>
      <c r="AC764" s="119">
        <f t="shared" si="457"/>
        <v>0</v>
      </c>
      <c r="AD764" s="120"/>
      <c r="AE764" s="115">
        <f>IFERROR(IF(AD764="",0,(SUMIF($G$3:AC$3,"金额-入",$G764:AC764)-SUMIF($G$3:AC$3,"金额-出",$G764:AC764))/(SUMIF($G$3:AC$3,"数量-入",$G764:AC764)-SUMIF($G$3:AC$3,"数量-出",$G764:AC764))),0)</f>
        <v>0</v>
      </c>
      <c r="AF764" s="115">
        <f t="shared" si="458"/>
        <v>0</v>
      </c>
      <c r="AG764" s="121"/>
      <c r="AH764" s="122"/>
      <c r="AI764" s="123"/>
      <c r="AJ764" s="112"/>
      <c r="AK764" s="119">
        <f t="shared" si="459"/>
        <v>0</v>
      </c>
      <c r="AL764" s="124"/>
      <c r="AM764" s="115">
        <f>IFERROR(IF(AL764="",0,(SUMIF($G$3:AK$3,"金额-入",$G764:AK764)-SUMIF($G$3:AK$3,"金额-出",$G764:AK764))/(SUMIF($G$3:AK$3,"数量-入",$G764:AK764)-SUMIF($G$3:AK$3,"数量-出",$G764:AK764))),0)</f>
        <v>0</v>
      </c>
      <c r="AN764" s="115">
        <f t="shared" si="460"/>
        <v>0</v>
      </c>
      <c r="AO764" s="125"/>
      <c r="AP764" s="126"/>
      <c r="AQ764" s="123"/>
      <c r="AR764" s="112"/>
      <c r="AS764" s="119">
        <f t="shared" si="461"/>
        <v>0</v>
      </c>
      <c r="AT764" s="124"/>
      <c r="AU764" s="115">
        <f>IFERROR(IF(AT764="",0,(SUMIF($G$3:AS$3,"金额-入",$G764:AS764)-SUMIF($G$3:AS$3,"金额-出",$G764:AS764))/(SUMIF($G$3:AS$3,"数量-入",$G764:AS764)-SUMIF($G$3:AS$3,"数量-出",$G764:AS764))),0)</f>
        <v>0</v>
      </c>
      <c r="AV764" s="115">
        <f t="shared" si="462"/>
        <v>0</v>
      </c>
      <c r="AW764" s="125"/>
      <c r="AX764" s="126"/>
      <c r="AY764" s="123"/>
      <c r="AZ764" s="112"/>
      <c r="BA764" s="119">
        <f t="shared" si="463"/>
        <v>0</v>
      </c>
      <c r="BB764" s="124"/>
      <c r="BC764" s="115">
        <f>IFERROR(IF(BB764="",0,(SUMIF($G$3:BA$3,"金额-入",$G764:BA764)-SUMIF($G$3:BA$3,"金额-出",$G764:BA764))/(SUMIF($G$3:BA$3,"数量-入",$G764:BA764)-SUMIF($G$3:BA$3,"数量-出",$G764:BA764))),0)</f>
        <v>0</v>
      </c>
      <c r="BD764" s="115">
        <f t="shared" si="464"/>
        <v>0</v>
      </c>
      <c r="BE764" s="125"/>
      <c r="BF764" s="126"/>
      <c r="BG764" s="123"/>
      <c r="BH764" s="112"/>
      <c r="BI764" s="119">
        <f t="shared" si="465"/>
        <v>0</v>
      </c>
      <c r="BJ764" s="124"/>
      <c r="BK764" s="115">
        <f>IFERROR(IF(BJ764="",0,(SUMIF($G$3:BI$3,"金额-入",$G764:BI764)-SUMIF($G$3:BI$3,"金额-出",$G764:BI764))/(SUMIF($G$3:BI$3,"数量-入",$G764:BI764)-SUMIF($G$3:BI$3,"数量-出",$G764:BI764))),0)</f>
        <v>0</v>
      </c>
      <c r="BL764" s="115">
        <f t="shared" si="466"/>
        <v>0</v>
      </c>
      <c r="BM764" s="125"/>
      <c r="BN764" s="126"/>
      <c r="BO764" s="123"/>
      <c r="BP764" s="112"/>
      <c r="BQ764" s="119">
        <f t="shared" si="467"/>
        <v>0</v>
      </c>
      <c r="BR764" s="124"/>
      <c r="BS764" s="115">
        <f>IFERROR(IF(BR764="",0,(SUMIF($G$3:BQ$3,"金额-入",$G764:BQ764)-SUMIF($G$3:BQ$3,"金额-出",$G764:BQ764))/(SUMIF($G$3:BQ$3,"数量-入",$G764:BQ764)-SUMIF($G$3:BQ$3,"数量-出",$G764:BQ764))),0)</f>
        <v>0</v>
      </c>
      <c r="BT764" s="115">
        <f t="shared" si="468"/>
        <v>0</v>
      </c>
      <c r="BU764" s="125"/>
      <c r="BV764" s="126"/>
      <c r="BW764" s="123"/>
      <c r="BX764" s="112"/>
      <c r="BY764" s="119">
        <f t="shared" si="469"/>
        <v>0</v>
      </c>
      <c r="BZ764" s="124"/>
      <c r="CA764" s="115">
        <f>IFERROR(IF(BZ764="",0,(SUMIF($G$3:BY$3,"金额-入",$G764:BY764)-SUMIF($G$3:BY$3,"金额-出",$G764:BY764))/(SUMIF($G$3:BY$3,"数量-入",$G764:BY764)-SUMIF($G$3:BY$3,"数量-出",$G764:BY764))),0)</f>
        <v>0</v>
      </c>
      <c r="CB764" s="115">
        <f t="shared" si="470"/>
        <v>0</v>
      </c>
      <c r="CC764" s="125"/>
      <c r="CD764" s="126"/>
      <c r="CE764" s="123"/>
      <c r="CF764" s="112"/>
      <c r="CG764" s="119">
        <f t="shared" si="471"/>
        <v>0</v>
      </c>
      <c r="CH764" s="124"/>
      <c r="CI764" s="115">
        <f>IFERROR(IF(CH764="",0,(SUMIF($G$3:CG$3,"金额-入",$G764:CG764)-SUMIF($G$3:CG$3,"金额-出",$G764:CG764))/(SUMIF($G$3:CG$3,"数量-入",$G764:CG764)-SUMIF($G$3:CG$3,"数量-出",$G764:CG764))),0)</f>
        <v>0</v>
      </c>
      <c r="CJ764" s="115">
        <f t="shared" si="472"/>
        <v>0</v>
      </c>
      <c r="CK764" s="125"/>
      <c r="CL764" s="126"/>
      <c r="CM764" s="123"/>
      <c r="CN764" s="112"/>
      <c r="CO764" s="119">
        <f t="shared" si="473"/>
        <v>0</v>
      </c>
      <c r="CP764" s="124"/>
      <c r="CQ764" s="115">
        <f>IFERROR(IF(CP764="",0,(SUMIF($G$3:CO$3,"金额-入",$G764:CO764)-SUMIF($G$3:CO$3,"金额-出",$G764:CO764))/(SUMIF($G$3:CO$3,"数量-入",$G764:CO764)-SUMIF($G$3:CO$3,"数量-出",$G764:CO764))),0)</f>
        <v>0</v>
      </c>
      <c r="CR764" s="115">
        <f t="shared" si="474"/>
        <v>0</v>
      </c>
      <c r="CS764" s="125"/>
      <c r="CT764" s="126"/>
      <c r="CU764" s="123"/>
      <c r="CV764" s="112"/>
      <c r="CW764" s="119">
        <f t="shared" si="475"/>
        <v>0</v>
      </c>
      <c r="CX764" s="124"/>
      <c r="CY764" s="115">
        <f>IFERROR(IF(CX764="",0,(SUMIF($G$3:CW$3,"金额-入",$G764:CW764)-SUMIF($G$3:CW$3,"金额-出",$G764:CW764))/(SUMIF($G$3:CW$3,"数量-入",$G764:CW764)-SUMIF($G$3:CW$3,"数量-出",$G764:CW764))),0)</f>
        <v>0</v>
      </c>
      <c r="CZ764" s="115">
        <f t="shared" si="476"/>
        <v>0</v>
      </c>
      <c r="DA764" s="125"/>
      <c r="DB764" s="126"/>
      <c r="DC764" s="123"/>
      <c r="DD764" s="112"/>
      <c r="DE764" s="119">
        <f t="shared" si="477"/>
        <v>0</v>
      </c>
      <c r="DF764" s="124"/>
      <c r="DG764" s="115">
        <f>IFERROR(IF(DF764="",0,(SUMIF($G$3:DE$3,"金额-入",$G764:DE764)-SUMIF($G$3:DE$3,"金额-出",$G764:DE764))/(SUMIF($G$3:DE$3,"数量-入",$G764:DE764)-SUMIF($G$3:DE$3,"数量-出",$G764:DE764))),0)</f>
        <v>0</v>
      </c>
      <c r="DH764" s="115">
        <f t="shared" si="478"/>
        <v>0</v>
      </c>
      <c r="DI764" s="125"/>
      <c r="DJ764" s="126"/>
      <c r="DK764" s="109">
        <f t="array" ref="DK764">MIN(IF(($G$3:$DJ$3="单价")*(G764:DJ764&lt;&gt;0),G764:DJ764))</f>
        <v>0</v>
      </c>
      <c r="DL764" s="97">
        <f t="array" ref="DL764">MAX(IF($G$3:$DJ$3="单价",G764:DJ764))</f>
        <v>0</v>
      </c>
      <c r="DM764" s="115">
        <f t="shared" si="479"/>
        <v>0</v>
      </c>
      <c r="DN764" s="127"/>
      <c r="DO764" s="2"/>
      <c r="DP764" s="11">
        <f t="shared" si="480"/>
        <v>0</v>
      </c>
      <c r="DQ764" s="11">
        <f t="shared" si="481"/>
        <v>0</v>
      </c>
      <c r="DR764" s="11"/>
      <c r="DS764" s="11"/>
      <c r="DT764" s="11"/>
      <c r="DU764" s="2"/>
      <c r="DV764" s="2"/>
      <c r="DW764" s="2"/>
      <c r="DX764" s="2"/>
      <c r="DY764" s="2"/>
    </row>
    <row r="765" spans="1:129" ht="18" hidden="1" customHeight="1" outlineLevel="1" x14ac:dyDescent="0.15">
      <c r="A765" s="2"/>
      <c r="B765" s="53">
        <f t="shared" si="444"/>
        <v>761</v>
      </c>
      <c r="C765" s="5"/>
      <c r="D765" s="6"/>
      <c r="E765" s="7"/>
      <c r="F765" s="8"/>
      <c r="G765" s="111"/>
      <c r="H765" s="112"/>
      <c r="I765" s="113">
        <f t="shared" si="447"/>
        <v>0</v>
      </c>
      <c r="J765" s="114">
        <f t="shared" si="448"/>
        <v>0</v>
      </c>
      <c r="K765" s="115">
        <f t="shared" si="445"/>
        <v>0</v>
      </c>
      <c r="L765" s="113">
        <f t="shared" si="449"/>
        <v>0</v>
      </c>
      <c r="M765" s="114">
        <f t="shared" si="450"/>
        <v>0</v>
      </c>
      <c r="N765" s="115">
        <f t="shared" si="446"/>
        <v>0</v>
      </c>
      <c r="O765" s="113">
        <f t="shared" si="451"/>
        <v>0</v>
      </c>
      <c r="P765" s="116">
        <f t="shared" si="452"/>
        <v>0</v>
      </c>
      <c r="Q765" s="117">
        <f t="shared" si="453"/>
        <v>0</v>
      </c>
      <c r="R765" s="118">
        <f t="shared" si="454"/>
        <v>0</v>
      </c>
      <c r="S765" s="111"/>
      <c r="T765" s="112"/>
      <c r="U765" s="119">
        <f t="shared" si="455"/>
        <v>0</v>
      </c>
      <c r="V765" s="120"/>
      <c r="W765" s="115">
        <f>IFERROR(IF(V765="",0,(SUMIF($G$3:U$3,"金额-入",$G765:U765)-SUMIF($G$3:U$3,"金额-出",$G765:U765))/(SUMIF($G$3:U$3,"数量-入",$G765:U765)-SUMIF($G$3:U$3,"数量-出",$G765:U765))),0)</f>
        <v>0</v>
      </c>
      <c r="X765" s="115">
        <f t="shared" si="456"/>
        <v>0</v>
      </c>
      <c r="Y765" s="121"/>
      <c r="Z765" s="122"/>
      <c r="AA765" s="111"/>
      <c r="AB765" s="112"/>
      <c r="AC765" s="119">
        <f t="shared" si="457"/>
        <v>0</v>
      </c>
      <c r="AD765" s="120"/>
      <c r="AE765" s="115">
        <f>IFERROR(IF(AD765="",0,(SUMIF($G$3:AC$3,"金额-入",$G765:AC765)-SUMIF($G$3:AC$3,"金额-出",$G765:AC765))/(SUMIF($G$3:AC$3,"数量-入",$G765:AC765)-SUMIF($G$3:AC$3,"数量-出",$G765:AC765))),0)</f>
        <v>0</v>
      </c>
      <c r="AF765" s="115">
        <f t="shared" si="458"/>
        <v>0</v>
      </c>
      <c r="AG765" s="121"/>
      <c r="AH765" s="122"/>
      <c r="AI765" s="123"/>
      <c r="AJ765" s="112"/>
      <c r="AK765" s="119">
        <f t="shared" si="459"/>
        <v>0</v>
      </c>
      <c r="AL765" s="124"/>
      <c r="AM765" s="115">
        <f>IFERROR(IF(AL765="",0,(SUMIF($G$3:AK$3,"金额-入",$G765:AK765)-SUMIF($G$3:AK$3,"金额-出",$G765:AK765))/(SUMIF($G$3:AK$3,"数量-入",$G765:AK765)-SUMIF($G$3:AK$3,"数量-出",$G765:AK765))),0)</f>
        <v>0</v>
      </c>
      <c r="AN765" s="115">
        <f t="shared" si="460"/>
        <v>0</v>
      </c>
      <c r="AO765" s="125"/>
      <c r="AP765" s="126"/>
      <c r="AQ765" s="123"/>
      <c r="AR765" s="112"/>
      <c r="AS765" s="119">
        <f t="shared" si="461"/>
        <v>0</v>
      </c>
      <c r="AT765" s="124"/>
      <c r="AU765" s="115">
        <f>IFERROR(IF(AT765="",0,(SUMIF($G$3:AS$3,"金额-入",$G765:AS765)-SUMIF($G$3:AS$3,"金额-出",$G765:AS765))/(SUMIF($G$3:AS$3,"数量-入",$G765:AS765)-SUMIF($G$3:AS$3,"数量-出",$G765:AS765))),0)</f>
        <v>0</v>
      </c>
      <c r="AV765" s="115">
        <f t="shared" si="462"/>
        <v>0</v>
      </c>
      <c r="AW765" s="125"/>
      <c r="AX765" s="126"/>
      <c r="AY765" s="123"/>
      <c r="AZ765" s="112"/>
      <c r="BA765" s="119">
        <f t="shared" si="463"/>
        <v>0</v>
      </c>
      <c r="BB765" s="124"/>
      <c r="BC765" s="115">
        <f>IFERROR(IF(BB765="",0,(SUMIF($G$3:BA$3,"金额-入",$G765:BA765)-SUMIF($G$3:BA$3,"金额-出",$G765:BA765))/(SUMIF($G$3:BA$3,"数量-入",$G765:BA765)-SUMIF($G$3:BA$3,"数量-出",$G765:BA765))),0)</f>
        <v>0</v>
      </c>
      <c r="BD765" s="115">
        <f t="shared" si="464"/>
        <v>0</v>
      </c>
      <c r="BE765" s="125"/>
      <c r="BF765" s="126"/>
      <c r="BG765" s="123"/>
      <c r="BH765" s="112"/>
      <c r="BI765" s="119">
        <f t="shared" si="465"/>
        <v>0</v>
      </c>
      <c r="BJ765" s="124"/>
      <c r="BK765" s="115">
        <f>IFERROR(IF(BJ765="",0,(SUMIF($G$3:BI$3,"金额-入",$G765:BI765)-SUMIF($G$3:BI$3,"金额-出",$G765:BI765))/(SUMIF($G$3:BI$3,"数量-入",$G765:BI765)-SUMIF($G$3:BI$3,"数量-出",$G765:BI765))),0)</f>
        <v>0</v>
      </c>
      <c r="BL765" s="115">
        <f t="shared" si="466"/>
        <v>0</v>
      </c>
      <c r="BM765" s="125"/>
      <c r="BN765" s="126"/>
      <c r="BO765" s="123"/>
      <c r="BP765" s="112"/>
      <c r="BQ765" s="119">
        <f t="shared" si="467"/>
        <v>0</v>
      </c>
      <c r="BR765" s="124"/>
      <c r="BS765" s="115">
        <f>IFERROR(IF(BR765="",0,(SUMIF($G$3:BQ$3,"金额-入",$G765:BQ765)-SUMIF($G$3:BQ$3,"金额-出",$G765:BQ765))/(SUMIF($G$3:BQ$3,"数量-入",$G765:BQ765)-SUMIF($G$3:BQ$3,"数量-出",$G765:BQ765))),0)</f>
        <v>0</v>
      </c>
      <c r="BT765" s="115">
        <f t="shared" si="468"/>
        <v>0</v>
      </c>
      <c r="BU765" s="125"/>
      <c r="BV765" s="126"/>
      <c r="BW765" s="123"/>
      <c r="BX765" s="112"/>
      <c r="BY765" s="119">
        <f t="shared" si="469"/>
        <v>0</v>
      </c>
      <c r="BZ765" s="124"/>
      <c r="CA765" s="115">
        <f>IFERROR(IF(BZ765="",0,(SUMIF($G$3:BY$3,"金额-入",$G765:BY765)-SUMIF($G$3:BY$3,"金额-出",$G765:BY765))/(SUMIF($G$3:BY$3,"数量-入",$G765:BY765)-SUMIF($G$3:BY$3,"数量-出",$G765:BY765))),0)</f>
        <v>0</v>
      </c>
      <c r="CB765" s="115">
        <f t="shared" si="470"/>
        <v>0</v>
      </c>
      <c r="CC765" s="125"/>
      <c r="CD765" s="126"/>
      <c r="CE765" s="123"/>
      <c r="CF765" s="112"/>
      <c r="CG765" s="119">
        <f t="shared" si="471"/>
        <v>0</v>
      </c>
      <c r="CH765" s="124"/>
      <c r="CI765" s="115">
        <f>IFERROR(IF(CH765="",0,(SUMIF($G$3:CG$3,"金额-入",$G765:CG765)-SUMIF($G$3:CG$3,"金额-出",$G765:CG765))/(SUMIF($G$3:CG$3,"数量-入",$G765:CG765)-SUMIF($G$3:CG$3,"数量-出",$G765:CG765))),0)</f>
        <v>0</v>
      </c>
      <c r="CJ765" s="115">
        <f t="shared" si="472"/>
        <v>0</v>
      </c>
      <c r="CK765" s="125"/>
      <c r="CL765" s="126"/>
      <c r="CM765" s="123"/>
      <c r="CN765" s="112"/>
      <c r="CO765" s="119">
        <f t="shared" si="473"/>
        <v>0</v>
      </c>
      <c r="CP765" s="124"/>
      <c r="CQ765" s="115">
        <f>IFERROR(IF(CP765="",0,(SUMIF($G$3:CO$3,"金额-入",$G765:CO765)-SUMIF($G$3:CO$3,"金额-出",$G765:CO765))/(SUMIF($G$3:CO$3,"数量-入",$G765:CO765)-SUMIF($G$3:CO$3,"数量-出",$G765:CO765))),0)</f>
        <v>0</v>
      </c>
      <c r="CR765" s="115">
        <f t="shared" si="474"/>
        <v>0</v>
      </c>
      <c r="CS765" s="125"/>
      <c r="CT765" s="126"/>
      <c r="CU765" s="123"/>
      <c r="CV765" s="112"/>
      <c r="CW765" s="119">
        <f t="shared" si="475"/>
        <v>0</v>
      </c>
      <c r="CX765" s="124"/>
      <c r="CY765" s="115">
        <f>IFERROR(IF(CX765="",0,(SUMIF($G$3:CW$3,"金额-入",$G765:CW765)-SUMIF($G$3:CW$3,"金额-出",$G765:CW765))/(SUMIF($G$3:CW$3,"数量-入",$G765:CW765)-SUMIF($G$3:CW$3,"数量-出",$G765:CW765))),0)</f>
        <v>0</v>
      </c>
      <c r="CZ765" s="115">
        <f t="shared" si="476"/>
        <v>0</v>
      </c>
      <c r="DA765" s="125"/>
      <c r="DB765" s="126"/>
      <c r="DC765" s="123"/>
      <c r="DD765" s="112"/>
      <c r="DE765" s="119">
        <f t="shared" si="477"/>
        <v>0</v>
      </c>
      <c r="DF765" s="124"/>
      <c r="DG765" s="115">
        <f>IFERROR(IF(DF765="",0,(SUMIF($G$3:DE$3,"金额-入",$G765:DE765)-SUMIF($G$3:DE$3,"金额-出",$G765:DE765))/(SUMIF($G$3:DE$3,"数量-入",$G765:DE765)-SUMIF($G$3:DE$3,"数量-出",$G765:DE765))),0)</f>
        <v>0</v>
      </c>
      <c r="DH765" s="115">
        <f t="shared" si="478"/>
        <v>0</v>
      </c>
      <c r="DI765" s="125"/>
      <c r="DJ765" s="126"/>
      <c r="DK765" s="109">
        <f t="array" ref="DK765">MIN(IF(($G$3:$DJ$3="单价")*(G765:DJ765&lt;&gt;0),G765:DJ765))</f>
        <v>0</v>
      </c>
      <c r="DL765" s="97">
        <f t="array" ref="DL765">MAX(IF($G$3:$DJ$3="单价",G765:DJ765))</f>
        <v>0</v>
      </c>
      <c r="DM765" s="115">
        <f t="shared" si="479"/>
        <v>0</v>
      </c>
      <c r="DN765" s="127"/>
      <c r="DO765" s="2"/>
      <c r="DP765" s="11">
        <f t="shared" si="480"/>
        <v>0</v>
      </c>
      <c r="DQ765" s="11">
        <f t="shared" si="481"/>
        <v>0</v>
      </c>
      <c r="DR765" s="11"/>
      <c r="DS765" s="11"/>
      <c r="DT765" s="11"/>
      <c r="DU765" s="2"/>
      <c r="DV765" s="2"/>
      <c r="DW765" s="2"/>
      <c r="DX765" s="2"/>
      <c r="DY765" s="2"/>
    </row>
    <row r="766" spans="1:129" ht="18" hidden="1" customHeight="1" outlineLevel="1" x14ac:dyDescent="0.15">
      <c r="A766" s="2"/>
      <c r="B766" s="53">
        <f t="shared" si="444"/>
        <v>762</v>
      </c>
      <c r="C766" s="5"/>
      <c r="D766" s="6"/>
      <c r="E766" s="7"/>
      <c r="F766" s="8"/>
      <c r="G766" s="111"/>
      <c r="H766" s="112"/>
      <c r="I766" s="113">
        <f t="shared" si="447"/>
        <v>0</v>
      </c>
      <c r="J766" s="114">
        <f t="shared" si="448"/>
        <v>0</v>
      </c>
      <c r="K766" s="115">
        <f t="shared" si="445"/>
        <v>0</v>
      </c>
      <c r="L766" s="113">
        <f t="shared" si="449"/>
        <v>0</v>
      </c>
      <c r="M766" s="114">
        <f t="shared" si="450"/>
        <v>0</v>
      </c>
      <c r="N766" s="115">
        <f t="shared" si="446"/>
        <v>0</v>
      </c>
      <c r="O766" s="113">
        <f t="shared" si="451"/>
        <v>0</v>
      </c>
      <c r="P766" s="116">
        <f t="shared" si="452"/>
        <v>0</v>
      </c>
      <c r="Q766" s="117">
        <f t="shared" si="453"/>
        <v>0</v>
      </c>
      <c r="R766" s="118">
        <f t="shared" si="454"/>
        <v>0</v>
      </c>
      <c r="S766" s="111"/>
      <c r="T766" s="112"/>
      <c r="U766" s="119">
        <f t="shared" si="455"/>
        <v>0</v>
      </c>
      <c r="V766" s="120"/>
      <c r="W766" s="115">
        <f>IFERROR(IF(V766="",0,(SUMIF($G$3:U$3,"金额-入",$G766:U766)-SUMIF($G$3:U$3,"金额-出",$G766:U766))/(SUMIF($G$3:U$3,"数量-入",$G766:U766)-SUMIF($G$3:U$3,"数量-出",$G766:U766))),0)</f>
        <v>0</v>
      </c>
      <c r="X766" s="115">
        <f t="shared" si="456"/>
        <v>0</v>
      </c>
      <c r="Y766" s="121"/>
      <c r="Z766" s="122"/>
      <c r="AA766" s="111"/>
      <c r="AB766" s="112"/>
      <c r="AC766" s="119">
        <f t="shared" si="457"/>
        <v>0</v>
      </c>
      <c r="AD766" s="120"/>
      <c r="AE766" s="115">
        <f>IFERROR(IF(AD766="",0,(SUMIF($G$3:AC$3,"金额-入",$G766:AC766)-SUMIF($G$3:AC$3,"金额-出",$G766:AC766))/(SUMIF($G$3:AC$3,"数量-入",$G766:AC766)-SUMIF($G$3:AC$3,"数量-出",$G766:AC766))),0)</f>
        <v>0</v>
      </c>
      <c r="AF766" s="115">
        <f t="shared" si="458"/>
        <v>0</v>
      </c>
      <c r="AG766" s="121"/>
      <c r="AH766" s="122"/>
      <c r="AI766" s="123"/>
      <c r="AJ766" s="112"/>
      <c r="AK766" s="119">
        <f t="shared" si="459"/>
        <v>0</v>
      </c>
      <c r="AL766" s="124"/>
      <c r="AM766" s="115">
        <f>IFERROR(IF(AL766="",0,(SUMIF($G$3:AK$3,"金额-入",$G766:AK766)-SUMIF($G$3:AK$3,"金额-出",$G766:AK766))/(SUMIF($G$3:AK$3,"数量-入",$G766:AK766)-SUMIF($G$3:AK$3,"数量-出",$G766:AK766))),0)</f>
        <v>0</v>
      </c>
      <c r="AN766" s="115">
        <f t="shared" si="460"/>
        <v>0</v>
      </c>
      <c r="AO766" s="125"/>
      <c r="AP766" s="126"/>
      <c r="AQ766" s="123"/>
      <c r="AR766" s="112"/>
      <c r="AS766" s="119">
        <f t="shared" si="461"/>
        <v>0</v>
      </c>
      <c r="AT766" s="124"/>
      <c r="AU766" s="115">
        <f>IFERROR(IF(AT766="",0,(SUMIF($G$3:AS$3,"金额-入",$G766:AS766)-SUMIF($G$3:AS$3,"金额-出",$G766:AS766))/(SUMIF($G$3:AS$3,"数量-入",$G766:AS766)-SUMIF($G$3:AS$3,"数量-出",$G766:AS766))),0)</f>
        <v>0</v>
      </c>
      <c r="AV766" s="115">
        <f t="shared" si="462"/>
        <v>0</v>
      </c>
      <c r="AW766" s="125"/>
      <c r="AX766" s="126"/>
      <c r="AY766" s="123"/>
      <c r="AZ766" s="112"/>
      <c r="BA766" s="119">
        <f t="shared" si="463"/>
        <v>0</v>
      </c>
      <c r="BB766" s="124"/>
      <c r="BC766" s="115">
        <f>IFERROR(IF(BB766="",0,(SUMIF($G$3:BA$3,"金额-入",$G766:BA766)-SUMIF($G$3:BA$3,"金额-出",$G766:BA766))/(SUMIF($G$3:BA$3,"数量-入",$G766:BA766)-SUMIF($G$3:BA$3,"数量-出",$G766:BA766))),0)</f>
        <v>0</v>
      </c>
      <c r="BD766" s="115">
        <f t="shared" si="464"/>
        <v>0</v>
      </c>
      <c r="BE766" s="125"/>
      <c r="BF766" s="126"/>
      <c r="BG766" s="123"/>
      <c r="BH766" s="112"/>
      <c r="BI766" s="119">
        <f t="shared" si="465"/>
        <v>0</v>
      </c>
      <c r="BJ766" s="124"/>
      <c r="BK766" s="115">
        <f>IFERROR(IF(BJ766="",0,(SUMIF($G$3:BI$3,"金额-入",$G766:BI766)-SUMIF($G$3:BI$3,"金额-出",$G766:BI766))/(SUMIF($G$3:BI$3,"数量-入",$G766:BI766)-SUMIF($G$3:BI$3,"数量-出",$G766:BI766))),0)</f>
        <v>0</v>
      </c>
      <c r="BL766" s="115">
        <f t="shared" si="466"/>
        <v>0</v>
      </c>
      <c r="BM766" s="125"/>
      <c r="BN766" s="126"/>
      <c r="BO766" s="123"/>
      <c r="BP766" s="112"/>
      <c r="BQ766" s="119">
        <f t="shared" si="467"/>
        <v>0</v>
      </c>
      <c r="BR766" s="124"/>
      <c r="BS766" s="115">
        <f>IFERROR(IF(BR766="",0,(SUMIF($G$3:BQ$3,"金额-入",$G766:BQ766)-SUMIF($G$3:BQ$3,"金额-出",$G766:BQ766))/(SUMIF($G$3:BQ$3,"数量-入",$G766:BQ766)-SUMIF($G$3:BQ$3,"数量-出",$G766:BQ766))),0)</f>
        <v>0</v>
      </c>
      <c r="BT766" s="115">
        <f t="shared" si="468"/>
        <v>0</v>
      </c>
      <c r="BU766" s="125"/>
      <c r="BV766" s="126"/>
      <c r="BW766" s="123"/>
      <c r="BX766" s="112"/>
      <c r="BY766" s="119">
        <f t="shared" si="469"/>
        <v>0</v>
      </c>
      <c r="BZ766" s="124"/>
      <c r="CA766" s="115">
        <f>IFERROR(IF(BZ766="",0,(SUMIF($G$3:BY$3,"金额-入",$G766:BY766)-SUMIF($G$3:BY$3,"金额-出",$G766:BY766))/(SUMIF($G$3:BY$3,"数量-入",$G766:BY766)-SUMIF($G$3:BY$3,"数量-出",$G766:BY766))),0)</f>
        <v>0</v>
      </c>
      <c r="CB766" s="115">
        <f t="shared" si="470"/>
        <v>0</v>
      </c>
      <c r="CC766" s="125"/>
      <c r="CD766" s="126"/>
      <c r="CE766" s="123"/>
      <c r="CF766" s="112"/>
      <c r="CG766" s="119">
        <f t="shared" si="471"/>
        <v>0</v>
      </c>
      <c r="CH766" s="124"/>
      <c r="CI766" s="115">
        <f>IFERROR(IF(CH766="",0,(SUMIF($G$3:CG$3,"金额-入",$G766:CG766)-SUMIF($G$3:CG$3,"金额-出",$G766:CG766))/(SUMIF($G$3:CG$3,"数量-入",$G766:CG766)-SUMIF($G$3:CG$3,"数量-出",$G766:CG766))),0)</f>
        <v>0</v>
      </c>
      <c r="CJ766" s="115">
        <f t="shared" si="472"/>
        <v>0</v>
      </c>
      <c r="CK766" s="125"/>
      <c r="CL766" s="126"/>
      <c r="CM766" s="123"/>
      <c r="CN766" s="112"/>
      <c r="CO766" s="119">
        <f t="shared" si="473"/>
        <v>0</v>
      </c>
      <c r="CP766" s="124"/>
      <c r="CQ766" s="115">
        <f>IFERROR(IF(CP766="",0,(SUMIF($G$3:CO$3,"金额-入",$G766:CO766)-SUMIF($G$3:CO$3,"金额-出",$G766:CO766))/(SUMIF($G$3:CO$3,"数量-入",$G766:CO766)-SUMIF($G$3:CO$3,"数量-出",$G766:CO766))),0)</f>
        <v>0</v>
      </c>
      <c r="CR766" s="115">
        <f t="shared" si="474"/>
        <v>0</v>
      </c>
      <c r="CS766" s="125"/>
      <c r="CT766" s="126"/>
      <c r="CU766" s="123"/>
      <c r="CV766" s="112"/>
      <c r="CW766" s="119">
        <f t="shared" si="475"/>
        <v>0</v>
      </c>
      <c r="CX766" s="124"/>
      <c r="CY766" s="115">
        <f>IFERROR(IF(CX766="",0,(SUMIF($G$3:CW$3,"金额-入",$G766:CW766)-SUMIF($G$3:CW$3,"金额-出",$G766:CW766))/(SUMIF($G$3:CW$3,"数量-入",$G766:CW766)-SUMIF($G$3:CW$3,"数量-出",$G766:CW766))),0)</f>
        <v>0</v>
      </c>
      <c r="CZ766" s="115">
        <f t="shared" si="476"/>
        <v>0</v>
      </c>
      <c r="DA766" s="125"/>
      <c r="DB766" s="126"/>
      <c r="DC766" s="123"/>
      <c r="DD766" s="112"/>
      <c r="DE766" s="119">
        <f t="shared" si="477"/>
        <v>0</v>
      </c>
      <c r="DF766" s="124"/>
      <c r="DG766" s="115">
        <f>IFERROR(IF(DF766="",0,(SUMIF($G$3:DE$3,"金额-入",$G766:DE766)-SUMIF($G$3:DE$3,"金额-出",$G766:DE766))/(SUMIF($G$3:DE$3,"数量-入",$G766:DE766)-SUMIF($G$3:DE$3,"数量-出",$G766:DE766))),0)</f>
        <v>0</v>
      </c>
      <c r="DH766" s="115">
        <f t="shared" si="478"/>
        <v>0</v>
      </c>
      <c r="DI766" s="125"/>
      <c r="DJ766" s="126"/>
      <c r="DK766" s="109">
        <f t="array" ref="DK766">MIN(IF(($G$3:$DJ$3="单价")*(G766:DJ766&lt;&gt;0),G766:DJ766))</f>
        <v>0</v>
      </c>
      <c r="DL766" s="97">
        <f t="array" ref="DL766">MAX(IF($G$3:$DJ$3="单价",G766:DJ766))</f>
        <v>0</v>
      </c>
      <c r="DM766" s="115">
        <f t="shared" si="479"/>
        <v>0</v>
      </c>
      <c r="DN766" s="127"/>
      <c r="DO766" s="2"/>
      <c r="DP766" s="11">
        <f t="shared" si="480"/>
        <v>0</v>
      </c>
      <c r="DQ766" s="11">
        <f t="shared" si="481"/>
        <v>0</v>
      </c>
      <c r="DR766" s="11"/>
      <c r="DS766" s="11"/>
      <c r="DT766" s="11"/>
      <c r="DU766" s="2"/>
      <c r="DV766" s="2"/>
      <c r="DW766" s="2"/>
      <c r="DX766" s="2"/>
      <c r="DY766" s="2"/>
    </row>
    <row r="767" spans="1:129" ht="18" hidden="1" customHeight="1" outlineLevel="1" x14ac:dyDescent="0.15">
      <c r="A767" s="2"/>
      <c r="B767" s="53">
        <f t="shared" si="444"/>
        <v>763</v>
      </c>
      <c r="C767" s="5"/>
      <c r="D767" s="6"/>
      <c r="E767" s="7"/>
      <c r="F767" s="8"/>
      <c r="G767" s="111"/>
      <c r="H767" s="112"/>
      <c r="I767" s="113">
        <f t="shared" si="447"/>
        <v>0</v>
      </c>
      <c r="J767" s="114">
        <f t="shared" si="448"/>
        <v>0</v>
      </c>
      <c r="K767" s="115">
        <f t="shared" si="445"/>
        <v>0</v>
      </c>
      <c r="L767" s="113">
        <f t="shared" si="449"/>
        <v>0</v>
      </c>
      <c r="M767" s="114">
        <f t="shared" si="450"/>
        <v>0</v>
      </c>
      <c r="N767" s="115">
        <f t="shared" si="446"/>
        <v>0</v>
      </c>
      <c r="O767" s="113">
        <f t="shared" si="451"/>
        <v>0</v>
      </c>
      <c r="P767" s="116">
        <f t="shared" si="452"/>
        <v>0</v>
      </c>
      <c r="Q767" s="117">
        <f t="shared" si="453"/>
        <v>0</v>
      </c>
      <c r="R767" s="118">
        <f t="shared" si="454"/>
        <v>0</v>
      </c>
      <c r="S767" s="111"/>
      <c r="T767" s="112"/>
      <c r="U767" s="119">
        <f t="shared" si="455"/>
        <v>0</v>
      </c>
      <c r="V767" s="120"/>
      <c r="W767" s="115">
        <f>IFERROR(IF(V767="",0,(SUMIF($G$3:U$3,"金额-入",$G767:U767)-SUMIF($G$3:U$3,"金额-出",$G767:U767))/(SUMIF($G$3:U$3,"数量-入",$G767:U767)-SUMIF($G$3:U$3,"数量-出",$G767:U767))),0)</f>
        <v>0</v>
      </c>
      <c r="X767" s="115">
        <f t="shared" si="456"/>
        <v>0</v>
      </c>
      <c r="Y767" s="121"/>
      <c r="Z767" s="122"/>
      <c r="AA767" s="111"/>
      <c r="AB767" s="112"/>
      <c r="AC767" s="119">
        <f t="shared" si="457"/>
        <v>0</v>
      </c>
      <c r="AD767" s="120"/>
      <c r="AE767" s="115">
        <f>IFERROR(IF(AD767="",0,(SUMIF($G$3:AC$3,"金额-入",$G767:AC767)-SUMIF($G$3:AC$3,"金额-出",$G767:AC767))/(SUMIF($G$3:AC$3,"数量-入",$G767:AC767)-SUMIF($G$3:AC$3,"数量-出",$G767:AC767))),0)</f>
        <v>0</v>
      </c>
      <c r="AF767" s="115">
        <f t="shared" si="458"/>
        <v>0</v>
      </c>
      <c r="AG767" s="121"/>
      <c r="AH767" s="122"/>
      <c r="AI767" s="123"/>
      <c r="AJ767" s="112"/>
      <c r="AK767" s="119">
        <f t="shared" si="459"/>
        <v>0</v>
      </c>
      <c r="AL767" s="124"/>
      <c r="AM767" s="115">
        <f>IFERROR(IF(AL767="",0,(SUMIF($G$3:AK$3,"金额-入",$G767:AK767)-SUMIF($G$3:AK$3,"金额-出",$G767:AK767))/(SUMIF($G$3:AK$3,"数量-入",$G767:AK767)-SUMIF($G$3:AK$3,"数量-出",$G767:AK767))),0)</f>
        <v>0</v>
      </c>
      <c r="AN767" s="115">
        <f t="shared" si="460"/>
        <v>0</v>
      </c>
      <c r="AO767" s="125"/>
      <c r="AP767" s="126"/>
      <c r="AQ767" s="123"/>
      <c r="AR767" s="112"/>
      <c r="AS767" s="119">
        <f t="shared" si="461"/>
        <v>0</v>
      </c>
      <c r="AT767" s="124"/>
      <c r="AU767" s="115">
        <f>IFERROR(IF(AT767="",0,(SUMIF($G$3:AS$3,"金额-入",$G767:AS767)-SUMIF($G$3:AS$3,"金额-出",$G767:AS767))/(SUMIF($G$3:AS$3,"数量-入",$G767:AS767)-SUMIF($G$3:AS$3,"数量-出",$G767:AS767))),0)</f>
        <v>0</v>
      </c>
      <c r="AV767" s="115">
        <f t="shared" si="462"/>
        <v>0</v>
      </c>
      <c r="AW767" s="125"/>
      <c r="AX767" s="126"/>
      <c r="AY767" s="123"/>
      <c r="AZ767" s="112"/>
      <c r="BA767" s="119">
        <f t="shared" si="463"/>
        <v>0</v>
      </c>
      <c r="BB767" s="124"/>
      <c r="BC767" s="115">
        <f>IFERROR(IF(BB767="",0,(SUMIF($G$3:BA$3,"金额-入",$G767:BA767)-SUMIF($G$3:BA$3,"金额-出",$G767:BA767))/(SUMIF($G$3:BA$3,"数量-入",$G767:BA767)-SUMIF($G$3:BA$3,"数量-出",$G767:BA767))),0)</f>
        <v>0</v>
      </c>
      <c r="BD767" s="115">
        <f t="shared" si="464"/>
        <v>0</v>
      </c>
      <c r="BE767" s="125"/>
      <c r="BF767" s="126"/>
      <c r="BG767" s="123"/>
      <c r="BH767" s="112"/>
      <c r="BI767" s="119">
        <f t="shared" si="465"/>
        <v>0</v>
      </c>
      <c r="BJ767" s="124"/>
      <c r="BK767" s="115">
        <f>IFERROR(IF(BJ767="",0,(SUMIF($G$3:BI$3,"金额-入",$G767:BI767)-SUMIF($G$3:BI$3,"金额-出",$G767:BI767))/(SUMIF($G$3:BI$3,"数量-入",$G767:BI767)-SUMIF($G$3:BI$3,"数量-出",$G767:BI767))),0)</f>
        <v>0</v>
      </c>
      <c r="BL767" s="115">
        <f t="shared" si="466"/>
        <v>0</v>
      </c>
      <c r="BM767" s="125"/>
      <c r="BN767" s="126"/>
      <c r="BO767" s="123"/>
      <c r="BP767" s="112"/>
      <c r="BQ767" s="119">
        <f t="shared" si="467"/>
        <v>0</v>
      </c>
      <c r="BR767" s="124"/>
      <c r="BS767" s="115">
        <f>IFERROR(IF(BR767="",0,(SUMIF($G$3:BQ$3,"金额-入",$G767:BQ767)-SUMIF($G$3:BQ$3,"金额-出",$G767:BQ767))/(SUMIF($G$3:BQ$3,"数量-入",$G767:BQ767)-SUMIF($G$3:BQ$3,"数量-出",$G767:BQ767))),0)</f>
        <v>0</v>
      </c>
      <c r="BT767" s="115">
        <f t="shared" si="468"/>
        <v>0</v>
      </c>
      <c r="BU767" s="125"/>
      <c r="BV767" s="126"/>
      <c r="BW767" s="123"/>
      <c r="BX767" s="112"/>
      <c r="BY767" s="119">
        <f t="shared" si="469"/>
        <v>0</v>
      </c>
      <c r="BZ767" s="124"/>
      <c r="CA767" s="115">
        <f>IFERROR(IF(BZ767="",0,(SUMIF($G$3:BY$3,"金额-入",$G767:BY767)-SUMIF($G$3:BY$3,"金额-出",$G767:BY767))/(SUMIF($G$3:BY$3,"数量-入",$G767:BY767)-SUMIF($G$3:BY$3,"数量-出",$G767:BY767))),0)</f>
        <v>0</v>
      </c>
      <c r="CB767" s="115">
        <f t="shared" si="470"/>
        <v>0</v>
      </c>
      <c r="CC767" s="125"/>
      <c r="CD767" s="126"/>
      <c r="CE767" s="123"/>
      <c r="CF767" s="112"/>
      <c r="CG767" s="119">
        <f t="shared" si="471"/>
        <v>0</v>
      </c>
      <c r="CH767" s="124"/>
      <c r="CI767" s="115">
        <f>IFERROR(IF(CH767="",0,(SUMIF($G$3:CG$3,"金额-入",$G767:CG767)-SUMIF($G$3:CG$3,"金额-出",$G767:CG767))/(SUMIF($G$3:CG$3,"数量-入",$G767:CG767)-SUMIF($G$3:CG$3,"数量-出",$G767:CG767))),0)</f>
        <v>0</v>
      </c>
      <c r="CJ767" s="115">
        <f t="shared" si="472"/>
        <v>0</v>
      </c>
      <c r="CK767" s="125"/>
      <c r="CL767" s="126"/>
      <c r="CM767" s="123"/>
      <c r="CN767" s="112"/>
      <c r="CO767" s="119">
        <f t="shared" si="473"/>
        <v>0</v>
      </c>
      <c r="CP767" s="124"/>
      <c r="CQ767" s="115">
        <f>IFERROR(IF(CP767="",0,(SUMIF($G$3:CO$3,"金额-入",$G767:CO767)-SUMIF($G$3:CO$3,"金额-出",$G767:CO767))/(SUMIF($G$3:CO$3,"数量-入",$G767:CO767)-SUMIF($G$3:CO$3,"数量-出",$G767:CO767))),0)</f>
        <v>0</v>
      </c>
      <c r="CR767" s="115">
        <f t="shared" si="474"/>
        <v>0</v>
      </c>
      <c r="CS767" s="125"/>
      <c r="CT767" s="126"/>
      <c r="CU767" s="123"/>
      <c r="CV767" s="112"/>
      <c r="CW767" s="119">
        <f t="shared" si="475"/>
        <v>0</v>
      </c>
      <c r="CX767" s="124"/>
      <c r="CY767" s="115">
        <f>IFERROR(IF(CX767="",0,(SUMIF($G$3:CW$3,"金额-入",$G767:CW767)-SUMIF($G$3:CW$3,"金额-出",$G767:CW767))/(SUMIF($G$3:CW$3,"数量-入",$G767:CW767)-SUMIF($G$3:CW$3,"数量-出",$G767:CW767))),0)</f>
        <v>0</v>
      </c>
      <c r="CZ767" s="115">
        <f t="shared" si="476"/>
        <v>0</v>
      </c>
      <c r="DA767" s="125"/>
      <c r="DB767" s="126"/>
      <c r="DC767" s="123"/>
      <c r="DD767" s="112"/>
      <c r="DE767" s="119">
        <f t="shared" si="477"/>
        <v>0</v>
      </c>
      <c r="DF767" s="124"/>
      <c r="DG767" s="115">
        <f>IFERROR(IF(DF767="",0,(SUMIF($G$3:DE$3,"金额-入",$G767:DE767)-SUMIF($G$3:DE$3,"金额-出",$G767:DE767))/(SUMIF($G$3:DE$3,"数量-入",$G767:DE767)-SUMIF($G$3:DE$3,"数量-出",$G767:DE767))),0)</f>
        <v>0</v>
      </c>
      <c r="DH767" s="115">
        <f t="shared" si="478"/>
        <v>0</v>
      </c>
      <c r="DI767" s="125"/>
      <c r="DJ767" s="126"/>
      <c r="DK767" s="109">
        <f t="array" ref="DK767">MIN(IF(($G$3:$DJ$3="单价")*(G767:DJ767&lt;&gt;0),G767:DJ767))</f>
        <v>0</v>
      </c>
      <c r="DL767" s="97">
        <f t="array" ref="DL767">MAX(IF($G$3:$DJ$3="单价",G767:DJ767))</f>
        <v>0</v>
      </c>
      <c r="DM767" s="115">
        <f t="shared" si="479"/>
        <v>0</v>
      </c>
      <c r="DN767" s="127"/>
      <c r="DO767" s="2"/>
      <c r="DP767" s="11">
        <f t="shared" si="480"/>
        <v>0</v>
      </c>
      <c r="DQ767" s="11">
        <f t="shared" si="481"/>
        <v>0</v>
      </c>
      <c r="DR767" s="11"/>
      <c r="DS767" s="11"/>
      <c r="DT767" s="11"/>
      <c r="DU767" s="2"/>
      <c r="DV767" s="2"/>
      <c r="DW767" s="2"/>
      <c r="DX767" s="2"/>
      <c r="DY767" s="2"/>
    </row>
    <row r="768" spans="1:129" ht="18" hidden="1" customHeight="1" outlineLevel="1" x14ac:dyDescent="0.15">
      <c r="A768" s="2"/>
      <c r="B768" s="53">
        <f t="shared" si="444"/>
        <v>764</v>
      </c>
      <c r="C768" s="5"/>
      <c r="D768" s="6"/>
      <c r="E768" s="7"/>
      <c r="F768" s="8"/>
      <c r="G768" s="111"/>
      <c r="H768" s="112"/>
      <c r="I768" s="113">
        <f t="shared" si="447"/>
        <v>0</v>
      </c>
      <c r="J768" s="114">
        <f t="shared" si="448"/>
        <v>0</v>
      </c>
      <c r="K768" s="115">
        <f t="shared" si="445"/>
        <v>0</v>
      </c>
      <c r="L768" s="113">
        <f t="shared" si="449"/>
        <v>0</v>
      </c>
      <c r="M768" s="114">
        <f t="shared" si="450"/>
        <v>0</v>
      </c>
      <c r="N768" s="115">
        <f t="shared" si="446"/>
        <v>0</v>
      </c>
      <c r="O768" s="113">
        <f t="shared" si="451"/>
        <v>0</v>
      </c>
      <c r="P768" s="116">
        <f t="shared" si="452"/>
        <v>0</v>
      </c>
      <c r="Q768" s="117">
        <f t="shared" si="453"/>
        <v>0</v>
      </c>
      <c r="R768" s="118">
        <f t="shared" si="454"/>
        <v>0</v>
      </c>
      <c r="S768" s="111"/>
      <c r="T768" s="112"/>
      <c r="U768" s="119">
        <f t="shared" si="455"/>
        <v>0</v>
      </c>
      <c r="V768" s="120"/>
      <c r="W768" s="115">
        <f>IFERROR(IF(V768="",0,(SUMIF($G$3:U$3,"金额-入",$G768:U768)-SUMIF($G$3:U$3,"金额-出",$G768:U768))/(SUMIF($G$3:U$3,"数量-入",$G768:U768)-SUMIF($G$3:U$3,"数量-出",$G768:U768))),0)</f>
        <v>0</v>
      </c>
      <c r="X768" s="115">
        <f t="shared" si="456"/>
        <v>0</v>
      </c>
      <c r="Y768" s="121"/>
      <c r="Z768" s="122"/>
      <c r="AA768" s="111"/>
      <c r="AB768" s="112"/>
      <c r="AC768" s="119">
        <f t="shared" si="457"/>
        <v>0</v>
      </c>
      <c r="AD768" s="120"/>
      <c r="AE768" s="115">
        <f>IFERROR(IF(AD768="",0,(SUMIF($G$3:AC$3,"金额-入",$G768:AC768)-SUMIF($G$3:AC$3,"金额-出",$G768:AC768))/(SUMIF($G$3:AC$3,"数量-入",$G768:AC768)-SUMIF($G$3:AC$3,"数量-出",$G768:AC768))),0)</f>
        <v>0</v>
      </c>
      <c r="AF768" s="115">
        <f t="shared" si="458"/>
        <v>0</v>
      </c>
      <c r="AG768" s="121"/>
      <c r="AH768" s="122"/>
      <c r="AI768" s="123"/>
      <c r="AJ768" s="112"/>
      <c r="AK768" s="119">
        <f t="shared" si="459"/>
        <v>0</v>
      </c>
      <c r="AL768" s="124"/>
      <c r="AM768" s="115">
        <f>IFERROR(IF(AL768="",0,(SUMIF($G$3:AK$3,"金额-入",$G768:AK768)-SUMIF($G$3:AK$3,"金额-出",$G768:AK768))/(SUMIF($G$3:AK$3,"数量-入",$G768:AK768)-SUMIF($G$3:AK$3,"数量-出",$G768:AK768))),0)</f>
        <v>0</v>
      </c>
      <c r="AN768" s="115">
        <f t="shared" si="460"/>
        <v>0</v>
      </c>
      <c r="AO768" s="125"/>
      <c r="AP768" s="126"/>
      <c r="AQ768" s="123"/>
      <c r="AR768" s="112"/>
      <c r="AS768" s="119">
        <f t="shared" si="461"/>
        <v>0</v>
      </c>
      <c r="AT768" s="124"/>
      <c r="AU768" s="115">
        <f>IFERROR(IF(AT768="",0,(SUMIF($G$3:AS$3,"金额-入",$G768:AS768)-SUMIF($G$3:AS$3,"金额-出",$G768:AS768))/(SUMIF($G$3:AS$3,"数量-入",$G768:AS768)-SUMIF($G$3:AS$3,"数量-出",$G768:AS768))),0)</f>
        <v>0</v>
      </c>
      <c r="AV768" s="115">
        <f t="shared" si="462"/>
        <v>0</v>
      </c>
      <c r="AW768" s="125"/>
      <c r="AX768" s="126"/>
      <c r="AY768" s="123"/>
      <c r="AZ768" s="112"/>
      <c r="BA768" s="119">
        <f t="shared" si="463"/>
        <v>0</v>
      </c>
      <c r="BB768" s="124"/>
      <c r="BC768" s="115">
        <f>IFERROR(IF(BB768="",0,(SUMIF($G$3:BA$3,"金额-入",$G768:BA768)-SUMIF($G$3:BA$3,"金额-出",$G768:BA768))/(SUMIF($G$3:BA$3,"数量-入",$G768:BA768)-SUMIF($G$3:BA$3,"数量-出",$G768:BA768))),0)</f>
        <v>0</v>
      </c>
      <c r="BD768" s="115">
        <f t="shared" si="464"/>
        <v>0</v>
      </c>
      <c r="BE768" s="125"/>
      <c r="BF768" s="126"/>
      <c r="BG768" s="123"/>
      <c r="BH768" s="112"/>
      <c r="BI768" s="119">
        <f t="shared" si="465"/>
        <v>0</v>
      </c>
      <c r="BJ768" s="124"/>
      <c r="BK768" s="115">
        <f>IFERROR(IF(BJ768="",0,(SUMIF($G$3:BI$3,"金额-入",$G768:BI768)-SUMIF($G$3:BI$3,"金额-出",$G768:BI768))/(SUMIF($G$3:BI$3,"数量-入",$G768:BI768)-SUMIF($G$3:BI$3,"数量-出",$G768:BI768))),0)</f>
        <v>0</v>
      </c>
      <c r="BL768" s="115">
        <f t="shared" si="466"/>
        <v>0</v>
      </c>
      <c r="BM768" s="125"/>
      <c r="BN768" s="126"/>
      <c r="BO768" s="123"/>
      <c r="BP768" s="112"/>
      <c r="BQ768" s="119">
        <f t="shared" si="467"/>
        <v>0</v>
      </c>
      <c r="BR768" s="124"/>
      <c r="BS768" s="115">
        <f>IFERROR(IF(BR768="",0,(SUMIF($G$3:BQ$3,"金额-入",$G768:BQ768)-SUMIF($G$3:BQ$3,"金额-出",$G768:BQ768))/(SUMIF($G$3:BQ$3,"数量-入",$G768:BQ768)-SUMIF($G$3:BQ$3,"数量-出",$G768:BQ768))),0)</f>
        <v>0</v>
      </c>
      <c r="BT768" s="115">
        <f t="shared" si="468"/>
        <v>0</v>
      </c>
      <c r="BU768" s="125"/>
      <c r="BV768" s="126"/>
      <c r="BW768" s="123"/>
      <c r="BX768" s="112"/>
      <c r="BY768" s="119">
        <f t="shared" si="469"/>
        <v>0</v>
      </c>
      <c r="BZ768" s="124"/>
      <c r="CA768" s="115">
        <f>IFERROR(IF(BZ768="",0,(SUMIF($G$3:BY$3,"金额-入",$G768:BY768)-SUMIF($G$3:BY$3,"金额-出",$G768:BY768))/(SUMIF($G$3:BY$3,"数量-入",$G768:BY768)-SUMIF($G$3:BY$3,"数量-出",$G768:BY768))),0)</f>
        <v>0</v>
      </c>
      <c r="CB768" s="115">
        <f t="shared" si="470"/>
        <v>0</v>
      </c>
      <c r="CC768" s="125"/>
      <c r="CD768" s="126"/>
      <c r="CE768" s="123"/>
      <c r="CF768" s="112"/>
      <c r="CG768" s="119">
        <f t="shared" si="471"/>
        <v>0</v>
      </c>
      <c r="CH768" s="124"/>
      <c r="CI768" s="115">
        <f>IFERROR(IF(CH768="",0,(SUMIF($G$3:CG$3,"金额-入",$G768:CG768)-SUMIF($G$3:CG$3,"金额-出",$G768:CG768))/(SUMIF($G$3:CG$3,"数量-入",$G768:CG768)-SUMIF($G$3:CG$3,"数量-出",$G768:CG768))),0)</f>
        <v>0</v>
      </c>
      <c r="CJ768" s="115">
        <f t="shared" si="472"/>
        <v>0</v>
      </c>
      <c r="CK768" s="125"/>
      <c r="CL768" s="126"/>
      <c r="CM768" s="123"/>
      <c r="CN768" s="112"/>
      <c r="CO768" s="119">
        <f t="shared" si="473"/>
        <v>0</v>
      </c>
      <c r="CP768" s="124"/>
      <c r="CQ768" s="115">
        <f>IFERROR(IF(CP768="",0,(SUMIF($G$3:CO$3,"金额-入",$G768:CO768)-SUMIF($G$3:CO$3,"金额-出",$G768:CO768))/(SUMIF($G$3:CO$3,"数量-入",$G768:CO768)-SUMIF($G$3:CO$3,"数量-出",$G768:CO768))),0)</f>
        <v>0</v>
      </c>
      <c r="CR768" s="115">
        <f t="shared" si="474"/>
        <v>0</v>
      </c>
      <c r="CS768" s="125"/>
      <c r="CT768" s="126"/>
      <c r="CU768" s="123"/>
      <c r="CV768" s="112"/>
      <c r="CW768" s="119">
        <f t="shared" si="475"/>
        <v>0</v>
      </c>
      <c r="CX768" s="124"/>
      <c r="CY768" s="115">
        <f>IFERROR(IF(CX768="",0,(SUMIF($G$3:CW$3,"金额-入",$G768:CW768)-SUMIF($G$3:CW$3,"金额-出",$G768:CW768))/(SUMIF($G$3:CW$3,"数量-入",$G768:CW768)-SUMIF($G$3:CW$3,"数量-出",$G768:CW768))),0)</f>
        <v>0</v>
      </c>
      <c r="CZ768" s="115">
        <f t="shared" si="476"/>
        <v>0</v>
      </c>
      <c r="DA768" s="125"/>
      <c r="DB768" s="126"/>
      <c r="DC768" s="123"/>
      <c r="DD768" s="112"/>
      <c r="DE768" s="119">
        <f t="shared" si="477"/>
        <v>0</v>
      </c>
      <c r="DF768" s="124"/>
      <c r="DG768" s="115">
        <f>IFERROR(IF(DF768="",0,(SUMIF($G$3:DE$3,"金额-入",$G768:DE768)-SUMIF($G$3:DE$3,"金额-出",$G768:DE768))/(SUMIF($G$3:DE$3,"数量-入",$G768:DE768)-SUMIF($G$3:DE$3,"数量-出",$G768:DE768))),0)</f>
        <v>0</v>
      </c>
      <c r="DH768" s="115">
        <f t="shared" si="478"/>
        <v>0</v>
      </c>
      <c r="DI768" s="125"/>
      <c r="DJ768" s="126"/>
      <c r="DK768" s="109">
        <f t="array" ref="DK768">MIN(IF(($G$3:$DJ$3="单价")*(G768:DJ768&lt;&gt;0),G768:DJ768))</f>
        <v>0</v>
      </c>
      <c r="DL768" s="97">
        <f t="array" ref="DL768">MAX(IF($G$3:$DJ$3="单价",G768:DJ768))</f>
        <v>0</v>
      </c>
      <c r="DM768" s="115">
        <f t="shared" si="479"/>
        <v>0</v>
      </c>
      <c r="DN768" s="127"/>
      <c r="DO768" s="2"/>
      <c r="DP768" s="11">
        <f t="shared" si="480"/>
        <v>0</v>
      </c>
      <c r="DQ768" s="11">
        <f t="shared" si="481"/>
        <v>0</v>
      </c>
      <c r="DR768" s="11"/>
      <c r="DS768" s="11"/>
      <c r="DT768" s="11"/>
      <c r="DU768" s="2"/>
      <c r="DV768" s="2"/>
      <c r="DW768" s="2"/>
      <c r="DX768" s="2"/>
      <c r="DY768" s="2"/>
    </row>
    <row r="769" spans="1:129" ht="18" hidden="1" customHeight="1" outlineLevel="1" x14ac:dyDescent="0.15">
      <c r="A769" s="2"/>
      <c r="B769" s="53">
        <f t="shared" si="444"/>
        <v>765</v>
      </c>
      <c r="C769" s="5"/>
      <c r="D769" s="6"/>
      <c r="E769" s="7"/>
      <c r="F769" s="8"/>
      <c r="G769" s="111"/>
      <c r="H769" s="112"/>
      <c r="I769" s="113">
        <f t="shared" si="447"/>
        <v>0</v>
      </c>
      <c r="J769" s="114">
        <f t="shared" si="448"/>
        <v>0</v>
      </c>
      <c r="K769" s="115">
        <f t="shared" si="445"/>
        <v>0</v>
      </c>
      <c r="L769" s="113">
        <f t="shared" si="449"/>
        <v>0</v>
      </c>
      <c r="M769" s="114">
        <f t="shared" si="450"/>
        <v>0</v>
      </c>
      <c r="N769" s="115">
        <f t="shared" si="446"/>
        <v>0</v>
      </c>
      <c r="O769" s="113">
        <f t="shared" si="451"/>
        <v>0</v>
      </c>
      <c r="P769" s="116">
        <f t="shared" si="452"/>
        <v>0</v>
      </c>
      <c r="Q769" s="117">
        <f t="shared" si="453"/>
        <v>0</v>
      </c>
      <c r="R769" s="118">
        <f t="shared" si="454"/>
        <v>0</v>
      </c>
      <c r="S769" s="111"/>
      <c r="T769" s="112"/>
      <c r="U769" s="119">
        <f t="shared" si="455"/>
        <v>0</v>
      </c>
      <c r="V769" s="120"/>
      <c r="W769" s="115">
        <f>IFERROR(IF(V769="",0,(SUMIF($G$3:U$3,"金额-入",$G769:U769)-SUMIF($G$3:U$3,"金额-出",$G769:U769))/(SUMIF($G$3:U$3,"数量-入",$G769:U769)-SUMIF($G$3:U$3,"数量-出",$G769:U769))),0)</f>
        <v>0</v>
      </c>
      <c r="X769" s="115">
        <f t="shared" si="456"/>
        <v>0</v>
      </c>
      <c r="Y769" s="121"/>
      <c r="Z769" s="122"/>
      <c r="AA769" s="111"/>
      <c r="AB769" s="112"/>
      <c r="AC769" s="119">
        <f t="shared" si="457"/>
        <v>0</v>
      </c>
      <c r="AD769" s="120"/>
      <c r="AE769" s="115">
        <f>IFERROR(IF(AD769="",0,(SUMIF($G$3:AC$3,"金额-入",$G769:AC769)-SUMIF($G$3:AC$3,"金额-出",$G769:AC769))/(SUMIF($G$3:AC$3,"数量-入",$G769:AC769)-SUMIF($G$3:AC$3,"数量-出",$G769:AC769))),0)</f>
        <v>0</v>
      </c>
      <c r="AF769" s="115">
        <f t="shared" si="458"/>
        <v>0</v>
      </c>
      <c r="AG769" s="121"/>
      <c r="AH769" s="122"/>
      <c r="AI769" s="123"/>
      <c r="AJ769" s="112"/>
      <c r="AK769" s="119">
        <f t="shared" si="459"/>
        <v>0</v>
      </c>
      <c r="AL769" s="124"/>
      <c r="AM769" s="115">
        <f>IFERROR(IF(AL769="",0,(SUMIF($G$3:AK$3,"金额-入",$G769:AK769)-SUMIF($G$3:AK$3,"金额-出",$G769:AK769))/(SUMIF($G$3:AK$3,"数量-入",$G769:AK769)-SUMIF($G$3:AK$3,"数量-出",$G769:AK769))),0)</f>
        <v>0</v>
      </c>
      <c r="AN769" s="115">
        <f t="shared" si="460"/>
        <v>0</v>
      </c>
      <c r="AO769" s="125"/>
      <c r="AP769" s="126"/>
      <c r="AQ769" s="123"/>
      <c r="AR769" s="112"/>
      <c r="AS769" s="119">
        <f t="shared" si="461"/>
        <v>0</v>
      </c>
      <c r="AT769" s="124"/>
      <c r="AU769" s="115">
        <f>IFERROR(IF(AT769="",0,(SUMIF($G$3:AS$3,"金额-入",$G769:AS769)-SUMIF($G$3:AS$3,"金额-出",$G769:AS769))/(SUMIF($G$3:AS$3,"数量-入",$G769:AS769)-SUMIF($G$3:AS$3,"数量-出",$G769:AS769))),0)</f>
        <v>0</v>
      </c>
      <c r="AV769" s="115">
        <f t="shared" si="462"/>
        <v>0</v>
      </c>
      <c r="AW769" s="125"/>
      <c r="AX769" s="126"/>
      <c r="AY769" s="123"/>
      <c r="AZ769" s="112"/>
      <c r="BA769" s="119">
        <f t="shared" si="463"/>
        <v>0</v>
      </c>
      <c r="BB769" s="124"/>
      <c r="BC769" s="115">
        <f>IFERROR(IF(BB769="",0,(SUMIF($G$3:BA$3,"金额-入",$G769:BA769)-SUMIF($G$3:BA$3,"金额-出",$G769:BA769))/(SUMIF($G$3:BA$3,"数量-入",$G769:BA769)-SUMIF($G$3:BA$3,"数量-出",$G769:BA769))),0)</f>
        <v>0</v>
      </c>
      <c r="BD769" s="115">
        <f t="shared" si="464"/>
        <v>0</v>
      </c>
      <c r="BE769" s="125"/>
      <c r="BF769" s="126"/>
      <c r="BG769" s="123"/>
      <c r="BH769" s="112"/>
      <c r="BI769" s="119">
        <f t="shared" si="465"/>
        <v>0</v>
      </c>
      <c r="BJ769" s="124"/>
      <c r="BK769" s="115">
        <f>IFERROR(IF(BJ769="",0,(SUMIF($G$3:BI$3,"金额-入",$G769:BI769)-SUMIF($G$3:BI$3,"金额-出",$G769:BI769))/(SUMIF($G$3:BI$3,"数量-入",$G769:BI769)-SUMIF($G$3:BI$3,"数量-出",$G769:BI769))),0)</f>
        <v>0</v>
      </c>
      <c r="BL769" s="115">
        <f t="shared" si="466"/>
        <v>0</v>
      </c>
      <c r="BM769" s="125"/>
      <c r="BN769" s="126"/>
      <c r="BO769" s="123"/>
      <c r="BP769" s="112"/>
      <c r="BQ769" s="119">
        <f t="shared" si="467"/>
        <v>0</v>
      </c>
      <c r="BR769" s="124"/>
      <c r="BS769" s="115">
        <f>IFERROR(IF(BR769="",0,(SUMIF($G$3:BQ$3,"金额-入",$G769:BQ769)-SUMIF($G$3:BQ$3,"金额-出",$G769:BQ769))/(SUMIF($G$3:BQ$3,"数量-入",$G769:BQ769)-SUMIF($G$3:BQ$3,"数量-出",$G769:BQ769))),0)</f>
        <v>0</v>
      </c>
      <c r="BT769" s="115">
        <f t="shared" si="468"/>
        <v>0</v>
      </c>
      <c r="BU769" s="125"/>
      <c r="BV769" s="126"/>
      <c r="BW769" s="123"/>
      <c r="BX769" s="112"/>
      <c r="BY769" s="119">
        <f t="shared" si="469"/>
        <v>0</v>
      </c>
      <c r="BZ769" s="124"/>
      <c r="CA769" s="115">
        <f>IFERROR(IF(BZ769="",0,(SUMIF($G$3:BY$3,"金额-入",$G769:BY769)-SUMIF($G$3:BY$3,"金额-出",$G769:BY769))/(SUMIF($G$3:BY$3,"数量-入",$G769:BY769)-SUMIF($G$3:BY$3,"数量-出",$G769:BY769))),0)</f>
        <v>0</v>
      </c>
      <c r="CB769" s="115">
        <f t="shared" si="470"/>
        <v>0</v>
      </c>
      <c r="CC769" s="125"/>
      <c r="CD769" s="126"/>
      <c r="CE769" s="123"/>
      <c r="CF769" s="112"/>
      <c r="CG769" s="119">
        <f t="shared" si="471"/>
        <v>0</v>
      </c>
      <c r="CH769" s="124"/>
      <c r="CI769" s="115">
        <f>IFERROR(IF(CH769="",0,(SUMIF($G$3:CG$3,"金额-入",$G769:CG769)-SUMIF($G$3:CG$3,"金额-出",$G769:CG769))/(SUMIF($G$3:CG$3,"数量-入",$G769:CG769)-SUMIF($G$3:CG$3,"数量-出",$G769:CG769))),0)</f>
        <v>0</v>
      </c>
      <c r="CJ769" s="115">
        <f t="shared" si="472"/>
        <v>0</v>
      </c>
      <c r="CK769" s="125"/>
      <c r="CL769" s="126"/>
      <c r="CM769" s="123"/>
      <c r="CN769" s="112"/>
      <c r="CO769" s="119">
        <f t="shared" si="473"/>
        <v>0</v>
      </c>
      <c r="CP769" s="124"/>
      <c r="CQ769" s="115">
        <f>IFERROR(IF(CP769="",0,(SUMIF($G$3:CO$3,"金额-入",$G769:CO769)-SUMIF($G$3:CO$3,"金额-出",$G769:CO769))/(SUMIF($G$3:CO$3,"数量-入",$G769:CO769)-SUMIF($G$3:CO$3,"数量-出",$G769:CO769))),0)</f>
        <v>0</v>
      </c>
      <c r="CR769" s="115">
        <f t="shared" si="474"/>
        <v>0</v>
      </c>
      <c r="CS769" s="125"/>
      <c r="CT769" s="126"/>
      <c r="CU769" s="123"/>
      <c r="CV769" s="112"/>
      <c r="CW769" s="119">
        <f t="shared" si="475"/>
        <v>0</v>
      </c>
      <c r="CX769" s="124"/>
      <c r="CY769" s="115">
        <f>IFERROR(IF(CX769="",0,(SUMIF($G$3:CW$3,"金额-入",$G769:CW769)-SUMIF($G$3:CW$3,"金额-出",$G769:CW769))/(SUMIF($G$3:CW$3,"数量-入",$G769:CW769)-SUMIF($G$3:CW$3,"数量-出",$G769:CW769))),0)</f>
        <v>0</v>
      </c>
      <c r="CZ769" s="115">
        <f t="shared" si="476"/>
        <v>0</v>
      </c>
      <c r="DA769" s="125"/>
      <c r="DB769" s="126"/>
      <c r="DC769" s="123"/>
      <c r="DD769" s="112"/>
      <c r="DE769" s="119">
        <f t="shared" si="477"/>
        <v>0</v>
      </c>
      <c r="DF769" s="124"/>
      <c r="DG769" s="115">
        <f>IFERROR(IF(DF769="",0,(SUMIF($G$3:DE$3,"金额-入",$G769:DE769)-SUMIF($G$3:DE$3,"金额-出",$G769:DE769))/(SUMIF($G$3:DE$3,"数量-入",$G769:DE769)-SUMIF($G$3:DE$3,"数量-出",$G769:DE769))),0)</f>
        <v>0</v>
      </c>
      <c r="DH769" s="115">
        <f t="shared" si="478"/>
        <v>0</v>
      </c>
      <c r="DI769" s="125"/>
      <c r="DJ769" s="126"/>
      <c r="DK769" s="109">
        <f t="array" ref="DK769">MIN(IF(($G$3:$DJ$3="单价")*(G769:DJ769&lt;&gt;0),G769:DJ769))</f>
        <v>0</v>
      </c>
      <c r="DL769" s="97">
        <f t="array" ref="DL769">MAX(IF($G$3:$DJ$3="单价",G769:DJ769))</f>
        <v>0</v>
      </c>
      <c r="DM769" s="115">
        <f t="shared" si="479"/>
        <v>0</v>
      </c>
      <c r="DN769" s="127"/>
      <c r="DO769" s="2"/>
      <c r="DP769" s="11">
        <f t="shared" si="480"/>
        <v>0</v>
      </c>
      <c r="DQ769" s="11">
        <f t="shared" si="481"/>
        <v>0</v>
      </c>
      <c r="DR769" s="11"/>
      <c r="DS769" s="11"/>
      <c r="DT769" s="11"/>
      <c r="DU769" s="2"/>
      <c r="DV769" s="2"/>
      <c r="DW769" s="2"/>
      <c r="DX769" s="2"/>
      <c r="DY769" s="2"/>
    </row>
    <row r="770" spans="1:129" ht="18" hidden="1" customHeight="1" outlineLevel="1" x14ac:dyDescent="0.15">
      <c r="A770" s="2"/>
      <c r="B770" s="53">
        <f t="shared" si="444"/>
        <v>766</v>
      </c>
      <c r="C770" s="5"/>
      <c r="D770" s="6"/>
      <c r="E770" s="7"/>
      <c r="F770" s="8"/>
      <c r="G770" s="111"/>
      <c r="H770" s="112"/>
      <c r="I770" s="113">
        <f t="shared" si="447"/>
        <v>0</v>
      </c>
      <c r="J770" s="114">
        <f t="shared" si="448"/>
        <v>0</v>
      </c>
      <c r="K770" s="115">
        <f t="shared" si="445"/>
        <v>0</v>
      </c>
      <c r="L770" s="113">
        <f t="shared" si="449"/>
        <v>0</v>
      </c>
      <c r="M770" s="114">
        <f t="shared" si="450"/>
        <v>0</v>
      </c>
      <c r="N770" s="115">
        <f t="shared" si="446"/>
        <v>0</v>
      </c>
      <c r="O770" s="113">
        <f t="shared" si="451"/>
        <v>0</v>
      </c>
      <c r="P770" s="116">
        <f t="shared" si="452"/>
        <v>0</v>
      </c>
      <c r="Q770" s="117">
        <f t="shared" si="453"/>
        <v>0</v>
      </c>
      <c r="R770" s="118">
        <f t="shared" si="454"/>
        <v>0</v>
      </c>
      <c r="S770" s="111"/>
      <c r="T770" s="112"/>
      <c r="U770" s="119">
        <f t="shared" si="455"/>
        <v>0</v>
      </c>
      <c r="V770" s="120"/>
      <c r="W770" s="115">
        <f>IFERROR(IF(V770="",0,(SUMIF($G$3:U$3,"金额-入",$G770:U770)-SUMIF($G$3:U$3,"金额-出",$G770:U770))/(SUMIF($G$3:U$3,"数量-入",$G770:U770)-SUMIF($G$3:U$3,"数量-出",$G770:U770))),0)</f>
        <v>0</v>
      </c>
      <c r="X770" s="115">
        <f t="shared" si="456"/>
        <v>0</v>
      </c>
      <c r="Y770" s="121"/>
      <c r="Z770" s="122"/>
      <c r="AA770" s="111"/>
      <c r="AB770" s="112"/>
      <c r="AC770" s="119">
        <f t="shared" si="457"/>
        <v>0</v>
      </c>
      <c r="AD770" s="120"/>
      <c r="AE770" s="115">
        <f>IFERROR(IF(AD770="",0,(SUMIF($G$3:AC$3,"金额-入",$G770:AC770)-SUMIF($G$3:AC$3,"金额-出",$G770:AC770))/(SUMIF($G$3:AC$3,"数量-入",$G770:AC770)-SUMIF($G$3:AC$3,"数量-出",$G770:AC770))),0)</f>
        <v>0</v>
      </c>
      <c r="AF770" s="115">
        <f t="shared" si="458"/>
        <v>0</v>
      </c>
      <c r="AG770" s="121"/>
      <c r="AH770" s="122"/>
      <c r="AI770" s="123"/>
      <c r="AJ770" s="112"/>
      <c r="AK770" s="119">
        <f t="shared" si="459"/>
        <v>0</v>
      </c>
      <c r="AL770" s="124"/>
      <c r="AM770" s="115">
        <f>IFERROR(IF(AL770="",0,(SUMIF($G$3:AK$3,"金额-入",$G770:AK770)-SUMIF($G$3:AK$3,"金额-出",$G770:AK770))/(SUMIF($G$3:AK$3,"数量-入",$G770:AK770)-SUMIF($G$3:AK$3,"数量-出",$G770:AK770))),0)</f>
        <v>0</v>
      </c>
      <c r="AN770" s="115">
        <f t="shared" si="460"/>
        <v>0</v>
      </c>
      <c r="AO770" s="125"/>
      <c r="AP770" s="126"/>
      <c r="AQ770" s="123"/>
      <c r="AR770" s="112"/>
      <c r="AS770" s="119">
        <f t="shared" si="461"/>
        <v>0</v>
      </c>
      <c r="AT770" s="124"/>
      <c r="AU770" s="115">
        <f>IFERROR(IF(AT770="",0,(SUMIF($G$3:AS$3,"金额-入",$G770:AS770)-SUMIF($G$3:AS$3,"金额-出",$G770:AS770))/(SUMIF($G$3:AS$3,"数量-入",$G770:AS770)-SUMIF($G$3:AS$3,"数量-出",$G770:AS770))),0)</f>
        <v>0</v>
      </c>
      <c r="AV770" s="115">
        <f t="shared" si="462"/>
        <v>0</v>
      </c>
      <c r="AW770" s="125"/>
      <c r="AX770" s="126"/>
      <c r="AY770" s="123"/>
      <c r="AZ770" s="112"/>
      <c r="BA770" s="119">
        <f t="shared" si="463"/>
        <v>0</v>
      </c>
      <c r="BB770" s="124"/>
      <c r="BC770" s="115">
        <f>IFERROR(IF(BB770="",0,(SUMIF($G$3:BA$3,"金额-入",$G770:BA770)-SUMIF($G$3:BA$3,"金额-出",$G770:BA770))/(SUMIF($G$3:BA$3,"数量-入",$G770:BA770)-SUMIF($G$3:BA$3,"数量-出",$G770:BA770))),0)</f>
        <v>0</v>
      </c>
      <c r="BD770" s="115">
        <f t="shared" si="464"/>
        <v>0</v>
      </c>
      <c r="BE770" s="125"/>
      <c r="BF770" s="126"/>
      <c r="BG770" s="123"/>
      <c r="BH770" s="112"/>
      <c r="BI770" s="119">
        <f t="shared" si="465"/>
        <v>0</v>
      </c>
      <c r="BJ770" s="124"/>
      <c r="BK770" s="115">
        <f>IFERROR(IF(BJ770="",0,(SUMIF($G$3:BI$3,"金额-入",$G770:BI770)-SUMIF($G$3:BI$3,"金额-出",$G770:BI770))/(SUMIF($G$3:BI$3,"数量-入",$G770:BI770)-SUMIF($G$3:BI$3,"数量-出",$G770:BI770))),0)</f>
        <v>0</v>
      </c>
      <c r="BL770" s="115">
        <f t="shared" si="466"/>
        <v>0</v>
      </c>
      <c r="BM770" s="125"/>
      <c r="BN770" s="126"/>
      <c r="BO770" s="123"/>
      <c r="BP770" s="112"/>
      <c r="BQ770" s="119">
        <f t="shared" si="467"/>
        <v>0</v>
      </c>
      <c r="BR770" s="124"/>
      <c r="BS770" s="115">
        <f>IFERROR(IF(BR770="",0,(SUMIF($G$3:BQ$3,"金额-入",$G770:BQ770)-SUMIF($G$3:BQ$3,"金额-出",$G770:BQ770))/(SUMIF($G$3:BQ$3,"数量-入",$G770:BQ770)-SUMIF($G$3:BQ$3,"数量-出",$G770:BQ770))),0)</f>
        <v>0</v>
      </c>
      <c r="BT770" s="115">
        <f t="shared" si="468"/>
        <v>0</v>
      </c>
      <c r="BU770" s="125"/>
      <c r="BV770" s="126"/>
      <c r="BW770" s="123"/>
      <c r="BX770" s="112"/>
      <c r="BY770" s="119">
        <f t="shared" si="469"/>
        <v>0</v>
      </c>
      <c r="BZ770" s="124"/>
      <c r="CA770" s="115">
        <f>IFERROR(IF(BZ770="",0,(SUMIF($G$3:BY$3,"金额-入",$G770:BY770)-SUMIF($G$3:BY$3,"金额-出",$G770:BY770))/(SUMIF($G$3:BY$3,"数量-入",$G770:BY770)-SUMIF($G$3:BY$3,"数量-出",$G770:BY770))),0)</f>
        <v>0</v>
      </c>
      <c r="CB770" s="115">
        <f t="shared" si="470"/>
        <v>0</v>
      </c>
      <c r="CC770" s="125"/>
      <c r="CD770" s="126"/>
      <c r="CE770" s="123"/>
      <c r="CF770" s="112"/>
      <c r="CG770" s="119">
        <f t="shared" si="471"/>
        <v>0</v>
      </c>
      <c r="CH770" s="124"/>
      <c r="CI770" s="115">
        <f>IFERROR(IF(CH770="",0,(SUMIF($G$3:CG$3,"金额-入",$G770:CG770)-SUMIF($G$3:CG$3,"金额-出",$G770:CG770))/(SUMIF($G$3:CG$3,"数量-入",$G770:CG770)-SUMIF($G$3:CG$3,"数量-出",$G770:CG770))),0)</f>
        <v>0</v>
      </c>
      <c r="CJ770" s="115">
        <f t="shared" si="472"/>
        <v>0</v>
      </c>
      <c r="CK770" s="125"/>
      <c r="CL770" s="126"/>
      <c r="CM770" s="123"/>
      <c r="CN770" s="112"/>
      <c r="CO770" s="119">
        <f t="shared" si="473"/>
        <v>0</v>
      </c>
      <c r="CP770" s="124"/>
      <c r="CQ770" s="115">
        <f>IFERROR(IF(CP770="",0,(SUMIF($G$3:CO$3,"金额-入",$G770:CO770)-SUMIF($G$3:CO$3,"金额-出",$G770:CO770))/(SUMIF($G$3:CO$3,"数量-入",$G770:CO770)-SUMIF($G$3:CO$3,"数量-出",$G770:CO770))),0)</f>
        <v>0</v>
      </c>
      <c r="CR770" s="115">
        <f t="shared" si="474"/>
        <v>0</v>
      </c>
      <c r="CS770" s="125"/>
      <c r="CT770" s="126"/>
      <c r="CU770" s="123"/>
      <c r="CV770" s="112"/>
      <c r="CW770" s="119">
        <f t="shared" si="475"/>
        <v>0</v>
      </c>
      <c r="CX770" s="124"/>
      <c r="CY770" s="115">
        <f>IFERROR(IF(CX770="",0,(SUMIF($G$3:CW$3,"金额-入",$G770:CW770)-SUMIF($G$3:CW$3,"金额-出",$G770:CW770))/(SUMIF($G$3:CW$3,"数量-入",$G770:CW770)-SUMIF($G$3:CW$3,"数量-出",$G770:CW770))),0)</f>
        <v>0</v>
      </c>
      <c r="CZ770" s="115">
        <f t="shared" si="476"/>
        <v>0</v>
      </c>
      <c r="DA770" s="125"/>
      <c r="DB770" s="126"/>
      <c r="DC770" s="123"/>
      <c r="DD770" s="112"/>
      <c r="DE770" s="119">
        <f t="shared" si="477"/>
        <v>0</v>
      </c>
      <c r="DF770" s="124"/>
      <c r="DG770" s="115">
        <f>IFERROR(IF(DF770="",0,(SUMIF($G$3:DE$3,"金额-入",$G770:DE770)-SUMIF($G$3:DE$3,"金额-出",$G770:DE770))/(SUMIF($G$3:DE$3,"数量-入",$G770:DE770)-SUMIF($G$3:DE$3,"数量-出",$G770:DE770))),0)</f>
        <v>0</v>
      </c>
      <c r="DH770" s="115">
        <f t="shared" si="478"/>
        <v>0</v>
      </c>
      <c r="DI770" s="125"/>
      <c r="DJ770" s="126"/>
      <c r="DK770" s="109">
        <f t="array" ref="DK770">MIN(IF(($G$3:$DJ$3="单价")*(G770:DJ770&lt;&gt;0),G770:DJ770))</f>
        <v>0</v>
      </c>
      <c r="DL770" s="97">
        <f t="array" ref="DL770">MAX(IF($G$3:$DJ$3="单价",G770:DJ770))</f>
        <v>0</v>
      </c>
      <c r="DM770" s="115">
        <f t="shared" si="479"/>
        <v>0</v>
      </c>
      <c r="DN770" s="127"/>
      <c r="DO770" s="2"/>
      <c r="DP770" s="11">
        <f t="shared" si="480"/>
        <v>0</v>
      </c>
      <c r="DQ770" s="11">
        <f t="shared" si="481"/>
        <v>0</v>
      </c>
      <c r="DR770" s="11"/>
      <c r="DS770" s="11"/>
      <c r="DT770" s="11"/>
      <c r="DU770" s="2"/>
      <c r="DV770" s="2"/>
      <c r="DW770" s="2"/>
      <c r="DX770" s="2"/>
      <c r="DY770" s="2"/>
    </row>
    <row r="771" spans="1:129" ht="18" hidden="1" customHeight="1" outlineLevel="1" x14ac:dyDescent="0.15">
      <c r="A771" s="2"/>
      <c r="B771" s="53">
        <f t="shared" si="444"/>
        <v>767</v>
      </c>
      <c r="C771" s="5"/>
      <c r="D771" s="6"/>
      <c r="E771" s="7"/>
      <c r="F771" s="8"/>
      <c r="G771" s="111"/>
      <c r="H771" s="112"/>
      <c r="I771" s="113">
        <f t="shared" si="447"/>
        <v>0</v>
      </c>
      <c r="J771" s="114">
        <f t="shared" si="448"/>
        <v>0</v>
      </c>
      <c r="K771" s="115">
        <f t="shared" si="445"/>
        <v>0</v>
      </c>
      <c r="L771" s="113">
        <f t="shared" si="449"/>
        <v>0</v>
      </c>
      <c r="M771" s="114">
        <f t="shared" si="450"/>
        <v>0</v>
      </c>
      <c r="N771" s="115">
        <f t="shared" si="446"/>
        <v>0</v>
      </c>
      <c r="O771" s="113">
        <f t="shared" si="451"/>
        <v>0</v>
      </c>
      <c r="P771" s="116">
        <f t="shared" si="452"/>
        <v>0</v>
      </c>
      <c r="Q771" s="117">
        <f t="shared" si="453"/>
        <v>0</v>
      </c>
      <c r="R771" s="118">
        <f t="shared" si="454"/>
        <v>0</v>
      </c>
      <c r="S771" s="111"/>
      <c r="T771" s="112"/>
      <c r="U771" s="119">
        <f t="shared" si="455"/>
        <v>0</v>
      </c>
      <c r="V771" s="120"/>
      <c r="W771" s="115">
        <f>IFERROR(IF(V771="",0,(SUMIF($G$3:U$3,"金额-入",$G771:U771)-SUMIF($G$3:U$3,"金额-出",$G771:U771))/(SUMIF($G$3:U$3,"数量-入",$G771:U771)-SUMIF($G$3:U$3,"数量-出",$G771:U771))),0)</f>
        <v>0</v>
      </c>
      <c r="X771" s="115">
        <f t="shared" si="456"/>
        <v>0</v>
      </c>
      <c r="Y771" s="121"/>
      <c r="Z771" s="122"/>
      <c r="AA771" s="111"/>
      <c r="AB771" s="112"/>
      <c r="AC771" s="119">
        <f t="shared" si="457"/>
        <v>0</v>
      </c>
      <c r="AD771" s="120"/>
      <c r="AE771" s="115">
        <f>IFERROR(IF(AD771="",0,(SUMIF($G$3:AC$3,"金额-入",$G771:AC771)-SUMIF($G$3:AC$3,"金额-出",$G771:AC771))/(SUMIF($G$3:AC$3,"数量-入",$G771:AC771)-SUMIF($G$3:AC$3,"数量-出",$G771:AC771))),0)</f>
        <v>0</v>
      </c>
      <c r="AF771" s="115">
        <f t="shared" si="458"/>
        <v>0</v>
      </c>
      <c r="AG771" s="121"/>
      <c r="AH771" s="122"/>
      <c r="AI771" s="123"/>
      <c r="AJ771" s="112"/>
      <c r="AK771" s="119">
        <f t="shared" si="459"/>
        <v>0</v>
      </c>
      <c r="AL771" s="124"/>
      <c r="AM771" s="115">
        <f>IFERROR(IF(AL771="",0,(SUMIF($G$3:AK$3,"金额-入",$G771:AK771)-SUMIF($G$3:AK$3,"金额-出",$G771:AK771))/(SUMIF($G$3:AK$3,"数量-入",$G771:AK771)-SUMIF($G$3:AK$3,"数量-出",$G771:AK771))),0)</f>
        <v>0</v>
      </c>
      <c r="AN771" s="115">
        <f t="shared" si="460"/>
        <v>0</v>
      </c>
      <c r="AO771" s="125"/>
      <c r="AP771" s="126"/>
      <c r="AQ771" s="123"/>
      <c r="AR771" s="112"/>
      <c r="AS771" s="119">
        <f t="shared" si="461"/>
        <v>0</v>
      </c>
      <c r="AT771" s="124"/>
      <c r="AU771" s="115">
        <f>IFERROR(IF(AT771="",0,(SUMIF($G$3:AS$3,"金额-入",$G771:AS771)-SUMIF($G$3:AS$3,"金额-出",$G771:AS771))/(SUMIF($G$3:AS$3,"数量-入",$G771:AS771)-SUMIF($G$3:AS$3,"数量-出",$G771:AS771))),0)</f>
        <v>0</v>
      </c>
      <c r="AV771" s="115">
        <f t="shared" si="462"/>
        <v>0</v>
      </c>
      <c r="AW771" s="125"/>
      <c r="AX771" s="126"/>
      <c r="AY771" s="123"/>
      <c r="AZ771" s="112"/>
      <c r="BA771" s="119">
        <f t="shared" si="463"/>
        <v>0</v>
      </c>
      <c r="BB771" s="124"/>
      <c r="BC771" s="115">
        <f>IFERROR(IF(BB771="",0,(SUMIF($G$3:BA$3,"金额-入",$G771:BA771)-SUMIF($G$3:BA$3,"金额-出",$G771:BA771))/(SUMIF($G$3:BA$3,"数量-入",$G771:BA771)-SUMIF($G$3:BA$3,"数量-出",$G771:BA771))),0)</f>
        <v>0</v>
      </c>
      <c r="BD771" s="115">
        <f t="shared" si="464"/>
        <v>0</v>
      </c>
      <c r="BE771" s="125"/>
      <c r="BF771" s="126"/>
      <c r="BG771" s="123"/>
      <c r="BH771" s="112"/>
      <c r="BI771" s="119">
        <f t="shared" si="465"/>
        <v>0</v>
      </c>
      <c r="BJ771" s="124"/>
      <c r="BK771" s="115">
        <f>IFERROR(IF(BJ771="",0,(SUMIF($G$3:BI$3,"金额-入",$G771:BI771)-SUMIF($G$3:BI$3,"金额-出",$G771:BI771))/(SUMIF($G$3:BI$3,"数量-入",$G771:BI771)-SUMIF($G$3:BI$3,"数量-出",$G771:BI771))),0)</f>
        <v>0</v>
      </c>
      <c r="BL771" s="115">
        <f t="shared" si="466"/>
        <v>0</v>
      </c>
      <c r="BM771" s="125"/>
      <c r="BN771" s="126"/>
      <c r="BO771" s="123"/>
      <c r="BP771" s="112"/>
      <c r="BQ771" s="119">
        <f t="shared" si="467"/>
        <v>0</v>
      </c>
      <c r="BR771" s="124"/>
      <c r="BS771" s="115">
        <f>IFERROR(IF(BR771="",0,(SUMIF($G$3:BQ$3,"金额-入",$G771:BQ771)-SUMIF($G$3:BQ$3,"金额-出",$G771:BQ771))/(SUMIF($G$3:BQ$3,"数量-入",$G771:BQ771)-SUMIF($G$3:BQ$3,"数量-出",$G771:BQ771))),0)</f>
        <v>0</v>
      </c>
      <c r="BT771" s="115">
        <f t="shared" si="468"/>
        <v>0</v>
      </c>
      <c r="BU771" s="125"/>
      <c r="BV771" s="126"/>
      <c r="BW771" s="123"/>
      <c r="BX771" s="112"/>
      <c r="BY771" s="119">
        <f t="shared" si="469"/>
        <v>0</v>
      </c>
      <c r="BZ771" s="124"/>
      <c r="CA771" s="115">
        <f>IFERROR(IF(BZ771="",0,(SUMIF($G$3:BY$3,"金额-入",$G771:BY771)-SUMIF($G$3:BY$3,"金额-出",$G771:BY771))/(SUMIF($G$3:BY$3,"数量-入",$G771:BY771)-SUMIF($G$3:BY$3,"数量-出",$G771:BY771))),0)</f>
        <v>0</v>
      </c>
      <c r="CB771" s="115">
        <f t="shared" si="470"/>
        <v>0</v>
      </c>
      <c r="CC771" s="125"/>
      <c r="CD771" s="126"/>
      <c r="CE771" s="123"/>
      <c r="CF771" s="112"/>
      <c r="CG771" s="119">
        <f t="shared" si="471"/>
        <v>0</v>
      </c>
      <c r="CH771" s="124"/>
      <c r="CI771" s="115">
        <f>IFERROR(IF(CH771="",0,(SUMIF($G$3:CG$3,"金额-入",$G771:CG771)-SUMIF($G$3:CG$3,"金额-出",$G771:CG771))/(SUMIF($G$3:CG$3,"数量-入",$G771:CG771)-SUMIF($G$3:CG$3,"数量-出",$G771:CG771))),0)</f>
        <v>0</v>
      </c>
      <c r="CJ771" s="115">
        <f t="shared" si="472"/>
        <v>0</v>
      </c>
      <c r="CK771" s="125"/>
      <c r="CL771" s="126"/>
      <c r="CM771" s="123"/>
      <c r="CN771" s="112"/>
      <c r="CO771" s="119">
        <f t="shared" si="473"/>
        <v>0</v>
      </c>
      <c r="CP771" s="124"/>
      <c r="CQ771" s="115">
        <f>IFERROR(IF(CP771="",0,(SUMIF($G$3:CO$3,"金额-入",$G771:CO771)-SUMIF($G$3:CO$3,"金额-出",$G771:CO771))/(SUMIF($G$3:CO$3,"数量-入",$G771:CO771)-SUMIF($G$3:CO$3,"数量-出",$G771:CO771))),0)</f>
        <v>0</v>
      </c>
      <c r="CR771" s="115">
        <f t="shared" si="474"/>
        <v>0</v>
      </c>
      <c r="CS771" s="125"/>
      <c r="CT771" s="126"/>
      <c r="CU771" s="123"/>
      <c r="CV771" s="112"/>
      <c r="CW771" s="119">
        <f t="shared" si="475"/>
        <v>0</v>
      </c>
      <c r="CX771" s="124"/>
      <c r="CY771" s="115">
        <f>IFERROR(IF(CX771="",0,(SUMIF($G$3:CW$3,"金额-入",$G771:CW771)-SUMIF($G$3:CW$3,"金额-出",$G771:CW771))/(SUMIF($G$3:CW$3,"数量-入",$G771:CW771)-SUMIF($G$3:CW$3,"数量-出",$G771:CW771))),0)</f>
        <v>0</v>
      </c>
      <c r="CZ771" s="115">
        <f t="shared" si="476"/>
        <v>0</v>
      </c>
      <c r="DA771" s="125"/>
      <c r="DB771" s="126"/>
      <c r="DC771" s="123"/>
      <c r="DD771" s="112"/>
      <c r="DE771" s="119">
        <f t="shared" si="477"/>
        <v>0</v>
      </c>
      <c r="DF771" s="124"/>
      <c r="DG771" s="115">
        <f>IFERROR(IF(DF771="",0,(SUMIF($G$3:DE$3,"金额-入",$G771:DE771)-SUMIF($G$3:DE$3,"金额-出",$G771:DE771))/(SUMIF($G$3:DE$3,"数量-入",$G771:DE771)-SUMIF($G$3:DE$3,"数量-出",$G771:DE771))),0)</f>
        <v>0</v>
      </c>
      <c r="DH771" s="115">
        <f t="shared" si="478"/>
        <v>0</v>
      </c>
      <c r="DI771" s="125"/>
      <c r="DJ771" s="126"/>
      <c r="DK771" s="109">
        <f t="array" ref="DK771">MIN(IF(($G$3:$DJ$3="单价")*(G771:DJ771&lt;&gt;0),G771:DJ771))</f>
        <v>0</v>
      </c>
      <c r="DL771" s="97">
        <f t="array" ref="DL771">MAX(IF($G$3:$DJ$3="单价",G771:DJ771))</f>
        <v>0</v>
      </c>
      <c r="DM771" s="115">
        <f t="shared" si="479"/>
        <v>0</v>
      </c>
      <c r="DN771" s="127"/>
      <c r="DO771" s="2"/>
      <c r="DP771" s="11">
        <f t="shared" si="480"/>
        <v>0</v>
      </c>
      <c r="DQ771" s="11">
        <f t="shared" si="481"/>
        <v>0</v>
      </c>
      <c r="DR771" s="11"/>
      <c r="DS771" s="11"/>
      <c r="DT771" s="11"/>
      <c r="DU771" s="2"/>
      <c r="DV771" s="2"/>
      <c r="DW771" s="2"/>
      <c r="DX771" s="2"/>
      <c r="DY771" s="2"/>
    </row>
    <row r="772" spans="1:129" ht="18" hidden="1" customHeight="1" outlineLevel="1" x14ac:dyDescent="0.15">
      <c r="A772" s="2"/>
      <c r="B772" s="53">
        <f t="shared" si="444"/>
        <v>768</v>
      </c>
      <c r="C772" s="5"/>
      <c r="D772" s="6"/>
      <c r="E772" s="7"/>
      <c r="F772" s="8"/>
      <c r="G772" s="111"/>
      <c r="H772" s="112"/>
      <c r="I772" s="113">
        <f t="shared" si="447"/>
        <v>0</v>
      </c>
      <c r="J772" s="114">
        <f t="shared" si="448"/>
        <v>0</v>
      </c>
      <c r="K772" s="115">
        <f t="shared" si="445"/>
        <v>0</v>
      </c>
      <c r="L772" s="113">
        <f t="shared" si="449"/>
        <v>0</v>
      </c>
      <c r="M772" s="114">
        <f t="shared" si="450"/>
        <v>0</v>
      </c>
      <c r="N772" s="115">
        <f t="shared" si="446"/>
        <v>0</v>
      </c>
      <c r="O772" s="113">
        <f t="shared" si="451"/>
        <v>0</v>
      </c>
      <c r="P772" s="116">
        <f t="shared" si="452"/>
        <v>0</v>
      </c>
      <c r="Q772" s="117">
        <f t="shared" si="453"/>
        <v>0</v>
      </c>
      <c r="R772" s="118">
        <f t="shared" si="454"/>
        <v>0</v>
      </c>
      <c r="S772" s="111"/>
      <c r="T772" s="112"/>
      <c r="U772" s="119">
        <f t="shared" si="455"/>
        <v>0</v>
      </c>
      <c r="V772" s="120"/>
      <c r="W772" s="115">
        <f>IFERROR(IF(V772="",0,(SUMIF($G$3:U$3,"金额-入",$G772:U772)-SUMIF($G$3:U$3,"金额-出",$G772:U772))/(SUMIF($G$3:U$3,"数量-入",$G772:U772)-SUMIF($G$3:U$3,"数量-出",$G772:U772))),0)</f>
        <v>0</v>
      </c>
      <c r="X772" s="115">
        <f t="shared" si="456"/>
        <v>0</v>
      </c>
      <c r="Y772" s="121"/>
      <c r="Z772" s="122"/>
      <c r="AA772" s="111"/>
      <c r="AB772" s="112"/>
      <c r="AC772" s="119">
        <f t="shared" si="457"/>
        <v>0</v>
      </c>
      <c r="AD772" s="120"/>
      <c r="AE772" s="115">
        <f>IFERROR(IF(AD772="",0,(SUMIF($G$3:AC$3,"金额-入",$G772:AC772)-SUMIF($G$3:AC$3,"金额-出",$G772:AC772))/(SUMIF($G$3:AC$3,"数量-入",$G772:AC772)-SUMIF($G$3:AC$3,"数量-出",$G772:AC772))),0)</f>
        <v>0</v>
      </c>
      <c r="AF772" s="115">
        <f t="shared" si="458"/>
        <v>0</v>
      </c>
      <c r="AG772" s="121"/>
      <c r="AH772" s="122"/>
      <c r="AI772" s="123"/>
      <c r="AJ772" s="112"/>
      <c r="AK772" s="119">
        <f t="shared" si="459"/>
        <v>0</v>
      </c>
      <c r="AL772" s="124"/>
      <c r="AM772" s="115">
        <f>IFERROR(IF(AL772="",0,(SUMIF($G$3:AK$3,"金额-入",$G772:AK772)-SUMIF($G$3:AK$3,"金额-出",$G772:AK772))/(SUMIF($G$3:AK$3,"数量-入",$G772:AK772)-SUMIF($G$3:AK$3,"数量-出",$G772:AK772))),0)</f>
        <v>0</v>
      </c>
      <c r="AN772" s="115">
        <f t="shared" si="460"/>
        <v>0</v>
      </c>
      <c r="AO772" s="125"/>
      <c r="AP772" s="126"/>
      <c r="AQ772" s="123"/>
      <c r="AR772" s="112"/>
      <c r="AS772" s="119">
        <f t="shared" si="461"/>
        <v>0</v>
      </c>
      <c r="AT772" s="124"/>
      <c r="AU772" s="115">
        <f>IFERROR(IF(AT772="",0,(SUMIF($G$3:AS$3,"金额-入",$G772:AS772)-SUMIF($G$3:AS$3,"金额-出",$G772:AS772))/(SUMIF($G$3:AS$3,"数量-入",$G772:AS772)-SUMIF($G$3:AS$3,"数量-出",$G772:AS772))),0)</f>
        <v>0</v>
      </c>
      <c r="AV772" s="115">
        <f t="shared" si="462"/>
        <v>0</v>
      </c>
      <c r="AW772" s="125"/>
      <c r="AX772" s="126"/>
      <c r="AY772" s="123"/>
      <c r="AZ772" s="112"/>
      <c r="BA772" s="119">
        <f t="shared" si="463"/>
        <v>0</v>
      </c>
      <c r="BB772" s="124"/>
      <c r="BC772" s="115">
        <f>IFERROR(IF(BB772="",0,(SUMIF($G$3:BA$3,"金额-入",$G772:BA772)-SUMIF($G$3:BA$3,"金额-出",$G772:BA772))/(SUMIF($G$3:BA$3,"数量-入",$G772:BA772)-SUMIF($G$3:BA$3,"数量-出",$G772:BA772))),0)</f>
        <v>0</v>
      </c>
      <c r="BD772" s="115">
        <f t="shared" si="464"/>
        <v>0</v>
      </c>
      <c r="BE772" s="125"/>
      <c r="BF772" s="126"/>
      <c r="BG772" s="123"/>
      <c r="BH772" s="112"/>
      <c r="BI772" s="119">
        <f t="shared" si="465"/>
        <v>0</v>
      </c>
      <c r="BJ772" s="124"/>
      <c r="BK772" s="115">
        <f>IFERROR(IF(BJ772="",0,(SUMIF($G$3:BI$3,"金额-入",$G772:BI772)-SUMIF($G$3:BI$3,"金额-出",$G772:BI772))/(SUMIF($G$3:BI$3,"数量-入",$G772:BI772)-SUMIF($G$3:BI$3,"数量-出",$G772:BI772))),0)</f>
        <v>0</v>
      </c>
      <c r="BL772" s="115">
        <f t="shared" si="466"/>
        <v>0</v>
      </c>
      <c r="BM772" s="125"/>
      <c r="BN772" s="126"/>
      <c r="BO772" s="123"/>
      <c r="BP772" s="112"/>
      <c r="BQ772" s="119">
        <f t="shared" si="467"/>
        <v>0</v>
      </c>
      <c r="BR772" s="124"/>
      <c r="BS772" s="115">
        <f>IFERROR(IF(BR772="",0,(SUMIF($G$3:BQ$3,"金额-入",$G772:BQ772)-SUMIF($G$3:BQ$3,"金额-出",$G772:BQ772))/(SUMIF($G$3:BQ$3,"数量-入",$G772:BQ772)-SUMIF($G$3:BQ$3,"数量-出",$G772:BQ772))),0)</f>
        <v>0</v>
      </c>
      <c r="BT772" s="115">
        <f t="shared" si="468"/>
        <v>0</v>
      </c>
      <c r="BU772" s="125"/>
      <c r="BV772" s="126"/>
      <c r="BW772" s="123"/>
      <c r="BX772" s="112"/>
      <c r="BY772" s="119">
        <f t="shared" si="469"/>
        <v>0</v>
      </c>
      <c r="BZ772" s="124"/>
      <c r="CA772" s="115">
        <f>IFERROR(IF(BZ772="",0,(SUMIF($G$3:BY$3,"金额-入",$G772:BY772)-SUMIF($G$3:BY$3,"金额-出",$G772:BY772))/(SUMIF($G$3:BY$3,"数量-入",$G772:BY772)-SUMIF($G$3:BY$3,"数量-出",$G772:BY772))),0)</f>
        <v>0</v>
      </c>
      <c r="CB772" s="115">
        <f t="shared" si="470"/>
        <v>0</v>
      </c>
      <c r="CC772" s="125"/>
      <c r="CD772" s="126"/>
      <c r="CE772" s="123"/>
      <c r="CF772" s="112"/>
      <c r="CG772" s="119">
        <f t="shared" si="471"/>
        <v>0</v>
      </c>
      <c r="CH772" s="124"/>
      <c r="CI772" s="115">
        <f>IFERROR(IF(CH772="",0,(SUMIF($G$3:CG$3,"金额-入",$G772:CG772)-SUMIF($G$3:CG$3,"金额-出",$G772:CG772))/(SUMIF($G$3:CG$3,"数量-入",$G772:CG772)-SUMIF($G$3:CG$3,"数量-出",$G772:CG772))),0)</f>
        <v>0</v>
      </c>
      <c r="CJ772" s="115">
        <f t="shared" si="472"/>
        <v>0</v>
      </c>
      <c r="CK772" s="125"/>
      <c r="CL772" s="126"/>
      <c r="CM772" s="123"/>
      <c r="CN772" s="112"/>
      <c r="CO772" s="119">
        <f t="shared" si="473"/>
        <v>0</v>
      </c>
      <c r="CP772" s="124"/>
      <c r="CQ772" s="115">
        <f>IFERROR(IF(CP772="",0,(SUMIF($G$3:CO$3,"金额-入",$G772:CO772)-SUMIF($G$3:CO$3,"金额-出",$G772:CO772))/(SUMIF($G$3:CO$3,"数量-入",$G772:CO772)-SUMIF($G$3:CO$3,"数量-出",$G772:CO772))),0)</f>
        <v>0</v>
      </c>
      <c r="CR772" s="115">
        <f t="shared" si="474"/>
        <v>0</v>
      </c>
      <c r="CS772" s="125"/>
      <c r="CT772" s="126"/>
      <c r="CU772" s="123"/>
      <c r="CV772" s="112"/>
      <c r="CW772" s="119">
        <f t="shared" si="475"/>
        <v>0</v>
      </c>
      <c r="CX772" s="124"/>
      <c r="CY772" s="115">
        <f>IFERROR(IF(CX772="",0,(SUMIF($G$3:CW$3,"金额-入",$G772:CW772)-SUMIF($G$3:CW$3,"金额-出",$G772:CW772))/(SUMIF($G$3:CW$3,"数量-入",$G772:CW772)-SUMIF($G$3:CW$3,"数量-出",$G772:CW772))),0)</f>
        <v>0</v>
      </c>
      <c r="CZ772" s="115">
        <f t="shared" si="476"/>
        <v>0</v>
      </c>
      <c r="DA772" s="125"/>
      <c r="DB772" s="126"/>
      <c r="DC772" s="123"/>
      <c r="DD772" s="112"/>
      <c r="DE772" s="119">
        <f t="shared" si="477"/>
        <v>0</v>
      </c>
      <c r="DF772" s="124"/>
      <c r="DG772" s="115">
        <f>IFERROR(IF(DF772="",0,(SUMIF($G$3:DE$3,"金额-入",$G772:DE772)-SUMIF($G$3:DE$3,"金额-出",$G772:DE772))/(SUMIF($G$3:DE$3,"数量-入",$G772:DE772)-SUMIF($G$3:DE$3,"数量-出",$G772:DE772))),0)</f>
        <v>0</v>
      </c>
      <c r="DH772" s="115">
        <f t="shared" si="478"/>
        <v>0</v>
      </c>
      <c r="DI772" s="125"/>
      <c r="DJ772" s="126"/>
      <c r="DK772" s="109">
        <f t="array" ref="DK772">MIN(IF(($G$3:$DJ$3="单价")*(G772:DJ772&lt;&gt;0),G772:DJ772))</f>
        <v>0</v>
      </c>
      <c r="DL772" s="97">
        <f t="array" ref="DL772">MAX(IF($G$3:$DJ$3="单价",G772:DJ772))</f>
        <v>0</v>
      </c>
      <c r="DM772" s="115">
        <f t="shared" si="479"/>
        <v>0</v>
      </c>
      <c r="DN772" s="127"/>
      <c r="DO772" s="2"/>
      <c r="DP772" s="11">
        <f t="shared" si="480"/>
        <v>0</v>
      </c>
      <c r="DQ772" s="11">
        <f t="shared" si="481"/>
        <v>0</v>
      </c>
      <c r="DR772" s="11"/>
      <c r="DS772" s="11"/>
      <c r="DT772" s="11"/>
      <c r="DU772" s="2"/>
      <c r="DV772" s="2"/>
      <c r="DW772" s="2"/>
      <c r="DX772" s="2"/>
      <c r="DY772" s="2"/>
    </row>
    <row r="773" spans="1:129" ht="18" hidden="1" customHeight="1" outlineLevel="1" x14ac:dyDescent="0.15">
      <c r="A773" s="2"/>
      <c r="B773" s="53">
        <f t="shared" si="444"/>
        <v>769</v>
      </c>
      <c r="C773" s="5"/>
      <c r="D773" s="6"/>
      <c r="E773" s="7"/>
      <c r="F773" s="8"/>
      <c r="G773" s="111"/>
      <c r="H773" s="112"/>
      <c r="I773" s="113">
        <f t="shared" si="447"/>
        <v>0</v>
      </c>
      <c r="J773" s="114">
        <f t="shared" si="448"/>
        <v>0</v>
      </c>
      <c r="K773" s="115">
        <f t="shared" si="445"/>
        <v>0</v>
      </c>
      <c r="L773" s="113">
        <f t="shared" si="449"/>
        <v>0</v>
      </c>
      <c r="M773" s="114">
        <f t="shared" si="450"/>
        <v>0</v>
      </c>
      <c r="N773" s="115">
        <f t="shared" si="446"/>
        <v>0</v>
      </c>
      <c r="O773" s="113">
        <f t="shared" si="451"/>
        <v>0</v>
      </c>
      <c r="P773" s="116">
        <f t="shared" si="452"/>
        <v>0</v>
      </c>
      <c r="Q773" s="117">
        <f t="shared" si="453"/>
        <v>0</v>
      </c>
      <c r="R773" s="118">
        <f t="shared" si="454"/>
        <v>0</v>
      </c>
      <c r="S773" s="111"/>
      <c r="T773" s="112"/>
      <c r="U773" s="119">
        <f t="shared" si="455"/>
        <v>0</v>
      </c>
      <c r="V773" s="120"/>
      <c r="W773" s="115">
        <f>IFERROR(IF(V773="",0,(SUMIF($G$3:U$3,"金额-入",$G773:U773)-SUMIF($G$3:U$3,"金额-出",$G773:U773))/(SUMIF($G$3:U$3,"数量-入",$G773:U773)-SUMIF($G$3:U$3,"数量-出",$G773:U773))),0)</f>
        <v>0</v>
      </c>
      <c r="X773" s="115">
        <f t="shared" si="456"/>
        <v>0</v>
      </c>
      <c r="Y773" s="121"/>
      <c r="Z773" s="122"/>
      <c r="AA773" s="111"/>
      <c r="AB773" s="112"/>
      <c r="AC773" s="119">
        <f t="shared" si="457"/>
        <v>0</v>
      </c>
      <c r="AD773" s="120"/>
      <c r="AE773" s="115">
        <f>IFERROR(IF(AD773="",0,(SUMIF($G$3:AC$3,"金额-入",$G773:AC773)-SUMIF($G$3:AC$3,"金额-出",$G773:AC773))/(SUMIF($G$3:AC$3,"数量-入",$G773:AC773)-SUMIF($G$3:AC$3,"数量-出",$G773:AC773))),0)</f>
        <v>0</v>
      </c>
      <c r="AF773" s="115">
        <f t="shared" si="458"/>
        <v>0</v>
      </c>
      <c r="AG773" s="121"/>
      <c r="AH773" s="122"/>
      <c r="AI773" s="123"/>
      <c r="AJ773" s="112"/>
      <c r="AK773" s="119">
        <f t="shared" si="459"/>
        <v>0</v>
      </c>
      <c r="AL773" s="124"/>
      <c r="AM773" s="115">
        <f>IFERROR(IF(AL773="",0,(SUMIF($G$3:AK$3,"金额-入",$G773:AK773)-SUMIF($G$3:AK$3,"金额-出",$G773:AK773))/(SUMIF($G$3:AK$3,"数量-入",$G773:AK773)-SUMIF($G$3:AK$3,"数量-出",$G773:AK773))),0)</f>
        <v>0</v>
      </c>
      <c r="AN773" s="115">
        <f t="shared" si="460"/>
        <v>0</v>
      </c>
      <c r="AO773" s="125"/>
      <c r="AP773" s="126"/>
      <c r="AQ773" s="123"/>
      <c r="AR773" s="112"/>
      <c r="AS773" s="119">
        <f t="shared" si="461"/>
        <v>0</v>
      </c>
      <c r="AT773" s="124"/>
      <c r="AU773" s="115">
        <f>IFERROR(IF(AT773="",0,(SUMIF($G$3:AS$3,"金额-入",$G773:AS773)-SUMIF($G$3:AS$3,"金额-出",$G773:AS773))/(SUMIF($G$3:AS$3,"数量-入",$G773:AS773)-SUMIF($G$3:AS$3,"数量-出",$G773:AS773))),0)</f>
        <v>0</v>
      </c>
      <c r="AV773" s="115">
        <f t="shared" si="462"/>
        <v>0</v>
      </c>
      <c r="AW773" s="125"/>
      <c r="AX773" s="126"/>
      <c r="AY773" s="123"/>
      <c r="AZ773" s="112"/>
      <c r="BA773" s="119">
        <f t="shared" si="463"/>
        <v>0</v>
      </c>
      <c r="BB773" s="124"/>
      <c r="BC773" s="115">
        <f>IFERROR(IF(BB773="",0,(SUMIF($G$3:BA$3,"金额-入",$G773:BA773)-SUMIF($G$3:BA$3,"金额-出",$G773:BA773))/(SUMIF($G$3:BA$3,"数量-入",$G773:BA773)-SUMIF($G$3:BA$3,"数量-出",$G773:BA773))),0)</f>
        <v>0</v>
      </c>
      <c r="BD773" s="115">
        <f t="shared" si="464"/>
        <v>0</v>
      </c>
      <c r="BE773" s="125"/>
      <c r="BF773" s="126"/>
      <c r="BG773" s="123"/>
      <c r="BH773" s="112"/>
      <c r="BI773" s="119">
        <f t="shared" si="465"/>
        <v>0</v>
      </c>
      <c r="BJ773" s="124"/>
      <c r="BK773" s="115">
        <f>IFERROR(IF(BJ773="",0,(SUMIF($G$3:BI$3,"金额-入",$G773:BI773)-SUMIF($G$3:BI$3,"金额-出",$G773:BI773))/(SUMIF($G$3:BI$3,"数量-入",$G773:BI773)-SUMIF($G$3:BI$3,"数量-出",$G773:BI773))),0)</f>
        <v>0</v>
      </c>
      <c r="BL773" s="115">
        <f t="shared" si="466"/>
        <v>0</v>
      </c>
      <c r="BM773" s="125"/>
      <c r="BN773" s="126"/>
      <c r="BO773" s="123"/>
      <c r="BP773" s="112"/>
      <c r="BQ773" s="119">
        <f t="shared" si="467"/>
        <v>0</v>
      </c>
      <c r="BR773" s="124"/>
      <c r="BS773" s="115">
        <f>IFERROR(IF(BR773="",0,(SUMIF($G$3:BQ$3,"金额-入",$G773:BQ773)-SUMIF($G$3:BQ$3,"金额-出",$G773:BQ773))/(SUMIF($G$3:BQ$3,"数量-入",$G773:BQ773)-SUMIF($G$3:BQ$3,"数量-出",$G773:BQ773))),0)</f>
        <v>0</v>
      </c>
      <c r="BT773" s="115">
        <f t="shared" si="468"/>
        <v>0</v>
      </c>
      <c r="BU773" s="125"/>
      <c r="BV773" s="126"/>
      <c r="BW773" s="123"/>
      <c r="BX773" s="112"/>
      <c r="BY773" s="119">
        <f t="shared" si="469"/>
        <v>0</v>
      </c>
      <c r="BZ773" s="124"/>
      <c r="CA773" s="115">
        <f>IFERROR(IF(BZ773="",0,(SUMIF($G$3:BY$3,"金额-入",$G773:BY773)-SUMIF($G$3:BY$3,"金额-出",$G773:BY773))/(SUMIF($G$3:BY$3,"数量-入",$G773:BY773)-SUMIF($G$3:BY$3,"数量-出",$G773:BY773))),0)</f>
        <v>0</v>
      </c>
      <c r="CB773" s="115">
        <f t="shared" si="470"/>
        <v>0</v>
      </c>
      <c r="CC773" s="125"/>
      <c r="CD773" s="126"/>
      <c r="CE773" s="123"/>
      <c r="CF773" s="112"/>
      <c r="CG773" s="119">
        <f t="shared" si="471"/>
        <v>0</v>
      </c>
      <c r="CH773" s="124"/>
      <c r="CI773" s="115">
        <f>IFERROR(IF(CH773="",0,(SUMIF($G$3:CG$3,"金额-入",$G773:CG773)-SUMIF($G$3:CG$3,"金额-出",$G773:CG773))/(SUMIF($G$3:CG$3,"数量-入",$G773:CG773)-SUMIF($G$3:CG$3,"数量-出",$G773:CG773))),0)</f>
        <v>0</v>
      </c>
      <c r="CJ773" s="115">
        <f t="shared" si="472"/>
        <v>0</v>
      </c>
      <c r="CK773" s="125"/>
      <c r="CL773" s="126"/>
      <c r="CM773" s="123"/>
      <c r="CN773" s="112"/>
      <c r="CO773" s="119">
        <f t="shared" si="473"/>
        <v>0</v>
      </c>
      <c r="CP773" s="124"/>
      <c r="CQ773" s="115">
        <f>IFERROR(IF(CP773="",0,(SUMIF($G$3:CO$3,"金额-入",$G773:CO773)-SUMIF($G$3:CO$3,"金额-出",$G773:CO773))/(SUMIF($G$3:CO$3,"数量-入",$G773:CO773)-SUMIF($G$3:CO$3,"数量-出",$G773:CO773))),0)</f>
        <v>0</v>
      </c>
      <c r="CR773" s="115">
        <f t="shared" si="474"/>
        <v>0</v>
      </c>
      <c r="CS773" s="125"/>
      <c r="CT773" s="126"/>
      <c r="CU773" s="123"/>
      <c r="CV773" s="112"/>
      <c r="CW773" s="119">
        <f t="shared" si="475"/>
        <v>0</v>
      </c>
      <c r="CX773" s="124"/>
      <c r="CY773" s="115">
        <f>IFERROR(IF(CX773="",0,(SUMIF($G$3:CW$3,"金额-入",$G773:CW773)-SUMIF($G$3:CW$3,"金额-出",$G773:CW773))/(SUMIF($G$3:CW$3,"数量-入",$G773:CW773)-SUMIF($G$3:CW$3,"数量-出",$G773:CW773))),0)</f>
        <v>0</v>
      </c>
      <c r="CZ773" s="115">
        <f t="shared" si="476"/>
        <v>0</v>
      </c>
      <c r="DA773" s="125"/>
      <c r="DB773" s="126"/>
      <c r="DC773" s="123"/>
      <c r="DD773" s="112"/>
      <c r="DE773" s="119">
        <f t="shared" si="477"/>
        <v>0</v>
      </c>
      <c r="DF773" s="124"/>
      <c r="DG773" s="115">
        <f>IFERROR(IF(DF773="",0,(SUMIF($G$3:DE$3,"金额-入",$G773:DE773)-SUMIF($G$3:DE$3,"金额-出",$G773:DE773))/(SUMIF($G$3:DE$3,"数量-入",$G773:DE773)-SUMIF($G$3:DE$3,"数量-出",$G773:DE773))),0)</f>
        <v>0</v>
      </c>
      <c r="DH773" s="115">
        <f t="shared" si="478"/>
        <v>0</v>
      </c>
      <c r="DI773" s="125"/>
      <c r="DJ773" s="126"/>
      <c r="DK773" s="109">
        <f t="array" ref="DK773">MIN(IF(($G$3:$DJ$3="单价")*(G773:DJ773&lt;&gt;0),G773:DJ773))</f>
        <v>0</v>
      </c>
      <c r="DL773" s="97">
        <f t="array" ref="DL773">MAX(IF($G$3:$DJ$3="单价",G773:DJ773))</f>
        <v>0</v>
      </c>
      <c r="DM773" s="115">
        <f t="shared" si="479"/>
        <v>0</v>
      </c>
      <c r="DN773" s="127"/>
      <c r="DO773" s="2"/>
      <c r="DP773" s="11">
        <f t="shared" si="480"/>
        <v>0</v>
      </c>
      <c r="DQ773" s="11">
        <f t="shared" si="481"/>
        <v>0</v>
      </c>
      <c r="DR773" s="11"/>
      <c r="DS773" s="11"/>
      <c r="DT773" s="11"/>
      <c r="DU773" s="2"/>
      <c r="DV773" s="2"/>
      <c r="DW773" s="2"/>
      <c r="DX773" s="2"/>
      <c r="DY773" s="2"/>
    </row>
    <row r="774" spans="1:129" ht="18" hidden="1" customHeight="1" outlineLevel="1" x14ac:dyDescent="0.15">
      <c r="A774" s="2"/>
      <c r="B774" s="53">
        <f t="shared" si="444"/>
        <v>770</v>
      </c>
      <c r="C774" s="5"/>
      <c r="D774" s="6"/>
      <c r="E774" s="7"/>
      <c r="F774" s="8"/>
      <c r="G774" s="111"/>
      <c r="H774" s="112"/>
      <c r="I774" s="113">
        <f t="shared" si="447"/>
        <v>0</v>
      </c>
      <c r="J774" s="114">
        <f t="shared" si="448"/>
        <v>0</v>
      </c>
      <c r="K774" s="115">
        <f t="shared" si="445"/>
        <v>0</v>
      </c>
      <c r="L774" s="113">
        <f t="shared" si="449"/>
        <v>0</v>
      </c>
      <c r="M774" s="114">
        <f t="shared" si="450"/>
        <v>0</v>
      </c>
      <c r="N774" s="115">
        <f t="shared" si="446"/>
        <v>0</v>
      </c>
      <c r="O774" s="113">
        <f t="shared" si="451"/>
        <v>0</v>
      </c>
      <c r="P774" s="116">
        <f t="shared" si="452"/>
        <v>0</v>
      </c>
      <c r="Q774" s="117">
        <f t="shared" si="453"/>
        <v>0</v>
      </c>
      <c r="R774" s="118">
        <f t="shared" si="454"/>
        <v>0</v>
      </c>
      <c r="S774" s="111"/>
      <c r="T774" s="112"/>
      <c r="U774" s="119">
        <f t="shared" si="455"/>
        <v>0</v>
      </c>
      <c r="V774" s="120"/>
      <c r="W774" s="115">
        <f>IFERROR(IF(V774="",0,(SUMIF($G$3:U$3,"金额-入",$G774:U774)-SUMIF($G$3:U$3,"金额-出",$G774:U774))/(SUMIF($G$3:U$3,"数量-入",$G774:U774)-SUMIF($G$3:U$3,"数量-出",$G774:U774))),0)</f>
        <v>0</v>
      </c>
      <c r="X774" s="115">
        <f t="shared" si="456"/>
        <v>0</v>
      </c>
      <c r="Y774" s="121"/>
      <c r="Z774" s="122"/>
      <c r="AA774" s="111"/>
      <c r="AB774" s="112"/>
      <c r="AC774" s="119">
        <f t="shared" si="457"/>
        <v>0</v>
      </c>
      <c r="AD774" s="120"/>
      <c r="AE774" s="115">
        <f>IFERROR(IF(AD774="",0,(SUMIF($G$3:AC$3,"金额-入",$G774:AC774)-SUMIF($G$3:AC$3,"金额-出",$G774:AC774))/(SUMIF($G$3:AC$3,"数量-入",$G774:AC774)-SUMIF($G$3:AC$3,"数量-出",$G774:AC774))),0)</f>
        <v>0</v>
      </c>
      <c r="AF774" s="115">
        <f t="shared" si="458"/>
        <v>0</v>
      </c>
      <c r="AG774" s="121"/>
      <c r="AH774" s="122"/>
      <c r="AI774" s="123"/>
      <c r="AJ774" s="112"/>
      <c r="AK774" s="119">
        <f t="shared" si="459"/>
        <v>0</v>
      </c>
      <c r="AL774" s="124"/>
      <c r="AM774" s="115">
        <f>IFERROR(IF(AL774="",0,(SUMIF($G$3:AK$3,"金额-入",$G774:AK774)-SUMIF($G$3:AK$3,"金额-出",$G774:AK774))/(SUMIF($G$3:AK$3,"数量-入",$G774:AK774)-SUMIF($G$3:AK$3,"数量-出",$G774:AK774))),0)</f>
        <v>0</v>
      </c>
      <c r="AN774" s="115">
        <f t="shared" si="460"/>
        <v>0</v>
      </c>
      <c r="AO774" s="125"/>
      <c r="AP774" s="126"/>
      <c r="AQ774" s="123"/>
      <c r="AR774" s="112"/>
      <c r="AS774" s="119">
        <f t="shared" si="461"/>
        <v>0</v>
      </c>
      <c r="AT774" s="124"/>
      <c r="AU774" s="115">
        <f>IFERROR(IF(AT774="",0,(SUMIF($G$3:AS$3,"金额-入",$G774:AS774)-SUMIF($G$3:AS$3,"金额-出",$G774:AS774))/(SUMIF($G$3:AS$3,"数量-入",$G774:AS774)-SUMIF($G$3:AS$3,"数量-出",$G774:AS774))),0)</f>
        <v>0</v>
      </c>
      <c r="AV774" s="115">
        <f t="shared" si="462"/>
        <v>0</v>
      </c>
      <c r="AW774" s="125"/>
      <c r="AX774" s="126"/>
      <c r="AY774" s="123"/>
      <c r="AZ774" s="112"/>
      <c r="BA774" s="119">
        <f t="shared" si="463"/>
        <v>0</v>
      </c>
      <c r="BB774" s="124"/>
      <c r="BC774" s="115">
        <f>IFERROR(IF(BB774="",0,(SUMIF($G$3:BA$3,"金额-入",$G774:BA774)-SUMIF($G$3:BA$3,"金额-出",$G774:BA774))/(SUMIF($G$3:BA$3,"数量-入",$G774:BA774)-SUMIF($G$3:BA$3,"数量-出",$G774:BA774))),0)</f>
        <v>0</v>
      </c>
      <c r="BD774" s="115">
        <f t="shared" si="464"/>
        <v>0</v>
      </c>
      <c r="BE774" s="125"/>
      <c r="BF774" s="126"/>
      <c r="BG774" s="123"/>
      <c r="BH774" s="112"/>
      <c r="BI774" s="119">
        <f t="shared" si="465"/>
        <v>0</v>
      </c>
      <c r="BJ774" s="124"/>
      <c r="BK774" s="115">
        <f>IFERROR(IF(BJ774="",0,(SUMIF($G$3:BI$3,"金额-入",$G774:BI774)-SUMIF($G$3:BI$3,"金额-出",$G774:BI774))/(SUMIF($G$3:BI$3,"数量-入",$G774:BI774)-SUMIF($G$3:BI$3,"数量-出",$G774:BI774))),0)</f>
        <v>0</v>
      </c>
      <c r="BL774" s="115">
        <f t="shared" si="466"/>
        <v>0</v>
      </c>
      <c r="BM774" s="125"/>
      <c r="BN774" s="126"/>
      <c r="BO774" s="123"/>
      <c r="BP774" s="112"/>
      <c r="BQ774" s="119">
        <f t="shared" si="467"/>
        <v>0</v>
      </c>
      <c r="BR774" s="124"/>
      <c r="BS774" s="115">
        <f>IFERROR(IF(BR774="",0,(SUMIF($G$3:BQ$3,"金额-入",$G774:BQ774)-SUMIF($G$3:BQ$3,"金额-出",$G774:BQ774))/(SUMIF($G$3:BQ$3,"数量-入",$G774:BQ774)-SUMIF($G$3:BQ$3,"数量-出",$G774:BQ774))),0)</f>
        <v>0</v>
      </c>
      <c r="BT774" s="115">
        <f t="shared" si="468"/>
        <v>0</v>
      </c>
      <c r="BU774" s="125"/>
      <c r="BV774" s="126"/>
      <c r="BW774" s="123"/>
      <c r="BX774" s="112"/>
      <c r="BY774" s="119">
        <f t="shared" si="469"/>
        <v>0</v>
      </c>
      <c r="BZ774" s="124"/>
      <c r="CA774" s="115">
        <f>IFERROR(IF(BZ774="",0,(SUMIF($G$3:BY$3,"金额-入",$G774:BY774)-SUMIF($G$3:BY$3,"金额-出",$G774:BY774))/(SUMIF($G$3:BY$3,"数量-入",$G774:BY774)-SUMIF($G$3:BY$3,"数量-出",$G774:BY774))),0)</f>
        <v>0</v>
      </c>
      <c r="CB774" s="115">
        <f t="shared" si="470"/>
        <v>0</v>
      </c>
      <c r="CC774" s="125"/>
      <c r="CD774" s="126"/>
      <c r="CE774" s="123"/>
      <c r="CF774" s="112"/>
      <c r="CG774" s="119">
        <f t="shared" si="471"/>
        <v>0</v>
      </c>
      <c r="CH774" s="124"/>
      <c r="CI774" s="115">
        <f>IFERROR(IF(CH774="",0,(SUMIF($G$3:CG$3,"金额-入",$G774:CG774)-SUMIF($G$3:CG$3,"金额-出",$G774:CG774))/(SUMIF($G$3:CG$3,"数量-入",$G774:CG774)-SUMIF($G$3:CG$3,"数量-出",$G774:CG774))),0)</f>
        <v>0</v>
      </c>
      <c r="CJ774" s="115">
        <f t="shared" si="472"/>
        <v>0</v>
      </c>
      <c r="CK774" s="125"/>
      <c r="CL774" s="126"/>
      <c r="CM774" s="123"/>
      <c r="CN774" s="112"/>
      <c r="CO774" s="119">
        <f t="shared" si="473"/>
        <v>0</v>
      </c>
      <c r="CP774" s="124"/>
      <c r="CQ774" s="115">
        <f>IFERROR(IF(CP774="",0,(SUMIF($G$3:CO$3,"金额-入",$G774:CO774)-SUMIF($G$3:CO$3,"金额-出",$G774:CO774))/(SUMIF($G$3:CO$3,"数量-入",$G774:CO774)-SUMIF($G$3:CO$3,"数量-出",$G774:CO774))),0)</f>
        <v>0</v>
      </c>
      <c r="CR774" s="115">
        <f t="shared" si="474"/>
        <v>0</v>
      </c>
      <c r="CS774" s="125"/>
      <c r="CT774" s="126"/>
      <c r="CU774" s="123"/>
      <c r="CV774" s="112"/>
      <c r="CW774" s="119">
        <f t="shared" si="475"/>
        <v>0</v>
      </c>
      <c r="CX774" s="124"/>
      <c r="CY774" s="115">
        <f>IFERROR(IF(CX774="",0,(SUMIF($G$3:CW$3,"金额-入",$G774:CW774)-SUMIF($G$3:CW$3,"金额-出",$G774:CW774))/(SUMIF($G$3:CW$3,"数量-入",$G774:CW774)-SUMIF($G$3:CW$3,"数量-出",$G774:CW774))),0)</f>
        <v>0</v>
      </c>
      <c r="CZ774" s="115">
        <f t="shared" si="476"/>
        <v>0</v>
      </c>
      <c r="DA774" s="125"/>
      <c r="DB774" s="126"/>
      <c r="DC774" s="123"/>
      <c r="DD774" s="112"/>
      <c r="DE774" s="119">
        <f t="shared" si="477"/>
        <v>0</v>
      </c>
      <c r="DF774" s="124"/>
      <c r="DG774" s="115">
        <f>IFERROR(IF(DF774="",0,(SUMIF($G$3:DE$3,"金额-入",$G774:DE774)-SUMIF($G$3:DE$3,"金额-出",$G774:DE774))/(SUMIF($G$3:DE$3,"数量-入",$G774:DE774)-SUMIF($G$3:DE$3,"数量-出",$G774:DE774))),0)</f>
        <v>0</v>
      </c>
      <c r="DH774" s="115">
        <f t="shared" si="478"/>
        <v>0</v>
      </c>
      <c r="DI774" s="125"/>
      <c r="DJ774" s="126"/>
      <c r="DK774" s="109">
        <f t="array" ref="DK774">MIN(IF(($G$3:$DJ$3="单价")*(G774:DJ774&lt;&gt;0),G774:DJ774))</f>
        <v>0</v>
      </c>
      <c r="DL774" s="97">
        <f t="array" ref="DL774">MAX(IF($G$3:$DJ$3="单价",G774:DJ774))</f>
        <v>0</v>
      </c>
      <c r="DM774" s="115">
        <f t="shared" si="479"/>
        <v>0</v>
      </c>
      <c r="DN774" s="127"/>
      <c r="DO774" s="2"/>
      <c r="DP774" s="11">
        <f t="shared" si="480"/>
        <v>0</v>
      </c>
      <c r="DQ774" s="11">
        <f t="shared" si="481"/>
        <v>0</v>
      </c>
      <c r="DR774" s="11"/>
      <c r="DS774" s="11"/>
      <c r="DT774" s="11"/>
      <c r="DU774" s="2"/>
      <c r="DV774" s="2"/>
      <c r="DW774" s="2"/>
      <c r="DX774" s="2"/>
      <c r="DY774" s="2"/>
    </row>
    <row r="775" spans="1:129" ht="18" hidden="1" customHeight="1" outlineLevel="1" x14ac:dyDescent="0.15">
      <c r="A775" s="2"/>
      <c r="B775" s="53">
        <f t="shared" si="444"/>
        <v>771</v>
      </c>
      <c r="C775" s="5"/>
      <c r="D775" s="6"/>
      <c r="E775" s="7"/>
      <c r="F775" s="8"/>
      <c r="G775" s="111"/>
      <c r="H775" s="112"/>
      <c r="I775" s="113">
        <f t="shared" si="447"/>
        <v>0</v>
      </c>
      <c r="J775" s="114">
        <f t="shared" si="448"/>
        <v>0</v>
      </c>
      <c r="K775" s="115">
        <f t="shared" si="445"/>
        <v>0</v>
      </c>
      <c r="L775" s="113">
        <f t="shared" si="449"/>
        <v>0</v>
      </c>
      <c r="M775" s="114">
        <f t="shared" si="450"/>
        <v>0</v>
      </c>
      <c r="N775" s="115">
        <f t="shared" si="446"/>
        <v>0</v>
      </c>
      <c r="O775" s="113">
        <f t="shared" si="451"/>
        <v>0</v>
      </c>
      <c r="P775" s="116">
        <f t="shared" si="452"/>
        <v>0</v>
      </c>
      <c r="Q775" s="117">
        <f t="shared" si="453"/>
        <v>0</v>
      </c>
      <c r="R775" s="118">
        <f t="shared" si="454"/>
        <v>0</v>
      </c>
      <c r="S775" s="111"/>
      <c r="T775" s="112"/>
      <c r="U775" s="119">
        <f t="shared" si="455"/>
        <v>0</v>
      </c>
      <c r="V775" s="120"/>
      <c r="W775" s="115">
        <f>IFERROR(IF(V775="",0,(SUMIF($G$3:U$3,"金额-入",$G775:U775)-SUMIF($G$3:U$3,"金额-出",$G775:U775))/(SUMIF($G$3:U$3,"数量-入",$G775:U775)-SUMIF($G$3:U$3,"数量-出",$G775:U775))),0)</f>
        <v>0</v>
      </c>
      <c r="X775" s="115">
        <f t="shared" si="456"/>
        <v>0</v>
      </c>
      <c r="Y775" s="121"/>
      <c r="Z775" s="122"/>
      <c r="AA775" s="111"/>
      <c r="AB775" s="112"/>
      <c r="AC775" s="119">
        <f t="shared" si="457"/>
        <v>0</v>
      </c>
      <c r="AD775" s="120"/>
      <c r="AE775" s="115">
        <f>IFERROR(IF(AD775="",0,(SUMIF($G$3:AC$3,"金额-入",$G775:AC775)-SUMIF($G$3:AC$3,"金额-出",$G775:AC775))/(SUMIF($G$3:AC$3,"数量-入",$G775:AC775)-SUMIF($G$3:AC$3,"数量-出",$G775:AC775))),0)</f>
        <v>0</v>
      </c>
      <c r="AF775" s="115">
        <f t="shared" si="458"/>
        <v>0</v>
      </c>
      <c r="AG775" s="121"/>
      <c r="AH775" s="122"/>
      <c r="AI775" s="123"/>
      <c r="AJ775" s="112"/>
      <c r="AK775" s="119">
        <f t="shared" si="459"/>
        <v>0</v>
      </c>
      <c r="AL775" s="124"/>
      <c r="AM775" s="115">
        <f>IFERROR(IF(AL775="",0,(SUMIF($G$3:AK$3,"金额-入",$G775:AK775)-SUMIF($G$3:AK$3,"金额-出",$G775:AK775))/(SUMIF($G$3:AK$3,"数量-入",$G775:AK775)-SUMIF($G$3:AK$3,"数量-出",$G775:AK775))),0)</f>
        <v>0</v>
      </c>
      <c r="AN775" s="115">
        <f t="shared" si="460"/>
        <v>0</v>
      </c>
      <c r="AO775" s="125"/>
      <c r="AP775" s="126"/>
      <c r="AQ775" s="123"/>
      <c r="AR775" s="112"/>
      <c r="AS775" s="119">
        <f t="shared" si="461"/>
        <v>0</v>
      </c>
      <c r="AT775" s="124"/>
      <c r="AU775" s="115">
        <f>IFERROR(IF(AT775="",0,(SUMIF($G$3:AS$3,"金额-入",$G775:AS775)-SUMIF($G$3:AS$3,"金额-出",$G775:AS775))/(SUMIF($G$3:AS$3,"数量-入",$G775:AS775)-SUMIF($G$3:AS$3,"数量-出",$G775:AS775))),0)</f>
        <v>0</v>
      </c>
      <c r="AV775" s="115">
        <f t="shared" si="462"/>
        <v>0</v>
      </c>
      <c r="AW775" s="125"/>
      <c r="AX775" s="126"/>
      <c r="AY775" s="123"/>
      <c r="AZ775" s="112"/>
      <c r="BA775" s="119">
        <f t="shared" si="463"/>
        <v>0</v>
      </c>
      <c r="BB775" s="124"/>
      <c r="BC775" s="115">
        <f>IFERROR(IF(BB775="",0,(SUMIF($G$3:BA$3,"金额-入",$G775:BA775)-SUMIF($G$3:BA$3,"金额-出",$G775:BA775))/(SUMIF($G$3:BA$3,"数量-入",$G775:BA775)-SUMIF($G$3:BA$3,"数量-出",$G775:BA775))),0)</f>
        <v>0</v>
      </c>
      <c r="BD775" s="115">
        <f t="shared" si="464"/>
        <v>0</v>
      </c>
      <c r="BE775" s="125"/>
      <c r="BF775" s="126"/>
      <c r="BG775" s="123"/>
      <c r="BH775" s="112"/>
      <c r="BI775" s="119">
        <f t="shared" si="465"/>
        <v>0</v>
      </c>
      <c r="BJ775" s="124"/>
      <c r="BK775" s="115">
        <f>IFERROR(IF(BJ775="",0,(SUMIF($G$3:BI$3,"金额-入",$G775:BI775)-SUMIF($G$3:BI$3,"金额-出",$G775:BI775))/(SUMIF($G$3:BI$3,"数量-入",$G775:BI775)-SUMIF($G$3:BI$3,"数量-出",$G775:BI775))),0)</f>
        <v>0</v>
      </c>
      <c r="BL775" s="115">
        <f t="shared" si="466"/>
        <v>0</v>
      </c>
      <c r="BM775" s="125"/>
      <c r="BN775" s="126"/>
      <c r="BO775" s="123"/>
      <c r="BP775" s="112"/>
      <c r="BQ775" s="119">
        <f t="shared" si="467"/>
        <v>0</v>
      </c>
      <c r="BR775" s="124"/>
      <c r="BS775" s="115">
        <f>IFERROR(IF(BR775="",0,(SUMIF($G$3:BQ$3,"金额-入",$G775:BQ775)-SUMIF($G$3:BQ$3,"金额-出",$G775:BQ775))/(SUMIF($G$3:BQ$3,"数量-入",$G775:BQ775)-SUMIF($G$3:BQ$3,"数量-出",$G775:BQ775))),0)</f>
        <v>0</v>
      </c>
      <c r="BT775" s="115">
        <f t="shared" si="468"/>
        <v>0</v>
      </c>
      <c r="BU775" s="125"/>
      <c r="BV775" s="126"/>
      <c r="BW775" s="123"/>
      <c r="BX775" s="112"/>
      <c r="BY775" s="119">
        <f t="shared" si="469"/>
        <v>0</v>
      </c>
      <c r="BZ775" s="124"/>
      <c r="CA775" s="115">
        <f>IFERROR(IF(BZ775="",0,(SUMIF($G$3:BY$3,"金额-入",$G775:BY775)-SUMIF($G$3:BY$3,"金额-出",$G775:BY775))/(SUMIF($G$3:BY$3,"数量-入",$G775:BY775)-SUMIF($G$3:BY$3,"数量-出",$G775:BY775))),0)</f>
        <v>0</v>
      </c>
      <c r="CB775" s="115">
        <f t="shared" si="470"/>
        <v>0</v>
      </c>
      <c r="CC775" s="125"/>
      <c r="CD775" s="126"/>
      <c r="CE775" s="123"/>
      <c r="CF775" s="112"/>
      <c r="CG775" s="119">
        <f t="shared" si="471"/>
        <v>0</v>
      </c>
      <c r="CH775" s="124"/>
      <c r="CI775" s="115">
        <f>IFERROR(IF(CH775="",0,(SUMIF($G$3:CG$3,"金额-入",$G775:CG775)-SUMIF($G$3:CG$3,"金额-出",$G775:CG775))/(SUMIF($G$3:CG$3,"数量-入",$G775:CG775)-SUMIF($G$3:CG$3,"数量-出",$G775:CG775))),0)</f>
        <v>0</v>
      </c>
      <c r="CJ775" s="115">
        <f t="shared" si="472"/>
        <v>0</v>
      </c>
      <c r="CK775" s="125"/>
      <c r="CL775" s="126"/>
      <c r="CM775" s="123"/>
      <c r="CN775" s="112"/>
      <c r="CO775" s="119">
        <f t="shared" si="473"/>
        <v>0</v>
      </c>
      <c r="CP775" s="124"/>
      <c r="CQ775" s="115">
        <f>IFERROR(IF(CP775="",0,(SUMIF($G$3:CO$3,"金额-入",$G775:CO775)-SUMIF($G$3:CO$3,"金额-出",$G775:CO775))/(SUMIF($G$3:CO$3,"数量-入",$G775:CO775)-SUMIF($G$3:CO$3,"数量-出",$G775:CO775))),0)</f>
        <v>0</v>
      </c>
      <c r="CR775" s="115">
        <f t="shared" si="474"/>
        <v>0</v>
      </c>
      <c r="CS775" s="125"/>
      <c r="CT775" s="126"/>
      <c r="CU775" s="123"/>
      <c r="CV775" s="112"/>
      <c r="CW775" s="119">
        <f t="shared" si="475"/>
        <v>0</v>
      </c>
      <c r="CX775" s="124"/>
      <c r="CY775" s="115">
        <f>IFERROR(IF(CX775="",0,(SUMIF($G$3:CW$3,"金额-入",$G775:CW775)-SUMIF($G$3:CW$3,"金额-出",$G775:CW775))/(SUMIF($G$3:CW$3,"数量-入",$G775:CW775)-SUMIF($G$3:CW$3,"数量-出",$G775:CW775))),0)</f>
        <v>0</v>
      </c>
      <c r="CZ775" s="115">
        <f t="shared" si="476"/>
        <v>0</v>
      </c>
      <c r="DA775" s="125"/>
      <c r="DB775" s="126"/>
      <c r="DC775" s="123"/>
      <c r="DD775" s="112"/>
      <c r="DE775" s="119">
        <f t="shared" si="477"/>
        <v>0</v>
      </c>
      <c r="DF775" s="124"/>
      <c r="DG775" s="115">
        <f>IFERROR(IF(DF775="",0,(SUMIF($G$3:DE$3,"金额-入",$G775:DE775)-SUMIF($G$3:DE$3,"金额-出",$G775:DE775))/(SUMIF($G$3:DE$3,"数量-入",$G775:DE775)-SUMIF($G$3:DE$3,"数量-出",$G775:DE775))),0)</f>
        <v>0</v>
      </c>
      <c r="DH775" s="115">
        <f t="shared" si="478"/>
        <v>0</v>
      </c>
      <c r="DI775" s="125"/>
      <c r="DJ775" s="126"/>
      <c r="DK775" s="109">
        <f t="array" ref="DK775">MIN(IF(($G$3:$DJ$3="单价")*(G775:DJ775&lt;&gt;0),G775:DJ775))</f>
        <v>0</v>
      </c>
      <c r="DL775" s="97">
        <f t="array" ref="DL775">MAX(IF($G$3:$DJ$3="单价",G775:DJ775))</f>
        <v>0</v>
      </c>
      <c r="DM775" s="115">
        <f t="shared" si="479"/>
        <v>0</v>
      </c>
      <c r="DN775" s="127"/>
      <c r="DO775" s="2"/>
      <c r="DP775" s="11">
        <f t="shared" si="480"/>
        <v>0</v>
      </c>
      <c r="DQ775" s="11">
        <f t="shared" si="481"/>
        <v>0</v>
      </c>
      <c r="DR775" s="11"/>
      <c r="DS775" s="11"/>
      <c r="DT775" s="11"/>
      <c r="DU775" s="2"/>
      <c r="DV775" s="2"/>
      <c r="DW775" s="2"/>
      <c r="DX775" s="2"/>
      <c r="DY775" s="2"/>
    </row>
    <row r="776" spans="1:129" ht="18" hidden="1" customHeight="1" outlineLevel="1" x14ac:dyDescent="0.15">
      <c r="A776" s="2"/>
      <c r="B776" s="53">
        <f t="shared" si="444"/>
        <v>772</v>
      </c>
      <c r="C776" s="5"/>
      <c r="D776" s="6"/>
      <c r="E776" s="7"/>
      <c r="F776" s="8"/>
      <c r="G776" s="111"/>
      <c r="H776" s="112"/>
      <c r="I776" s="113">
        <f t="shared" si="447"/>
        <v>0</v>
      </c>
      <c r="J776" s="114">
        <f t="shared" si="448"/>
        <v>0</v>
      </c>
      <c r="K776" s="115">
        <f t="shared" si="445"/>
        <v>0</v>
      </c>
      <c r="L776" s="113">
        <f t="shared" si="449"/>
        <v>0</v>
      </c>
      <c r="M776" s="114">
        <f t="shared" si="450"/>
        <v>0</v>
      </c>
      <c r="N776" s="115">
        <f t="shared" si="446"/>
        <v>0</v>
      </c>
      <c r="O776" s="113">
        <f t="shared" si="451"/>
        <v>0</v>
      </c>
      <c r="P776" s="116">
        <f t="shared" si="452"/>
        <v>0</v>
      </c>
      <c r="Q776" s="117">
        <f t="shared" si="453"/>
        <v>0</v>
      </c>
      <c r="R776" s="118">
        <f t="shared" si="454"/>
        <v>0</v>
      </c>
      <c r="S776" s="111"/>
      <c r="T776" s="112"/>
      <c r="U776" s="119">
        <f t="shared" si="455"/>
        <v>0</v>
      </c>
      <c r="V776" s="120"/>
      <c r="W776" s="115">
        <f>IFERROR(IF(V776="",0,(SUMIF($G$3:U$3,"金额-入",$G776:U776)-SUMIF($G$3:U$3,"金额-出",$G776:U776))/(SUMIF($G$3:U$3,"数量-入",$G776:U776)-SUMIF($G$3:U$3,"数量-出",$G776:U776))),0)</f>
        <v>0</v>
      </c>
      <c r="X776" s="115">
        <f t="shared" si="456"/>
        <v>0</v>
      </c>
      <c r="Y776" s="121"/>
      <c r="Z776" s="122"/>
      <c r="AA776" s="111"/>
      <c r="AB776" s="112"/>
      <c r="AC776" s="119">
        <f t="shared" si="457"/>
        <v>0</v>
      </c>
      <c r="AD776" s="120"/>
      <c r="AE776" s="115">
        <f>IFERROR(IF(AD776="",0,(SUMIF($G$3:AC$3,"金额-入",$G776:AC776)-SUMIF($G$3:AC$3,"金额-出",$G776:AC776))/(SUMIF($G$3:AC$3,"数量-入",$G776:AC776)-SUMIF($G$3:AC$3,"数量-出",$G776:AC776))),0)</f>
        <v>0</v>
      </c>
      <c r="AF776" s="115">
        <f t="shared" si="458"/>
        <v>0</v>
      </c>
      <c r="AG776" s="121"/>
      <c r="AH776" s="122"/>
      <c r="AI776" s="123"/>
      <c r="AJ776" s="112"/>
      <c r="AK776" s="119">
        <f t="shared" si="459"/>
        <v>0</v>
      </c>
      <c r="AL776" s="124"/>
      <c r="AM776" s="115">
        <f>IFERROR(IF(AL776="",0,(SUMIF($G$3:AK$3,"金额-入",$G776:AK776)-SUMIF($G$3:AK$3,"金额-出",$G776:AK776))/(SUMIF($G$3:AK$3,"数量-入",$G776:AK776)-SUMIF($G$3:AK$3,"数量-出",$G776:AK776))),0)</f>
        <v>0</v>
      </c>
      <c r="AN776" s="115">
        <f t="shared" si="460"/>
        <v>0</v>
      </c>
      <c r="AO776" s="125"/>
      <c r="AP776" s="126"/>
      <c r="AQ776" s="123"/>
      <c r="AR776" s="112"/>
      <c r="AS776" s="119">
        <f t="shared" si="461"/>
        <v>0</v>
      </c>
      <c r="AT776" s="124"/>
      <c r="AU776" s="115">
        <f>IFERROR(IF(AT776="",0,(SUMIF($G$3:AS$3,"金额-入",$G776:AS776)-SUMIF($G$3:AS$3,"金额-出",$G776:AS776))/(SUMIF($G$3:AS$3,"数量-入",$G776:AS776)-SUMIF($G$3:AS$3,"数量-出",$G776:AS776))),0)</f>
        <v>0</v>
      </c>
      <c r="AV776" s="115">
        <f t="shared" si="462"/>
        <v>0</v>
      </c>
      <c r="AW776" s="125"/>
      <c r="AX776" s="126"/>
      <c r="AY776" s="123"/>
      <c r="AZ776" s="112"/>
      <c r="BA776" s="119">
        <f t="shared" si="463"/>
        <v>0</v>
      </c>
      <c r="BB776" s="124"/>
      <c r="BC776" s="115">
        <f>IFERROR(IF(BB776="",0,(SUMIF($G$3:BA$3,"金额-入",$G776:BA776)-SUMIF($G$3:BA$3,"金额-出",$G776:BA776))/(SUMIF($G$3:BA$3,"数量-入",$G776:BA776)-SUMIF($G$3:BA$3,"数量-出",$G776:BA776))),0)</f>
        <v>0</v>
      </c>
      <c r="BD776" s="115">
        <f t="shared" si="464"/>
        <v>0</v>
      </c>
      <c r="BE776" s="125"/>
      <c r="BF776" s="126"/>
      <c r="BG776" s="123"/>
      <c r="BH776" s="112"/>
      <c r="BI776" s="119">
        <f t="shared" si="465"/>
        <v>0</v>
      </c>
      <c r="BJ776" s="124"/>
      <c r="BK776" s="115">
        <f>IFERROR(IF(BJ776="",0,(SUMIF($G$3:BI$3,"金额-入",$G776:BI776)-SUMIF($G$3:BI$3,"金额-出",$G776:BI776))/(SUMIF($G$3:BI$3,"数量-入",$G776:BI776)-SUMIF($G$3:BI$3,"数量-出",$G776:BI776))),0)</f>
        <v>0</v>
      </c>
      <c r="BL776" s="115">
        <f t="shared" si="466"/>
        <v>0</v>
      </c>
      <c r="BM776" s="125"/>
      <c r="BN776" s="126"/>
      <c r="BO776" s="123"/>
      <c r="BP776" s="112"/>
      <c r="BQ776" s="119">
        <f t="shared" si="467"/>
        <v>0</v>
      </c>
      <c r="BR776" s="124"/>
      <c r="BS776" s="115">
        <f>IFERROR(IF(BR776="",0,(SUMIF($G$3:BQ$3,"金额-入",$G776:BQ776)-SUMIF($G$3:BQ$3,"金额-出",$G776:BQ776))/(SUMIF($G$3:BQ$3,"数量-入",$G776:BQ776)-SUMIF($G$3:BQ$3,"数量-出",$G776:BQ776))),0)</f>
        <v>0</v>
      </c>
      <c r="BT776" s="115">
        <f t="shared" si="468"/>
        <v>0</v>
      </c>
      <c r="BU776" s="125"/>
      <c r="BV776" s="126"/>
      <c r="BW776" s="123"/>
      <c r="BX776" s="112"/>
      <c r="BY776" s="119">
        <f t="shared" si="469"/>
        <v>0</v>
      </c>
      <c r="BZ776" s="124"/>
      <c r="CA776" s="115">
        <f>IFERROR(IF(BZ776="",0,(SUMIF($G$3:BY$3,"金额-入",$G776:BY776)-SUMIF($G$3:BY$3,"金额-出",$G776:BY776))/(SUMIF($G$3:BY$3,"数量-入",$G776:BY776)-SUMIF($G$3:BY$3,"数量-出",$G776:BY776))),0)</f>
        <v>0</v>
      </c>
      <c r="CB776" s="115">
        <f t="shared" si="470"/>
        <v>0</v>
      </c>
      <c r="CC776" s="125"/>
      <c r="CD776" s="126"/>
      <c r="CE776" s="123"/>
      <c r="CF776" s="112"/>
      <c r="CG776" s="119">
        <f t="shared" si="471"/>
        <v>0</v>
      </c>
      <c r="CH776" s="124"/>
      <c r="CI776" s="115">
        <f>IFERROR(IF(CH776="",0,(SUMIF($G$3:CG$3,"金额-入",$G776:CG776)-SUMIF($G$3:CG$3,"金额-出",$G776:CG776))/(SUMIF($G$3:CG$3,"数量-入",$G776:CG776)-SUMIF($G$3:CG$3,"数量-出",$G776:CG776))),0)</f>
        <v>0</v>
      </c>
      <c r="CJ776" s="115">
        <f t="shared" si="472"/>
        <v>0</v>
      </c>
      <c r="CK776" s="125"/>
      <c r="CL776" s="126"/>
      <c r="CM776" s="123"/>
      <c r="CN776" s="112"/>
      <c r="CO776" s="119">
        <f t="shared" si="473"/>
        <v>0</v>
      </c>
      <c r="CP776" s="124"/>
      <c r="CQ776" s="115">
        <f>IFERROR(IF(CP776="",0,(SUMIF($G$3:CO$3,"金额-入",$G776:CO776)-SUMIF($G$3:CO$3,"金额-出",$G776:CO776))/(SUMIF($G$3:CO$3,"数量-入",$G776:CO776)-SUMIF($G$3:CO$3,"数量-出",$G776:CO776))),0)</f>
        <v>0</v>
      </c>
      <c r="CR776" s="115">
        <f t="shared" si="474"/>
        <v>0</v>
      </c>
      <c r="CS776" s="125"/>
      <c r="CT776" s="126"/>
      <c r="CU776" s="123"/>
      <c r="CV776" s="112"/>
      <c r="CW776" s="119">
        <f t="shared" si="475"/>
        <v>0</v>
      </c>
      <c r="CX776" s="124"/>
      <c r="CY776" s="115">
        <f>IFERROR(IF(CX776="",0,(SUMIF($G$3:CW$3,"金额-入",$G776:CW776)-SUMIF($G$3:CW$3,"金额-出",$G776:CW776))/(SUMIF($G$3:CW$3,"数量-入",$G776:CW776)-SUMIF($G$3:CW$3,"数量-出",$G776:CW776))),0)</f>
        <v>0</v>
      </c>
      <c r="CZ776" s="115">
        <f t="shared" si="476"/>
        <v>0</v>
      </c>
      <c r="DA776" s="125"/>
      <c r="DB776" s="126"/>
      <c r="DC776" s="123"/>
      <c r="DD776" s="112"/>
      <c r="DE776" s="119">
        <f t="shared" si="477"/>
        <v>0</v>
      </c>
      <c r="DF776" s="124"/>
      <c r="DG776" s="115">
        <f>IFERROR(IF(DF776="",0,(SUMIF($G$3:DE$3,"金额-入",$G776:DE776)-SUMIF($G$3:DE$3,"金额-出",$G776:DE776))/(SUMIF($G$3:DE$3,"数量-入",$G776:DE776)-SUMIF($G$3:DE$3,"数量-出",$G776:DE776))),0)</f>
        <v>0</v>
      </c>
      <c r="DH776" s="115">
        <f t="shared" si="478"/>
        <v>0</v>
      </c>
      <c r="DI776" s="125"/>
      <c r="DJ776" s="126"/>
      <c r="DK776" s="109">
        <f t="array" ref="DK776">MIN(IF(($G$3:$DJ$3="单价")*(G776:DJ776&lt;&gt;0),G776:DJ776))</f>
        <v>0</v>
      </c>
      <c r="DL776" s="97">
        <f t="array" ref="DL776">MAX(IF($G$3:$DJ$3="单价",G776:DJ776))</f>
        <v>0</v>
      </c>
      <c r="DM776" s="115">
        <f t="shared" si="479"/>
        <v>0</v>
      </c>
      <c r="DN776" s="127"/>
      <c r="DO776" s="2"/>
      <c r="DP776" s="11">
        <f t="shared" si="480"/>
        <v>0</v>
      </c>
      <c r="DQ776" s="11">
        <f t="shared" si="481"/>
        <v>0</v>
      </c>
      <c r="DR776" s="11"/>
      <c r="DS776" s="11"/>
      <c r="DT776" s="11"/>
      <c r="DU776" s="2"/>
      <c r="DV776" s="2"/>
      <c r="DW776" s="2"/>
      <c r="DX776" s="2"/>
      <c r="DY776" s="2"/>
    </row>
    <row r="777" spans="1:129" ht="18" hidden="1" customHeight="1" outlineLevel="1" x14ac:dyDescent="0.15">
      <c r="A777" s="2"/>
      <c r="B777" s="53">
        <f t="shared" si="444"/>
        <v>773</v>
      </c>
      <c r="C777" s="5"/>
      <c r="D777" s="6"/>
      <c r="E777" s="7"/>
      <c r="F777" s="8"/>
      <c r="G777" s="111"/>
      <c r="H777" s="112"/>
      <c r="I777" s="113">
        <f t="shared" si="447"/>
        <v>0</v>
      </c>
      <c r="J777" s="114">
        <f t="shared" si="448"/>
        <v>0</v>
      </c>
      <c r="K777" s="115">
        <f t="shared" si="445"/>
        <v>0</v>
      </c>
      <c r="L777" s="113">
        <f t="shared" si="449"/>
        <v>0</v>
      </c>
      <c r="M777" s="114">
        <f t="shared" si="450"/>
        <v>0</v>
      </c>
      <c r="N777" s="115">
        <f t="shared" si="446"/>
        <v>0</v>
      </c>
      <c r="O777" s="113">
        <f t="shared" si="451"/>
        <v>0</v>
      </c>
      <c r="P777" s="116">
        <f t="shared" si="452"/>
        <v>0</v>
      </c>
      <c r="Q777" s="117">
        <f t="shared" si="453"/>
        <v>0</v>
      </c>
      <c r="R777" s="118">
        <f t="shared" si="454"/>
        <v>0</v>
      </c>
      <c r="S777" s="111"/>
      <c r="T777" s="112"/>
      <c r="U777" s="119">
        <f t="shared" si="455"/>
        <v>0</v>
      </c>
      <c r="V777" s="120"/>
      <c r="W777" s="115">
        <f>IFERROR(IF(V777="",0,(SUMIF($G$3:U$3,"金额-入",$G777:U777)-SUMIF($G$3:U$3,"金额-出",$G777:U777))/(SUMIF($G$3:U$3,"数量-入",$G777:U777)-SUMIF($G$3:U$3,"数量-出",$G777:U777))),0)</f>
        <v>0</v>
      </c>
      <c r="X777" s="115">
        <f t="shared" si="456"/>
        <v>0</v>
      </c>
      <c r="Y777" s="121"/>
      <c r="Z777" s="122"/>
      <c r="AA777" s="111"/>
      <c r="AB777" s="112"/>
      <c r="AC777" s="119">
        <f t="shared" si="457"/>
        <v>0</v>
      </c>
      <c r="AD777" s="120"/>
      <c r="AE777" s="115">
        <f>IFERROR(IF(AD777="",0,(SUMIF($G$3:AC$3,"金额-入",$G777:AC777)-SUMIF($G$3:AC$3,"金额-出",$G777:AC777))/(SUMIF($G$3:AC$3,"数量-入",$G777:AC777)-SUMIF($G$3:AC$3,"数量-出",$G777:AC777))),0)</f>
        <v>0</v>
      </c>
      <c r="AF777" s="115">
        <f t="shared" si="458"/>
        <v>0</v>
      </c>
      <c r="AG777" s="121"/>
      <c r="AH777" s="122"/>
      <c r="AI777" s="123"/>
      <c r="AJ777" s="112"/>
      <c r="AK777" s="119">
        <f t="shared" si="459"/>
        <v>0</v>
      </c>
      <c r="AL777" s="124"/>
      <c r="AM777" s="115">
        <f>IFERROR(IF(AL777="",0,(SUMIF($G$3:AK$3,"金额-入",$G777:AK777)-SUMIF($G$3:AK$3,"金额-出",$G777:AK777))/(SUMIF($G$3:AK$3,"数量-入",$G777:AK777)-SUMIF($G$3:AK$3,"数量-出",$G777:AK777))),0)</f>
        <v>0</v>
      </c>
      <c r="AN777" s="115">
        <f t="shared" si="460"/>
        <v>0</v>
      </c>
      <c r="AO777" s="125"/>
      <c r="AP777" s="126"/>
      <c r="AQ777" s="123"/>
      <c r="AR777" s="112"/>
      <c r="AS777" s="119">
        <f t="shared" si="461"/>
        <v>0</v>
      </c>
      <c r="AT777" s="124"/>
      <c r="AU777" s="115">
        <f>IFERROR(IF(AT777="",0,(SUMIF($G$3:AS$3,"金额-入",$G777:AS777)-SUMIF($G$3:AS$3,"金额-出",$G777:AS777))/(SUMIF($G$3:AS$3,"数量-入",$G777:AS777)-SUMIF($G$3:AS$3,"数量-出",$G777:AS777))),0)</f>
        <v>0</v>
      </c>
      <c r="AV777" s="115">
        <f t="shared" si="462"/>
        <v>0</v>
      </c>
      <c r="AW777" s="125"/>
      <c r="AX777" s="126"/>
      <c r="AY777" s="123"/>
      <c r="AZ777" s="112"/>
      <c r="BA777" s="119">
        <f t="shared" si="463"/>
        <v>0</v>
      </c>
      <c r="BB777" s="124"/>
      <c r="BC777" s="115">
        <f>IFERROR(IF(BB777="",0,(SUMIF($G$3:BA$3,"金额-入",$G777:BA777)-SUMIF($G$3:BA$3,"金额-出",$G777:BA777))/(SUMIF($G$3:BA$3,"数量-入",$G777:BA777)-SUMIF($G$3:BA$3,"数量-出",$G777:BA777))),0)</f>
        <v>0</v>
      </c>
      <c r="BD777" s="115">
        <f t="shared" si="464"/>
        <v>0</v>
      </c>
      <c r="BE777" s="125"/>
      <c r="BF777" s="126"/>
      <c r="BG777" s="123"/>
      <c r="BH777" s="112"/>
      <c r="BI777" s="119">
        <f t="shared" si="465"/>
        <v>0</v>
      </c>
      <c r="BJ777" s="124"/>
      <c r="BK777" s="115">
        <f>IFERROR(IF(BJ777="",0,(SUMIF($G$3:BI$3,"金额-入",$G777:BI777)-SUMIF($G$3:BI$3,"金额-出",$G777:BI777))/(SUMIF($G$3:BI$3,"数量-入",$G777:BI777)-SUMIF($G$3:BI$3,"数量-出",$G777:BI777))),0)</f>
        <v>0</v>
      </c>
      <c r="BL777" s="115">
        <f t="shared" si="466"/>
        <v>0</v>
      </c>
      <c r="BM777" s="125"/>
      <c r="BN777" s="126"/>
      <c r="BO777" s="123"/>
      <c r="BP777" s="112"/>
      <c r="BQ777" s="119">
        <f t="shared" si="467"/>
        <v>0</v>
      </c>
      <c r="BR777" s="124"/>
      <c r="BS777" s="115">
        <f>IFERROR(IF(BR777="",0,(SUMIF($G$3:BQ$3,"金额-入",$G777:BQ777)-SUMIF($G$3:BQ$3,"金额-出",$G777:BQ777))/(SUMIF($G$3:BQ$3,"数量-入",$G777:BQ777)-SUMIF($G$3:BQ$3,"数量-出",$G777:BQ777))),0)</f>
        <v>0</v>
      </c>
      <c r="BT777" s="115">
        <f t="shared" si="468"/>
        <v>0</v>
      </c>
      <c r="BU777" s="125"/>
      <c r="BV777" s="126"/>
      <c r="BW777" s="123"/>
      <c r="BX777" s="112"/>
      <c r="BY777" s="119">
        <f t="shared" si="469"/>
        <v>0</v>
      </c>
      <c r="BZ777" s="124"/>
      <c r="CA777" s="115">
        <f>IFERROR(IF(BZ777="",0,(SUMIF($G$3:BY$3,"金额-入",$G777:BY777)-SUMIF($G$3:BY$3,"金额-出",$G777:BY777))/(SUMIF($G$3:BY$3,"数量-入",$G777:BY777)-SUMIF($G$3:BY$3,"数量-出",$G777:BY777))),0)</f>
        <v>0</v>
      </c>
      <c r="CB777" s="115">
        <f t="shared" si="470"/>
        <v>0</v>
      </c>
      <c r="CC777" s="125"/>
      <c r="CD777" s="126"/>
      <c r="CE777" s="123"/>
      <c r="CF777" s="112"/>
      <c r="CG777" s="119">
        <f t="shared" si="471"/>
        <v>0</v>
      </c>
      <c r="CH777" s="124"/>
      <c r="CI777" s="115">
        <f>IFERROR(IF(CH777="",0,(SUMIF($G$3:CG$3,"金额-入",$G777:CG777)-SUMIF($G$3:CG$3,"金额-出",$G777:CG777))/(SUMIF($G$3:CG$3,"数量-入",$G777:CG777)-SUMIF($G$3:CG$3,"数量-出",$G777:CG777))),0)</f>
        <v>0</v>
      </c>
      <c r="CJ777" s="115">
        <f t="shared" si="472"/>
        <v>0</v>
      </c>
      <c r="CK777" s="125"/>
      <c r="CL777" s="126"/>
      <c r="CM777" s="123"/>
      <c r="CN777" s="112"/>
      <c r="CO777" s="119">
        <f t="shared" si="473"/>
        <v>0</v>
      </c>
      <c r="CP777" s="124"/>
      <c r="CQ777" s="115">
        <f>IFERROR(IF(CP777="",0,(SUMIF($G$3:CO$3,"金额-入",$G777:CO777)-SUMIF($G$3:CO$3,"金额-出",$G777:CO777))/(SUMIF($G$3:CO$3,"数量-入",$G777:CO777)-SUMIF($G$3:CO$3,"数量-出",$G777:CO777))),0)</f>
        <v>0</v>
      </c>
      <c r="CR777" s="115">
        <f t="shared" si="474"/>
        <v>0</v>
      </c>
      <c r="CS777" s="125"/>
      <c r="CT777" s="126"/>
      <c r="CU777" s="123"/>
      <c r="CV777" s="112"/>
      <c r="CW777" s="119">
        <f t="shared" si="475"/>
        <v>0</v>
      </c>
      <c r="CX777" s="124"/>
      <c r="CY777" s="115">
        <f>IFERROR(IF(CX777="",0,(SUMIF($G$3:CW$3,"金额-入",$G777:CW777)-SUMIF($G$3:CW$3,"金额-出",$G777:CW777))/(SUMIF($G$3:CW$3,"数量-入",$G777:CW777)-SUMIF($G$3:CW$3,"数量-出",$G777:CW777))),0)</f>
        <v>0</v>
      </c>
      <c r="CZ777" s="115">
        <f t="shared" si="476"/>
        <v>0</v>
      </c>
      <c r="DA777" s="125"/>
      <c r="DB777" s="126"/>
      <c r="DC777" s="123"/>
      <c r="DD777" s="112"/>
      <c r="DE777" s="119">
        <f t="shared" si="477"/>
        <v>0</v>
      </c>
      <c r="DF777" s="124"/>
      <c r="DG777" s="115">
        <f>IFERROR(IF(DF777="",0,(SUMIF($G$3:DE$3,"金额-入",$G777:DE777)-SUMIF($G$3:DE$3,"金额-出",$G777:DE777))/(SUMIF($G$3:DE$3,"数量-入",$G777:DE777)-SUMIF($G$3:DE$3,"数量-出",$G777:DE777))),0)</f>
        <v>0</v>
      </c>
      <c r="DH777" s="115">
        <f t="shared" si="478"/>
        <v>0</v>
      </c>
      <c r="DI777" s="125"/>
      <c r="DJ777" s="126"/>
      <c r="DK777" s="109">
        <f t="array" ref="DK777">MIN(IF(($G$3:$DJ$3="单价")*(G777:DJ777&lt;&gt;0),G777:DJ777))</f>
        <v>0</v>
      </c>
      <c r="DL777" s="97">
        <f t="array" ref="DL777">MAX(IF($G$3:$DJ$3="单价",G777:DJ777))</f>
        <v>0</v>
      </c>
      <c r="DM777" s="115">
        <f t="shared" si="479"/>
        <v>0</v>
      </c>
      <c r="DN777" s="127"/>
      <c r="DO777" s="2"/>
      <c r="DP777" s="11">
        <f t="shared" si="480"/>
        <v>0</v>
      </c>
      <c r="DQ777" s="11">
        <f t="shared" si="481"/>
        <v>0</v>
      </c>
      <c r="DR777" s="11"/>
      <c r="DS777" s="11"/>
      <c r="DT777" s="11"/>
      <c r="DU777" s="2"/>
      <c r="DV777" s="2"/>
      <c r="DW777" s="2"/>
      <c r="DX777" s="2"/>
      <c r="DY777" s="2"/>
    </row>
    <row r="778" spans="1:129" ht="18" hidden="1" customHeight="1" outlineLevel="1" x14ac:dyDescent="0.15">
      <c r="A778" s="2"/>
      <c r="B778" s="53">
        <f t="shared" si="444"/>
        <v>774</v>
      </c>
      <c r="C778" s="5"/>
      <c r="D778" s="6"/>
      <c r="E778" s="7"/>
      <c r="F778" s="8"/>
      <c r="G778" s="111"/>
      <c r="H778" s="112"/>
      <c r="I778" s="113">
        <f t="shared" si="447"/>
        <v>0</v>
      </c>
      <c r="J778" s="114">
        <f t="shared" si="448"/>
        <v>0</v>
      </c>
      <c r="K778" s="115">
        <f t="shared" si="445"/>
        <v>0</v>
      </c>
      <c r="L778" s="113">
        <f t="shared" si="449"/>
        <v>0</v>
      </c>
      <c r="M778" s="114">
        <f t="shared" si="450"/>
        <v>0</v>
      </c>
      <c r="N778" s="115">
        <f t="shared" si="446"/>
        <v>0</v>
      </c>
      <c r="O778" s="113">
        <f t="shared" si="451"/>
        <v>0</v>
      </c>
      <c r="P778" s="116">
        <f t="shared" si="452"/>
        <v>0</v>
      </c>
      <c r="Q778" s="117">
        <f t="shared" si="453"/>
        <v>0</v>
      </c>
      <c r="R778" s="118">
        <f t="shared" si="454"/>
        <v>0</v>
      </c>
      <c r="S778" s="111"/>
      <c r="T778" s="112"/>
      <c r="U778" s="119">
        <f t="shared" si="455"/>
        <v>0</v>
      </c>
      <c r="V778" s="120"/>
      <c r="W778" s="115">
        <f>IFERROR(IF(V778="",0,(SUMIF($G$3:U$3,"金额-入",$G778:U778)-SUMIF($G$3:U$3,"金额-出",$G778:U778))/(SUMIF($G$3:U$3,"数量-入",$G778:U778)-SUMIF($G$3:U$3,"数量-出",$G778:U778))),0)</f>
        <v>0</v>
      </c>
      <c r="X778" s="115">
        <f t="shared" si="456"/>
        <v>0</v>
      </c>
      <c r="Y778" s="121"/>
      <c r="Z778" s="122"/>
      <c r="AA778" s="111"/>
      <c r="AB778" s="112"/>
      <c r="AC778" s="119">
        <f t="shared" si="457"/>
        <v>0</v>
      </c>
      <c r="AD778" s="120"/>
      <c r="AE778" s="115">
        <f>IFERROR(IF(AD778="",0,(SUMIF($G$3:AC$3,"金额-入",$G778:AC778)-SUMIF($G$3:AC$3,"金额-出",$G778:AC778))/(SUMIF($G$3:AC$3,"数量-入",$G778:AC778)-SUMIF($G$3:AC$3,"数量-出",$G778:AC778))),0)</f>
        <v>0</v>
      </c>
      <c r="AF778" s="115">
        <f t="shared" si="458"/>
        <v>0</v>
      </c>
      <c r="AG778" s="121"/>
      <c r="AH778" s="122"/>
      <c r="AI778" s="123"/>
      <c r="AJ778" s="112"/>
      <c r="AK778" s="119">
        <f t="shared" si="459"/>
        <v>0</v>
      </c>
      <c r="AL778" s="124"/>
      <c r="AM778" s="115">
        <f>IFERROR(IF(AL778="",0,(SUMIF($G$3:AK$3,"金额-入",$G778:AK778)-SUMIF($G$3:AK$3,"金额-出",$G778:AK778))/(SUMIF($G$3:AK$3,"数量-入",$G778:AK778)-SUMIF($G$3:AK$3,"数量-出",$G778:AK778))),0)</f>
        <v>0</v>
      </c>
      <c r="AN778" s="115">
        <f t="shared" si="460"/>
        <v>0</v>
      </c>
      <c r="AO778" s="125"/>
      <c r="AP778" s="126"/>
      <c r="AQ778" s="123"/>
      <c r="AR778" s="112"/>
      <c r="AS778" s="119">
        <f t="shared" si="461"/>
        <v>0</v>
      </c>
      <c r="AT778" s="124"/>
      <c r="AU778" s="115">
        <f>IFERROR(IF(AT778="",0,(SUMIF($G$3:AS$3,"金额-入",$G778:AS778)-SUMIF($G$3:AS$3,"金额-出",$G778:AS778))/(SUMIF($G$3:AS$3,"数量-入",$G778:AS778)-SUMIF($G$3:AS$3,"数量-出",$G778:AS778))),0)</f>
        <v>0</v>
      </c>
      <c r="AV778" s="115">
        <f t="shared" si="462"/>
        <v>0</v>
      </c>
      <c r="AW778" s="125"/>
      <c r="AX778" s="126"/>
      <c r="AY778" s="123"/>
      <c r="AZ778" s="112"/>
      <c r="BA778" s="119">
        <f t="shared" si="463"/>
        <v>0</v>
      </c>
      <c r="BB778" s="124"/>
      <c r="BC778" s="115">
        <f>IFERROR(IF(BB778="",0,(SUMIF($G$3:BA$3,"金额-入",$G778:BA778)-SUMIF($G$3:BA$3,"金额-出",$G778:BA778))/(SUMIF($G$3:BA$3,"数量-入",$G778:BA778)-SUMIF($G$3:BA$3,"数量-出",$G778:BA778))),0)</f>
        <v>0</v>
      </c>
      <c r="BD778" s="115">
        <f t="shared" si="464"/>
        <v>0</v>
      </c>
      <c r="BE778" s="125"/>
      <c r="BF778" s="126"/>
      <c r="BG778" s="123"/>
      <c r="BH778" s="112"/>
      <c r="BI778" s="119">
        <f t="shared" si="465"/>
        <v>0</v>
      </c>
      <c r="BJ778" s="124"/>
      <c r="BK778" s="115">
        <f>IFERROR(IF(BJ778="",0,(SUMIF($G$3:BI$3,"金额-入",$G778:BI778)-SUMIF($G$3:BI$3,"金额-出",$G778:BI778))/(SUMIF($G$3:BI$3,"数量-入",$G778:BI778)-SUMIF($G$3:BI$3,"数量-出",$G778:BI778))),0)</f>
        <v>0</v>
      </c>
      <c r="BL778" s="115">
        <f t="shared" si="466"/>
        <v>0</v>
      </c>
      <c r="BM778" s="125"/>
      <c r="BN778" s="126"/>
      <c r="BO778" s="123"/>
      <c r="BP778" s="112"/>
      <c r="BQ778" s="119">
        <f t="shared" si="467"/>
        <v>0</v>
      </c>
      <c r="BR778" s="124"/>
      <c r="BS778" s="115">
        <f>IFERROR(IF(BR778="",0,(SUMIF($G$3:BQ$3,"金额-入",$G778:BQ778)-SUMIF($G$3:BQ$3,"金额-出",$G778:BQ778))/(SUMIF($G$3:BQ$3,"数量-入",$G778:BQ778)-SUMIF($G$3:BQ$3,"数量-出",$G778:BQ778))),0)</f>
        <v>0</v>
      </c>
      <c r="BT778" s="115">
        <f t="shared" si="468"/>
        <v>0</v>
      </c>
      <c r="BU778" s="125"/>
      <c r="BV778" s="126"/>
      <c r="BW778" s="123"/>
      <c r="BX778" s="112"/>
      <c r="BY778" s="119">
        <f t="shared" si="469"/>
        <v>0</v>
      </c>
      <c r="BZ778" s="124"/>
      <c r="CA778" s="115">
        <f>IFERROR(IF(BZ778="",0,(SUMIF($G$3:BY$3,"金额-入",$G778:BY778)-SUMIF($G$3:BY$3,"金额-出",$G778:BY778))/(SUMIF($G$3:BY$3,"数量-入",$G778:BY778)-SUMIF($G$3:BY$3,"数量-出",$G778:BY778))),0)</f>
        <v>0</v>
      </c>
      <c r="CB778" s="115">
        <f t="shared" si="470"/>
        <v>0</v>
      </c>
      <c r="CC778" s="125"/>
      <c r="CD778" s="126"/>
      <c r="CE778" s="123"/>
      <c r="CF778" s="112"/>
      <c r="CG778" s="119">
        <f t="shared" si="471"/>
        <v>0</v>
      </c>
      <c r="CH778" s="124"/>
      <c r="CI778" s="115">
        <f>IFERROR(IF(CH778="",0,(SUMIF($G$3:CG$3,"金额-入",$G778:CG778)-SUMIF($G$3:CG$3,"金额-出",$G778:CG778))/(SUMIF($G$3:CG$3,"数量-入",$G778:CG778)-SUMIF($G$3:CG$3,"数量-出",$G778:CG778))),0)</f>
        <v>0</v>
      </c>
      <c r="CJ778" s="115">
        <f t="shared" si="472"/>
        <v>0</v>
      </c>
      <c r="CK778" s="125"/>
      <c r="CL778" s="126"/>
      <c r="CM778" s="123"/>
      <c r="CN778" s="112"/>
      <c r="CO778" s="119">
        <f t="shared" si="473"/>
        <v>0</v>
      </c>
      <c r="CP778" s="124"/>
      <c r="CQ778" s="115">
        <f>IFERROR(IF(CP778="",0,(SUMIF($G$3:CO$3,"金额-入",$G778:CO778)-SUMIF($G$3:CO$3,"金额-出",$G778:CO778))/(SUMIF($G$3:CO$3,"数量-入",$G778:CO778)-SUMIF($G$3:CO$3,"数量-出",$G778:CO778))),0)</f>
        <v>0</v>
      </c>
      <c r="CR778" s="115">
        <f t="shared" si="474"/>
        <v>0</v>
      </c>
      <c r="CS778" s="125"/>
      <c r="CT778" s="126"/>
      <c r="CU778" s="123"/>
      <c r="CV778" s="112"/>
      <c r="CW778" s="119">
        <f t="shared" si="475"/>
        <v>0</v>
      </c>
      <c r="CX778" s="124"/>
      <c r="CY778" s="115">
        <f>IFERROR(IF(CX778="",0,(SUMIF($G$3:CW$3,"金额-入",$G778:CW778)-SUMIF($G$3:CW$3,"金额-出",$G778:CW778))/(SUMIF($G$3:CW$3,"数量-入",$G778:CW778)-SUMIF($G$3:CW$3,"数量-出",$G778:CW778))),0)</f>
        <v>0</v>
      </c>
      <c r="CZ778" s="115">
        <f t="shared" si="476"/>
        <v>0</v>
      </c>
      <c r="DA778" s="125"/>
      <c r="DB778" s="126"/>
      <c r="DC778" s="123"/>
      <c r="DD778" s="112"/>
      <c r="DE778" s="119">
        <f t="shared" si="477"/>
        <v>0</v>
      </c>
      <c r="DF778" s="124"/>
      <c r="DG778" s="115">
        <f>IFERROR(IF(DF778="",0,(SUMIF($G$3:DE$3,"金额-入",$G778:DE778)-SUMIF($G$3:DE$3,"金额-出",$G778:DE778))/(SUMIF($G$3:DE$3,"数量-入",$G778:DE778)-SUMIF($G$3:DE$3,"数量-出",$G778:DE778))),0)</f>
        <v>0</v>
      </c>
      <c r="DH778" s="115">
        <f t="shared" si="478"/>
        <v>0</v>
      </c>
      <c r="DI778" s="125"/>
      <c r="DJ778" s="126"/>
      <c r="DK778" s="109">
        <f t="array" ref="DK778">MIN(IF(($G$3:$DJ$3="单价")*(G778:DJ778&lt;&gt;0),G778:DJ778))</f>
        <v>0</v>
      </c>
      <c r="DL778" s="97">
        <f t="array" ref="DL778">MAX(IF($G$3:$DJ$3="单价",G778:DJ778))</f>
        <v>0</v>
      </c>
      <c r="DM778" s="115">
        <f t="shared" si="479"/>
        <v>0</v>
      </c>
      <c r="DN778" s="127"/>
      <c r="DO778" s="2"/>
      <c r="DP778" s="11">
        <f t="shared" si="480"/>
        <v>0</v>
      </c>
      <c r="DQ778" s="11">
        <f t="shared" si="481"/>
        <v>0</v>
      </c>
      <c r="DR778" s="11"/>
      <c r="DS778" s="11"/>
      <c r="DT778" s="11"/>
      <c r="DU778" s="2"/>
      <c r="DV778" s="2"/>
      <c r="DW778" s="2"/>
      <c r="DX778" s="2"/>
      <c r="DY778" s="2"/>
    </row>
    <row r="779" spans="1:129" ht="18" hidden="1" customHeight="1" outlineLevel="1" x14ac:dyDescent="0.15">
      <c r="A779" s="2"/>
      <c r="B779" s="53">
        <f t="shared" si="444"/>
        <v>775</v>
      </c>
      <c r="C779" s="5"/>
      <c r="D779" s="6"/>
      <c r="E779" s="7"/>
      <c r="F779" s="8"/>
      <c r="G779" s="111"/>
      <c r="H779" s="112"/>
      <c r="I779" s="113">
        <f t="shared" si="447"/>
        <v>0</v>
      </c>
      <c r="J779" s="114">
        <f t="shared" si="448"/>
        <v>0</v>
      </c>
      <c r="K779" s="115">
        <f t="shared" si="445"/>
        <v>0</v>
      </c>
      <c r="L779" s="113">
        <f t="shared" si="449"/>
        <v>0</v>
      </c>
      <c r="M779" s="114">
        <f t="shared" si="450"/>
        <v>0</v>
      </c>
      <c r="N779" s="115">
        <f t="shared" si="446"/>
        <v>0</v>
      </c>
      <c r="O779" s="113">
        <f t="shared" si="451"/>
        <v>0</v>
      </c>
      <c r="P779" s="116">
        <f t="shared" si="452"/>
        <v>0</v>
      </c>
      <c r="Q779" s="117">
        <f t="shared" si="453"/>
        <v>0</v>
      </c>
      <c r="R779" s="118">
        <f t="shared" si="454"/>
        <v>0</v>
      </c>
      <c r="S779" s="111"/>
      <c r="T779" s="112"/>
      <c r="U779" s="119">
        <f t="shared" si="455"/>
        <v>0</v>
      </c>
      <c r="V779" s="120"/>
      <c r="W779" s="115">
        <f>IFERROR(IF(V779="",0,(SUMIF($G$3:U$3,"金额-入",$G779:U779)-SUMIF($G$3:U$3,"金额-出",$G779:U779))/(SUMIF($G$3:U$3,"数量-入",$G779:U779)-SUMIF($G$3:U$3,"数量-出",$G779:U779))),0)</f>
        <v>0</v>
      </c>
      <c r="X779" s="115">
        <f t="shared" si="456"/>
        <v>0</v>
      </c>
      <c r="Y779" s="121"/>
      <c r="Z779" s="122"/>
      <c r="AA779" s="111"/>
      <c r="AB779" s="112"/>
      <c r="AC779" s="119">
        <f t="shared" si="457"/>
        <v>0</v>
      </c>
      <c r="AD779" s="120"/>
      <c r="AE779" s="115">
        <f>IFERROR(IF(AD779="",0,(SUMIF($G$3:AC$3,"金额-入",$G779:AC779)-SUMIF($G$3:AC$3,"金额-出",$G779:AC779))/(SUMIF($G$3:AC$3,"数量-入",$G779:AC779)-SUMIF($G$3:AC$3,"数量-出",$G779:AC779))),0)</f>
        <v>0</v>
      </c>
      <c r="AF779" s="115">
        <f t="shared" si="458"/>
        <v>0</v>
      </c>
      <c r="AG779" s="121"/>
      <c r="AH779" s="122"/>
      <c r="AI779" s="123"/>
      <c r="AJ779" s="112"/>
      <c r="AK779" s="119">
        <f t="shared" si="459"/>
        <v>0</v>
      </c>
      <c r="AL779" s="124"/>
      <c r="AM779" s="115">
        <f>IFERROR(IF(AL779="",0,(SUMIF($G$3:AK$3,"金额-入",$G779:AK779)-SUMIF($G$3:AK$3,"金额-出",$G779:AK779))/(SUMIF($G$3:AK$3,"数量-入",$G779:AK779)-SUMIF($G$3:AK$3,"数量-出",$G779:AK779))),0)</f>
        <v>0</v>
      </c>
      <c r="AN779" s="115">
        <f t="shared" si="460"/>
        <v>0</v>
      </c>
      <c r="AO779" s="125"/>
      <c r="AP779" s="126"/>
      <c r="AQ779" s="123"/>
      <c r="AR779" s="112"/>
      <c r="AS779" s="119">
        <f t="shared" si="461"/>
        <v>0</v>
      </c>
      <c r="AT779" s="124"/>
      <c r="AU779" s="115">
        <f>IFERROR(IF(AT779="",0,(SUMIF($G$3:AS$3,"金额-入",$G779:AS779)-SUMIF($G$3:AS$3,"金额-出",$G779:AS779))/(SUMIF($G$3:AS$3,"数量-入",$G779:AS779)-SUMIF($G$3:AS$3,"数量-出",$G779:AS779))),0)</f>
        <v>0</v>
      </c>
      <c r="AV779" s="115">
        <f t="shared" si="462"/>
        <v>0</v>
      </c>
      <c r="AW779" s="125"/>
      <c r="AX779" s="126"/>
      <c r="AY779" s="123"/>
      <c r="AZ779" s="112"/>
      <c r="BA779" s="119">
        <f t="shared" si="463"/>
        <v>0</v>
      </c>
      <c r="BB779" s="124"/>
      <c r="BC779" s="115">
        <f>IFERROR(IF(BB779="",0,(SUMIF($G$3:BA$3,"金额-入",$G779:BA779)-SUMIF($G$3:BA$3,"金额-出",$G779:BA779))/(SUMIF($G$3:BA$3,"数量-入",$G779:BA779)-SUMIF($G$3:BA$3,"数量-出",$G779:BA779))),0)</f>
        <v>0</v>
      </c>
      <c r="BD779" s="115">
        <f t="shared" si="464"/>
        <v>0</v>
      </c>
      <c r="BE779" s="125"/>
      <c r="BF779" s="126"/>
      <c r="BG779" s="123"/>
      <c r="BH779" s="112"/>
      <c r="BI779" s="119">
        <f t="shared" si="465"/>
        <v>0</v>
      </c>
      <c r="BJ779" s="124"/>
      <c r="BK779" s="115">
        <f>IFERROR(IF(BJ779="",0,(SUMIF($G$3:BI$3,"金额-入",$G779:BI779)-SUMIF($G$3:BI$3,"金额-出",$G779:BI779))/(SUMIF($G$3:BI$3,"数量-入",$G779:BI779)-SUMIF($G$3:BI$3,"数量-出",$G779:BI779))),0)</f>
        <v>0</v>
      </c>
      <c r="BL779" s="115">
        <f t="shared" si="466"/>
        <v>0</v>
      </c>
      <c r="BM779" s="125"/>
      <c r="BN779" s="126"/>
      <c r="BO779" s="123"/>
      <c r="BP779" s="112"/>
      <c r="BQ779" s="119">
        <f t="shared" si="467"/>
        <v>0</v>
      </c>
      <c r="BR779" s="124"/>
      <c r="BS779" s="115">
        <f>IFERROR(IF(BR779="",0,(SUMIF($G$3:BQ$3,"金额-入",$G779:BQ779)-SUMIF($G$3:BQ$3,"金额-出",$G779:BQ779))/(SUMIF($G$3:BQ$3,"数量-入",$G779:BQ779)-SUMIF($G$3:BQ$3,"数量-出",$G779:BQ779))),0)</f>
        <v>0</v>
      </c>
      <c r="BT779" s="115">
        <f t="shared" si="468"/>
        <v>0</v>
      </c>
      <c r="BU779" s="125"/>
      <c r="BV779" s="126"/>
      <c r="BW779" s="123"/>
      <c r="BX779" s="112"/>
      <c r="BY779" s="119">
        <f t="shared" si="469"/>
        <v>0</v>
      </c>
      <c r="BZ779" s="124"/>
      <c r="CA779" s="115">
        <f>IFERROR(IF(BZ779="",0,(SUMIF($G$3:BY$3,"金额-入",$G779:BY779)-SUMIF($G$3:BY$3,"金额-出",$G779:BY779))/(SUMIF($G$3:BY$3,"数量-入",$G779:BY779)-SUMIF($G$3:BY$3,"数量-出",$G779:BY779))),0)</f>
        <v>0</v>
      </c>
      <c r="CB779" s="115">
        <f t="shared" si="470"/>
        <v>0</v>
      </c>
      <c r="CC779" s="125"/>
      <c r="CD779" s="126"/>
      <c r="CE779" s="123"/>
      <c r="CF779" s="112"/>
      <c r="CG779" s="119">
        <f t="shared" si="471"/>
        <v>0</v>
      </c>
      <c r="CH779" s="124"/>
      <c r="CI779" s="115">
        <f>IFERROR(IF(CH779="",0,(SUMIF($G$3:CG$3,"金额-入",$G779:CG779)-SUMIF($G$3:CG$3,"金额-出",$G779:CG779))/(SUMIF($G$3:CG$3,"数量-入",$G779:CG779)-SUMIF($G$3:CG$3,"数量-出",$G779:CG779))),0)</f>
        <v>0</v>
      </c>
      <c r="CJ779" s="115">
        <f t="shared" si="472"/>
        <v>0</v>
      </c>
      <c r="CK779" s="125"/>
      <c r="CL779" s="126"/>
      <c r="CM779" s="123"/>
      <c r="CN779" s="112"/>
      <c r="CO779" s="119">
        <f t="shared" si="473"/>
        <v>0</v>
      </c>
      <c r="CP779" s="124"/>
      <c r="CQ779" s="115">
        <f>IFERROR(IF(CP779="",0,(SUMIF($G$3:CO$3,"金额-入",$G779:CO779)-SUMIF($G$3:CO$3,"金额-出",$G779:CO779))/(SUMIF($G$3:CO$3,"数量-入",$G779:CO779)-SUMIF($G$3:CO$3,"数量-出",$G779:CO779))),0)</f>
        <v>0</v>
      </c>
      <c r="CR779" s="115">
        <f t="shared" si="474"/>
        <v>0</v>
      </c>
      <c r="CS779" s="125"/>
      <c r="CT779" s="126"/>
      <c r="CU779" s="123"/>
      <c r="CV779" s="112"/>
      <c r="CW779" s="119">
        <f t="shared" si="475"/>
        <v>0</v>
      </c>
      <c r="CX779" s="124"/>
      <c r="CY779" s="115">
        <f>IFERROR(IF(CX779="",0,(SUMIF($G$3:CW$3,"金额-入",$G779:CW779)-SUMIF($G$3:CW$3,"金额-出",$G779:CW779))/(SUMIF($G$3:CW$3,"数量-入",$G779:CW779)-SUMIF($G$3:CW$3,"数量-出",$G779:CW779))),0)</f>
        <v>0</v>
      </c>
      <c r="CZ779" s="115">
        <f t="shared" si="476"/>
        <v>0</v>
      </c>
      <c r="DA779" s="125"/>
      <c r="DB779" s="126"/>
      <c r="DC779" s="123"/>
      <c r="DD779" s="112"/>
      <c r="DE779" s="119">
        <f t="shared" si="477"/>
        <v>0</v>
      </c>
      <c r="DF779" s="124"/>
      <c r="DG779" s="115">
        <f>IFERROR(IF(DF779="",0,(SUMIF($G$3:DE$3,"金额-入",$G779:DE779)-SUMIF($G$3:DE$3,"金额-出",$G779:DE779))/(SUMIF($G$3:DE$3,"数量-入",$G779:DE779)-SUMIF($G$3:DE$3,"数量-出",$G779:DE779))),0)</f>
        <v>0</v>
      </c>
      <c r="DH779" s="115">
        <f t="shared" si="478"/>
        <v>0</v>
      </c>
      <c r="DI779" s="125"/>
      <c r="DJ779" s="126"/>
      <c r="DK779" s="109">
        <f t="array" ref="DK779">MIN(IF(($G$3:$DJ$3="单价")*(G779:DJ779&lt;&gt;0),G779:DJ779))</f>
        <v>0</v>
      </c>
      <c r="DL779" s="97">
        <f t="array" ref="DL779">MAX(IF($G$3:$DJ$3="单价",G779:DJ779))</f>
        <v>0</v>
      </c>
      <c r="DM779" s="115">
        <f t="shared" si="479"/>
        <v>0</v>
      </c>
      <c r="DN779" s="127"/>
      <c r="DO779" s="2"/>
      <c r="DP779" s="11">
        <f t="shared" si="480"/>
        <v>0</v>
      </c>
      <c r="DQ779" s="11">
        <f t="shared" si="481"/>
        <v>0</v>
      </c>
      <c r="DR779" s="11"/>
      <c r="DS779" s="11"/>
      <c r="DT779" s="11"/>
      <c r="DU779" s="2"/>
      <c r="DV779" s="2"/>
      <c r="DW779" s="2"/>
      <c r="DX779" s="2"/>
      <c r="DY779" s="2"/>
    </row>
    <row r="780" spans="1:129" ht="18" hidden="1" customHeight="1" outlineLevel="1" x14ac:dyDescent="0.15">
      <c r="A780" s="2"/>
      <c r="B780" s="53">
        <f t="shared" si="444"/>
        <v>776</v>
      </c>
      <c r="C780" s="5"/>
      <c r="D780" s="6"/>
      <c r="E780" s="7"/>
      <c r="F780" s="8"/>
      <c r="G780" s="111"/>
      <c r="H780" s="112"/>
      <c r="I780" s="113">
        <f t="shared" si="447"/>
        <v>0</v>
      </c>
      <c r="J780" s="114">
        <f t="shared" si="448"/>
        <v>0</v>
      </c>
      <c r="K780" s="115">
        <f t="shared" si="445"/>
        <v>0</v>
      </c>
      <c r="L780" s="113">
        <f t="shared" si="449"/>
        <v>0</v>
      </c>
      <c r="M780" s="114">
        <f t="shared" si="450"/>
        <v>0</v>
      </c>
      <c r="N780" s="115">
        <f t="shared" si="446"/>
        <v>0</v>
      </c>
      <c r="O780" s="113">
        <f t="shared" si="451"/>
        <v>0</v>
      </c>
      <c r="P780" s="116">
        <f t="shared" si="452"/>
        <v>0</v>
      </c>
      <c r="Q780" s="117">
        <f t="shared" si="453"/>
        <v>0</v>
      </c>
      <c r="R780" s="118">
        <f t="shared" si="454"/>
        <v>0</v>
      </c>
      <c r="S780" s="111"/>
      <c r="T780" s="112"/>
      <c r="U780" s="119">
        <f t="shared" si="455"/>
        <v>0</v>
      </c>
      <c r="V780" s="120"/>
      <c r="W780" s="115">
        <f>IFERROR(IF(V780="",0,(SUMIF($G$3:U$3,"金额-入",$G780:U780)-SUMIF($G$3:U$3,"金额-出",$G780:U780))/(SUMIF($G$3:U$3,"数量-入",$G780:U780)-SUMIF($G$3:U$3,"数量-出",$G780:U780))),0)</f>
        <v>0</v>
      </c>
      <c r="X780" s="115">
        <f t="shared" si="456"/>
        <v>0</v>
      </c>
      <c r="Y780" s="121"/>
      <c r="Z780" s="122"/>
      <c r="AA780" s="111"/>
      <c r="AB780" s="112"/>
      <c r="AC780" s="119">
        <f t="shared" si="457"/>
        <v>0</v>
      </c>
      <c r="AD780" s="120"/>
      <c r="AE780" s="115">
        <f>IFERROR(IF(AD780="",0,(SUMIF($G$3:AC$3,"金额-入",$G780:AC780)-SUMIF($G$3:AC$3,"金额-出",$G780:AC780))/(SUMIF($G$3:AC$3,"数量-入",$G780:AC780)-SUMIF($G$3:AC$3,"数量-出",$G780:AC780))),0)</f>
        <v>0</v>
      </c>
      <c r="AF780" s="115">
        <f t="shared" si="458"/>
        <v>0</v>
      </c>
      <c r="AG780" s="121"/>
      <c r="AH780" s="122"/>
      <c r="AI780" s="123"/>
      <c r="AJ780" s="112"/>
      <c r="AK780" s="119">
        <f t="shared" si="459"/>
        <v>0</v>
      </c>
      <c r="AL780" s="124"/>
      <c r="AM780" s="115">
        <f>IFERROR(IF(AL780="",0,(SUMIF($G$3:AK$3,"金额-入",$G780:AK780)-SUMIF($G$3:AK$3,"金额-出",$G780:AK780))/(SUMIF($G$3:AK$3,"数量-入",$G780:AK780)-SUMIF($G$3:AK$3,"数量-出",$G780:AK780))),0)</f>
        <v>0</v>
      </c>
      <c r="AN780" s="115">
        <f t="shared" si="460"/>
        <v>0</v>
      </c>
      <c r="AO780" s="125"/>
      <c r="AP780" s="126"/>
      <c r="AQ780" s="123"/>
      <c r="AR780" s="112"/>
      <c r="AS780" s="119">
        <f t="shared" si="461"/>
        <v>0</v>
      </c>
      <c r="AT780" s="124"/>
      <c r="AU780" s="115">
        <f>IFERROR(IF(AT780="",0,(SUMIF($G$3:AS$3,"金额-入",$G780:AS780)-SUMIF($G$3:AS$3,"金额-出",$G780:AS780))/(SUMIF($G$3:AS$3,"数量-入",$G780:AS780)-SUMIF($G$3:AS$3,"数量-出",$G780:AS780))),0)</f>
        <v>0</v>
      </c>
      <c r="AV780" s="115">
        <f t="shared" si="462"/>
        <v>0</v>
      </c>
      <c r="AW780" s="125"/>
      <c r="AX780" s="126"/>
      <c r="AY780" s="123"/>
      <c r="AZ780" s="112"/>
      <c r="BA780" s="119">
        <f t="shared" si="463"/>
        <v>0</v>
      </c>
      <c r="BB780" s="124"/>
      <c r="BC780" s="115">
        <f>IFERROR(IF(BB780="",0,(SUMIF($G$3:BA$3,"金额-入",$G780:BA780)-SUMIF($G$3:BA$3,"金额-出",$G780:BA780))/(SUMIF($G$3:BA$3,"数量-入",$G780:BA780)-SUMIF($G$3:BA$3,"数量-出",$G780:BA780))),0)</f>
        <v>0</v>
      </c>
      <c r="BD780" s="115">
        <f t="shared" si="464"/>
        <v>0</v>
      </c>
      <c r="BE780" s="125"/>
      <c r="BF780" s="126"/>
      <c r="BG780" s="123"/>
      <c r="BH780" s="112"/>
      <c r="BI780" s="119">
        <f t="shared" si="465"/>
        <v>0</v>
      </c>
      <c r="BJ780" s="124"/>
      <c r="BK780" s="115">
        <f>IFERROR(IF(BJ780="",0,(SUMIF($G$3:BI$3,"金额-入",$G780:BI780)-SUMIF($G$3:BI$3,"金额-出",$G780:BI780))/(SUMIF($G$3:BI$3,"数量-入",$G780:BI780)-SUMIF($G$3:BI$3,"数量-出",$G780:BI780))),0)</f>
        <v>0</v>
      </c>
      <c r="BL780" s="115">
        <f t="shared" si="466"/>
        <v>0</v>
      </c>
      <c r="BM780" s="125"/>
      <c r="BN780" s="126"/>
      <c r="BO780" s="123"/>
      <c r="BP780" s="112"/>
      <c r="BQ780" s="119">
        <f t="shared" si="467"/>
        <v>0</v>
      </c>
      <c r="BR780" s="124"/>
      <c r="BS780" s="115">
        <f>IFERROR(IF(BR780="",0,(SUMIF($G$3:BQ$3,"金额-入",$G780:BQ780)-SUMIF($G$3:BQ$3,"金额-出",$G780:BQ780))/(SUMIF($G$3:BQ$3,"数量-入",$G780:BQ780)-SUMIF($G$3:BQ$3,"数量-出",$G780:BQ780))),0)</f>
        <v>0</v>
      </c>
      <c r="BT780" s="115">
        <f t="shared" si="468"/>
        <v>0</v>
      </c>
      <c r="BU780" s="125"/>
      <c r="BV780" s="126"/>
      <c r="BW780" s="123"/>
      <c r="BX780" s="112"/>
      <c r="BY780" s="119">
        <f t="shared" si="469"/>
        <v>0</v>
      </c>
      <c r="BZ780" s="124"/>
      <c r="CA780" s="115">
        <f>IFERROR(IF(BZ780="",0,(SUMIF($G$3:BY$3,"金额-入",$G780:BY780)-SUMIF($G$3:BY$3,"金额-出",$G780:BY780))/(SUMIF($G$3:BY$3,"数量-入",$G780:BY780)-SUMIF($G$3:BY$3,"数量-出",$G780:BY780))),0)</f>
        <v>0</v>
      </c>
      <c r="CB780" s="115">
        <f t="shared" si="470"/>
        <v>0</v>
      </c>
      <c r="CC780" s="125"/>
      <c r="CD780" s="126"/>
      <c r="CE780" s="123"/>
      <c r="CF780" s="112"/>
      <c r="CG780" s="119">
        <f t="shared" si="471"/>
        <v>0</v>
      </c>
      <c r="CH780" s="124"/>
      <c r="CI780" s="115">
        <f>IFERROR(IF(CH780="",0,(SUMIF($G$3:CG$3,"金额-入",$G780:CG780)-SUMIF($G$3:CG$3,"金额-出",$G780:CG780))/(SUMIF($G$3:CG$3,"数量-入",$G780:CG780)-SUMIF($G$3:CG$3,"数量-出",$G780:CG780))),0)</f>
        <v>0</v>
      </c>
      <c r="CJ780" s="115">
        <f t="shared" si="472"/>
        <v>0</v>
      </c>
      <c r="CK780" s="125"/>
      <c r="CL780" s="126"/>
      <c r="CM780" s="123"/>
      <c r="CN780" s="112"/>
      <c r="CO780" s="119">
        <f t="shared" si="473"/>
        <v>0</v>
      </c>
      <c r="CP780" s="124"/>
      <c r="CQ780" s="115">
        <f>IFERROR(IF(CP780="",0,(SUMIF($G$3:CO$3,"金额-入",$G780:CO780)-SUMIF($G$3:CO$3,"金额-出",$G780:CO780))/(SUMIF($G$3:CO$3,"数量-入",$G780:CO780)-SUMIF($G$3:CO$3,"数量-出",$G780:CO780))),0)</f>
        <v>0</v>
      </c>
      <c r="CR780" s="115">
        <f t="shared" si="474"/>
        <v>0</v>
      </c>
      <c r="CS780" s="125"/>
      <c r="CT780" s="126"/>
      <c r="CU780" s="123"/>
      <c r="CV780" s="112"/>
      <c r="CW780" s="119">
        <f t="shared" si="475"/>
        <v>0</v>
      </c>
      <c r="CX780" s="124"/>
      <c r="CY780" s="115">
        <f>IFERROR(IF(CX780="",0,(SUMIF($G$3:CW$3,"金额-入",$G780:CW780)-SUMIF($G$3:CW$3,"金额-出",$G780:CW780))/(SUMIF($G$3:CW$3,"数量-入",$G780:CW780)-SUMIF($G$3:CW$3,"数量-出",$G780:CW780))),0)</f>
        <v>0</v>
      </c>
      <c r="CZ780" s="115">
        <f t="shared" si="476"/>
        <v>0</v>
      </c>
      <c r="DA780" s="125"/>
      <c r="DB780" s="126"/>
      <c r="DC780" s="123"/>
      <c r="DD780" s="112"/>
      <c r="DE780" s="119">
        <f t="shared" si="477"/>
        <v>0</v>
      </c>
      <c r="DF780" s="124"/>
      <c r="DG780" s="115">
        <f>IFERROR(IF(DF780="",0,(SUMIF($G$3:DE$3,"金额-入",$G780:DE780)-SUMIF($G$3:DE$3,"金额-出",$G780:DE780))/(SUMIF($G$3:DE$3,"数量-入",$G780:DE780)-SUMIF($G$3:DE$3,"数量-出",$G780:DE780))),0)</f>
        <v>0</v>
      </c>
      <c r="DH780" s="115">
        <f t="shared" si="478"/>
        <v>0</v>
      </c>
      <c r="DI780" s="125"/>
      <c r="DJ780" s="126"/>
      <c r="DK780" s="109">
        <f t="array" ref="DK780">MIN(IF(($G$3:$DJ$3="单价")*(G780:DJ780&lt;&gt;0),G780:DJ780))</f>
        <v>0</v>
      </c>
      <c r="DL780" s="97">
        <f t="array" ref="DL780">MAX(IF($G$3:$DJ$3="单价",G780:DJ780))</f>
        <v>0</v>
      </c>
      <c r="DM780" s="115">
        <f t="shared" si="479"/>
        <v>0</v>
      </c>
      <c r="DN780" s="127"/>
      <c r="DO780" s="2"/>
      <c r="DP780" s="11">
        <f t="shared" si="480"/>
        <v>0</v>
      </c>
      <c r="DQ780" s="11">
        <f t="shared" si="481"/>
        <v>0</v>
      </c>
      <c r="DR780" s="11"/>
      <c r="DS780" s="11"/>
      <c r="DT780" s="11"/>
      <c r="DU780" s="2"/>
      <c r="DV780" s="2"/>
      <c r="DW780" s="2"/>
      <c r="DX780" s="2"/>
      <c r="DY780" s="2"/>
    </row>
    <row r="781" spans="1:129" ht="18" hidden="1" customHeight="1" outlineLevel="1" x14ac:dyDescent="0.15">
      <c r="A781" s="2"/>
      <c r="B781" s="53">
        <f t="shared" si="444"/>
        <v>777</v>
      </c>
      <c r="C781" s="5"/>
      <c r="D781" s="6"/>
      <c r="E781" s="7"/>
      <c r="F781" s="8"/>
      <c r="G781" s="111"/>
      <c r="H781" s="112"/>
      <c r="I781" s="113">
        <f t="shared" si="447"/>
        <v>0</v>
      </c>
      <c r="J781" s="114">
        <f t="shared" si="448"/>
        <v>0</v>
      </c>
      <c r="K781" s="115">
        <f t="shared" si="445"/>
        <v>0</v>
      </c>
      <c r="L781" s="113">
        <f t="shared" si="449"/>
        <v>0</v>
      </c>
      <c r="M781" s="114">
        <f t="shared" si="450"/>
        <v>0</v>
      </c>
      <c r="N781" s="115">
        <f t="shared" si="446"/>
        <v>0</v>
      </c>
      <c r="O781" s="113">
        <f t="shared" si="451"/>
        <v>0</v>
      </c>
      <c r="P781" s="116">
        <f t="shared" si="452"/>
        <v>0</v>
      </c>
      <c r="Q781" s="117">
        <f t="shared" si="453"/>
        <v>0</v>
      </c>
      <c r="R781" s="118">
        <f t="shared" si="454"/>
        <v>0</v>
      </c>
      <c r="S781" s="111"/>
      <c r="T781" s="112"/>
      <c r="U781" s="119">
        <f t="shared" si="455"/>
        <v>0</v>
      </c>
      <c r="V781" s="120"/>
      <c r="W781" s="115">
        <f>IFERROR(IF(V781="",0,(SUMIF($G$3:U$3,"金额-入",$G781:U781)-SUMIF($G$3:U$3,"金额-出",$G781:U781))/(SUMIF($G$3:U$3,"数量-入",$G781:U781)-SUMIF($G$3:U$3,"数量-出",$G781:U781))),0)</f>
        <v>0</v>
      </c>
      <c r="X781" s="115">
        <f t="shared" si="456"/>
        <v>0</v>
      </c>
      <c r="Y781" s="121"/>
      <c r="Z781" s="122"/>
      <c r="AA781" s="111"/>
      <c r="AB781" s="112"/>
      <c r="AC781" s="119">
        <f t="shared" si="457"/>
        <v>0</v>
      </c>
      <c r="AD781" s="120"/>
      <c r="AE781" s="115">
        <f>IFERROR(IF(AD781="",0,(SUMIF($G$3:AC$3,"金额-入",$G781:AC781)-SUMIF($G$3:AC$3,"金额-出",$G781:AC781))/(SUMIF($G$3:AC$3,"数量-入",$G781:AC781)-SUMIF($G$3:AC$3,"数量-出",$G781:AC781))),0)</f>
        <v>0</v>
      </c>
      <c r="AF781" s="115">
        <f t="shared" si="458"/>
        <v>0</v>
      </c>
      <c r="AG781" s="121"/>
      <c r="AH781" s="122"/>
      <c r="AI781" s="123"/>
      <c r="AJ781" s="112"/>
      <c r="AK781" s="119">
        <f t="shared" si="459"/>
        <v>0</v>
      </c>
      <c r="AL781" s="124"/>
      <c r="AM781" s="115">
        <f>IFERROR(IF(AL781="",0,(SUMIF($G$3:AK$3,"金额-入",$G781:AK781)-SUMIF($G$3:AK$3,"金额-出",$G781:AK781))/(SUMIF($G$3:AK$3,"数量-入",$G781:AK781)-SUMIF($G$3:AK$3,"数量-出",$G781:AK781))),0)</f>
        <v>0</v>
      </c>
      <c r="AN781" s="115">
        <f t="shared" si="460"/>
        <v>0</v>
      </c>
      <c r="AO781" s="125"/>
      <c r="AP781" s="126"/>
      <c r="AQ781" s="123"/>
      <c r="AR781" s="112"/>
      <c r="AS781" s="119">
        <f t="shared" si="461"/>
        <v>0</v>
      </c>
      <c r="AT781" s="124"/>
      <c r="AU781" s="115">
        <f>IFERROR(IF(AT781="",0,(SUMIF($G$3:AS$3,"金额-入",$G781:AS781)-SUMIF($G$3:AS$3,"金额-出",$G781:AS781))/(SUMIF($G$3:AS$3,"数量-入",$G781:AS781)-SUMIF($G$3:AS$3,"数量-出",$G781:AS781))),0)</f>
        <v>0</v>
      </c>
      <c r="AV781" s="115">
        <f t="shared" si="462"/>
        <v>0</v>
      </c>
      <c r="AW781" s="125"/>
      <c r="AX781" s="126"/>
      <c r="AY781" s="123"/>
      <c r="AZ781" s="112"/>
      <c r="BA781" s="119">
        <f t="shared" si="463"/>
        <v>0</v>
      </c>
      <c r="BB781" s="124"/>
      <c r="BC781" s="115">
        <f>IFERROR(IF(BB781="",0,(SUMIF($G$3:BA$3,"金额-入",$G781:BA781)-SUMIF($G$3:BA$3,"金额-出",$G781:BA781))/(SUMIF($G$3:BA$3,"数量-入",$G781:BA781)-SUMIF($G$3:BA$3,"数量-出",$G781:BA781))),0)</f>
        <v>0</v>
      </c>
      <c r="BD781" s="115">
        <f t="shared" si="464"/>
        <v>0</v>
      </c>
      <c r="BE781" s="125"/>
      <c r="BF781" s="126"/>
      <c r="BG781" s="123"/>
      <c r="BH781" s="112"/>
      <c r="BI781" s="119">
        <f t="shared" si="465"/>
        <v>0</v>
      </c>
      <c r="BJ781" s="124"/>
      <c r="BK781" s="115">
        <f>IFERROR(IF(BJ781="",0,(SUMIF($G$3:BI$3,"金额-入",$G781:BI781)-SUMIF($G$3:BI$3,"金额-出",$G781:BI781))/(SUMIF($G$3:BI$3,"数量-入",$G781:BI781)-SUMIF($G$3:BI$3,"数量-出",$G781:BI781))),0)</f>
        <v>0</v>
      </c>
      <c r="BL781" s="115">
        <f t="shared" si="466"/>
        <v>0</v>
      </c>
      <c r="BM781" s="125"/>
      <c r="BN781" s="126"/>
      <c r="BO781" s="123"/>
      <c r="BP781" s="112"/>
      <c r="BQ781" s="119">
        <f t="shared" si="467"/>
        <v>0</v>
      </c>
      <c r="BR781" s="124"/>
      <c r="BS781" s="115">
        <f>IFERROR(IF(BR781="",0,(SUMIF($G$3:BQ$3,"金额-入",$G781:BQ781)-SUMIF($G$3:BQ$3,"金额-出",$G781:BQ781))/(SUMIF($G$3:BQ$3,"数量-入",$G781:BQ781)-SUMIF($G$3:BQ$3,"数量-出",$G781:BQ781))),0)</f>
        <v>0</v>
      </c>
      <c r="BT781" s="115">
        <f t="shared" si="468"/>
        <v>0</v>
      </c>
      <c r="BU781" s="125"/>
      <c r="BV781" s="126"/>
      <c r="BW781" s="123"/>
      <c r="BX781" s="112"/>
      <c r="BY781" s="119">
        <f t="shared" si="469"/>
        <v>0</v>
      </c>
      <c r="BZ781" s="124"/>
      <c r="CA781" s="115">
        <f>IFERROR(IF(BZ781="",0,(SUMIF($G$3:BY$3,"金额-入",$G781:BY781)-SUMIF($G$3:BY$3,"金额-出",$G781:BY781))/(SUMIF($G$3:BY$3,"数量-入",$G781:BY781)-SUMIF($G$3:BY$3,"数量-出",$G781:BY781))),0)</f>
        <v>0</v>
      </c>
      <c r="CB781" s="115">
        <f t="shared" si="470"/>
        <v>0</v>
      </c>
      <c r="CC781" s="125"/>
      <c r="CD781" s="126"/>
      <c r="CE781" s="123"/>
      <c r="CF781" s="112"/>
      <c r="CG781" s="119">
        <f t="shared" si="471"/>
        <v>0</v>
      </c>
      <c r="CH781" s="124"/>
      <c r="CI781" s="115">
        <f>IFERROR(IF(CH781="",0,(SUMIF($G$3:CG$3,"金额-入",$G781:CG781)-SUMIF($G$3:CG$3,"金额-出",$G781:CG781))/(SUMIF($G$3:CG$3,"数量-入",$G781:CG781)-SUMIF($G$3:CG$3,"数量-出",$G781:CG781))),0)</f>
        <v>0</v>
      </c>
      <c r="CJ781" s="115">
        <f t="shared" si="472"/>
        <v>0</v>
      </c>
      <c r="CK781" s="125"/>
      <c r="CL781" s="126"/>
      <c r="CM781" s="123"/>
      <c r="CN781" s="112"/>
      <c r="CO781" s="119">
        <f t="shared" si="473"/>
        <v>0</v>
      </c>
      <c r="CP781" s="124"/>
      <c r="CQ781" s="115">
        <f>IFERROR(IF(CP781="",0,(SUMIF($G$3:CO$3,"金额-入",$G781:CO781)-SUMIF($G$3:CO$3,"金额-出",$G781:CO781))/(SUMIF($G$3:CO$3,"数量-入",$G781:CO781)-SUMIF($G$3:CO$3,"数量-出",$G781:CO781))),0)</f>
        <v>0</v>
      </c>
      <c r="CR781" s="115">
        <f t="shared" si="474"/>
        <v>0</v>
      </c>
      <c r="CS781" s="125"/>
      <c r="CT781" s="126"/>
      <c r="CU781" s="123"/>
      <c r="CV781" s="112"/>
      <c r="CW781" s="119">
        <f t="shared" si="475"/>
        <v>0</v>
      </c>
      <c r="CX781" s="124"/>
      <c r="CY781" s="115">
        <f>IFERROR(IF(CX781="",0,(SUMIF($G$3:CW$3,"金额-入",$G781:CW781)-SUMIF($G$3:CW$3,"金额-出",$G781:CW781))/(SUMIF($G$3:CW$3,"数量-入",$G781:CW781)-SUMIF($G$3:CW$3,"数量-出",$G781:CW781))),0)</f>
        <v>0</v>
      </c>
      <c r="CZ781" s="115">
        <f t="shared" si="476"/>
        <v>0</v>
      </c>
      <c r="DA781" s="125"/>
      <c r="DB781" s="126"/>
      <c r="DC781" s="123"/>
      <c r="DD781" s="112"/>
      <c r="DE781" s="119">
        <f t="shared" si="477"/>
        <v>0</v>
      </c>
      <c r="DF781" s="124"/>
      <c r="DG781" s="115">
        <f>IFERROR(IF(DF781="",0,(SUMIF($G$3:DE$3,"金额-入",$G781:DE781)-SUMIF($G$3:DE$3,"金额-出",$G781:DE781))/(SUMIF($G$3:DE$3,"数量-入",$G781:DE781)-SUMIF($G$3:DE$3,"数量-出",$G781:DE781))),0)</f>
        <v>0</v>
      </c>
      <c r="DH781" s="115">
        <f t="shared" si="478"/>
        <v>0</v>
      </c>
      <c r="DI781" s="125"/>
      <c r="DJ781" s="126"/>
      <c r="DK781" s="109">
        <f t="array" ref="DK781">MIN(IF(($G$3:$DJ$3="单价")*(G781:DJ781&lt;&gt;0),G781:DJ781))</f>
        <v>0</v>
      </c>
      <c r="DL781" s="97">
        <f t="array" ref="DL781">MAX(IF($G$3:$DJ$3="单价",G781:DJ781))</f>
        <v>0</v>
      </c>
      <c r="DM781" s="115">
        <f t="shared" si="479"/>
        <v>0</v>
      </c>
      <c r="DN781" s="127"/>
      <c r="DO781" s="2"/>
      <c r="DP781" s="11">
        <f t="shared" si="480"/>
        <v>0</v>
      </c>
      <c r="DQ781" s="11">
        <f t="shared" si="481"/>
        <v>0</v>
      </c>
      <c r="DR781" s="11"/>
      <c r="DS781" s="11"/>
      <c r="DT781" s="11"/>
      <c r="DU781" s="2"/>
      <c r="DV781" s="2"/>
      <c r="DW781" s="2"/>
      <c r="DX781" s="2"/>
      <c r="DY781" s="2"/>
    </row>
    <row r="782" spans="1:129" ht="18" hidden="1" customHeight="1" outlineLevel="1" x14ac:dyDescent="0.15">
      <c r="A782" s="2"/>
      <c r="B782" s="53">
        <f t="shared" ref="B782:B845" si="482">ROW()-4</f>
        <v>778</v>
      </c>
      <c r="C782" s="5"/>
      <c r="D782" s="6"/>
      <c r="E782" s="7"/>
      <c r="F782" s="8"/>
      <c r="G782" s="111"/>
      <c r="H782" s="112"/>
      <c r="I782" s="113">
        <f t="shared" si="447"/>
        <v>0</v>
      </c>
      <c r="J782" s="114">
        <f t="shared" si="448"/>
        <v>0</v>
      </c>
      <c r="K782" s="115">
        <f t="shared" si="445"/>
        <v>0</v>
      </c>
      <c r="L782" s="113">
        <f t="shared" si="449"/>
        <v>0</v>
      </c>
      <c r="M782" s="114">
        <f t="shared" si="450"/>
        <v>0</v>
      </c>
      <c r="N782" s="115">
        <f t="shared" si="446"/>
        <v>0</v>
      </c>
      <c r="O782" s="113">
        <f t="shared" si="451"/>
        <v>0</v>
      </c>
      <c r="P782" s="116">
        <f t="shared" si="452"/>
        <v>0</v>
      </c>
      <c r="Q782" s="117">
        <f t="shared" si="453"/>
        <v>0</v>
      </c>
      <c r="R782" s="118">
        <f t="shared" si="454"/>
        <v>0</v>
      </c>
      <c r="S782" s="111"/>
      <c r="T782" s="112"/>
      <c r="U782" s="119">
        <f t="shared" si="455"/>
        <v>0</v>
      </c>
      <c r="V782" s="120"/>
      <c r="W782" s="115">
        <f>IFERROR(IF(V782="",0,(SUMIF($G$3:U$3,"金额-入",$G782:U782)-SUMIF($G$3:U$3,"金额-出",$G782:U782))/(SUMIF($G$3:U$3,"数量-入",$G782:U782)-SUMIF($G$3:U$3,"数量-出",$G782:U782))),0)</f>
        <v>0</v>
      </c>
      <c r="X782" s="115">
        <f t="shared" si="456"/>
        <v>0</v>
      </c>
      <c r="Y782" s="121"/>
      <c r="Z782" s="122"/>
      <c r="AA782" s="111"/>
      <c r="AB782" s="112"/>
      <c r="AC782" s="119">
        <f t="shared" si="457"/>
        <v>0</v>
      </c>
      <c r="AD782" s="120"/>
      <c r="AE782" s="115">
        <f>IFERROR(IF(AD782="",0,(SUMIF($G$3:AC$3,"金额-入",$G782:AC782)-SUMIF($G$3:AC$3,"金额-出",$G782:AC782))/(SUMIF($G$3:AC$3,"数量-入",$G782:AC782)-SUMIF($G$3:AC$3,"数量-出",$G782:AC782))),0)</f>
        <v>0</v>
      </c>
      <c r="AF782" s="115">
        <f t="shared" si="458"/>
        <v>0</v>
      </c>
      <c r="AG782" s="121"/>
      <c r="AH782" s="122"/>
      <c r="AI782" s="123"/>
      <c r="AJ782" s="112"/>
      <c r="AK782" s="119">
        <f t="shared" si="459"/>
        <v>0</v>
      </c>
      <c r="AL782" s="124"/>
      <c r="AM782" s="115">
        <f>IFERROR(IF(AL782="",0,(SUMIF($G$3:AK$3,"金额-入",$G782:AK782)-SUMIF($G$3:AK$3,"金额-出",$G782:AK782))/(SUMIF($G$3:AK$3,"数量-入",$G782:AK782)-SUMIF($G$3:AK$3,"数量-出",$G782:AK782))),0)</f>
        <v>0</v>
      </c>
      <c r="AN782" s="115">
        <f t="shared" si="460"/>
        <v>0</v>
      </c>
      <c r="AO782" s="125"/>
      <c r="AP782" s="126"/>
      <c r="AQ782" s="123"/>
      <c r="AR782" s="112"/>
      <c r="AS782" s="119">
        <f t="shared" si="461"/>
        <v>0</v>
      </c>
      <c r="AT782" s="124"/>
      <c r="AU782" s="115">
        <f>IFERROR(IF(AT782="",0,(SUMIF($G$3:AS$3,"金额-入",$G782:AS782)-SUMIF($G$3:AS$3,"金额-出",$G782:AS782))/(SUMIF($G$3:AS$3,"数量-入",$G782:AS782)-SUMIF($G$3:AS$3,"数量-出",$G782:AS782))),0)</f>
        <v>0</v>
      </c>
      <c r="AV782" s="115">
        <f t="shared" si="462"/>
        <v>0</v>
      </c>
      <c r="AW782" s="125"/>
      <c r="AX782" s="126"/>
      <c r="AY782" s="123"/>
      <c r="AZ782" s="112"/>
      <c r="BA782" s="119">
        <f t="shared" si="463"/>
        <v>0</v>
      </c>
      <c r="BB782" s="124"/>
      <c r="BC782" s="115">
        <f>IFERROR(IF(BB782="",0,(SUMIF($G$3:BA$3,"金额-入",$G782:BA782)-SUMIF($G$3:BA$3,"金额-出",$G782:BA782))/(SUMIF($G$3:BA$3,"数量-入",$G782:BA782)-SUMIF($G$3:BA$3,"数量-出",$G782:BA782))),0)</f>
        <v>0</v>
      </c>
      <c r="BD782" s="115">
        <f t="shared" si="464"/>
        <v>0</v>
      </c>
      <c r="BE782" s="125"/>
      <c r="BF782" s="126"/>
      <c r="BG782" s="123"/>
      <c r="BH782" s="112"/>
      <c r="BI782" s="119">
        <f t="shared" si="465"/>
        <v>0</v>
      </c>
      <c r="BJ782" s="124"/>
      <c r="BK782" s="115">
        <f>IFERROR(IF(BJ782="",0,(SUMIF($G$3:BI$3,"金额-入",$G782:BI782)-SUMIF($G$3:BI$3,"金额-出",$G782:BI782))/(SUMIF($G$3:BI$3,"数量-入",$G782:BI782)-SUMIF($G$3:BI$3,"数量-出",$G782:BI782))),0)</f>
        <v>0</v>
      </c>
      <c r="BL782" s="115">
        <f t="shared" si="466"/>
        <v>0</v>
      </c>
      <c r="BM782" s="125"/>
      <c r="BN782" s="126"/>
      <c r="BO782" s="123"/>
      <c r="BP782" s="112"/>
      <c r="BQ782" s="119">
        <f t="shared" si="467"/>
        <v>0</v>
      </c>
      <c r="BR782" s="124"/>
      <c r="BS782" s="115">
        <f>IFERROR(IF(BR782="",0,(SUMIF($G$3:BQ$3,"金额-入",$G782:BQ782)-SUMIF($G$3:BQ$3,"金额-出",$G782:BQ782))/(SUMIF($G$3:BQ$3,"数量-入",$G782:BQ782)-SUMIF($G$3:BQ$3,"数量-出",$G782:BQ782))),0)</f>
        <v>0</v>
      </c>
      <c r="BT782" s="115">
        <f t="shared" si="468"/>
        <v>0</v>
      </c>
      <c r="BU782" s="125"/>
      <c r="BV782" s="126"/>
      <c r="BW782" s="123"/>
      <c r="BX782" s="112"/>
      <c r="BY782" s="119">
        <f t="shared" si="469"/>
        <v>0</v>
      </c>
      <c r="BZ782" s="124"/>
      <c r="CA782" s="115">
        <f>IFERROR(IF(BZ782="",0,(SUMIF($G$3:BY$3,"金额-入",$G782:BY782)-SUMIF($G$3:BY$3,"金额-出",$G782:BY782))/(SUMIF($G$3:BY$3,"数量-入",$G782:BY782)-SUMIF($G$3:BY$3,"数量-出",$G782:BY782))),0)</f>
        <v>0</v>
      </c>
      <c r="CB782" s="115">
        <f t="shared" si="470"/>
        <v>0</v>
      </c>
      <c r="CC782" s="125"/>
      <c r="CD782" s="126"/>
      <c r="CE782" s="123"/>
      <c r="CF782" s="112"/>
      <c r="CG782" s="119">
        <f t="shared" si="471"/>
        <v>0</v>
      </c>
      <c r="CH782" s="124"/>
      <c r="CI782" s="115">
        <f>IFERROR(IF(CH782="",0,(SUMIF($G$3:CG$3,"金额-入",$G782:CG782)-SUMIF($G$3:CG$3,"金额-出",$G782:CG782))/(SUMIF($G$3:CG$3,"数量-入",$G782:CG782)-SUMIF($G$3:CG$3,"数量-出",$G782:CG782))),0)</f>
        <v>0</v>
      </c>
      <c r="CJ782" s="115">
        <f t="shared" si="472"/>
        <v>0</v>
      </c>
      <c r="CK782" s="125"/>
      <c r="CL782" s="126"/>
      <c r="CM782" s="123"/>
      <c r="CN782" s="112"/>
      <c r="CO782" s="119">
        <f t="shared" si="473"/>
        <v>0</v>
      </c>
      <c r="CP782" s="124"/>
      <c r="CQ782" s="115">
        <f>IFERROR(IF(CP782="",0,(SUMIF($G$3:CO$3,"金额-入",$G782:CO782)-SUMIF($G$3:CO$3,"金额-出",$G782:CO782))/(SUMIF($G$3:CO$3,"数量-入",$G782:CO782)-SUMIF($G$3:CO$3,"数量-出",$G782:CO782))),0)</f>
        <v>0</v>
      </c>
      <c r="CR782" s="115">
        <f t="shared" si="474"/>
        <v>0</v>
      </c>
      <c r="CS782" s="125"/>
      <c r="CT782" s="126"/>
      <c r="CU782" s="123"/>
      <c r="CV782" s="112"/>
      <c r="CW782" s="119">
        <f t="shared" si="475"/>
        <v>0</v>
      </c>
      <c r="CX782" s="124"/>
      <c r="CY782" s="115">
        <f>IFERROR(IF(CX782="",0,(SUMIF($G$3:CW$3,"金额-入",$G782:CW782)-SUMIF($G$3:CW$3,"金额-出",$G782:CW782))/(SUMIF($G$3:CW$3,"数量-入",$G782:CW782)-SUMIF($G$3:CW$3,"数量-出",$G782:CW782))),0)</f>
        <v>0</v>
      </c>
      <c r="CZ782" s="115">
        <f t="shared" si="476"/>
        <v>0</v>
      </c>
      <c r="DA782" s="125"/>
      <c r="DB782" s="126"/>
      <c r="DC782" s="123"/>
      <c r="DD782" s="112"/>
      <c r="DE782" s="119">
        <f t="shared" si="477"/>
        <v>0</v>
      </c>
      <c r="DF782" s="124"/>
      <c r="DG782" s="115">
        <f>IFERROR(IF(DF782="",0,(SUMIF($G$3:DE$3,"金额-入",$G782:DE782)-SUMIF($G$3:DE$3,"金额-出",$G782:DE782))/(SUMIF($G$3:DE$3,"数量-入",$G782:DE782)-SUMIF($G$3:DE$3,"数量-出",$G782:DE782))),0)</f>
        <v>0</v>
      </c>
      <c r="DH782" s="115">
        <f t="shared" si="478"/>
        <v>0</v>
      </c>
      <c r="DI782" s="125"/>
      <c r="DJ782" s="126"/>
      <c r="DK782" s="109">
        <f t="array" ref="DK782">MIN(IF(($G$3:$DJ$3="单价")*(G782:DJ782&lt;&gt;0),G782:DJ782))</f>
        <v>0</v>
      </c>
      <c r="DL782" s="97">
        <f t="array" ref="DL782">MAX(IF($G$3:$DJ$3="单价",G782:DJ782))</f>
        <v>0</v>
      </c>
      <c r="DM782" s="115">
        <f t="shared" si="479"/>
        <v>0</v>
      </c>
      <c r="DN782" s="127"/>
      <c r="DO782" s="2"/>
      <c r="DP782" s="11">
        <f t="shared" si="480"/>
        <v>0</v>
      </c>
      <c r="DQ782" s="11">
        <f t="shared" si="481"/>
        <v>0</v>
      </c>
      <c r="DR782" s="11"/>
      <c r="DS782" s="11"/>
      <c r="DT782" s="11"/>
      <c r="DU782" s="2"/>
      <c r="DV782" s="2"/>
      <c r="DW782" s="2"/>
      <c r="DX782" s="2"/>
      <c r="DY782" s="2"/>
    </row>
    <row r="783" spans="1:129" ht="18" hidden="1" customHeight="1" outlineLevel="1" x14ac:dyDescent="0.15">
      <c r="A783" s="2"/>
      <c r="B783" s="53">
        <f t="shared" si="482"/>
        <v>779</v>
      </c>
      <c r="C783" s="5"/>
      <c r="D783" s="6"/>
      <c r="E783" s="7"/>
      <c r="F783" s="8"/>
      <c r="G783" s="111"/>
      <c r="H783" s="112"/>
      <c r="I783" s="113">
        <f t="shared" si="447"/>
        <v>0</v>
      </c>
      <c r="J783" s="114">
        <f t="shared" si="448"/>
        <v>0</v>
      </c>
      <c r="K783" s="115">
        <f t="shared" si="445"/>
        <v>0</v>
      </c>
      <c r="L783" s="113">
        <f t="shared" si="449"/>
        <v>0</v>
      </c>
      <c r="M783" s="114">
        <f t="shared" si="450"/>
        <v>0</v>
      </c>
      <c r="N783" s="115">
        <f t="shared" si="446"/>
        <v>0</v>
      </c>
      <c r="O783" s="113">
        <f t="shared" si="451"/>
        <v>0</v>
      </c>
      <c r="P783" s="116">
        <f t="shared" si="452"/>
        <v>0</v>
      </c>
      <c r="Q783" s="117">
        <f t="shared" si="453"/>
        <v>0</v>
      </c>
      <c r="R783" s="118">
        <f t="shared" si="454"/>
        <v>0</v>
      </c>
      <c r="S783" s="111"/>
      <c r="T783" s="112"/>
      <c r="U783" s="119">
        <f t="shared" si="455"/>
        <v>0</v>
      </c>
      <c r="V783" s="120"/>
      <c r="W783" s="115">
        <f>IFERROR(IF(V783="",0,(SUMIF($G$3:U$3,"金额-入",$G783:U783)-SUMIF($G$3:U$3,"金额-出",$G783:U783))/(SUMIF($G$3:U$3,"数量-入",$G783:U783)-SUMIF($G$3:U$3,"数量-出",$G783:U783))),0)</f>
        <v>0</v>
      </c>
      <c r="X783" s="115">
        <f t="shared" si="456"/>
        <v>0</v>
      </c>
      <c r="Y783" s="121"/>
      <c r="Z783" s="122"/>
      <c r="AA783" s="111"/>
      <c r="AB783" s="112"/>
      <c r="AC783" s="119">
        <f t="shared" si="457"/>
        <v>0</v>
      </c>
      <c r="AD783" s="120"/>
      <c r="AE783" s="115">
        <f>IFERROR(IF(AD783="",0,(SUMIF($G$3:AC$3,"金额-入",$G783:AC783)-SUMIF($G$3:AC$3,"金额-出",$G783:AC783))/(SUMIF($G$3:AC$3,"数量-入",$G783:AC783)-SUMIF($G$3:AC$3,"数量-出",$G783:AC783))),0)</f>
        <v>0</v>
      </c>
      <c r="AF783" s="115">
        <f t="shared" si="458"/>
        <v>0</v>
      </c>
      <c r="AG783" s="121"/>
      <c r="AH783" s="122"/>
      <c r="AI783" s="123"/>
      <c r="AJ783" s="112"/>
      <c r="AK783" s="119">
        <f t="shared" si="459"/>
        <v>0</v>
      </c>
      <c r="AL783" s="124"/>
      <c r="AM783" s="115">
        <f>IFERROR(IF(AL783="",0,(SUMIF($G$3:AK$3,"金额-入",$G783:AK783)-SUMIF($G$3:AK$3,"金额-出",$G783:AK783))/(SUMIF($G$3:AK$3,"数量-入",$G783:AK783)-SUMIF($G$3:AK$3,"数量-出",$G783:AK783))),0)</f>
        <v>0</v>
      </c>
      <c r="AN783" s="115">
        <f t="shared" si="460"/>
        <v>0</v>
      </c>
      <c r="AO783" s="125"/>
      <c r="AP783" s="126"/>
      <c r="AQ783" s="123"/>
      <c r="AR783" s="112"/>
      <c r="AS783" s="119">
        <f t="shared" si="461"/>
        <v>0</v>
      </c>
      <c r="AT783" s="124"/>
      <c r="AU783" s="115">
        <f>IFERROR(IF(AT783="",0,(SUMIF($G$3:AS$3,"金额-入",$G783:AS783)-SUMIF($G$3:AS$3,"金额-出",$G783:AS783))/(SUMIF($G$3:AS$3,"数量-入",$G783:AS783)-SUMIF($G$3:AS$3,"数量-出",$G783:AS783))),0)</f>
        <v>0</v>
      </c>
      <c r="AV783" s="115">
        <f t="shared" si="462"/>
        <v>0</v>
      </c>
      <c r="AW783" s="125"/>
      <c r="AX783" s="126"/>
      <c r="AY783" s="123"/>
      <c r="AZ783" s="112"/>
      <c r="BA783" s="119">
        <f t="shared" si="463"/>
        <v>0</v>
      </c>
      <c r="BB783" s="124"/>
      <c r="BC783" s="115">
        <f>IFERROR(IF(BB783="",0,(SUMIF($G$3:BA$3,"金额-入",$G783:BA783)-SUMIF($G$3:BA$3,"金额-出",$G783:BA783))/(SUMIF($G$3:BA$3,"数量-入",$G783:BA783)-SUMIF($G$3:BA$3,"数量-出",$G783:BA783))),0)</f>
        <v>0</v>
      </c>
      <c r="BD783" s="115">
        <f t="shared" si="464"/>
        <v>0</v>
      </c>
      <c r="BE783" s="125"/>
      <c r="BF783" s="126"/>
      <c r="BG783" s="123"/>
      <c r="BH783" s="112"/>
      <c r="BI783" s="119">
        <f t="shared" si="465"/>
        <v>0</v>
      </c>
      <c r="BJ783" s="124"/>
      <c r="BK783" s="115">
        <f>IFERROR(IF(BJ783="",0,(SUMIF($G$3:BI$3,"金额-入",$G783:BI783)-SUMIF($G$3:BI$3,"金额-出",$G783:BI783))/(SUMIF($G$3:BI$3,"数量-入",$G783:BI783)-SUMIF($G$3:BI$3,"数量-出",$G783:BI783))),0)</f>
        <v>0</v>
      </c>
      <c r="BL783" s="115">
        <f t="shared" si="466"/>
        <v>0</v>
      </c>
      <c r="BM783" s="125"/>
      <c r="BN783" s="126"/>
      <c r="BO783" s="123"/>
      <c r="BP783" s="112"/>
      <c r="BQ783" s="119">
        <f t="shared" si="467"/>
        <v>0</v>
      </c>
      <c r="BR783" s="124"/>
      <c r="BS783" s="115">
        <f>IFERROR(IF(BR783="",0,(SUMIF($G$3:BQ$3,"金额-入",$G783:BQ783)-SUMIF($G$3:BQ$3,"金额-出",$G783:BQ783))/(SUMIF($G$3:BQ$3,"数量-入",$G783:BQ783)-SUMIF($G$3:BQ$3,"数量-出",$G783:BQ783))),0)</f>
        <v>0</v>
      </c>
      <c r="BT783" s="115">
        <f t="shared" si="468"/>
        <v>0</v>
      </c>
      <c r="BU783" s="125"/>
      <c r="BV783" s="126"/>
      <c r="BW783" s="123"/>
      <c r="BX783" s="112"/>
      <c r="BY783" s="119">
        <f t="shared" si="469"/>
        <v>0</v>
      </c>
      <c r="BZ783" s="124"/>
      <c r="CA783" s="115">
        <f>IFERROR(IF(BZ783="",0,(SUMIF($G$3:BY$3,"金额-入",$G783:BY783)-SUMIF($G$3:BY$3,"金额-出",$G783:BY783))/(SUMIF($G$3:BY$3,"数量-入",$G783:BY783)-SUMIF($G$3:BY$3,"数量-出",$G783:BY783))),0)</f>
        <v>0</v>
      </c>
      <c r="CB783" s="115">
        <f t="shared" si="470"/>
        <v>0</v>
      </c>
      <c r="CC783" s="125"/>
      <c r="CD783" s="126"/>
      <c r="CE783" s="123"/>
      <c r="CF783" s="112"/>
      <c r="CG783" s="119">
        <f t="shared" si="471"/>
        <v>0</v>
      </c>
      <c r="CH783" s="124"/>
      <c r="CI783" s="115">
        <f>IFERROR(IF(CH783="",0,(SUMIF($G$3:CG$3,"金额-入",$G783:CG783)-SUMIF($G$3:CG$3,"金额-出",$G783:CG783))/(SUMIF($G$3:CG$3,"数量-入",$G783:CG783)-SUMIF($G$3:CG$3,"数量-出",$G783:CG783))),0)</f>
        <v>0</v>
      </c>
      <c r="CJ783" s="115">
        <f t="shared" si="472"/>
        <v>0</v>
      </c>
      <c r="CK783" s="125"/>
      <c r="CL783" s="126"/>
      <c r="CM783" s="123"/>
      <c r="CN783" s="112"/>
      <c r="CO783" s="119">
        <f t="shared" si="473"/>
        <v>0</v>
      </c>
      <c r="CP783" s="124"/>
      <c r="CQ783" s="115">
        <f>IFERROR(IF(CP783="",0,(SUMIF($G$3:CO$3,"金额-入",$G783:CO783)-SUMIF($G$3:CO$3,"金额-出",$G783:CO783))/(SUMIF($G$3:CO$3,"数量-入",$G783:CO783)-SUMIF($G$3:CO$3,"数量-出",$G783:CO783))),0)</f>
        <v>0</v>
      </c>
      <c r="CR783" s="115">
        <f t="shared" si="474"/>
        <v>0</v>
      </c>
      <c r="CS783" s="125"/>
      <c r="CT783" s="126"/>
      <c r="CU783" s="123"/>
      <c r="CV783" s="112"/>
      <c r="CW783" s="119">
        <f t="shared" si="475"/>
        <v>0</v>
      </c>
      <c r="CX783" s="124"/>
      <c r="CY783" s="115">
        <f>IFERROR(IF(CX783="",0,(SUMIF($G$3:CW$3,"金额-入",$G783:CW783)-SUMIF($G$3:CW$3,"金额-出",$G783:CW783))/(SUMIF($G$3:CW$3,"数量-入",$G783:CW783)-SUMIF($G$3:CW$3,"数量-出",$G783:CW783))),0)</f>
        <v>0</v>
      </c>
      <c r="CZ783" s="115">
        <f t="shared" si="476"/>
        <v>0</v>
      </c>
      <c r="DA783" s="125"/>
      <c r="DB783" s="126"/>
      <c r="DC783" s="123"/>
      <c r="DD783" s="112"/>
      <c r="DE783" s="119">
        <f t="shared" si="477"/>
        <v>0</v>
      </c>
      <c r="DF783" s="124"/>
      <c r="DG783" s="115">
        <f>IFERROR(IF(DF783="",0,(SUMIF($G$3:DE$3,"金额-入",$G783:DE783)-SUMIF($G$3:DE$3,"金额-出",$G783:DE783))/(SUMIF($G$3:DE$3,"数量-入",$G783:DE783)-SUMIF($G$3:DE$3,"数量-出",$G783:DE783))),0)</f>
        <v>0</v>
      </c>
      <c r="DH783" s="115">
        <f t="shared" si="478"/>
        <v>0</v>
      </c>
      <c r="DI783" s="125"/>
      <c r="DJ783" s="126"/>
      <c r="DK783" s="109">
        <f t="array" ref="DK783">MIN(IF(($G$3:$DJ$3="单价")*(G783:DJ783&lt;&gt;0),G783:DJ783))</f>
        <v>0</v>
      </c>
      <c r="DL783" s="97">
        <f t="array" ref="DL783">MAX(IF($G$3:$DJ$3="单价",G783:DJ783))</f>
        <v>0</v>
      </c>
      <c r="DM783" s="115">
        <f t="shared" si="479"/>
        <v>0</v>
      </c>
      <c r="DN783" s="127"/>
      <c r="DO783" s="2"/>
      <c r="DP783" s="11">
        <f t="shared" si="480"/>
        <v>0</v>
      </c>
      <c r="DQ783" s="11">
        <f t="shared" si="481"/>
        <v>0</v>
      </c>
      <c r="DR783" s="11"/>
      <c r="DS783" s="11"/>
      <c r="DT783" s="11"/>
      <c r="DU783" s="2"/>
      <c r="DV783" s="2"/>
      <c r="DW783" s="2"/>
      <c r="DX783" s="2"/>
      <c r="DY783" s="2"/>
    </row>
    <row r="784" spans="1:129" ht="18" hidden="1" customHeight="1" outlineLevel="1" x14ac:dyDescent="0.15">
      <c r="A784" s="2"/>
      <c r="B784" s="53">
        <f t="shared" si="482"/>
        <v>780</v>
      </c>
      <c r="C784" s="5"/>
      <c r="D784" s="6"/>
      <c r="E784" s="7"/>
      <c r="F784" s="8"/>
      <c r="G784" s="111"/>
      <c r="H784" s="112"/>
      <c r="I784" s="113">
        <f t="shared" si="447"/>
        <v>0</v>
      </c>
      <c r="J784" s="114">
        <f t="shared" si="448"/>
        <v>0</v>
      </c>
      <c r="K784" s="115">
        <f t="shared" si="445"/>
        <v>0</v>
      </c>
      <c r="L784" s="113">
        <f t="shared" si="449"/>
        <v>0</v>
      </c>
      <c r="M784" s="114">
        <f t="shared" si="450"/>
        <v>0</v>
      </c>
      <c r="N784" s="115">
        <f t="shared" si="446"/>
        <v>0</v>
      </c>
      <c r="O784" s="113">
        <f t="shared" si="451"/>
        <v>0</v>
      </c>
      <c r="P784" s="116">
        <f t="shared" si="452"/>
        <v>0</v>
      </c>
      <c r="Q784" s="117">
        <f t="shared" si="453"/>
        <v>0</v>
      </c>
      <c r="R784" s="118">
        <f t="shared" si="454"/>
        <v>0</v>
      </c>
      <c r="S784" s="111"/>
      <c r="T784" s="112"/>
      <c r="U784" s="119">
        <f t="shared" si="455"/>
        <v>0</v>
      </c>
      <c r="V784" s="120"/>
      <c r="W784" s="115">
        <f>IFERROR(IF(V784="",0,(SUMIF($G$3:U$3,"金额-入",$G784:U784)-SUMIF($G$3:U$3,"金额-出",$G784:U784))/(SUMIF($G$3:U$3,"数量-入",$G784:U784)-SUMIF($G$3:U$3,"数量-出",$G784:U784))),0)</f>
        <v>0</v>
      </c>
      <c r="X784" s="115">
        <f t="shared" si="456"/>
        <v>0</v>
      </c>
      <c r="Y784" s="121"/>
      <c r="Z784" s="122"/>
      <c r="AA784" s="111"/>
      <c r="AB784" s="112"/>
      <c r="AC784" s="119">
        <f t="shared" si="457"/>
        <v>0</v>
      </c>
      <c r="AD784" s="120"/>
      <c r="AE784" s="115">
        <f>IFERROR(IF(AD784="",0,(SUMIF($G$3:AC$3,"金额-入",$G784:AC784)-SUMIF($G$3:AC$3,"金额-出",$G784:AC784))/(SUMIF($G$3:AC$3,"数量-入",$G784:AC784)-SUMIF($G$3:AC$3,"数量-出",$G784:AC784))),0)</f>
        <v>0</v>
      </c>
      <c r="AF784" s="115">
        <f t="shared" si="458"/>
        <v>0</v>
      </c>
      <c r="AG784" s="121"/>
      <c r="AH784" s="122"/>
      <c r="AI784" s="123"/>
      <c r="AJ784" s="112"/>
      <c r="AK784" s="119">
        <f t="shared" si="459"/>
        <v>0</v>
      </c>
      <c r="AL784" s="124"/>
      <c r="AM784" s="115">
        <f>IFERROR(IF(AL784="",0,(SUMIF($G$3:AK$3,"金额-入",$G784:AK784)-SUMIF($G$3:AK$3,"金额-出",$G784:AK784))/(SUMIF($G$3:AK$3,"数量-入",$G784:AK784)-SUMIF($G$3:AK$3,"数量-出",$G784:AK784))),0)</f>
        <v>0</v>
      </c>
      <c r="AN784" s="115">
        <f t="shared" si="460"/>
        <v>0</v>
      </c>
      <c r="AO784" s="125"/>
      <c r="AP784" s="126"/>
      <c r="AQ784" s="123"/>
      <c r="AR784" s="112"/>
      <c r="AS784" s="119">
        <f t="shared" si="461"/>
        <v>0</v>
      </c>
      <c r="AT784" s="124"/>
      <c r="AU784" s="115">
        <f>IFERROR(IF(AT784="",0,(SUMIF($G$3:AS$3,"金额-入",$G784:AS784)-SUMIF($G$3:AS$3,"金额-出",$G784:AS784))/(SUMIF($G$3:AS$3,"数量-入",$G784:AS784)-SUMIF($G$3:AS$3,"数量-出",$G784:AS784))),0)</f>
        <v>0</v>
      </c>
      <c r="AV784" s="115">
        <f t="shared" si="462"/>
        <v>0</v>
      </c>
      <c r="AW784" s="125"/>
      <c r="AX784" s="126"/>
      <c r="AY784" s="123"/>
      <c r="AZ784" s="112"/>
      <c r="BA784" s="119">
        <f t="shared" si="463"/>
        <v>0</v>
      </c>
      <c r="BB784" s="124"/>
      <c r="BC784" s="115">
        <f>IFERROR(IF(BB784="",0,(SUMIF($G$3:BA$3,"金额-入",$G784:BA784)-SUMIF($G$3:BA$3,"金额-出",$G784:BA784))/(SUMIF($G$3:BA$3,"数量-入",$G784:BA784)-SUMIF($G$3:BA$3,"数量-出",$G784:BA784))),0)</f>
        <v>0</v>
      </c>
      <c r="BD784" s="115">
        <f t="shared" si="464"/>
        <v>0</v>
      </c>
      <c r="BE784" s="125"/>
      <c r="BF784" s="126"/>
      <c r="BG784" s="123"/>
      <c r="BH784" s="112"/>
      <c r="BI784" s="119">
        <f t="shared" si="465"/>
        <v>0</v>
      </c>
      <c r="BJ784" s="124"/>
      <c r="BK784" s="115">
        <f>IFERROR(IF(BJ784="",0,(SUMIF($G$3:BI$3,"金额-入",$G784:BI784)-SUMIF($G$3:BI$3,"金额-出",$G784:BI784))/(SUMIF($G$3:BI$3,"数量-入",$G784:BI784)-SUMIF($G$3:BI$3,"数量-出",$G784:BI784))),0)</f>
        <v>0</v>
      </c>
      <c r="BL784" s="115">
        <f t="shared" si="466"/>
        <v>0</v>
      </c>
      <c r="BM784" s="125"/>
      <c r="BN784" s="126"/>
      <c r="BO784" s="123"/>
      <c r="BP784" s="112"/>
      <c r="BQ784" s="119">
        <f t="shared" si="467"/>
        <v>0</v>
      </c>
      <c r="BR784" s="124"/>
      <c r="BS784" s="115">
        <f>IFERROR(IF(BR784="",0,(SUMIF($G$3:BQ$3,"金额-入",$G784:BQ784)-SUMIF($G$3:BQ$3,"金额-出",$G784:BQ784))/(SUMIF($G$3:BQ$3,"数量-入",$G784:BQ784)-SUMIF($G$3:BQ$3,"数量-出",$G784:BQ784))),0)</f>
        <v>0</v>
      </c>
      <c r="BT784" s="115">
        <f t="shared" si="468"/>
        <v>0</v>
      </c>
      <c r="BU784" s="125"/>
      <c r="BV784" s="126"/>
      <c r="BW784" s="123"/>
      <c r="BX784" s="112"/>
      <c r="BY784" s="119">
        <f t="shared" si="469"/>
        <v>0</v>
      </c>
      <c r="BZ784" s="124"/>
      <c r="CA784" s="115">
        <f>IFERROR(IF(BZ784="",0,(SUMIF($G$3:BY$3,"金额-入",$G784:BY784)-SUMIF($G$3:BY$3,"金额-出",$G784:BY784))/(SUMIF($G$3:BY$3,"数量-入",$G784:BY784)-SUMIF($G$3:BY$3,"数量-出",$G784:BY784))),0)</f>
        <v>0</v>
      </c>
      <c r="CB784" s="115">
        <f t="shared" si="470"/>
        <v>0</v>
      </c>
      <c r="CC784" s="125"/>
      <c r="CD784" s="126"/>
      <c r="CE784" s="123"/>
      <c r="CF784" s="112"/>
      <c r="CG784" s="119">
        <f t="shared" si="471"/>
        <v>0</v>
      </c>
      <c r="CH784" s="124"/>
      <c r="CI784" s="115">
        <f>IFERROR(IF(CH784="",0,(SUMIF($G$3:CG$3,"金额-入",$G784:CG784)-SUMIF($G$3:CG$3,"金额-出",$G784:CG784))/(SUMIF($G$3:CG$3,"数量-入",$G784:CG784)-SUMIF($G$3:CG$3,"数量-出",$G784:CG784))),0)</f>
        <v>0</v>
      </c>
      <c r="CJ784" s="115">
        <f t="shared" si="472"/>
        <v>0</v>
      </c>
      <c r="CK784" s="125"/>
      <c r="CL784" s="126"/>
      <c r="CM784" s="123"/>
      <c r="CN784" s="112"/>
      <c r="CO784" s="119">
        <f t="shared" si="473"/>
        <v>0</v>
      </c>
      <c r="CP784" s="124"/>
      <c r="CQ784" s="115">
        <f>IFERROR(IF(CP784="",0,(SUMIF($G$3:CO$3,"金额-入",$G784:CO784)-SUMIF($G$3:CO$3,"金额-出",$G784:CO784))/(SUMIF($G$3:CO$3,"数量-入",$G784:CO784)-SUMIF($G$3:CO$3,"数量-出",$G784:CO784))),0)</f>
        <v>0</v>
      </c>
      <c r="CR784" s="115">
        <f t="shared" si="474"/>
        <v>0</v>
      </c>
      <c r="CS784" s="125"/>
      <c r="CT784" s="126"/>
      <c r="CU784" s="123"/>
      <c r="CV784" s="112"/>
      <c r="CW784" s="119">
        <f t="shared" si="475"/>
        <v>0</v>
      </c>
      <c r="CX784" s="124"/>
      <c r="CY784" s="115">
        <f>IFERROR(IF(CX784="",0,(SUMIF($G$3:CW$3,"金额-入",$G784:CW784)-SUMIF($G$3:CW$3,"金额-出",$G784:CW784))/(SUMIF($G$3:CW$3,"数量-入",$G784:CW784)-SUMIF($G$3:CW$3,"数量-出",$G784:CW784))),0)</f>
        <v>0</v>
      </c>
      <c r="CZ784" s="115">
        <f t="shared" si="476"/>
        <v>0</v>
      </c>
      <c r="DA784" s="125"/>
      <c r="DB784" s="126"/>
      <c r="DC784" s="123"/>
      <c r="DD784" s="112"/>
      <c r="DE784" s="119">
        <f t="shared" si="477"/>
        <v>0</v>
      </c>
      <c r="DF784" s="124"/>
      <c r="DG784" s="115">
        <f>IFERROR(IF(DF784="",0,(SUMIF($G$3:DE$3,"金额-入",$G784:DE784)-SUMIF($G$3:DE$3,"金额-出",$G784:DE784))/(SUMIF($G$3:DE$3,"数量-入",$G784:DE784)-SUMIF($G$3:DE$3,"数量-出",$G784:DE784))),0)</f>
        <v>0</v>
      </c>
      <c r="DH784" s="115">
        <f t="shared" si="478"/>
        <v>0</v>
      </c>
      <c r="DI784" s="125"/>
      <c r="DJ784" s="126"/>
      <c r="DK784" s="109">
        <f t="array" ref="DK784">MIN(IF(($G$3:$DJ$3="单价")*(G784:DJ784&lt;&gt;0),G784:DJ784))</f>
        <v>0</v>
      </c>
      <c r="DL784" s="97">
        <f t="array" ref="DL784">MAX(IF($G$3:$DJ$3="单价",G784:DJ784))</f>
        <v>0</v>
      </c>
      <c r="DM784" s="115">
        <f t="shared" si="479"/>
        <v>0</v>
      </c>
      <c r="DN784" s="127"/>
      <c r="DO784" s="2"/>
      <c r="DP784" s="11">
        <f t="shared" si="480"/>
        <v>0</v>
      </c>
      <c r="DQ784" s="11">
        <f t="shared" si="481"/>
        <v>0</v>
      </c>
      <c r="DR784" s="11"/>
      <c r="DS784" s="11"/>
      <c r="DT784" s="11"/>
      <c r="DU784" s="2"/>
      <c r="DV784" s="2"/>
      <c r="DW784" s="2"/>
      <c r="DX784" s="2"/>
      <c r="DY784" s="2"/>
    </row>
    <row r="785" spans="1:129" ht="18" hidden="1" customHeight="1" outlineLevel="1" x14ac:dyDescent="0.15">
      <c r="A785" s="2"/>
      <c r="B785" s="53">
        <f t="shared" si="482"/>
        <v>781</v>
      </c>
      <c r="C785" s="5"/>
      <c r="D785" s="6"/>
      <c r="E785" s="7"/>
      <c r="F785" s="8"/>
      <c r="G785" s="111"/>
      <c r="H785" s="112"/>
      <c r="I785" s="113">
        <f t="shared" si="447"/>
        <v>0</v>
      </c>
      <c r="J785" s="114">
        <f t="shared" si="448"/>
        <v>0</v>
      </c>
      <c r="K785" s="115">
        <f t="shared" si="445"/>
        <v>0</v>
      </c>
      <c r="L785" s="113">
        <f t="shared" si="449"/>
        <v>0</v>
      </c>
      <c r="M785" s="114">
        <f t="shared" si="450"/>
        <v>0</v>
      </c>
      <c r="N785" s="115">
        <f t="shared" si="446"/>
        <v>0</v>
      </c>
      <c r="O785" s="113">
        <f t="shared" si="451"/>
        <v>0</v>
      </c>
      <c r="P785" s="116">
        <f t="shared" si="452"/>
        <v>0</v>
      </c>
      <c r="Q785" s="117">
        <f t="shared" si="453"/>
        <v>0</v>
      </c>
      <c r="R785" s="118">
        <f t="shared" si="454"/>
        <v>0</v>
      </c>
      <c r="S785" s="111"/>
      <c r="T785" s="112"/>
      <c r="U785" s="119">
        <f t="shared" si="455"/>
        <v>0</v>
      </c>
      <c r="V785" s="120"/>
      <c r="W785" s="115">
        <f>IFERROR(IF(V785="",0,(SUMIF($G$3:U$3,"金额-入",$G785:U785)-SUMIF($G$3:U$3,"金额-出",$G785:U785))/(SUMIF($G$3:U$3,"数量-入",$G785:U785)-SUMIF($G$3:U$3,"数量-出",$G785:U785))),0)</f>
        <v>0</v>
      </c>
      <c r="X785" s="115">
        <f t="shared" si="456"/>
        <v>0</v>
      </c>
      <c r="Y785" s="121"/>
      <c r="Z785" s="122"/>
      <c r="AA785" s="111"/>
      <c r="AB785" s="112"/>
      <c r="AC785" s="119">
        <f t="shared" si="457"/>
        <v>0</v>
      </c>
      <c r="AD785" s="120"/>
      <c r="AE785" s="115">
        <f>IFERROR(IF(AD785="",0,(SUMIF($G$3:AC$3,"金额-入",$G785:AC785)-SUMIF($G$3:AC$3,"金额-出",$G785:AC785))/(SUMIF($G$3:AC$3,"数量-入",$G785:AC785)-SUMIF($G$3:AC$3,"数量-出",$G785:AC785))),0)</f>
        <v>0</v>
      </c>
      <c r="AF785" s="115">
        <f t="shared" si="458"/>
        <v>0</v>
      </c>
      <c r="AG785" s="121"/>
      <c r="AH785" s="122"/>
      <c r="AI785" s="123"/>
      <c r="AJ785" s="112"/>
      <c r="AK785" s="119">
        <f t="shared" si="459"/>
        <v>0</v>
      </c>
      <c r="AL785" s="124"/>
      <c r="AM785" s="115">
        <f>IFERROR(IF(AL785="",0,(SUMIF($G$3:AK$3,"金额-入",$G785:AK785)-SUMIF($G$3:AK$3,"金额-出",$G785:AK785))/(SUMIF($G$3:AK$3,"数量-入",$G785:AK785)-SUMIF($G$3:AK$3,"数量-出",$G785:AK785))),0)</f>
        <v>0</v>
      </c>
      <c r="AN785" s="115">
        <f t="shared" si="460"/>
        <v>0</v>
      </c>
      <c r="AO785" s="125"/>
      <c r="AP785" s="126"/>
      <c r="AQ785" s="123"/>
      <c r="AR785" s="112"/>
      <c r="AS785" s="119">
        <f t="shared" si="461"/>
        <v>0</v>
      </c>
      <c r="AT785" s="124"/>
      <c r="AU785" s="115">
        <f>IFERROR(IF(AT785="",0,(SUMIF($G$3:AS$3,"金额-入",$G785:AS785)-SUMIF($G$3:AS$3,"金额-出",$G785:AS785))/(SUMIF($G$3:AS$3,"数量-入",$G785:AS785)-SUMIF($G$3:AS$3,"数量-出",$G785:AS785))),0)</f>
        <v>0</v>
      </c>
      <c r="AV785" s="115">
        <f t="shared" si="462"/>
        <v>0</v>
      </c>
      <c r="AW785" s="125"/>
      <c r="AX785" s="126"/>
      <c r="AY785" s="123"/>
      <c r="AZ785" s="112"/>
      <c r="BA785" s="119">
        <f t="shared" si="463"/>
        <v>0</v>
      </c>
      <c r="BB785" s="124"/>
      <c r="BC785" s="115">
        <f>IFERROR(IF(BB785="",0,(SUMIF($G$3:BA$3,"金额-入",$G785:BA785)-SUMIF($G$3:BA$3,"金额-出",$G785:BA785))/(SUMIF($G$3:BA$3,"数量-入",$G785:BA785)-SUMIF($G$3:BA$3,"数量-出",$G785:BA785))),0)</f>
        <v>0</v>
      </c>
      <c r="BD785" s="115">
        <f t="shared" si="464"/>
        <v>0</v>
      </c>
      <c r="BE785" s="125"/>
      <c r="BF785" s="126"/>
      <c r="BG785" s="123"/>
      <c r="BH785" s="112"/>
      <c r="BI785" s="119">
        <f t="shared" si="465"/>
        <v>0</v>
      </c>
      <c r="BJ785" s="124"/>
      <c r="BK785" s="115">
        <f>IFERROR(IF(BJ785="",0,(SUMIF($G$3:BI$3,"金额-入",$G785:BI785)-SUMIF($G$3:BI$3,"金额-出",$G785:BI785))/(SUMIF($G$3:BI$3,"数量-入",$G785:BI785)-SUMIF($G$3:BI$3,"数量-出",$G785:BI785))),0)</f>
        <v>0</v>
      </c>
      <c r="BL785" s="115">
        <f t="shared" si="466"/>
        <v>0</v>
      </c>
      <c r="BM785" s="125"/>
      <c r="BN785" s="126"/>
      <c r="BO785" s="123"/>
      <c r="BP785" s="112"/>
      <c r="BQ785" s="119">
        <f t="shared" si="467"/>
        <v>0</v>
      </c>
      <c r="BR785" s="124"/>
      <c r="BS785" s="115">
        <f>IFERROR(IF(BR785="",0,(SUMIF($G$3:BQ$3,"金额-入",$G785:BQ785)-SUMIF($G$3:BQ$3,"金额-出",$G785:BQ785))/(SUMIF($G$3:BQ$3,"数量-入",$G785:BQ785)-SUMIF($G$3:BQ$3,"数量-出",$G785:BQ785))),0)</f>
        <v>0</v>
      </c>
      <c r="BT785" s="115">
        <f t="shared" si="468"/>
        <v>0</v>
      </c>
      <c r="BU785" s="125"/>
      <c r="BV785" s="126"/>
      <c r="BW785" s="123"/>
      <c r="BX785" s="112"/>
      <c r="BY785" s="119">
        <f t="shared" si="469"/>
        <v>0</v>
      </c>
      <c r="BZ785" s="124"/>
      <c r="CA785" s="115">
        <f>IFERROR(IF(BZ785="",0,(SUMIF($G$3:BY$3,"金额-入",$G785:BY785)-SUMIF($G$3:BY$3,"金额-出",$G785:BY785))/(SUMIF($G$3:BY$3,"数量-入",$G785:BY785)-SUMIF($G$3:BY$3,"数量-出",$G785:BY785))),0)</f>
        <v>0</v>
      </c>
      <c r="CB785" s="115">
        <f t="shared" si="470"/>
        <v>0</v>
      </c>
      <c r="CC785" s="125"/>
      <c r="CD785" s="126"/>
      <c r="CE785" s="123"/>
      <c r="CF785" s="112"/>
      <c r="CG785" s="119">
        <f t="shared" si="471"/>
        <v>0</v>
      </c>
      <c r="CH785" s="124"/>
      <c r="CI785" s="115">
        <f>IFERROR(IF(CH785="",0,(SUMIF($G$3:CG$3,"金额-入",$G785:CG785)-SUMIF($G$3:CG$3,"金额-出",$G785:CG785))/(SUMIF($G$3:CG$3,"数量-入",$G785:CG785)-SUMIF($G$3:CG$3,"数量-出",$G785:CG785))),0)</f>
        <v>0</v>
      </c>
      <c r="CJ785" s="115">
        <f t="shared" si="472"/>
        <v>0</v>
      </c>
      <c r="CK785" s="125"/>
      <c r="CL785" s="126"/>
      <c r="CM785" s="123"/>
      <c r="CN785" s="112"/>
      <c r="CO785" s="119">
        <f t="shared" si="473"/>
        <v>0</v>
      </c>
      <c r="CP785" s="124"/>
      <c r="CQ785" s="115">
        <f>IFERROR(IF(CP785="",0,(SUMIF($G$3:CO$3,"金额-入",$G785:CO785)-SUMIF($G$3:CO$3,"金额-出",$G785:CO785))/(SUMIF($G$3:CO$3,"数量-入",$G785:CO785)-SUMIF($G$3:CO$3,"数量-出",$G785:CO785))),0)</f>
        <v>0</v>
      </c>
      <c r="CR785" s="115">
        <f t="shared" si="474"/>
        <v>0</v>
      </c>
      <c r="CS785" s="125"/>
      <c r="CT785" s="126"/>
      <c r="CU785" s="123"/>
      <c r="CV785" s="112"/>
      <c r="CW785" s="119">
        <f t="shared" si="475"/>
        <v>0</v>
      </c>
      <c r="CX785" s="124"/>
      <c r="CY785" s="115">
        <f>IFERROR(IF(CX785="",0,(SUMIF($G$3:CW$3,"金额-入",$G785:CW785)-SUMIF($G$3:CW$3,"金额-出",$G785:CW785))/(SUMIF($G$3:CW$3,"数量-入",$G785:CW785)-SUMIF($G$3:CW$3,"数量-出",$G785:CW785))),0)</f>
        <v>0</v>
      </c>
      <c r="CZ785" s="115">
        <f t="shared" si="476"/>
        <v>0</v>
      </c>
      <c r="DA785" s="125"/>
      <c r="DB785" s="126"/>
      <c r="DC785" s="123"/>
      <c r="DD785" s="112"/>
      <c r="DE785" s="119">
        <f t="shared" si="477"/>
        <v>0</v>
      </c>
      <c r="DF785" s="124"/>
      <c r="DG785" s="115">
        <f>IFERROR(IF(DF785="",0,(SUMIF($G$3:DE$3,"金额-入",$G785:DE785)-SUMIF($G$3:DE$3,"金额-出",$G785:DE785))/(SUMIF($G$3:DE$3,"数量-入",$G785:DE785)-SUMIF($G$3:DE$3,"数量-出",$G785:DE785))),0)</f>
        <v>0</v>
      </c>
      <c r="DH785" s="115">
        <f t="shared" si="478"/>
        <v>0</v>
      </c>
      <c r="DI785" s="125"/>
      <c r="DJ785" s="126"/>
      <c r="DK785" s="109">
        <f t="array" ref="DK785">MIN(IF(($G$3:$DJ$3="单价")*(G785:DJ785&lt;&gt;0),G785:DJ785))</f>
        <v>0</v>
      </c>
      <c r="DL785" s="97">
        <f t="array" ref="DL785">MAX(IF($G$3:$DJ$3="单价",G785:DJ785))</f>
        <v>0</v>
      </c>
      <c r="DM785" s="115">
        <f t="shared" si="479"/>
        <v>0</v>
      </c>
      <c r="DN785" s="127"/>
      <c r="DO785" s="2"/>
      <c r="DP785" s="11">
        <f t="shared" si="480"/>
        <v>0</v>
      </c>
      <c r="DQ785" s="11">
        <f t="shared" si="481"/>
        <v>0</v>
      </c>
      <c r="DR785" s="11"/>
      <c r="DS785" s="11"/>
      <c r="DT785" s="11"/>
      <c r="DU785" s="2"/>
      <c r="DV785" s="2"/>
      <c r="DW785" s="2"/>
      <c r="DX785" s="2"/>
      <c r="DY785" s="2"/>
    </row>
    <row r="786" spans="1:129" ht="18" hidden="1" customHeight="1" outlineLevel="1" x14ac:dyDescent="0.15">
      <c r="A786" s="2"/>
      <c r="B786" s="53">
        <f t="shared" si="482"/>
        <v>782</v>
      </c>
      <c r="C786" s="5"/>
      <c r="D786" s="6"/>
      <c r="E786" s="7"/>
      <c r="F786" s="8"/>
      <c r="G786" s="111"/>
      <c r="H786" s="112"/>
      <c r="I786" s="113">
        <f t="shared" si="447"/>
        <v>0</v>
      </c>
      <c r="J786" s="114">
        <f t="shared" si="448"/>
        <v>0</v>
      </c>
      <c r="K786" s="115">
        <f t="shared" ref="K786:K849" si="483">IFERROR(L786/J786,0)</f>
        <v>0</v>
      </c>
      <c r="L786" s="113">
        <f t="shared" si="449"/>
        <v>0</v>
      </c>
      <c r="M786" s="114">
        <f t="shared" si="450"/>
        <v>0</v>
      </c>
      <c r="N786" s="115">
        <f t="shared" ref="N786:N849" si="484">IFERROR(O786/M786,0)</f>
        <v>0</v>
      </c>
      <c r="O786" s="113">
        <f t="shared" si="451"/>
        <v>0</v>
      </c>
      <c r="P786" s="116">
        <f t="shared" si="452"/>
        <v>0</v>
      </c>
      <c r="Q786" s="117">
        <f t="shared" si="453"/>
        <v>0</v>
      </c>
      <c r="R786" s="118">
        <f t="shared" si="454"/>
        <v>0</v>
      </c>
      <c r="S786" s="111"/>
      <c r="T786" s="112"/>
      <c r="U786" s="119">
        <f t="shared" si="455"/>
        <v>0</v>
      </c>
      <c r="V786" s="120"/>
      <c r="W786" s="115">
        <f>IFERROR(IF(V786="",0,(SUMIF($G$3:U$3,"金额-入",$G786:U786)-SUMIF($G$3:U$3,"金额-出",$G786:U786))/(SUMIF($G$3:U$3,"数量-入",$G786:U786)-SUMIF($G$3:U$3,"数量-出",$G786:U786))),0)</f>
        <v>0</v>
      </c>
      <c r="X786" s="115">
        <f t="shared" si="456"/>
        <v>0</v>
      </c>
      <c r="Y786" s="121"/>
      <c r="Z786" s="122"/>
      <c r="AA786" s="111"/>
      <c r="AB786" s="112"/>
      <c r="AC786" s="119">
        <f t="shared" si="457"/>
        <v>0</v>
      </c>
      <c r="AD786" s="120"/>
      <c r="AE786" s="115">
        <f>IFERROR(IF(AD786="",0,(SUMIF($G$3:AC$3,"金额-入",$G786:AC786)-SUMIF($G$3:AC$3,"金额-出",$G786:AC786))/(SUMIF($G$3:AC$3,"数量-入",$G786:AC786)-SUMIF($G$3:AC$3,"数量-出",$G786:AC786))),0)</f>
        <v>0</v>
      </c>
      <c r="AF786" s="115">
        <f t="shared" si="458"/>
        <v>0</v>
      </c>
      <c r="AG786" s="121"/>
      <c r="AH786" s="122"/>
      <c r="AI786" s="123"/>
      <c r="AJ786" s="112"/>
      <c r="AK786" s="119">
        <f t="shared" si="459"/>
        <v>0</v>
      </c>
      <c r="AL786" s="124"/>
      <c r="AM786" s="115">
        <f>IFERROR(IF(AL786="",0,(SUMIF($G$3:AK$3,"金额-入",$G786:AK786)-SUMIF($G$3:AK$3,"金额-出",$G786:AK786))/(SUMIF($G$3:AK$3,"数量-入",$G786:AK786)-SUMIF($G$3:AK$3,"数量-出",$G786:AK786))),0)</f>
        <v>0</v>
      </c>
      <c r="AN786" s="115">
        <f t="shared" si="460"/>
        <v>0</v>
      </c>
      <c r="AO786" s="125"/>
      <c r="AP786" s="126"/>
      <c r="AQ786" s="123"/>
      <c r="AR786" s="112"/>
      <c r="AS786" s="119">
        <f t="shared" si="461"/>
        <v>0</v>
      </c>
      <c r="AT786" s="124"/>
      <c r="AU786" s="115">
        <f>IFERROR(IF(AT786="",0,(SUMIF($G$3:AS$3,"金额-入",$G786:AS786)-SUMIF($G$3:AS$3,"金额-出",$G786:AS786))/(SUMIF($G$3:AS$3,"数量-入",$G786:AS786)-SUMIF($G$3:AS$3,"数量-出",$G786:AS786))),0)</f>
        <v>0</v>
      </c>
      <c r="AV786" s="115">
        <f t="shared" si="462"/>
        <v>0</v>
      </c>
      <c r="AW786" s="125"/>
      <c r="AX786" s="126"/>
      <c r="AY786" s="123"/>
      <c r="AZ786" s="112"/>
      <c r="BA786" s="119">
        <f t="shared" si="463"/>
        <v>0</v>
      </c>
      <c r="BB786" s="124"/>
      <c r="BC786" s="115">
        <f>IFERROR(IF(BB786="",0,(SUMIF($G$3:BA$3,"金额-入",$G786:BA786)-SUMIF($G$3:BA$3,"金额-出",$G786:BA786))/(SUMIF($G$3:BA$3,"数量-入",$G786:BA786)-SUMIF($G$3:BA$3,"数量-出",$G786:BA786))),0)</f>
        <v>0</v>
      </c>
      <c r="BD786" s="115">
        <f t="shared" si="464"/>
        <v>0</v>
      </c>
      <c r="BE786" s="125"/>
      <c r="BF786" s="126"/>
      <c r="BG786" s="123"/>
      <c r="BH786" s="112"/>
      <c r="BI786" s="119">
        <f t="shared" si="465"/>
        <v>0</v>
      </c>
      <c r="BJ786" s="124"/>
      <c r="BK786" s="115">
        <f>IFERROR(IF(BJ786="",0,(SUMIF($G$3:BI$3,"金额-入",$G786:BI786)-SUMIF($G$3:BI$3,"金额-出",$G786:BI786))/(SUMIF($G$3:BI$3,"数量-入",$G786:BI786)-SUMIF($G$3:BI$3,"数量-出",$G786:BI786))),0)</f>
        <v>0</v>
      </c>
      <c r="BL786" s="115">
        <f t="shared" si="466"/>
        <v>0</v>
      </c>
      <c r="BM786" s="125"/>
      <c r="BN786" s="126"/>
      <c r="BO786" s="123"/>
      <c r="BP786" s="112"/>
      <c r="BQ786" s="119">
        <f t="shared" si="467"/>
        <v>0</v>
      </c>
      <c r="BR786" s="124"/>
      <c r="BS786" s="115">
        <f>IFERROR(IF(BR786="",0,(SUMIF($G$3:BQ$3,"金额-入",$G786:BQ786)-SUMIF($G$3:BQ$3,"金额-出",$G786:BQ786))/(SUMIF($G$3:BQ$3,"数量-入",$G786:BQ786)-SUMIF($G$3:BQ$3,"数量-出",$G786:BQ786))),0)</f>
        <v>0</v>
      </c>
      <c r="BT786" s="115">
        <f t="shared" si="468"/>
        <v>0</v>
      </c>
      <c r="BU786" s="125"/>
      <c r="BV786" s="126"/>
      <c r="BW786" s="123"/>
      <c r="BX786" s="112"/>
      <c r="BY786" s="119">
        <f t="shared" si="469"/>
        <v>0</v>
      </c>
      <c r="BZ786" s="124"/>
      <c r="CA786" s="115">
        <f>IFERROR(IF(BZ786="",0,(SUMIF($G$3:BY$3,"金额-入",$G786:BY786)-SUMIF($G$3:BY$3,"金额-出",$G786:BY786))/(SUMIF($G$3:BY$3,"数量-入",$G786:BY786)-SUMIF($G$3:BY$3,"数量-出",$G786:BY786))),0)</f>
        <v>0</v>
      </c>
      <c r="CB786" s="115">
        <f t="shared" si="470"/>
        <v>0</v>
      </c>
      <c r="CC786" s="125"/>
      <c r="CD786" s="126"/>
      <c r="CE786" s="123"/>
      <c r="CF786" s="112"/>
      <c r="CG786" s="119">
        <f t="shared" si="471"/>
        <v>0</v>
      </c>
      <c r="CH786" s="124"/>
      <c r="CI786" s="115">
        <f>IFERROR(IF(CH786="",0,(SUMIF($G$3:CG$3,"金额-入",$G786:CG786)-SUMIF($G$3:CG$3,"金额-出",$G786:CG786))/(SUMIF($G$3:CG$3,"数量-入",$G786:CG786)-SUMIF($G$3:CG$3,"数量-出",$G786:CG786))),0)</f>
        <v>0</v>
      </c>
      <c r="CJ786" s="115">
        <f t="shared" si="472"/>
        <v>0</v>
      </c>
      <c r="CK786" s="125"/>
      <c r="CL786" s="126"/>
      <c r="CM786" s="123"/>
      <c r="CN786" s="112"/>
      <c r="CO786" s="119">
        <f t="shared" si="473"/>
        <v>0</v>
      </c>
      <c r="CP786" s="124"/>
      <c r="CQ786" s="115">
        <f>IFERROR(IF(CP786="",0,(SUMIF($G$3:CO$3,"金额-入",$G786:CO786)-SUMIF($G$3:CO$3,"金额-出",$G786:CO786))/(SUMIF($G$3:CO$3,"数量-入",$G786:CO786)-SUMIF($G$3:CO$3,"数量-出",$G786:CO786))),0)</f>
        <v>0</v>
      </c>
      <c r="CR786" s="115">
        <f t="shared" si="474"/>
        <v>0</v>
      </c>
      <c r="CS786" s="125"/>
      <c r="CT786" s="126"/>
      <c r="CU786" s="123"/>
      <c r="CV786" s="112"/>
      <c r="CW786" s="119">
        <f t="shared" si="475"/>
        <v>0</v>
      </c>
      <c r="CX786" s="124"/>
      <c r="CY786" s="115">
        <f>IFERROR(IF(CX786="",0,(SUMIF($G$3:CW$3,"金额-入",$G786:CW786)-SUMIF($G$3:CW$3,"金额-出",$G786:CW786))/(SUMIF($G$3:CW$3,"数量-入",$G786:CW786)-SUMIF($G$3:CW$3,"数量-出",$G786:CW786))),0)</f>
        <v>0</v>
      </c>
      <c r="CZ786" s="115">
        <f t="shared" si="476"/>
        <v>0</v>
      </c>
      <c r="DA786" s="125"/>
      <c r="DB786" s="126"/>
      <c r="DC786" s="123"/>
      <c r="DD786" s="112"/>
      <c r="DE786" s="119">
        <f t="shared" si="477"/>
        <v>0</v>
      </c>
      <c r="DF786" s="124"/>
      <c r="DG786" s="115">
        <f>IFERROR(IF(DF786="",0,(SUMIF($G$3:DE$3,"金额-入",$G786:DE786)-SUMIF($G$3:DE$3,"金额-出",$G786:DE786))/(SUMIF($G$3:DE$3,"数量-入",$G786:DE786)-SUMIF($G$3:DE$3,"数量-出",$G786:DE786))),0)</f>
        <v>0</v>
      </c>
      <c r="DH786" s="115">
        <f t="shared" si="478"/>
        <v>0</v>
      </c>
      <c r="DI786" s="125"/>
      <c r="DJ786" s="126"/>
      <c r="DK786" s="109">
        <f t="array" ref="DK786">MIN(IF(($G$3:$DJ$3="单价")*(G786:DJ786&lt;&gt;0),G786:DJ786))</f>
        <v>0</v>
      </c>
      <c r="DL786" s="97">
        <f t="array" ref="DL786">MAX(IF($G$3:$DJ$3="单价",G786:DJ786))</f>
        <v>0</v>
      </c>
      <c r="DM786" s="115">
        <f t="shared" si="479"/>
        <v>0</v>
      </c>
      <c r="DN786" s="127"/>
      <c r="DO786" s="2"/>
      <c r="DP786" s="11">
        <f t="shared" si="480"/>
        <v>0</v>
      </c>
      <c r="DQ786" s="11">
        <f t="shared" si="481"/>
        <v>0</v>
      </c>
      <c r="DR786" s="11"/>
      <c r="DS786" s="11"/>
      <c r="DT786" s="11"/>
      <c r="DU786" s="2"/>
      <c r="DV786" s="2"/>
      <c r="DW786" s="2"/>
      <c r="DX786" s="2"/>
      <c r="DY786" s="2"/>
    </row>
    <row r="787" spans="1:129" ht="18" hidden="1" customHeight="1" outlineLevel="1" x14ac:dyDescent="0.15">
      <c r="A787" s="2"/>
      <c r="B787" s="53">
        <f t="shared" si="482"/>
        <v>783</v>
      </c>
      <c r="C787" s="5"/>
      <c r="D787" s="6"/>
      <c r="E787" s="7"/>
      <c r="F787" s="8"/>
      <c r="G787" s="111"/>
      <c r="H787" s="112"/>
      <c r="I787" s="113">
        <f t="shared" ref="I787:I850" si="485">G787*H787</f>
        <v>0</v>
      </c>
      <c r="J787" s="114">
        <f t="shared" ref="J787:J850" si="486">+SUMIF($S$3:$DJ$3,"数量-入",S787:DJ787)</f>
        <v>0</v>
      </c>
      <c r="K787" s="115">
        <f t="shared" si="483"/>
        <v>0</v>
      </c>
      <c r="L787" s="113">
        <f t="shared" ref="L787:L850" si="487">+SUMIF($S$3:$DJ$3,"金额-入",S787:DJ787)</f>
        <v>0</v>
      </c>
      <c r="M787" s="114">
        <f t="shared" ref="M787:M850" si="488">SUMIF($S$3:$DJ$3,"数量-出",S787:DJ787)</f>
        <v>0</v>
      </c>
      <c r="N787" s="115">
        <f t="shared" si="484"/>
        <v>0</v>
      </c>
      <c r="O787" s="113">
        <f t="shared" ref="O787:O850" si="489">+SUMIF($S$3:$DJ$3,"金额-出",S787:DJ787)</f>
        <v>0</v>
      </c>
      <c r="P787" s="116">
        <f t="shared" ref="P787:P850" si="490">G787+J787-M787</f>
        <v>0</v>
      </c>
      <c r="Q787" s="117">
        <f t="shared" ref="Q787:Q850" si="491">IFERROR(R787/P787,0)</f>
        <v>0</v>
      </c>
      <c r="R787" s="118">
        <f t="shared" ref="R787:R850" si="492">I787+L787-O787</f>
        <v>0</v>
      </c>
      <c r="S787" s="111"/>
      <c r="T787" s="112"/>
      <c r="U787" s="119">
        <f t="shared" ref="U787:U850" si="493">S787*T787</f>
        <v>0</v>
      </c>
      <c r="V787" s="120"/>
      <c r="W787" s="115">
        <f>IFERROR(IF(V787="",0,(SUMIF($G$3:U$3,"金额-入",$G787:U787)-SUMIF($G$3:U$3,"金额-出",$G787:U787))/(SUMIF($G$3:U$3,"数量-入",$G787:U787)-SUMIF($G$3:U$3,"数量-出",$G787:U787))),0)</f>
        <v>0</v>
      </c>
      <c r="X787" s="115">
        <f t="shared" ref="X787:X850" si="494">V787*W787</f>
        <v>0</v>
      </c>
      <c r="Y787" s="121"/>
      <c r="Z787" s="122"/>
      <c r="AA787" s="111"/>
      <c r="AB787" s="112"/>
      <c r="AC787" s="119">
        <f t="shared" ref="AC787:AC850" si="495">AA787*AB787</f>
        <v>0</v>
      </c>
      <c r="AD787" s="120"/>
      <c r="AE787" s="115">
        <f>IFERROR(IF(AD787="",0,(SUMIF($G$3:AC$3,"金额-入",$G787:AC787)-SUMIF($G$3:AC$3,"金额-出",$G787:AC787))/(SUMIF($G$3:AC$3,"数量-入",$G787:AC787)-SUMIF($G$3:AC$3,"数量-出",$G787:AC787))),0)</f>
        <v>0</v>
      </c>
      <c r="AF787" s="115">
        <f t="shared" ref="AF787:AF850" si="496">AD787*AE787</f>
        <v>0</v>
      </c>
      <c r="AG787" s="121"/>
      <c r="AH787" s="122"/>
      <c r="AI787" s="123"/>
      <c r="AJ787" s="112"/>
      <c r="AK787" s="119">
        <f t="shared" ref="AK787:AK850" si="497">AI787*AJ787</f>
        <v>0</v>
      </c>
      <c r="AL787" s="124"/>
      <c r="AM787" s="115">
        <f>IFERROR(IF(AL787="",0,(SUMIF($G$3:AK$3,"金额-入",$G787:AK787)-SUMIF($G$3:AK$3,"金额-出",$G787:AK787))/(SUMIF($G$3:AK$3,"数量-入",$G787:AK787)-SUMIF($G$3:AK$3,"数量-出",$G787:AK787))),0)</f>
        <v>0</v>
      </c>
      <c r="AN787" s="115">
        <f t="shared" ref="AN787:AN850" si="498">AL787*AM787</f>
        <v>0</v>
      </c>
      <c r="AO787" s="125"/>
      <c r="AP787" s="126"/>
      <c r="AQ787" s="123"/>
      <c r="AR787" s="112"/>
      <c r="AS787" s="119">
        <f t="shared" ref="AS787:AS850" si="499">AQ787*AR787</f>
        <v>0</v>
      </c>
      <c r="AT787" s="124"/>
      <c r="AU787" s="115">
        <f>IFERROR(IF(AT787="",0,(SUMIF($G$3:AS$3,"金额-入",$G787:AS787)-SUMIF($G$3:AS$3,"金额-出",$G787:AS787))/(SUMIF($G$3:AS$3,"数量-入",$G787:AS787)-SUMIF($G$3:AS$3,"数量-出",$G787:AS787))),0)</f>
        <v>0</v>
      </c>
      <c r="AV787" s="115">
        <f t="shared" ref="AV787:AV850" si="500">AT787*AU787</f>
        <v>0</v>
      </c>
      <c r="AW787" s="125"/>
      <c r="AX787" s="126"/>
      <c r="AY787" s="123"/>
      <c r="AZ787" s="112"/>
      <c r="BA787" s="119">
        <f t="shared" ref="BA787:BA850" si="501">AY787*AZ787</f>
        <v>0</v>
      </c>
      <c r="BB787" s="124"/>
      <c r="BC787" s="115">
        <f>IFERROR(IF(BB787="",0,(SUMIF($G$3:BA$3,"金额-入",$G787:BA787)-SUMIF($G$3:BA$3,"金额-出",$G787:BA787))/(SUMIF($G$3:BA$3,"数量-入",$G787:BA787)-SUMIF($G$3:BA$3,"数量-出",$G787:BA787))),0)</f>
        <v>0</v>
      </c>
      <c r="BD787" s="115">
        <f t="shared" ref="BD787:BD850" si="502">BB787*BC787</f>
        <v>0</v>
      </c>
      <c r="BE787" s="125"/>
      <c r="BF787" s="126"/>
      <c r="BG787" s="123"/>
      <c r="BH787" s="112"/>
      <c r="BI787" s="119">
        <f t="shared" ref="BI787:BI850" si="503">BG787*BH787</f>
        <v>0</v>
      </c>
      <c r="BJ787" s="124"/>
      <c r="BK787" s="115">
        <f>IFERROR(IF(BJ787="",0,(SUMIF($G$3:BI$3,"金额-入",$G787:BI787)-SUMIF($G$3:BI$3,"金额-出",$G787:BI787))/(SUMIF($G$3:BI$3,"数量-入",$G787:BI787)-SUMIF($G$3:BI$3,"数量-出",$G787:BI787))),0)</f>
        <v>0</v>
      </c>
      <c r="BL787" s="115">
        <f t="shared" ref="BL787:BL850" si="504">BJ787*BK787</f>
        <v>0</v>
      </c>
      <c r="BM787" s="125"/>
      <c r="BN787" s="126"/>
      <c r="BO787" s="123"/>
      <c r="BP787" s="112"/>
      <c r="BQ787" s="119">
        <f t="shared" ref="BQ787:BQ850" si="505">BO787*BP787</f>
        <v>0</v>
      </c>
      <c r="BR787" s="124"/>
      <c r="BS787" s="115">
        <f>IFERROR(IF(BR787="",0,(SUMIF($G$3:BQ$3,"金额-入",$G787:BQ787)-SUMIF($G$3:BQ$3,"金额-出",$G787:BQ787))/(SUMIF($G$3:BQ$3,"数量-入",$G787:BQ787)-SUMIF($G$3:BQ$3,"数量-出",$G787:BQ787))),0)</f>
        <v>0</v>
      </c>
      <c r="BT787" s="115">
        <f t="shared" ref="BT787:BT850" si="506">BR787*BS787</f>
        <v>0</v>
      </c>
      <c r="BU787" s="125"/>
      <c r="BV787" s="126"/>
      <c r="BW787" s="123"/>
      <c r="BX787" s="112"/>
      <c r="BY787" s="119">
        <f t="shared" ref="BY787:BY850" si="507">BW787*BX787</f>
        <v>0</v>
      </c>
      <c r="BZ787" s="124"/>
      <c r="CA787" s="115">
        <f>IFERROR(IF(BZ787="",0,(SUMIF($G$3:BY$3,"金额-入",$G787:BY787)-SUMIF($G$3:BY$3,"金额-出",$G787:BY787))/(SUMIF($G$3:BY$3,"数量-入",$G787:BY787)-SUMIF($G$3:BY$3,"数量-出",$G787:BY787))),0)</f>
        <v>0</v>
      </c>
      <c r="CB787" s="115">
        <f t="shared" ref="CB787:CB850" si="508">BZ787*CA787</f>
        <v>0</v>
      </c>
      <c r="CC787" s="125"/>
      <c r="CD787" s="126"/>
      <c r="CE787" s="123"/>
      <c r="CF787" s="112"/>
      <c r="CG787" s="119">
        <f t="shared" ref="CG787:CG850" si="509">CE787*CF787</f>
        <v>0</v>
      </c>
      <c r="CH787" s="124"/>
      <c r="CI787" s="115">
        <f>IFERROR(IF(CH787="",0,(SUMIF($G$3:CG$3,"金额-入",$G787:CG787)-SUMIF($G$3:CG$3,"金额-出",$G787:CG787))/(SUMIF($G$3:CG$3,"数量-入",$G787:CG787)-SUMIF($G$3:CG$3,"数量-出",$G787:CG787))),0)</f>
        <v>0</v>
      </c>
      <c r="CJ787" s="115">
        <f t="shared" ref="CJ787:CJ850" si="510">CH787*CI787</f>
        <v>0</v>
      </c>
      <c r="CK787" s="125"/>
      <c r="CL787" s="126"/>
      <c r="CM787" s="123"/>
      <c r="CN787" s="112"/>
      <c r="CO787" s="119">
        <f t="shared" ref="CO787:CO850" si="511">CM787*CN787</f>
        <v>0</v>
      </c>
      <c r="CP787" s="124"/>
      <c r="CQ787" s="115">
        <f>IFERROR(IF(CP787="",0,(SUMIF($G$3:CO$3,"金额-入",$G787:CO787)-SUMIF($G$3:CO$3,"金额-出",$G787:CO787))/(SUMIF($G$3:CO$3,"数量-入",$G787:CO787)-SUMIF($G$3:CO$3,"数量-出",$G787:CO787))),0)</f>
        <v>0</v>
      </c>
      <c r="CR787" s="115">
        <f t="shared" ref="CR787:CR850" si="512">CP787*CQ787</f>
        <v>0</v>
      </c>
      <c r="CS787" s="125"/>
      <c r="CT787" s="126"/>
      <c r="CU787" s="123"/>
      <c r="CV787" s="112"/>
      <c r="CW787" s="119">
        <f t="shared" ref="CW787:CW850" si="513">CU787*CV787</f>
        <v>0</v>
      </c>
      <c r="CX787" s="124"/>
      <c r="CY787" s="115">
        <f>IFERROR(IF(CX787="",0,(SUMIF($G$3:CW$3,"金额-入",$G787:CW787)-SUMIF($G$3:CW$3,"金额-出",$G787:CW787))/(SUMIF($G$3:CW$3,"数量-入",$G787:CW787)-SUMIF($G$3:CW$3,"数量-出",$G787:CW787))),0)</f>
        <v>0</v>
      </c>
      <c r="CZ787" s="115">
        <f t="shared" ref="CZ787:CZ850" si="514">CX787*CY787</f>
        <v>0</v>
      </c>
      <c r="DA787" s="125"/>
      <c r="DB787" s="126"/>
      <c r="DC787" s="123"/>
      <c r="DD787" s="112"/>
      <c r="DE787" s="119">
        <f t="shared" ref="DE787:DE850" si="515">DC787*DD787</f>
        <v>0</v>
      </c>
      <c r="DF787" s="124"/>
      <c r="DG787" s="115">
        <f>IFERROR(IF(DF787="",0,(SUMIF($G$3:DE$3,"金额-入",$G787:DE787)-SUMIF($G$3:DE$3,"金额-出",$G787:DE787))/(SUMIF($G$3:DE$3,"数量-入",$G787:DE787)-SUMIF($G$3:DE$3,"数量-出",$G787:DE787))),0)</f>
        <v>0</v>
      </c>
      <c r="DH787" s="115">
        <f t="shared" ref="DH787:DH850" si="516">DF787*DG787</f>
        <v>0</v>
      </c>
      <c r="DI787" s="125"/>
      <c r="DJ787" s="126"/>
      <c r="DK787" s="109">
        <f t="array" ref="DK787">MIN(IF(($G$3:$DJ$3="单价")*(G787:DJ787&lt;&gt;0),G787:DJ787))</f>
        <v>0</v>
      </c>
      <c r="DL787" s="97">
        <f t="array" ref="DL787">MAX(IF($G$3:$DJ$3="单价",G787:DJ787))</f>
        <v>0</v>
      </c>
      <c r="DM787" s="115">
        <f t="shared" ref="DM787:DM850" si="517">IFERROR(SUMIF($G$3:$DJ$3,"金额-入",G787:DJ787)/SUMIF($G$3:$DJ$3,"数量-入",G787:DJ787),0)</f>
        <v>0</v>
      </c>
      <c r="DN787" s="127"/>
      <c r="DO787" s="2"/>
      <c r="DP787" s="11">
        <f t="shared" ref="DP787:DP850" si="518">ROUND(SUMIF($G$3:$DN$3,"数量-入",G787:DN787)-SUMIF($G$3:$DN$3,"数量-出",G787:DN787)-P787,0)</f>
        <v>0</v>
      </c>
      <c r="DQ787" s="11">
        <f t="shared" ref="DQ787:DQ850" si="519">ROUND(SUMIF($G$3:$DN$3,"金额-入",G787:DN787)-SUMIF($G$3:$DN$3,"金额-出",G787:DN787)-R787,0)</f>
        <v>0</v>
      </c>
      <c r="DR787" s="11"/>
      <c r="DS787" s="11"/>
      <c r="DT787" s="11"/>
      <c r="DU787" s="2"/>
      <c r="DV787" s="2"/>
      <c r="DW787" s="2"/>
      <c r="DX787" s="2"/>
      <c r="DY787" s="2"/>
    </row>
    <row r="788" spans="1:129" ht="18" hidden="1" customHeight="1" outlineLevel="1" x14ac:dyDescent="0.15">
      <c r="A788" s="2"/>
      <c r="B788" s="53">
        <f t="shared" si="482"/>
        <v>784</v>
      </c>
      <c r="C788" s="5"/>
      <c r="D788" s="6"/>
      <c r="E788" s="7"/>
      <c r="F788" s="8"/>
      <c r="G788" s="111"/>
      <c r="H788" s="112"/>
      <c r="I788" s="113">
        <f t="shared" si="485"/>
        <v>0</v>
      </c>
      <c r="J788" s="114">
        <f t="shared" si="486"/>
        <v>0</v>
      </c>
      <c r="K788" s="115">
        <f t="shared" si="483"/>
        <v>0</v>
      </c>
      <c r="L788" s="113">
        <f t="shared" si="487"/>
        <v>0</v>
      </c>
      <c r="M788" s="114">
        <f t="shared" si="488"/>
        <v>0</v>
      </c>
      <c r="N788" s="115">
        <f t="shared" si="484"/>
        <v>0</v>
      </c>
      <c r="O788" s="113">
        <f t="shared" si="489"/>
        <v>0</v>
      </c>
      <c r="P788" s="116">
        <f t="shared" si="490"/>
        <v>0</v>
      </c>
      <c r="Q788" s="117">
        <f t="shared" si="491"/>
        <v>0</v>
      </c>
      <c r="R788" s="118">
        <f t="shared" si="492"/>
        <v>0</v>
      </c>
      <c r="S788" s="111"/>
      <c r="T788" s="112"/>
      <c r="U788" s="119">
        <f t="shared" si="493"/>
        <v>0</v>
      </c>
      <c r="V788" s="120"/>
      <c r="W788" s="115">
        <f>IFERROR(IF(V788="",0,(SUMIF($G$3:U$3,"金额-入",$G788:U788)-SUMIF($G$3:U$3,"金额-出",$G788:U788))/(SUMIF($G$3:U$3,"数量-入",$G788:U788)-SUMIF($G$3:U$3,"数量-出",$G788:U788))),0)</f>
        <v>0</v>
      </c>
      <c r="X788" s="115">
        <f t="shared" si="494"/>
        <v>0</v>
      </c>
      <c r="Y788" s="121"/>
      <c r="Z788" s="122"/>
      <c r="AA788" s="111"/>
      <c r="AB788" s="112"/>
      <c r="AC788" s="119">
        <f t="shared" si="495"/>
        <v>0</v>
      </c>
      <c r="AD788" s="120"/>
      <c r="AE788" s="115">
        <f>IFERROR(IF(AD788="",0,(SUMIF($G$3:AC$3,"金额-入",$G788:AC788)-SUMIF($G$3:AC$3,"金额-出",$G788:AC788))/(SUMIF($G$3:AC$3,"数量-入",$G788:AC788)-SUMIF($G$3:AC$3,"数量-出",$G788:AC788))),0)</f>
        <v>0</v>
      </c>
      <c r="AF788" s="115">
        <f t="shared" si="496"/>
        <v>0</v>
      </c>
      <c r="AG788" s="121"/>
      <c r="AH788" s="122"/>
      <c r="AI788" s="123"/>
      <c r="AJ788" s="112"/>
      <c r="AK788" s="119">
        <f t="shared" si="497"/>
        <v>0</v>
      </c>
      <c r="AL788" s="124"/>
      <c r="AM788" s="115">
        <f>IFERROR(IF(AL788="",0,(SUMIF($G$3:AK$3,"金额-入",$G788:AK788)-SUMIF($G$3:AK$3,"金额-出",$G788:AK788))/(SUMIF($G$3:AK$3,"数量-入",$G788:AK788)-SUMIF($G$3:AK$3,"数量-出",$G788:AK788))),0)</f>
        <v>0</v>
      </c>
      <c r="AN788" s="115">
        <f t="shared" si="498"/>
        <v>0</v>
      </c>
      <c r="AO788" s="125"/>
      <c r="AP788" s="126"/>
      <c r="AQ788" s="123"/>
      <c r="AR788" s="112"/>
      <c r="AS788" s="119">
        <f t="shared" si="499"/>
        <v>0</v>
      </c>
      <c r="AT788" s="124"/>
      <c r="AU788" s="115">
        <f>IFERROR(IF(AT788="",0,(SUMIF($G$3:AS$3,"金额-入",$G788:AS788)-SUMIF($G$3:AS$3,"金额-出",$G788:AS788))/(SUMIF($G$3:AS$3,"数量-入",$G788:AS788)-SUMIF($G$3:AS$3,"数量-出",$G788:AS788))),0)</f>
        <v>0</v>
      </c>
      <c r="AV788" s="115">
        <f t="shared" si="500"/>
        <v>0</v>
      </c>
      <c r="AW788" s="125"/>
      <c r="AX788" s="126"/>
      <c r="AY788" s="123"/>
      <c r="AZ788" s="112"/>
      <c r="BA788" s="119">
        <f t="shared" si="501"/>
        <v>0</v>
      </c>
      <c r="BB788" s="124"/>
      <c r="BC788" s="115">
        <f>IFERROR(IF(BB788="",0,(SUMIF($G$3:BA$3,"金额-入",$G788:BA788)-SUMIF($G$3:BA$3,"金额-出",$G788:BA788))/(SUMIF($G$3:BA$3,"数量-入",$G788:BA788)-SUMIF($G$3:BA$3,"数量-出",$G788:BA788))),0)</f>
        <v>0</v>
      </c>
      <c r="BD788" s="115">
        <f t="shared" si="502"/>
        <v>0</v>
      </c>
      <c r="BE788" s="125"/>
      <c r="BF788" s="126"/>
      <c r="BG788" s="123"/>
      <c r="BH788" s="112"/>
      <c r="BI788" s="119">
        <f t="shared" si="503"/>
        <v>0</v>
      </c>
      <c r="BJ788" s="124"/>
      <c r="BK788" s="115">
        <f>IFERROR(IF(BJ788="",0,(SUMIF($G$3:BI$3,"金额-入",$G788:BI788)-SUMIF($G$3:BI$3,"金额-出",$G788:BI788))/(SUMIF($G$3:BI$3,"数量-入",$G788:BI788)-SUMIF($G$3:BI$3,"数量-出",$G788:BI788))),0)</f>
        <v>0</v>
      </c>
      <c r="BL788" s="115">
        <f t="shared" si="504"/>
        <v>0</v>
      </c>
      <c r="BM788" s="125"/>
      <c r="BN788" s="126"/>
      <c r="BO788" s="123"/>
      <c r="BP788" s="112"/>
      <c r="BQ788" s="119">
        <f t="shared" si="505"/>
        <v>0</v>
      </c>
      <c r="BR788" s="124"/>
      <c r="BS788" s="115">
        <f>IFERROR(IF(BR788="",0,(SUMIF($G$3:BQ$3,"金额-入",$G788:BQ788)-SUMIF($G$3:BQ$3,"金额-出",$G788:BQ788))/(SUMIF($G$3:BQ$3,"数量-入",$G788:BQ788)-SUMIF($G$3:BQ$3,"数量-出",$G788:BQ788))),0)</f>
        <v>0</v>
      </c>
      <c r="BT788" s="115">
        <f t="shared" si="506"/>
        <v>0</v>
      </c>
      <c r="BU788" s="125"/>
      <c r="BV788" s="126"/>
      <c r="BW788" s="123"/>
      <c r="BX788" s="112"/>
      <c r="BY788" s="119">
        <f t="shared" si="507"/>
        <v>0</v>
      </c>
      <c r="BZ788" s="124"/>
      <c r="CA788" s="115">
        <f>IFERROR(IF(BZ788="",0,(SUMIF($G$3:BY$3,"金额-入",$G788:BY788)-SUMIF($G$3:BY$3,"金额-出",$G788:BY788))/(SUMIF($G$3:BY$3,"数量-入",$G788:BY788)-SUMIF($G$3:BY$3,"数量-出",$G788:BY788))),0)</f>
        <v>0</v>
      </c>
      <c r="CB788" s="115">
        <f t="shared" si="508"/>
        <v>0</v>
      </c>
      <c r="CC788" s="125"/>
      <c r="CD788" s="126"/>
      <c r="CE788" s="123"/>
      <c r="CF788" s="112"/>
      <c r="CG788" s="119">
        <f t="shared" si="509"/>
        <v>0</v>
      </c>
      <c r="CH788" s="124"/>
      <c r="CI788" s="115">
        <f>IFERROR(IF(CH788="",0,(SUMIF($G$3:CG$3,"金额-入",$G788:CG788)-SUMIF($G$3:CG$3,"金额-出",$G788:CG788))/(SUMIF($G$3:CG$3,"数量-入",$G788:CG788)-SUMIF($G$3:CG$3,"数量-出",$G788:CG788))),0)</f>
        <v>0</v>
      </c>
      <c r="CJ788" s="115">
        <f t="shared" si="510"/>
        <v>0</v>
      </c>
      <c r="CK788" s="125"/>
      <c r="CL788" s="126"/>
      <c r="CM788" s="123"/>
      <c r="CN788" s="112"/>
      <c r="CO788" s="119">
        <f t="shared" si="511"/>
        <v>0</v>
      </c>
      <c r="CP788" s="124"/>
      <c r="CQ788" s="115">
        <f>IFERROR(IF(CP788="",0,(SUMIF($G$3:CO$3,"金额-入",$G788:CO788)-SUMIF($G$3:CO$3,"金额-出",$G788:CO788))/(SUMIF($G$3:CO$3,"数量-入",$G788:CO788)-SUMIF($G$3:CO$3,"数量-出",$G788:CO788))),0)</f>
        <v>0</v>
      </c>
      <c r="CR788" s="115">
        <f t="shared" si="512"/>
        <v>0</v>
      </c>
      <c r="CS788" s="125"/>
      <c r="CT788" s="126"/>
      <c r="CU788" s="123"/>
      <c r="CV788" s="112"/>
      <c r="CW788" s="119">
        <f t="shared" si="513"/>
        <v>0</v>
      </c>
      <c r="CX788" s="124"/>
      <c r="CY788" s="115">
        <f>IFERROR(IF(CX788="",0,(SUMIF($G$3:CW$3,"金额-入",$G788:CW788)-SUMIF($G$3:CW$3,"金额-出",$G788:CW788))/(SUMIF($G$3:CW$3,"数量-入",$G788:CW788)-SUMIF($G$3:CW$3,"数量-出",$G788:CW788))),0)</f>
        <v>0</v>
      </c>
      <c r="CZ788" s="115">
        <f t="shared" si="514"/>
        <v>0</v>
      </c>
      <c r="DA788" s="125"/>
      <c r="DB788" s="126"/>
      <c r="DC788" s="123"/>
      <c r="DD788" s="112"/>
      <c r="DE788" s="119">
        <f t="shared" si="515"/>
        <v>0</v>
      </c>
      <c r="DF788" s="124"/>
      <c r="DG788" s="115">
        <f>IFERROR(IF(DF788="",0,(SUMIF($G$3:DE$3,"金额-入",$G788:DE788)-SUMIF($G$3:DE$3,"金额-出",$G788:DE788))/(SUMIF($G$3:DE$3,"数量-入",$G788:DE788)-SUMIF($G$3:DE$3,"数量-出",$G788:DE788))),0)</f>
        <v>0</v>
      </c>
      <c r="DH788" s="115">
        <f t="shared" si="516"/>
        <v>0</v>
      </c>
      <c r="DI788" s="125"/>
      <c r="DJ788" s="126"/>
      <c r="DK788" s="109">
        <f t="array" ref="DK788">MIN(IF(($G$3:$DJ$3="单价")*(G788:DJ788&lt;&gt;0),G788:DJ788))</f>
        <v>0</v>
      </c>
      <c r="DL788" s="97">
        <f t="array" ref="DL788">MAX(IF($G$3:$DJ$3="单价",G788:DJ788))</f>
        <v>0</v>
      </c>
      <c r="DM788" s="115">
        <f t="shared" si="517"/>
        <v>0</v>
      </c>
      <c r="DN788" s="127"/>
      <c r="DO788" s="2"/>
      <c r="DP788" s="11">
        <f t="shared" si="518"/>
        <v>0</v>
      </c>
      <c r="DQ788" s="11">
        <f t="shared" si="519"/>
        <v>0</v>
      </c>
      <c r="DR788" s="11"/>
      <c r="DS788" s="11"/>
      <c r="DT788" s="11"/>
      <c r="DU788" s="2"/>
      <c r="DV788" s="2"/>
      <c r="DW788" s="2"/>
      <c r="DX788" s="2"/>
      <c r="DY788" s="2"/>
    </row>
    <row r="789" spans="1:129" ht="18" hidden="1" customHeight="1" outlineLevel="1" x14ac:dyDescent="0.15">
      <c r="A789" s="2"/>
      <c r="B789" s="53">
        <f t="shared" si="482"/>
        <v>785</v>
      </c>
      <c r="C789" s="5"/>
      <c r="D789" s="6"/>
      <c r="E789" s="7"/>
      <c r="F789" s="8"/>
      <c r="G789" s="111"/>
      <c r="H789" s="112"/>
      <c r="I789" s="113">
        <f t="shared" si="485"/>
        <v>0</v>
      </c>
      <c r="J789" s="114">
        <f t="shared" si="486"/>
        <v>0</v>
      </c>
      <c r="K789" s="115">
        <f t="shared" si="483"/>
        <v>0</v>
      </c>
      <c r="L789" s="113">
        <f t="shared" si="487"/>
        <v>0</v>
      </c>
      <c r="M789" s="114">
        <f t="shared" si="488"/>
        <v>0</v>
      </c>
      <c r="N789" s="115">
        <f t="shared" si="484"/>
        <v>0</v>
      </c>
      <c r="O789" s="113">
        <f t="shared" si="489"/>
        <v>0</v>
      </c>
      <c r="P789" s="116">
        <f t="shared" si="490"/>
        <v>0</v>
      </c>
      <c r="Q789" s="117">
        <f t="shared" si="491"/>
        <v>0</v>
      </c>
      <c r="R789" s="118">
        <f t="shared" si="492"/>
        <v>0</v>
      </c>
      <c r="S789" s="111"/>
      <c r="T789" s="112"/>
      <c r="U789" s="119">
        <f t="shared" si="493"/>
        <v>0</v>
      </c>
      <c r="V789" s="120"/>
      <c r="W789" s="115">
        <f>IFERROR(IF(V789="",0,(SUMIF($G$3:U$3,"金额-入",$G789:U789)-SUMIF($G$3:U$3,"金额-出",$G789:U789))/(SUMIF($G$3:U$3,"数量-入",$G789:U789)-SUMIF($G$3:U$3,"数量-出",$G789:U789))),0)</f>
        <v>0</v>
      </c>
      <c r="X789" s="115">
        <f t="shared" si="494"/>
        <v>0</v>
      </c>
      <c r="Y789" s="121"/>
      <c r="Z789" s="122"/>
      <c r="AA789" s="111"/>
      <c r="AB789" s="112"/>
      <c r="AC789" s="119">
        <f t="shared" si="495"/>
        <v>0</v>
      </c>
      <c r="AD789" s="120"/>
      <c r="AE789" s="115">
        <f>IFERROR(IF(AD789="",0,(SUMIF($G$3:AC$3,"金额-入",$G789:AC789)-SUMIF($G$3:AC$3,"金额-出",$G789:AC789))/(SUMIF($G$3:AC$3,"数量-入",$G789:AC789)-SUMIF($G$3:AC$3,"数量-出",$G789:AC789))),0)</f>
        <v>0</v>
      </c>
      <c r="AF789" s="115">
        <f t="shared" si="496"/>
        <v>0</v>
      </c>
      <c r="AG789" s="121"/>
      <c r="AH789" s="122"/>
      <c r="AI789" s="123"/>
      <c r="AJ789" s="112"/>
      <c r="AK789" s="119">
        <f t="shared" si="497"/>
        <v>0</v>
      </c>
      <c r="AL789" s="124"/>
      <c r="AM789" s="115">
        <f>IFERROR(IF(AL789="",0,(SUMIF($G$3:AK$3,"金额-入",$G789:AK789)-SUMIF($G$3:AK$3,"金额-出",$G789:AK789))/(SUMIF($G$3:AK$3,"数量-入",$G789:AK789)-SUMIF($G$3:AK$3,"数量-出",$G789:AK789))),0)</f>
        <v>0</v>
      </c>
      <c r="AN789" s="115">
        <f t="shared" si="498"/>
        <v>0</v>
      </c>
      <c r="AO789" s="125"/>
      <c r="AP789" s="126"/>
      <c r="AQ789" s="123"/>
      <c r="AR789" s="112"/>
      <c r="AS789" s="119">
        <f t="shared" si="499"/>
        <v>0</v>
      </c>
      <c r="AT789" s="124"/>
      <c r="AU789" s="115">
        <f>IFERROR(IF(AT789="",0,(SUMIF($G$3:AS$3,"金额-入",$G789:AS789)-SUMIF($G$3:AS$3,"金额-出",$G789:AS789))/(SUMIF($G$3:AS$3,"数量-入",$G789:AS789)-SUMIF($G$3:AS$3,"数量-出",$G789:AS789))),0)</f>
        <v>0</v>
      </c>
      <c r="AV789" s="115">
        <f t="shared" si="500"/>
        <v>0</v>
      </c>
      <c r="AW789" s="125"/>
      <c r="AX789" s="126"/>
      <c r="AY789" s="123"/>
      <c r="AZ789" s="112"/>
      <c r="BA789" s="119">
        <f t="shared" si="501"/>
        <v>0</v>
      </c>
      <c r="BB789" s="124"/>
      <c r="BC789" s="115">
        <f>IFERROR(IF(BB789="",0,(SUMIF($G$3:BA$3,"金额-入",$G789:BA789)-SUMIF($G$3:BA$3,"金额-出",$G789:BA789))/(SUMIF($G$3:BA$3,"数量-入",$G789:BA789)-SUMIF($G$3:BA$3,"数量-出",$G789:BA789))),0)</f>
        <v>0</v>
      </c>
      <c r="BD789" s="115">
        <f t="shared" si="502"/>
        <v>0</v>
      </c>
      <c r="BE789" s="125"/>
      <c r="BF789" s="126"/>
      <c r="BG789" s="123"/>
      <c r="BH789" s="112"/>
      <c r="BI789" s="119">
        <f t="shared" si="503"/>
        <v>0</v>
      </c>
      <c r="BJ789" s="124"/>
      <c r="BK789" s="115">
        <f>IFERROR(IF(BJ789="",0,(SUMIF($G$3:BI$3,"金额-入",$G789:BI789)-SUMIF($G$3:BI$3,"金额-出",$G789:BI789))/(SUMIF($G$3:BI$3,"数量-入",$G789:BI789)-SUMIF($G$3:BI$3,"数量-出",$G789:BI789))),0)</f>
        <v>0</v>
      </c>
      <c r="BL789" s="115">
        <f t="shared" si="504"/>
        <v>0</v>
      </c>
      <c r="BM789" s="125"/>
      <c r="BN789" s="126"/>
      <c r="BO789" s="123"/>
      <c r="BP789" s="112"/>
      <c r="BQ789" s="119">
        <f t="shared" si="505"/>
        <v>0</v>
      </c>
      <c r="BR789" s="124"/>
      <c r="BS789" s="115">
        <f>IFERROR(IF(BR789="",0,(SUMIF($G$3:BQ$3,"金额-入",$G789:BQ789)-SUMIF($G$3:BQ$3,"金额-出",$G789:BQ789))/(SUMIF($G$3:BQ$3,"数量-入",$G789:BQ789)-SUMIF($G$3:BQ$3,"数量-出",$G789:BQ789))),0)</f>
        <v>0</v>
      </c>
      <c r="BT789" s="115">
        <f t="shared" si="506"/>
        <v>0</v>
      </c>
      <c r="BU789" s="125"/>
      <c r="BV789" s="126"/>
      <c r="BW789" s="123"/>
      <c r="BX789" s="112"/>
      <c r="BY789" s="119">
        <f t="shared" si="507"/>
        <v>0</v>
      </c>
      <c r="BZ789" s="124"/>
      <c r="CA789" s="115">
        <f>IFERROR(IF(BZ789="",0,(SUMIF($G$3:BY$3,"金额-入",$G789:BY789)-SUMIF($G$3:BY$3,"金额-出",$G789:BY789))/(SUMIF($G$3:BY$3,"数量-入",$G789:BY789)-SUMIF($G$3:BY$3,"数量-出",$G789:BY789))),0)</f>
        <v>0</v>
      </c>
      <c r="CB789" s="115">
        <f t="shared" si="508"/>
        <v>0</v>
      </c>
      <c r="CC789" s="125"/>
      <c r="CD789" s="126"/>
      <c r="CE789" s="123"/>
      <c r="CF789" s="112"/>
      <c r="CG789" s="119">
        <f t="shared" si="509"/>
        <v>0</v>
      </c>
      <c r="CH789" s="124"/>
      <c r="CI789" s="115">
        <f>IFERROR(IF(CH789="",0,(SUMIF($G$3:CG$3,"金额-入",$G789:CG789)-SUMIF($G$3:CG$3,"金额-出",$G789:CG789))/(SUMIF($G$3:CG$3,"数量-入",$G789:CG789)-SUMIF($G$3:CG$3,"数量-出",$G789:CG789))),0)</f>
        <v>0</v>
      </c>
      <c r="CJ789" s="115">
        <f t="shared" si="510"/>
        <v>0</v>
      </c>
      <c r="CK789" s="125"/>
      <c r="CL789" s="126"/>
      <c r="CM789" s="123"/>
      <c r="CN789" s="112"/>
      <c r="CO789" s="119">
        <f t="shared" si="511"/>
        <v>0</v>
      </c>
      <c r="CP789" s="124"/>
      <c r="CQ789" s="115">
        <f>IFERROR(IF(CP789="",0,(SUMIF($G$3:CO$3,"金额-入",$G789:CO789)-SUMIF($G$3:CO$3,"金额-出",$G789:CO789))/(SUMIF($G$3:CO$3,"数量-入",$G789:CO789)-SUMIF($G$3:CO$3,"数量-出",$G789:CO789))),0)</f>
        <v>0</v>
      </c>
      <c r="CR789" s="115">
        <f t="shared" si="512"/>
        <v>0</v>
      </c>
      <c r="CS789" s="125"/>
      <c r="CT789" s="126"/>
      <c r="CU789" s="123"/>
      <c r="CV789" s="112"/>
      <c r="CW789" s="119">
        <f t="shared" si="513"/>
        <v>0</v>
      </c>
      <c r="CX789" s="124"/>
      <c r="CY789" s="115">
        <f>IFERROR(IF(CX789="",0,(SUMIF($G$3:CW$3,"金额-入",$G789:CW789)-SUMIF($G$3:CW$3,"金额-出",$G789:CW789))/(SUMIF($G$3:CW$3,"数量-入",$G789:CW789)-SUMIF($G$3:CW$3,"数量-出",$G789:CW789))),0)</f>
        <v>0</v>
      </c>
      <c r="CZ789" s="115">
        <f t="shared" si="514"/>
        <v>0</v>
      </c>
      <c r="DA789" s="125"/>
      <c r="DB789" s="126"/>
      <c r="DC789" s="123"/>
      <c r="DD789" s="112"/>
      <c r="DE789" s="119">
        <f t="shared" si="515"/>
        <v>0</v>
      </c>
      <c r="DF789" s="124"/>
      <c r="DG789" s="115">
        <f>IFERROR(IF(DF789="",0,(SUMIF($G$3:DE$3,"金额-入",$G789:DE789)-SUMIF($G$3:DE$3,"金额-出",$G789:DE789))/(SUMIF($G$3:DE$3,"数量-入",$G789:DE789)-SUMIF($G$3:DE$3,"数量-出",$G789:DE789))),0)</f>
        <v>0</v>
      </c>
      <c r="DH789" s="115">
        <f t="shared" si="516"/>
        <v>0</v>
      </c>
      <c r="DI789" s="125"/>
      <c r="DJ789" s="126"/>
      <c r="DK789" s="109">
        <f t="array" ref="DK789">MIN(IF(($G$3:$DJ$3="单价")*(G789:DJ789&lt;&gt;0),G789:DJ789))</f>
        <v>0</v>
      </c>
      <c r="DL789" s="97">
        <f t="array" ref="DL789">MAX(IF($G$3:$DJ$3="单价",G789:DJ789))</f>
        <v>0</v>
      </c>
      <c r="DM789" s="115">
        <f t="shared" si="517"/>
        <v>0</v>
      </c>
      <c r="DN789" s="127"/>
      <c r="DO789" s="2"/>
      <c r="DP789" s="11">
        <f t="shared" si="518"/>
        <v>0</v>
      </c>
      <c r="DQ789" s="11">
        <f t="shared" si="519"/>
        <v>0</v>
      </c>
      <c r="DR789" s="11"/>
      <c r="DS789" s="11"/>
      <c r="DT789" s="11"/>
      <c r="DU789" s="2"/>
      <c r="DV789" s="2"/>
      <c r="DW789" s="2"/>
      <c r="DX789" s="2"/>
      <c r="DY789" s="2"/>
    </row>
    <row r="790" spans="1:129" ht="18" hidden="1" customHeight="1" outlineLevel="1" x14ac:dyDescent="0.15">
      <c r="A790" s="2"/>
      <c r="B790" s="53">
        <f t="shared" si="482"/>
        <v>786</v>
      </c>
      <c r="C790" s="5"/>
      <c r="D790" s="6"/>
      <c r="E790" s="7"/>
      <c r="F790" s="8"/>
      <c r="G790" s="111"/>
      <c r="H790" s="112"/>
      <c r="I790" s="113">
        <f t="shared" si="485"/>
        <v>0</v>
      </c>
      <c r="J790" s="114">
        <f t="shared" si="486"/>
        <v>0</v>
      </c>
      <c r="K790" s="115">
        <f t="shared" si="483"/>
        <v>0</v>
      </c>
      <c r="L790" s="113">
        <f t="shared" si="487"/>
        <v>0</v>
      </c>
      <c r="M790" s="114">
        <f t="shared" si="488"/>
        <v>0</v>
      </c>
      <c r="N790" s="115">
        <f t="shared" si="484"/>
        <v>0</v>
      </c>
      <c r="O790" s="113">
        <f t="shared" si="489"/>
        <v>0</v>
      </c>
      <c r="P790" s="116">
        <f t="shared" si="490"/>
        <v>0</v>
      </c>
      <c r="Q790" s="117">
        <f t="shared" si="491"/>
        <v>0</v>
      </c>
      <c r="R790" s="118">
        <f t="shared" si="492"/>
        <v>0</v>
      </c>
      <c r="S790" s="111"/>
      <c r="T790" s="112"/>
      <c r="U790" s="119">
        <f t="shared" si="493"/>
        <v>0</v>
      </c>
      <c r="V790" s="120"/>
      <c r="W790" s="115">
        <f>IFERROR(IF(V790="",0,(SUMIF($G$3:U$3,"金额-入",$G790:U790)-SUMIF($G$3:U$3,"金额-出",$G790:U790))/(SUMIF($G$3:U$3,"数量-入",$G790:U790)-SUMIF($G$3:U$3,"数量-出",$G790:U790))),0)</f>
        <v>0</v>
      </c>
      <c r="X790" s="115">
        <f t="shared" si="494"/>
        <v>0</v>
      </c>
      <c r="Y790" s="121"/>
      <c r="Z790" s="122"/>
      <c r="AA790" s="111"/>
      <c r="AB790" s="112"/>
      <c r="AC790" s="119">
        <f t="shared" si="495"/>
        <v>0</v>
      </c>
      <c r="AD790" s="120"/>
      <c r="AE790" s="115">
        <f>IFERROR(IF(AD790="",0,(SUMIF($G$3:AC$3,"金额-入",$G790:AC790)-SUMIF($G$3:AC$3,"金额-出",$G790:AC790))/(SUMIF($G$3:AC$3,"数量-入",$G790:AC790)-SUMIF($G$3:AC$3,"数量-出",$G790:AC790))),0)</f>
        <v>0</v>
      </c>
      <c r="AF790" s="115">
        <f t="shared" si="496"/>
        <v>0</v>
      </c>
      <c r="AG790" s="121"/>
      <c r="AH790" s="122"/>
      <c r="AI790" s="123"/>
      <c r="AJ790" s="112"/>
      <c r="AK790" s="119">
        <f t="shared" si="497"/>
        <v>0</v>
      </c>
      <c r="AL790" s="124"/>
      <c r="AM790" s="115">
        <f>IFERROR(IF(AL790="",0,(SUMIF($G$3:AK$3,"金额-入",$G790:AK790)-SUMIF($G$3:AK$3,"金额-出",$G790:AK790))/(SUMIF($G$3:AK$3,"数量-入",$G790:AK790)-SUMIF($G$3:AK$3,"数量-出",$G790:AK790))),0)</f>
        <v>0</v>
      </c>
      <c r="AN790" s="115">
        <f t="shared" si="498"/>
        <v>0</v>
      </c>
      <c r="AO790" s="125"/>
      <c r="AP790" s="126"/>
      <c r="AQ790" s="123"/>
      <c r="AR790" s="112"/>
      <c r="AS790" s="119">
        <f t="shared" si="499"/>
        <v>0</v>
      </c>
      <c r="AT790" s="124"/>
      <c r="AU790" s="115">
        <f>IFERROR(IF(AT790="",0,(SUMIF($G$3:AS$3,"金额-入",$G790:AS790)-SUMIF($G$3:AS$3,"金额-出",$G790:AS790))/(SUMIF($G$3:AS$3,"数量-入",$G790:AS790)-SUMIF($G$3:AS$3,"数量-出",$G790:AS790))),0)</f>
        <v>0</v>
      </c>
      <c r="AV790" s="115">
        <f t="shared" si="500"/>
        <v>0</v>
      </c>
      <c r="AW790" s="125"/>
      <c r="AX790" s="126"/>
      <c r="AY790" s="123"/>
      <c r="AZ790" s="112"/>
      <c r="BA790" s="119">
        <f t="shared" si="501"/>
        <v>0</v>
      </c>
      <c r="BB790" s="124"/>
      <c r="BC790" s="115">
        <f>IFERROR(IF(BB790="",0,(SUMIF($G$3:BA$3,"金额-入",$G790:BA790)-SUMIF($G$3:BA$3,"金额-出",$G790:BA790))/(SUMIF($G$3:BA$3,"数量-入",$G790:BA790)-SUMIF($G$3:BA$3,"数量-出",$G790:BA790))),0)</f>
        <v>0</v>
      </c>
      <c r="BD790" s="115">
        <f t="shared" si="502"/>
        <v>0</v>
      </c>
      <c r="BE790" s="125"/>
      <c r="BF790" s="126"/>
      <c r="BG790" s="123"/>
      <c r="BH790" s="112"/>
      <c r="BI790" s="119">
        <f t="shared" si="503"/>
        <v>0</v>
      </c>
      <c r="BJ790" s="124"/>
      <c r="BK790" s="115">
        <f>IFERROR(IF(BJ790="",0,(SUMIF($G$3:BI$3,"金额-入",$G790:BI790)-SUMIF($G$3:BI$3,"金额-出",$G790:BI790))/(SUMIF($G$3:BI$3,"数量-入",$G790:BI790)-SUMIF($G$3:BI$3,"数量-出",$G790:BI790))),0)</f>
        <v>0</v>
      </c>
      <c r="BL790" s="115">
        <f t="shared" si="504"/>
        <v>0</v>
      </c>
      <c r="BM790" s="125"/>
      <c r="BN790" s="126"/>
      <c r="BO790" s="123"/>
      <c r="BP790" s="112"/>
      <c r="BQ790" s="119">
        <f t="shared" si="505"/>
        <v>0</v>
      </c>
      <c r="BR790" s="124"/>
      <c r="BS790" s="115">
        <f>IFERROR(IF(BR790="",0,(SUMIF($G$3:BQ$3,"金额-入",$G790:BQ790)-SUMIF($G$3:BQ$3,"金额-出",$G790:BQ790))/(SUMIF($G$3:BQ$3,"数量-入",$G790:BQ790)-SUMIF($G$3:BQ$3,"数量-出",$G790:BQ790))),0)</f>
        <v>0</v>
      </c>
      <c r="BT790" s="115">
        <f t="shared" si="506"/>
        <v>0</v>
      </c>
      <c r="BU790" s="125"/>
      <c r="BV790" s="126"/>
      <c r="BW790" s="123"/>
      <c r="BX790" s="112"/>
      <c r="BY790" s="119">
        <f t="shared" si="507"/>
        <v>0</v>
      </c>
      <c r="BZ790" s="124"/>
      <c r="CA790" s="115">
        <f>IFERROR(IF(BZ790="",0,(SUMIF($G$3:BY$3,"金额-入",$G790:BY790)-SUMIF($G$3:BY$3,"金额-出",$G790:BY790))/(SUMIF($G$3:BY$3,"数量-入",$G790:BY790)-SUMIF($G$3:BY$3,"数量-出",$G790:BY790))),0)</f>
        <v>0</v>
      </c>
      <c r="CB790" s="115">
        <f t="shared" si="508"/>
        <v>0</v>
      </c>
      <c r="CC790" s="125"/>
      <c r="CD790" s="126"/>
      <c r="CE790" s="123"/>
      <c r="CF790" s="112"/>
      <c r="CG790" s="119">
        <f t="shared" si="509"/>
        <v>0</v>
      </c>
      <c r="CH790" s="124"/>
      <c r="CI790" s="115">
        <f>IFERROR(IF(CH790="",0,(SUMIF($G$3:CG$3,"金额-入",$G790:CG790)-SUMIF($G$3:CG$3,"金额-出",$G790:CG790))/(SUMIF($G$3:CG$3,"数量-入",$G790:CG790)-SUMIF($G$3:CG$3,"数量-出",$G790:CG790))),0)</f>
        <v>0</v>
      </c>
      <c r="CJ790" s="115">
        <f t="shared" si="510"/>
        <v>0</v>
      </c>
      <c r="CK790" s="125"/>
      <c r="CL790" s="126"/>
      <c r="CM790" s="123"/>
      <c r="CN790" s="112"/>
      <c r="CO790" s="119">
        <f t="shared" si="511"/>
        <v>0</v>
      </c>
      <c r="CP790" s="124"/>
      <c r="CQ790" s="115">
        <f>IFERROR(IF(CP790="",0,(SUMIF($G$3:CO$3,"金额-入",$G790:CO790)-SUMIF($G$3:CO$3,"金额-出",$G790:CO790))/(SUMIF($G$3:CO$3,"数量-入",$G790:CO790)-SUMIF($G$3:CO$3,"数量-出",$G790:CO790))),0)</f>
        <v>0</v>
      </c>
      <c r="CR790" s="115">
        <f t="shared" si="512"/>
        <v>0</v>
      </c>
      <c r="CS790" s="125"/>
      <c r="CT790" s="126"/>
      <c r="CU790" s="123"/>
      <c r="CV790" s="112"/>
      <c r="CW790" s="119">
        <f t="shared" si="513"/>
        <v>0</v>
      </c>
      <c r="CX790" s="124"/>
      <c r="CY790" s="115">
        <f>IFERROR(IF(CX790="",0,(SUMIF($G$3:CW$3,"金额-入",$G790:CW790)-SUMIF($G$3:CW$3,"金额-出",$G790:CW790))/(SUMIF($G$3:CW$3,"数量-入",$G790:CW790)-SUMIF($G$3:CW$3,"数量-出",$G790:CW790))),0)</f>
        <v>0</v>
      </c>
      <c r="CZ790" s="115">
        <f t="shared" si="514"/>
        <v>0</v>
      </c>
      <c r="DA790" s="125"/>
      <c r="DB790" s="126"/>
      <c r="DC790" s="123"/>
      <c r="DD790" s="112"/>
      <c r="DE790" s="119">
        <f t="shared" si="515"/>
        <v>0</v>
      </c>
      <c r="DF790" s="124"/>
      <c r="DG790" s="115">
        <f>IFERROR(IF(DF790="",0,(SUMIF($G$3:DE$3,"金额-入",$G790:DE790)-SUMIF($G$3:DE$3,"金额-出",$G790:DE790))/(SUMIF($G$3:DE$3,"数量-入",$G790:DE790)-SUMIF($G$3:DE$3,"数量-出",$G790:DE790))),0)</f>
        <v>0</v>
      </c>
      <c r="DH790" s="115">
        <f t="shared" si="516"/>
        <v>0</v>
      </c>
      <c r="DI790" s="125"/>
      <c r="DJ790" s="126"/>
      <c r="DK790" s="109">
        <f t="array" ref="DK790">MIN(IF(($G$3:$DJ$3="单价")*(G790:DJ790&lt;&gt;0),G790:DJ790))</f>
        <v>0</v>
      </c>
      <c r="DL790" s="97">
        <f t="array" ref="DL790">MAX(IF($G$3:$DJ$3="单价",G790:DJ790))</f>
        <v>0</v>
      </c>
      <c r="DM790" s="115">
        <f t="shared" si="517"/>
        <v>0</v>
      </c>
      <c r="DN790" s="127"/>
      <c r="DO790" s="2"/>
      <c r="DP790" s="11">
        <f t="shared" si="518"/>
        <v>0</v>
      </c>
      <c r="DQ790" s="11">
        <f t="shared" si="519"/>
        <v>0</v>
      </c>
      <c r="DR790" s="11"/>
      <c r="DS790" s="11"/>
      <c r="DT790" s="11"/>
      <c r="DU790" s="2"/>
      <c r="DV790" s="2"/>
      <c r="DW790" s="2"/>
      <c r="DX790" s="2"/>
      <c r="DY790" s="2"/>
    </row>
    <row r="791" spans="1:129" ht="18" hidden="1" customHeight="1" outlineLevel="1" x14ac:dyDescent="0.15">
      <c r="A791" s="2"/>
      <c r="B791" s="53">
        <f t="shared" si="482"/>
        <v>787</v>
      </c>
      <c r="C791" s="5"/>
      <c r="D791" s="6"/>
      <c r="E791" s="7"/>
      <c r="F791" s="8"/>
      <c r="G791" s="111"/>
      <c r="H791" s="112"/>
      <c r="I791" s="113">
        <f t="shared" si="485"/>
        <v>0</v>
      </c>
      <c r="J791" s="114">
        <f t="shared" si="486"/>
        <v>0</v>
      </c>
      <c r="K791" s="115">
        <f t="shared" si="483"/>
        <v>0</v>
      </c>
      <c r="L791" s="113">
        <f t="shared" si="487"/>
        <v>0</v>
      </c>
      <c r="M791" s="114">
        <f t="shared" si="488"/>
        <v>0</v>
      </c>
      <c r="N791" s="115">
        <f t="shared" si="484"/>
        <v>0</v>
      </c>
      <c r="O791" s="113">
        <f t="shared" si="489"/>
        <v>0</v>
      </c>
      <c r="P791" s="116">
        <f t="shared" si="490"/>
        <v>0</v>
      </c>
      <c r="Q791" s="117">
        <f t="shared" si="491"/>
        <v>0</v>
      </c>
      <c r="R791" s="118">
        <f t="shared" si="492"/>
        <v>0</v>
      </c>
      <c r="S791" s="111"/>
      <c r="T791" s="112"/>
      <c r="U791" s="119">
        <f t="shared" si="493"/>
        <v>0</v>
      </c>
      <c r="V791" s="120"/>
      <c r="W791" s="115">
        <f>IFERROR(IF(V791="",0,(SUMIF($G$3:U$3,"金额-入",$G791:U791)-SUMIF($G$3:U$3,"金额-出",$G791:U791))/(SUMIF($G$3:U$3,"数量-入",$G791:U791)-SUMIF($G$3:U$3,"数量-出",$G791:U791))),0)</f>
        <v>0</v>
      </c>
      <c r="X791" s="115">
        <f t="shared" si="494"/>
        <v>0</v>
      </c>
      <c r="Y791" s="121"/>
      <c r="Z791" s="122"/>
      <c r="AA791" s="111"/>
      <c r="AB791" s="112"/>
      <c r="AC791" s="119">
        <f t="shared" si="495"/>
        <v>0</v>
      </c>
      <c r="AD791" s="120"/>
      <c r="AE791" s="115">
        <f>IFERROR(IF(AD791="",0,(SUMIF($G$3:AC$3,"金额-入",$G791:AC791)-SUMIF($G$3:AC$3,"金额-出",$G791:AC791))/(SUMIF($G$3:AC$3,"数量-入",$G791:AC791)-SUMIF($G$3:AC$3,"数量-出",$G791:AC791))),0)</f>
        <v>0</v>
      </c>
      <c r="AF791" s="115">
        <f t="shared" si="496"/>
        <v>0</v>
      </c>
      <c r="AG791" s="121"/>
      <c r="AH791" s="122"/>
      <c r="AI791" s="123"/>
      <c r="AJ791" s="112"/>
      <c r="AK791" s="119">
        <f t="shared" si="497"/>
        <v>0</v>
      </c>
      <c r="AL791" s="124"/>
      <c r="AM791" s="115">
        <f>IFERROR(IF(AL791="",0,(SUMIF($G$3:AK$3,"金额-入",$G791:AK791)-SUMIF($G$3:AK$3,"金额-出",$G791:AK791))/(SUMIF($G$3:AK$3,"数量-入",$G791:AK791)-SUMIF($G$3:AK$3,"数量-出",$G791:AK791))),0)</f>
        <v>0</v>
      </c>
      <c r="AN791" s="115">
        <f t="shared" si="498"/>
        <v>0</v>
      </c>
      <c r="AO791" s="125"/>
      <c r="AP791" s="126"/>
      <c r="AQ791" s="123"/>
      <c r="AR791" s="112"/>
      <c r="AS791" s="119">
        <f t="shared" si="499"/>
        <v>0</v>
      </c>
      <c r="AT791" s="124"/>
      <c r="AU791" s="115">
        <f>IFERROR(IF(AT791="",0,(SUMIF($G$3:AS$3,"金额-入",$G791:AS791)-SUMIF($G$3:AS$3,"金额-出",$G791:AS791))/(SUMIF($G$3:AS$3,"数量-入",$G791:AS791)-SUMIF($G$3:AS$3,"数量-出",$G791:AS791))),0)</f>
        <v>0</v>
      </c>
      <c r="AV791" s="115">
        <f t="shared" si="500"/>
        <v>0</v>
      </c>
      <c r="AW791" s="125"/>
      <c r="AX791" s="126"/>
      <c r="AY791" s="123"/>
      <c r="AZ791" s="112"/>
      <c r="BA791" s="119">
        <f t="shared" si="501"/>
        <v>0</v>
      </c>
      <c r="BB791" s="124"/>
      <c r="BC791" s="115">
        <f>IFERROR(IF(BB791="",0,(SUMIF($G$3:BA$3,"金额-入",$G791:BA791)-SUMIF($G$3:BA$3,"金额-出",$G791:BA791))/(SUMIF($G$3:BA$3,"数量-入",$G791:BA791)-SUMIF($G$3:BA$3,"数量-出",$G791:BA791))),0)</f>
        <v>0</v>
      </c>
      <c r="BD791" s="115">
        <f t="shared" si="502"/>
        <v>0</v>
      </c>
      <c r="BE791" s="125"/>
      <c r="BF791" s="126"/>
      <c r="BG791" s="123"/>
      <c r="BH791" s="112"/>
      <c r="BI791" s="119">
        <f t="shared" si="503"/>
        <v>0</v>
      </c>
      <c r="BJ791" s="124"/>
      <c r="BK791" s="115">
        <f>IFERROR(IF(BJ791="",0,(SUMIF($G$3:BI$3,"金额-入",$G791:BI791)-SUMIF($G$3:BI$3,"金额-出",$G791:BI791))/(SUMIF($G$3:BI$3,"数量-入",$G791:BI791)-SUMIF($G$3:BI$3,"数量-出",$G791:BI791))),0)</f>
        <v>0</v>
      </c>
      <c r="BL791" s="115">
        <f t="shared" si="504"/>
        <v>0</v>
      </c>
      <c r="BM791" s="125"/>
      <c r="BN791" s="126"/>
      <c r="BO791" s="123"/>
      <c r="BP791" s="112"/>
      <c r="BQ791" s="119">
        <f t="shared" si="505"/>
        <v>0</v>
      </c>
      <c r="BR791" s="124"/>
      <c r="BS791" s="115">
        <f>IFERROR(IF(BR791="",0,(SUMIF($G$3:BQ$3,"金额-入",$G791:BQ791)-SUMIF($G$3:BQ$3,"金额-出",$G791:BQ791))/(SUMIF($G$3:BQ$3,"数量-入",$G791:BQ791)-SUMIF($G$3:BQ$3,"数量-出",$G791:BQ791))),0)</f>
        <v>0</v>
      </c>
      <c r="BT791" s="115">
        <f t="shared" si="506"/>
        <v>0</v>
      </c>
      <c r="BU791" s="125"/>
      <c r="BV791" s="126"/>
      <c r="BW791" s="123"/>
      <c r="BX791" s="112"/>
      <c r="BY791" s="119">
        <f t="shared" si="507"/>
        <v>0</v>
      </c>
      <c r="BZ791" s="124"/>
      <c r="CA791" s="115">
        <f>IFERROR(IF(BZ791="",0,(SUMIF($G$3:BY$3,"金额-入",$G791:BY791)-SUMIF($G$3:BY$3,"金额-出",$G791:BY791))/(SUMIF($G$3:BY$3,"数量-入",$G791:BY791)-SUMIF($G$3:BY$3,"数量-出",$G791:BY791))),0)</f>
        <v>0</v>
      </c>
      <c r="CB791" s="115">
        <f t="shared" si="508"/>
        <v>0</v>
      </c>
      <c r="CC791" s="125"/>
      <c r="CD791" s="126"/>
      <c r="CE791" s="123"/>
      <c r="CF791" s="112"/>
      <c r="CG791" s="119">
        <f t="shared" si="509"/>
        <v>0</v>
      </c>
      <c r="CH791" s="124"/>
      <c r="CI791" s="115">
        <f>IFERROR(IF(CH791="",0,(SUMIF($G$3:CG$3,"金额-入",$G791:CG791)-SUMIF($G$3:CG$3,"金额-出",$G791:CG791))/(SUMIF($G$3:CG$3,"数量-入",$G791:CG791)-SUMIF($G$3:CG$3,"数量-出",$G791:CG791))),0)</f>
        <v>0</v>
      </c>
      <c r="CJ791" s="115">
        <f t="shared" si="510"/>
        <v>0</v>
      </c>
      <c r="CK791" s="125"/>
      <c r="CL791" s="126"/>
      <c r="CM791" s="123"/>
      <c r="CN791" s="112"/>
      <c r="CO791" s="119">
        <f t="shared" si="511"/>
        <v>0</v>
      </c>
      <c r="CP791" s="124"/>
      <c r="CQ791" s="115">
        <f>IFERROR(IF(CP791="",0,(SUMIF($G$3:CO$3,"金额-入",$G791:CO791)-SUMIF($G$3:CO$3,"金额-出",$G791:CO791))/(SUMIF($G$3:CO$3,"数量-入",$G791:CO791)-SUMIF($G$3:CO$3,"数量-出",$G791:CO791))),0)</f>
        <v>0</v>
      </c>
      <c r="CR791" s="115">
        <f t="shared" si="512"/>
        <v>0</v>
      </c>
      <c r="CS791" s="125"/>
      <c r="CT791" s="126"/>
      <c r="CU791" s="123"/>
      <c r="CV791" s="112"/>
      <c r="CW791" s="119">
        <f t="shared" si="513"/>
        <v>0</v>
      </c>
      <c r="CX791" s="124"/>
      <c r="CY791" s="115">
        <f>IFERROR(IF(CX791="",0,(SUMIF($G$3:CW$3,"金额-入",$G791:CW791)-SUMIF($G$3:CW$3,"金额-出",$G791:CW791))/(SUMIF($G$3:CW$3,"数量-入",$G791:CW791)-SUMIF($G$3:CW$3,"数量-出",$G791:CW791))),0)</f>
        <v>0</v>
      </c>
      <c r="CZ791" s="115">
        <f t="shared" si="514"/>
        <v>0</v>
      </c>
      <c r="DA791" s="125"/>
      <c r="DB791" s="126"/>
      <c r="DC791" s="123"/>
      <c r="DD791" s="112"/>
      <c r="DE791" s="119">
        <f t="shared" si="515"/>
        <v>0</v>
      </c>
      <c r="DF791" s="124"/>
      <c r="DG791" s="115">
        <f>IFERROR(IF(DF791="",0,(SUMIF($G$3:DE$3,"金额-入",$G791:DE791)-SUMIF($G$3:DE$3,"金额-出",$G791:DE791))/(SUMIF($G$3:DE$3,"数量-入",$G791:DE791)-SUMIF($G$3:DE$3,"数量-出",$G791:DE791))),0)</f>
        <v>0</v>
      </c>
      <c r="DH791" s="115">
        <f t="shared" si="516"/>
        <v>0</v>
      </c>
      <c r="DI791" s="125"/>
      <c r="DJ791" s="126"/>
      <c r="DK791" s="109">
        <f t="array" ref="DK791">MIN(IF(($G$3:$DJ$3="单价")*(G791:DJ791&lt;&gt;0),G791:DJ791))</f>
        <v>0</v>
      </c>
      <c r="DL791" s="97">
        <f t="array" ref="DL791">MAX(IF($G$3:$DJ$3="单价",G791:DJ791))</f>
        <v>0</v>
      </c>
      <c r="DM791" s="115">
        <f t="shared" si="517"/>
        <v>0</v>
      </c>
      <c r="DN791" s="127"/>
      <c r="DO791" s="2"/>
      <c r="DP791" s="11">
        <f t="shared" si="518"/>
        <v>0</v>
      </c>
      <c r="DQ791" s="11">
        <f t="shared" si="519"/>
        <v>0</v>
      </c>
      <c r="DR791" s="11"/>
      <c r="DS791" s="11"/>
      <c r="DT791" s="11"/>
      <c r="DU791" s="2"/>
      <c r="DV791" s="2"/>
      <c r="DW791" s="2"/>
      <c r="DX791" s="2"/>
      <c r="DY791" s="2"/>
    </row>
    <row r="792" spans="1:129" ht="18" hidden="1" customHeight="1" outlineLevel="1" x14ac:dyDescent="0.15">
      <c r="A792" s="2"/>
      <c r="B792" s="53">
        <f t="shared" si="482"/>
        <v>788</v>
      </c>
      <c r="C792" s="5"/>
      <c r="D792" s="6"/>
      <c r="E792" s="7"/>
      <c r="F792" s="8"/>
      <c r="G792" s="111"/>
      <c r="H792" s="112"/>
      <c r="I792" s="113">
        <f t="shared" si="485"/>
        <v>0</v>
      </c>
      <c r="J792" s="114">
        <f t="shared" si="486"/>
        <v>0</v>
      </c>
      <c r="K792" s="115">
        <f t="shared" si="483"/>
        <v>0</v>
      </c>
      <c r="L792" s="113">
        <f t="shared" si="487"/>
        <v>0</v>
      </c>
      <c r="M792" s="114">
        <f t="shared" si="488"/>
        <v>0</v>
      </c>
      <c r="N792" s="115">
        <f t="shared" si="484"/>
        <v>0</v>
      </c>
      <c r="O792" s="113">
        <f t="shared" si="489"/>
        <v>0</v>
      </c>
      <c r="P792" s="116">
        <f t="shared" si="490"/>
        <v>0</v>
      </c>
      <c r="Q792" s="117">
        <f t="shared" si="491"/>
        <v>0</v>
      </c>
      <c r="R792" s="118">
        <f t="shared" si="492"/>
        <v>0</v>
      </c>
      <c r="S792" s="111"/>
      <c r="T792" s="112"/>
      <c r="U792" s="119">
        <f t="shared" si="493"/>
        <v>0</v>
      </c>
      <c r="V792" s="120"/>
      <c r="W792" s="115">
        <f>IFERROR(IF(V792="",0,(SUMIF($G$3:U$3,"金额-入",$G792:U792)-SUMIF($G$3:U$3,"金额-出",$G792:U792))/(SUMIF($G$3:U$3,"数量-入",$G792:U792)-SUMIF($G$3:U$3,"数量-出",$G792:U792))),0)</f>
        <v>0</v>
      </c>
      <c r="X792" s="115">
        <f t="shared" si="494"/>
        <v>0</v>
      </c>
      <c r="Y792" s="121"/>
      <c r="Z792" s="122"/>
      <c r="AA792" s="111"/>
      <c r="AB792" s="112"/>
      <c r="AC792" s="119">
        <f t="shared" si="495"/>
        <v>0</v>
      </c>
      <c r="AD792" s="120"/>
      <c r="AE792" s="115">
        <f>IFERROR(IF(AD792="",0,(SUMIF($G$3:AC$3,"金额-入",$G792:AC792)-SUMIF($G$3:AC$3,"金额-出",$G792:AC792))/(SUMIF($G$3:AC$3,"数量-入",$G792:AC792)-SUMIF($G$3:AC$3,"数量-出",$G792:AC792))),0)</f>
        <v>0</v>
      </c>
      <c r="AF792" s="115">
        <f t="shared" si="496"/>
        <v>0</v>
      </c>
      <c r="AG792" s="121"/>
      <c r="AH792" s="122"/>
      <c r="AI792" s="123"/>
      <c r="AJ792" s="112"/>
      <c r="AK792" s="119">
        <f t="shared" si="497"/>
        <v>0</v>
      </c>
      <c r="AL792" s="124"/>
      <c r="AM792" s="115">
        <f>IFERROR(IF(AL792="",0,(SUMIF($G$3:AK$3,"金额-入",$G792:AK792)-SUMIF($G$3:AK$3,"金额-出",$G792:AK792))/(SUMIF($G$3:AK$3,"数量-入",$G792:AK792)-SUMIF($G$3:AK$3,"数量-出",$G792:AK792))),0)</f>
        <v>0</v>
      </c>
      <c r="AN792" s="115">
        <f t="shared" si="498"/>
        <v>0</v>
      </c>
      <c r="AO792" s="125"/>
      <c r="AP792" s="126"/>
      <c r="AQ792" s="123"/>
      <c r="AR792" s="112"/>
      <c r="AS792" s="119">
        <f t="shared" si="499"/>
        <v>0</v>
      </c>
      <c r="AT792" s="124"/>
      <c r="AU792" s="115">
        <f>IFERROR(IF(AT792="",0,(SUMIF($G$3:AS$3,"金额-入",$G792:AS792)-SUMIF($G$3:AS$3,"金额-出",$G792:AS792))/(SUMIF($G$3:AS$3,"数量-入",$G792:AS792)-SUMIF($G$3:AS$3,"数量-出",$G792:AS792))),0)</f>
        <v>0</v>
      </c>
      <c r="AV792" s="115">
        <f t="shared" si="500"/>
        <v>0</v>
      </c>
      <c r="AW792" s="125"/>
      <c r="AX792" s="126"/>
      <c r="AY792" s="123"/>
      <c r="AZ792" s="112"/>
      <c r="BA792" s="119">
        <f t="shared" si="501"/>
        <v>0</v>
      </c>
      <c r="BB792" s="124"/>
      <c r="BC792" s="115">
        <f>IFERROR(IF(BB792="",0,(SUMIF($G$3:BA$3,"金额-入",$G792:BA792)-SUMIF($G$3:BA$3,"金额-出",$G792:BA792))/(SUMIF($G$3:BA$3,"数量-入",$G792:BA792)-SUMIF($G$3:BA$3,"数量-出",$G792:BA792))),0)</f>
        <v>0</v>
      </c>
      <c r="BD792" s="115">
        <f t="shared" si="502"/>
        <v>0</v>
      </c>
      <c r="BE792" s="125"/>
      <c r="BF792" s="126"/>
      <c r="BG792" s="123"/>
      <c r="BH792" s="112"/>
      <c r="BI792" s="119">
        <f t="shared" si="503"/>
        <v>0</v>
      </c>
      <c r="BJ792" s="124"/>
      <c r="BK792" s="115">
        <f>IFERROR(IF(BJ792="",0,(SUMIF($G$3:BI$3,"金额-入",$G792:BI792)-SUMIF($G$3:BI$3,"金额-出",$G792:BI792))/(SUMIF($G$3:BI$3,"数量-入",$G792:BI792)-SUMIF($G$3:BI$3,"数量-出",$G792:BI792))),0)</f>
        <v>0</v>
      </c>
      <c r="BL792" s="115">
        <f t="shared" si="504"/>
        <v>0</v>
      </c>
      <c r="BM792" s="125"/>
      <c r="BN792" s="126"/>
      <c r="BO792" s="123"/>
      <c r="BP792" s="112"/>
      <c r="BQ792" s="119">
        <f t="shared" si="505"/>
        <v>0</v>
      </c>
      <c r="BR792" s="124"/>
      <c r="BS792" s="115">
        <f>IFERROR(IF(BR792="",0,(SUMIF($G$3:BQ$3,"金额-入",$G792:BQ792)-SUMIF($G$3:BQ$3,"金额-出",$G792:BQ792))/(SUMIF($G$3:BQ$3,"数量-入",$G792:BQ792)-SUMIF($G$3:BQ$3,"数量-出",$G792:BQ792))),0)</f>
        <v>0</v>
      </c>
      <c r="BT792" s="115">
        <f t="shared" si="506"/>
        <v>0</v>
      </c>
      <c r="BU792" s="125"/>
      <c r="BV792" s="126"/>
      <c r="BW792" s="123"/>
      <c r="BX792" s="112"/>
      <c r="BY792" s="119">
        <f t="shared" si="507"/>
        <v>0</v>
      </c>
      <c r="BZ792" s="124"/>
      <c r="CA792" s="115">
        <f>IFERROR(IF(BZ792="",0,(SUMIF($G$3:BY$3,"金额-入",$G792:BY792)-SUMIF($G$3:BY$3,"金额-出",$G792:BY792))/(SUMIF($G$3:BY$3,"数量-入",$G792:BY792)-SUMIF($G$3:BY$3,"数量-出",$G792:BY792))),0)</f>
        <v>0</v>
      </c>
      <c r="CB792" s="115">
        <f t="shared" si="508"/>
        <v>0</v>
      </c>
      <c r="CC792" s="125"/>
      <c r="CD792" s="126"/>
      <c r="CE792" s="123"/>
      <c r="CF792" s="112"/>
      <c r="CG792" s="119">
        <f t="shared" si="509"/>
        <v>0</v>
      </c>
      <c r="CH792" s="124"/>
      <c r="CI792" s="115">
        <f>IFERROR(IF(CH792="",0,(SUMIF($G$3:CG$3,"金额-入",$G792:CG792)-SUMIF($G$3:CG$3,"金额-出",$G792:CG792))/(SUMIF($G$3:CG$3,"数量-入",$G792:CG792)-SUMIF($G$3:CG$3,"数量-出",$G792:CG792))),0)</f>
        <v>0</v>
      </c>
      <c r="CJ792" s="115">
        <f t="shared" si="510"/>
        <v>0</v>
      </c>
      <c r="CK792" s="125"/>
      <c r="CL792" s="126"/>
      <c r="CM792" s="123"/>
      <c r="CN792" s="112"/>
      <c r="CO792" s="119">
        <f t="shared" si="511"/>
        <v>0</v>
      </c>
      <c r="CP792" s="124"/>
      <c r="CQ792" s="115">
        <f>IFERROR(IF(CP792="",0,(SUMIF($G$3:CO$3,"金额-入",$G792:CO792)-SUMIF($G$3:CO$3,"金额-出",$G792:CO792))/(SUMIF($G$3:CO$3,"数量-入",$G792:CO792)-SUMIF($G$3:CO$3,"数量-出",$G792:CO792))),0)</f>
        <v>0</v>
      </c>
      <c r="CR792" s="115">
        <f t="shared" si="512"/>
        <v>0</v>
      </c>
      <c r="CS792" s="125"/>
      <c r="CT792" s="126"/>
      <c r="CU792" s="123"/>
      <c r="CV792" s="112"/>
      <c r="CW792" s="119">
        <f t="shared" si="513"/>
        <v>0</v>
      </c>
      <c r="CX792" s="124"/>
      <c r="CY792" s="115">
        <f>IFERROR(IF(CX792="",0,(SUMIF($G$3:CW$3,"金额-入",$G792:CW792)-SUMIF($G$3:CW$3,"金额-出",$G792:CW792))/(SUMIF($G$3:CW$3,"数量-入",$G792:CW792)-SUMIF($G$3:CW$3,"数量-出",$G792:CW792))),0)</f>
        <v>0</v>
      </c>
      <c r="CZ792" s="115">
        <f t="shared" si="514"/>
        <v>0</v>
      </c>
      <c r="DA792" s="125"/>
      <c r="DB792" s="126"/>
      <c r="DC792" s="123"/>
      <c r="DD792" s="112"/>
      <c r="DE792" s="119">
        <f t="shared" si="515"/>
        <v>0</v>
      </c>
      <c r="DF792" s="124"/>
      <c r="DG792" s="115">
        <f>IFERROR(IF(DF792="",0,(SUMIF($G$3:DE$3,"金额-入",$G792:DE792)-SUMIF($G$3:DE$3,"金额-出",$G792:DE792))/(SUMIF($G$3:DE$3,"数量-入",$G792:DE792)-SUMIF($G$3:DE$3,"数量-出",$G792:DE792))),0)</f>
        <v>0</v>
      </c>
      <c r="DH792" s="115">
        <f t="shared" si="516"/>
        <v>0</v>
      </c>
      <c r="DI792" s="125"/>
      <c r="DJ792" s="126"/>
      <c r="DK792" s="109">
        <f t="array" ref="DK792">MIN(IF(($G$3:$DJ$3="单价")*(G792:DJ792&lt;&gt;0),G792:DJ792))</f>
        <v>0</v>
      </c>
      <c r="DL792" s="97">
        <f t="array" ref="DL792">MAX(IF($G$3:$DJ$3="单价",G792:DJ792))</f>
        <v>0</v>
      </c>
      <c r="DM792" s="115">
        <f t="shared" si="517"/>
        <v>0</v>
      </c>
      <c r="DN792" s="127"/>
      <c r="DO792" s="2"/>
      <c r="DP792" s="11">
        <f t="shared" si="518"/>
        <v>0</v>
      </c>
      <c r="DQ792" s="11">
        <f t="shared" si="519"/>
        <v>0</v>
      </c>
      <c r="DR792" s="11"/>
      <c r="DS792" s="11"/>
      <c r="DT792" s="11"/>
      <c r="DU792" s="2"/>
      <c r="DV792" s="2"/>
      <c r="DW792" s="2"/>
      <c r="DX792" s="2"/>
      <c r="DY792" s="2"/>
    </row>
    <row r="793" spans="1:129" ht="18" hidden="1" customHeight="1" outlineLevel="1" x14ac:dyDescent="0.15">
      <c r="A793" s="2"/>
      <c r="B793" s="53">
        <f t="shared" si="482"/>
        <v>789</v>
      </c>
      <c r="C793" s="5"/>
      <c r="D793" s="6"/>
      <c r="E793" s="7"/>
      <c r="F793" s="8"/>
      <c r="G793" s="111"/>
      <c r="H793" s="112"/>
      <c r="I793" s="113">
        <f t="shared" si="485"/>
        <v>0</v>
      </c>
      <c r="J793" s="114">
        <f t="shared" si="486"/>
        <v>0</v>
      </c>
      <c r="K793" s="115">
        <f t="shared" si="483"/>
        <v>0</v>
      </c>
      <c r="L793" s="113">
        <f t="shared" si="487"/>
        <v>0</v>
      </c>
      <c r="M793" s="114">
        <f t="shared" si="488"/>
        <v>0</v>
      </c>
      <c r="N793" s="115">
        <f t="shared" si="484"/>
        <v>0</v>
      </c>
      <c r="O793" s="113">
        <f t="shared" si="489"/>
        <v>0</v>
      </c>
      <c r="P793" s="116">
        <f t="shared" si="490"/>
        <v>0</v>
      </c>
      <c r="Q793" s="117">
        <f t="shared" si="491"/>
        <v>0</v>
      </c>
      <c r="R793" s="118">
        <f t="shared" si="492"/>
        <v>0</v>
      </c>
      <c r="S793" s="111"/>
      <c r="T793" s="112"/>
      <c r="U793" s="119">
        <f t="shared" si="493"/>
        <v>0</v>
      </c>
      <c r="V793" s="120"/>
      <c r="W793" s="115">
        <f>IFERROR(IF(V793="",0,(SUMIF($G$3:U$3,"金额-入",$G793:U793)-SUMIF($G$3:U$3,"金额-出",$G793:U793))/(SUMIF($G$3:U$3,"数量-入",$G793:U793)-SUMIF($G$3:U$3,"数量-出",$G793:U793))),0)</f>
        <v>0</v>
      </c>
      <c r="X793" s="115">
        <f t="shared" si="494"/>
        <v>0</v>
      </c>
      <c r="Y793" s="121"/>
      <c r="Z793" s="122"/>
      <c r="AA793" s="111"/>
      <c r="AB793" s="112"/>
      <c r="AC793" s="119">
        <f t="shared" si="495"/>
        <v>0</v>
      </c>
      <c r="AD793" s="120"/>
      <c r="AE793" s="115">
        <f>IFERROR(IF(AD793="",0,(SUMIF($G$3:AC$3,"金额-入",$G793:AC793)-SUMIF($G$3:AC$3,"金额-出",$G793:AC793))/(SUMIF($G$3:AC$3,"数量-入",$G793:AC793)-SUMIF($G$3:AC$3,"数量-出",$G793:AC793))),0)</f>
        <v>0</v>
      </c>
      <c r="AF793" s="115">
        <f t="shared" si="496"/>
        <v>0</v>
      </c>
      <c r="AG793" s="121"/>
      <c r="AH793" s="122"/>
      <c r="AI793" s="123"/>
      <c r="AJ793" s="112"/>
      <c r="AK793" s="119">
        <f t="shared" si="497"/>
        <v>0</v>
      </c>
      <c r="AL793" s="124"/>
      <c r="AM793" s="115">
        <f>IFERROR(IF(AL793="",0,(SUMIF($G$3:AK$3,"金额-入",$G793:AK793)-SUMIF($G$3:AK$3,"金额-出",$G793:AK793))/(SUMIF($G$3:AK$3,"数量-入",$G793:AK793)-SUMIF($G$3:AK$3,"数量-出",$G793:AK793))),0)</f>
        <v>0</v>
      </c>
      <c r="AN793" s="115">
        <f t="shared" si="498"/>
        <v>0</v>
      </c>
      <c r="AO793" s="125"/>
      <c r="AP793" s="126"/>
      <c r="AQ793" s="123"/>
      <c r="AR793" s="112"/>
      <c r="AS793" s="119">
        <f t="shared" si="499"/>
        <v>0</v>
      </c>
      <c r="AT793" s="124"/>
      <c r="AU793" s="115">
        <f>IFERROR(IF(AT793="",0,(SUMIF($G$3:AS$3,"金额-入",$G793:AS793)-SUMIF($G$3:AS$3,"金额-出",$G793:AS793))/(SUMIF($G$3:AS$3,"数量-入",$G793:AS793)-SUMIF($G$3:AS$3,"数量-出",$G793:AS793))),0)</f>
        <v>0</v>
      </c>
      <c r="AV793" s="115">
        <f t="shared" si="500"/>
        <v>0</v>
      </c>
      <c r="AW793" s="125"/>
      <c r="AX793" s="126"/>
      <c r="AY793" s="123"/>
      <c r="AZ793" s="112"/>
      <c r="BA793" s="119">
        <f t="shared" si="501"/>
        <v>0</v>
      </c>
      <c r="BB793" s="124"/>
      <c r="BC793" s="115">
        <f>IFERROR(IF(BB793="",0,(SUMIF($G$3:BA$3,"金额-入",$G793:BA793)-SUMIF($G$3:BA$3,"金额-出",$G793:BA793))/(SUMIF($G$3:BA$3,"数量-入",$G793:BA793)-SUMIF($G$3:BA$3,"数量-出",$G793:BA793))),0)</f>
        <v>0</v>
      </c>
      <c r="BD793" s="115">
        <f t="shared" si="502"/>
        <v>0</v>
      </c>
      <c r="BE793" s="125"/>
      <c r="BF793" s="126"/>
      <c r="BG793" s="123"/>
      <c r="BH793" s="112"/>
      <c r="BI793" s="119">
        <f t="shared" si="503"/>
        <v>0</v>
      </c>
      <c r="BJ793" s="124"/>
      <c r="BK793" s="115">
        <f>IFERROR(IF(BJ793="",0,(SUMIF($G$3:BI$3,"金额-入",$G793:BI793)-SUMIF($G$3:BI$3,"金额-出",$G793:BI793))/(SUMIF($G$3:BI$3,"数量-入",$G793:BI793)-SUMIF($G$3:BI$3,"数量-出",$G793:BI793))),0)</f>
        <v>0</v>
      </c>
      <c r="BL793" s="115">
        <f t="shared" si="504"/>
        <v>0</v>
      </c>
      <c r="BM793" s="125"/>
      <c r="BN793" s="126"/>
      <c r="BO793" s="123"/>
      <c r="BP793" s="112"/>
      <c r="BQ793" s="119">
        <f t="shared" si="505"/>
        <v>0</v>
      </c>
      <c r="BR793" s="124"/>
      <c r="BS793" s="115">
        <f>IFERROR(IF(BR793="",0,(SUMIF($G$3:BQ$3,"金额-入",$G793:BQ793)-SUMIF($G$3:BQ$3,"金额-出",$G793:BQ793))/(SUMIF($G$3:BQ$3,"数量-入",$G793:BQ793)-SUMIF($G$3:BQ$3,"数量-出",$G793:BQ793))),0)</f>
        <v>0</v>
      </c>
      <c r="BT793" s="115">
        <f t="shared" si="506"/>
        <v>0</v>
      </c>
      <c r="BU793" s="125"/>
      <c r="BV793" s="126"/>
      <c r="BW793" s="123"/>
      <c r="BX793" s="112"/>
      <c r="BY793" s="119">
        <f t="shared" si="507"/>
        <v>0</v>
      </c>
      <c r="BZ793" s="124"/>
      <c r="CA793" s="115">
        <f>IFERROR(IF(BZ793="",0,(SUMIF($G$3:BY$3,"金额-入",$G793:BY793)-SUMIF($G$3:BY$3,"金额-出",$G793:BY793))/(SUMIF($G$3:BY$3,"数量-入",$G793:BY793)-SUMIF($G$3:BY$3,"数量-出",$G793:BY793))),0)</f>
        <v>0</v>
      </c>
      <c r="CB793" s="115">
        <f t="shared" si="508"/>
        <v>0</v>
      </c>
      <c r="CC793" s="125"/>
      <c r="CD793" s="126"/>
      <c r="CE793" s="123"/>
      <c r="CF793" s="112"/>
      <c r="CG793" s="119">
        <f t="shared" si="509"/>
        <v>0</v>
      </c>
      <c r="CH793" s="124"/>
      <c r="CI793" s="115">
        <f>IFERROR(IF(CH793="",0,(SUMIF($G$3:CG$3,"金额-入",$G793:CG793)-SUMIF($G$3:CG$3,"金额-出",$G793:CG793))/(SUMIF($G$3:CG$3,"数量-入",$G793:CG793)-SUMIF($G$3:CG$3,"数量-出",$G793:CG793))),0)</f>
        <v>0</v>
      </c>
      <c r="CJ793" s="115">
        <f t="shared" si="510"/>
        <v>0</v>
      </c>
      <c r="CK793" s="125"/>
      <c r="CL793" s="126"/>
      <c r="CM793" s="123"/>
      <c r="CN793" s="112"/>
      <c r="CO793" s="119">
        <f t="shared" si="511"/>
        <v>0</v>
      </c>
      <c r="CP793" s="124"/>
      <c r="CQ793" s="115">
        <f>IFERROR(IF(CP793="",0,(SUMIF($G$3:CO$3,"金额-入",$G793:CO793)-SUMIF($G$3:CO$3,"金额-出",$G793:CO793))/(SUMIF($G$3:CO$3,"数量-入",$G793:CO793)-SUMIF($G$3:CO$3,"数量-出",$G793:CO793))),0)</f>
        <v>0</v>
      </c>
      <c r="CR793" s="115">
        <f t="shared" si="512"/>
        <v>0</v>
      </c>
      <c r="CS793" s="125"/>
      <c r="CT793" s="126"/>
      <c r="CU793" s="123"/>
      <c r="CV793" s="112"/>
      <c r="CW793" s="119">
        <f t="shared" si="513"/>
        <v>0</v>
      </c>
      <c r="CX793" s="124"/>
      <c r="CY793" s="115">
        <f>IFERROR(IF(CX793="",0,(SUMIF($G$3:CW$3,"金额-入",$G793:CW793)-SUMIF($G$3:CW$3,"金额-出",$G793:CW793))/(SUMIF($G$3:CW$3,"数量-入",$G793:CW793)-SUMIF($G$3:CW$3,"数量-出",$G793:CW793))),0)</f>
        <v>0</v>
      </c>
      <c r="CZ793" s="115">
        <f t="shared" si="514"/>
        <v>0</v>
      </c>
      <c r="DA793" s="125"/>
      <c r="DB793" s="126"/>
      <c r="DC793" s="123"/>
      <c r="DD793" s="112"/>
      <c r="DE793" s="119">
        <f t="shared" si="515"/>
        <v>0</v>
      </c>
      <c r="DF793" s="124"/>
      <c r="DG793" s="115">
        <f>IFERROR(IF(DF793="",0,(SUMIF($G$3:DE$3,"金额-入",$G793:DE793)-SUMIF($G$3:DE$3,"金额-出",$G793:DE793))/(SUMIF($G$3:DE$3,"数量-入",$G793:DE793)-SUMIF($G$3:DE$3,"数量-出",$G793:DE793))),0)</f>
        <v>0</v>
      </c>
      <c r="DH793" s="115">
        <f t="shared" si="516"/>
        <v>0</v>
      </c>
      <c r="DI793" s="125"/>
      <c r="DJ793" s="126"/>
      <c r="DK793" s="109">
        <f t="array" ref="DK793">MIN(IF(($G$3:$DJ$3="单价")*(G793:DJ793&lt;&gt;0),G793:DJ793))</f>
        <v>0</v>
      </c>
      <c r="DL793" s="97">
        <f t="array" ref="DL793">MAX(IF($G$3:$DJ$3="单价",G793:DJ793))</f>
        <v>0</v>
      </c>
      <c r="DM793" s="115">
        <f t="shared" si="517"/>
        <v>0</v>
      </c>
      <c r="DN793" s="127"/>
      <c r="DO793" s="2"/>
      <c r="DP793" s="11">
        <f t="shared" si="518"/>
        <v>0</v>
      </c>
      <c r="DQ793" s="11">
        <f t="shared" si="519"/>
        <v>0</v>
      </c>
      <c r="DR793" s="11"/>
      <c r="DS793" s="11"/>
      <c r="DT793" s="11"/>
      <c r="DU793" s="2"/>
      <c r="DV793" s="2"/>
      <c r="DW793" s="2"/>
      <c r="DX793" s="2"/>
      <c r="DY793" s="2"/>
    </row>
    <row r="794" spans="1:129" ht="18" hidden="1" customHeight="1" outlineLevel="1" x14ac:dyDescent="0.15">
      <c r="A794" s="2"/>
      <c r="B794" s="53">
        <f t="shared" si="482"/>
        <v>790</v>
      </c>
      <c r="C794" s="5"/>
      <c r="D794" s="6"/>
      <c r="E794" s="7"/>
      <c r="F794" s="8"/>
      <c r="G794" s="111"/>
      <c r="H794" s="112"/>
      <c r="I794" s="113">
        <f t="shared" si="485"/>
        <v>0</v>
      </c>
      <c r="J794" s="114">
        <f t="shared" si="486"/>
        <v>0</v>
      </c>
      <c r="K794" s="115">
        <f t="shared" si="483"/>
        <v>0</v>
      </c>
      <c r="L794" s="113">
        <f t="shared" si="487"/>
        <v>0</v>
      </c>
      <c r="M794" s="114">
        <f t="shared" si="488"/>
        <v>0</v>
      </c>
      <c r="N794" s="115">
        <f t="shared" si="484"/>
        <v>0</v>
      </c>
      <c r="O794" s="113">
        <f t="shared" si="489"/>
        <v>0</v>
      </c>
      <c r="P794" s="116">
        <f t="shared" si="490"/>
        <v>0</v>
      </c>
      <c r="Q794" s="117">
        <f t="shared" si="491"/>
        <v>0</v>
      </c>
      <c r="R794" s="118">
        <f t="shared" si="492"/>
        <v>0</v>
      </c>
      <c r="S794" s="111"/>
      <c r="T794" s="112"/>
      <c r="U794" s="119">
        <f t="shared" si="493"/>
        <v>0</v>
      </c>
      <c r="V794" s="120"/>
      <c r="W794" s="115">
        <f>IFERROR(IF(V794="",0,(SUMIF($G$3:U$3,"金额-入",$G794:U794)-SUMIF($G$3:U$3,"金额-出",$G794:U794))/(SUMIF($G$3:U$3,"数量-入",$G794:U794)-SUMIF($G$3:U$3,"数量-出",$G794:U794))),0)</f>
        <v>0</v>
      </c>
      <c r="X794" s="115">
        <f t="shared" si="494"/>
        <v>0</v>
      </c>
      <c r="Y794" s="121"/>
      <c r="Z794" s="122"/>
      <c r="AA794" s="111"/>
      <c r="AB794" s="112"/>
      <c r="AC794" s="119">
        <f t="shared" si="495"/>
        <v>0</v>
      </c>
      <c r="AD794" s="120"/>
      <c r="AE794" s="115">
        <f>IFERROR(IF(AD794="",0,(SUMIF($G$3:AC$3,"金额-入",$G794:AC794)-SUMIF($G$3:AC$3,"金额-出",$G794:AC794))/(SUMIF($G$3:AC$3,"数量-入",$G794:AC794)-SUMIF($G$3:AC$3,"数量-出",$G794:AC794))),0)</f>
        <v>0</v>
      </c>
      <c r="AF794" s="115">
        <f t="shared" si="496"/>
        <v>0</v>
      </c>
      <c r="AG794" s="121"/>
      <c r="AH794" s="122"/>
      <c r="AI794" s="123"/>
      <c r="AJ794" s="112"/>
      <c r="AK794" s="119">
        <f t="shared" si="497"/>
        <v>0</v>
      </c>
      <c r="AL794" s="124"/>
      <c r="AM794" s="115">
        <f>IFERROR(IF(AL794="",0,(SUMIF($G$3:AK$3,"金额-入",$G794:AK794)-SUMIF($G$3:AK$3,"金额-出",$G794:AK794))/(SUMIF($G$3:AK$3,"数量-入",$G794:AK794)-SUMIF($G$3:AK$3,"数量-出",$G794:AK794))),0)</f>
        <v>0</v>
      </c>
      <c r="AN794" s="115">
        <f t="shared" si="498"/>
        <v>0</v>
      </c>
      <c r="AO794" s="125"/>
      <c r="AP794" s="126"/>
      <c r="AQ794" s="123"/>
      <c r="AR794" s="112"/>
      <c r="AS794" s="119">
        <f t="shared" si="499"/>
        <v>0</v>
      </c>
      <c r="AT794" s="124"/>
      <c r="AU794" s="115">
        <f>IFERROR(IF(AT794="",0,(SUMIF($G$3:AS$3,"金额-入",$G794:AS794)-SUMIF($G$3:AS$3,"金额-出",$G794:AS794))/(SUMIF($G$3:AS$3,"数量-入",$G794:AS794)-SUMIF($G$3:AS$3,"数量-出",$G794:AS794))),0)</f>
        <v>0</v>
      </c>
      <c r="AV794" s="115">
        <f t="shared" si="500"/>
        <v>0</v>
      </c>
      <c r="AW794" s="125"/>
      <c r="AX794" s="126"/>
      <c r="AY794" s="123"/>
      <c r="AZ794" s="112"/>
      <c r="BA794" s="119">
        <f t="shared" si="501"/>
        <v>0</v>
      </c>
      <c r="BB794" s="124"/>
      <c r="BC794" s="115">
        <f>IFERROR(IF(BB794="",0,(SUMIF($G$3:BA$3,"金额-入",$G794:BA794)-SUMIF($G$3:BA$3,"金额-出",$G794:BA794))/(SUMIF($G$3:BA$3,"数量-入",$G794:BA794)-SUMIF($G$3:BA$3,"数量-出",$G794:BA794))),0)</f>
        <v>0</v>
      </c>
      <c r="BD794" s="115">
        <f t="shared" si="502"/>
        <v>0</v>
      </c>
      <c r="BE794" s="125"/>
      <c r="BF794" s="126"/>
      <c r="BG794" s="123"/>
      <c r="BH794" s="112"/>
      <c r="BI794" s="119">
        <f t="shared" si="503"/>
        <v>0</v>
      </c>
      <c r="BJ794" s="124"/>
      <c r="BK794" s="115">
        <f>IFERROR(IF(BJ794="",0,(SUMIF($G$3:BI$3,"金额-入",$G794:BI794)-SUMIF($G$3:BI$3,"金额-出",$G794:BI794))/(SUMIF($G$3:BI$3,"数量-入",$G794:BI794)-SUMIF($G$3:BI$3,"数量-出",$G794:BI794))),0)</f>
        <v>0</v>
      </c>
      <c r="BL794" s="115">
        <f t="shared" si="504"/>
        <v>0</v>
      </c>
      <c r="BM794" s="125"/>
      <c r="BN794" s="126"/>
      <c r="BO794" s="123"/>
      <c r="BP794" s="112"/>
      <c r="BQ794" s="119">
        <f t="shared" si="505"/>
        <v>0</v>
      </c>
      <c r="BR794" s="124"/>
      <c r="BS794" s="115">
        <f>IFERROR(IF(BR794="",0,(SUMIF($G$3:BQ$3,"金额-入",$G794:BQ794)-SUMIF($G$3:BQ$3,"金额-出",$G794:BQ794))/(SUMIF($G$3:BQ$3,"数量-入",$G794:BQ794)-SUMIF($G$3:BQ$3,"数量-出",$G794:BQ794))),0)</f>
        <v>0</v>
      </c>
      <c r="BT794" s="115">
        <f t="shared" si="506"/>
        <v>0</v>
      </c>
      <c r="BU794" s="125"/>
      <c r="BV794" s="126"/>
      <c r="BW794" s="123"/>
      <c r="BX794" s="112"/>
      <c r="BY794" s="119">
        <f t="shared" si="507"/>
        <v>0</v>
      </c>
      <c r="BZ794" s="124"/>
      <c r="CA794" s="115">
        <f>IFERROR(IF(BZ794="",0,(SUMIF($G$3:BY$3,"金额-入",$G794:BY794)-SUMIF($G$3:BY$3,"金额-出",$G794:BY794))/(SUMIF($G$3:BY$3,"数量-入",$G794:BY794)-SUMIF($G$3:BY$3,"数量-出",$G794:BY794))),0)</f>
        <v>0</v>
      </c>
      <c r="CB794" s="115">
        <f t="shared" si="508"/>
        <v>0</v>
      </c>
      <c r="CC794" s="125"/>
      <c r="CD794" s="126"/>
      <c r="CE794" s="123"/>
      <c r="CF794" s="112"/>
      <c r="CG794" s="119">
        <f t="shared" si="509"/>
        <v>0</v>
      </c>
      <c r="CH794" s="124"/>
      <c r="CI794" s="115">
        <f>IFERROR(IF(CH794="",0,(SUMIF($G$3:CG$3,"金额-入",$G794:CG794)-SUMIF($G$3:CG$3,"金额-出",$G794:CG794))/(SUMIF($G$3:CG$3,"数量-入",$G794:CG794)-SUMIF($G$3:CG$3,"数量-出",$G794:CG794))),0)</f>
        <v>0</v>
      </c>
      <c r="CJ794" s="115">
        <f t="shared" si="510"/>
        <v>0</v>
      </c>
      <c r="CK794" s="125"/>
      <c r="CL794" s="126"/>
      <c r="CM794" s="123"/>
      <c r="CN794" s="112"/>
      <c r="CO794" s="119">
        <f t="shared" si="511"/>
        <v>0</v>
      </c>
      <c r="CP794" s="124"/>
      <c r="CQ794" s="115">
        <f>IFERROR(IF(CP794="",0,(SUMIF($G$3:CO$3,"金额-入",$G794:CO794)-SUMIF($G$3:CO$3,"金额-出",$G794:CO794))/(SUMIF($G$3:CO$3,"数量-入",$G794:CO794)-SUMIF($G$3:CO$3,"数量-出",$G794:CO794))),0)</f>
        <v>0</v>
      </c>
      <c r="CR794" s="115">
        <f t="shared" si="512"/>
        <v>0</v>
      </c>
      <c r="CS794" s="125"/>
      <c r="CT794" s="126"/>
      <c r="CU794" s="123"/>
      <c r="CV794" s="112"/>
      <c r="CW794" s="119">
        <f t="shared" si="513"/>
        <v>0</v>
      </c>
      <c r="CX794" s="124"/>
      <c r="CY794" s="115">
        <f>IFERROR(IF(CX794="",0,(SUMIF($G$3:CW$3,"金额-入",$G794:CW794)-SUMIF($G$3:CW$3,"金额-出",$G794:CW794))/(SUMIF($G$3:CW$3,"数量-入",$G794:CW794)-SUMIF($G$3:CW$3,"数量-出",$G794:CW794))),0)</f>
        <v>0</v>
      </c>
      <c r="CZ794" s="115">
        <f t="shared" si="514"/>
        <v>0</v>
      </c>
      <c r="DA794" s="125"/>
      <c r="DB794" s="126"/>
      <c r="DC794" s="123"/>
      <c r="DD794" s="112"/>
      <c r="DE794" s="119">
        <f t="shared" si="515"/>
        <v>0</v>
      </c>
      <c r="DF794" s="124"/>
      <c r="DG794" s="115">
        <f>IFERROR(IF(DF794="",0,(SUMIF($G$3:DE$3,"金额-入",$G794:DE794)-SUMIF($G$3:DE$3,"金额-出",$G794:DE794))/(SUMIF($G$3:DE$3,"数量-入",$G794:DE794)-SUMIF($G$3:DE$3,"数量-出",$G794:DE794))),0)</f>
        <v>0</v>
      </c>
      <c r="DH794" s="115">
        <f t="shared" si="516"/>
        <v>0</v>
      </c>
      <c r="DI794" s="125"/>
      <c r="DJ794" s="126"/>
      <c r="DK794" s="109">
        <f t="array" ref="DK794">MIN(IF(($G$3:$DJ$3="单价")*(G794:DJ794&lt;&gt;0),G794:DJ794))</f>
        <v>0</v>
      </c>
      <c r="DL794" s="97">
        <f t="array" ref="DL794">MAX(IF($G$3:$DJ$3="单价",G794:DJ794))</f>
        <v>0</v>
      </c>
      <c r="DM794" s="115">
        <f t="shared" si="517"/>
        <v>0</v>
      </c>
      <c r="DN794" s="127"/>
      <c r="DO794" s="2"/>
      <c r="DP794" s="11">
        <f t="shared" si="518"/>
        <v>0</v>
      </c>
      <c r="DQ794" s="11">
        <f t="shared" si="519"/>
        <v>0</v>
      </c>
      <c r="DR794" s="11"/>
      <c r="DS794" s="11"/>
      <c r="DT794" s="11"/>
      <c r="DU794" s="2"/>
      <c r="DV794" s="2"/>
      <c r="DW794" s="2"/>
      <c r="DX794" s="2"/>
      <c r="DY794" s="2"/>
    </row>
    <row r="795" spans="1:129" ht="18" hidden="1" customHeight="1" outlineLevel="1" x14ac:dyDescent="0.15">
      <c r="A795" s="2"/>
      <c r="B795" s="53">
        <f t="shared" si="482"/>
        <v>791</v>
      </c>
      <c r="C795" s="5"/>
      <c r="D795" s="6"/>
      <c r="E795" s="7"/>
      <c r="F795" s="8"/>
      <c r="G795" s="111"/>
      <c r="H795" s="112"/>
      <c r="I795" s="113">
        <f t="shared" si="485"/>
        <v>0</v>
      </c>
      <c r="J795" s="114">
        <f t="shared" si="486"/>
        <v>0</v>
      </c>
      <c r="K795" s="115">
        <f t="shared" si="483"/>
        <v>0</v>
      </c>
      <c r="L795" s="113">
        <f t="shared" si="487"/>
        <v>0</v>
      </c>
      <c r="M795" s="114">
        <f t="shared" si="488"/>
        <v>0</v>
      </c>
      <c r="N795" s="115">
        <f t="shared" si="484"/>
        <v>0</v>
      </c>
      <c r="O795" s="113">
        <f t="shared" si="489"/>
        <v>0</v>
      </c>
      <c r="P795" s="116">
        <f t="shared" si="490"/>
        <v>0</v>
      </c>
      <c r="Q795" s="117">
        <f t="shared" si="491"/>
        <v>0</v>
      </c>
      <c r="R795" s="118">
        <f t="shared" si="492"/>
        <v>0</v>
      </c>
      <c r="S795" s="111"/>
      <c r="T795" s="112"/>
      <c r="U795" s="119">
        <f t="shared" si="493"/>
        <v>0</v>
      </c>
      <c r="V795" s="120"/>
      <c r="W795" s="115">
        <f>IFERROR(IF(V795="",0,(SUMIF($G$3:U$3,"金额-入",$G795:U795)-SUMIF($G$3:U$3,"金额-出",$G795:U795))/(SUMIF($G$3:U$3,"数量-入",$G795:U795)-SUMIF($G$3:U$3,"数量-出",$G795:U795))),0)</f>
        <v>0</v>
      </c>
      <c r="X795" s="115">
        <f t="shared" si="494"/>
        <v>0</v>
      </c>
      <c r="Y795" s="121"/>
      <c r="Z795" s="122"/>
      <c r="AA795" s="111"/>
      <c r="AB795" s="112"/>
      <c r="AC795" s="119">
        <f t="shared" si="495"/>
        <v>0</v>
      </c>
      <c r="AD795" s="120"/>
      <c r="AE795" s="115">
        <f>IFERROR(IF(AD795="",0,(SUMIF($G$3:AC$3,"金额-入",$G795:AC795)-SUMIF($G$3:AC$3,"金额-出",$G795:AC795))/(SUMIF($G$3:AC$3,"数量-入",$G795:AC795)-SUMIF($G$3:AC$3,"数量-出",$G795:AC795))),0)</f>
        <v>0</v>
      </c>
      <c r="AF795" s="115">
        <f t="shared" si="496"/>
        <v>0</v>
      </c>
      <c r="AG795" s="121"/>
      <c r="AH795" s="122"/>
      <c r="AI795" s="123"/>
      <c r="AJ795" s="112"/>
      <c r="AK795" s="119">
        <f t="shared" si="497"/>
        <v>0</v>
      </c>
      <c r="AL795" s="124"/>
      <c r="AM795" s="115">
        <f>IFERROR(IF(AL795="",0,(SUMIF($G$3:AK$3,"金额-入",$G795:AK795)-SUMIF($G$3:AK$3,"金额-出",$G795:AK795))/(SUMIF($G$3:AK$3,"数量-入",$G795:AK795)-SUMIF($G$3:AK$3,"数量-出",$G795:AK795))),0)</f>
        <v>0</v>
      </c>
      <c r="AN795" s="115">
        <f t="shared" si="498"/>
        <v>0</v>
      </c>
      <c r="AO795" s="125"/>
      <c r="AP795" s="126"/>
      <c r="AQ795" s="123"/>
      <c r="AR795" s="112"/>
      <c r="AS795" s="119">
        <f t="shared" si="499"/>
        <v>0</v>
      </c>
      <c r="AT795" s="124"/>
      <c r="AU795" s="115">
        <f>IFERROR(IF(AT795="",0,(SUMIF($G$3:AS$3,"金额-入",$G795:AS795)-SUMIF($G$3:AS$3,"金额-出",$G795:AS795))/(SUMIF($G$3:AS$3,"数量-入",$G795:AS795)-SUMIF($G$3:AS$3,"数量-出",$G795:AS795))),0)</f>
        <v>0</v>
      </c>
      <c r="AV795" s="115">
        <f t="shared" si="500"/>
        <v>0</v>
      </c>
      <c r="AW795" s="125"/>
      <c r="AX795" s="126"/>
      <c r="AY795" s="123"/>
      <c r="AZ795" s="112"/>
      <c r="BA795" s="119">
        <f t="shared" si="501"/>
        <v>0</v>
      </c>
      <c r="BB795" s="124"/>
      <c r="BC795" s="115">
        <f>IFERROR(IF(BB795="",0,(SUMIF($G$3:BA$3,"金额-入",$G795:BA795)-SUMIF($G$3:BA$3,"金额-出",$G795:BA795))/(SUMIF($G$3:BA$3,"数量-入",$G795:BA795)-SUMIF($G$3:BA$3,"数量-出",$G795:BA795))),0)</f>
        <v>0</v>
      </c>
      <c r="BD795" s="115">
        <f t="shared" si="502"/>
        <v>0</v>
      </c>
      <c r="BE795" s="125"/>
      <c r="BF795" s="126"/>
      <c r="BG795" s="123"/>
      <c r="BH795" s="112"/>
      <c r="BI795" s="119">
        <f t="shared" si="503"/>
        <v>0</v>
      </c>
      <c r="BJ795" s="124"/>
      <c r="BK795" s="115">
        <f>IFERROR(IF(BJ795="",0,(SUMIF($G$3:BI$3,"金额-入",$G795:BI795)-SUMIF($G$3:BI$3,"金额-出",$G795:BI795))/(SUMIF($G$3:BI$3,"数量-入",$G795:BI795)-SUMIF($G$3:BI$3,"数量-出",$G795:BI795))),0)</f>
        <v>0</v>
      </c>
      <c r="BL795" s="115">
        <f t="shared" si="504"/>
        <v>0</v>
      </c>
      <c r="BM795" s="125"/>
      <c r="BN795" s="126"/>
      <c r="BO795" s="123"/>
      <c r="BP795" s="112"/>
      <c r="BQ795" s="119">
        <f t="shared" si="505"/>
        <v>0</v>
      </c>
      <c r="BR795" s="124"/>
      <c r="BS795" s="115">
        <f>IFERROR(IF(BR795="",0,(SUMIF($G$3:BQ$3,"金额-入",$G795:BQ795)-SUMIF($G$3:BQ$3,"金额-出",$G795:BQ795))/(SUMIF($G$3:BQ$3,"数量-入",$G795:BQ795)-SUMIF($G$3:BQ$3,"数量-出",$G795:BQ795))),0)</f>
        <v>0</v>
      </c>
      <c r="BT795" s="115">
        <f t="shared" si="506"/>
        <v>0</v>
      </c>
      <c r="BU795" s="125"/>
      <c r="BV795" s="126"/>
      <c r="BW795" s="123"/>
      <c r="BX795" s="112"/>
      <c r="BY795" s="119">
        <f t="shared" si="507"/>
        <v>0</v>
      </c>
      <c r="BZ795" s="124"/>
      <c r="CA795" s="115">
        <f>IFERROR(IF(BZ795="",0,(SUMIF($G$3:BY$3,"金额-入",$G795:BY795)-SUMIF($G$3:BY$3,"金额-出",$G795:BY795))/(SUMIF($G$3:BY$3,"数量-入",$G795:BY795)-SUMIF($G$3:BY$3,"数量-出",$G795:BY795))),0)</f>
        <v>0</v>
      </c>
      <c r="CB795" s="115">
        <f t="shared" si="508"/>
        <v>0</v>
      </c>
      <c r="CC795" s="125"/>
      <c r="CD795" s="126"/>
      <c r="CE795" s="123"/>
      <c r="CF795" s="112"/>
      <c r="CG795" s="119">
        <f t="shared" si="509"/>
        <v>0</v>
      </c>
      <c r="CH795" s="124"/>
      <c r="CI795" s="115">
        <f>IFERROR(IF(CH795="",0,(SUMIF($G$3:CG$3,"金额-入",$G795:CG795)-SUMIF($G$3:CG$3,"金额-出",$G795:CG795))/(SUMIF($G$3:CG$3,"数量-入",$G795:CG795)-SUMIF($G$3:CG$3,"数量-出",$G795:CG795))),0)</f>
        <v>0</v>
      </c>
      <c r="CJ795" s="115">
        <f t="shared" si="510"/>
        <v>0</v>
      </c>
      <c r="CK795" s="125"/>
      <c r="CL795" s="126"/>
      <c r="CM795" s="123"/>
      <c r="CN795" s="112"/>
      <c r="CO795" s="119">
        <f t="shared" si="511"/>
        <v>0</v>
      </c>
      <c r="CP795" s="124"/>
      <c r="CQ795" s="115">
        <f>IFERROR(IF(CP795="",0,(SUMIF($G$3:CO$3,"金额-入",$G795:CO795)-SUMIF($G$3:CO$3,"金额-出",$G795:CO795))/(SUMIF($G$3:CO$3,"数量-入",$G795:CO795)-SUMIF($G$3:CO$3,"数量-出",$G795:CO795))),0)</f>
        <v>0</v>
      </c>
      <c r="CR795" s="115">
        <f t="shared" si="512"/>
        <v>0</v>
      </c>
      <c r="CS795" s="125"/>
      <c r="CT795" s="126"/>
      <c r="CU795" s="123"/>
      <c r="CV795" s="112"/>
      <c r="CW795" s="119">
        <f t="shared" si="513"/>
        <v>0</v>
      </c>
      <c r="CX795" s="124"/>
      <c r="CY795" s="115">
        <f>IFERROR(IF(CX795="",0,(SUMIF($G$3:CW$3,"金额-入",$G795:CW795)-SUMIF($G$3:CW$3,"金额-出",$G795:CW795))/(SUMIF($G$3:CW$3,"数量-入",$G795:CW795)-SUMIF($G$3:CW$3,"数量-出",$G795:CW795))),0)</f>
        <v>0</v>
      </c>
      <c r="CZ795" s="115">
        <f t="shared" si="514"/>
        <v>0</v>
      </c>
      <c r="DA795" s="125"/>
      <c r="DB795" s="126"/>
      <c r="DC795" s="123"/>
      <c r="DD795" s="112"/>
      <c r="DE795" s="119">
        <f t="shared" si="515"/>
        <v>0</v>
      </c>
      <c r="DF795" s="124"/>
      <c r="DG795" s="115">
        <f>IFERROR(IF(DF795="",0,(SUMIF($G$3:DE$3,"金额-入",$G795:DE795)-SUMIF($G$3:DE$3,"金额-出",$G795:DE795))/(SUMIF($G$3:DE$3,"数量-入",$G795:DE795)-SUMIF($G$3:DE$3,"数量-出",$G795:DE795))),0)</f>
        <v>0</v>
      </c>
      <c r="DH795" s="115">
        <f t="shared" si="516"/>
        <v>0</v>
      </c>
      <c r="DI795" s="125"/>
      <c r="DJ795" s="126"/>
      <c r="DK795" s="109">
        <f t="array" ref="DK795">MIN(IF(($G$3:$DJ$3="单价")*(G795:DJ795&lt;&gt;0),G795:DJ795))</f>
        <v>0</v>
      </c>
      <c r="DL795" s="97">
        <f t="array" ref="DL795">MAX(IF($G$3:$DJ$3="单价",G795:DJ795))</f>
        <v>0</v>
      </c>
      <c r="DM795" s="115">
        <f t="shared" si="517"/>
        <v>0</v>
      </c>
      <c r="DN795" s="127"/>
      <c r="DO795" s="2"/>
      <c r="DP795" s="11">
        <f t="shared" si="518"/>
        <v>0</v>
      </c>
      <c r="DQ795" s="11">
        <f t="shared" si="519"/>
        <v>0</v>
      </c>
      <c r="DR795" s="11"/>
      <c r="DS795" s="11"/>
      <c r="DT795" s="11"/>
      <c r="DU795" s="2"/>
      <c r="DV795" s="2"/>
      <c r="DW795" s="2"/>
      <c r="DX795" s="2"/>
      <c r="DY795" s="2"/>
    </row>
    <row r="796" spans="1:129" ht="18" hidden="1" customHeight="1" outlineLevel="1" x14ac:dyDescent="0.15">
      <c r="A796" s="2"/>
      <c r="B796" s="53">
        <f t="shared" si="482"/>
        <v>792</v>
      </c>
      <c r="C796" s="5"/>
      <c r="D796" s="6"/>
      <c r="E796" s="7"/>
      <c r="F796" s="8"/>
      <c r="G796" s="111"/>
      <c r="H796" s="112"/>
      <c r="I796" s="113">
        <f t="shared" si="485"/>
        <v>0</v>
      </c>
      <c r="J796" s="114">
        <f t="shared" si="486"/>
        <v>0</v>
      </c>
      <c r="K796" s="115">
        <f t="shared" si="483"/>
        <v>0</v>
      </c>
      <c r="L796" s="113">
        <f t="shared" si="487"/>
        <v>0</v>
      </c>
      <c r="M796" s="114">
        <f t="shared" si="488"/>
        <v>0</v>
      </c>
      <c r="N796" s="115">
        <f t="shared" si="484"/>
        <v>0</v>
      </c>
      <c r="O796" s="113">
        <f t="shared" si="489"/>
        <v>0</v>
      </c>
      <c r="P796" s="116">
        <f t="shared" si="490"/>
        <v>0</v>
      </c>
      <c r="Q796" s="117">
        <f t="shared" si="491"/>
        <v>0</v>
      </c>
      <c r="R796" s="118">
        <f t="shared" si="492"/>
        <v>0</v>
      </c>
      <c r="S796" s="111"/>
      <c r="T796" s="112"/>
      <c r="U796" s="119">
        <f t="shared" si="493"/>
        <v>0</v>
      </c>
      <c r="V796" s="120"/>
      <c r="W796" s="115">
        <f>IFERROR(IF(V796="",0,(SUMIF($G$3:U$3,"金额-入",$G796:U796)-SUMIF($G$3:U$3,"金额-出",$G796:U796))/(SUMIF($G$3:U$3,"数量-入",$G796:U796)-SUMIF($G$3:U$3,"数量-出",$G796:U796))),0)</f>
        <v>0</v>
      </c>
      <c r="X796" s="115">
        <f t="shared" si="494"/>
        <v>0</v>
      </c>
      <c r="Y796" s="121"/>
      <c r="Z796" s="122"/>
      <c r="AA796" s="111"/>
      <c r="AB796" s="112"/>
      <c r="AC796" s="119">
        <f t="shared" si="495"/>
        <v>0</v>
      </c>
      <c r="AD796" s="120"/>
      <c r="AE796" s="115">
        <f>IFERROR(IF(AD796="",0,(SUMIF($G$3:AC$3,"金额-入",$G796:AC796)-SUMIF($G$3:AC$3,"金额-出",$G796:AC796))/(SUMIF($G$3:AC$3,"数量-入",$G796:AC796)-SUMIF($G$3:AC$3,"数量-出",$G796:AC796))),0)</f>
        <v>0</v>
      </c>
      <c r="AF796" s="115">
        <f t="shared" si="496"/>
        <v>0</v>
      </c>
      <c r="AG796" s="121"/>
      <c r="AH796" s="122"/>
      <c r="AI796" s="123"/>
      <c r="AJ796" s="112"/>
      <c r="AK796" s="119">
        <f t="shared" si="497"/>
        <v>0</v>
      </c>
      <c r="AL796" s="124"/>
      <c r="AM796" s="115">
        <f>IFERROR(IF(AL796="",0,(SUMIF($G$3:AK$3,"金额-入",$G796:AK796)-SUMIF($G$3:AK$3,"金额-出",$G796:AK796))/(SUMIF($G$3:AK$3,"数量-入",$G796:AK796)-SUMIF($G$3:AK$3,"数量-出",$G796:AK796))),0)</f>
        <v>0</v>
      </c>
      <c r="AN796" s="115">
        <f t="shared" si="498"/>
        <v>0</v>
      </c>
      <c r="AO796" s="125"/>
      <c r="AP796" s="126"/>
      <c r="AQ796" s="123"/>
      <c r="AR796" s="112"/>
      <c r="AS796" s="119">
        <f t="shared" si="499"/>
        <v>0</v>
      </c>
      <c r="AT796" s="124"/>
      <c r="AU796" s="115">
        <f>IFERROR(IF(AT796="",0,(SUMIF($G$3:AS$3,"金额-入",$G796:AS796)-SUMIF($G$3:AS$3,"金额-出",$G796:AS796))/(SUMIF($G$3:AS$3,"数量-入",$G796:AS796)-SUMIF($G$3:AS$3,"数量-出",$G796:AS796))),0)</f>
        <v>0</v>
      </c>
      <c r="AV796" s="115">
        <f t="shared" si="500"/>
        <v>0</v>
      </c>
      <c r="AW796" s="125"/>
      <c r="AX796" s="126"/>
      <c r="AY796" s="123"/>
      <c r="AZ796" s="112"/>
      <c r="BA796" s="119">
        <f t="shared" si="501"/>
        <v>0</v>
      </c>
      <c r="BB796" s="124"/>
      <c r="BC796" s="115">
        <f>IFERROR(IF(BB796="",0,(SUMIF($G$3:BA$3,"金额-入",$G796:BA796)-SUMIF($G$3:BA$3,"金额-出",$G796:BA796))/(SUMIF($G$3:BA$3,"数量-入",$G796:BA796)-SUMIF($G$3:BA$3,"数量-出",$G796:BA796))),0)</f>
        <v>0</v>
      </c>
      <c r="BD796" s="115">
        <f t="shared" si="502"/>
        <v>0</v>
      </c>
      <c r="BE796" s="125"/>
      <c r="BF796" s="126"/>
      <c r="BG796" s="123"/>
      <c r="BH796" s="112"/>
      <c r="BI796" s="119">
        <f t="shared" si="503"/>
        <v>0</v>
      </c>
      <c r="BJ796" s="124"/>
      <c r="BK796" s="115">
        <f>IFERROR(IF(BJ796="",0,(SUMIF($G$3:BI$3,"金额-入",$G796:BI796)-SUMIF($G$3:BI$3,"金额-出",$G796:BI796))/(SUMIF($G$3:BI$3,"数量-入",$G796:BI796)-SUMIF($G$3:BI$3,"数量-出",$G796:BI796))),0)</f>
        <v>0</v>
      </c>
      <c r="BL796" s="115">
        <f t="shared" si="504"/>
        <v>0</v>
      </c>
      <c r="BM796" s="125"/>
      <c r="BN796" s="126"/>
      <c r="BO796" s="123"/>
      <c r="BP796" s="112"/>
      <c r="BQ796" s="119">
        <f t="shared" si="505"/>
        <v>0</v>
      </c>
      <c r="BR796" s="124"/>
      <c r="BS796" s="115">
        <f>IFERROR(IF(BR796="",0,(SUMIF($G$3:BQ$3,"金额-入",$G796:BQ796)-SUMIF($G$3:BQ$3,"金额-出",$G796:BQ796))/(SUMIF($G$3:BQ$3,"数量-入",$G796:BQ796)-SUMIF($G$3:BQ$3,"数量-出",$G796:BQ796))),0)</f>
        <v>0</v>
      </c>
      <c r="BT796" s="115">
        <f t="shared" si="506"/>
        <v>0</v>
      </c>
      <c r="BU796" s="125"/>
      <c r="BV796" s="126"/>
      <c r="BW796" s="123"/>
      <c r="BX796" s="112"/>
      <c r="BY796" s="119">
        <f t="shared" si="507"/>
        <v>0</v>
      </c>
      <c r="BZ796" s="124"/>
      <c r="CA796" s="115">
        <f>IFERROR(IF(BZ796="",0,(SUMIF($G$3:BY$3,"金额-入",$G796:BY796)-SUMIF($G$3:BY$3,"金额-出",$G796:BY796))/(SUMIF($G$3:BY$3,"数量-入",$G796:BY796)-SUMIF($G$3:BY$3,"数量-出",$G796:BY796))),0)</f>
        <v>0</v>
      </c>
      <c r="CB796" s="115">
        <f t="shared" si="508"/>
        <v>0</v>
      </c>
      <c r="CC796" s="125"/>
      <c r="CD796" s="126"/>
      <c r="CE796" s="123"/>
      <c r="CF796" s="112"/>
      <c r="CG796" s="119">
        <f t="shared" si="509"/>
        <v>0</v>
      </c>
      <c r="CH796" s="124"/>
      <c r="CI796" s="115">
        <f>IFERROR(IF(CH796="",0,(SUMIF($G$3:CG$3,"金额-入",$G796:CG796)-SUMIF($G$3:CG$3,"金额-出",$G796:CG796))/(SUMIF($G$3:CG$3,"数量-入",$G796:CG796)-SUMIF($G$3:CG$3,"数量-出",$G796:CG796))),0)</f>
        <v>0</v>
      </c>
      <c r="CJ796" s="115">
        <f t="shared" si="510"/>
        <v>0</v>
      </c>
      <c r="CK796" s="125"/>
      <c r="CL796" s="126"/>
      <c r="CM796" s="123"/>
      <c r="CN796" s="112"/>
      <c r="CO796" s="119">
        <f t="shared" si="511"/>
        <v>0</v>
      </c>
      <c r="CP796" s="124"/>
      <c r="CQ796" s="115">
        <f>IFERROR(IF(CP796="",0,(SUMIF($G$3:CO$3,"金额-入",$G796:CO796)-SUMIF($G$3:CO$3,"金额-出",$G796:CO796))/(SUMIF($G$3:CO$3,"数量-入",$G796:CO796)-SUMIF($G$3:CO$3,"数量-出",$G796:CO796))),0)</f>
        <v>0</v>
      </c>
      <c r="CR796" s="115">
        <f t="shared" si="512"/>
        <v>0</v>
      </c>
      <c r="CS796" s="125"/>
      <c r="CT796" s="126"/>
      <c r="CU796" s="123"/>
      <c r="CV796" s="112"/>
      <c r="CW796" s="119">
        <f t="shared" si="513"/>
        <v>0</v>
      </c>
      <c r="CX796" s="124"/>
      <c r="CY796" s="115">
        <f>IFERROR(IF(CX796="",0,(SUMIF($G$3:CW$3,"金额-入",$G796:CW796)-SUMIF($G$3:CW$3,"金额-出",$G796:CW796))/(SUMIF($G$3:CW$3,"数量-入",$G796:CW796)-SUMIF($G$3:CW$3,"数量-出",$G796:CW796))),0)</f>
        <v>0</v>
      </c>
      <c r="CZ796" s="115">
        <f t="shared" si="514"/>
        <v>0</v>
      </c>
      <c r="DA796" s="125"/>
      <c r="DB796" s="126"/>
      <c r="DC796" s="123"/>
      <c r="DD796" s="112"/>
      <c r="DE796" s="119">
        <f t="shared" si="515"/>
        <v>0</v>
      </c>
      <c r="DF796" s="124"/>
      <c r="DG796" s="115">
        <f>IFERROR(IF(DF796="",0,(SUMIF($G$3:DE$3,"金额-入",$G796:DE796)-SUMIF($G$3:DE$3,"金额-出",$G796:DE796))/(SUMIF($G$3:DE$3,"数量-入",$G796:DE796)-SUMIF($G$3:DE$3,"数量-出",$G796:DE796))),0)</f>
        <v>0</v>
      </c>
      <c r="DH796" s="115">
        <f t="shared" si="516"/>
        <v>0</v>
      </c>
      <c r="DI796" s="125"/>
      <c r="DJ796" s="126"/>
      <c r="DK796" s="109">
        <f t="array" ref="DK796">MIN(IF(($G$3:$DJ$3="单价")*(G796:DJ796&lt;&gt;0),G796:DJ796))</f>
        <v>0</v>
      </c>
      <c r="DL796" s="97">
        <f t="array" ref="DL796">MAX(IF($G$3:$DJ$3="单价",G796:DJ796))</f>
        <v>0</v>
      </c>
      <c r="DM796" s="115">
        <f t="shared" si="517"/>
        <v>0</v>
      </c>
      <c r="DN796" s="127"/>
      <c r="DO796" s="2"/>
      <c r="DP796" s="11">
        <f t="shared" si="518"/>
        <v>0</v>
      </c>
      <c r="DQ796" s="11">
        <f t="shared" si="519"/>
        <v>0</v>
      </c>
      <c r="DR796" s="11"/>
      <c r="DS796" s="11"/>
      <c r="DT796" s="11"/>
      <c r="DU796" s="2"/>
      <c r="DV796" s="2"/>
      <c r="DW796" s="2"/>
      <c r="DX796" s="2"/>
      <c r="DY796" s="2"/>
    </row>
    <row r="797" spans="1:129" ht="18" hidden="1" customHeight="1" outlineLevel="1" x14ac:dyDescent="0.15">
      <c r="A797" s="2"/>
      <c r="B797" s="53">
        <f t="shared" si="482"/>
        <v>793</v>
      </c>
      <c r="C797" s="5"/>
      <c r="D797" s="6"/>
      <c r="E797" s="7"/>
      <c r="F797" s="8"/>
      <c r="G797" s="111"/>
      <c r="H797" s="112"/>
      <c r="I797" s="113">
        <f t="shared" si="485"/>
        <v>0</v>
      </c>
      <c r="J797" s="114">
        <f t="shared" si="486"/>
        <v>0</v>
      </c>
      <c r="K797" s="115">
        <f t="shared" si="483"/>
        <v>0</v>
      </c>
      <c r="L797" s="113">
        <f t="shared" si="487"/>
        <v>0</v>
      </c>
      <c r="M797" s="114">
        <f t="shared" si="488"/>
        <v>0</v>
      </c>
      <c r="N797" s="115">
        <f t="shared" si="484"/>
        <v>0</v>
      </c>
      <c r="O797" s="113">
        <f t="shared" si="489"/>
        <v>0</v>
      </c>
      <c r="P797" s="116">
        <f t="shared" si="490"/>
        <v>0</v>
      </c>
      <c r="Q797" s="117">
        <f t="shared" si="491"/>
        <v>0</v>
      </c>
      <c r="R797" s="118">
        <f t="shared" si="492"/>
        <v>0</v>
      </c>
      <c r="S797" s="111"/>
      <c r="T797" s="112"/>
      <c r="U797" s="119">
        <f t="shared" si="493"/>
        <v>0</v>
      </c>
      <c r="V797" s="120"/>
      <c r="W797" s="115">
        <f>IFERROR(IF(V797="",0,(SUMIF($G$3:U$3,"金额-入",$G797:U797)-SUMIF($G$3:U$3,"金额-出",$G797:U797))/(SUMIF($G$3:U$3,"数量-入",$G797:U797)-SUMIF($G$3:U$3,"数量-出",$G797:U797))),0)</f>
        <v>0</v>
      </c>
      <c r="X797" s="115">
        <f t="shared" si="494"/>
        <v>0</v>
      </c>
      <c r="Y797" s="121"/>
      <c r="Z797" s="122"/>
      <c r="AA797" s="111"/>
      <c r="AB797" s="112"/>
      <c r="AC797" s="119">
        <f t="shared" si="495"/>
        <v>0</v>
      </c>
      <c r="AD797" s="120"/>
      <c r="AE797" s="115">
        <f>IFERROR(IF(AD797="",0,(SUMIF($G$3:AC$3,"金额-入",$G797:AC797)-SUMIF($G$3:AC$3,"金额-出",$G797:AC797))/(SUMIF($G$3:AC$3,"数量-入",$G797:AC797)-SUMIF($G$3:AC$3,"数量-出",$G797:AC797))),0)</f>
        <v>0</v>
      </c>
      <c r="AF797" s="115">
        <f t="shared" si="496"/>
        <v>0</v>
      </c>
      <c r="AG797" s="121"/>
      <c r="AH797" s="122"/>
      <c r="AI797" s="123"/>
      <c r="AJ797" s="112"/>
      <c r="AK797" s="119">
        <f t="shared" si="497"/>
        <v>0</v>
      </c>
      <c r="AL797" s="124"/>
      <c r="AM797" s="115">
        <f>IFERROR(IF(AL797="",0,(SUMIF($G$3:AK$3,"金额-入",$G797:AK797)-SUMIF($G$3:AK$3,"金额-出",$G797:AK797))/(SUMIF($G$3:AK$3,"数量-入",$G797:AK797)-SUMIF($G$3:AK$3,"数量-出",$G797:AK797))),0)</f>
        <v>0</v>
      </c>
      <c r="AN797" s="115">
        <f t="shared" si="498"/>
        <v>0</v>
      </c>
      <c r="AO797" s="125"/>
      <c r="AP797" s="126"/>
      <c r="AQ797" s="123"/>
      <c r="AR797" s="112"/>
      <c r="AS797" s="119">
        <f t="shared" si="499"/>
        <v>0</v>
      </c>
      <c r="AT797" s="124"/>
      <c r="AU797" s="115">
        <f>IFERROR(IF(AT797="",0,(SUMIF($G$3:AS$3,"金额-入",$G797:AS797)-SUMIF($G$3:AS$3,"金额-出",$G797:AS797))/(SUMIF($G$3:AS$3,"数量-入",$G797:AS797)-SUMIF($G$3:AS$3,"数量-出",$G797:AS797))),0)</f>
        <v>0</v>
      </c>
      <c r="AV797" s="115">
        <f t="shared" si="500"/>
        <v>0</v>
      </c>
      <c r="AW797" s="125"/>
      <c r="AX797" s="126"/>
      <c r="AY797" s="123"/>
      <c r="AZ797" s="112"/>
      <c r="BA797" s="119">
        <f t="shared" si="501"/>
        <v>0</v>
      </c>
      <c r="BB797" s="124"/>
      <c r="BC797" s="115">
        <f>IFERROR(IF(BB797="",0,(SUMIF($G$3:BA$3,"金额-入",$G797:BA797)-SUMIF($G$3:BA$3,"金额-出",$G797:BA797))/(SUMIF($G$3:BA$3,"数量-入",$G797:BA797)-SUMIF($G$3:BA$3,"数量-出",$G797:BA797))),0)</f>
        <v>0</v>
      </c>
      <c r="BD797" s="115">
        <f t="shared" si="502"/>
        <v>0</v>
      </c>
      <c r="BE797" s="125"/>
      <c r="BF797" s="126"/>
      <c r="BG797" s="123"/>
      <c r="BH797" s="112"/>
      <c r="BI797" s="119">
        <f t="shared" si="503"/>
        <v>0</v>
      </c>
      <c r="BJ797" s="124"/>
      <c r="BK797" s="115">
        <f>IFERROR(IF(BJ797="",0,(SUMIF($G$3:BI$3,"金额-入",$G797:BI797)-SUMIF($G$3:BI$3,"金额-出",$G797:BI797))/(SUMIF($G$3:BI$3,"数量-入",$G797:BI797)-SUMIF($G$3:BI$3,"数量-出",$G797:BI797))),0)</f>
        <v>0</v>
      </c>
      <c r="BL797" s="115">
        <f t="shared" si="504"/>
        <v>0</v>
      </c>
      <c r="BM797" s="125"/>
      <c r="BN797" s="126"/>
      <c r="BO797" s="123"/>
      <c r="BP797" s="112"/>
      <c r="BQ797" s="119">
        <f t="shared" si="505"/>
        <v>0</v>
      </c>
      <c r="BR797" s="124"/>
      <c r="BS797" s="115">
        <f>IFERROR(IF(BR797="",0,(SUMIF($G$3:BQ$3,"金额-入",$G797:BQ797)-SUMIF($G$3:BQ$3,"金额-出",$G797:BQ797))/(SUMIF($G$3:BQ$3,"数量-入",$G797:BQ797)-SUMIF($G$3:BQ$3,"数量-出",$G797:BQ797))),0)</f>
        <v>0</v>
      </c>
      <c r="BT797" s="115">
        <f t="shared" si="506"/>
        <v>0</v>
      </c>
      <c r="BU797" s="125"/>
      <c r="BV797" s="126"/>
      <c r="BW797" s="123"/>
      <c r="BX797" s="112"/>
      <c r="BY797" s="119">
        <f t="shared" si="507"/>
        <v>0</v>
      </c>
      <c r="BZ797" s="124"/>
      <c r="CA797" s="115">
        <f>IFERROR(IF(BZ797="",0,(SUMIF($G$3:BY$3,"金额-入",$G797:BY797)-SUMIF($G$3:BY$3,"金额-出",$G797:BY797))/(SUMIF($G$3:BY$3,"数量-入",$G797:BY797)-SUMIF($G$3:BY$3,"数量-出",$G797:BY797))),0)</f>
        <v>0</v>
      </c>
      <c r="CB797" s="115">
        <f t="shared" si="508"/>
        <v>0</v>
      </c>
      <c r="CC797" s="125"/>
      <c r="CD797" s="126"/>
      <c r="CE797" s="123"/>
      <c r="CF797" s="112"/>
      <c r="CG797" s="119">
        <f t="shared" si="509"/>
        <v>0</v>
      </c>
      <c r="CH797" s="124"/>
      <c r="CI797" s="115">
        <f>IFERROR(IF(CH797="",0,(SUMIF($G$3:CG$3,"金额-入",$G797:CG797)-SUMIF($G$3:CG$3,"金额-出",$G797:CG797))/(SUMIF($G$3:CG$3,"数量-入",$G797:CG797)-SUMIF($G$3:CG$3,"数量-出",$G797:CG797))),0)</f>
        <v>0</v>
      </c>
      <c r="CJ797" s="115">
        <f t="shared" si="510"/>
        <v>0</v>
      </c>
      <c r="CK797" s="125"/>
      <c r="CL797" s="126"/>
      <c r="CM797" s="123"/>
      <c r="CN797" s="112"/>
      <c r="CO797" s="119">
        <f t="shared" si="511"/>
        <v>0</v>
      </c>
      <c r="CP797" s="124"/>
      <c r="CQ797" s="115">
        <f>IFERROR(IF(CP797="",0,(SUMIF($G$3:CO$3,"金额-入",$G797:CO797)-SUMIF($G$3:CO$3,"金额-出",$G797:CO797))/(SUMIF($G$3:CO$3,"数量-入",$G797:CO797)-SUMIF($G$3:CO$3,"数量-出",$G797:CO797))),0)</f>
        <v>0</v>
      </c>
      <c r="CR797" s="115">
        <f t="shared" si="512"/>
        <v>0</v>
      </c>
      <c r="CS797" s="125"/>
      <c r="CT797" s="126"/>
      <c r="CU797" s="123"/>
      <c r="CV797" s="112"/>
      <c r="CW797" s="119">
        <f t="shared" si="513"/>
        <v>0</v>
      </c>
      <c r="CX797" s="124"/>
      <c r="CY797" s="115">
        <f>IFERROR(IF(CX797="",0,(SUMIF($G$3:CW$3,"金额-入",$G797:CW797)-SUMIF($G$3:CW$3,"金额-出",$G797:CW797))/(SUMIF($G$3:CW$3,"数量-入",$G797:CW797)-SUMIF($G$3:CW$3,"数量-出",$G797:CW797))),0)</f>
        <v>0</v>
      </c>
      <c r="CZ797" s="115">
        <f t="shared" si="514"/>
        <v>0</v>
      </c>
      <c r="DA797" s="125"/>
      <c r="DB797" s="126"/>
      <c r="DC797" s="123"/>
      <c r="DD797" s="112"/>
      <c r="DE797" s="119">
        <f t="shared" si="515"/>
        <v>0</v>
      </c>
      <c r="DF797" s="124"/>
      <c r="DG797" s="115">
        <f>IFERROR(IF(DF797="",0,(SUMIF($G$3:DE$3,"金额-入",$G797:DE797)-SUMIF($G$3:DE$3,"金额-出",$G797:DE797))/(SUMIF($G$3:DE$3,"数量-入",$G797:DE797)-SUMIF($G$3:DE$3,"数量-出",$G797:DE797))),0)</f>
        <v>0</v>
      </c>
      <c r="DH797" s="115">
        <f t="shared" si="516"/>
        <v>0</v>
      </c>
      <c r="DI797" s="125"/>
      <c r="DJ797" s="126"/>
      <c r="DK797" s="109">
        <f t="array" ref="DK797">MIN(IF(($G$3:$DJ$3="单价")*(G797:DJ797&lt;&gt;0),G797:DJ797))</f>
        <v>0</v>
      </c>
      <c r="DL797" s="97">
        <f t="array" ref="DL797">MAX(IF($G$3:$DJ$3="单价",G797:DJ797))</f>
        <v>0</v>
      </c>
      <c r="DM797" s="115">
        <f t="shared" si="517"/>
        <v>0</v>
      </c>
      <c r="DN797" s="127"/>
      <c r="DO797" s="2"/>
      <c r="DP797" s="11">
        <f t="shared" si="518"/>
        <v>0</v>
      </c>
      <c r="DQ797" s="11">
        <f t="shared" si="519"/>
        <v>0</v>
      </c>
      <c r="DR797" s="11"/>
      <c r="DS797" s="11"/>
      <c r="DT797" s="11"/>
      <c r="DU797" s="2"/>
      <c r="DV797" s="2"/>
      <c r="DW797" s="2"/>
      <c r="DX797" s="2"/>
      <c r="DY797" s="2"/>
    </row>
    <row r="798" spans="1:129" ht="18" hidden="1" customHeight="1" outlineLevel="1" x14ac:dyDescent="0.15">
      <c r="A798" s="2"/>
      <c r="B798" s="53">
        <f t="shared" si="482"/>
        <v>794</v>
      </c>
      <c r="C798" s="5"/>
      <c r="D798" s="6"/>
      <c r="E798" s="7"/>
      <c r="F798" s="8"/>
      <c r="G798" s="111"/>
      <c r="H798" s="112"/>
      <c r="I798" s="113">
        <f t="shared" si="485"/>
        <v>0</v>
      </c>
      <c r="J798" s="114">
        <f t="shared" si="486"/>
        <v>0</v>
      </c>
      <c r="K798" s="115">
        <f t="shared" si="483"/>
        <v>0</v>
      </c>
      <c r="L798" s="113">
        <f t="shared" si="487"/>
        <v>0</v>
      </c>
      <c r="M798" s="114">
        <f t="shared" si="488"/>
        <v>0</v>
      </c>
      <c r="N798" s="115">
        <f t="shared" si="484"/>
        <v>0</v>
      </c>
      <c r="O798" s="113">
        <f t="shared" si="489"/>
        <v>0</v>
      </c>
      <c r="P798" s="116">
        <f t="shared" si="490"/>
        <v>0</v>
      </c>
      <c r="Q798" s="117">
        <f t="shared" si="491"/>
        <v>0</v>
      </c>
      <c r="R798" s="118">
        <f t="shared" si="492"/>
        <v>0</v>
      </c>
      <c r="S798" s="111"/>
      <c r="T798" s="112"/>
      <c r="U798" s="119">
        <f t="shared" si="493"/>
        <v>0</v>
      </c>
      <c r="V798" s="120"/>
      <c r="W798" s="115">
        <f>IFERROR(IF(V798="",0,(SUMIF($G$3:U$3,"金额-入",$G798:U798)-SUMIF($G$3:U$3,"金额-出",$G798:U798))/(SUMIF($G$3:U$3,"数量-入",$G798:U798)-SUMIF($G$3:U$3,"数量-出",$G798:U798))),0)</f>
        <v>0</v>
      </c>
      <c r="X798" s="115">
        <f t="shared" si="494"/>
        <v>0</v>
      </c>
      <c r="Y798" s="121"/>
      <c r="Z798" s="122"/>
      <c r="AA798" s="111"/>
      <c r="AB798" s="112"/>
      <c r="AC798" s="119">
        <f t="shared" si="495"/>
        <v>0</v>
      </c>
      <c r="AD798" s="120"/>
      <c r="AE798" s="115">
        <f>IFERROR(IF(AD798="",0,(SUMIF($G$3:AC$3,"金额-入",$G798:AC798)-SUMIF($G$3:AC$3,"金额-出",$G798:AC798))/(SUMIF($G$3:AC$3,"数量-入",$G798:AC798)-SUMIF($G$3:AC$3,"数量-出",$G798:AC798))),0)</f>
        <v>0</v>
      </c>
      <c r="AF798" s="115">
        <f t="shared" si="496"/>
        <v>0</v>
      </c>
      <c r="AG798" s="121"/>
      <c r="AH798" s="122"/>
      <c r="AI798" s="123"/>
      <c r="AJ798" s="112"/>
      <c r="AK798" s="119">
        <f t="shared" si="497"/>
        <v>0</v>
      </c>
      <c r="AL798" s="124"/>
      <c r="AM798" s="115">
        <f>IFERROR(IF(AL798="",0,(SUMIF($G$3:AK$3,"金额-入",$G798:AK798)-SUMIF($G$3:AK$3,"金额-出",$G798:AK798))/(SUMIF($G$3:AK$3,"数量-入",$G798:AK798)-SUMIF($G$3:AK$3,"数量-出",$G798:AK798))),0)</f>
        <v>0</v>
      </c>
      <c r="AN798" s="115">
        <f t="shared" si="498"/>
        <v>0</v>
      </c>
      <c r="AO798" s="125"/>
      <c r="AP798" s="126"/>
      <c r="AQ798" s="123"/>
      <c r="AR798" s="112"/>
      <c r="AS798" s="119">
        <f t="shared" si="499"/>
        <v>0</v>
      </c>
      <c r="AT798" s="124"/>
      <c r="AU798" s="115">
        <f>IFERROR(IF(AT798="",0,(SUMIF($G$3:AS$3,"金额-入",$G798:AS798)-SUMIF($G$3:AS$3,"金额-出",$G798:AS798))/(SUMIF($G$3:AS$3,"数量-入",$G798:AS798)-SUMIF($G$3:AS$3,"数量-出",$G798:AS798))),0)</f>
        <v>0</v>
      </c>
      <c r="AV798" s="115">
        <f t="shared" si="500"/>
        <v>0</v>
      </c>
      <c r="AW798" s="125"/>
      <c r="AX798" s="126"/>
      <c r="AY798" s="123"/>
      <c r="AZ798" s="112"/>
      <c r="BA798" s="119">
        <f t="shared" si="501"/>
        <v>0</v>
      </c>
      <c r="BB798" s="124"/>
      <c r="BC798" s="115">
        <f>IFERROR(IF(BB798="",0,(SUMIF($G$3:BA$3,"金额-入",$G798:BA798)-SUMIF($G$3:BA$3,"金额-出",$G798:BA798))/(SUMIF($G$3:BA$3,"数量-入",$G798:BA798)-SUMIF($G$3:BA$3,"数量-出",$G798:BA798))),0)</f>
        <v>0</v>
      </c>
      <c r="BD798" s="115">
        <f t="shared" si="502"/>
        <v>0</v>
      </c>
      <c r="BE798" s="125"/>
      <c r="BF798" s="126"/>
      <c r="BG798" s="123"/>
      <c r="BH798" s="112"/>
      <c r="BI798" s="119">
        <f t="shared" si="503"/>
        <v>0</v>
      </c>
      <c r="BJ798" s="124"/>
      <c r="BK798" s="115">
        <f>IFERROR(IF(BJ798="",0,(SUMIF($G$3:BI$3,"金额-入",$G798:BI798)-SUMIF($G$3:BI$3,"金额-出",$G798:BI798))/(SUMIF($G$3:BI$3,"数量-入",$G798:BI798)-SUMIF($G$3:BI$3,"数量-出",$G798:BI798))),0)</f>
        <v>0</v>
      </c>
      <c r="BL798" s="115">
        <f t="shared" si="504"/>
        <v>0</v>
      </c>
      <c r="BM798" s="125"/>
      <c r="BN798" s="126"/>
      <c r="BO798" s="123"/>
      <c r="BP798" s="112"/>
      <c r="BQ798" s="119">
        <f t="shared" si="505"/>
        <v>0</v>
      </c>
      <c r="BR798" s="124"/>
      <c r="BS798" s="115">
        <f>IFERROR(IF(BR798="",0,(SUMIF($G$3:BQ$3,"金额-入",$G798:BQ798)-SUMIF($G$3:BQ$3,"金额-出",$G798:BQ798))/(SUMIF($G$3:BQ$3,"数量-入",$G798:BQ798)-SUMIF($G$3:BQ$3,"数量-出",$G798:BQ798))),0)</f>
        <v>0</v>
      </c>
      <c r="BT798" s="115">
        <f t="shared" si="506"/>
        <v>0</v>
      </c>
      <c r="BU798" s="125"/>
      <c r="BV798" s="126"/>
      <c r="BW798" s="123"/>
      <c r="BX798" s="112"/>
      <c r="BY798" s="119">
        <f t="shared" si="507"/>
        <v>0</v>
      </c>
      <c r="BZ798" s="124"/>
      <c r="CA798" s="115">
        <f>IFERROR(IF(BZ798="",0,(SUMIF($G$3:BY$3,"金额-入",$G798:BY798)-SUMIF($G$3:BY$3,"金额-出",$G798:BY798))/(SUMIF($G$3:BY$3,"数量-入",$G798:BY798)-SUMIF($G$3:BY$3,"数量-出",$G798:BY798))),0)</f>
        <v>0</v>
      </c>
      <c r="CB798" s="115">
        <f t="shared" si="508"/>
        <v>0</v>
      </c>
      <c r="CC798" s="125"/>
      <c r="CD798" s="126"/>
      <c r="CE798" s="123"/>
      <c r="CF798" s="112"/>
      <c r="CG798" s="119">
        <f t="shared" si="509"/>
        <v>0</v>
      </c>
      <c r="CH798" s="124"/>
      <c r="CI798" s="115">
        <f>IFERROR(IF(CH798="",0,(SUMIF($G$3:CG$3,"金额-入",$G798:CG798)-SUMIF($G$3:CG$3,"金额-出",$G798:CG798))/(SUMIF($G$3:CG$3,"数量-入",$G798:CG798)-SUMIF($G$3:CG$3,"数量-出",$G798:CG798))),0)</f>
        <v>0</v>
      </c>
      <c r="CJ798" s="115">
        <f t="shared" si="510"/>
        <v>0</v>
      </c>
      <c r="CK798" s="125"/>
      <c r="CL798" s="126"/>
      <c r="CM798" s="123"/>
      <c r="CN798" s="112"/>
      <c r="CO798" s="119">
        <f t="shared" si="511"/>
        <v>0</v>
      </c>
      <c r="CP798" s="124"/>
      <c r="CQ798" s="115">
        <f>IFERROR(IF(CP798="",0,(SUMIF($G$3:CO$3,"金额-入",$G798:CO798)-SUMIF($G$3:CO$3,"金额-出",$G798:CO798))/(SUMIF($G$3:CO$3,"数量-入",$G798:CO798)-SUMIF($G$3:CO$3,"数量-出",$G798:CO798))),0)</f>
        <v>0</v>
      </c>
      <c r="CR798" s="115">
        <f t="shared" si="512"/>
        <v>0</v>
      </c>
      <c r="CS798" s="125"/>
      <c r="CT798" s="126"/>
      <c r="CU798" s="123"/>
      <c r="CV798" s="112"/>
      <c r="CW798" s="119">
        <f t="shared" si="513"/>
        <v>0</v>
      </c>
      <c r="CX798" s="124"/>
      <c r="CY798" s="115">
        <f>IFERROR(IF(CX798="",0,(SUMIF($G$3:CW$3,"金额-入",$G798:CW798)-SUMIF($G$3:CW$3,"金额-出",$G798:CW798))/(SUMIF($G$3:CW$3,"数量-入",$G798:CW798)-SUMIF($G$3:CW$3,"数量-出",$G798:CW798))),0)</f>
        <v>0</v>
      </c>
      <c r="CZ798" s="115">
        <f t="shared" si="514"/>
        <v>0</v>
      </c>
      <c r="DA798" s="125"/>
      <c r="DB798" s="126"/>
      <c r="DC798" s="123"/>
      <c r="DD798" s="112"/>
      <c r="DE798" s="119">
        <f t="shared" si="515"/>
        <v>0</v>
      </c>
      <c r="DF798" s="124"/>
      <c r="DG798" s="115">
        <f>IFERROR(IF(DF798="",0,(SUMIF($G$3:DE$3,"金额-入",$G798:DE798)-SUMIF($G$3:DE$3,"金额-出",$G798:DE798))/(SUMIF($G$3:DE$3,"数量-入",$G798:DE798)-SUMIF($G$3:DE$3,"数量-出",$G798:DE798))),0)</f>
        <v>0</v>
      </c>
      <c r="DH798" s="115">
        <f t="shared" si="516"/>
        <v>0</v>
      </c>
      <c r="DI798" s="125"/>
      <c r="DJ798" s="126"/>
      <c r="DK798" s="109">
        <f t="array" ref="DK798">MIN(IF(($G$3:$DJ$3="单价")*(G798:DJ798&lt;&gt;0),G798:DJ798))</f>
        <v>0</v>
      </c>
      <c r="DL798" s="97">
        <f t="array" ref="DL798">MAX(IF($G$3:$DJ$3="单价",G798:DJ798))</f>
        <v>0</v>
      </c>
      <c r="DM798" s="115">
        <f t="shared" si="517"/>
        <v>0</v>
      </c>
      <c r="DN798" s="127"/>
      <c r="DO798" s="2"/>
      <c r="DP798" s="11">
        <f t="shared" si="518"/>
        <v>0</v>
      </c>
      <c r="DQ798" s="11">
        <f t="shared" si="519"/>
        <v>0</v>
      </c>
      <c r="DR798" s="11"/>
      <c r="DS798" s="11"/>
      <c r="DT798" s="11"/>
      <c r="DU798" s="2"/>
      <c r="DV798" s="2"/>
      <c r="DW798" s="2"/>
      <c r="DX798" s="2"/>
      <c r="DY798" s="2"/>
    </row>
    <row r="799" spans="1:129" ht="18" hidden="1" customHeight="1" outlineLevel="1" x14ac:dyDescent="0.15">
      <c r="A799" s="2"/>
      <c r="B799" s="53">
        <f t="shared" si="482"/>
        <v>795</v>
      </c>
      <c r="C799" s="5"/>
      <c r="D799" s="6"/>
      <c r="E799" s="7"/>
      <c r="F799" s="8"/>
      <c r="G799" s="111"/>
      <c r="H799" s="112"/>
      <c r="I799" s="113">
        <f t="shared" si="485"/>
        <v>0</v>
      </c>
      <c r="J799" s="114">
        <f t="shared" si="486"/>
        <v>0</v>
      </c>
      <c r="K799" s="115">
        <f t="shared" si="483"/>
        <v>0</v>
      </c>
      <c r="L799" s="113">
        <f t="shared" si="487"/>
        <v>0</v>
      </c>
      <c r="M799" s="114">
        <f t="shared" si="488"/>
        <v>0</v>
      </c>
      <c r="N799" s="115">
        <f t="shared" si="484"/>
        <v>0</v>
      </c>
      <c r="O799" s="113">
        <f t="shared" si="489"/>
        <v>0</v>
      </c>
      <c r="P799" s="116">
        <f t="shared" si="490"/>
        <v>0</v>
      </c>
      <c r="Q799" s="117">
        <f t="shared" si="491"/>
        <v>0</v>
      </c>
      <c r="R799" s="118">
        <f t="shared" si="492"/>
        <v>0</v>
      </c>
      <c r="S799" s="111"/>
      <c r="T799" s="112"/>
      <c r="U799" s="119">
        <f t="shared" si="493"/>
        <v>0</v>
      </c>
      <c r="V799" s="120"/>
      <c r="W799" s="115">
        <f>IFERROR(IF(V799="",0,(SUMIF($G$3:U$3,"金额-入",$G799:U799)-SUMIF($G$3:U$3,"金额-出",$G799:U799))/(SUMIF($G$3:U$3,"数量-入",$G799:U799)-SUMIF($G$3:U$3,"数量-出",$G799:U799))),0)</f>
        <v>0</v>
      </c>
      <c r="X799" s="115">
        <f t="shared" si="494"/>
        <v>0</v>
      </c>
      <c r="Y799" s="121"/>
      <c r="Z799" s="122"/>
      <c r="AA799" s="111"/>
      <c r="AB799" s="112"/>
      <c r="AC799" s="119">
        <f t="shared" si="495"/>
        <v>0</v>
      </c>
      <c r="AD799" s="120"/>
      <c r="AE799" s="115">
        <f>IFERROR(IF(AD799="",0,(SUMIF($G$3:AC$3,"金额-入",$G799:AC799)-SUMIF($G$3:AC$3,"金额-出",$G799:AC799))/(SUMIF($G$3:AC$3,"数量-入",$G799:AC799)-SUMIF($G$3:AC$3,"数量-出",$G799:AC799))),0)</f>
        <v>0</v>
      </c>
      <c r="AF799" s="115">
        <f t="shared" si="496"/>
        <v>0</v>
      </c>
      <c r="AG799" s="121"/>
      <c r="AH799" s="122"/>
      <c r="AI799" s="123"/>
      <c r="AJ799" s="112"/>
      <c r="AK799" s="119">
        <f t="shared" si="497"/>
        <v>0</v>
      </c>
      <c r="AL799" s="124"/>
      <c r="AM799" s="115">
        <f>IFERROR(IF(AL799="",0,(SUMIF($G$3:AK$3,"金额-入",$G799:AK799)-SUMIF($G$3:AK$3,"金额-出",$G799:AK799))/(SUMIF($G$3:AK$3,"数量-入",$G799:AK799)-SUMIF($G$3:AK$3,"数量-出",$G799:AK799))),0)</f>
        <v>0</v>
      </c>
      <c r="AN799" s="115">
        <f t="shared" si="498"/>
        <v>0</v>
      </c>
      <c r="AO799" s="125"/>
      <c r="AP799" s="126"/>
      <c r="AQ799" s="123"/>
      <c r="AR799" s="112"/>
      <c r="AS799" s="119">
        <f t="shared" si="499"/>
        <v>0</v>
      </c>
      <c r="AT799" s="124"/>
      <c r="AU799" s="115">
        <f>IFERROR(IF(AT799="",0,(SUMIF($G$3:AS$3,"金额-入",$G799:AS799)-SUMIF($G$3:AS$3,"金额-出",$G799:AS799))/(SUMIF($G$3:AS$3,"数量-入",$G799:AS799)-SUMIF($G$3:AS$3,"数量-出",$G799:AS799))),0)</f>
        <v>0</v>
      </c>
      <c r="AV799" s="115">
        <f t="shared" si="500"/>
        <v>0</v>
      </c>
      <c r="AW799" s="125"/>
      <c r="AX799" s="126"/>
      <c r="AY799" s="123"/>
      <c r="AZ799" s="112"/>
      <c r="BA799" s="119">
        <f t="shared" si="501"/>
        <v>0</v>
      </c>
      <c r="BB799" s="124"/>
      <c r="BC799" s="115">
        <f>IFERROR(IF(BB799="",0,(SUMIF($G$3:BA$3,"金额-入",$G799:BA799)-SUMIF($G$3:BA$3,"金额-出",$G799:BA799))/(SUMIF($G$3:BA$3,"数量-入",$G799:BA799)-SUMIF($G$3:BA$3,"数量-出",$G799:BA799))),0)</f>
        <v>0</v>
      </c>
      <c r="BD799" s="115">
        <f t="shared" si="502"/>
        <v>0</v>
      </c>
      <c r="BE799" s="125"/>
      <c r="BF799" s="126"/>
      <c r="BG799" s="123"/>
      <c r="BH799" s="112"/>
      <c r="BI799" s="119">
        <f t="shared" si="503"/>
        <v>0</v>
      </c>
      <c r="BJ799" s="124"/>
      <c r="BK799" s="115">
        <f>IFERROR(IF(BJ799="",0,(SUMIF($G$3:BI$3,"金额-入",$G799:BI799)-SUMIF($G$3:BI$3,"金额-出",$G799:BI799))/(SUMIF($G$3:BI$3,"数量-入",$G799:BI799)-SUMIF($G$3:BI$3,"数量-出",$G799:BI799))),0)</f>
        <v>0</v>
      </c>
      <c r="BL799" s="115">
        <f t="shared" si="504"/>
        <v>0</v>
      </c>
      <c r="BM799" s="125"/>
      <c r="BN799" s="126"/>
      <c r="BO799" s="123"/>
      <c r="BP799" s="112"/>
      <c r="BQ799" s="119">
        <f t="shared" si="505"/>
        <v>0</v>
      </c>
      <c r="BR799" s="124"/>
      <c r="BS799" s="115">
        <f>IFERROR(IF(BR799="",0,(SUMIF($G$3:BQ$3,"金额-入",$G799:BQ799)-SUMIF($G$3:BQ$3,"金额-出",$G799:BQ799))/(SUMIF($G$3:BQ$3,"数量-入",$G799:BQ799)-SUMIF($G$3:BQ$3,"数量-出",$G799:BQ799))),0)</f>
        <v>0</v>
      </c>
      <c r="BT799" s="115">
        <f t="shared" si="506"/>
        <v>0</v>
      </c>
      <c r="BU799" s="125"/>
      <c r="BV799" s="126"/>
      <c r="BW799" s="123"/>
      <c r="BX799" s="112"/>
      <c r="BY799" s="119">
        <f t="shared" si="507"/>
        <v>0</v>
      </c>
      <c r="BZ799" s="124"/>
      <c r="CA799" s="115">
        <f>IFERROR(IF(BZ799="",0,(SUMIF($G$3:BY$3,"金额-入",$G799:BY799)-SUMIF($G$3:BY$3,"金额-出",$G799:BY799))/(SUMIF($G$3:BY$3,"数量-入",$G799:BY799)-SUMIF($G$3:BY$3,"数量-出",$G799:BY799))),0)</f>
        <v>0</v>
      </c>
      <c r="CB799" s="115">
        <f t="shared" si="508"/>
        <v>0</v>
      </c>
      <c r="CC799" s="125"/>
      <c r="CD799" s="126"/>
      <c r="CE799" s="123"/>
      <c r="CF799" s="112"/>
      <c r="CG799" s="119">
        <f t="shared" si="509"/>
        <v>0</v>
      </c>
      <c r="CH799" s="124"/>
      <c r="CI799" s="115">
        <f>IFERROR(IF(CH799="",0,(SUMIF($G$3:CG$3,"金额-入",$G799:CG799)-SUMIF($G$3:CG$3,"金额-出",$G799:CG799))/(SUMIF($G$3:CG$3,"数量-入",$G799:CG799)-SUMIF($G$3:CG$3,"数量-出",$G799:CG799))),0)</f>
        <v>0</v>
      </c>
      <c r="CJ799" s="115">
        <f t="shared" si="510"/>
        <v>0</v>
      </c>
      <c r="CK799" s="125"/>
      <c r="CL799" s="126"/>
      <c r="CM799" s="123"/>
      <c r="CN799" s="112"/>
      <c r="CO799" s="119">
        <f t="shared" si="511"/>
        <v>0</v>
      </c>
      <c r="CP799" s="124"/>
      <c r="CQ799" s="115">
        <f>IFERROR(IF(CP799="",0,(SUMIF($G$3:CO$3,"金额-入",$G799:CO799)-SUMIF($G$3:CO$3,"金额-出",$G799:CO799))/(SUMIF($G$3:CO$3,"数量-入",$G799:CO799)-SUMIF($G$3:CO$3,"数量-出",$G799:CO799))),0)</f>
        <v>0</v>
      </c>
      <c r="CR799" s="115">
        <f t="shared" si="512"/>
        <v>0</v>
      </c>
      <c r="CS799" s="125"/>
      <c r="CT799" s="126"/>
      <c r="CU799" s="123"/>
      <c r="CV799" s="112"/>
      <c r="CW799" s="119">
        <f t="shared" si="513"/>
        <v>0</v>
      </c>
      <c r="CX799" s="124"/>
      <c r="CY799" s="115">
        <f>IFERROR(IF(CX799="",0,(SUMIF($G$3:CW$3,"金额-入",$G799:CW799)-SUMIF($G$3:CW$3,"金额-出",$G799:CW799))/(SUMIF($G$3:CW$3,"数量-入",$G799:CW799)-SUMIF($G$3:CW$3,"数量-出",$G799:CW799))),0)</f>
        <v>0</v>
      </c>
      <c r="CZ799" s="115">
        <f t="shared" si="514"/>
        <v>0</v>
      </c>
      <c r="DA799" s="125"/>
      <c r="DB799" s="126"/>
      <c r="DC799" s="123"/>
      <c r="DD799" s="112"/>
      <c r="DE799" s="119">
        <f t="shared" si="515"/>
        <v>0</v>
      </c>
      <c r="DF799" s="124"/>
      <c r="DG799" s="115">
        <f>IFERROR(IF(DF799="",0,(SUMIF($G$3:DE$3,"金额-入",$G799:DE799)-SUMIF($G$3:DE$3,"金额-出",$G799:DE799))/(SUMIF($G$3:DE$3,"数量-入",$G799:DE799)-SUMIF($G$3:DE$3,"数量-出",$G799:DE799))),0)</f>
        <v>0</v>
      </c>
      <c r="DH799" s="115">
        <f t="shared" si="516"/>
        <v>0</v>
      </c>
      <c r="DI799" s="125"/>
      <c r="DJ799" s="126"/>
      <c r="DK799" s="109">
        <f t="array" ref="DK799">MIN(IF(($G$3:$DJ$3="单价")*(G799:DJ799&lt;&gt;0),G799:DJ799))</f>
        <v>0</v>
      </c>
      <c r="DL799" s="97">
        <f t="array" ref="DL799">MAX(IF($G$3:$DJ$3="单价",G799:DJ799))</f>
        <v>0</v>
      </c>
      <c r="DM799" s="115">
        <f t="shared" si="517"/>
        <v>0</v>
      </c>
      <c r="DN799" s="127"/>
      <c r="DO799" s="2"/>
      <c r="DP799" s="11">
        <f t="shared" si="518"/>
        <v>0</v>
      </c>
      <c r="DQ799" s="11">
        <f t="shared" si="519"/>
        <v>0</v>
      </c>
      <c r="DR799" s="11"/>
      <c r="DS799" s="11"/>
      <c r="DT799" s="11"/>
      <c r="DU799" s="2"/>
      <c r="DV799" s="2"/>
      <c r="DW799" s="2"/>
      <c r="DX799" s="2"/>
      <c r="DY799" s="2"/>
    </row>
    <row r="800" spans="1:129" ht="18" hidden="1" customHeight="1" outlineLevel="1" x14ac:dyDescent="0.15">
      <c r="A800" s="2"/>
      <c r="B800" s="53">
        <f t="shared" si="482"/>
        <v>796</v>
      </c>
      <c r="C800" s="5"/>
      <c r="D800" s="6"/>
      <c r="E800" s="7"/>
      <c r="F800" s="8"/>
      <c r="G800" s="111"/>
      <c r="H800" s="112"/>
      <c r="I800" s="113">
        <f t="shared" si="485"/>
        <v>0</v>
      </c>
      <c r="J800" s="114">
        <f t="shared" si="486"/>
        <v>0</v>
      </c>
      <c r="K800" s="115">
        <f t="shared" si="483"/>
        <v>0</v>
      </c>
      <c r="L800" s="113">
        <f t="shared" si="487"/>
        <v>0</v>
      </c>
      <c r="M800" s="114">
        <f t="shared" si="488"/>
        <v>0</v>
      </c>
      <c r="N800" s="115">
        <f t="shared" si="484"/>
        <v>0</v>
      </c>
      <c r="O800" s="113">
        <f t="shared" si="489"/>
        <v>0</v>
      </c>
      <c r="P800" s="116">
        <f t="shared" si="490"/>
        <v>0</v>
      </c>
      <c r="Q800" s="117">
        <f t="shared" si="491"/>
        <v>0</v>
      </c>
      <c r="R800" s="118">
        <f t="shared" si="492"/>
        <v>0</v>
      </c>
      <c r="S800" s="111"/>
      <c r="T800" s="112"/>
      <c r="U800" s="119">
        <f t="shared" si="493"/>
        <v>0</v>
      </c>
      <c r="V800" s="120"/>
      <c r="W800" s="115">
        <f>IFERROR(IF(V800="",0,(SUMIF($G$3:U$3,"金额-入",$G800:U800)-SUMIF($G$3:U$3,"金额-出",$G800:U800))/(SUMIF($G$3:U$3,"数量-入",$G800:U800)-SUMIF($G$3:U$3,"数量-出",$G800:U800))),0)</f>
        <v>0</v>
      </c>
      <c r="X800" s="115">
        <f t="shared" si="494"/>
        <v>0</v>
      </c>
      <c r="Y800" s="121"/>
      <c r="Z800" s="122"/>
      <c r="AA800" s="111"/>
      <c r="AB800" s="112"/>
      <c r="AC800" s="119">
        <f t="shared" si="495"/>
        <v>0</v>
      </c>
      <c r="AD800" s="120"/>
      <c r="AE800" s="115">
        <f>IFERROR(IF(AD800="",0,(SUMIF($G$3:AC$3,"金额-入",$G800:AC800)-SUMIF($G$3:AC$3,"金额-出",$G800:AC800))/(SUMIF($G$3:AC$3,"数量-入",$G800:AC800)-SUMIF($G$3:AC$3,"数量-出",$G800:AC800))),0)</f>
        <v>0</v>
      </c>
      <c r="AF800" s="115">
        <f t="shared" si="496"/>
        <v>0</v>
      </c>
      <c r="AG800" s="121"/>
      <c r="AH800" s="122"/>
      <c r="AI800" s="123"/>
      <c r="AJ800" s="112"/>
      <c r="AK800" s="119">
        <f t="shared" si="497"/>
        <v>0</v>
      </c>
      <c r="AL800" s="124"/>
      <c r="AM800" s="115">
        <f>IFERROR(IF(AL800="",0,(SUMIF($G$3:AK$3,"金额-入",$G800:AK800)-SUMIF($G$3:AK$3,"金额-出",$G800:AK800))/(SUMIF($G$3:AK$3,"数量-入",$G800:AK800)-SUMIF($G$3:AK$3,"数量-出",$G800:AK800))),0)</f>
        <v>0</v>
      </c>
      <c r="AN800" s="115">
        <f t="shared" si="498"/>
        <v>0</v>
      </c>
      <c r="AO800" s="125"/>
      <c r="AP800" s="126"/>
      <c r="AQ800" s="123"/>
      <c r="AR800" s="112"/>
      <c r="AS800" s="119">
        <f t="shared" si="499"/>
        <v>0</v>
      </c>
      <c r="AT800" s="124"/>
      <c r="AU800" s="115">
        <f>IFERROR(IF(AT800="",0,(SUMIF($G$3:AS$3,"金额-入",$G800:AS800)-SUMIF($G$3:AS$3,"金额-出",$G800:AS800))/(SUMIF($G$3:AS$3,"数量-入",$G800:AS800)-SUMIF($G$3:AS$3,"数量-出",$G800:AS800))),0)</f>
        <v>0</v>
      </c>
      <c r="AV800" s="115">
        <f t="shared" si="500"/>
        <v>0</v>
      </c>
      <c r="AW800" s="125"/>
      <c r="AX800" s="126"/>
      <c r="AY800" s="123"/>
      <c r="AZ800" s="112"/>
      <c r="BA800" s="119">
        <f t="shared" si="501"/>
        <v>0</v>
      </c>
      <c r="BB800" s="124"/>
      <c r="BC800" s="115">
        <f>IFERROR(IF(BB800="",0,(SUMIF($G$3:BA$3,"金额-入",$G800:BA800)-SUMIF($G$3:BA$3,"金额-出",$G800:BA800))/(SUMIF($G$3:BA$3,"数量-入",$G800:BA800)-SUMIF($G$3:BA$3,"数量-出",$G800:BA800))),0)</f>
        <v>0</v>
      </c>
      <c r="BD800" s="115">
        <f t="shared" si="502"/>
        <v>0</v>
      </c>
      <c r="BE800" s="125"/>
      <c r="BF800" s="126"/>
      <c r="BG800" s="123"/>
      <c r="BH800" s="112"/>
      <c r="BI800" s="119">
        <f t="shared" si="503"/>
        <v>0</v>
      </c>
      <c r="BJ800" s="124"/>
      <c r="BK800" s="115">
        <f>IFERROR(IF(BJ800="",0,(SUMIF($G$3:BI$3,"金额-入",$G800:BI800)-SUMIF($G$3:BI$3,"金额-出",$G800:BI800))/(SUMIF($G$3:BI$3,"数量-入",$G800:BI800)-SUMIF($G$3:BI$3,"数量-出",$G800:BI800))),0)</f>
        <v>0</v>
      </c>
      <c r="BL800" s="115">
        <f t="shared" si="504"/>
        <v>0</v>
      </c>
      <c r="BM800" s="125"/>
      <c r="BN800" s="126"/>
      <c r="BO800" s="123"/>
      <c r="BP800" s="112"/>
      <c r="BQ800" s="119">
        <f t="shared" si="505"/>
        <v>0</v>
      </c>
      <c r="BR800" s="124"/>
      <c r="BS800" s="115">
        <f>IFERROR(IF(BR800="",0,(SUMIF($G$3:BQ$3,"金额-入",$G800:BQ800)-SUMIF($G$3:BQ$3,"金额-出",$G800:BQ800))/(SUMIF($G$3:BQ$3,"数量-入",$G800:BQ800)-SUMIF($G$3:BQ$3,"数量-出",$G800:BQ800))),0)</f>
        <v>0</v>
      </c>
      <c r="BT800" s="115">
        <f t="shared" si="506"/>
        <v>0</v>
      </c>
      <c r="BU800" s="125"/>
      <c r="BV800" s="126"/>
      <c r="BW800" s="123"/>
      <c r="BX800" s="112"/>
      <c r="BY800" s="119">
        <f t="shared" si="507"/>
        <v>0</v>
      </c>
      <c r="BZ800" s="124"/>
      <c r="CA800" s="115">
        <f>IFERROR(IF(BZ800="",0,(SUMIF($G$3:BY$3,"金额-入",$G800:BY800)-SUMIF($G$3:BY$3,"金额-出",$G800:BY800))/(SUMIF($G$3:BY$3,"数量-入",$G800:BY800)-SUMIF($G$3:BY$3,"数量-出",$G800:BY800))),0)</f>
        <v>0</v>
      </c>
      <c r="CB800" s="115">
        <f t="shared" si="508"/>
        <v>0</v>
      </c>
      <c r="CC800" s="125"/>
      <c r="CD800" s="126"/>
      <c r="CE800" s="123"/>
      <c r="CF800" s="112"/>
      <c r="CG800" s="119">
        <f t="shared" si="509"/>
        <v>0</v>
      </c>
      <c r="CH800" s="124"/>
      <c r="CI800" s="115">
        <f>IFERROR(IF(CH800="",0,(SUMIF($G$3:CG$3,"金额-入",$G800:CG800)-SUMIF($G$3:CG$3,"金额-出",$G800:CG800))/(SUMIF($G$3:CG$3,"数量-入",$G800:CG800)-SUMIF($G$3:CG$3,"数量-出",$G800:CG800))),0)</f>
        <v>0</v>
      </c>
      <c r="CJ800" s="115">
        <f t="shared" si="510"/>
        <v>0</v>
      </c>
      <c r="CK800" s="125"/>
      <c r="CL800" s="126"/>
      <c r="CM800" s="123"/>
      <c r="CN800" s="112"/>
      <c r="CO800" s="119">
        <f t="shared" si="511"/>
        <v>0</v>
      </c>
      <c r="CP800" s="124"/>
      <c r="CQ800" s="115">
        <f>IFERROR(IF(CP800="",0,(SUMIF($G$3:CO$3,"金额-入",$G800:CO800)-SUMIF($G$3:CO$3,"金额-出",$G800:CO800))/(SUMIF($G$3:CO$3,"数量-入",$G800:CO800)-SUMIF($G$3:CO$3,"数量-出",$G800:CO800))),0)</f>
        <v>0</v>
      </c>
      <c r="CR800" s="115">
        <f t="shared" si="512"/>
        <v>0</v>
      </c>
      <c r="CS800" s="125"/>
      <c r="CT800" s="126"/>
      <c r="CU800" s="123"/>
      <c r="CV800" s="112"/>
      <c r="CW800" s="119">
        <f t="shared" si="513"/>
        <v>0</v>
      </c>
      <c r="CX800" s="124"/>
      <c r="CY800" s="115">
        <f>IFERROR(IF(CX800="",0,(SUMIF($G$3:CW$3,"金额-入",$G800:CW800)-SUMIF($G$3:CW$3,"金额-出",$G800:CW800))/(SUMIF($G$3:CW$3,"数量-入",$G800:CW800)-SUMIF($G$3:CW$3,"数量-出",$G800:CW800))),0)</f>
        <v>0</v>
      </c>
      <c r="CZ800" s="115">
        <f t="shared" si="514"/>
        <v>0</v>
      </c>
      <c r="DA800" s="125"/>
      <c r="DB800" s="126"/>
      <c r="DC800" s="123"/>
      <c r="DD800" s="112"/>
      <c r="DE800" s="119">
        <f t="shared" si="515"/>
        <v>0</v>
      </c>
      <c r="DF800" s="124"/>
      <c r="DG800" s="115">
        <f>IFERROR(IF(DF800="",0,(SUMIF($G$3:DE$3,"金额-入",$G800:DE800)-SUMIF($G$3:DE$3,"金额-出",$G800:DE800))/(SUMIF($G$3:DE$3,"数量-入",$G800:DE800)-SUMIF($G$3:DE$3,"数量-出",$G800:DE800))),0)</f>
        <v>0</v>
      </c>
      <c r="DH800" s="115">
        <f t="shared" si="516"/>
        <v>0</v>
      </c>
      <c r="DI800" s="125"/>
      <c r="DJ800" s="126"/>
      <c r="DK800" s="109">
        <f t="array" ref="DK800">MIN(IF(($G$3:$DJ$3="单价")*(G800:DJ800&lt;&gt;0),G800:DJ800))</f>
        <v>0</v>
      </c>
      <c r="DL800" s="97">
        <f t="array" ref="DL800">MAX(IF($G$3:$DJ$3="单价",G800:DJ800))</f>
        <v>0</v>
      </c>
      <c r="DM800" s="115">
        <f t="shared" si="517"/>
        <v>0</v>
      </c>
      <c r="DN800" s="127"/>
      <c r="DO800" s="2"/>
      <c r="DP800" s="11">
        <f t="shared" si="518"/>
        <v>0</v>
      </c>
      <c r="DQ800" s="11">
        <f t="shared" si="519"/>
        <v>0</v>
      </c>
      <c r="DR800" s="11"/>
      <c r="DS800" s="11"/>
      <c r="DT800" s="11"/>
      <c r="DU800" s="2"/>
      <c r="DV800" s="2"/>
      <c r="DW800" s="2"/>
      <c r="DX800" s="2"/>
      <c r="DY800" s="2"/>
    </row>
    <row r="801" spans="1:129" ht="18" hidden="1" customHeight="1" outlineLevel="1" x14ac:dyDescent="0.15">
      <c r="A801" s="2"/>
      <c r="B801" s="53">
        <f t="shared" si="482"/>
        <v>797</v>
      </c>
      <c r="C801" s="5"/>
      <c r="D801" s="6"/>
      <c r="E801" s="7"/>
      <c r="F801" s="8"/>
      <c r="G801" s="111"/>
      <c r="H801" s="112"/>
      <c r="I801" s="113">
        <f t="shared" si="485"/>
        <v>0</v>
      </c>
      <c r="J801" s="114">
        <f t="shared" si="486"/>
        <v>0</v>
      </c>
      <c r="K801" s="115">
        <f t="shared" si="483"/>
        <v>0</v>
      </c>
      <c r="L801" s="113">
        <f t="shared" si="487"/>
        <v>0</v>
      </c>
      <c r="M801" s="114">
        <f t="shared" si="488"/>
        <v>0</v>
      </c>
      <c r="N801" s="115">
        <f t="shared" si="484"/>
        <v>0</v>
      </c>
      <c r="O801" s="113">
        <f t="shared" si="489"/>
        <v>0</v>
      </c>
      <c r="P801" s="116">
        <f t="shared" si="490"/>
        <v>0</v>
      </c>
      <c r="Q801" s="117">
        <f t="shared" si="491"/>
        <v>0</v>
      </c>
      <c r="R801" s="118">
        <f t="shared" si="492"/>
        <v>0</v>
      </c>
      <c r="S801" s="111"/>
      <c r="T801" s="112"/>
      <c r="U801" s="119">
        <f t="shared" si="493"/>
        <v>0</v>
      </c>
      <c r="V801" s="120"/>
      <c r="W801" s="115">
        <f>IFERROR(IF(V801="",0,(SUMIF($G$3:U$3,"金额-入",$G801:U801)-SUMIF($G$3:U$3,"金额-出",$G801:U801))/(SUMIF($G$3:U$3,"数量-入",$G801:U801)-SUMIF($G$3:U$3,"数量-出",$G801:U801))),0)</f>
        <v>0</v>
      </c>
      <c r="X801" s="115">
        <f t="shared" si="494"/>
        <v>0</v>
      </c>
      <c r="Y801" s="121"/>
      <c r="Z801" s="122"/>
      <c r="AA801" s="111"/>
      <c r="AB801" s="112"/>
      <c r="AC801" s="119">
        <f t="shared" si="495"/>
        <v>0</v>
      </c>
      <c r="AD801" s="120"/>
      <c r="AE801" s="115">
        <f>IFERROR(IF(AD801="",0,(SUMIF($G$3:AC$3,"金额-入",$G801:AC801)-SUMIF($G$3:AC$3,"金额-出",$G801:AC801))/(SUMIF($G$3:AC$3,"数量-入",$G801:AC801)-SUMIF($G$3:AC$3,"数量-出",$G801:AC801))),0)</f>
        <v>0</v>
      </c>
      <c r="AF801" s="115">
        <f t="shared" si="496"/>
        <v>0</v>
      </c>
      <c r="AG801" s="121"/>
      <c r="AH801" s="122"/>
      <c r="AI801" s="123"/>
      <c r="AJ801" s="112"/>
      <c r="AK801" s="119">
        <f t="shared" si="497"/>
        <v>0</v>
      </c>
      <c r="AL801" s="124"/>
      <c r="AM801" s="115">
        <f>IFERROR(IF(AL801="",0,(SUMIF($G$3:AK$3,"金额-入",$G801:AK801)-SUMIF($G$3:AK$3,"金额-出",$G801:AK801))/(SUMIF($G$3:AK$3,"数量-入",$G801:AK801)-SUMIF($G$3:AK$3,"数量-出",$G801:AK801))),0)</f>
        <v>0</v>
      </c>
      <c r="AN801" s="115">
        <f t="shared" si="498"/>
        <v>0</v>
      </c>
      <c r="AO801" s="125"/>
      <c r="AP801" s="126"/>
      <c r="AQ801" s="123"/>
      <c r="AR801" s="112"/>
      <c r="AS801" s="119">
        <f t="shared" si="499"/>
        <v>0</v>
      </c>
      <c r="AT801" s="124"/>
      <c r="AU801" s="115">
        <f>IFERROR(IF(AT801="",0,(SUMIF($G$3:AS$3,"金额-入",$G801:AS801)-SUMIF($G$3:AS$3,"金额-出",$G801:AS801))/(SUMIF($G$3:AS$3,"数量-入",$G801:AS801)-SUMIF($G$3:AS$3,"数量-出",$G801:AS801))),0)</f>
        <v>0</v>
      </c>
      <c r="AV801" s="115">
        <f t="shared" si="500"/>
        <v>0</v>
      </c>
      <c r="AW801" s="125"/>
      <c r="AX801" s="126"/>
      <c r="AY801" s="123"/>
      <c r="AZ801" s="112"/>
      <c r="BA801" s="119">
        <f t="shared" si="501"/>
        <v>0</v>
      </c>
      <c r="BB801" s="124"/>
      <c r="BC801" s="115">
        <f>IFERROR(IF(BB801="",0,(SUMIF($G$3:BA$3,"金额-入",$G801:BA801)-SUMIF($G$3:BA$3,"金额-出",$G801:BA801))/(SUMIF($G$3:BA$3,"数量-入",$G801:BA801)-SUMIF($G$3:BA$3,"数量-出",$G801:BA801))),0)</f>
        <v>0</v>
      </c>
      <c r="BD801" s="115">
        <f t="shared" si="502"/>
        <v>0</v>
      </c>
      <c r="BE801" s="125"/>
      <c r="BF801" s="126"/>
      <c r="BG801" s="123"/>
      <c r="BH801" s="112"/>
      <c r="BI801" s="119">
        <f t="shared" si="503"/>
        <v>0</v>
      </c>
      <c r="BJ801" s="124"/>
      <c r="BK801" s="115">
        <f>IFERROR(IF(BJ801="",0,(SUMIF($G$3:BI$3,"金额-入",$G801:BI801)-SUMIF($G$3:BI$3,"金额-出",$G801:BI801))/(SUMIF($G$3:BI$3,"数量-入",$G801:BI801)-SUMIF($G$3:BI$3,"数量-出",$G801:BI801))),0)</f>
        <v>0</v>
      </c>
      <c r="BL801" s="115">
        <f t="shared" si="504"/>
        <v>0</v>
      </c>
      <c r="BM801" s="125"/>
      <c r="BN801" s="126"/>
      <c r="BO801" s="123"/>
      <c r="BP801" s="112"/>
      <c r="BQ801" s="119">
        <f t="shared" si="505"/>
        <v>0</v>
      </c>
      <c r="BR801" s="124"/>
      <c r="BS801" s="115">
        <f>IFERROR(IF(BR801="",0,(SUMIF($G$3:BQ$3,"金额-入",$G801:BQ801)-SUMIF($G$3:BQ$3,"金额-出",$G801:BQ801))/(SUMIF($G$3:BQ$3,"数量-入",$G801:BQ801)-SUMIF($G$3:BQ$3,"数量-出",$G801:BQ801))),0)</f>
        <v>0</v>
      </c>
      <c r="BT801" s="115">
        <f t="shared" si="506"/>
        <v>0</v>
      </c>
      <c r="BU801" s="125"/>
      <c r="BV801" s="126"/>
      <c r="BW801" s="123"/>
      <c r="BX801" s="112"/>
      <c r="BY801" s="119">
        <f t="shared" si="507"/>
        <v>0</v>
      </c>
      <c r="BZ801" s="124"/>
      <c r="CA801" s="115">
        <f>IFERROR(IF(BZ801="",0,(SUMIF($G$3:BY$3,"金额-入",$G801:BY801)-SUMIF($G$3:BY$3,"金额-出",$G801:BY801))/(SUMIF($G$3:BY$3,"数量-入",$G801:BY801)-SUMIF($G$3:BY$3,"数量-出",$G801:BY801))),0)</f>
        <v>0</v>
      </c>
      <c r="CB801" s="115">
        <f t="shared" si="508"/>
        <v>0</v>
      </c>
      <c r="CC801" s="125"/>
      <c r="CD801" s="126"/>
      <c r="CE801" s="123"/>
      <c r="CF801" s="112"/>
      <c r="CG801" s="119">
        <f t="shared" si="509"/>
        <v>0</v>
      </c>
      <c r="CH801" s="124"/>
      <c r="CI801" s="115">
        <f>IFERROR(IF(CH801="",0,(SUMIF($G$3:CG$3,"金额-入",$G801:CG801)-SUMIF($G$3:CG$3,"金额-出",$G801:CG801))/(SUMIF($G$3:CG$3,"数量-入",$G801:CG801)-SUMIF($G$3:CG$3,"数量-出",$G801:CG801))),0)</f>
        <v>0</v>
      </c>
      <c r="CJ801" s="115">
        <f t="shared" si="510"/>
        <v>0</v>
      </c>
      <c r="CK801" s="125"/>
      <c r="CL801" s="126"/>
      <c r="CM801" s="123"/>
      <c r="CN801" s="112"/>
      <c r="CO801" s="119">
        <f t="shared" si="511"/>
        <v>0</v>
      </c>
      <c r="CP801" s="124"/>
      <c r="CQ801" s="115">
        <f>IFERROR(IF(CP801="",0,(SUMIF($G$3:CO$3,"金额-入",$G801:CO801)-SUMIF($G$3:CO$3,"金额-出",$G801:CO801))/(SUMIF($G$3:CO$3,"数量-入",$G801:CO801)-SUMIF($G$3:CO$3,"数量-出",$G801:CO801))),0)</f>
        <v>0</v>
      </c>
      <c r="CR801" s="115">
        <f t="shared" si="512"/>
        <v>0</v>
      </c>
      <c r="CS801" s="125"/>
      <c r="CT801" s="126"/>
      <c r="CU801" s="123"/>
      <c r="CV801" s="112"/>
      <c r="CW801" s="119">
        <f t="shared" si="513"/>
        <v>0</v>
      </c>
      <c r="CX801" s="124"/>
      <c r="CY801" s="115">
        <f>IFERROR(IF(CX801="",0,(SUMIF($G$3:CW$3,"金额-入",$G801:CW801)-SUMIF($G$3:CW$3,"金额-出",$G801:CW801))/(SUMIF($G$3:CW$3,"数量-入",$G801:CW801)-SUMIF($G$3:CW$3,"数量-出",$G801:CW801))),0)</f>
        <v>0</v>
      </c>
      <c r="CZ801" s="115">
        <f t="shared" si="514"/>
        <v>0</v>
      </c>
      <c r="DA801" s="125"/>
      <c r="DB801" s="126"/>
      <c r="DC801" s="123"/>
      <c r="DD801" s="112"/>
      <c r="DE801" s="119">
        <f t="shared" si="515"/>
        <v>0</v>
      </c>
      <c r="DF801" s="124"/>
      <c r="DG801" s="115">
        <f>IFERROR(IF(DF801="",0,(SUMIF($G$3:DE$3,"金额-入",$G801:DE801)-SUMIF($G$3:DE$3,"金额-出",$G801:DE801))/(SUMIF($G$3:DE$3,"数量-入",$G801:DE801)-SUMIF($G$3:DE$3,"数量-出",$G801:DE801))),0)</f>
        <v>0</v>
      </c>
      <c r="DH801" s="115">
        <f t="shared" si="516"/>
        <v>0</v>
      </c>
      <c r="DI801" s="125"/>
      <c r="DJ801" s="126"/>
      <c r="DK801" s="109">
        <f t="array" ref="DK801">MIN(IF(($G$3:$DJ$3="单价")*(G801:DJ801&lt;&gt;0),G801:DJ801))</f>
        <v>0</v>
      </c>
      <c r="DL801" s="97">
        <f t="array" ref="DL801">MAX(IF($G$3:$DJ$3="单价",G801:DJ801))</f>
        <v>0</v>
      </c>
      <c r="DM801" s="115">
        <f t="shared" si="517"/>
        <v>0</v>
      </c>
      <c r="DN801" s="127"/>
      <c r="DO801" s="2"/>
      <c r="DP801" s="11">
        <f t="shared" si="518"/>
        <v>0</v>
      </c>
      <c r="DQ801" s="11">
        <f t="shared" si="519"/>
        <v>0</v>
      </c>
      <c r="DR801" s="11"/>
      <c r="DS801" s="11"/>
      <c r="DT801" s="11"/>
      <c r="DU801" s="2"/>
      <c r="DV801" s="2"/>
      <c r="DW801" s="2"/>
      <c r="DX801" s="2"/>
      <c r="DY801" s="2"/>
    </row>
    <row r="802" spans="1:129" ht="18" hidden="1" customHeight="1" outlineLevel="1" x14ac:dyDescent="0.15">
      <c r="A802" s="2"/>
      <c r="B802" s="53">
        <f t="shared" si="482"/>
        <v>798</v>
      </c>
      <c r="C802" s="5"/>
      <c r="D802" s="6"/>
      <c r="E802" s="7"/>
      <c r="F802" s="8"/>
      <c r="G802" s="111"/>
      <c r="H802" s="112"/>
      <c r="I802" s="113">
        <f t="shared" si="485"/>
        <v>0</v>
      </c>
      <c r="J802" s="114">
        <f t="shared" si="486"/>
        <v>0</v>
      </c>
      <c r="K802" s="115">
        <f t="shared" si="483"/>
        <v>0</v>
      </c>
      <c r="L802" s="113">
        <f t="shared" si="487"/>
        <v>0</v>
      </c>
      <c r="M802" s="114">
        <f t="shared" si="488"/>
        <v>0</v>
      </c>
      <c r="N802" s="115">
        <f t="shared" si="484"/>
        <v>0</v>
      </c>
      <c r="O802" s="113">
        <f t="shared" si="489"/>
        <v>0</v>
      </c>
      <c r="P802" s="116">
        <f t="shared" si="490"/>
        <v>0</v>
      </c>
      <c r="Q802" s="117">
        <f t="shared" si="491"/>
        <v>0</v>
      </c>
      <c r="R802" s="118">
        <f t="shared" si="492"/>
        <v>0</v>
      </c>
      <c r="S802" s="111"/>
      <c r="T802" s="112"/>
      <c r="U802" s="119">
        <f t="shared" si="493"/>
        <v>0</v>
      </c>
      <c r="V802" s="120"/>
      <c r="W802" s="115">
        <f>IFERROR(IF(V802="",0,(SUMIF($G$3:U$3,"金额-入",$G802:U802)-SUMIF($G$3:U$3,"金额-出",$G802:U802))/(SUMIF($G$3:U$3,"数量-入",$G802:U802)-SUMIF($G$3:U$3,"数量-出",$G802:U802))),0)</f>
        <v>0</v>
      </c>
      <c r="X802" s="115">
        <f t="shared" si="494"/>
        <v>0</v>
      </c>
      <c r="Y802" s="121"/>
      <c r="Z802" s="122"/>
      <c r="AA802" s="111"/>
      <c r="AB802" s="112"/>
      <c r="AC802" s="119">
        <f t="shared" si="495"/>
        <v>0</v>
      </c>
      <c r="AD802" s="120"/>
      <c r="AE802" s="115">
        <f>IFERROR(IF(AD802="",0,(SUMIF($G$3:AC$3,"金额-入",$G802:AC802)-SUMIF($G$3:AC$3,"金额-出",$G802:AC802))/(SUMIF($G$3:AC$3,"数量-入",$G802:AC802)-SUMIF($G$3:AC$3,"数量-出",$G802:AC802))),0)</f>
        <v>0</v>
      </c>
      <c r="AF802" s="115">
        <f t="shared" si="496"/>
        <v>0</v>
      </c>
      <c r="AG802" s="121"/>
      <c r="AH802" s="122"/>
      <c r="AI802" s="123"/>
      <c r="AJ802" s="112"/>
      <c r="AK802" s="119">
        <f t="shared" si="497"/>
        <v>0</v>
      </c>
      <c r="AL802" s="124"/>
      <c r="AM802" s="115">
        <f>IFERROR(IF(AL802="",0,(SUMIF($G$3:AK$3,"金额-入",$G802:AK802)-SUMIF($G$3:AK$3,"金额-出",$G802:AK802))/(SUMIF($G$3:AK$3,"数量-入",$G802:AK802)-SUMIF($G$3:AK$3,"数量-出",$G802:AK802))),0)</f>
        <v>0</v>
      </c>
      <c r="AN802" s="115">
        <f t="shared" si="498"/>
        <v>0</v>
      </c>
      <c r="AO802" s="125"/>
      <c r="AP802" s="126"/>
      <c r="AQ802" s="123"/>
      <c r="AR802" s="112"/>
      <c r="AS802" s="119">
        <f t="shared" si="499"/>
        <v>0</v>
      </c>
      <c r="AT802" s="124"/>
      <c r="AU802" s="115">
        <f>IFERROR(IF(AT802="",0,(SUMIF($G$3:AS$3,"金额-入",$G802:AS802)-SUMIF($G$3:AS$3,"金额-出",$G802:AS802))/(SUMIF($G$3:AS$3,"数量-入",$G802:AS802)-SUMIF($G$3:AS$3,"数量-出",$G802:AS802))),0)</f>
        <v>0</v>
      </c>
      <c r="AV802" s="115">
        <f t="shared" si="500"/>
        <v>0</v>
      </c>
      <c r="AW802" s="125"/>
      <c r="AX802" s="126"/>
      <c r="AY802" s="123"/>
      <c r="AZ802" s="112"/>
      <c r="BA802" s="119">
        <f t="shared" si="501"/>
        <v>0</v>
      </c>
      <c r="BB802" s="124"/>
      <c r="BC802" s="115">
        <f>IFERROR(IF(BB802="",0,(SUMIF($G$3:BA$3,"金额-入",$G802:BA802)-SUMIF($G$3:BA$3,"金额-出",$G802:BA802))/(SUMIF($G$3:BA$3,"数量-入",$G802:BA802)-SUMIF($G$3:BA$3,"数量-出",$G802:BA802))),0)</f>
        <v>0</v>
      </c>
      <c r="BD802" s="115">
        <f t="shared" si="502"/>
        <v>0</v>
      </c>
      <c r="BE802" s="125"/>
      <c r="BF802" s="126"/>
      <c r="BG802" s="123"/>
      <c r="BH802" s="112"/>
      <c r="BI802" s="119">
        <f t="shared" si="503"/>
        <v>0</v>
      </c>
      <c r="BJ802" s="124"/>
      <c r="BK802" s="115">
        <f>IFERROR(IF(BJ802="",0,(SUMIF($G$3:BI$3,"金额-入",$G802:BI802)-SUMIF($G$3:BI$3,"金额-出",$G802:BI802))/(SUMIF($G$3:BI$3,"数量-入",$G802:BI802)-SUMIF($G$3:BI$3,"数量-出",$G802:BI802))),0)</f>
        <v>0</v>
      </c>
      <c r="BL802" s="115">
        <f t="shared" si="504"/>
        <v>0</v>
      </c>
      <c r="BM802" s="125"/>
      <c r="BN802" s="126"/>
      <c r="BO802" s="123"/>
      <c r="BP802" s="112"/>
      <c r="BQ802" s="119">
        <f t="shared" si="505"/>
        <v>0</v>
      </c>
      <c r="BR802" s="124"/>
      <c r="BS802" s="115">
        <f>IFERROR(IF(BR802="",0,(SUMIF($G$3:BQ$3,"金额-入",$G802:BQ802)-SUMIF($G$3:BQ$3,"金额-出",$G802:BQ802))/(SUMIF($G$3:BQ$3,"数量-入",$G802:BQ802)-SUMIF($G$3:BQ$3,"数量-出",$G802:BQ802))),0)</f>
        <v>0</v>
      </c>
      <c r="BT802" s="115">
        <f t="shared" si="506"/>
        <v>0</v>
      </c>
      <c r="BU802" s="125"/>
      <c r="BV802" s="126"/>
      <c r="BW802" s="123"/>
      <c r="BX802" s="112"/>
      <c r="BY802" s="119">
        <f t="shared" si="507"/>
        <v>0</v>
      </c>
      <c r="BZ802" s="124"/>
      <c r="CA802" s="115">
        <f>IFERROR(IF(BZ802="",0,(SUMIF($G$3:BY$3,"金额-入",$G802:BY802)-SUMIF($G$3:BY$3,"金额-出",$G802:BY802))/(SUMIF($G$3:BY$3,"数量-入",$G802:BY802)-SUMIF($G$3:BY$3,"数量-出",$G802:BY802))),0)</f>
        <v>0</v>
      </c>
      <c r="CB802" s="115">
        <f t="shared" si="508"/>
        <v>0</v>
      </c>
      <c r="CC802" s="125"/>
      <c r="CD802" s="126"/>
      <c r="CE802" s="123"/>
      <c r="CF802" s="112"/>
      <c r="CG802" s="119">
        <f t="shared" si="509"/>
        <v>0</v>
      </c>
      <c r="CH802" s="124"/>
      <c r="CI802" s="115">
        <f>IFERROR(IF(CH802="",0,(SUMIF($G$3:CG$3,"金额-入",$G802:CG802)-SUMIF($G$3:CG$3,"金额-出",$G802:CG802))/(SUMIF($G$3:CG$3,"数量-入",$G802:CG802)-SUMIF($G$3:CG$3,"数量-出",$G802:CG802))),0)</f>
        <v>0</v>
      </c>
      <c r="CJ802" s="115">
        <f t="shared" si="510"/>
        <v>0</v>
      </c>
      <c r="CK802" s="125"/>
      <c r="CL802" s="126"/>
      <c r="CM802" s="123"/>
      <c r="CN802" s="112"/>
      <c r="CO802" s="119">
        <f t="shared" si="511"/>
        <v>0</v>
      </c>
      <c r="CP802" s="124"/>
      <c r="CQ802" s="115">
        <f>IFERROR(IF(CP802="",0,(SUMIF($G$3:CO$3,"金额-入",$G802:CO802)-SUMIF($G$3:CO$3,"金额-出",$G802:CO802))/(SUMIF($G$3:CO$3,"数量-入",$G802:CO802)-SUMIF($G$3:CO$3,"数量-出",$G802:CO802))),0)</f>
        <v>0</v>
      </c>
      <c r="CR802" s="115">
        <f t="shared" si="512"/>
        <v>0</v>
      </c>
      <c r="CS802" s="125"/>
      <c r="CT802" s="126"/>
      <c r="CU802" s="123"/>
      <c r="CV802" s="112"/>
      <c r="CW802" s="119">
        <f t="shared" si="513"/>
        <v>0</v>
      </c>
      <c r="CX802" s="124"/>
      <c r="CY802" s="115">
        <f>IFERROR(IF(CX802="",0,(SUMIF($G$3:CW$3,"金额-入",$G802:CW802)-SUMIF($G$3:CW$3,"金额-出",$G802:CW802))/(SUMIF($G$3:CW$3,"数量-入",$G802:CW802)-SUMIF($G$3:CW$3,"数量-出",$G802:CW802))),0)</f>
        <v>0</v>
      </c>
      <c r="CZ802" s="115">
        <f t="shared" si="514"/>
        <v>0</v>
      </c>
      <c r="DA802" s="125"/>
      <c r="DB802" s="126"/>
      <c r="DC802" s="123"/>
      <c r="DD802" s="112"/>
      <c r="DE802" s="119">
        <f t="shared" si="515"/>
        <v>0</v>
      </c>
      <c r="DF802" s="124"/>
      <c r="DG802" s="115">
        <f>IFERROR(IF(DF802="",0,(SUMIF($G$3:DE$3,"金额-入",$G802:DE802)-SUMIF($G$3:DE$3,"金额-出",$G802:DE802))/(SUMIF($G$3:DE$3,"数量-入",$G802:DE802)-SUMIF($G$3:DE$3,"数量-出",$G802:DE802))),0)</f>
        <v>0</v>
      </c>
      <c r="DH802" s="115">
        <f t="shared" si="516"/>
        <v>0</v>
      </c>
      <c r="DI802" s="125"/>
      <c r="DJ802" s="126"/>
      <c r="DK802" s="109">
        <f t="array" ref="DK802">MIN(IF(($G$3:$DJ$3="单价")*(G802:DJ802&lt;&gt;0),G802:DJ802))</f>
        <v>0</v>
      </c>
      <c r="DL802" s="97">
        <f t="array" ref="DL802">MAX(IF($G$3:$DJ$3="单价",G802:DJ802))</f>
        <v>0</v>
      </c>
      <c r="DM802" s="115">
        <f t="shared" si="517"/>
        <v>0</v>
      </c>
      <c r="DN802" s="127"/>
      <c r="DO802" s="2"/>
      <c r="DP802" s="11">
        <f t="shared" si="518"/>
        <v>0</v>
      </c>
      <c r="DQ802" s="11">
        <f t="shared" si="519"/>
        <v>0</v>
      </c>
      <c r="DR802" s="11"/>
      <c r="DS802" s="11"/>
      <c r="DT802" s="11"/>
      <c r="DU802" s="2"/>
      <c r="DV802" s="2"/>
      <c r="DW802" s="2"/>
      <c r="DX802" s="2"/>
      <c r="DY802" s="2"/>
    </row>
    <row r="803" spans="1:129" ht="18" hidden="1" customHeight="1" outlineLevel="1" x14ac:dyDescent="0.15">
      <c r="A803" s="2"/>
      <c r="B803" s="53">
        <f t="shared" si="482"/>
        <v>799</v>
      </c>
      <c r="C803" s="5"/>
      <c r="D803" s="6"/>
      <c r="E803" s="7"/>
      <c r="F803" s="8"/>
      <c r="G803" s="111"/>
      <c r="H803" s="112"/>
      <c r="I803" s="113">
        <f t="shared" si="485"/>
        <v>0</v>
      </c>
      <c r="J803" s="114">
        <f t="shared" si="486"/>
        <v>0</v>
      </c>
      <c r="K803" s="115">
        <f t="shared" si="483"/>
        <v>0</v>
      </c>
      <c r="L803" s="113">
        <f t="shared" si="487"/>
        <v>0</v>
      </c>
      <c r="M803" s="114">
        <f t="shared" si="488"/>
        <v>0</v>
      </c>
      <c r="N803" s="115">
        <f t="shared" si="484"/>
        <v>0</v>
      </c>
      <c r="O803" s="113">
        <f t="shared" si="489"/>
        <v>0</v>
      </c>
      <c r="P803" s="116">
        <f t="shared" si="490"/>
        <v>0</v>
      </c>
      <c r="Q803" s="117">
        <f t="shared" si="491"/>
        <v>0</v>
      </c>
      <c r="R803" s="118">
        <f t="shared" si="492"/>
        <v>0</v>
      </c>
      <c r="S803" s="111"/>
      <c r="T803" s="112"/>
      <c r="U803" s="119">
        <f t="shared" si="493"/>
        <v>0</v>
      </c>
      <c r="V803" s="120"/>
      <c r="W803" s="115">
        <f>IFERROR(IF(V803="",0,(SUMIF($G$3:U$3,"金额-入",$G803:U803)-SUMIF($G$3:U$3,"金额-出",$G803:U803))/(SUMIF($G$3:U$3,"数量-入",$G803:U803)-SUMIF($G$3:U$3,"数量-出",$G803:U803))),0)</f>
        <v>0</v>
      </c>
      <c r="X803" s="115">
        <f t="shared" si="494"/>
        <v>0</v>
      </c>
      <c r="Y803" s="121"/>
      <c r="Z803" s="122"/>
      <c r="AA803" s="111"/>
      <c r="AB803" s="112"/>
      <c r="AC803" s="119">
        <f t="shared" si="495"/>
        <v>0</v>
      </c>
      <c r="AD803" s="120"/>
      <c r="AE803" s="115">
        <f>IFERROR(IF(AD803="",0,(SUMIF($G$3:AC$3,"金额-入",$G803:AC803)-SUMIF($G$3:AC$3,"金额-出",$G803:AC803))/(SUMIF($G$3:AC$3,"数量-入",$G803:AC803)-SUMIF($G$3:AC$3,"数量-出",$G803:AC803))),0)</f>
        <v>0</v>
      </c>
      <c r="AF803" s="115">
        <f t="shared" si="496"/>
        <v>0</v>
      </c>
      <c r="AG803" s="121"/>
      <c r="AH803" s="122"/>
      <c r="AI803" s="123"/>
      <c r="AJ803" s="112"/>
      <c r="AK803" s="119">
        <f t="shared" si="497"/>
        <v>0</v>
      </c>
      <c r="AL803" s="124"/>
      <c r="AM803" s="115">
        <f>IFERROR(IF(AL803="",0,(SUMIF($G$3:AK$3,"金额-入",$G803:AK803)-SUMIF($G$3:AK$3,"金额-出",$G803:AK803))/(SUMIF($G$3:AK$3,"数量-入",$G803:AK803)-SUMIF($G$3:AK$3,"数量-出",$G803:AK803))),0)</f>
        <v>0</v>
      </c>
      <c r="AN803" s="115">
        <f t="shared" si="498"/>
        <v>0</v>
      </c>
      <c r="AO803" s="125"/>
      <c r="AP803" s="126"/>
      <c r="AQ803" s="123"/>
      <c r="AR803" s="112"/>
      <c r="AS803" s="119">
        <f t="shared" si="499"/>
        <v>0</v>
      </c>
      <c r="AT803" s="124"/>
      <c r="AU803" s="115">
        <f>IFERROR(IF(AT803="",0,(SUMIF($G$3:AS$3,"金额-入",$G803:AS803)-SUMIF($G$3:AS$3,"金额-出",$G803:AS803))/(SUMIF($G$3:AS$3,"数量-入",$G803:AS803)-SUMIF($G$3:AS$3,"数量-出",$G803:AS803))),0)</f>
        <v>0</v>
      </c>
      <c r="AV803" s="115">
        <f t="shared" si="500"/>
        <v>0</v>
      </c>
      <c r="AW803" s="125"/>
      <c r="AX803" s="126"/>
      <c r="AY803" s="123"/>
      <c r="AZ803" s="112"/>
      <c r="BA803" s="119">
        <f t="shared" si="501"/>
        <v>0</v>
      </c>
      <c r="BB803" s="124"/>
      <c r="BC803" s="115">
        <f>IFERROR(IF(BB803="",0,(SUMIF($G$3:BA$3,"金额-入",$G803:BA803)-SUMIF($G$3:BA$3,"金额-出",$G803:BA803))/(SUMIF($G$3:BA$3,"数量-入",$G803:BA803)-SUMIF($G$3:BA$3,"数量-出",$G803:BA803))),0)</f>
        <v>0</v>
      </c>
      <c r="BD803" s="115">
        <f t="shared" si="502"/>
        <v>0</v>
      </c>
      <c r="BE803" s="125"/>
      <c r="BF803" s="126"/>
      <c r="BG803" s="123"/>
      <c r="BH803" s="112"/>
      <c r="BI803" s="119">
        <f t="shared" si="503"/>
        <v>0</v>
      </c>
      <c r="BJ803" s="124"/>
      <c r="BK803" s="115">
        <f>IFERROR(IF(BJ803="",0,(SUMIF($G$3:BI$3,"金额-入",$G803:BI803)-SUMIF($G$3:BI$3,"金额-出",$G803:BI803))/(SUMIF($G$3:BI$3,"数量-入",$G803:BI803)-SUMIF($G$3:BI$3,"数量-出",$G803:BI803))),0)</f>
        <v>0</v>
      </c>
      <c r="BL803" s="115">
        <f t="shared" si="504"/>
        <v>0</v>
      </c>
      <c r="BM803" s="125"/>
      <c r="BN803" s="126"/>
      <c r="BO803" s="123"/>
      <c r="BP803" s="112"/>
      <c r="BQ803" s="119">
        <f t="shared" si="505"/>
        <v>0</v>
      </c>
      <c r="BR803" s="124"/>
      <c r="BS803" s="115">
        <f>IFERROR(IF(BR803="",0,(SUMIF($G$3:BQ$3,"金额-入",$G803:BQ803)-SUMIF($G$3:BQ$3,"金额-出",$G803:BQ803))/(SUMIF($G$3:BQ$3,"数量-入",$G803:BQ803)-SUMIF($G$3:BQ$3,"数量-出",$G803:BQ803))),0)</f>
        <v>0</v>
      </c>
      <c r="BT803" s="115">
        <f t="shared" si="506"/>
        <v>0</v>
      </c>
      <c r="BU803" s="125"/>
      <c r="BV803" s="126"/>
      <c r="BW803" s="123"/>
      <c r="BX803" s="112"/>
      <c r="BY803" s="119">
        <f t="shared" si="507"/>
        <v>0</v>
      </c>
      <c r="BZ803" s="124"/>
      <c r="CA803" s="115">
        <f>IFERROR(IF(BZ803="",0,(SUMIF($G$3:BY$3,"金额-入",$G803:BY803)-SUMIF($G$3:BY$3,"金额-出",$G803:BY803))/(SUMIF($G$3:BY$3,"数量-入",$G803:BY803)-SUMIF($G$3:BY$3,"数量-出",$G803:BY803))),0)</f>
        <v>0</v>
      </c>
      <c r="CB803" s="115">
        <f t="shared" si="508"/>
        <v>0</v>
      </c>
      <c r="CC803" s="125"/>
      <c r="CD803" s="126"/>
      <c r="CE803" s="123"/>
      <c r="CF803" s="112"/>
      <c r="CG803" s="119">
        <f t="shared" si="509"/>
        <v>0</v>
      </c>
      <c r="CH803" s="124"/>
      <c r="CI803" s="115">
        <f>IFERROR(IF(CH803="",0,(SUMIF($G$3:CG$3,"金额-入",$G803:CG803)-SUMIF($G$3:CG$3,"金额-出",$G803:CG803))/(SUMIF($G$3:CG$3,"数量-入",$G803:CG803)-SUMIF($G$3:CG$3,"数量-出",$G803:CG803))),0)</f>
        <v>0</v>
      </c>
      <c r="CJ803" s="115">
        <f t="shared" si="510"/>
        <v>0</v>
      </c>
      <c r="CK803" s="125"/>
      <c r="CL803" s="126"/>
      <c r="CM803" s="123"/>
      <c r="CN803" s="112"/>
      <c r="CO803" s="119">
        <f t="shared" si="511"/>
        <v>0</v>
      </c>
      <c r="CP803" s="124"/>
      <c r="CQ803" s="115">
        <f>IFERROR(IF(CP803="",0,(SUMIF($G$3:CO$3,"金额-入",$G803:CO803)-SUMIF($G$3:CO$3,"金额-出",$G803:CO803))/(SUMIF($G$3:CO$3,"数量-入",$G803:CO803)-SUMIF($G$3:CO$3,"数量-出",$G803:CO803))),0)</f>
        <v>0</v>
      </c>
      <c r="CR803" s="115">
        <f t="shared" si="512"/>
        <v>0</v>
      </c>
      <c r="CS803" s="125"/>
      <c r="CT803" s="126"/>
      <c r="CU803" s="123"/>
      <c r="CV803" s="112"/>
      <c r="CW803" s="119">
        <f t="shared" si="513"/>
        <v>0</v>
      </c>
      <c r="CX803" s="124"/>
      <c r="CY803" s="115">
        <f>IFERROR(IF(CX803="",0,(SUMIF($G$3:CW$3,"金额-入",$G803:CW803)-SUMIF($G$3:CW$3,"金额-出",$G803:CW803))/(SUMIF($G$3:CW$3,"数量-入",$G803:CW803)-SUMIF($G$3:CW$3,"数量-出",$G803:CW803))),0)</f>
        <v>0</v>
      </c>
      <c r="CZ803" s="115">
        <f t="shared" si="514"/>
        <v>0</v>
      </c>
      <c r="DA803" s="125"/>
      <c r="DB803" s="126"/>
      <c r="DC803" s="123"/>
      <c r="DD803" s="112"/>
      <c r="DE803" s="119">
        <f t="shared" si="515"/>
        <v>0</v>
      </c>
      <c r="DF803" s="124"/>
      <c r="DG803" s="115">
        <f>IFERROR(IF(DF803="",0,(SUMIF($G$3:DE$3,"金额-入",$G803:DE803)-SUMIF($G$3:DE$3,"金额-出",$G803:DE803))/(SUMIF($G$3:DE$3,"数量-入",$G803:DE803)-SUMIF($G$3:DE$3,"数量-出",$G803:DE803))),0)</f>
        <v>0</v>
      </c>
      <c r="DH803" s="115">
        <f t="shared" si="516"/>
        <v>0</v>
      </c>
      <c r="DI803" s="125"/>
      <c r="DJ803" s="126"/>
      <c r="DK803" s="109">
        <f t="array" ref="DK803">MIN(IF(($G$3:$DJ$3="单价")*(G803:DJ803&lt;&gt;0),G803:DJ803))</f>
        <v>0</v>
      </c>
      <c r="DL803" s="97">
        <f t="array" ref="DL803">MAX(IF($G$3:$DJ$3="单价",G803:DJ803))</f>
        <v>0</v>
      </c>
      <c r="DM803" s="115">
        <f t="shared" si="517"/>
        <v>0</v>
      </c>
      <c r="DN803" s="127"/>
      <c r="DO803" s="2"/>
      <c r="DP803" s="11">
        <f t="shared" si="518"/>
        <v>0</v>
      </c>
      <c r="DQ803" s="11">
        <f t="shared" si="519"/>
        <v>0</v>
      </c>
      <c r="DR803" s="11"/>
      <c r="DS803" s="11"/>
      <c r="DT803" s="11"/>
      <c r="DU803" s="2"/>
      <c r="DV803" s="2"/>
      <c r="DW803" s="2"/>
      <c r="DX803" s="2"/>
      <c r="DY803" s="2"/>
    </row>
    <row r="804" spans="1:129" ht="18" hidden="1" customHeight="1" outlineLevel="1" x14ac:dyDescent="0.15">
      <c r="A804" s="2"/>
      <c r="B804" s="53">
        <f t="shared" si="482"/>
        <v>800</v>
      </c>
      <c r="C804" s="5"/>
      <c r="D804" s="6"/>
      <c r="E804" s="7"/>
      <c r="F804" s="8"/>
      <c r="G804" s="111"/>
      <c r="H804" s="112"/>
      <c r="I804" s="113">
        <f t="shared" si="485"/>
        <v>0</v>
      </c>
      <c r="J804" s="114">
        <f t="shared" si="486"/>
        <v>0</v>
      </c>
      <c r="K804" s="115">
        <f t="shared" si="483"/>
        <v>0</v>
      </c>
      <c r="L804" s="113">
        <f t="shared" si="487"/>
        <v>0</v>
      </c>
      <c r="M804" s="114">
        <f t="shared" si="488"/>
        <v>0</v>
      </c>
      <c r="N804" s="115">
        <f t="shared" si="484"/>
        <v>0</v>
      </c>
      <c r="O804" s="113">
        <f t="shared" si="489"/>
        <v>0</v>
      </c>
      <c r="P804" s="116">
        <f t="shared" si="490"/>
        <v>0</v>
      </c>
      <c r="Q804" s="117">
        <f t="shared" si="491"/>
        <v>0</v>
      </c>
      <c r="R804" s="118">
        <f t="shared" si="492"/>
        <v>0</v>
      </c>
      <c r="S804" s="111"/>
      <c r="T804" s="112"/>
      <c r="U804" s="119">
        <f t="shared" si="493"/>
        <v>0</v>
      </c>
      <c r="V804" s="120"/>
      <c r="W804" s="115">
        <f>IFERROR(IF(V804="",0,(SUMIF($G$3:U$3,"金额-入",$G804:U804)-SUMIF($G$3:U$3,"金额-出",$G804:U804))/(SUMIF($G$3:U$3,"数量-入",$G804:U804)-SUMIF($G$3:U$3,"数量-出",$G804:U804))),0)</f>
        <v>0</v>
      </c>
      <c r="X804" s="115">
        <f t="shared" si="494"/>
        <v>0</v>
      </c>
      <c r="Y804" s="121"/>
      <c r="Z804" s="122"/>
      <c r="AA804" s="111"/>
      <c r="AB804" s="112"/>
      <c r="AC804" s="119">
        <f t="shared" si="495"/>
        <v>0</v>
      </c>
      <c r="AD804" s="120"/>
      <c r="AE804" s="115">
        <f>IFERROR(IF(AD804="",0,(SUMIF($G$3:AC$3,"金额-入",$G804:AC804)-SUMIF($G$3:AC$3,"金额-出",$G804:AC804))/(SUMIF($G$3:AC$3,"数量-入",$G804:AC804)-SUMIF($G$3:AC$3,"数量-出",$G804:AC804))),0)</f>
        <v>0</v>
      </c>
      <c r="AF804" s="115">
        <f t="shared" si="496"/>
        <v>0</v>
      </c>
      <c r="AG804" s="121"/>
      <c r="AH804" s="122"/>
      <c r="AI804" s="123"/>
      <c r="AJ804" s="112"/>
      <c r="AK804" s="119">
        <f t="shared" si="497"/>
        <v>0</v>
      </c>
      <c r="AL804" s="124"/>
      <c r="AM804" s="115">
        <f>IFERROR(IF(AL804="",0,(SUMIF($G$3:AK$3,"金额-入",$G804:AK804)-SUMIF($G$3:AK$3,"金额-出",$G804:AK804))/(SUMIF($G$3:AK$3,"数量-入",$G804:AK804)-SUMIF($G$3:AK$3,"数量-出",$G804:AK804))),0)</f>
        <v>0</v>
      </c>
      <c r="AN804" s="115">
        <f t="shared" si="498"/>
        <v>0</v>
      </c>
      <c r="AO804" s="125"/>
      <c r="AP804" s="126"/>
      <c r="AQ804" s="123"/>
      <c r="AR804" s="112"/>
      <c r="AS804" s="119">
        <f t="shared" si="499"/>
        <v>0</v>
      </c>
      <c r="AT804" s="124"/>
      <c r="AU804" s="115">
        <f>IFERROR(IF(AT804="",0,(SUMIF($G$3:AS$3,"金额-入",$G804:AS804)-SUMIF($G$3:AS$3,"金额-出",$G804:AS804))/(SUMIF($G$3:AS$3,"数量-入",$G804:AS804)-SUMIF($G$3:AS$3,"数量-出",$G804:AS804))),0)</f>
        <v>0</v>
      </c>
      <c r="AV804" s="115">
        <f t="shared" si="500"/>
        <v>0</v>
      </c>
      <c r="AW804" s="125"/>
      <c r="AX804" s="126"/>
      <c r="AY804" s="123"/>
      <c r="AZ804" s="112"/>
      <c r="BA804" s="119">
        <f t="shared" si="501"/>
        <v>0</v>
      </c>
      <c r="BB804" s="124"/>
      <c r="BC804" s="115">
        <f>IFERROR(IF(BB804="",0,(SUMIF($G$3:BA$3,"金额-入",$G804:BA804)-SUMIF($G$3:BA$3,"金额-出",$G804:BA804))/(SUMIF($G$3:BA$3,"数量-入",$G804:BA804)-SUMIF($G$3:BA$3,"数量-出",$G804:BA804))),0)</f>
        <v>0</v>
      </c>
      <c r="BD804" s="115">
        <f t="shared" si="502"/>
        <v>0</v>
      </c>
      <c r="BE804" s="125"/>
      <c r="BF804" s="126"/>
      <c r="BG804" s="123"/>
      <c r="BH804" s="112"/>
      <c r="BI804" s="119">
        <f t="shared" si="503"/>
        <v>0</v>
      </c>
      <c r="BJ804" s="124"/>
      <c r="BK804" s="115">
        <f>IFERROR(IF(BJ804="",0,(SUMIF($G$3:BI$3,"金额-入",$G804:BI804)-SUMIF($G$3:BI$3,"金额-出",$G804:BI804))/(SUMIF($G$3:BI$3,"数量-入",$G804:BI804)-SUMIF($G$3:BI$3,"数量-出",$G804:BI804))),0)</f>
        <v>0</v>
      </c>
      <c r="BL804" s="115">
        <f t="shared" si="504"/>
        <v>0</v>
      </c>
      <c r="BM804" s="125"/>
      <c r="BN804" s="126"/>
      <c r="BO804" s="123"/>
      <c r="BP804" s="112"/>
      <c r="BQ804" s="119">
        <f t="shared" si="505"/>
        <v>0</v>
      </c>
      <c r="BR804" s="124"/>
      <c r="BS804" s="115">
        <f>IFERROR(IF(BR804="",0,(SUMIF($G$3:BQ$3,"金额-入",$G804:BQ804)-SUMIF($G$3:BQ$3,"金额-出",$G804:BQ804))/(SUMIF($G$3:BQ$3,"数量-入",$G804:BQ804)-SUMIF($G$3:BQ$3,"数量-出",$G804:BQ804))),0)</f>
        <v>0</v>
      </c>
      <c r="BT804" s="115">
        <f t="shared" si="506"/>
        <v>0</v>
      </c>
      <c r="BU804" s="125"/>
      <c r="BV804" s="126"/>
      <c r="BW804" s="123"/>
      <c r="BX804" s="112"/>
      <c r="BY804" s="119">
        <f t="shared" si="507"/>
        <v>0</v>
      </c>
      <c r="BZ804" s="124"/>
      <c r="CA804" s="115">
        <f>IFERROR(IF(BZ804="",0,(SUMIF($G$3:BY$3,"金额-入",$G804:BY804)-SUMIF($G$3:BY$3,"金额-出",$G804:BY804))/(SUMIF($G$3:BY$3,"数量-入",$G804:BY804)-SUMIF($G$3:BY$3,"数量-出",$G804:BY804))),0)</f>
        <v>0</v>
      </c>
      <c r="CB804" s="115">
        <f t="shared" si="508"/>
        <v>0</v>
      </c>
      <c r="CC804" s="125"/>
      <c r="CD804" s="126"/>
      <c r="CE804" s="123"/>
      <c r="CF804" s="112"/>
      <c r="CG804" s="119">
        <f t="shared" si="509"/>
        <v>0</v>
      </c>
      <c r="CH804" s="124"/>
      <c r="CI804" s="115">
        <f>IFERROR(IF(CH804="",0,(SUMIF($G$3:CG$3,"金额-入",$G804:CG804)-SUMIF($G$3:CG$3,"金额-出",$G804:CG804))/(SUMIF($G$3:CG$3,"数量-入",$G804:CG804)-SUMIF($G$3:CG$3,"数量-出",$G804:CG804))),0)</f>
        <v>0</v>
      </c>
      <c r="CJ804" s="115">
        <f t="shared" si="510"/>
        <v>0</v>
      </c>
      <c r="CK804" s="125"/>
      <c r="CL804" s="126"/>
      <c r="CM804" s="123"/>
      <c r="CN804" s="112"/>
      <c r="CO804" s="119">
        <f t="shared" si="511"/>
        <v>0</v>
      </c>
      <c r="CP804" s="124"/>
      <c r="CQ804" s="115">
        <f>IFERROR(IF(CP804="",0,(SUMIF($G$3:CO$3,"金额-入",$G804:CO804)-SUMIF($G$3:CO$3,"金额-出",$G804:CO804))/(SUMIF($G$3:CO$3,"数量-入",$G804:CO804)-SUMIF($G$3:CO$3,"数量-出",$G804:CO804))),0)</f>
        <v>0</v>
      </c>
      <c r="CR804" s="115">
        <f t="shared" si="512"/>
        <v>0</v>
      </c>
      <c r="CS804" s="125"/>
      <c r="CT804" s="126"/>
      <c r="CU804" s="123"/>
      <c r="CV804" s="112"/>
      <c r="CW804" s="119">
        <f t="shared" si="513"/>
        <v>0</v>
      </c>
      <c r="CX804" s="124"/>
      <c r="CY804" s="115">
        <f>IFERROR(IF(CX804="",0,(SUMIF($G$3:CW$3,"金额-入",$G804:CW804)-SUMIF($G$3:CW$3,"金额-出",$G804:CW804))/(SUMIF($G$3:CW$3,"数量-入",$G804:CW804)-SUMIF($G$3:CW$3,"数量-出",$G804:CW804))),0)</f>
        <v>0</v>
      </c>
      <c r="CZ804" s="115">
        <f t="shared" si="514"/>
        <v>0</v>
      </c>
      <c r="DA804" s="125"/>
      <c r="DB804" s="126"/>
      <c r="DC804" s="123"/>
      <c r="DD804" s="112"/>
      <c r="DE804" s="119">
        <f t="shared" si="515"/>
        <v>0</v>
      </c>
      <c r="DF804" s="124"/>
      <c r="DG804" s="115">
        <f>IFERROR(IF(DF804="",0,(SUMIF($G$3:DE$3,"金额-入",$G804:DE804)-SUMIF($G$3:DE$3,"金额-出",$G804:DE804))/(SUMIF($G$3:DE$3,"数量-入",$G804:DE804)-SUMIF($G$3:DE$3,"数量-出",$G804:DE804))),0)</f>
        <v>0</v>
      </c>
      <c r="DH804" s="115">
        <f t="shared" si="516"/>
        <v>0</v>
      </c>
      <c r="DI804" s="125"/>
      <c r="DJ804" s="126"/>
      <c r="DK804" s="109">
        <f t="array" ref="DK804">MIN(IF(($G$3:$DJ$3="单价")*(G804:DJ804&lt;&gt;0),G804:DJ804))</f>
        <v>0</v>
      </c>
      <c r="DL804" s="97">
        <f t="array" ref="DL804">MAX(IF($G$3:$DJ$3="单价",G804:DJ804))</f>
        <v>0</v>
      </c>
      <c r="DM804" s="115">
        <f t="shared" si="517"/>
        <v>0</v>
      </c>
      <c r="DN804" s="127"/>
      <c r="DO804" s="2"/>
      <c r="DP804" s="11">
        <f t="shared" si="518"/>
        <v>0</v>
      </c>
      <c r="DQ804" s="11">
        <f t="shared" si="519"/>
        <v>0</v>
      </c>
      <c r="DR804" s="11"/>
      <c r="DS804" s="11"/>
      <c r="DT804" s="11"/>
      <c r="DU804" s="2"/>
      <c r="DV804" s="2"/>
      <c r="DW804" s="2"/>
      <c r="DX804" s="2"/>
      <c r="DY804" s="2"/>
    </row>
    <row r="805" spans="1:129" ht="18" hidden="1" customHeight="1" outlineLevel="1" x14ac:dyDescent="0.15">
      <c r="A805" s="2"/>
      <c r="B805" s="53">
        <f t="shared" si="482"/>
        <v>801</v>
      </c>
      <c r="C805" s="5"/>
      <c r="D805" s="6"/>
      <c r="E805" s="7"/>
      <c r="F805" s="8"/>
      <c r="G805" s="111"/>
      <c r="H805" s="112"/>
      <c r="I805" s="113">
        <f t="shared" si="485"/>
        <v>0</v>
      </c>
      <c r="J805" s="114">
        <f t="shared" si="486"/>
        <v>0</v>
      </c>
      <c r="K805" s="115">
        <f t="shared" si="483"/>
        <v>0</v>
      </c>
      <c r="L805" s="113">
        <f t="shared" si="487"/>
        <v>0</v>
      </c>
      <c r="M805" s="114">
        <f t="shared" si="488"/>
        <v>0</v>
      </c>
      <c r="N805" s="115">
        <f t="shared" si="484"/>
        <v>0</v>
      </c>
      <c r="O805" s="113">
        <f t="shared" si="489"/>
        <v>0</v>
      </c>
      <c r="P805" s="116">
        <f t="shared" si="490"/>
        <v>0</v>
      </c>
      <c r="Q805" s="117">
        <f t="shared" si="491"/>
        <v>0</v>
      </c>
      <c r="R805" s="118">
        <f t="shared" si="492"/>
        <v>0</v>
      </c>
      <c r="S805" s="111"/>
      <c r="T805" s="112"/>
      <c r="U805" s="119">
        <f t="shared" si="493"/>
        <v>0</v>
      </c>
      <c r="V805" s="120"/>
      <c r="W805" s="115">
        <f>IFERROR(IF(V805="",0,(SUMIF($G$3:U$3,"金额-入",$G805:U805)-SUMIF($G$3:U$3,"金额-出",$G805:U805))/(SUMIF($G$3:U$3,"数量-入",$G805:U805)-SUMIF($G$3:U$3,"数量-出",$G805:U805))),0)</f>
        <v>0</v>
      </c>
      <c r="X805" s="115">
        <f t="shared" si="494"/>
        <v>0</v>
      </c>
      <c r="Y805" s="121"/>
      <c r="Z805" s="122"/>
      <c r="AA805" s="111"/>
      <c r="AB805" s="112"/>
      <c r="AC805" s="119">
        <f t="shared" si="495"/>
        <v>0</v>
      </c>
      <c r="AD805" s="120"/>
      <c r="AE805" s="115">
        <f>IFERROR(IF(AD805="",0,(SUMIF($G$3:AC$3,"金额-入",$G805:AC805)-SUMIF($G$3:AC$3,"金额-出",$G805:AC805))/(SUMIF($G$3:AC$3,"数量-入",$G805:AC805)-SUMIF($G$3:AC$3,"数量-出",$G805:AC805))),0)</f>
        <v>0</v>
      </c>
      <c r="AF805" s="115">
        <f t="shared" si="496"/>
        <v>0</v>
      </c>
      <c r="AG805" s="121"/>
      <c r="AH805" s="122"/>
      <c r="AI805" s="123"/>
      <c r="AJ805" s="112"/>
      <c r="AK805" s="119">
        <f t="shared" si="497"/>
        <v>0</v>
      </c>
      <c r="AL805" s="124"/>
      <c r="AM805" s="115">
        <f>IFERROR(IF(AL805="",0,(SUMIF($G$3:AK$3,"金额-入",$G805:AK805)-SUMIF($G$3:AK$3,"金额-出",$G805:AK805))/(SUMIF($G$3:AK$3,"数量-入",$G805:AK805)-SUMIF($G$3:AK$3,"数量-出",$G805:AK805))),0)</f>
        <v>0</v>
      </c>
      <c r="AN805" s="115">
        <f t="shared" si="498"/>
        <v>0</v>
      </c>
      <c r="AO805" s="125"/>
      <c r="AP805" s="126"/>
      <c r="AQ805" s="123"/>
      <c r="AR805" s="112"/>
      <c r="AS805" s="119">
        <f t="shared" si="499"/>
        <v>0</v>
      </c>
      <c r="AT805" s="124"/>
      <c r="AU805" s="115">
        <f>IFERROR(IF(AT805="",0,(SUMIF($G$3:AS$3,"金额-入",$G805:AS805)-SUMIF($G$3:AS$3,"金额-出",$G805:AS805))/(SUMIF($G$3:AS$3,"数量-入",$G805:AS805)-SUMIF($G$3:AS$3,"数量-出",$G805:AS805))),0)</f>
        <v>0</v>
      </c>
      <c r="AV805" s="115">
        <f t="shared" si="500"/>
        <v>0</v>
      </c>
      <c r="AW805" s="125"/>
      <c r="AX805" s="126"/>
      <c r="AY805" s="123"/>
      <c r="AZ805" s="112"/>
      <c r="BA805" s="119">
        <f t="shared" si="501"/>
        <v>0</v>
      </c>
      <c r="BB805" s="124"/>
      <c r="BC805" s="115">
        <f>IFERROR(IF(BB805="",0,(SUMIF($G$3:BA$3,"金额-入",$G805:BA805)-SUMIF($G$3:BA$3,"金额-出",$G805:BA805))/(SUMIF($G$3:BA$3,"数量-入",$G805:BA805)-SUMIF($G$3:BA$3,"数量-出",$G805:BA805))),0)</f>
        <v>0</v>
      </c>
      <c r="BD805" s="115">
        <f t="shared" si="502"/>
        <v>0</v>
      </c>
      <c r="BE805" s="125"/>
      <c r="BF805" s="126"/>
      <c r="BG805" s="123"/>
      <c r="BH805" s="112"/>
      <c r="BI805" s="119">
        <f t="shared" si="503"/>
        <v>0</v>
      </c>
      <c r="BJ805" s="124"/>
      <c r="BK805" s="115">
        <f>IFERROR(IF(BJ805="",0,(SUMIF($G$3:BI$3,"金额-入",$G805:BI805)-SUMIF($G$3:BI$3,"金额-出",$G805:BI805))/(SUMIF($G$3:BI$3,"数量-入",$G805:BI805)-SUMIF($G$3:BI$3,"数量-出",$G805:BI805))),0)</f>
        <v>0</v>
      </c>
      <c r="BL805" s="115">
        <f t="shared" si="504"/>
        <v>0</v>
      </c>
      <c r="BM805" s="125"/>
      <c r="BN805" s="126"/>
      <c r="BO805" s="123"/>
      <c r="BP805" s="112"/>
      <c r="BQ805" s="119">
        <f t="shared" si="505"/>
        <v>0</v>
      </c>
      <c r="BR805" s="124"/>
      <c r="BS805" s="115">
        <f>IFERROR(IF(BR805="",0,(SUMIF($G$3:BQ$3,"金额-入",$G805:BQ805)-SUMIF($G$3:BQ$3,"金额-出",$G805:BQ805))/(SUMIF($G$3:BQ$3,"数量-入",$G805:BQ805)-SUMIF($G$3:BQ$3,"数量-出",$G805:BQ805))),0)</f>
        <v>0</v>
      </c>
      <c r="BT805" s="115">
        <f t="shared" si="506"/>
        <v>0</v>
      </c>
      <c r="BU805" s="125"/>
      <c r="BV805" s="126"/>
      <c r="BW805" s="123"/>
      <c r="BX805" s="112"/>
      <c r="BY805" s="119">
        <f t="shared" si="507"/>
        <v>0</v>
      </c>
      <c r="BZ805" s="124"/>
      <c r="CA805" s="115">
        <f>IFERROR(IF(BZ805="",0,(SUMIF($G$3:BY$3,"金额-入",$G805:BY805)-SUMIF($G$3:BY$3,"金额-出",$G805:BY805))/(SUMIF($G$3:BY$3,"数量-入",$G805:BY805)-SUMIF($G$3:BY$3,"数量-出",$G805:BY805))),0)</f>
        <v>0</v>
      </c>
      <c r="CB805" s="115">
        <f t="shared" si="508"/>
        <v>0</v>
      </c>
      <c r="CC805" s="125"/>
      <c r="CD805" s="126"/>
      <c r="CE805" s="123"/>
      <c r="CF805" s="112"/>
      <c r="CG805" s="119">
        <f t="shared" si="509"/>
        <v>0</v>
      </c>
      <c r="CH805" s="124"/>
      <c r="CI805" s="115">
        <f>IFERROR(IF(CH805="",0,(SUMIF($G$3:CG$3,"金额-入",$G805:CG805)-SUMIF($G$3:CG$3,"金额-出",$G805:CG805))/(SUMIF($G$3:CG$3,"数量-入",$G805:CG805)-SUMIF($G$3:CG$3,"数量-出",$G805:CG805))),0)</f>
        <v>0</v>
      </c>
      <c r="CJ805" s="115">
        <f t="shared" si="510"/>
        <v>0</v>
      </c>
      <c r="CK805" s="125"/>
      <c r="CL805" s="126"/>
      <c r="CM805" s="123"/>
      <c r="CN805" s="112"/>
      <c r="CO805" s="119">
        <f t="shared" si="511"/>
        <v>0</v>
      </c>
      <c r="CP805" s="124"/>
      <c r="CQ805" s="115">
        <f>IFERROR(IF(CP805="",0,(SUMIF($G$3:CO$3,"金额-入",$G805:CO805)-SUMIF($G$3:CO$3,"金额-出",$G805:CO805))/(SUMIF($G$3:CO$3,"数量-入",$G805:CO805)-SUMIF($G$3:CO$3,"数量-出",$G805:CO805))),0)</f>
        <v>0</v>
      </c>
      <c r="CR805" s="115">
        <f t="shared" si="512"/>
        <v>0</v>
      </c>
      <c r="CS805" s="125"/>
      <c r="CT805" s="126"/>
      <c r="CU805" s="123"/>
      <c r="CV805" s="112"/>
      <c r="CW805" s="119">
        <f t="shared" si="513"/>
        <v>0</v>
      </c>
      <c r="CX805" s="124"/>
      <c r="CY805" s="115">
        <f>IFERROR(IF(CX805="",0,(SUMIF($G$3:CW$3,"金额-入",$G805:CW805)-SUMIF($G$3:CW$3,"金额-出",$G805:CW805))/(SUMIF($G$3:CW$3,"数量-入",$G805:CW805)-SUMIF($G$3:CW$3,"数量-出",$G805:CW805))),0)</f>
        <v>0</v>
      </c>
      <c r="CZ805" s="115">
        <f t="shared" si="514"/>
        <v>0</v>
      </c>
      <c r="DA805" s="125"/>
      <c r="DB805" s="126"/>
      <c r="DC805" s="123"/>
      <c r="DD805" s="112"/>
      <c r="DE805" s="119">
        <f t="shared" si="515"/>
        <v>0</v>
      </c>
      <c r="DF805" s="124"/>
      <c r="DG805" s="115">
        <f>IFERROR(IF(DF805="",0,(SUMIF($G$3:DE$3,"金额-入",$G805:DE805)-SUMIF($G$3:DE$3,"金额-出",$G805:DE805))/(SUMIF($G$3:DE$3,"数量-入",$G805:DE805)-SUMIF($G$3:DE$3,"数量-出",$G805:DE805))),0)</f>
        <v>0</v>
      </c>
      <c r="DH805" s="115">
        <f t="shared" si="516"/>
        <v>0</v>
      </c>
      <c r="DI805" s="125"/>
      <c r="DJ805" s="126"/>
      <c r="DK805" s="109">
        <f t="array" ref="DK805">MIN(IF(($G$3:$DJ$3="单价")*(G805:DJ805&lt;&gt;0),G805:DJ805))</f>
        <v>0</v>
      </c>
      <c r="DL805" s="97">
        <f t="array" ref="DL805">MAX(IF($G$3:$DJ$3="单价",G805:DJ805))</f>
        <v>0</v>
      </c>
      <c r="DM805" s="115">
        <f t="shared" si="517"/>
        <v>0</v>
      </c>
      <c r="DN805" s="127"/>
      <c r="DO805" s="2"/>
      <c r="DP805" s="11">
        <f t="shared" si="518"/>
        <v>0</v>
      </c>
      <c r="DQ805" s="11">
        <f t="shared" si="519"/>
        <v>0</v>
      </c>
      <c r="DR805" s="11"/>
      <c r="DS805" s="11"/>
      <c r="DT805" s="11"/>
      <c r="DU805" s="2"/>
      <c r="DV805" s="2"/>
      <c r="DW805" s="2"/>
      <c r="DX805" s="2"/>
      <c r="DY805" s="2"/>
    </row>
    <row r="806" spans="1:129" ht="18" hidden="1" customHeight="1" outlineLevel="1" x14ac:dyDescent="0.15">
      <c r="A806" s="2"/>
      <c r="B806" s="53">
        <f t="shared" si="482"/>
        <v>802</v>
      </c>
      <c r="C806" s="5"/>
      <c r="D806" s="6"/>
      <c r="E806" s="7"/>
      <c r="F806" s="8"/>
      <c r="G806" s="111"/>
      <c r="H806" s="112"/>
      <c r="I806" s="113">
        <f t="shared" si="485"/>
        <v>0</v>
      </c>
      <c r="J806" s="114">
        <f t="shared" si="486"/>
        <v>0</v>
      </c>
      <c r="K806" s="115">
        <f t="shared" si="483"/>
        <v>0</v>
      </c>
      <c r="L806" s="113">
        <f t="shared" si="487"/>
        <v>0</v>
      </c>
      <c r="M806" s="114">
        <f t="shared" si="488"/>
        <v>0</v>
      </c>
      <c r="N806" s="115">
        <f t="shared" si="484"/>
        <v>0</v>
      </c>
      <c r="O806" s="113">
        <f t="shared" si="489"/>
        <v>0</v>
      </c>
      <c r="P806" s="116">
        <f t="shared" si="490"/>
        <v>0</v>
      </c>
      <c r="Q806" s="117">
        <f t="shared" si="491"/>
        <v>0</v>
      </c>
      <c r="R806" s="118">
        <f t="shared" si="492"/>
        <v>0</v>
      </c>
      <c r="S806" s="111"/>
      <c r="T806" s="112"/>
      <c r="U806" s="119">
        <f t="shared" si="493"/>
        <v>0</v>
      </c>
      <c r="V806" s="120"/>
      <c r="W806" s="115">
        <f>IFERROR(IF(V806="",0,(SUMIF($G$3:U$3,"金额-入",$G806:U806)-SUMIF($G$3:U$3,"金额-出",$G806:U806))/(SUMIF($G$3:U$3,"数量-入",$G806:U806)-SUMIF($G$3:U$3,"数量-出",$G806:U806))),0)</f>
        <v>0</v>
      </c>
      <c r="X806" s="115">
        <f t="shared" si="494"/>
        <v>0</v>
      </c>
      <c r="Y806" s="121"/>
      <c r="Z806" s="122"/>
      <c r="AA806" s="111"/>
      <c r="AB806" s="112"/>
      <c r="AC806" s="119">
        <f t="shared" si="495"/>
        <v>0</v>
      </c>
      <c r="AD806" s="120"/>
      <c r="AE806" s="115">
        <f>IFERROR(IF(AD806="",0,(SUMIF($G$3:AC$3,"金额-入",$G806:AC806)-SUMIF($G$3:AC$3,"金额-出",$G806:AC806))/(SUMIF($G$3:AC$3,"数量-入",$G806:AC806)-SUMIF($G$3:AC$3,"数量-出",$G806:AC806))),0)</f>
        <v>0</v>
      </c>
      <c r="AF806" s="115">
        <f t="shared" si="496"/>
        <v>0</v>
      </c>
      <c r="AG806" s="121"/>
      <c r="AH806" s="122"/>
      <c r="AI806" s="123"/>
      <c r="AJ806" s="112"/>
      <c r="AK806" s="119">
        <f t="shared" si="497"/>
        <v>0</v>
      </c>
      <c r="AL806" s="124"/>
      <c r="AM806" s="115">
        <f>IFERROR(IF(AL806="",0,(SUMIF($G$3:AK$3,"金额-入",$G806:AK806)-SUMIF($G$3:AK$3,"金额-出",$G806:AK806))/(SUMIF($G$3:AK$3,"数量-入",$G806:AK806)-SUMIF($G$3:AK$3,"数量-出",$G806:AK806))),0)</f>
        <v>0</v>
      </c>
      <c r="AN806" s="115">
        <f t="shared" si="498"/>
        <v>0</v>
      </c>
      <c r="AO806" s="125"/>
      <c r="AP806" s="126"/>
      <c r="AQ806" s="123"/>
      <c r="AR806" s="112"/>
      <c r="AS806" s="119">
        <f t="shared" si="499"/>
        <v>0</v>
      </c>
      <c r="AT806" s="124"/>
      <c r="AU806" s="115">
        <f>IFERROR(IF(AT806="",0,(SUMIF($G$3:AS$3,"金额-入",$G806:AS806)-SUMIF($G$3:AS$3,"金额-出",$G806:AS806))/(SUMIF($G$3:AS$3,"数量-入",$G806:AS806)-SUMIF($G$3:AS$3,"数量-出",$G806:AS806))),0)</f>
        <v>0</v>
      </c>
      <c r="AV806" s="115">
        <f t="shared" si="500"/>
        <v>0</v>
      </c>
      <c r="AW806" s="125"/>
      <c r="AX806" s="126"/>
      <c r="AY806" s="123"/>
      <c r="AZ806" s="112"/>
      <c r="BA806" s="119">
        <f t="shared" si="501"/>
        <v>0</v>
      </c>
      <c r="BB806" s="124"/>
      <c r="BC806" s="115">
        <f>IFERROR(IF(BB806="",0,(SUMIF($G$3:BA$3,"金额-入",$G806:BA806)-SUMIF($G$3:BA$3,"金额-出",$G806:BA806))/(SUMIF($G$3:BA$3,"数量-入",$G806:BA806)-SUMIF($G$3:BA$3,"数量-出",$G806:BA806))),0)</f>
        <v>0</v>
      </c>
      <c r="BD806" s="115">
        <f t="shared" si="502"/>
        <v>0</v>
      </c>
      <c r="BE806" s="125"/>
      <c r="BF806" s="126"/>
      <c r="BG806" s="123"/>
      <c r="BH806" s="112"/>
      <c r="BI806" s="119">
        <f t="shared" si="503"/>
        <v>0</v>
      </c>
      <c r="BJ806" s="124"/>
      <c r="BK806" s="115">
        <f>IFERROR(IF(BJ806="",0,(SUMIF($G$3:BI$3,"金额-入",$G806:BI806)-SUMIF($G$3:BI$3,"金额-出",$G806:BI806))/(SUMIF($G$3:BI$3,"数量-入",$G806:BI806)-SUMIF($G$3:BI$3,"数量-出",$G806:BI806))),0)</f>
        <v>0</v>
      </c>
      <c r="BL806" s="115">
        <f t="shared" si="504"/>
        <v>0</v>
      </c>
      <c r="BM806" s="125"/>
      <c r="BN806" s="126"/>
      <c r="BO806" s="123"/>
      <c r="BP806" s="112"/>
      <c r="BQ806" s="119">
        <f t="shared" si="505"/>
        <v>0</v>
      </c>
      <c r="BR806" s="124"/>
      <c r="BS806" s="115">
        <f>IFERROR(IF(BR806="",0,(SUMIF($G$3:BQ$3,"金额-入",$G806:BQ806)-SUMIF($G$3:BQ$3,"金额-出",$G806:BQ806))/(SUMIF($G$3:BQ$3,"数量-入",$G806:BQ806)-SUMIF($G$3:BQ$3,"数量-出",$G806:BQ806))),0)</f>
        <v>0</v>
      </c>
      <c r="BT806" s="115">
        <f t="shared" si="506"/>
        <v>0</v>
      </c>
      <c r="BU806" s="125"/>
      <c r="BV806" s="126"/>
      <c r="BW806" s="123"/>
      <c r="BX806" s="112"/>
      <c r="BY806" s="119">
        <f t="shared" si="507"/>
        <v>0</v>
      </c>
      <c r="BZ806" s="124"/>
      <c r="CA806" s="115">
        <f>IFERROR(IF(BZ806="",0,(SUMIF($G$3:BY$3,"金额-入",$G806:BY806)-SUMIF($G$3:BY$3,"金额-出",$G806:BY806))/(SUMIF($G$3:BY$3,"数量-入",$G806:BY806)-SUMIF($G$3:BY$3,"数量-出",$G806:BY806))),0)</f>
        <v>0</v>
      </c>
      <c r="CB806" s="115">
        <f t="shared" si="508"/>
        <v>0</v>
      </c>
      <c r="CC806" s="125"/>
      <c r="CD806" s="126"/>
      <c r="CE806" s="123"/>
      <c r="CF806" s="112"/>
      <c r="CG806" s="119">
        <f t="shared" si="509"/>
        <v>0</v>
      </c>
      <c r="CH806" s="124"/>
      <c r="CI806" s="115">
        <f>IFERROR(IF(CH806="",0,(SUMIF($G$3:CG$3,"金额-入",$G806:CG806)-SUMIF($G$3:CG$3,"金额-出",$G806:CG806))/(SUMIF($G$3:CG$3,"数量-入",$G806:CG806)-SUMIF($G$3:CG$3,"数量-出",$G806:CG806))),0)</f>
        <v>0</v>
      </c>
      <c r="CJ806" s="115">
        <f t="shared" si="510"/>
        <v>0</v>
      </c>
      <c r="CK806" s="125"/>
      <c r="CL806" s="126"/>
      <c r="CM806" s="123"/>
      <c r="CN806" s="112"/>
      <c r="CO806" s="119">
        <f t="shared" si="511"/>
        <v>0</v>
      </c>
      <c r="CP806" s="124"/>
      <c r="CQ806" s="115">
        <f>IFERROR(IF(CP806="",0,(SUMIF($G$3:CO$3,"金额-入",$G806:CO806)-SUMIF($G$3:CO$3,"金额-出",$G806:CO806))/(SUMIF($G$3:CO$3,"数量-入",$G806:CO806)-SUMIF($G$3:CO$3,"数量-出",$G806:CO806))),0)</f>
        <v>0</v>
      </c>
      <c r="CR806" s="115">
        <f t="shared" si="512"/>
        <v>0</v>
      </c>
      <c r="CS806" s="125"/>
      <c r="CT806" s="126"/>
      <c r="CU806" s="123"/>
      <c r="CV806" s="112"/>
      <c r="CW806" s="119">
        <f t="shared" si="513"/>
        <v>0</v>
      </c>
      <c r="CX806" s="124"/>
      <c r="CY806" s="115">
        <f>IFERROR(IF(CX806="",0,(SUMIF($G$3:CW$3,"金额-入",$G806:CW806)-SUMIF($G$3:CW$3,"金额-出",$G806:CW806))/(SUMIF($G$3:CW$3,"数量-入",$G806:CW806)-SUMIF($G$3:CW$3,"数量-出",$G806:CW806))),0)</f>
        <v>0</v>
      </c>
      <c r="CZ806" s="115">
        <f t="shared" si="514"/>
        <v>0</v>
      </c>
      <c r="DA806" s="125"/>
      <c r="DB806" s="126"/>
      <c r="DC806" s="123"/>
      <c r="DD806" s="112"/>
      <c r="DE806" s="119">
        <f t="shared" si="515"/>
        <v>0</v>
      </c>
      <c r="DF806" s="124"/>
      <c r="DG806" s="115">
        <f>IFERROR(IF(DF806="",0,(SUMIF($G$3:DE$3,"金额-入",$G806:DE806)-SUMIF($G$3:DE$3,"金额-出",$G806:DE806))/(SUMIF($G$3:DE$3,"数量-入",$G806:DE806)-SUMIF($G$3:DE$3,"数量-出",$G806:DE806))),0)</f>
        <v>0</v>
      </c>
      <c r="DH806" s="115">
        <f t="shared" si="516"/>
        <v>0</v>
      </c>
      <c r="DI806" s="125"/>
      <c r="DJ806" s="126"/>
      <c r="DK806" s="109">
        <f t="array" ref="DK806">MIN(IF(($G$3:$DJ$3="单价")*(G806:DJ806&lt;&gt;0),G806:DJ806))</f>
        <v>0</v>
      </c>
      <c r="DL806" s="97">
        <f t="array" ref="DL806">MAX(IF($G$3:$DJ$3="单价",G806:DJ806))</f>
        <v>0</v>
      </c>
      <c r="DM806" s="115">
        <f t="shared" si="517"/>
        <v>0</v>
      </c>
      <c r="DN806" s="127"/>
      <c r="DO806" s="2"/>
      <c r="DP806" s="11">
        <f t="shared" si="518"/>
        <v>0</v>
      </c>
      <c r="DQ806" s="11">
        <f t="shared" si="519"/>
        <v>0</v>
      </c>
      <c r="DR806" s="11"/>
      <c r="DS806" s="11"/>
      <c r="DT806" s="11"/>
      <c r="DU806" s="2"/>
      <c r="DV806" s="2"/>
      <c r="DW806" s="2"/>
      <c r="DX806" s="2"/>
      <c r="DY806" s="2"/>
    </row>
    <row r="807" spans="1:129" ht="18" hidden="1" customHeight="1" outlineLevel="1" x14ac:dyDescent="0.15">
      <c r="A807" s="2"/>
      <c r="B807" s="53">
        <f t="shared" si="482"/>
        <v>803</v>
      </c>
      <c r="C807" s="5"/>
      <c r="D807" s="6"/>
      <c r="E807" s="7"/>
      <c r="F807" s="8"/>
      <c r="G807" s="111"/>
      <c r="H807" s="112"/>
      <c r="I807" s="113">
        <f t="shared" si="485"/>
        <v>0</v>
      </c>
      <c r="J807" s="114">
        <f t="shared" si="486"/>
        <v>0</v>
      </c>
      <c r="K807" s="115">
        <f t="shared" si="483"/>
        <v>0</v>
      </c>
      <c r="L807" s="113">
        <f t="shared" si="487"/>
        <v>0</v>
      </c>
      <c r="M807" s="114">
        <f t="shared" si="488"/>
        <v>0</v>
      </c>
      <c r="N807" s="115">
        <f t="shared" si="484"/>
        <v>0</v>
      </c>
      <c r="O807" s="113">
        <f t="shared" si="489"/>
        <v>0</v>
      </c>
      <c r="P807" s="116">
        <f t="shared" si="490"/>
        <v>0</v>
      </c>
      <c r="Q807" s="117">
        <f t="shared" si="491"/>
        <v>0</v>
      </c>
      <c r="R807" s="118">
        <f t="shared" si="492"/>
        <v>0</v>
      </c>
      <c r="S807" s="111"/>
      <c r="T807" s="112"/>
      <c r="U807" s="119">
        <f t="shared" si="493"/>
        <v>0</v>
      </c>
      <c r="V807" s="120"/>
      <c r="W807" s="115">
        <f>IFERROR(IF(V807="",0,(SUMIF($G$3:U$3,"金额-入",$G807:U807)-SUMIF($G$3:U$3,"金额-出",$G807:U807))/(SUMIF($G$3:U$3,"数量-入",$G807:U807)-SUMIF($G$3:U$3,"数量-出",$G807:U807))),0)</f>
        <v>0</v>
      </c>
      <c r="X807" s="115">
        <f t="shared" si="494"/>
        <v>0</v>
      </c>
      <c r="Y807" s="121"/>
      <c r="Z807" s="122"/>
      <c r="AA807" s="111"/>
      <c r="AB807" s="112"/>
      <c r="AC807" s="119">
        <f t="shared" si="495"/>
        <v>0</v>
      </c>
      <c r="AD807" s="120"/>
      <c r="AE807" s="115">
        <f>IFERROR(IF(AD807="",0,(SUMIF($G$3:AC$3,"金额-入",$G807:AC807)-SUMIF($G$3:AC$3,"金额-出",$G807:AC807))/(SUMIF($G$3:AC$3,"数量-入",$G807:AC807)-SUMIF($G$3:AC$3,"数量-出",$G807:AC807))),0)</f>
        <v>0</v>
      </c>
      <c r="AF807" s="115">
        <f t="shared" si="496"/>
        <v>0</v>
      </c>
      <c r="AG807" s="121"/>
      <c r="AH807" s="122"/>
      <c r="AI807" s="123"/>
      <c r="AJ807" s="112"/>
      <c r="AK807" s="119">
        <f t="shared" si="497"/>
        <v>0</v>
      </c>
      <c r="AL807" s="124"/>
      <c r="AM807" s="115">
        <f>IFERROR(IF(AL807="",0,(SUMIF($G$3:AK$3,"金额-入",$G807:AK807)-SUMIF($G$3:AK$3,"金额-出",$G807:AK807))/(SUMIF($G$3:AK$3,"数量-入",$G807:AK807)-SUMIF($G$3:AK$3,"数量-出",$G807:AK807))),0)</f>
        <v>0</v>
      </c>
      <c r="AN807" s="115">
        <f t="shared" si="498"/>
        <v>0</v>
      </c>
      <c r="AO807" s="125"/>
      <c r="AP807" s="126"/>
      <c r="AQ807" s="123"/>
      <c r="AR807" s="112"/>
      <c r="AS807" s="119">
        <f t="shared" si="499"/>
        <v>0</v>
      </c>
      <c r="AT807" s="124"/>
      <c r="AU807" s="115">
        <f>IFERROR(IF(AT807="",0,(SUMIF($G$3:AS$3,"金额-入",$G807:AS807)-SUMIF($G$3:AS$3,"金额-出",$G807:AS807))/(SUMIF($G$3:AS$3,"数量-入",$G807:AS807)-SUMIF($G$3:AS$3,"数量-出",$G807:AS807))),0)</f>
        <v>0</v>
      </c>
      <c r="AV807" s="115">
        <f t="shared" si="500"/>
        <v>0</v>
      </c>
      <c r="AW807" s="125"/>
      <c r="AX807" s="126"/>
      <c r="AY807" s="123"/>
      <c r="AZ807" s="112"/>
      <c r="BA807" s="119">
        <f t="shared" si="501"/>
        <v>0</v>
      </c>
      <c r="BB807" s="124"/>
      <c r="BC807" s="115">
        <f>IFERROR(IF(BB807="",0,(SUMIF($G$3:BA$3,"金额-入",$G807:BA807)-SUMIF($G$3:BA$3,"金额-出",$G807:BA807))/(SUMIF($G$3:BA$3,"数量-入",$G807:BA807)-SUMIF($G$3:BA$3,"数量-出",$G807:BA807))),0)</f>
        <v>0</v>
      </c>
      <c r="BD807" s="115">
        <f t="shared" si="502"/>
        <v>0</v>
      </c>
      <c r="BE807" s="125"/>
      <c r="BF807" s="126"/>
      <c r="BG807" s="123"/>
      <c r="BH807" s="112"/>
      <c r="BI807" s="119">
        <f t="shared" si="503"/>
        <v>0</v>
      </c>
      <c r="BJ807" s="124"/>
      <c r="BK807" s="115">
        <f>IFERROR(IF(BJ807="",0,(SUMIF($G$3:BI$3,"金额-入",$G807:BI807)-SUMIF($G$3:BI$3,"金额-出",$G807:BI807))/(SUMIF($G$3:BI$3,"数量-入",$G807:BI807)-SUMIF($G$3:BI$3,"数量-出",$G807:BI807))),0)</f>
        <v>0</v>
      </c>
      <c r="BL807" s="115">
        <f t="shared" si="504"/>
        <v>0</v>
      </c>
      <c r="BM807" s="125"/>
      <c r="BN807" s="126"/>
      <c r="BO807" s="123"/>
      <c r="BP807" s="112"/>
      <c r="BQ807" s="119">
        <f t="shared" si="505"/>
        <v>0</v>
      </c>
      <c r="BR807" s="124"/>
      <c r="BS807" s="115">
        <f>IFERROR(IF(BR807="",0,(SUMIF($G$3:BQ$3,"金额-入",$G807:BQ807)-SUMIF($G$3:BQ$3,"金额-出",$G807:BQ807))/(SUMIF($G$3:BQ$3,"数量-入",$G807:BQ807)-SUMIF($G$3:BQ$3,"数量-出",$G807:BQ807))),0)</f>
        <v>0</v>
      </c>
      <c r="BT807" s="115">
        <f t="shared" si="506"/>
        <v>0</v>
      </c>
      <c r="BU807" s="125"/>
      <c r="BV807" s="126"/>
      <c r="BW807" s="123"/>
      <c r="BX807" s="112"/>
      <c r="BY807" s="119">
        <f t="shared" si="507"/>
        <v>0</v>
      </c>
      <c r="BZ807" s="124"/>
      <c r="CA807" s="115">
        <f>IFERROR(IF(BZ807="",0,(SUMIF($G$3:BY$3,"金额-入",$G807:BY807)-SUMIF($G$3:BY$3,"金额-出",$G807:BY807))/(SUMIF($G$3:BY$3,"数量-入",$G807:BY807)-SUMIF($G$3:BY$3,"数量-出",$G807:BY807))),0)</f>
        <v>0</v>
      </c>
      <c r="CB807" s="115">
        <f t="shared" si="508"/>
        <v>0</v>
      </c>
      <c r="CC807" s="125"/>
      <c r="CD807" s="126"/>
      <c r="CE807" s="123"/>
      <c r="CF807" s="112"/>
      <c r="CG807" s="119">
        <f t="shared" si="509"/>
        <v>0</v>
      </c>
      <c r="CH807" s="124"/>
      <c r="CI807" s="115">
        <f>IFERROR(IF(CH807="",0,(SUMIF($G$3:CG$3,"金额-入",$G807:CG807)-SUMIF($G$3:CG$3,"金额-出",$G807:CG807))/(SUMIF($G$3:CG$3,"数量-入",$G807:CG807)-SUMIF($G$3:CG$3,"数量-出",$G807:CG807))),0)</f>
        <v>0</v>
      </c>
      <c r="CJ807" s="115">
        <f t="shared" si="510"/>
        <v>0</v>
      </c>
      <c r="CK807" s="125"/>
      <c r="CL807" s="126"/>
      <c r="CM807" s="123"/>
      <c r="CN807" s="112"/>
      <c r="CO807" s="119">
        <f t="shared" si="511"/>
        <v>0</v>
      </c>
      <c r="CP807" s="124"/>
      <c r="CQ807" s="115">
        <f>IFERROR(IF(CP807="",0,(SUMIF($G$3:CO$3,"金额-入",$G807:CO807)-SUMIF($G$3:CO$3,"金额-出",$G807:CO807))/(SUMIF($G$3:CO$3,"数量-入",$G807:CO807)-SUMIF($G$3:CO$3,"数量-出",$G807:CO807))),0)</f>
        <v>0</v>
      </c>
      <c r="CR807" s="115">
        <f t="shared" si="512"/>
        <v>0</v>
      </c>
      <c r="CS807" s="125"/>
      <c r="CT807" s="126"/>
      <c r="CU807" s="123"/>
      <c r="CV807" s="112"/>
      <c r="CW807" s="119">
        <f t="shared" si="513"/>
        <v>0</v>
      </c>
      <c r="CX807" s="124"/>
      <c r="CY807" s="115">
        <f>IFERROR(IF(CX807="",0,(SUMIF($G$3:CW$3,"金额-入",$G807:CW807)-SUMIF($G$3:CW$3,"金额-出",$G807:CW807))/(SUMIF($G$3:CW$3,"数量-入",$G807:CW807)-SUMIF($G$3:CW$3,"数量-出",$G807:CW807))),0)</f>
        <v>0</v>
      </c>
      <c r="CZ807" s="115">
        <f t="shared" si="514"/>
        <v>0</v>
      </c>
      <c r="DA807" s="125"/>
      <c r="DB807" s="126"/>
      <c r="DC807" s="123"/>
      <c r="DD807" s="112"/>
      <c r="DE807" s="119">
        <f t="shared" si="515"/>
        <v>0</v>
      </c>
      <c r="DF807" s="124"/>
      <c r="DG807" s="115">
        <f>IFERROR(IF(DF807="",0,(SUMIF($G$3:DE$3,"金额-入",$G807:DE807)-SUMIF($G$3:DE$3,"金额-出",$G807:DE807))/(SUMIF($G$3:DE$3,"数量-入",$G807:DE807)-SUMIF($G$3:DE$3,"数量-出",$G807:DE807))),0)</f>
        <v>0</v>
      </c>
      <c r="DH807" s="115">
        <f t="shared" si="516"/>
        <v>0</v>
      </c>
      <c r="DI807" s="125"/>
      <c r="DJ807" s="126"/>
      <c r="DK807" s="109">
        <f t="array" ref="DK807">MIN(IF(($G$3:$DJ$3="单价")*(G807:DJ807&lt;&gt;0),G807:DJ807))</f>
        <v>0</v>
      </c>
      <c r="DL807" s="97">
        <f t="array" ref="DL807">MAX(IF($G$3:$DJ$3="单价",G807:DJ807))</f>
        <v>0</v>
      </c>
      <c r="DM807" s="115">
        <f t="shared" si="517"/>
        <v>0</v>
      </c>
      <c r="DN807" s="127"/>
      <c r="DO807" s="2"/>
      <c r="DP807" s="11">
        <f t="shared" si="518"/>
        <v>0</v>
      </c>
      <c r="DQ807" s="11">
        <f t="shared" si="519"/>
        <v>0</v>
      </c>
      <c r="DR807" s="11"/>
      <c r="DS807" s="11"/>
      <c r="DT807" s="11"/>
      <c r="DU807" s="2"/>
      <c r="DV807" s="2"/>
      <c r="DW807" s="2"/>
      <c r="DX807" s="2"/>
      <c r="DY807" s="2"/>
    </row>
    <row r="808" spans="1:129" ht="18" hidden="1" customHeight="1" outlineLevel="1" x14ac:dyDescent="0.15">
      <c r="A808" s="2"/>
      <c r="B808" s="53">
        <f t="shared" si="482"/>
        <v>804</v>
      </c>
      <c r="C808" s="5"/>
      <c r="D808" s="6"/>
      <c r="E808" s="7"/>
      <c r="F808" s="8"/>
      <c r="G808" s="111"/>
      <c r="H808" s="112"/>
      <c r="I808" s="113">
        <f t="shared" si="485"/>
        <v>0</v>
      </c>
      <c r="J808" s="114">
        <f t="shared" si="486"/>
        <v>0</v>
      </c>
      <c r="K808" s="115">
        <f t="shared" si="483"/>
        <v>0</v>
      </c>
      <c r="L808" s="113">
        <f t="shared" si="487"/>
        <v>0</v>
      </c>
      <c r="M808" s="114">
        <f t="shared" si="488"/>
        <v>0</v>
      </c>
      <c r="N808" s="115">
        <f t="shared" si="484"/>
        <v>0</v>
      </c>
      <c r="O808" s="113">
        <f t="shared" si="489"/>
        <v>0</v>
      </c>
      <c r="P808" s="116">
        <f t="shared" si="490"/>
        <v>0</v>
      </c>
      <c r="Q808" s="117">
        <f t="shared" si="491"/>
        <v>0</v>
      </c>
      <c r="R808" s="118">
        <f t="shared" si="492"/>
        <v>0</v>
      </c>
      <c r="S808" s="111"/>
      <c r="T808" s="112"/>
      <c r="U808" s="119">
        <f t="shared" si="493"/>
        <v>0</v>
      </c>
      <c r="V808" s="120"/>
      <c r="W808" s="115">
        <f>IFERROR(IF(V808="",0,(SUMIF($G$3:U$3,"金额-入",$G808:U808)-SUMIF($G$3:U$3,"金额-出",$G808:U808))/(SUMIF($G$3:U$3,"数量-入",$G808:U808)-SUMIF($G$3:U$3,"数量-出",$G808:U808))),0)</f>
        <v>0</v>
      </c>
      <c r="X808" s="115">
        <f t="shared" si="494"/>
        <v>0</v>
      </c>
      <c r="Y808" s="121"/>
      <c r="Z808" s="122"/>
      <c r="AA808" s="111"/>
      <c r="AB808" s="112"/>
      <c r="AC808" s="119">
        <f t="shared" si="495"/>
        <v>0</v>
      </c>
      <c r="AD808" s="120"/>
      <c r="AE808" s="115">
        <f>IFERROR(IF(AD808="",0,(SUMIF($G$3:AC$3,"金额-入",$G808:AC808)-SUMIF($G$3:AC$3,"金额-出",$G808:AC808))/(SUMIF($G$3:AC$3,"数量-入",$G808:AC808)-SUMIF($G$3:AC$3,"数量-出",$G808:AC808))),0)</f>
        <v>0</v>
      </c>
      <c r="AF808" s="115">
        <f t="shared" si="496"/>
        <v>0</v>
      </c>
      <c r="AG808" s="121"/>
      <c r="AH808" s="122"/>
      <c r="AI808" s="123"/>
      <c r="AJ808" s="112"/>
      <c r="AK808" s="119">
        <f t="shared" si="497"/>
        <v>0</v>
      </c>
      <c r="AL808" s="124"/>
      <c r="AM808" s="115">
        <f>IFERROR(IF(AL808="",0,(SUMIF($G$3:AK$3,"金额-入",$G808:AK808)-SUMIF($G$3:AK$3,"金额-出",$G808:AK808))/(SUMIF($G$3:AK$3,"数量-入",$G808:AK808)-SUMIF($G$3:AK$3,"数量-出",$G808:AK808))),0)</f>
        <v>0</v>
      </c>
      <c r="AN808" s="115">
        <f t="shared" si="498"/>
        <v>0</v>
      </c>
      <c r="AO808" s="125"/>
      <c r="AP808" s="126"/>
      <c r="AQ808" s="123"/>
      <c r="AR808" s="112"/>
      <c r="AS808" s="119">
        <f t="shared" si="499"/>
        <v>0</v>
      </c>
      <c r="AT808" s="124"/>
      <c r="AU808" s="115">
        <f>IFERROR(IF(AT808="",0,(SUMIF($G$3:AS$3,"金额-入",$G808:AS808)-SUMIF($G$3:AS$3,"金额-出",$G808:AS808))/(SUMIF($G$3:AS$3,"数量-入",$G808:AS808)-SUMIF($G$3:AS$3,"数量-出",$G808:AS808))),0)</f>
        <v>0</v>
      </c>
      <c r="AV808" s="115">
        <f t="shared" si="500"/>
        <v>0</v>
      </c>
      <c r="AW808" s="125"/>
      <c r="AX808" s="126"/>
      <c r="AY808" s="123"/>
      <c r="AZ808" s="112"/>
      <c r="BA808" s="119">
        <f t="shared" si="501"/>
        <v>0</v>
      </c>
      <c r="BB808" s="124"/>
      <c r="BC808" s="115">
        <f>IFERROR(IF(BB808="",0,(SUMIF($G$3:BA$3,"金额-入",$G808:BA808)-SUMIF($G$3:BA$3,"金额-出",$G808:BA808))/(SUMIF($G$3:BA$3,"数量-入",$G808:BA808)-SUMIF($G$3:BA$3,"数量-出",$G808:BA808))),0)</f>
        <v>0</v>
      </c>
      <c r="BD808" s="115">
        <f t="shared" si="502"/>
        <v>0</v>
      </c>
      <c r="BE808" s="125"/>
      <c r="BF808" s="126"/>
      <c r="BG808" s="123"/>
      <c r="BH808" s="112"/>
      <c r="BI808" s="119">
        <f t="shared" si="503"/>
        <v>0</v>
      </c>
      <c r="BJ808" s="124"/>
      <c r="BK808" s="115">
        <f>IFERROR(IF(BJ808="",0,(SUMIF($G$3:BI$3,"金额-入",$G808:BI808)-SUMIF($G$3:BI$3,"金额-出",$G808:BI808))/(SUMIF($G$3:BI$3,"数量-入",$G808:BI808)-SUMIF($G$3:BI$3,"数量-出",$G808:BI808))),0)</f>
        <v>0</v>
      </c>
      <c r="BL808" s="115">
        <f t="shared" si="504"/>
        <v>0</v>
      </c>
      <c r="BM808" s="125"/>
      <c r="BN808" s="126"/>
      <c r="BO808" s="123"/>
      <c r="BP808" s="112"/>
      <c r="BQ808" s="119">
        <f t="shared" si="505"/>
        <v>0</v>
      </c>
      <c r="BR808" s="124"/>
      <c r="BS808" s="115">
        <f>IFERROR(IF(BR808="",0,(SUMIF($G$3:BQ$3,"金额-入",$G808:BQ808)-SUMIF($G$3:BQ$3,"金额-出",$G808:BQ808))/(SUMIF($G$3:BQ$3,"数量-入",$G808:BQ808)-SUMIF($G$3:BQ$3,"数量-出",$G808:BQ808))),0)</f>
        <v>0</v>
      </c>
      <c r="BT808" s="115">
        <f t="shared" si="506"/>
        <v>0</v>
      </c>
      <c r="BU808" s="125"/>
      <c r="BV808" s="126"/>
      <c r="BW808" s="123"/>
      <c r="BX808" s="112"/>
      <c r="BY808" s="119">
        <f t="shared" si="507"/>
        <v>0</v>
      </c>
      <c r="BZ808" s="124"/>
      <c r="CA808" s="115">
        <f>IFERROR(IF(BZ808="",0,(SUMIF($G$3:BY$3,"金额-入",$G808:BY808)-SUMIF($G$3:BY$3,"金额-出",$G808:BY808))/(SUMIF($G$3:BY$3,"数量-入",$G808:BY808)-SUMIF($G$3:BY$3,"数量-出",$G808:BY808))),0)</f>
        <v>0</v>
      </c>
      <c r="CB808" s="115">
        <f t="shared" si="508"/>
        <v>0</v>
      </c>
      <c r="CC808" s="125"/>
      <c r="CD808" s="126"/>
      <c r="CE808" s="123"/>
      <c r="CF808" s="112"/>
      <c r="CG808" s="119">
        <f t="shared" si="509"/>
        <v>0</v>
      </c>
      <c r="CH808" s="124"/>
      <c r="CI808" s="115">
        <f>IFERROR(IF(CH808="",0,(SUMIF($G$3:CG$3,"金额-入",$G808:CG808)-SUMIF($G$3:CG$3,"金额-出",$G808:CG808))/(SUMIF($G$3:CG$3,"数量-入",$G808:CG808)-SUMIF($G$3:CG$3,"数量-出",$G808:CG808))),0)</f>
        <v>0</v>
      </c>
      <c r="CJ808" s="115">
        <f t="shared" si="510"/>
        <v>0</v>
      </c>
      <c r="CK808" s="125"/>
      <c r="CL808" s="126"/>
      <c r="CM808" s="123"/>
      <c r="CN808" s="112"/>
      <c r="CO808" s="119">
        <f t="shared" si="511"/>
        <v>0</v>
      </c>
      <c r="CP808" s="124"/>
      <c r="CQ808" s="115">
        <f>IFERROR(IF(CP808="",0,(SUMIF($G$3:CO$3,"金额-入",$G808:CO808)-SUMIF($G$3:CO$3,"金额-出",$G808:CO808))/(SUMIF($G$3:CO$3,"数量-入",$G808:CO808)-SUMIF($G$3:CO$3,"数量-出",$G808:CO808))),0)</f>
        <v>0</v>
      </c>
      <c r="CR808" s="115">
        <f t="shared" si="512"/>
        <v>0</v>
      </c>
      <c r="CS808" s="125"/>
      <c r="CT808" s="126"/>
      <c r="CU808" s="123"/>
      <c r="CV808" s="112"/>
      <c r="CW808" s="119">
        <f t="shared" si="513"/>
        <v>0</v>
      </c>
      <c r="CX808" s="124"/>
      <c r="CY808" s="115">
        <f>IFERROR(IF(CX808="",0,(SUMIF($G$3:CW$3,"金额-入",$G808:CW808)-SUMIF($G$3:CW$3,"金额-出",$G808:CW808))/(SUMIF($G$3:CW$3,"数量-入",$G808:CW808)-SUMIF($G$3:CW$3,"数量-出",$G808:CW808))),0)</f>
        <v>0</v>
      </c>
      <c r="CZ808" s="115">
        <f t="shared" si="514"/>
        <v>0</v>
      </c>
      <c r="DA808" s="125"/>
      <c r="DB808" s="126"/>
      <c r="DC808" s="123"/>
      <c r="DD808" s="112"/>
      <c r="DE808" s="119">
        <f t="shared" si="515"/>
        <v>0</v>
      </c>
      <c r="DF808" s="124"/>
      <c r="DG808" s="115">
        <f>IFERROR(IF(DF808="",0,(SUMIF($G$3:DE$3,"金额-入",$G808:DE808)-SUMIF($G$3:DE$3,"金额-出",$G808:DE808))/(SUMIF($G$3:DE$3,"数量-入",$G808:DE808)-SUMIF($G$3:DE$3,"数量-出",$G808:DE808))),0)</f>
        <v>0</v>
      </c>
      <c r="DH808" s="115">
        <f t="shared" si="516"/>
        <v>0</v>
      </c>
      <c r="DI808" s="125"/>
      <c r="DJ808" s="126"/>
      <c r="DK808" s="109">
        <f t="array" ref="DK808">MIN(IF(($G$3:$DJ$3="单价")*(G808:DJ808&lt;&gt;0),G808:DJ808))</f>
        <v>0</v>
      </c>
      <c r="DL808" s="97">
        <f t="array" ref="DL808">MAX(IF($G$3:$DJ$3="单价",G808:DJ808))</f>
        <v>0</v>
      </c>
      <c r="DM808" s="115">
        <f t="shared" si="517"/>
        <v>0</v>
      </c>
      <c r="DN808" s="127"/>
      <c r="DO808" s="2"/>
      <c r="DP808" s="11">
        <f t="shared" si="518"/>
        <v>0</v>
      </c>
      <c r="DQ808" s="11">
        <f t="shared" si="519"/>
        <v>0</v>
      </c>
      <c r="DR808" s="11"/>
      <c r="DS808" s="11"/>
      <c r="DT808" s="11"/>
      <c r="DU808" s="2"/>
      <c r="DV808" s="2"/>
      <c r="DW808" s="2"/>
      <c r="DX808" s="2"/>
      <c r="DY808" s="2"/>
    </row>
    <row r="809" spans="1:129" ht="18" hidden="1" customHeight="1" outlineLevel="1" x14ac:dyDescent="0.15">
      <c r="A809" s="2"/>
      <c r="B809" s="53">
        <f t="shared" si="482"/>
        <v>805</v>
      </c>
      <c r="C809" s="5"/>
      <c r="D809" s="6"/>
      <c r="E809" s="7"/>
      <c r="F809" s="8"/>
      <c r="G809" s="111"/>
      <c r="H809" s="112"/>
      <c r="I809" s="113">
        <f t="shared" si="485"/>
        <v>0</v>
      </c>
      <c r="J809" s="114">
        <f t="shared" si="486"/>
        <v>0</v>
      </c>
      <c r="K809" s="115">
        <f t="shared" si="483"/>
        <v>0</v>
      </c>
      <c r="L809" s="113">
        <f t="shared" si="487"/>
        <v>0</v>
      </c>
      <c r="M809" s="114">
        <f t="shared" si="488"/>
        <v>0</v>
      </c>
      <c r="N809" s="115">
        <f t="shared" si="484"/>
        <v>0</v>
      </c>
      <c r="O809" s="113">
        <f t="shared" si="489"/>
        <v>0</v>
      </c>
      <c r="P809" s="116">
        <f t="shared" si="490"/>
        <v>0</v>
      </c>
      <c r="Q809" s="117">
        <f t="shared" si="491"/>
        <v>0</v>
      </c>
      <c r="R809" s="118">
        <f t="shared" si="492"/>
        <v>0</v>
      </c>
      <c r="S809" s="111"/>
      <c r="T809" s="112"/>
      <c r="U809" s="119">
        <f t="shared" si="493"/>
        <v>0</v>
      </c>
      <c r="V809" s="120"/>
      <c r="W809" s="115">
        <f>IFERROR(IF(V809="",0,(SUMIF($G$3:U$3,"金额-入",$G809:U809)-SUMIF($G$3:U$3,"金额-出",$G809:U809))/(SUMIF($G$3:U$3,"数量-入",$G809:U809)-SUMIF($G$3:U$3,"数量-出",$G809:U809))),0)</f>
        <v>0</v>
      </c>
      <c r="X809" s="115">
        <f t="shared" si="494"/>
        <v>0</v>
      </c>
      <c r="Y809" s="121"/>
      <c r="Z809" s="122"/>
      <c r="AA809" s="111"/>
      <c r="AB809" s="112"/>
      <c r="AC809" s="119">
        <f t="shared" si="495"/>
        <v>0</v>
      </c>
      <c r="AD809" s="120"/>
      <c r="AE809" s="115">
        <f>IFERROR(IF(AD809="",0,(SUMIF($G$3:AC$3,"金额-入",$G809:AC809)-SUMIF($G$3:AC$3,"金额-出",$G809:AC809))/(SUMIF($G$3:AC$3,"数量-入",$G809:AC809)-SUMIF($G$3:AC$3,"数量-出",$G809:AC809))),0)</f>
        <v>0</v>
      </c>
      <c r="AF809" s="115">
        <f t="shared" si="496"/>
        <v>0</v>
      </c>
      <c r="AG809" s="121"/>
      <c r="AH809" s="122"/>
      <c r="AI809" s="123"/>
      <c r="AJ809" s="112"/>
      <c r="AK809" s="119">
        <f t="shared" si="497"/>
        <v>0</v>
      </c>
      <c r="AL809" s="124"/>
      <c r="AM809" s="115">
        <f>IFERROR(IF(AL809="",0,(SUMIF($G$3:AK$3,"金额-入",$G809:AK809)-SUMIF($G$3:AK$3,"金额-出",$G809:AK809))/(SUMIF($G$3:AK$3,"数量-入",$G809:AK809)-SUMIF($G$3:AK$3,"数量-出",$G809:AK809))),0)</f>
        <v>0</v>
      </c>
      <c r="AN809" s="115">
        <f t="shared" si="498"/>
        <v>0</v>
      </c>
      <c r="AO809" s="125"/>
      <c r="AP809" s="126"/>
      <c r="AQ809" s="123"/>
      <c r="AR809" s="112"/>
      <c r="AS809" s="119">
        <f t="shared" si="499"/>
        <v>0</v>
      </c>
      <c r="AT809" s="124"/>
      <c r="AU809" s="115">
        <f>IFERROR(IF(AT809="",0,(SUMIF($G$3:AS$3,"金额-入",$G809:AS809)-SUMIF($G$3:AS$3,"金额-出",$G809:AS809))/(SUMIF($G$3:AS$3,"数量-入",$G809:AS809)-SUMIF($G$3:AS$3,"数量-出",$G809:AS809))),0)</f>
        <v>0</v>
      </c>
      <c r="AV809" s="115">
        <f t="shared" si="500"/>
        <v>0</v>
      </c>
      <c r="AW809" s="125"/>
      <c r="AX809" s="126"/>
      <c r="AY809" s="123"/>
      <c r="AZ809" s="112"/>
      <c r="BA809" s="119">
        <f t="shared" si="501"/>
        <v>0</v>
      </c>
      <c r="BB809" s="124"/>
      <c r="BC809" s="115">
        <f>IFERROR(IF(BB809="",0,(SUMIF($G$3:BA$3,"金额-入",$G809:BA809)-SUMIF($G$3:BA$3,"金额-出",$G809:BA809))/(SUMIF($G$3:BA$3,"数量-入",$G809:BA809)-SUMIF($G$3:BA$3,"数量-出",$G809:BA809))),0)</f>
        <v>0</v>
      </c>
      <c r="BD809" s="115">
        <f t="shared" si="502"/>
        <v>0</v>
      </c>
      <c r="BE809" s="125"/>
      <c r="BF809" s="126"/>
      <c r="BG809" s="123"/>
      <c r="BH809" s="112"/>
      <c r="BI809" s="119">
        <f t="shared" si="503"/>
        <v>0</v>
      </c>
      <c r="BJ809" s="124"/>
      <c r="BK809" s="115">
        <f>IFERROR(IF(BJ809="",0,(SUMIF($G$3:BI$3,"金额-入",$G809:BI809)-SUMIF($G$3:BI$3,"金额-出",$G809:BI809))/(SUMIF($G$3:BI$3,"数量-入",$G809:BI809)-SUMIF($G$3:BI$3,"数量-出",$G809:BI809))),0)</f>
        <v>0</v>
      </c>
      <c r="BL809" s="115">
        <f t="shared" si="504"/>
        <v>0</v>
      </c>
      <c r="BM809" s="125"/>
      <c r="BN809" s="126"/>
      <c r="BO809" s="123"/>
      <c r="BP809" s="112"/>
      <c r="BQ809" s="119">
        <f t="shared" si="505"/>
        <v>0</v>
      </c>
      <c r="BR809" s="124"/>
      <c r="BS809" s="115">
        <f>IFERROR(IF(BR809="",0,(SUMIF($G$3:BQ$3,"金额-入",$G809:BQ809)-SUMIF($G$3:BQ$3,"金额-出",$G809:BQ809))/(SUMIF($G$3:BQ$3,"数量-入",$G809:BQ809)-SUMIF($G$3:BQ$3,"数量-出",$G809:BQ809))),0)</f>
        <v>0</v>
      </c>
      <c r="BT809" s="115">
        <f t="shared" si="506"/>
        <v>0</v>
      </c>
      <c r="BU809" s="125"/>
      <c r="BV809" s="126"/>
      <c r="BW809" s="123"/>
      <c r="BX809" s="112"/>
      <c r="BY809" s="119">
        <f t="shared" si="507"/>
        <v>0</v>
      </c>
      <c r="BZ809" s="124"/>
      <c r="CA809" s="115">
        <f>IFERROR(IF(BZ809="",0,(SUMIF($G$3:BY$3,"金额-入",$G809:BY809)-SUMIF($G$3:BY$3,"金额-出",$G809:BY809))/(SUMIF($G$3:BY$3,"数量-入",$G809:BY809)-SUMIF($G$3:BY$3,"数量-出",$G809:BY809))),0)</f>
        <v>0</v>
      </c>
      <c r="CB809" s="115">
        <f t="shared" si="508"/>
        <v>0</v>
      </c>
      <c r="CC809" s="125"/>
      <c r="CD809" s="126"/>
      <c r="CE809" s="123"/>
      <c r="CF809" s="112"/>
      <c r="CG809" s="119">
        <f t="shared" si="509"/>
        <v>0</v>
      </c>
      <c r="CH809" s="124"/>
      <c r="CI809" s="115">
        <f>IFERROR(IF(CH809="",0,(SUMIF($G$3:CG$3,"金额-入",$G809:CG809)-SUMIF($G$3:CG$3,"金额-出",$G809:CG809))/(SUMIF($G$3:CG$3,"数量-入",$G809:CG809)-SUMIF($G$3:CG$3,"数量-出",$G809:CG809))),0)</f>
        <v>0</v>
      </c>
      <c r="CJ809" s="115">
        <f t="shared" si="510"/>
        <v>0</v>
      </c>
      <c r="CK809" s="125"/>
      <c r="CL809" s="126"/>
      <c r="CM809" s="123"/>
      <c r="CN809" s="112"/>
      <c r="CO809" s="119">
        <f t="shared" si="511"/>
        <v>0</v>
      </c>
      <c r="CP809" s="124"/>
      <c r="CQ809" s="115">
        <f>IFERROR(IF(CP809="",0,(SUMIF($G$3:CO$3,"金额-入",$G809:CO809)-SUMIF($G$3:CO$3,"金额-出",$G809:CO809))/(SUMIF($G$3:CO$3,"数量-入",$G809:CO809)-SUMIF($G$3:CO$3,"数量-出",$G809:CO809))),0)</f>
        <v>0</v>
      </c>
      <c r="CR809" s="115">
        <f t="shared" si="512"/>
        <v>0</v>
      </c>
      <c r="CS809" s="125"/>
      <c r="CT809" s="126"/>
      <c r="CU809" s="123"/>
      <c r="CV809" s="112"/>
      <c r="CW809" s="119">
        <f t="shared" si="513"/>
        <v>0</v>
      </c>
      <c r="CX809" s="124"/>
      <c r="CY809" s="115">
        <f>IFERROR(IF(CX809="",0,(SUMIF($G$3:CW$3,"金额-入",$G809:CW809)-SUMIF($G$3:CW$3,"金额-出",$G809:CW809))/(SUMIF($G$3:CW$3,"数量-入",$G809:CW809)-SUMIF($G$3:CW$3,"数量-出",$G809:CW809))),0)</f>
        <v>0</v>
      </c>
      <c r="CZ809" s="115">
        <f t="shared" si="514"/>
        <v>0</v>
      </c>
      <c r="DA809" s="125"/>
      <c r="DB809" s="126"/>
      <c r="DC809" s="123"/>
      <c r="DD809" s="112"/>
      <c r="DE809" s="119">
        <f t="shared" si="515"/>
        <v>0</v>
      </c>
      <c r="DF809" s="124"/>
      <c r="DG809" s="115">
        <f>IFERROR(IF(DF809="",0,(SUMIF($G$3:DE$3,"金额-入",$G809:DE809)-SUMIF($G$3:DE$3,"金额-出",$G809:DE809))/(SUMIF($G$3:DE$3,"数量-入",$G809:DE809)-SUMIF($G$3:DE$3,"数量-出",$G809:DE809))),0)</f>
        <v>0</v>
      </c>
      <c r="DH809" s="115">
        <f t="shared" si="516"/>
        <v>0</v>
      </c>
      <c r="DI809" s="125"/>
      <c r="DJ809" s="126"/>
      <c r="DK809" s="109">
        <f t="array" ref="DK809">MIN(IF(($G$3:$DJ$3="单价")*(G809:DJ809&lt;&gt;0),G809:DJ809))</f>
        <v>0</v>
      </c>
      <c r="DL809" s="97">
        <f t="array" ref="DL809">MAX(IF($G$3:$DJ$3="单价",G809:DJ809))</f>
        <v>0</v>
      </c>
      <c r="DM809" s="115">
        <f t="shared" si="517"/>
        <v>0</v>
      </c>
      <c r="DN809" s="127"/>
      <c r="DO809" s="2"/>
      <c r="DP809" s="11">
        <f t="shared" si="518"/>
        <v>0</v>
      </c>
      <c r="DQ809" s="11">
        <f t="shared" si="519"/>
        <v>0</v>
      </c>
      <c r="DR809" s="11"/>
      <c r="DS809" s="11"/>
      <c r="DT809" s="11"/>
      <c r="DU809" s="2"/>
      <c r="DV809" s="2"/>
      <c r="DW809" s="2"/>
      <c r="DX809" s="2"/>
      <c r="DY809" s="2"/>
    </row>
    <row r="810" spans="1:129" ht="18" hidden="1" customHeight="1" outlineLevel="1" x14ac:dyDescent="0.15">
      <c r="A810" s="2"/>
      <c r="B810" s="53">
        <f t="shared" si="482"/>
        <v>806</v>
      </c>
      <c r="C810" s="5"/>
      <c r="D810" s="6"/>
      <c r="E810" s="7"/>
      <c r="F810" s="8"/>
      <c r="G810" s="111"/>
      <c r="H810" s="112"/>
      <c r="I810" s="113">
        <f t="shared" si="485"/>
        <v>0</v>
      </c>
      <c r="J810" s="114">
        <f t="shared" si="486"/>
        <v>0</v>
      </c>
      <c r="K810" s="115">
        <f t="shared" si="483"/>
        <v>0</v>
      </c>
      <c r="L810" s="113">
        <f t="shared" si="487"/>
        <v>0</v>
      </c>
      <c r="M810" s="114">
        <f t="shared" si="488"/>
        <v>0</v>
      </c>
      <c r="N810" s="115">
        <f t="shared" si="484"/>
        <v>0</v>
      </c>
      <c r="O810" s="113">
        <f t="shared" si="489"/>
        <v>0</v>
      </c>
      <c r="P810" s="116">
        <f t="shared" si="490"/>
        <v>0</v>
      </c>
      <c r="Q810" s="117">
        <f t="shared" si="491"/>
        <v>0</v>
      </c>
      <c r="R810" s="118">
        <f t="shared" si="492"/>
        <v>0</v>
      </c>
      <c r="S810" s="111"/>
      <c r="T810" s="112"/>
      <c r="U810" s="119">
        <f t="shared" si="493"/>
        <v>0</v>
      </c>
      <c r="V810" s="120"/>
      <c r="W810" s="115">
        <f>IFERROR(IF(V810="",0,(SUMIF($G$3:U$3,"金额-入",$G810:U810)-SUMIF($G$3:U$3,"金额-出",$G810:U810))/(SUMIF($G$3:U$3,"数量-入",$G810:U810)-SUMIF($G$3:U$3,"数量-出",$G810:U810))),0)</f>
        <v>0</v>
      </c>
      <c r="X810" s="115">
        <f t="shared" si="494"/>
        <v>0</v>
      </c>
      <c r="Y810" s="121"/>
      <c r="Z810" s="122"/>
      <c r="AA810" s="111"/>
      <c r="AB810" s="112"/>
      <c r="AC810" s="119">
        <f t="shared" si="495"/>
        <v>0</v>
      </c>
      <c r="AD810" s="120"/>
      <c r="AE810" s="115">
        <f>IFERROR(IF(AD810="",0,(SUMIF($G$3:AC$3,"金额-入",$G810:AC810)-SUMIF($G$3:AC$3,"金额-出",$G810:AC810))/(SUMIF($G$3:AC$3,"数量-入",$G810:AC810)-SUMIF($G$3:AC$3,"数量-出",$G810:AC810))),0)</f>
        <v>0</v>
      </c>
      <c r="AF810" s="115">
        <f t="shared" si="496"/>
        <v>0</v>
      </c>
      <c r="AG810" s="121"/>
      <c r="AH810" s="122"/>
      <c r="AI810" s="123"/>
      <c r="AJ810" s="112"/>
      <c r="AK810" s="119">
        <f t="shared" si="497"/>
        <v>0</v>
      </c>
      <c r="AL810" s="124"/>
      <c r="AM810" s="115">
        <f>IFERROR(IF(AL810="",0,(SUMIF($G$3:AK$3,"金额-入",$G810:AK810)-SUMIF($G$3:AK$3,"金额-出",$G810:AK810))/(SUMIF($G$3:AK$3,"数量-入",$G810:AK810)-SUMIF($G$3:AK$3,"数量-出",$G810:AK810))),0)</f>
        <v>0</v>
      </c>
      <c r="AN810" s="115">
        <f t="shared" si="498"/>
        <v>0</v>
      </c>
      <c r="AO810" s="125"/>
      <c r="AP810" s="126"/>
      <c r="AQ810" s="123"/>
      <c r="AR810" s="112"/>
      <c r="AS810" s="119">
        <f t="shared" si="499"/>
        <v>0</v>
      </c>
      <c r="AT810" s="124"/>
      <c r="AU810" s="115">
        <f>IFERROR(IF(AT810="",0,(SUMIF($G$3:AS$3,"金额-入",$G810:AS810)-SUMIF($G$3:AS$3,"金额-出",$G810:AS810))/(SUMIF($G$3:AS$3,"数量-入",$G810:AS810)-SUMIF($G$3:AS$3,"数量-出",$G810:AS810))),0)</f>
        <v>0</v>
      </c>
      <c r="AV810" s="115">
        <f t="shared" si="500"/>
        <v>0</v>
      </c>
      <c r="AW810" s="125"/>
      <c r="AX810" s="126"/>
      <c r="AY810" s="123"/>
      <c r="AZ810" s="112"/>
      <c r="BA810" s="119">
        <f t="shared" si="501"/>
        <v>0</v>
      </c>
      <c r="BB810" s="124"/>
      <c r="BC810" s="115">
        <f>IFERROR(IF(BB810="",0,(SUMIF($G$3:BA$3,"金额-入",$G810:BA810)-SUMIF($G$3:BA$3,"金额-出",$G810:BA810))/(SUMIF($G$3:BA$3,"数量-入",$G810:BA810)-SUMIF($G$3:BA$3,"数量-出",$G810:BA810))),0)</f>
        <v>0</v>
      </c>
      <c r="BD810" s="115">
        <f t="shared" si="502"/>
        <v>0</v>
      </c>
      <c r="BE810" s="125"/>
      <c r="BF810" s="126"/>
      <c r="BG810" s="123"/>
      <c r="BH810" s="112"/>
      <c r="BI810" s="119">
        <f t="shared" si="503"/>
        <v>0</v>
      </c>
      <c r="BJ810" s="124"/>
      <c r="BK810" s="115">
        <f>IFERROR(IF(BJ810="",0,(SUMIF($G$3:BI$3,"金额-入",$G810:BI810)-SUMIF($G$3:BI$3,"金额-出",$G810:BI810))/(SUMIF($G$3:BI$3,"数量-入",$G810:BI810)-SUMIF($G$3:BI$3,"数量-出",$G810:BI810))),0)</f>
        <v>0</v>
      </c>
      <c r="BL810" s="115">
        <f t="shared" si="504"/>
        <v>0</v>
      </c>
      <c r="BM810" s="125"/>
      <c r="BN810" s="126"/>
      <c r="BO810" s="123"/>
      <c r="BP810" s="112"/>
      <c r="BQ810" s="119">
        <f t="shared" si="505"/>
        <v>0</v>
      </c>
      <c r="BR810" s="124"/>
      <c r="BS810" s="115">
        <f>IFERROR(IF(BR810="",0,(SUMIF($G$3:BQ$3,"金额-入",$G810:BQ810)-SUMIF($G$3:BQ$3,"金额-出",$G810:BQ810))/(SUMIF($G$3:BQ$3,"数量-入",$G810:BQ810)-SUMIF($G$3:BQ$3,"数量-出",$G810:BQ810))),0)</f>
        <v>0</v>
      </c>
      <c r="BT810" s="115">
        <f t="shared" si="506"/>
        <v>0</v>
      </c>
      <c r="BU810" s="125"/>
      <c r="BV810" s="126"/>
      <c r="BW810" s="123"/>
      <c r="BX810" s="112"/>
      <c r="BY810" s="119">
        <f t="shared" si="507"/>
        <v>0</v>
      </c>
      <c r="BZ810" s="124"/>
      <c r="CA810" s="115">
        <f>IFERROR(IF(BZ810="",0,(SUMIF($G$3:BY$3,"金额-入",$G810:BY810)-SUMIF($G$3:BY$3,"金额-出",$G810:BY810))/(SUMIF($G$3:BY$3,"数量-入",$G810:BY810)-SUMIF($G$3:BY$3,"数量-出",$G810:BY810))),0)</f>
        <v>0</v>
      </c>
      <c r="CB810" s="115">
        <f t="shared" si="508"/>
        <v>0</v>
      </c>
      <c r="CC810" s="125"/>
      <c r="CD810" s="126"/>
      <c r="CE810" s="123"/>
      <c r="CF810" s="112"/>
      <c r="CG810" s="119">
        <f t="shared" si="509"/>
        <v>0</v>
      </c>
      <c r="CH810" s="124"/>
      <c r="CI810" s="115">
        <f>IFERROR(IF(CH810="",0,(SUMIF($G$3:CG$3,"金额-入",$G810:CG810)-SUMIF($G$3:CG$3,"金额-出",$G810:CG810))/(SUMIF($G$3:CG$3,"数量-入",$G810:CG810)-SUMIF($G$3:CG$3,"数量-出",$G810:CG810))),0)</f>
        <v>0</v>
      </c>
      <c r="CJ810" s="115">
        <f t="shared" si="510"/>
        <v>0</v>
      </c>
      <c r="CK810" s="125"/>
      <c r="CL810" s="126"/>
      <c r="CM810" s="123"/>
      <c r="CN810" s="112"/>
      <c r="CO810" s="119">
        <f t="shared" si="511"/>
        <v>0</v>
      </c>
      <c r="CP810" s="124"/>
      <c r="CQ810" s="115">
        <f>IFERROR(IF(CP810="",0,(SUMIF($G$3:CO$3,"金额-入",$G810:CO810)-SUMIF($G$3:CO$3,"金额-出",$G810:CO810))/(SUMIF($G$3:CO$3,"数量-入",$G810:CO810)-SUMIF($G$3:CO$3,"数量-出",$G810:CO810))),0)</f>
        <v>0</v>
      </c>
      <c r="CR810" s="115">
        <f t="shared" si="512"/>
        <v>0</v>
      </c>
      <c r="CS810" s="125"/>
      <c r="CT810" s="126"/>
      <c r="CU810" s="123"/>
      <c r="CV810" s="112"/>
      <c r="CW810" s="119">
        <f t="shared" si="513"/>
        <v>0</v>
      </c>
      <c r="CX810" s="124"/>
      <c r="CY810" s="115">
        <f>IFERROR(IF(CX810="",0,(SUMIF($G$3:CW$3,"金额-入",$G810:CW810)-SUMIF($G$3:CW$3,"金额-出",$G810:CW810))/(SUMIF($G$3:CW$3,"数量-入",$G810:CW810)-SUMIF($G$3:CW$3,"数量-出",$G810:CW810))),0)</f>
        <v>0</v>
      </c>
      <c r="CZ810" s="115">
        <f t="shared" si="514"/>
        <v>0</v>
      </c>
      <c r="DA810" s="125"/>
      <c r="DB810" s="126"/>
      <c r="DC810" s="123"/>
      <c r="DD810" s="112"/>
      <c r="DE810" s="119">
        <f t="shared" si="515"/>
        <v>0</v>
      </c>
      <c r="DF810" s="124"/>
      <c r="DG810" s="115">
        <f>IFERROR(IF(DF810="",0,(SUMIF($G$3:DE$3,"金额-入",$G810:DE810)-SUMIF($G$3:DE$3,"金额-出",$G810:DE810))/(SUMIF($G$3:DE$3,"数量-入",$G810:DE810)-SUMIF($G$3:DE$3,"数量-出",$G810:DE810))),0)</f>
        <v>0</v>
      </c>
      <c r="DH810" s="115">
        <f t="shared" si="516"/>
        <v>0</v>
      </c>
      <c r="DI810" s="125"/>
      <c r="DJ810" s="126"/>
      <c r="DK810" s="109">
        <f t="array" ref="DK810">MIN(IF(($G$3:$DJ$3="单价")*(G810:DJ810&lt;&gt;0),G810:DJ810))</f>
        <v>0</v>
      </c>
      <c r="DL810" s="97">
        <f t="array" ref="DL810">MAX(IF($G$3:$DJ$3="单价",G810:DJ810))</f>
        <v>0</v>
      </c>
      <c r="DM810" s="115">
        <f t="shared" si="517"/>
        <v>0</v>
      </c>
      <c r="DN810" s="127"/>
      <c r="DO810" s="2"/>
      <c r="DP810" s="11">
        <f t="shared" si="518"/>
        <v>0</v>
      </c>
      <c r="DQ810" s="11">
        <f t="shared" si="519"/>
        <v>0</v>
      </c>
      <c r="DR810" s="11"/>
      <c r="DS810" s="11"/>
      <c r="DT810" s="11"/>
      <c r="DU810" s="2"/>
      <c r="DV810" s="2"/>
      <c r="DW810" s="2"/>
      <c r="DX810" s="2"/>
      <c r="DY810" s="2"/>
    </row>
    <row r="811" spans="1:129" ht="18" hidden="1" customHeight="1" outlineLevel="1" x14ac:dyDescent="0.15">
      <c r="A811" s="2"/>
      <c r="B811" s="53">
        <f t="shared" si="482"/>
        <v>807</v>
      </c>
      <c r="C811" s="5"/>
      <c r="D811" s="6"/>
      <c r="E811" s="7"/>
      <c r="F811" s="8"/>
      <c r="G811" s="111"/>
      <c r="H811" s="112"/>
      <c r="I811" s="113">
        <f t="shared" si="485"/>
        <v>0</v>
      </c>
      <c r="J811" s="114">
        <f t="shared" si="486"/>
        <v>0</v>
      </c>
      <c r="K811" s="115">
        <f t="shared" si="483"/>
        <v>0</v>
      </c>
      <c r="L811" s="113">
        <f t="shared" si="487"/>
        <v>0</v>
      </c>
      <c r="M811" s="114">
        <f t="shared" si="488"/>
        <v>0</v>
      </c>
      <c r="N811" s="115">
        <f t="shared" si="484"/>
        <v>0</v>
      </c>
      <c r="O811" s="113">
        <f t="shared" si="489"/>
        <v>0</v>
      </c>
      <c r="P811" s="116">
        <f t="shared" si="490"/>
        <v>0</v>
      </c>
      <c r="Q811" s="117">
        <f t="shared" si="491"/>
        <v>0</v>
      </c>
      <c r="R811" s="118">
        <f t="shared" si="492"/>
        <v>0</v>
      </c>
      <c r="S811" s="111"/>
      <c r="T811" s="112"/>
      <c r="U811" s="119">
        <f t="shared" si="493"/>
        <v>0</v>
      </c>
      <c r="V811" s="120"/>
      <c r="W811" s="115">
        <f>IFERROR(IF(V811="",0,(SUMIF($G$3:U$3,"金额-入",$G811:U811)-SUMIF($G$3:U$3,"金额-出",$G811:U811))/(SUMIF($G$3:U$3,"数量-入",$G811:U811)-SUMIF($G$3:U$3,"数量-出",$G811:U811))),0)</f>
        <v>0</v>
      </c>
      <c r="X811" s="115">
        <f t="shared" si="494"/>
        <v>0</v>
      </c>
      <c r="Y811" s="121"/>
      <c r="Z811" s="122"/>
      <c r="AA811" s="111"/>
      <c r="AB811" s="112"/>
      <c r="AC811" s="119">
        <f t="shared" si="495"/>
        <v>0</v>
      </c>
      <c r="AD811" s="120"/>
      <c r="AE811" s="115">
        <f>IFERROR(IF(AD811="",0,(SUMIF($G$3:AC$3,"金额-入",$G811:AC811)-SUMIF($G$3:AC$3,"金额-出",$G811:AC811))/(SUMIF($G$3:AC$3,"数量-入",$G811:AC811)-SUMIF($G$3:AC$3,"数量-出",$G811:AC811))),0)</f>
        <v>0</v>
      </c>
      <c r="AF811" s="115">
        <f t="shared" si="496"/>
        <v>0</v>
      </c>
      <c r="AG811" s="121"/>
      <c r="AH811" s="122"/>
      <c r="AI811" s="123"/>
      <c r="AJ811" s="112"/>
      <c r="AK811" s="119">
        <f t="shared" si="497"/>
        <v>0</v>
      </c>
      <c r="AL811" s="124"/>
      <c r="AM811" s="115">
        <f>IFERROR(IF(AL811="",0,(SUMIF($G$3:AK$3,"金额-入",$G811:AK811)-SUMIF($G$3:AK$3,"金额-出",$G811:AK811))/(SUMIF($G$3:AK$3,"数量-入",$G811:AK811)-SUMIF($G$3:AK$3,"数量-出",$G811:AK811))),0)</f>
        <v>0</v>
      </c>
      <c r="AN811" s="115">
        <f t="shared" si="498"/>
        <v>0</v>
      </c>
      <c r="AO811" s="125"/>
      <c r="AP811" s="126"/>
      <c r="AQ811" s="123"/>
      <c r="AR811" s="112"/>
      <c r="AS811" s="119">
        <f t="shared" si="499"/>
        <v>0</v>
      </c>
      <c r="AT811" s="124"/>
      <c r="AU811" s="115">
        <f>IFERROR(IF(AT811="",0,(SUMIF($G$3:AS$3,"金额-入",$G811:AS811)-SUMIF($G$3:AS$3,"金额-出",$G811:AS811))/(SUMIF($G$3:AS$3,"数量-入",$G811:AS811)-SUMIF($G$3:AS$3,"数量-出",$G811:AS811))),0)</f>
        <v>0</v>
      </c>
      <c r="AV811" s="115">
        <f t="shared" si="500"/>
        <v>0</v>
      </c>
      <c r="AW811" s="125"/>
      <c r="AX811" s="126"/>
      <c r="AY811" s="123"/>
      <c r="AZ811" s="112"/>
      <c r="BA811" s="119">
        <f t="shared" si="501"/>
        <v>0</v>
      </c>
      <c r="BB811" s="124"/>
      <c r="BC811" s="115">
        <f>IFERROR(IF(BB811="",0,(SUMIF($G$3:BA$3,"金额-入",$G811:BA811)-SUMIF($G$3:BA$3,"金额-出",$G811:BA811))/(SUMIF($G$3:BA$3,"数量-入",$G811:BA811)-SUMIF($G$3:BA$3,"数量-出",$G811:BA811))),0)</f>
        <v>0</v>
      </c>
      <c r="BD811" s="115">
        <f t="shared" si="502"/>
        <v>0</v>
      </c>
      <c r="BE811" s="125"/>
      <c r="BF811" s="126"/>
      <c r="BG811" s="123"/>
      <c r="BH811" s="112"/>
      <c r="BI811" s="119">
        <f t="shared" si="503"/>
        <v>0</v>
      </c>
      <c r="BJ811" s="124"/>
      <c r="BK811" s="115">
        <f>IFERROR(IF(BJ811="",0,(SUMIF($G$3:BI$3,"金额-入",$G811:BI811)-SUMIF($G$3:BI$3,"金额-出",$G811:BI811))/(SUMIF($G$3:BI$3,"数量-入",$G811:BI811)-SUMIF($G$3:BI$3,"数量-出",$G811:BI811))),0)</f>
        <v>0</v>
      </c>
      <c r="BL811" s="115">
        <f t="shared" si="504"/>
        <v>0</v>
      </c>
      <c r="BM811" s="125"/>
      <c r="BN811" s="126"/>
      <c r="BO811" s="123"/>
      <c r="BP811" s="112"/>
      <c r="BQ811" s="119">
        <f t="shared" si="505"/>
        <v>0</v>
      </c>
      <c r="BR811" s="124"/>
      <c r="BS811" s="115">
        <f>IFERROR(IF(BR811="",0,(SUMIF($G$3:BQ$3,"金额-入",$G811:BQ811)-SUMIF($G$3:BQ$3,"金额-出",$G811:BQ811))/(SUMIF($G$3:BQ$3,"数量-入",$G811:BQ811)-SUMIF($G$3:BQ$3,"数量-出",$G811:BQ811))),0)</f>
        <v>0</v>
      </c>
      <c r="BT811" s="115">
        <f t="shared" si="506"/>
        <v>0</v>
      </c>
      <c r="BU811" s="125"/>
      <c r="BV811" s="126"/>
      <c r="BW811" s="123"/>
      <c r="BX811" s="112"/>
      <c r="BY811" s="119">
        <f t="shared" si="507"/>
        <v>0</v>
      </c>
      <c r="BZ811" s="124"/>
      <c r="CA811" s="115">
        <f>IFERROR(IF(BZ811="",0,(SUMIF($G$3:BY$3,"金额-入",$G811:BY811)-SUMIF($G$3:BY$3,"金额-出",$G811:BY811))/(SUMIF($G$3:BY$3,"数量-入",$G811:BY811)-SUMIF($G$3:BY$3,"数量-出",$G811:BY811))),0)</f>
        <v>0</v>
      </c>
      <c r="CB811" s="115">
        <f t="shared" si="508"/>
        <v>0</v>
      </c>
      <c r="CC811" s="125"/>
      <c r="CD811" s="126"/>
      <c r="CE811" s="123"/>
      <c r="CF811" s="112"/>
      <c r="CG811" s="119">
        <f t="shared" si="509"/>
        <v>0</v>
      </c>
      <c r="CH811" s="124"/>
      <c r="CI811" s="115">
        <f>IFERROR(IF(CH811="",0,(SUMIF($G$3:CG$3,"金额-入",$G811:CG811)-SUMIF($G$3:CG$3,"金额-出",$G811:CG811))/(SUMIF($G$3:CG$3,"数量-入",$G811:CG811)-SUMIF($G$3:CG$3,"数量-出",$G811:CG811))),0)</f>
        <v>0</v>
      </c>
      <c r="CJ811" s="115">
        <f t="shared" si="510"/>
        <v>0</v>
      </c>
      <c r="CK811" s="125"/>
      <c r="CL811" s="126"/>
      <c r="CM811" s="123"/>
      <c r="CN811" s="112"/>
      <c r="CO811" s="119">
        <f t="shared" si="511"/>
        <v>0</v>
      </c>
      <c r="CP811" s="124"/>
      <c r="CQ811" s="115">
        <f>IFERROR(IF(CP811="",0,(SUMIF($G$3:CO$3,"金额-入",$G811:CO811)-SUMIF($G$3:CO$3,"金额-出",$G811:CO811))/(SUMIF($G$3:CO$3,"数量-入",$G811:CO811)-SUMIF($G$3:CO$3,"数量-出",$G811:CO811))),0)</f>
        <v>0</v>
      </c>
      <c r="CR811" s="115">
        <f t="shared" si="512"/>
        <v>0</v>
      </c>
      <c r="CS811" s="125"/>
      <c r="CT811" s="126"/>
      <c r="CU811" s="123"/>
      <c r="CV811" s="112"/>
      <c r="CW811" s="119">
        <f t="shared" si="513"/>
        <v>0</v>
      </c>
      <c r="CX811" s="124"/>
      <c r="CY811" s="115">
        <f>IFERROR(IF(CX811="",0,(SUMIF($G$3:CW$3,"金额-入",$G811:CW811)-SUMIF($G$3:CW$3,"金额-出",$G811:CW811))/(SUMIF($G$3:CW$3,"数量-入",$G811:CW811)-SUMIF($G$3:CW$3,"数量-出",$G811:CW811))),0)</f>
        <v>0</v>
      </c>
      <c r="CZ811" s="115">
        <f t="shared" si="514"/>
        <v>0</v>
      </c>
      <c r="DA811" s="125"/>
      <c r="DB811" s="126"/>
      <c r="DC811" s="123"/>
      <c r="DD811" s="112"/>
      <c r="DE811" s="119">
        <f t="shared" si="515"/>
        <v>0</v>
      </c>
      <c r="DF811" s="124"/>
      <c r="DG811" s="115">
        <f>IFERROR(IF(DF811="",0,(SUMIF($G$3:DE$3,"金额-入",$G811:DE811)-SUMIF($G$3:DE$3,"金额-出",$G811:DE811))/(SUMIF($G$3:DE$3,"数量-入",$G811:DE811)-SUMIF($G$3:DE$3,"数量-出",$G811:DE811))),0)</f>
        <v>0</v>
      </c>
      <c r="DH811" s="115">
        <f t="shared" si="516"/>
        <v>0</v>
      </c>
      <c r="DI811" s="125"/>
      <c r="DJ811" s="126"/>
      <c r="DK811" s="109">
        <f t="array" ref="DK811">MIN(IF(($G$3:$DJ$3="单价")*(G811:DJ811&lt;&gt;0),G811:DJ811))</f>
        <v>0</v>
      </c>
      <c r="DL811" s="97">
        <f t="array" ref="DL811">MAX(IF($G$3:$DJ$3="单价",G811:DJ811))</f>
        <v>0</v>
      </c>
      <c r="DM811" s="115">
        <f t="shared" si="517"/>
        <v>0</v>
      </c>
      <c r="DN811" s="127"/>
      <c r="DO811" s="2"/>
      <c r="DP811" s="11">
        <f t="shared" si="518"/>
        <v>0</v>
      </c>
      <c r="DQ811" s="11">
        <f t="shared" si="519"/>
        <v>0</v>
      </c>
      <c r="DR811" s="11"/>
      <c r="DS811" s="11"/>
      <c r="DT811" s="11"/>
      <c r="DU811" s="2"/>
      <c r="DV811" s="2"/>
      <c r="DW811" s="2"/>
      <c r="DX811" s="2"/>
      <c r="DY811" s="2"/>
    </row>
    <row r="812" spans="1:129" ht="18" hidden="1" customHeight="1" outlineLevel="1" x14ac:dyDescent="0.15">
      <c r="A812" s="2"/>
      <c r="B812" s="53">
        <f t="shared" si="482"/>
        <v>808</v>
      </c>
      <c r="C812" s="5"/>
      <c r="D812" s="6"/>
      <c r="E812" s="7"/>
      <c r="F812" s="8"/>
      <c r="G812" s="111"/>
      <c r="H812" s="112"/>
      <c r="I812" s="113">
        <f t="shared" si="485"/>
        <v>0</v>
      </c>
      <c r="J812" s="114">
        <f t="shared" si="486"/>
        <v>0</v>
      </c>
      <c r="K812" s="115">
        <f t="shared" si="483"/>
        <v>0</v>
      </c>
      <c r="L812" s="113">
        <f t="shared" si="487"/>
        <v>0</v>
      </c>
      <c r="M812" s="114">
        <f t="shared" si="488"/>
        <v>0</v>
      </c>
      <c r="N812" s="115">
        <f t="shared" si="484"/>
        <v>0</v>
      </c>
      <c r="O812" s="113">
        <f t="shared" si="489"/>
        <v>0</v>
      </c>
      <c r="P812" s="116">
        <f t="shared" si="490"/>
        <v>0</v>
      </c>
      <c r="Q812" s="117">
        <f t="shared" si="491"/>
        <v>0</v>
      </c>
      <c r="R812" s="118">
        <f t="shared" si="492"/>
        <v>0</v>
      </c>
      <c r="S812" s="111"/>
      <c r="T812" s="112"/>
      <c r="U812" s="119">
        <f t="shared" si="493"/>
        <v>0</v>
      </c>
      <c r="V812" s="120"/>
      <c r="W812" s="115">
        <f>IFERROR(IF(V812="",0,(SUMIF($G$3:U$3,"金额-入",$G812:U812)-SUMIF($G$3:U$3,"金额-出",$G812:U812))/(SUMIF($G$3:U$3,"数量-入",$G812:U812)-SUMIF($G$3:U$3,"数量-出",$G812:U812))),0)</f>
        <v>0</v>
      </c>
      <c r="X812" s="115">
        <f t="shared" si="494"/>
        <v>0</v>
      </c>
      <c r="Y812" s="121"/>
      <c r="Z812" s="122"/>
      <c r="AA812" s="111"/>
      <c r="AB812" s="112"/>
      <c r="AC812" s="119">
        <f t="shared" si="495"/>
        <v>0</v>
      </c>
      <c r="AD812" s="120"/>
      <c r="AE812" s="115">
        <f>IFERROR(IF(AD812="",0,(SUMIF($G$3:AC$3,"金额-入",$G812:AC812)-SUMIF($G$3:AC$3,"金额-出",$G812:AC812))/(SUMIF($G$3:AC$3,"数量-入",$G812:AC812)-SUMIF($G$3:AC$3,"数量-出",$G812:AC812))),0)</f>
        <v>0</v>
      </c>
      <c r="AF812" s="115">
        <f t="shared" si="496"/>
        <v>0</v>
      </c>
      <c r="AG812" s="121"/>
      <c r="AH812" s="122"/>
      <c r="AI812" s="123"/>
      <c r="AJ812" s="112"/>
      <c r="AK812" s="119">
        <f t="shared" si="497"/>
        <v>0</v>
      </c>
      <c r="AL812" s="124"/>
      <c r="AM812" s="115">
        <f>IFERROR(IF(AL812="",0,(SUMIF($G$3:AK$3,"金额-入",$G812:AK812)-SUMIF($G$3:AK$3,"金额-出",$G812:AK812))/(SUMIF($G$3:AK$3,"数量-入",$G812:AK812)-SUMIF($G$3:AK$3,"数量-出",$G812:AK812))),0)</f>
        <v>0</v>
      </c>
      <c r="AN812" s="115">
        <f t="shared" si="498"/>
        <v>0</v>
      </c>
      <c r="AO812" s="125"/>
      <c r="AP812" s="126"/>
      <c r="AQ812" s="123"/>
      <c r="AR812" s="112"/>
      <c r="AS812" s="119">
        <f t="shared" si="499"/>
        <v>0</v>
      </c>
      <c r="AT812" s="124"/>
      <c r="AU812" s="115">
        <f>IFERROR(IF(AT812="",0,(SUMIF($G$3:AS$3,"金额-入",$G812:AS812)-SUMIF($G$3:AS$3,"金额-出",$G812:AS812))/(SUMIF($G$3:AS$3,"数量-入",$G812:AS812)-SUMIF($G$3:AS$3,"数量-出",$G812:AS812))),0)</f>
        <v>0</v>
      </c>
      <c r="AV812" s="115">
        <f t="shared" si="500"/>
        <v>0</v>
      </c>
      <c r="AW812" s="125"/>
      <c r="AX812" s="126"/>
      <c r="AY812" s="123"/>
      <c r="AZ812" s="112"/>
      <c r="BA812" s="119">
        <f t="shared" si="501"/>
        <v>0</v>
      </c>
      <c r="BB812" s="124"/>
      <c r="BC812" s="115">
        <f>IFERROR(IF(BB812="",0,(SUMIF($G$3:BA$3,"金额-入",$G812:BA812)-SUMIF($G$3:BA$3,"金额-出",$G812:BA812))/(SUMIF($G$3:BA$3,"数量-入",$G812:BA812)-SUMIF($G$3:BA$3,"数量-出",$G812:BA812))),0)</f>
        <v>0</v>
      </c>
      <c r="BD812" s="115">
        <f t="shared" si="502"/>
        <v>0</v>
      </c>
      <c r="BE812" s="125"/>
      <c r="BF812" s="126"/>
      <c r="BG812" s="123"/>
      <c r="BH812" s="112"/>
      <c r="BI812" s="119">
        <f t="shared" si="503"/>
        <v>0</v>
      </c>
      <c r="BJ812" s="124"/>
      <c r="BK812" s="115">
        <f>IFERROR(IF(BJ812="",0,(SUMIF($G$3:BI$3,"金额-入",$G812:BI812)-SUMIF($G$3:BI$3,"金额-出",$G812:BI812))/(SUMIF($G$3:BI$3,"数量-入",$G812:BI812)-SUMIF($G$3:BI$3,"数量-出",$G812:BI812))),0)</f>
        <v>0</v>
      </c>
      <c r="BL812" s="115">
        <f t="shared" si="504"/>
        <v>0</v>
      </c>
      <c r="BM812" s="125"/>
      <c r="BN812" s="126"/>
      <c r="BO812" s="123"/>
      <c r="BP812" s="112"/>
      <c r="BQ812" s="119">
        <f t="shared" si="505"/>
        <v>0</v>
      </c>
      <c r="BR812" s="124"/>
      <c r="BS812" s="115">
        <f>IFERROR(IF(BR812="",0,(SUMIF($G$3:BQ$3,"金额-入",$G812:BQ812)-SUMIF($G$3:BQ$3,"金额-出",$G812:BQ812))/(SUMIF($G$3:BQ$3,"数量-入",$G812:BQ812)-SUMIF($G$3:BQ$3,"数量-出",$G812:BQ812))),0)</f>
        <v>0</v>
      </c>
      <c r="BT812" s="115">
        <f t="shared" si="506"/>
        <v>0</v>
      </c>
      <c r="BU812" s="125"/>
      <c r="BV812" s="126"/>
      <c r="BW812" s="123"/>
      <c r="BX812" s="112"/>
      <c r="BY812" s="119">
        <f t="shared" si="507"/>
        <v>0</v>
      </c>
      <c r="BZ812" s="124"/>
      <c r="CA812" s="115">
        <f>IFERROR(IF(BZ812="",0,(SUMIF($G$3:BY$3,"金额-入",$G812:BY812)-SUMIF($G$3:BY$3,"金额-出",$G812:BY812))/(SUMIF($G$3:BY$3,"数量-入",$G812:BY812)-SUMIF($G$3:BY$3,"数量-出",$G812:BY812))),0)</f>
        <v>0</v>
      </c>
      <c r="CB812" s="115">
        <f t="shared" si="508"/>
        <v>0</v>
      </c>
      <c r="CC812" s="125"/>
      <c r="CD812" s="126"/>
      <c r="CE812" s="123"/>
      <c r="CF812" s="112"/>
      <c r="CG812" s="119">
        <f t="shared" si="509"/>
        <v>0</v>
      </c>
      <c r="CH812" s="124"/>
      <c r="CI812" s="115">
        <f>IFERROR(IF(CH812="",0,(SUMIF($G$3:CG$3,"金额-入",$G812:CG812)-SUMIF($G$3:CG$3,"金额-出",$G812:CG812))/(SUMIF($G$3:CG$3,"数量-入",$G812:CG812)-SUMIF($G$3:CG$3,"数量-出",$G812:CG812))),0)</f>
        <v>0</v>
      </c>
      <c r="CJ812" s="115">
        <f t="shared" si="510"/>
        <v>0</v>
      </c>
      <c r="CK812" s="125"/>
      <c r="CL812" s="126"/>
      <c r="CM812" s="123"/>
      <c r="CN812" s="112"/>
      <c r="CO812" s="119">
        <f t="shared" si="511"/>
        <v>0</v>
      </c>
      <c r="CP812" s="124"/>
      <c r="CQ812" s="115">
        <f>IFERROR(IF(CP812="",0,(SUMIF($G$3:CO$3,"金额-入",$G812:CO812)-SUMIF($G$3:CO$3,"金额-出",$G812:CO812))/(SUMIF($G$3:CO$3,"数量-入",$G812:CO812)-SUMIF($G$3:CO$3,"数量-出",$G812:CO812))),0)</f>
        <v>0</v>
      </c>
      <c r="CR812" s="115">
        <f t="shared" si="512"/>
        <v>0</v>
      </c>
      <c r="CS812" s="125"/>
      <c r="CT812" s="126"/>
      <c r="CU812" s="123"/>
      <c r="CV812" s="112"/>
      <c r="CW812" s="119">
        <f t="shared" si="513"/>
        <v>0</v>
      </c>
      <c r="CX812" s="124"/>
      <c r="CY812" s="115">
        <f>IFERROR(IF(CX812="",0,(SUMIF($G$3:CW$3,"金额-入",$G812:CW812)-SUMIF($G$3:CW$3,"金额-出",$G812:CW812))/(SUMIF($G$3:CW$3,"数量-入",$G812:CW812)-SUMIF($G$3:CW$3,"数量-出",$G812:CW812))),0)</f>
        <v>0</v>
      </c>
      <c r="CZ812" s="115">
        <f t="shared" si="514"/>
        <v>0</v>
      </c>
      <c r="DA812" s="125"/>
      <c r="DB812" s="126"/>
      <c r="DC812" s="123"/>
      <c r="DD812" s="112"/>
      <c r="DE812" s="119">
        <f t="shared" si="515"/>
        <v>0</v>
      </c>
      <c r="DF812" s="124"/>
      <c r="DG812" s="115">
        <f>IFERROR(IF(DF812="",0,(SUMIF($G$3:DE$3,"金额-入",$G812:DE812)-SUMIF($G$3:DE$3,"金额-出",$G812:DE812))/(SUMIF($G$3:DE$3,"数量-入",$G812:DE812)-SUMIF($G$3:DE$3,"数量-出",$G812:DE812))),0)</f>
        <v>0</v>
      </c>
      <c r="DH812" s="115">
        <f t="shared" si="516"/>
        <v>0</v>
      </c>
      <c r="DI812" s="125"/>
      <c r="DJ812" s="126"/>
      <c r="DK812" s="109">
        <f t="array" ref="DK812">MIN(IF(($G$3:$DJ$3="单价")*(G812:DJ812&lt;&gt;0),G812:DJ812))</f>
        <v>0</v>
      </c>
      <c r="DL812" s="97">
        <f t="array" ref="DL812">MAX(IF($G$3:$DJ$3="单价",G812:DJ812))</f>
        <v>0</v>
      </c>
      <c r="DM812" s="115">
        <f t="shared" si="517"/>
        <v>0</v>
      </c>
      <c r="DN812" s="127"/>
      <c r="DO812" s="2"/>
      <c r="DP812" s="11">
        <f t="shared" si="518"/>
        <v>0</v>
      </c>
      <c r="DQ812" s="11">
        <f t="shared" si="519"/>
        <v>0</v>
      </c>
      <c r="DR812" s="11"/>
      <c r="DS812" s="11"/>
      <c r="DT812" s="11"/>
      <c r="DU812" s="2"/>
      <c r="DV812" s="2"/>
      <c r="DW812" s="2"/>
      <c r="DX812" s="2"/>
      <c r="DY812" s="2"/>
    </row>
    <row r="813" spans="1:129" ht="18" hidden="1" customHeight="1" outlineLevel="1" x14ac:dyDescent="0.15">
      <c r="A813" s="2"/>
      <c r="B813" s="53">
        <f t="shared" si="482"/>
        <v>809</v>
      </c>
      <c r="C813" s="5"/>
      <c r="D813" s="6"/>
      <c r="E813" s="7"/>
      <c r="F813" s="8"/>
      <c r="G813" s="111"/>
      <c r="H813" s="112"/>
      <c r="I813" s="113">
        <f t="shared" si="485"/>
        <v>0</v>
      </c>
      <c r="J813" s="114">
        <f t="shared" si="486"/>
        <v>0</v>
      </c>
      <c r="K813" s="115">
        <f t="shared" si="483"/>
        <v>0</v>
      </c>
      <c r="L813" s="113">
        <f t="shared" si="487"/>
        <v>0</v>
      </c>
      <c r="M813" s="114">
        <f t="shared" si="488"/>
        <v>0</v>
      </c>
      <c r="N813" s="115">
        <f t="shared" si="484"/>
        <v>0</v>
      </c>
      <c r="O813" s="113">
        <f t="shared" si="489"/>
        <v>0</v>
      </c>
      <c r="P813" s="116">
        <f t="shared" si="490"/>
        <v>0</v>
      </c>
      <c r="Q813" s="117">
        <f t="shared" si="491"/>
        <v>0</v>
      </c>
      <c r="R813" s="118">
        <f t="shared" si="492"/>
        <v>0</v>
      </c>
      <c r="S813" s="111"/>
      <c r="T813" s="112"/>
      <c r="U813" s="119">
        <f t="shared" si="493"/>
        <v>0</v>
      </c>
      <c r="V813" s="120"/>
      <c r="W813" s="115">
        <f>IFERROR(IF(V813="",0,(SUMIF($G$3:U$3,"金额-入",$G813:U813)-SUMIF($G$3:U$3,"金额-出",$G813:U813))/(SUMIF($G$3:U$3,"数量-入",$G813:U813)-SUMIF($G$3:U$3,"数量-出",$G813:U813))),0)</f>
        <v>0</v>
      </c>
      <c r="X813" s="115">
        <f t="shared" si="494"/>
        <v>0</v>
      </c>
      <c r="Y813" s="121"/>
      <c r="Z813" s="122"/>
      <c r="AA813" s="111"/>
      <c r="AB813" s="112"/>
      <c r="AC813" s="119">
        <f t="shared" si="495"/>
        <v>0</v>
      </c>
      <c r="AD813" s="120"/>
      <c r="AE813" s="115">
        <f>IFERROR(IF(AD813="",0,(SUMIF($G$3:AC$3,"金额-入",$G813:AC813)-SUMIF($G$3:AC$3,"金额-出",$G813:AC813))/(SUMIF($G$3:AC$3,"数量-入",$G813:AC813)-SUMIF($G$3:AC$3,"数量-出",$G813:AC813))),0)</f>
        <v>0</v>
      </c>
      <c r="AF813" s="115">
        <f t="shared" si="496"/>
        <v>0</v>
      </c>
      <c r="AG813" s="121"/>
      <c r="AH813" s="122"/>
      <c r="AI813" s="123"/>
      <c r="AJ813" s="112"/>
      <c r="AK813" s="119">
        <f t="shared" si="497"/>
        <v>0</v>
      </c>
      <c r="AL813" s="124"/>
      <c r="AM813" s="115">
        <f>IFERROR(IF(AL813="",0,(SUMIF($G$3:AK$3,"金额-入",$G813:AK813)-SUMIF($G$3:AK$3,"金额-出",$G813:AK813))/(SUMIF($G$3:AK$3,"数量-入",$G813:AK813)-SUMIF($G$3:AK$3,"数量-出",$G813:AK813))),0)</f>
        <v>0</v>
      </c>
      <c r="AN813" s="115">
        <f t="shared" si="498"/>
        <v>0</v>
      </c>
      <c r="AO813" s="125"/>
      <c r="AP813" s="126"/>
      <c r="AQ813" s="123"/>
      <c r="AR813" s="112"/>
      <c r="AS813" s="119">
        <f t="shared" si="499"/>
        <v>0</v>
      </c>
      <c r="AT813" s="124"/>
      <c r="AU813" s="115">
        <f>IFERROR(IF(AT813="",0,(SUMIF($G$3:AS$3,"金额-入",$G813:AS813)-SUMIF($G$3:AS$3,"金额-出",$G813:AS813))/(SUMIF($G$3:AS$3,"数量-入",$G813:AS813)-SUMIF($G$3:AS$3,"数量-出",$G813:AS813))),0)</f>
        <v>0</v>
      </c>
      <c r="AV813" s="115">
        <f t="shared" si="500"/>
        <v>0</v>
      </c>
      <c r="AW813" s="125"/>
      <c r="AX813" s="126"/>
      <c r="AY813" s="123"/>
      <c r="AZ813" s="112"/>
      <c r="BA813" s="119">
        <f t="shared" si="501"/>
        <v>0</v>
      </c>
      <c r="BB813" s="124"/>
      <c r="BC813" s="115">
        <f>IFERROR(IF(BB813="",0,(SUMIF($G$3:BA$3,"金额-入",$G813:BA813)-SUMIF($G$3:BA$3,"金额-出",$G813:BA813))/(SUMIF($G$3:BA$3,"数量-入",$G813:BA813)-SUMIF($G$3:BA$3,"数量-出",$G813:BA813))),0)</f>
        <v>0</v>
      </c>
      <c r="BD813" s="115">
        <f t="shared" si="502"/>
        <v>0</v>
      </c>
      <c r="BE813" s="125"/>
      <c r="BF813" s="126"/>
      <c r="BG813" s="123"/>
      <c r="BH813" s="112"/>
      <c r="BI813" s="119">
        <f t="shared" si="503"/>
        <v>0</v>
      </c>
      <c r="BJ813" s="124"/>
      <c r="BK813" s="115">
        <f>IFERROR(IF(BJ813="",0,(SUMIF($G$3:BI$3,"金额-入",$G813:BI813)-SUMIF($G$3:BI$3,"金额-出",$G813:BI813))/(SUMIF($G$3:BI$3,"数量-入",$G813:BI813)-SUMIF($G$3:BI$3,"数量-出",$G813:BI813))),0)</f>
        <v>0</v>
      </c>
      <c r="BL813" s="115">
        <f t="shared" si="504"/>
        <v>0</v>
      </c>
      <c r="BM813" s="125"/>
      <c r="BN813" s="126"/>
      <c r="BO813" s="123"/>
      <c r="BP813" s="112"/>
      <c r="BQ813" s="119">
        <f t="shared" si="505"/>
        <v>0</v>
      </c>
      <c r="BR813" s="124"/>
      <c r="BS813" s="115">
        <f>IFERROR(IF(BR813="",0,(SUMIF($G$3:BQ$3,"金额-入",$G813:BQ813)-SUMIF($G$3:BQ$3,"金额-出",$G813:BQ813))/(SUMIF($G$3:BQ$3,"数量-入",$G813:BQ813)-SUMIF($G$3:BQ$3,"数量-出",$G813:BQ813))),0)</f>
        <v>0</v>
      </c>
      <c r="BT813" s="115">
        <f t="shared" si="506"/>
        <v>0</v>
      </c>
      <c r="BU813" s="125"/>
      <c r="BV813" s="126"/>
      <c r="BW813" s="123"/>
      <c r="BX813" s="112"/>
      <c r="BY813" s="119">
        <f t="shared" si="507"/>
        <v>0</v>
      </c>
      <c r="BZ813" s="124"/>
      <c r="CA813" s="115">
        <f>IFERROR(IF(BZ813="",0,(SUMIF($G$3:BY$3,"金额-入",$G813:BY813)-SUMIF($G$3:BY$3,"金额-出",$G813:BY813))/(SUMIF($G$3:BY$3,"数量-入",$G813:BY813)-SUMIF($G$3:BY$3,"数量-出",$G813:BY813))),0)</f>
        <v>0</v>
      </c>
      <c r="CB813" s="115">
        <f t="shared" si="508"/>
        <v>0</v>
      </c>
      <c r="CC813" s="125"/>
      <c r="CD813" s="126"/>
      <c r="CE813" s="123"/>
      <c r="CF813" s="112"/>
      <c r="CG813" s="119">
        <f t="shared" si="509"/>
        <v>0</v>
      </c>
      <c r="CH813" s="124"/>
      <c r="CI813" s="115">
        <f>IFERROR(IF(CH813="",0,(SUMIF($G$3:CG$3,"金额-入",$G813:CG813)-SUMIF($G$3:CG$3,"金额-出",$G813:CG813))/(SUMIF($G$3:CG$3,"数量-入",$G813:CG813)-SUMIF($G$3:CG$3,"数量-出",$G813:CG813))),0)</f>
        <v>0</v>
      </c>
      <c r="CJ813" s="115">
        <f t="shared" si="510"/>
        <v>0</v>
      </c>
      <c r="CK813" s="125"/>
      <c r="CL813" s="126"/>
      <c r="CM813" s="123"/>
      <c r="CN813" s="112"/>
      <c r="CO813" s="119">
        <f t="shared" si="511"/>
        <v>0</v>
      </c>
      <c r="CP813" s="124"/>
      <c r="CQ813" s="115">
        <f>IFERROR(IF(CP813="",0,(SUMIF($G$3:CO$3,"金额-入",$G813:CO813)-SUMIF($G$3:CO$3,"金额-出",$G813:CO813))/(SUMIF($G$3:CO$3,"数量-入",$G813:CO813)-SUMIF($G$3:CO$3,"数量-出",$G813:CO813))),0)</f>
        <v>0</v>
      </c>
      <c r="CR813" s="115">
        <f t="shared" si="512"/>
        <v>0</v>
      </c>
      <c r="CS813" s="125"/>
      <c r="CT813" s="126"/>
      <c r="CU813" s="123"/>
      <c r="CV813" s="112"/>
      <c r="CW813" s="119">
        <f t="shared" si="513"/>
        <v>0</v>
      </c>
      <c r="CX813" s="124"/>
      <c r="CY813" s="115">
        <f>IFERROR(IF(CX813="",0,(SUMIF($G$3:CW$3,"金额-入",$G813:CW813)-SUMIF($G$3:CW$3,"金额-出",$G813:CW813))/(SUMIF($G$3:CW$3,"数量-入",$G813:CW813)-SUMIF($G$3:CW$3,"数量-出",$G813:CW813))),0)</f>
        <v>0</v>
      </c>
      <c r="CZ813" s="115">
        <f t="shared" si="514"/>
        <v>0</v>
      </c>
      <c r="DA813" s="125"/>
      <c r="DB813" s="126"/>
      <c r="DC813" s="123"/>
      <c r="DD813" s="112"/>
      <c r="DE813" s="119">
        <f t="shared" si="515"/>
        <v>0</v>
      </c>
      <c r="DF813" s="124"/>
      <c r="DG813" s="115">
        <f>IFERROR(IF(DF813="",0,(SUMIF($G$3:DE$3,"金额-入",$G813:DE813)-SUMIF($G$3:DE$3,"金额-出",$G813:DE813))/(SUMIF($G$3:DE$3,"数量-入",$G813:DE813)-SUMIF($G$3:DE$3,"数量-出",$G813:DE813))),0)</f>
        <v>0</v>
      </c>
      <c r="DH813" s="115">
        <f t="shared" si="516"/>
        <v>0</v>
      </c>
      <c r="DI813" s="125"/>
      <c r="DJ813" s="126"/>
      <c r="DK813" s="109">
        <f t="array" ref="DK813">MIN(IF(($G$3:$DJ$3="单价")*(G813:DJ813&lt;&gt;0),G813:DJ813))</f>
        <v>0</v>
      </c>
      <c r="DL813" s="97">
        <f t="array" ref="DL813">MAX(IF($G$3:$DJ$3="单价",G813:DJ813))</f>
        <v>0</v>
      </c>
      <c r="DM813" s="115">
        <f t="shared" si="517"/>
        <v>0</v>
      </c>
      <c r="DN813" s="127"/>
      <c r="DO813" s="2"/>
      <c r="DP813" s="11">
        <f t="shared" si="518"/>
        <v>0</v>
      </c>
      <c r="DQ813" s="11">
        <f t="shared" si="519"/>
        <v>0</v>
      </c>
      <c r="DR813" s="11"/>
      <c r="DS813" s="11"/>
      <c r="DT813" s="11"/>
      <c r="DU813" s="2"/>
      <c r="DV813" s="2"/>
      <c r="DW813" s="2"/>
      <c r="DX813" s="2"/>
      <c r="DY813" s="2"/>
    </row>
    <row r="814" spans="1:129" ht="18" hidden="1" customHeight="1" outlineLevel="1" x14ac:dyDescent="0.15">
      <c r="A814" s="2"/>
      <c r="B814" s="53">
        <f t="shared" si="482"/>
        <v>810</v>
      </c>
      <c r="C814" s="5"/>
      <c r="D814" s="6"/>
      <c r="E814" s="7"/>
      <c r="F814" s="8"/>
      <c r="G814" s="111"/>
      <c r="H814" s="112"/>
      <c r="I814" s="113">
        <f t="shared" si="485"/>
        <v>0</v>
      </c>
      <c r="J814" s="114">
        <f t="shared" si="486"/>
        <v>0</v>
      </c>
      <c r="K814" s="115">
        <f t="shared" si="483"/>
        <v>0</v>
      </c>
      <c r="L814" s="113">
        <f t="shared" si="487"/>
        <v>0</v>
      </c>
      <c r="M814" s="114">
        <f t="shared" si="488"/>
        <v>0</v>
      </c>
      <c r="N814" s="115">
        <f t="shared" si="484"/>
        <v>0</v>
      </c>
      <c r="O814" s="113">
        <f t="shared" si="489"/>
        <v>0</v>
      </c>
      <c r="P814" s="116">
        <f t="shared" si="490"/>
        <v>0</v>
      </c>
      <c r="Q814" s="117">
        <f t="shared" si="491"/>
        <v>0</v>
      </c>
      <c r="R814" s="118">
        <f t="shared" si="492"/>
        <v>0</v>
      </c>
      <c r="S814" s="111"/>
      <c r="T814" s="112"/>
      <c r="U814" s="119">
        <f t="shared" si="493"/>
        <v>0</v>
      </c>
      <c r="V814" s="120"/>
      <c r="W814" s="115">
        <f>IFERROR(IF(V814="",0,(SUMIF($G$3:U$3,"金额-入",$G814:U814)-SUMIF($G$3:U$3,"金额-出",$G814:U814))/(SUMIF($G$3:U$3,"数量-入",$G814:U814)-SUMIF($G$3:U$3,"数量-出",$G814:U814))),0)</f>
        <v>0</v>
      </c>
      <c r="X814" s="115">
        <f t="shared" si="494"/>
        <v>0</v>
      </c>
      <c r="Y814" s="121"/>
      <c r="Z814" s="122"/>
      <c r="AA814" s="111"/>
      <c r="AB814" s="112"/>
      <c r="AC814" s="119">
        <f t="shared" si="495"/>
        <v>0</v>
      </c>
      <c r="AD814" s="120"/>
      <c r="AE814" s="115">
        <f>IFERROR(IF(AD814="",0,(SUMIF($G$3:AC$3,"金额-入",$G814:AC814)-SUMIF($G$3:AC$3,"金额-出",$G814:AC814))/(SUMIF($G$3:AC$3,"数量-入",$G814:AC814)-SUMIF($G$3:AC$3,"数量-出",$G814:AC814))),0)</f>
        <v>0</v>
      </c>
      <c r="AF814" s="115">
        <f t="shared" si="496"/>
        <v>0</v>
      </c>
      <c r="AG814" s="121"/>
      <c r="AH814" s="122"/>
      <c r="AI814" s="123"/>
      <c r="AJ814" s="112"/>
      <c r="AK814" s="119">
        <f t="shared" si="497"/>
        <v>0</v>
      </c>
      <c r="AL814" s="124"/>
      <c r="AM814" s="115">
        <f>IFERROR(IF(AL814="",0,(SUMIF($G$3:AK$3,"金额-入",$G814:AK814)-SUMIF($G$3:AK$3,"金额-出",$G814:AK814))/(SUMIF($G$3:AK$3,"数量-入",$G814:AK814)-SUMIF($G$3:AK$3,"数量-出",$G814:AK814))),0)</f>
        <v>0</v>
      </c>
      <c r="AN814" s="115">
        <f t="shared" si="498"/>
        <v>0</v>
      </c>
      <c r="AO814" s="125"/>
      <c r="AP814" s="126"/>
      <c r="AQ814" s="123"/>
      <c r="AR814" s="112"/>
      <c r="AS814" s="119">
        <f t="shared" si="499"/>
        <v>0</v>
      </c>
      <c r="AT814" s="124"/>
      <c r="AU814" s="115">
        <f>IFERROR(IF(AT814="",0,(SUMIF($G$3:AS$3,"金额-入",$G814:AS814)-SUMIF($G$3:AS$3,"金额-出",$G814:AS814))/(SUMIF($G$3:AS$3,"数量-入",$G814:AS814)-SUMIF($G$3:AS$3,"数量-出",$G814:AS814))),0)</f>
        <v>0</v>
      </c>
      <c r="AV814" s="115">
        <f t="shared" si="500"/>
        <v>0</v>
      </c>
      <c r="AW814" s="125"/>
      <c r="AX814" s="126"/>
      <c r="AY814" s="123"/>
      <c r="AZ814" s="112"/>
      <c r="BA814" s="119">
        <f t="shared" si="501"/>
        <v>0</v>
      </c>
      <c r="BB814" s="124"/>
      <c r="BC814" s="115">
        <f>IFERROR(IF(BB814="",0,(SUMIF($G$3:BA$3,"金额-入",$G814:BA814)-SUMIF($G$3:BA$3,"金额-出",$G814:BA814))/(SUMIF($G$3:BA$3,"数量-入",$G814:BA814)-SUMIF($G$3:BA$3,"数量-出",$G814:BA814))),0)</f>
        <v>0</v>
      </c>
      <c r="BD814" s="115">
        <f t="shared" si="502"/>
        <v>0</v>
      </c>
      <c r="BE814" s="125"/>
      <c r="BF814" s="126"/>
      <c r="BG814" s="123"/>
      <c r="BH814" s="112"/>
      <c r="BI814" s="119">
        <f t="shared" si="503"/>
        <v>0</v>
      </c>
      <c r="BJ814" s="124"/>
      <c r="BK814" s="115">
        <f>IFERROR(IF(BJ814="",0,(SUMIF($G$3:BI$3,"金额-入",$G814:BI814)-SUMIF($G$3:BI$3,"金额-出",$G814:BI814))/(SUMIF($G$3:BI$3,"数量-入",$G814:BI814)-SUMIF($G$3:BI$3,"数量-出",$G814:BI814))),0)</f>
        <v>0</v>
      </c>
      <c r="BL814" s="115">
        <f t="shared" si="504"/>
        <v>0</v>
      </c>
      <c r="BM814" s="125"/>
      <c r="BN814" s="126"/>
      <c r="BO814" s="123"/>
      <c r="BP814" s="112"/>
      <c r="BQ814" s="119">
        <f t="shared" si="505"/>
        <v>0</v>
      </c>
      <c r="BR814" s="124"/>
      <c r="BS814" s="115">
        <f>IFERROR(IF(BR814="",0,(SUMIF($G$3:BQ$3,"金额-入",$G814:BQ814)-SUMIF($G$3:BQ$3,"金额-出",$G814:BQ814))/(SUMIF($G$3:BQ$3,"数量-入",$G814:BQ814)-SUMIF($G$3:BQ$3,"数量-出",$G814:BQ814))),0)</f>
        <v>0</v>
      </c>
      <c r="BT814" s="115">
        <f t="shared" si="506"/>
        <v>0</v>
      </c>
      <c r="BU814" s="125"/>
      <c r="BV814" s="126"/>
      <c r="BW814" s="123"/>
      <c r="BX814" s="112"/>
      <c r="BY814" s="119">
        <f t="shared" si="507"/>
        <v>0</v>
      </c>
      <c r="BZ814" s="124"/>
      <c r="CA814" s="115">
        <f>IFERROR(IF(BZ814="",0,(SUMIF($G$3:BY$3,"金额-入",$G814:BY814)-SUMIF($G$3:BY$3,"金额-出",$G814:BY814))/(SUMIF($G$3:BY$3,"数量-入",$G814:BY814)-SUMIF($G$3:BY$3,"数量-出",$G814:BY814))),0)</f>
        <v>0</v>
      </c>
      <c r="CB814" s="115">
        <f t="shared" si="508"/>
        <v>0</v>
      </c>
      <c r="CC814" s="125"/>
      <c r="CD814" s="126"/>
      <c r="CE814" s="123"/>
      <c r="CF814" s="112"/>
      <c r="CG814" s="119">
        <f t="shared" si="509"/>
        <v>0</v>
      </c>
      <c r="CH814" s="124"/>
      <c r="CI814" s="115">
        <f>IFERROR(IF(CH814="",0,(SUMIF($G$3:CG$3,"金额-入",$G814:CG814)-SUMIF($G$3:CG$3,"金额-出",$G814:CG814))/(SUMIF($G$3:CG$3,"数量-入",$G814:CG814)-SUMIF($G$3:CG$3,"数量-出",$G814:CG814))),0)</f>
        <v>0</v>
      </c>
      <c r="CJ814" s="115">
        <f t="shared" si="510"/>
        <v>0</v>
      </c>
      <c r="CK814" s="125"/>
      <c r="CL814" s="126"/>
      <c r="CM814" s="123"/>
      <c r="CN814" s="112"/>
      <c r="CO814" s="119">
        <f t="shared" si="511"/>
        <v>0</v>
      </c>
      <c r="CP814" s="124"/>
      <c r="CQ814" s="115">
        <f>IFERROR(IF(CP814="",0,(SUMIF($G$3:CO$3,"金额-入",$G814:CO814)-SUMIF($G$3:CO$3,"金额-出",$G814:CO814))/(SUMIF($G$3:CO$3,"数量-入",$G814:CO814)-SUMIF($G$3:CO$3,"数量-出",$G814:CO814))),0)</f>
        <v>0</v>
      </c>
      <c r="CR814" s="115">
        <f t="shared" si="512"/>
        <v>0</v>
      </c>
      <c r="CS814" s="125"/>
      <c r="CT814" s="126"/>
      <c r="CU814" s="123"/>
      <c r="CV814" s="112"/>
      <c r="CW814" s="119">
        <f t="shared" si="513"/>
        <v>0</v>
      </c>
      <c r="CX814" s="124"/>
      <c r="CY814" s="115">
        <f>IFERROR(IF(CX814="",0,(SUMIF($G$3:CW$3,"金额-入",$G814:CW814)-SUMIF($G$3:CW$3,"金额-出",$G814:CW814))/(SUMIF($G$3:CW$3,"数量-入",$G814:CW814)-SUMIF($G$3:CW$3,"数量-出",$G814:CW814))),0)</f>
        <v>0</v>
      </c>
      <c r="CZ814" s="115">
        <f t="shared" si="514"/>
        <v>0</v>
      </c>
      <c r="DA814" s="125"/>
      <c r="DB814" s="126"/>
      <c r="DC814" s="123"/>
      <c r="DD814" s="112"/>
      <c r="DE814" s="119">
        <f t="shared" si="515"/>
        <v>0</v>
      </c>
      <c r="DF814" s="124"/>
      <c r="DG814" s="115">
        <f>IFERROR(IF(DF814="",0,(SUMIF($G$3:DE$3,"金额-入",$G814:DE814)-SUMIF($G$3:DE$3,"金额-出",$G814:DE814))/(SUMIF($G$3:DE$3,"数量-入",$G814:DE814)-SUMIF($G$3:DE$3,"数量-出",$G814:DE814))),0)</f>
        <v>0</v>
      </c>
      <c r="DH814" s="115">
        <f t="shared" si="516"/>
        <v>0</v>
      </c>
      <c r="DI814" s="125"/>
      <c r="DJ814" s="126"/>
      <c r="DK814" s="109">
        <f t="array" ref="DK814">MIN(IF(($G$3:$DJ$3="单价")*(G814:DJ814&lt;&gt;0),G814:DJ814))</f>
        <v>0</v>
      </c>
      <c r="DL814" s="97">
        <f t="array" ref="DL814">MAX(IF($G$3:$DJ$3="单价",G814:DJ814))</f>
        <v>0</v>
      </c>
      <c r="DM814" s="115">
        <f t="shared" si="517"/>
        <v>0</v>
      </c>
      <c r="DN814" s="127"/>
      <c r="DO814" s="2"/>
      <c r="DP814" s="11">
        <f t="shared" si="518"/>
        <v>0</v>
      </c>
      <c r="DQ814" s="11">
        <f t="shared" si="519"/>
        <v>0</v>
      </c>
      <c r="DR814" s="11"/>
      <c r="DS814" s="11"/>
      <c r="DT814" s="11"/>
      <c r="DU814" s="2"/>
      <c r="DV814" s="2"/>
      <c r="DW814" s="2"/>
      <c r="DX814" s="2"/>
      <c r="DY814" s="2"/>
    </row>
    <row r="815" spans="1:129" ht="18" hidden="1" customHeight="1" outlineLevel="1" x14ac:dyDescent="0.15">
      <c r="A815" s="2"/>
      <c r="B815" s="53">
        <f t="shared" si="482"/>
        <v>811</v>
      </c>
      <c r="C815" s="5"/>
      <c r="D815" s="6"/>
      <c r="E815" s="7"/>
      <c r="F815" s="8"/>
      <c r="G815" s="111"/>
      <c r="H815" s="112"/>
      <c r="I815" s="113">
        <f t="shared" si="485"/>
        <v>0</v>
      </c>
      <c r="J815" s="114">
        <f t="shared" si="486"/>
        <v>0</v>
      </c>
      <c r="K815" s="115">
        <f t="shared" si="483"/>
        <v>0</v>
      </c>
      <c r="L815" s="113">
        <f t="shared" si="487"/>
        <v>0</v>
      </c>
      <c r="M815" s="114">
        <f t="shared" si="488"/>
        <v>0</v>
      </c>
      <c r="N815" s="115">
        <f t="shared" si="484"/>
        <v>0</v>
      </c>
      <c r="O815" s="113">
        <f t="shared" si="489"/>
        <v>0</v>
      </c>
      <c r="P815" s="116">
        <f t="shared" si="490"/>
        <v>0</v>
      </c>
      <c r="Q815" s="117">
        <f t="shared" si="491"/>
        <v>0</v>
      </c>
      <c r="R815" s="118">
        <f t="shared" si="492"/>
        <v>0</v>
      </c>
      <c r="S815" s="111"/>
      <c r="T815" s="112"/>
      <c r="U815" s="119">
        <f t="shared" si="493"/>
        <v>0</v>
      </c>
      <c r="V815" s="120"/>
      <c r="W815" s="115">
        <f>IFERROR(IF(V815="",0,(SUMIF($G$3:U$3,"金额-入",$G815:U815)-SUMIF($G$3:U$3,"金额-出",$G815:U815))/(SUMIF($G$3:U$3,"数量-入",$G815:U815)-SUMIF($G$3:U$3,"数量-出",$G815:U815))),0)</f>
        <v>0</v>
      </c>
      <c r="X815" s="115">
        <f t="shared" si="494"/>
        <v>0</v>
      </c>
      <c r="Y815" s="121"/>
      <c r="Z815" s="122"/>
      <c r="AA815" s="111"/>
      <c r="AB815" s="112"/>
      <c r="AC815" s="119">
        <f t="shared" si="495"/>
        <v>0</v>
      </c>
      <c r="AD815" s="120"/>
      <c r="AE815" s="115">
        <f>IFERROR(IF(AD815="",0,(SUMIF($G$3:AC$3,"金额-入",$G815:AC815)-SUMIF($G$3:AC$3,"金额-出",$G815:AC815))/(SUMIF($G$3:AC$3,"数量-入",$G815:AC815)-SUMIF($G$3:AC$3,"数量-出",$G815:AC815))),0)</f>
        <v>0</v>
      </c>
      <c r="AF815" s="115">
        <f t="shared" si="496"/>
        <v>0</v>
      </c>
      <c r="AG815" s="121"/>
      <c r="AH815" s="122"/>
      <c r="AI815" s="123"/>
      <c r="AJ815" s="112"/>
      <c r="AK815" s="119">
        <f t="shared" si="497"/>
        <v>0</v>
      </c>
      <c r="AL815" s="124"/>
      <c r="AM815" s="115">
        <f>IFERROR(IF(AL815="",0,(SUMIF($G$3:AK$3,"金额-入",$G815:AK815)-SUMIF($G$3:AK$3,"金额-出",$G815:AK815))/(SUMIF($G$3:AK$3,"数量-入",$G815:AK815)-SUMIF($G$3:AK$3,"数量-出",$G815:AK815))),0)</f>
        <v>0</v>
      </c>
      <c r="AN815" s="115">
        <f t="shared" si="498"/>
        <v>0</v>
      </c>
      <c r="AO815" s="125"/>
      <c r="AP815" s="126"/>
      <c r="AQ815" s="123"/>
      <c r="AR815" s="112"/>
      <c r="AS815" s="119">
        <f t="shared" si="499"/>
        <v>0</v>
      </c>
      <c r="AT815" s="124"/>
      <c r="AU815" s="115">
        <f>IFERROR(IF(AT815="",0,(SUMIF($G$3:AS$3,"金额-入",$G815:AS815)-SUMIF($G$3:AS$3,"金额-出",$G815:AS815))/(SUMIF($G$3:AS$3,"数量-入",$G815:AS815)-SUMIF($G$3:AS$3,"数量-出",$G815:AS815))),0)</f>
        <v>0</v>
      </c>
      <c r="AV815" s="115">
        <f t="shared" si="500"/>
        <v>0</v>
      </c>
      <c r="AW815" s="125"/>
      <c r="AX815" s="126"/>
      <c r="AY815" s="123"/>
      <c r="AZ815" s="112"/>
      <c r="BA815" s="119">
        <f t="shared" si="501"/>
        <v>0</v>
      </c>
      <c r="BB815" s="124"/>
      <c r="BC815" s="115">
        <f>IFERROR(IF(BB815="",0,(SUMIF($G$3:BA$3,"金额-入",$G815:BA815)-SUMIF($G$3:BA$3,"金额-出",$G815:BA815))/(SUMIF($G$3:BA$3,"数量-入",$G815:BA815)-SUMIF($G$3:BA$3,"数量-出",$G815:BA815))),0)</f>
        <v>0</v>
      </c>
      <c r="BD815" s="115">
        <f t="shared" si="502"/>
        <v>0</v>
      </c>
      <c r="BE815" s="125"/>
      <c r="BF815" s="126"/>
      <c r="BG815" s="123"/>
      <c r="BH815" s="112"/>
      <c r="BI815" s="119">
        <f t="shared" si="503"/>
        <v>0</v>
      </c>
      <c r="BJ815" s="124"/>
      <c r="BK815" s="115">
        <f>IFERROR(IF(BJ815="",0,(SUMIF($G$3:BI$3,"金额-入",$G815:BI815)-SUMIF($G$3:BI$3,"金额-出",$G815:BI815))/(SUMIF($G$3:BI$3,"数量-入",$G815:BI815)-SUMIF($G$3:BI$3,"数量-出",$G815:BI815))),0)</f>
        <v>0</v>
      </c>
      <c r="BL815" s="115">
        <f t="shared" si="504"/>
        <v>0</v>
      </c>
      <c r="BM815" s="125"/>
      <c r="BN815" s="126"/>
      <c r="BO815" s="123"/>
      <c r="BP815" s="112"/>
      <c r="BQ815" s="119">
        <f t="shared" si="505"/>
        <v>0</v>
      </c>
      <c r="BR815" s="124"/>
      <c r="BS815" s="115">
        <f>IFERROR(IF(BR815="",0,(SUMIF($G$3:BQ$3,"金额-入",$G815:BQ815)-SUMIF($G$3:BQ$3,"金额-出",$G815:BQ815))/(SUMIF($G$3:BQ$3,"数量-入",$G815:BQ815)-SUMIF($G$3:BQ$3,"数量-出",$G815:BQ815))),0)</f>
        <v>0</v>
      </c>
      <c r="BT815" s="115">
        <f t="shared" si="506"/>
        <v>0</v>
      </c>
      <c r="BU815" s="125"/>
      <c r="BV815" s="126"/>
      <c r="BW815" s="123"/>
      <c r="BX815" s="112"/>
      <c r="BY815" s="119">
        <f t="shared" si="507"/>
        <v>0</v>
      </c>
      <c r="BZ815" s="124"/>
      <c r="CA815" s="115">
        <f>IFERROR(IF(BZ815="",0,(SUMIF($G$3:BY$3,"金额-入",$G815:BY815)-SUMIF($G$3:BY$3,"金额-出",$G815:BY815))/(SUMIF($G$3:BY$3,"数量-入",$G815:BY815)-SUMIF($G$3:BY$3,"数量-出",$G815:BY815))),0)</f>
        <v>0</v>
      </c>
      <c r="CB815" s="115">
        <f t="shared" si="508"/>
        <v>0</v>
      </c>
      <c r="CC815" s="125"/>
      <c r="CD815" s="126"/>
      <c r="CE815" s="123"/>
      <c r="CF815" s="112"/>
      <c r="CG815" s="119">
        <f t="shared" si="509"/>
        <v>0</v>
      </c>
      <c r="CH815" s="124"/>
      <c r="CI815" s="115">
        <f>IFERROR(IF(CH815="",0,(SUMIF($G$3:CG$3,"金额-入",$G815:CG815)-SUMIF($G$3:CG$3,"金额-出",$G815:CG815))/(SUMIF($G$3:CG$3,"数量-入",$G815:CG815)-SUMIF($G$3:CG$3,"数量-出",$G815:CG815))),0)</f>
        <v>0</v>
      </c>
      <c r="CJ815" s="115">
        <f t="shared" si="510"/>
        <v>0</v>
      </c>
      <c r="CK815" s="125"/>
      <c r="CL815" s="126"/>
      <c r="CM815" s="123"/>
      <c r="CN815" s="112"/>
      <c r="CO815" s="119">
        <f t="shared" si="511"/>
        <v>0</v>
      </c>
      <c r="CP815" s="124"/>
      <c r="CQ815" s="115">
        <f>IFERROR(IF(CP815="",0,(SUMIF($G$3:CO$3,"金额-入",$G815:CO815)-SUMIF($G$3:CO$3,"金额-出",$G815:CO815))/(SUMIF($G$3:CO$3,"数量-入",$G815:CO815)-SUMIF($G$3:CO$3,"数量-出",$G815:CO815))),0)</f>
        <v>0</v>
      </c>
      <c r="CR815" s="115">
        <f t="shared" si="512"/>
        <v>0</v>
      </c>
      <c r="CS815" s="125"/>
      <c r="CT815" s="126"/>
      <c r="CU815" s="123"/>
      <c r="CV815" s="112"/>
      <c r="CW815" s="119">
        <f t="shared" si="513"/>
        <v>0</v>
      </c>
      <c r="CX815" s="124"/>
      <c r="CY815" s="115">
        <f>IFERROR(IF(CX815="",0,(SUMIF($G$3:CW$3,"金额-入",$G815:CW815)-SUMIF($G$3:CW$3,"金额-出",$G815:CW815))/(SUMIF($G$3:CW$3,"数量-入",$G815:CW815)-SUMIF($G$3:CW$3,"数量-出",$G815:CW815))),0)</f>
        <v>0</v>
      </c>
      <c r="CZ815" s="115">
        <f t="shared" si="514"/>
        <v>0</v>
      </c>
      <c r="DA815" s="125"/>
      <c r="DB815" s="126"/>
      <c r="DC815" s="123"/>
      <c r="DD815" s="112"/>
      <c r="DE815" s="119">
        <f t="shared" si="515"/>
        <v>0</v>
      </c>
      <c r="DF815" s="124"/>
      <c r="DG815" s="115">
        <f>IFERROR(IF(DF815="",0,(SUMIF($G$3:DE$3,"金额-入",$G815:DE815)-SUMIF($G$3:DE$3,"金额-出",$G815:DE815))/(SUMIF($G$3:DE$3,"数量-入",$G815:DE815)-SUMIF($G$3:DE$3,"数量-出",$G815:DE815))),0)</f>
        <v>0</v>
      </c>
      <c r="DH815" s="115">
        <f t="shared" si="516"/>
        <v>0</v>
      </c>
      <c r="DI815" s="125"/>
      <c r="DJ815" s="126"/>
      <c r="DK815" s="109">
        <f t="array" ref="DK815">MIN(IF(($G$3:$DJ$3="单价")*(G815:DJ815&lt;&gt;0),G815:DJ815))</f>
        <v>0</v>
      </c>
      <c r="DL815" s="97">
        <f t="array" ref="DL815">MAX(IF($G$3:$DJ$3="单价",G815:DJ815))</f>
        <v>0</v>
      </c>
      <c r="DM815" s="115">
        <f t="shared" si="517"/>
        <v>0</v>
      </c>
      <c r="DN815" s="127"/>
      <c r="DO815" s="2"/>
      <c r="DP815" s="11">
        <f t="shared" si="518"/>
        <v>0</v>
      </c>
      <c r="DQ815" s="11">
        <f t="shared" si="519"/>
        <v>0</v>
      </c>
      <c r="DR815" s="11"/>
      <c r="DS815" s="11"/>
      <c r="DT815" s="11"/>
      <c r="DU815" s="2"/>
      <c r="DV815" s="2"/>
      <c r="DW815" s="2"/>
      <c r="DX815" s="2"/>
      <c r="DY815" s="2"/>
    </row>
    <row r="816" spans="1:129" ht="18" hidden="1" customHeight="1" outlineLevel="1" x14ac:dyDescent="0.15">
      <c r="A816" s="2"/>
      <c r="B816" s="53">
        <f t="shared" si="482"/>
        <v>812</v>
      </c>
      <c r="C816" s="5"/>
      <c r="D816" s="6"/>
      <c r="E816" s="7"/>
      <c r="F816" s="8"/>
      <c r="G816" s="111"/>
      <c r="H816" s="112"/>
      <c r="I816" s="113">
        <f t="shared" si="485"/>
        <v>0</v>
      </c>
      <c r="J816" s="114">
        <f t="shared" si="486"/>
        <v>0</v>
      </c>
      <c r="K816" s="115">
        <f t="shared" si="483"/>
        <v>0</v>
      </c>
      <c r="L816" s="113">
        <f t="shared" si="487"/>
        <v>0</v>
      </c>
      <c r="M816" s="114">
        <f t="shared" si="488"/>
        <v>0</v>
      </c>
      <c r="N816" s="115">
        <f t="shared" si="484"/>
        <v>0</v>
      </c>
      <c r="O816" s="113">
        <f t="shared" si="489"/>
        <v>0</v>
      </c>
      <c r="P816" s="116">
        <f t="shared" si="490"/>
        <v>0</v>
      </c>
      <c r="Q816" s="117">
        <f t="shared" si="491"/>
        <v>0</v>
      </c>
      <c r="R816" s="118">
        <f t="shared" si="492"/>
        <v>0</v>
      </c>
      <c r="S816" s="111"/>
      <c r="T816" s="112"/>
      <c r="U816" s="119">
        <f t="shared" si="493"/>
        <v>0</v>
      </c>
      <c r="V816" s="120"/>
      <c r="W816" s="115">
        <f>IFERROR(IF(V816="",0,(SUMIF($G$3:U$3,"金额-入",$G816:U816)-SUMIF($G$3:U$3,"金额-出",$G816:U816))/(SUMIF($G$3:U$3,"数量-入",$G816:U816)-SUMIF($G$3:U$3,"数量-出",$G816:U816))),0)</f>
        <v>0</v>
      </c>
      <c r="X816" s="115">
        <f t="shared" si="494"/>
        <v>0</v>
      </c>
      <c r="Y816" s="121"/>
      <c r="Z816" s="122"/>
      <c r="AA816" s="111"/>
      <c r="AB816" s="112"/>
      <c r="AC816" s="119">
        <f t="shared" si="495"/>
        <v>0</v>
      </c>
      <c r="AD816" s="120"/>
      <c r="AE816" s="115">
        <f>IFERROR(IF(AD816="",0,(SUMIF($G$3:AC$3,"金额-入",$G816:AC816)-SUMIF($G$3:AC$3,"金额-出",$G816:AC816))/(SUMIF($G$3:AC$3,"数量-入",$G816:AC816)-SUMIF($G$3:AC$3,"数量-出",$G816:AC816))),0)</f>
        <v>0</v>
      </c>
      <c r="AF816" s="115">
        <f t="shared" si="496"/>
        <v>0</v>
      </c>
      <c r="AG816" s="121"/>
      <c r="AH816" s="122"/>
      <c r="AI816" s="123"/>
      <c r="AJ816" s="112"/>
      <c r="AK816" s="119">
        <f t="shared" si="497"/>
        <v>0</v>
      </c>
      <c r="AL816" s="124"/>
      <c r="AM816" s="115">
        <f>IFERROR(IF(AL816="",0,(SUMIF($G$3:AK$3,"金额-入",$G816:AK816)-SUMIF($G$3:AK$3,"金额-出",$G816:AK816))/(SUMIF($G$3:AK$3,"数量-入",$G816:AK816)-SUMIF($G$3:AK$3,"数量-出",$G816:AK816))),0)</f>
        <v>0</v>
      </c>
      <c r="AN816" s="115">
        <f t="shared" si="498"/>
        <v>0</v>
      </c>
      <c r="AO816" s="125"/>
      <c r="AP816" s="126"/>
      <c r="AQ816" s="123"/>
      <c r="AR816" s="112"/>
      <c r="AS816" s="119">
        <f t="shared" si="499"/>
        <v>0</v>
      </c>
      <c r="AT816" s="124"/>
      <c r="AU816" s="115">
        <f>IFERROR(IF(AT816="",0,(SUMIF($G$3:AS$3,"金额-入",$G816:AS816)-SUMIF($G$3:AS$3,"金额-出",$G816:AS816))/(SUMIF($G$3:AS$3,"数量-入",$G816:AS816)-SUMIF($G$3:AS$3,"数量-出",$G816:AS816))),0)</f>
        <v>0</v>
      </c>
      <c r="AV816" s="115">
        <f t="shared" si="500"/>
        <v>0</v>
      </c>
      <c r="AW816" s="125"/>
      <c r="AX816" s="126"/>
      <c r="AY816" s="123"/>
      <c r="AZ816" s="112"/>
      <c r="BA816" s="119">
        <f t="shared" si="501"/>
        <v>0</v>
      </c>
      <c r="BB816" s="124"/>
      <c r="BC816" s="115">
        <f>IFERROR(IF(BB816="",0,(SUMIF($G$3:BA$3,"金额-入",$G816:BA816)-SUMIF($G$3:BA$3,"金额-出",$G816:BA816))/(SUMIF($G$3:BA$3,"数量-入",$G816:BA816)-SUMIF($G$3:BA$3,"数量-出",$G816:BA816))),0)</f>
        <v>0</v>
      </c>
      <c r="BD816" s="115">
        <f t="shared" si="502"/>
        <v>0</v>
      </c>
      <c r="BE816" s="125"/>
      <c r="BF816" s="126"/>
      <c r="BG816" s="123"/>
      <c r="BH816" s="112"/>
      <c r="BI816" s="119">
        <f t="shared" si="503"/>
        <v>0</v>
      </c>
      <c r="BJ816" s="124"/>
      <c r="BK816" s="115">
        <f>IFERROR(IF(BJ816="",0,(SUMIF($G$3:BI$3,"金额-入",$G816:BI816)-SUMIF($G$3:BI$3,"金额-出",$G816:BI816))/(SUMIF($G$3:BI$3,"数量-入",$G816:BI816)-SUMIF($G$3:BI$3,"数量-出",$G816:BI816))),0)</f>
        <v>0</v>
      </c>
      <c r="BL816" s="115">
        <f t="shared" si="504"/>
        <v>0</v>
      </c>
      <c r="BM816" s="125"/>
      <c r="BN816" s="126"/>
      <c r="BO816" s="123"/>
      <c r="BP816" s="112"/>
      <c r="BQ816" s="119">
        <f t="shared" si="505"/>
        <v>0</v>
      </c>
      <c r="BR816" s="124"/>
      <c r="BS816" s="115">
        <f>IFERROR(IF(BR816="",0,(SUMIF($G$3:BQ$3,"金额-入",$G816:BQ816)-SUMIF($G$3:BQ$3,"金额-出",$G816:BQ816))/(SUMIF($G$3:BQ$3,"数量-入",$G816:BQ816)-SUMIF($G$3:BQ$3,"数量-出",$G816:BQ816))),0)</f>
        <v>0</v>
      </c>
      <c r="BT816" s="115">
        <f t="shared" si="506"/>
        <v>0</v>
      </c>
      <c r="BU816" s="125"/>
      <c r="BV816" s="126"/>
      <c r="BW816" s="123"/>
      <c r="BX816" s="112"/>
      <c r="BY816" s="119">
        <f t="shared" si="507"/>
        <v>0</v>
      </c>
      <c r="BZ816" s="124"/>
      <c r="CA816" s="115">
        <f>IFERROR(IF(BZ816="",0,(SUMIF($G$3:BY$3,"金额-入",$G816:BY816)-SUMIF($G$3:BY$3,"金额-出",$G816:BY816))/(SUMIF($G$3:BY$3,"数量-入",$G816:BY816)-SUMIF($G$3:BY$3,"数量-出",$G816:BY816))),0)</f>
        <v>0</v>
      </c>
      <c r="CB816" s="115">
        <f t="shared" si="508"/>
        <v>0</v>
      </c>
      <c r="CC816" s="125"/>
      <c r="CD816" s="126"/>
      <c r="CE816" s="123"/>
      <c r="CF816" s="112"/>
      <c r="CG816" s="119">
        <f t="shared" si="509"/>
        <v>0</v>
      </c>
      <c r="CH816" s="124"/>
      <c r="CI816" s="115">
        <f>IFERROR(IF(CH816="",0,(SUMIF($G$3:CG$3,"金额-入",$G816:CG816)-SUMIF($G$3:CG$3,"金额-出",$G816:CG816))/(SUMIF($G$3:CG$3,"数量-入",$G816:CG816)-SUMIF($G$3:CG$3,"数量-出",$G816:CG816))),0)</f>
        <v>0</v>
      </c>
      <c r="CJ816" s="115">
        <f t="shared" si="510"/>
        <v>0</v>
      </c>
      <c r="CK816" s="125"/>
      <c r="CL816" s="126"/>
      <c r="CM816" s="123"/>
      <c r="CN816" s="112"/>
      <c r="CO816" s="119">
        <f t="shared" si="511"/>
        <v>0</v>
      </c>
      <c r="CP816" s="124"/>
      <c r="CQ816" s="115">
        <f>IFERROR(IF(CP816="",0,(SUMIF($G$3:CO$3,"金额-入",$G816:CO816)-SUMIF($G$3:CO$3,"金额-出",$G816:CO816))/(SUMIF($G$3:CO$3,"数量-入",$G816:CO816)-SUMIF($G$3:CO$3,"数量-出",$G816:CO816))),0)</f>
        <v>0</v>
      </c>
      <c r="CR816" s="115">
        <f t="shared" si="512"/>
        <v>0</v>
      </c>
      <c r="CS816" s="125"/>
      <c r="CT816" s="126"/>
      <c r="CU816" s="123"/>
      <c r="CV816" s="112"/>
      <c r="CW816" s="119">
        <f t="shared" si="513"/>
        <v>0</v>
      </c>
      <c r="CX816" s="124"/>
      <c r="CY816" s="115">
        <f>IFERROR(IF(CX816="",0,(SUMIF($G$3:CW$3,"金额-入",$G816:CW816)-SUMIF($G$3:CW$3,"金额-出",$G816:CW816))/(SUMIF($G$3:CW$3,"数量-入",$G816:CW816)-SUMIF($G$3:CW$3,"数量-出",$G816:CW816))),0)</f>
        <v>0</v>
      </c>
      <c r="CZ816" s="115">
        <f t="shared" si="514"/>
        <v>0</v>
      </c>
      <c r="DA816" s="125"/>
      <c r="DB816" s="126"/>
      <c r="DC816" s="123"/>
      <c r="DD816" s="112"/>
      <c r="DE816" s="119">
        <f t="shared" si="515"/>
        <v>0</v>
      </c>
      <c r="DF816" s="124"/>
      <c r="DG816" s="115">
        <f>IFERROR(IF(DF816="",0,(SUMIF($G$3:DE$3,"金额-入",$G816:DE816)-SUMIF($G$3:DE$3,"金额-出",$G816:DE816))/(SUMIF($G$3:DE$3,"数量-入",$G816:DE816)-SUMIF($G$3:DE$3,"数量-出",$G816:DE816))),0)</f>
        <v>0</v>
      </c>
      <c r="DH816" s="115">
        <f t="shared" si="516"/>
        <v>0</v>
      </c>
      <c r="DI816" s="125"/>
      <c r="DJ816" s="126"/>
      <c r="DK816" s="109">
        <f t="array" ref="DK816">MIN(IF(($G$3:$DJ$3="单价")*(G816:DJ816&lt;&gt;0),G816:DJ816))</f>
        <v>0</v>
      </c>
      <c r="DL816" s="97">
        <f t="array" ref="DL816">MAX(IF($G$3:$DJ$3="单价",G816:DJ816))</f>
        <v>0</v>
      </c>
      <c r="DM816" s="115">
        <f t="shared" si="517"/>
        <v>0</v>
      </c>
      <c r="DN816" s="127"/>
      <c r="DO816" s="2"/>
      <c r="DP816" s="11">
        <f t="shared" si="518"/>
        <v>0</v>
      </c>
      <c r="DQ816" s="11">
        <f t="shared" si="519"/>
        <v>0</v>
      </c>
      <c r="DR816" s="11"/>
      <c r="DS816" s="11"/>
      <c r="DT816" s="11"/>
      <c r="DU816" s="2"/>
      <c r="DV816" s="2"/>
      <c r="DW816" s="2"/>
      <c r="DX816" s="2"/>
      <c r="DY816" s="2"/>
    </row>
    <row r="817" spans="1:129" ht="18" hidden="1" customHeight="1" outlineLevel="1" x14ac:dyDescent="0.15">
      <c r="A817" s="2"/>
      <c r="B817" s="53">
        <f t="shared" si="482"/>
        <v>813</v>
      </c>
      <c r="C817" s="5"/>
      <c r="D817" s="6"/>
      <c r="E817" s="7"/>
      <c r="F817" s="8"/>
      <c r="G817" s="111"/>
      <c r="H817" s="112"/>
      <c r="I817" s="113">
        <f t="shared" si="485"/>
        <v>0</v>
      </c>
      <c r="J817" s="114">
        <f t="shared" si="486"/>
        <v>0</v>
      </c>
      <c r="K817" s="115">
        <f t="shared" si="483"/>
        <v>0</v>
      </c>
      <c r="L817" s="113">
        <f t="shared" si="487"/>
        <v>0</v>
      </c>
      <c r="M817" s="114">
        <f t="shared" si="488"/>
        <v>0</v>
      </c>
      <c r="N817" s="115">
        <f t="shared" si="484"/>
        <v>0</v>
      </c>
      <c r="O817" s="113">
        <f t="shared" si="489"/>
        <v>0</v>
      </c>
      <c r="P817" s="116">
        <f t="shared" si="490"/>
        <v>0</v>
      </c>
      <c r="Q817" s="117">
        <f t="shared" si="491"/>
        <v>0</v>
      </c>
      <c r="R817" s="118">
        <f t="shared" si="492"/>
        <v>0</v>
      </c>
      <c r="S817" s="111"/>
      <c r="T817" s="112"/>
      <c r="U817" s="119">
        <f t="shared" si="493"/>
        <v>0</v>
      </c>
      <c r="V817" s="120"/>
      <c r="W817" s="115">
        <f>IFERROR(IF(V817="",0,(SUMIF($G$3:U$3,"金额-入",$G817:U817)-SUMIF($G$3:U$3,"金额-出",$G817:U817))/(SUMIF($G$3:U$3,"数量-入",$G817:U817)-SUMIF($G$3:U$3,"数量-出",$G817:U817))),0)</f>
        <v>0</v>
      </c>
      <c r="X817" s="115">
        <f t="shared" si="494"/>
        <v>0</v>
      </c>
      <c r="Y817" s="121"/>
      <c r="Z817" s="122"/>
      <c r="AA817" s="111"/>
      <c r="AB817" s="112"/>
      <c r="AC817" s="119">
        <f t="shared" si="495"/>
        <v>0</v>
      </c>
      <c r="AD817" s="120"/>
      <c r="AE817" s="115">
        <f>IFERROR(IF(AD817="",0,(SUMIF($G$3:AC$3,"金额-入",$G817:AC817)-SUMIF($G$3:AC$3,"金额-出",$G817:AC817))/(SUMIF($G$3:AC$3,"数量-入",$G817:AC817)-SUMIF($G$3:AC$3,"数量-出",$G817:AC817))),0)</f>
        <v>0</v>
      </c>
      <c r="AF817" s="115">
        <f t="shared" si="496"/>
        <v>0</v>
      </c>
      <c r="AG817" s="121"/>
      <c r="AH817" s="122"/>
      <c r="AI817" s="123"/>
      <c r="AJ817" s="112"/>
      <c r="AK817" s="119">
        <f t="shared" si="497"/>
        <v>0</v>
      </c>
      <c r="AL817" s="124"/>
      <c r="AM817" s="115">
        <f>IFERROR(IF(AL817="",0,(SUMIF($G$3:AK$3,"金额-入",$G817:AK817)-SUMIF($G$3:AK$3,"金额-出",$G817:AK817))/(SUMIF($G$3:AK$3,"数量-入",$G817:AK817)-SUMIF($G$3:AK$3,"数量-出",$G817:AK817))),0)</f>
        <v>0</v>
      </c>
      <c r="AN817" s="115">
        <f t="shared" si="498"/>
        <v>0</v>
      </c>
      <c r="AO817" s="125"/>
      <c r="AP817" s="126"/>
      <c r="AQ817" s="123"/>
      <c r="AR817" s="112"/>
      <c r="AS817" s="119">
        <f t="shared" si="499"/>
        <v>0</v>
      </c>
      <c r="AT817" s="124"/>
      <c r="AU817" s="115">
        <f>IFERROR(IF(AT817="",0,(SUMIF($G$3:AS$3,"金额-入",$G817:AS817)-SUMIF($G$3:AS$3,"金额-出",$G817:AS817))/(SUMIF($G$3:AS$3,"数量-入",$G817:AS817)-SUMIF($G$3:AS$3,"数量-出",$G817:AS817))),0)</f>
        <v>0</v>
      </c>
      <c r="AV817" s="115">
        <f t="shared" si="500"/>
        <v>0</v>
      </c>
      <c r="AW817" s="125"/>
      <c r="AX817" s="126"/>
      <c r="AY817" s="123"/>
      <c r="AZ817" s="112"/>
      <c r="BA817" s="119">
        <f t="shared" si="501"/>
        <v>0</v>
      </c>
      <c r="BB817" s="124"/>
      <c r="BC817" s="115">
        <f>IFERROR(IF(BB817="",0,(SUMIF($G$3:BA$3,"金额-入",$G817:BA817)-SUMIF($G$3:BA$3,"金额-出",$G817:BA817))/(SUMIF($G$3:BA$3,"数量-入",$G817:BA817)-SUMIF($G$3:BA$3,"数量-出",$G817:BA817))),0)</f>
        <v>0</v>
      </c>
      <c r="BD817" s="115">
        <f t="shared" si="502"/>
        <v>0</v>
      </c>
      <c r="BE817" s="125"/>
      <c r="BF817" s="126"/>
      <c r="BG817" s="123"/>
      <c r="BH817" s="112"/>
      <c r="BI817" s="119">
        <f t="shared" si="503"/>
        <v>0</v>
      </c>
      <c r="BJ817" s="124"/>
      <c r="BK817" s="115">
        <f>IFERROR(IF(BJ817="",0,(SUMIF($G$3:BI$3,"金额-入",$G817:BI817)-SUMIF($G$3:BI$3,"金额-出",$G817:BI817))/(SUMIF($G$3:BI$3,"数量-入",$G817:BI817)-SUMIF($G$3:BI$3,"数量-出",$G817:BI817))),0)</f>
        <v>0</v>
      </c>
      <c r="BL817" s="115">
        <f t="shared" si="504"/>
        <v>0</v>
      </c>
      <c r="BM817" s="125"/>
      <c r="BN817" s="126"/>
      <c r="BO817" s="123"/>
      <c r="BP817" s="112"/>
      <c r="BQ817" s="119">
        <f t="shared" si="505"/>
        <v>0</v>
      </c>
      <c r="BR817" s="124"/>
      <c r="BS817" s="115">
        <f>IFERROR(IF(BR817="",0,(SUMIF($G$3:BQ$3,"金额-入",$G817:BQ817)-SUMIF($G$3:BQ$3,"金额-出",$G817:BQ817))/(SUMIF($G$3:BQ$3,"数量-入",$G817:BQ817)-SUMIF($G$3:BQ$3,"数量-出",$G817:BQ817))),0)</f>
        <v>0</v>
      </c>
      <c r="BT817" s="115">
        <f t="shared" si="506"/>
        <v>0</v>
      </c>
      <c r="BU817" s="125"/>
      <c r="BV817" s="126"/>
      <c r="BW817" s="123"/>
      <c r="BX817" s="112"/>
      <c r="BY817" s="119">
        <f t="shared" si="507"/>
        <v>0</v>
      </c>
      <c r="BZ817" s="124"/>
      <c r="CA817" s="115">
        <f>IFERROR(IF(BZ817="",0,(SUMIF($G$3:BY$3,"金额-入",$G817:BY817)-SUMIF($G$3:BY$3,"金额-出",$G817:BY817))/(SUMIF($G$3:BY$3,"数量-入",$G817:BY817)-SUMIF($G$3:BY$3,"数量-出",$G817:BY817))),0)</f>
        <v>0</v>
      </c>
      <c r="CB817" s="115">
        <f t="shared" si="508"/>
        <v>0</v>
      </c>
      <c r="CC817" s="125"/>
      <c r="CD817" s="126"/>
      <c r="CE817" s="123"/>
      <c r="CF817" s="112"/>
      <c r="CG817" s="119">
        <f t="shared" si="509"/>
        <v>0</v>
      </c>
      <c r="CH817" s="124"/>
      <c r="CI817" s="115">
        <f>IFERROR(IF(CH817="",0,(SUMIF($G$3:CG$3,"金额-入",$G817:CG817)-SUMIF($G$3:CG$3,"金额-出",$G817:CG817))/(SUMIF($G$3:CG$3,"数量-入",$G817:CG817)-SUMIF($G$3:CG$3,"数量-出",$G817:CG817))),0)</f>
        <v>0</v>
      </c>
      <c r="CJ817" s="115">
        <f t="shared" si="510"/>
        <v>0</v>
      </c>
      <c r="CK817" s="125"/>
      <c r="CL817" s="126"/>
      <c r="CM817" s="123"/>
      <c r="CN817" s="112"/>
      <c r="CO817" s="119">
        <f t="shared" si="511"/>
        <v>0</v>
      </c>
      <c r="CP817" s="124"/>
      <c r="CQ817" s="115">
        <f>IFERROR(IF(CP817="",0,(SUMIF($G$3:CO$3,"金额-入",$G817:CO817)-SUMIF($G$3:CO$3,"金额-出",$G817:CO817))/(SUMIF($G$3:CO$3,"数量-入",$G817:CO817)-SUMIF($G$3:CO$3,"数量-出",$G817:CO817))),0)</f>
        <v>0</v>
      </c>
      <c r="CR817" s="115">
        <f t="shared" si="512"/>
        <v>0</v>
      </c>
      <c r="CS817" s="125"/>
      <c r="CT817" s="126"/>
      <c r="CU817" s="123"/>
      <c r="CV817" s="112"/>
      <c r="CW817" s="119">
        <f t="shared" si="513"/>
        <v>0</v>
      </c>
      <c r="CX817" s="124"/>
      <c r="CY817" s="115">
        <f>IFERROR(IF(CX817="",0,(SUMIF($G$3:CW$3,"金额-入",$G817:CW817)-SUMIF($G$3:CW$3,"金额-出",$G817:CW817))/(SUMIF($G$3:CW$3,"数量-入",$G817:CW817)-SUMIF($G$3:CW$3,"数量-出",$G817:CW817))),0)</f>
        <v>0</v>
      </c>
      <c r="CZ817" s="115">
        <f t="shared" si="514"/>
        <v>0</v>
      </c>
      <c r="DA817" s="125"/>
      <c r="DB817" s="126"/>
      <c r="DC817" s="123"/>
      <c r="DD817" s="112"/>
      <c r="DE817" s="119">
        <f t="shared" si="515"/>
        <v>0</v>
      </c>
      <c r="DF817" s="124"/>
      <c r="DG817" s="115">
        <f>IFERROR(IF(DF817="",0,(SUMIF($G$3:DE$3,"金额-入",$G817:DE817)-SUMIF($G$3:DE$3,"金额-出",$G817:DE817))/(SUMIF($G$3:DE$3,"数量-入",$G817:DE817)-SUMIF($G$3:DE$3,"数量-出",$G817:DE817))),0)</f>
        <v>0</v>
      </c>
      <c r="DH817" s="115">
        <f t="shared" si="516"/>
        <v>0</v>
      </c>
      <c r="DI817" s="125"/>
      <c r="DJ817" s="126"/>
      <c r="DK817" s="109">
        <f t="array" ref="DK817">MIN(IF(($G$3:$DJ$3="单价")*(G817:DJ817&lt;&gt;0),G817:DJ817))</f>
        <v>0</v>
      </c>
      <c r="DL817" s="97">
        <f t="array" ref="DL817">MAX(IF($G$3:$DJ$3="单价",G817:DJ817))</f>
        <v>0</v>
      </c>
      <c r="DM817" s="115">
        <f t="shared" si="517"/>
        <v>0</v>
      </c>
      <c r="DN817" s="127"/>
      <c r="DO817" s="2"/>
      <c r="DP817" s="11">
        <f t="shared" si="518"/>
        <v>0</v>
      </c>
      <c r="DQ817" s="11">
        <f t="shared" si="519"/>
        <v>0</v>
      </c>
      <c r="DR817" s="11"/>
      <c r="DS817" s="11"/>
      <c r="DT817" s="11"/>
      <c r="DU817" s="2"/>
      <c r="DV817" s="2"/>
      <c r="DW817" s="2"/>
      <c r="DX817" s="2"/>
      <c r="DY817" s="2"/>
    </row>
    <row r="818" spans="1:129" ht="18" hidden="1" customHeight="1" outlineLevel="1" x14ac:dyDescent="0.15">
      <c r="A818" s="2"/>
      <c r="B818" s="53">
        <f t="shared" si="482"/>
        <v>814</v>
      </c>
      <c r="C818" s="5"/>
      <c r="D818" s="6"/>
      <c r="E818" s="7"/>
      <c r="F818" s="8"/>
      <c r="G818" s="111"/>
      <c r="H818" s="112"/>
      <c r="I818" s="113">
        <f t="shared" si="485"/>
        <v>0</v>
      </c>
      <c r="J818" s="114">
        <f t="shared" si="486"/>
        <v>0</v>
      </c>
      <c r="K818" s="115">
        <f t="shared" si="483"/>
        <v>0</v>
      </c>
      <c r="L818" s="113">
        <f t="shared" si="487"/>
        <v>0</v>
      </c>
      <c r="M818" s="114">
        <f t="shared" si="488"/>
        <v>0</v>
      </c>
      <c r="N818" s="115">
        <f t="shared" si="484"/>
        <v>0</v>
      </c>
      <c r="O818" s="113">
        <f t="shared" si="489"/>
        <v>0</v>
      </c>
      <c r="P818" s="116">
        <f t="shared" si="490"/>
        <v>0</v>
      </c>
      <c r="Q818" s="117">
        <f t="shared" si="491"/>
        <v>0</v>
      </c>
      <c r="R818" s="118">
        <f t="shared" si="492"/>
        <v>0</v>
      </c>
      <c r="S818" s="111"/>
      <c r="T818" s="112"/>
      <c r="U818" s="119">
        <f t="shared" si="493"/>
        <v>0</v>
      </c>
      <c r="V818" s="120"/>
      <c r="W818" s="115">
        <f>IFERROR(IF(V818="",0,(SUMIF($G$3:U$3,"金额-入",$G818:U818)-SUMIF($G$3:U$3,"金额-出",$G818:U818))/(SUMIF($G$3:U$3,"数量-入",$G818:U818)-SUMIF($G$3:U$3,"数量-出",$G818:U818))),0)</f>
        <v>0</v>
      </c>
      <c r="X818" s="115">
        <f t="shared" si="494"/>
        <v>0</v>
      </c>
      <c r="Y818" s="121"/>
      <c r="Z818" s="122"/>
      <c r="AA818" s="111"/>
      <c r="AB818" s="112"/>
      <c r="AC818" s="119">
        <f t="shared" si="495"/>
        <v>0</v>
      </c>
      <c r="AD818" s="120"/>
      <c r="AE818" s="115">
        <f>IFERROR(IF(AD818="",0,(SUMIF($G$3:AC$3,"金额-入",$G818:AC818)-SUMIF($G$3:AC$3,"金额-出",$G818:AC818))/(SUMIF($G$3:AC$3,"数量-入",$G818:AC818)-SUMIF($G$3:AC$3,"数量-出",$G818:AC818))),0)</f>
        <v>0</v>
      </c>
      <c r="AF818" s="115">
        <f t="shared" si="496"/>
        <v>0</v>
      </c>
      <c r="AG818" s="121"/>
      <c r="AH818" s="122"/>
      <c r="AI818" s="123"/>
      <c r="AJ818" s="112"/>
      <c r="AK818" s="119">
        <f t="shared" si="497"/>
        <v>0</v>
      </c>
      <c r="AL818" s="124"/>
      <c r="AM818" s="115">
        <f>IFERROR(IF(AL818="",0,(SUMIF($G$3:AK$3,"金额-入",$G818:AK818)-SUMIF($G$3:AK$3,"金额-出",$G818:AK818))/(SUMIF($G$3:AK$3,"数量-入",$G818:AK818)-SUMIF($G$3:AK$3,"数量-出",$G818:AK818))),0)</f>
        <v>0</v>
      </c>
      <c r="AN818" s="115">
        <f t="shared" si="498"/>
        <v>0</v>
      </c>
      <c r="AO818" s="125"/>
      <c r="AP818" s="126"/>
      <c r="AQ818" s="123"/>
      <c r="AR818" s="112"/>
      <c r="AS818" s="119">
        <f t="shared" si="499"/>
        <v>0</v>
      </c>
      <c r="AT818" s="124"/>
      <c r="AU818" s="115">
        <f>IFERROR(IF(AT818="",0,(SUMIF($G$3:AS$3,"金额-入",$G818:AS818)-SUMIF($G$3:AS$3,"金额-出",$G818:AS818))/(SUMIF($G$3:AS$3,"数量-入",$G818:AS818)-SUMIF($G$3:AS$3,"数量-出",$G818:AS818))),0)</f>
        <v>0</v>
      </c>
      <c r="AV818" s="115">
        <f t="shared" si="500"/>
        <v>0</v>
      </c>
      <c r="AW818" s="125"/>
      <c r="AX818" s="126"/>
      <c r="AY818" s="123"/>
      <c r="AZ818" s="112"/>
      <c r="BA818" s="119">
        <f t="shared" si="501"/>
        <v>0</v>
      </c>
      <c r="BB818" s="124"/>
      <c r="BC818" s="115">
        <f>IFERROR(IF(BB818="",0,(SUMIF($G$3:BA$3,"金额-入",$G818:BA818)-SUMIF($G$3:BA$3,"金额-出",$G818:BA818))/(SUMIF($G$3:BA$3,"数量-入",$G818:BA818)-SUMIF($G$3:BA$3,"数量-出",$G818:BA818))),0)</f>
        <v>0</v>
      </c>
      <c r="BD818" s="115">
        <f t="shared" si="502"/>
        <v>0</v>
      </c>
      <c r="BE818" s="125"/>
      <c r="BF818" s="126"/>
      <c r="BG818" s="123"/>
      <c r="BH818" s="112"/>
      <c r="BI818" s="119">
        <f t="shared" si="503"/>
        <v>0</v>
      </c>
      <c r="BJ818" s="124"/>
      <c r="BK818" s="115">
        <f>IFERROR(IF(BJ818="",0,(SUMIF($G$3:BI$3,"金额-入",$G818:BI818)-SUMIF($G$3:BI$3,"金额-出",$G818:BI818))/(SUMIF($G$3:BI$3,"数量-入",$G818:BI818)-SUMIF($G$3:BI$3,"数量-出",$G818:BI818))),0)</f>
        <v>0</v>
      </c>
      <c r="BL818" s="115">
        <f t="shared" si="504"/>
        <v>0</v>
      </c>
      <c r="BM818" s="125"/>
      <c r="BN818" s="126"/>
      <c r="BO818" s="123"/>
      <c r="BP818" s="112"/>
      <c r="BQ818" s="119">
        <f t="shared" si="505"/>
        <v>0</v>
      </c>
      <c r="BR818" s="124"/>
      <c r="BS818" s="115">
        <f>IFERROR(IF(BR818="",0,(SUMIF($G$3:BQ$3,"金额-入",$G818:BQ818)-SUMIF($G$3:BQ$3,"金额-出",$G818:BQ818))/(SUMIF($G$3:BQ$3,"数量-入",$G818:BQ818)-SUMIF($G$3:BQ$3,"数量-出",$G818:BQ818))),0)</f>
        <v>0</v>
      </c>
      <c r="BT818" s="115">
        <f t="shared" si="506"/>
        <v>0</v>
      </c>
      <c r="BU818" s="125"/>
      <c r="BV818" s="126"/>
      <c r="BW818" s="123"/>
      <c r="BX818" s="112"/>
      <c r="BY818" s="119">
        <f t="shared" si="507"/>
        <v>0</v>
      </c>
      <c r="BZ818" s="124"/>
      <c r="CA818" s="115">
        <f>IFERROR(IF(BZ818="",0,(SUMIF($G$3:BY$3,"金额-入",$G818:BY818)-SUMIF($G$3:BY$3,"金额-出",$G818:BY818))/(SUMIF($G$3:BY$3,"数量-入",$G818:BY818)-SUMIF($G$3:BY$3,"数量-出",$G818:BY818))),0)</f>
        <v>0</v>
      </c>
      <c r="CB818" s="115">
        <f t="shared" si="508"/>
        <v>0</v>
      </c>
      <c r="CC818" s="125"/>
      <c r="CD818" s="126"/>
      <c r="CE818" s="123"/>
      <c r="CF818" s="112"/>
      <c r="CG818" s="119">
        <f t="shared" si="509"/>
        <v>0</v>
      </c>
      <c r="CH818" s="124"/>
      <c r="CI818" s="115">
        <f>IFERROR(IF(CH818="",0,(SUMIF($G$3:CG$3,"金额-入",$G818:CG818)-SUMIF($G$3:CG$3,"金额-出",$G818:CG818))/(SUMIF($G$3:CG$3,"数量-入",$G818:CG818)-SUMIF($G$3:CG$3,"数量-出",$G818:CG818))),0)</f>
        <v>0</v>
      </c>
      <c r="CJ818" s="115">
        <f t="shared" si="510"/>
        <v>0</v>
      </c>
      <c r="CK818" s="125"/>
      <c r="CL818" s="126"/>
      <c r="CM818" s="123"/>
      <c r="CN818" s="112"/>
      <c r="CO818" s="119">
        <f t="shared" si="511"/>
        <v>0</v>
      </c>
      <c r="CP818" s="124"/>
      <c r="CQ818" s="115">
        <f>IFERROR(IF(CP818="",0,(SUMIF($G$3:CO$3,"金额-入",$G818:CO818)-SUMIF($G$3:CO$3,"金额-出",$G818:CO818))/(SUMIF($G$3:CO$3,"数量-入",$G818:CO818)-SUMIF($G$3:CO$3,"数量-出",$G818:CO818))),0)</f>
        <v>0</v>
      </c>
      <c r="CR818" s="115">
        <f t="shared" si="512"/>
        <v>0</v>
      </c>
      <c r="CS818" s="125"/>
      <c r="CT818" s="126"/>
      <c r="CU818" s="123"/>
      <c r="CV818" s="112"/>
      <c r="CW818" s="119">
        <f t="shared" si="513"/>
        <v>0</v>
      </c>
      <c r="CX818" s="124"/>
      <c r="CY818" s="115">
        <f>IFERROR(IF(CX818="",0,(SUMIF($G$3:CW$3,"金额-入",$G818:CW818)-SUMIF($G$3:CW$3,"金额-出",$G818:CW818))/(SUMIF($G$3:CW$3,"数量-入",$G818:CW818)-SUMIF($G$3:CW$3,"数量-出",$G818:CW818))),0)</f>
        <v>0</v>
      </c>
      <c r="CZ818" s="115">
        <f t="shared" si="514"/>
        <v>0</v>
      </c>
      <c r="DA818" s="125"/>
      <c r="DB818" s="126"/>
      <c r="DC818" s="123"/>
      <c r="DD818" s="112"/>
      <c r="DE818" s="119">
        <f t="shared" si="515"/>
        <v>0</v>
      </c>
      <c r="DF818" s="124"/>
      <c r="DG818" s="115">
        <f>IFERROR(IF(DF818="",0,(SUMIF($G$3:DE$3,"金额-入",$G818:DE818)-SUMIF($G$3:DE$3,"金额-出",$G818:DE818))/(SUMIF($G$3:DE$3,"数量-入",$G818:DE818)-SUMIF($G$3:DE$3,"数量-出",$G818:DE818))),0)</f>
        <v>0</v>
      </c>
      <c r="DH818" s="115">
        <f t="shared" si="516"/>
        <v>0</v>
      </c>
      <c r="DI818" s="125"/>
      <c r="DJ818" s="126"/>
      <c r="DK818" s="109">
        <f t="array" ref="DK818">MIN(IF(($G$3:$DJ$3="单价")*(G818:DJ818&lt;&gt;0),G818:DJ818))</f>
        <v>0</v>
      </c>
      <c r="DL818" s="97">
        <f t="array" ref="DL818">MAX(IF($G$3:$DJ$3="单价",G818:DJ818))</f>
        <v>0</v>
      </c>
      <c r="DM818" s="115">
        <f t="shared" si="517"/>
        <v>0</v>
      </c>
      <c r="DN818" s="127"/>
      <c r="DO818" s="2"/>
      <c r="DP818" s="11">
        <f t="shared" si="518"/>
        <v>0</v>
      </c>
      <c r="DQ818" s="11">
        <f t="shared" si="519"/>
        <v>0</v>
      </c>
      <c r="DR818" s="11"/>
      <c r="DS818" s="11"/>
      <c r="DT818" s="11"/>
      <c r="DU818" s="2"/>
      <c r="DV818" s="2"/>
      <c r="DW818" s="2"/>
      <c r="DX818" s="2"/>
      <c r="DY818" s="2"/>
    </row>
    <row r="819" spans="1:129" ht="18" hidden="1" customHeight="1" outlineLevel="1" x14ac:dyDescent="0.15">
      <c r="A819" s="2"/>
      <c r="B819" s="53">
        <f t="shared" si="482"/>
        <v>815</v>
      </c>
      <c r="C819" s="5"/>
      <c r="D819" s="6"/>
      <c r="E819" s="7"/>
      <c r="F819" s="8"/>
      <c r="G819" s="111"/>
      <c r="H819" s="112"/>
      <c r="I819" s="113">
        <f t="shared" si="485"/>
        <v>0</v>
      </c>
      <c r="J819" s="114">
        <f t="shared" si="486"/>
        <v>0</v>
      </c>
      <c r="K819" s="115">
        <f t="shared" si="483"/>
        <v>0</v>
      </c>
      <c r="L819" s="113">
        <f t="shared" si="487"/>
        <v>0</v>
      </c>
      <c r="M819" s="114">
        <f t="shared" si="488"/>
        <v>0</v>
      </c>
      <c r="N819" s="115">
        <f t="shared" si="484"/>
        <v>0</v>
      </c>
      <c r="O819" s="113">
        <f t="shared" si="489"/>
        <v>0</v>
      </c>
      <c r="P819" s="116">
        <f t="shared" si="490"/>
        <v>0</v>
      </c>
      <c r="Q819" s="117">
        <f t="shared" si="491"/>
        <v>0</v>
      </c>
      <c r="R819" s="118">
        <f t="shared" si="492"/>
        <v>0</v>
      </c>
      <c r="S819" s="111"/>
      <c r="T819" s="112"/>
      <c r="U819" s="119">
        <f t="shared" si="493"/>
        <v>0</v>
      </c>
      <c r="V819" s="120"/>
      <c r="W819" s="115">
        <f>IFERROR(IF(V819="",0,(SUMIF($G$3:U$3,"金额-入",$G819:U819)-SUMIF($G$3:U$3,"金额-出",$G819:U819))/(SUMIF($G$3:U$3,"数量-入",$G819:U819)-SUMIF($G$3:U$3,"数量-出",$G819:U819))),0)</f>
        <v>0</v>
      </c>
      <c r="X819" s="115">
        <f t="shared" si="494"/>
        <v>0</v>
      </c>
      <c r="Y819" s="121"/>
      <c r="Z819" s="122"/>
      <c r="AA819" s="111"/>
      <c r="AB819" s="112"/>
      <c r="AC819" s="119">
        <f t="shared" si="495"/>
        <v>0</v>
      </c>
      <c r="AD819" s="120"/>
      <c r="AE819" s="115">
        <f>IFERROR(IF(AD819="",0,(SUMIF($G$3:AC$3,"金额-入",$G819:AC819)-SUMIF($G$3:AC$3,"金额-出",$G819:AC819))/(SUMIF($G$3:AC$3,"数量-入",$G819:AC819)-SUMIF($G$3:AC$3,"数量-出",$G819:AC819))),0)</f>
        <v>0</v>
      </c>
      <c r="AF819" s="115">
        <f t="shared" si="496"/>
        <v>0</v>
      </c>
      <c r="AG819" s="121"/>
      <c r="AH819" s="122"/>
      <c r="AI819" s="123"/>
      <c r="AJ819" s="112"/>
      <c r="AK819" s="119">
        <f t="shared" si="497"/>
        <v>0</v>
      </c>
      <c r="AL819" s="124"/>
      <c r="AM819" s="115">
        <f>IFERROR(IF(AL819="",0,(SUMIF($G$3:AK$3,"金额-入",$G819:AK819)-SUMIF($G$3:AK$3,"金额-出",$G819:AK819))/(SUMIF($G$3:AK$3,"数量-入",$G819:AK819)-SUMIF($G$3:AK$3,"数量-出",$G819:AK819))),0)</f>
        <v>0</v>
      </c>
      <c r="AN819" s="115">
        <f t="shared" si="498"/>
        <v>0</v>
      </c>
      <c r="AO819" s="125"/>
      <c r="AP819" s="126"/>
      <c r="AQ819" s="123"/>
      <c r="AR819" s="112"/>
      <c r="AS819" s="119">
        <f t="shared" si="499"/>
        <v>0</v>
      </c>
      <c r="AT819" s="124"/>
      <c r="AU819" s="115">
        <f>IFERROR(IF(AT819="",0,(SUMIF($G$3:AS$3,"金额-入",$G819:AS819)-SUMIF($G$3:AS$3,"金额-出",$G819:AS819))/(SUMIF($G$3:AS$3,"数量-入",$G819:AS819)-SUMIF($G$3:AS$3,"数量-出",$G819:AS819))),0)</f>
        <v>0</v>
      </c>
      <c r="AV819" s="115">
        <f t="shared" si="500"/>
        <v>0</v>
      </c>
      <c r="AW819" s="125"/>
      <c r="AX819" s="126"/>
      <c r="AY819" s="123"/>
      <c r="AZ819" s="112"/>
      <c r="BA819" s="119">
        <f t="shared" si="501"/>
        <v>0</v>
      </c>
      <c r="BB819" s="124"/>
      <c r="BC819" s="115">
        <f>IFERROR(IF(BB819="",0,(SUMIF($G$3:BA$3,"金额-入",$G819:BA819)-SUMIF($G$3:BA$3,"金额-出",$G819:BA819))/(SUMIF($G$3:BA$3,"数量-入",$G819:BA819)-SUMIF($G$3:BA$3,"数量-出",$G819:BA819))),0)</f>
        <v>0</v>
      </c>
      <c r="BD819" s="115">
        <f t="shared" si="502"/>
        <v>0</v>
      </c>
      <c r="BE819" s="125"/>
      <c r="BF819" s="126"/>
      <c r="BG819" s="123"/>
      <c r="BH819" s="112"/>
      <c r="BI819" s="119">
        <f t="shared" si="503"/>
        <v>0</v>
      </c>
      <c r="BJ819" s="124"/>
      <c r="BK819" s="115">
        <f>IFERROR(IF(BJ819="",0,(SUMIF($G$3:BI$3,"金额-入",$G819:BI819)-SUMIF($G$3:BI$3,"金额-出",$G819:BI819))/(SUMIF($G$3:BI$3,"数量-入",$G819:BI819)-SUMIF($G$3:BI$3,"数量-出",$G819:BI819))),0)</f>
        <v>0</v>
      </c>
      <c r="BL819" s="115">
        <f t="shared" si="504"/>
        <v>0</v>
      </c>
      <c r="BM819" s="125"/>
      <c r="BN819" s="126"/>
      <c r="BO819" s="123"/>
      <c r="BP819" s="112"/>
      <c r="BQ819" s="119">
        <f t="shared" si="505"/>
        <v>0</v>
      </c>
      <c r="BR819" s="124"/>
      <c r="BS819" s="115">
        <f>IFERROR(IF(BR819="",0,(SUMIF($G$3:BQ$3,"金额-入",$G819:BQ819)-SUMIF($G$3:BQ$3,"金额-出",$G819:BQ819))/(SUMIF($G$3:BQ$3,"数量-入",$G819:BQ819)-SUMIF($G$3:BQ$3,"数量-出",$G819:BQ819))),0)</f>
        <v>0</v>
      </c>
      <c r="BT819" s="115">
        <f t="shared" si="506"/>
        <v>0</v>
      </c>
      <c r="BU819" s="125"/>
      <c r="BV819" s="126"/>
      <c r="BW819" s="123"/>
      <c r="BX819" s="112"/>
      <c r="BY819" s="119">
        <f t="shared" si="507"/>
        <v>0</v>
      </c>
      <c r="BZ819" s="124"/>
      <c r="CA819" s="115">
        <f>IFERROR(IF(BZ819="",0,(SUMIF($G$3:BY$3,"金额-入",$G819:BY819)-SUMIF($G$3:BY$3,"金额-出",$G819:BY819))/(SUMIF($G$3:BY$3,"数量-入",$G819:BY819)-SUMIF($G$3:BY$3,"数量-出",$G819:BY819))),0)</f>
        <v>0</v>
      </c>
      <c r="CB819" s="115">
        <f t="shared" si="508"/>
        <v>0</v>
      </c>
      <c r="CC819" s="125"/>
      <c r="CD819" s="126"/>
      <c r="CE819" s="123"/>
      <c r="CF819" s="112"/>
      <c r="CG819" s="119">
        <f t="shared" si="509"/>
        <v>0</v>
      </c>
      <c r="CH819" s="124"/>
      <c r="CI819" s="115">
        <f>IFERROR(IF(CH819="",0,(SUMIF($G$3:CG$3,"金额-入",$G819:CG819)-SUMIF($G$3:CG$3,"金额-出",$G819:CG819))/(SUMIF($G$3:CG$3,"数量-入",$G819:CG819)-SUMIF($G$3:CG$3,"数量-出",$G819:CG819))),0)</f>
        <v>0</v>
      </c>
      <c r="CJ819" s="115">
        <f t="shared" si="510"/>
        <v>0</v>
      </c>
      <c r="CK819" s="125"/>
      <c r="CL819" s="126"/>
      <c r="CM819" s="123"/>
      <c r="CN819" s="112"/>
      <c r="CO819" s="119">
        <f t="shared" si="511"/>
        <v>0</v>
      </c>
      <c r="CP819" s="124"/>
      <c r="CQ819" s="115">
        <f>IFERROR(IF(CP819="",0,(SUMIF($G$3:CO$3,"金额-入",$G819:CO819)-SUMIF($G$3:CO$3,"金额-出",$G819:CO819))/(SUMIF($G$3:CO$3,"数量-入",$G819:CO819)-SUMIF($G$3:CO$3,"数量-出",$G819:CO819))),0)</f>
        <v>0</v>
      </c>
      <c r="CR819" s="115">
        <f t="shared" si="512"/>
        <v>0</v>
      </c>
      <c r="CS819" s="125"/>
      <c r="CT819" s="126"/>
      <c r="CU819" s="123"/>
      <c r="CV819" s="112"/>
      <c r="CW819" s="119">
        <f t="shared" si="513"/>
        <v>0</v>
      </c>
      <c r="CX819" s="124"/>
      <c r="CY819" s="115">
        <f>IFERROR(IF(CX819="",0,(SUMIF($G$3:CW$3,"金额-入",$G819:CW819)-SUMIF($G$3:CW$3,"金额-出",$G819:CW819))/(SUMIF($G$3:CW$3,"数量-入",$G819:CW819)-SUMIF($G$3:CW$3,"数量-出",$G819:CW819))),0)</f>
        <v>0</v>
      </c>
      <c r="CZ819" s="115">
        <f t="shared" si="514"/>
        <v>0</v>
      </c>
      <c r="DA819" s="125"/>
      <c r="DB819" s="126"/>
      <c r="DC819" s="123"/>
      <c r="DD819" s="112"/>
      <c r="DE819" s="119">
        <f t="shared" si="515"/>
        <v>0</v>
      </c>
      <c r="DF819" s="124"/>
      <c r="DG819" s="115">
        <f>IFERROR(IF(DF819="",0,(SUMIF($G$3:DE$3,"金额-入",$G819:DE819)-SUMIF($G$3:DE$3,"金额-出",$G819:DE819))/(SUMIF($G$3:DE$3,"数量-入",$G819:DE819)-SUMIF($G$3:DE$3,"数量-出",$G819:DE819))),0)</f>
        <v>0</v>
      </c>
      <c r="DH819" s="115">
        <f t="shared" si="516"/>
        <v>0</v>
      </c>
      <c r="DI819" s="125"/>
      <c r="DJ819" s="126"/>
      <c r="DK819" s="109">
        <f t="array" ref="DK819">MIN(IF(($G$3:$DJ$3="单价")*(G819:DJ819&lt;&gt;0),G819:DJ819))</f>
        <v>0</v>
      </c>
      <c r="DL819" s="97">
        <f t="array" ref="DL819">MAX(IF($G$3:$DJ$3="单价",G819:DJ819))</f>
        <v>0</v>
      </c>
      <c r="DM819" s="115">
        <f t="shared" si="517"/>
        <v>0</v>
      </c>
      <c r="DN819" s="127"/>
      <c r="DO819" s="2"/>
      <c r="DP819" s="11">
        <f t="shared" si="518"/>
        <v>0</v>
      </c>
      <c r="DQ819" s="11">
        <f t="shared" si="519"/>
        <v>0</v>
      </c>
      <c r="DR819" s="11"/>
      <c r="DS819" s="11"/>
      <c r="DT819" s="11"/>
      <c r="DU819" s="2"/>
      <c r="DV819" s="2"/>
      <c r="DW819" s="2"/>
      <c r="DX819" s="2"/>
      <c r="DY819" s="2"/>
    </row>
    <row r="820" spans="1:129" ht="18" hidden="1" customHeight="1" outlineLevel="1" x14ac:dyDescent="0.15">
      <c r="A820" s="2"/>
      <c r="B820" s="53">
        <f t="shared" si="482"/>
        <v>816</v>
      </c>
      <c r="C820" s="5"/>
      <c r="D820" s="6"/>
      <c r="E820" s="7"/>
      <c r="F820" s="8"/>
      <c r="G820" s="111"/>
      <c r="H820" s="112"/>
      <c r="I820" s="113">
        <f t="shared" si="485"/>
        <v>0</v>
      </c>
      <c r="J820" s="114">
        <f t="shared" si="486"/>
        <v>0</v>
      </c>
      <c r="K820" s="115">
        <f t="shared" si="483"/>
        <v>0</v>
      </c>
      <c r="L820" s="113">
        <f t="shared" si="487"/>
        <v>0</v>
      </c>
      <c r="M820" s="114">
        <f t="shared" si="488"/>
        <v>0</v>
      </c>
      <c r="N820" s="115">
        <f t="shared" si="484"/>
        <v>0</v>
      </c>
      <c r="O820" s="113">
        <f t="shared" si="489"/>
        <v>0</v>
      </c>
      <c r="P820" s="116">
        <f t="shared" si="490"/>
        <v>0</v>
      </c>
      <c r="Q820" s="117">
        <f t="shared" si="491"/>
        <v>0</v>
      </c>
      <c r="R820" s="118">
        <f t="shared" si="492"/>
        <v>0</v>
      </c>
      <c r="S820" s="111"/>
      <c r="T820" s="112"/>
      <c r="U820" s="119">
        <f t="shared" si="493"/>
        <v>0</v>
      </c>
      <c r="V820" s="120"/>
      <c r="W820" s="115">
        <f>IFERROR(IF(V820="",0,(SUMIF($G$3:U$3,"金额-入",$G820:U820)-SUMIF($G$3:U$3,"金额-出",$G820:U820))/(SUMIF($G$3:U$3,"数量-入",$G820:U820)-SUMIF($G$3:U$3,"数量-出",$G820:U820))),0)</f>
        <v>0</v>
      </c>
      <c r="X820" s="115">
        <f t="shared" si="494"/>
        <v>0</v>
      </c>
      <c r="Y820" s="121"/>
      <c r="Z820" s="122"/>
      <c r="AA820" s="111"/>
      <c r="AB820" s="112"/>
      <c r="AC820" s="119">
        <f t="shared" si="495"/>
        <v>0</v>
      </c>
      <c r="AD820" s="120"/>
      <c r="AE820" s="115">
        <f>IFERROR(IF(AD820="",0,(SUMIF($G$3:AC$3,"金额-入",$G820:AC820)-SUMIF($G$3:AC$3,"金额-出",$G820:AC820))/(SUMIF($G$3:AC$3,"数量-入",$G820:AC820)-SUMIF($G$3:AC$3,"数量-出",$G820:AC820))),0)</f>
        <v>0</v>
      </c>
      <c r="AF820" s="115">
        <f t="shared" si="496"/>
        <v>0</v>
      </c>
      <c r="AG820" s="121"/>
      <c r="AH820" s="122"/>
      <c r="AI820" s="123"/>
      <c r="AJ820" s="112"/>
      <c r="AK820" s="119">
        <f t="shared" si="497"/>
        <v>0</v>
      </c>
      <c r="AL820" s="124"/>
      <c r="AM820" s="115">
        <f>IFERROR(IF(AL820="",0,(SUMIF($G$3:AK$3,"金额-入",$G820:AK820)-SUMIF($G$3:AK$3,"金额-出",$G820:AK820))/(SUMIF($G$3:AK$3,"数量-入",$G820:AK820)-SUMIF($G$3:AK$3,"数量-出",$G820:AK820))),0)</f>
        <v>0</v>
      </c>
      <c r="AN820" s="115">
        <f t="shared" si="498"/>
        <v>0</v>
      </c>
      <c r="AO820" s="125"/>
      <c r="AP820" s="126"/>
      <c r="AQ820" s="123"/>
      <c r="AR820" s="112"/>
      <c r="AS820" s="119">
        <f t="shared" si="499"/>
        <v>0</v>
      </c>
      <c r="AT820" s="124"/>
      <c r="AU820" s="115">
        <f>IFERROR(IF(AT820="",0,(SUMIF($G$3:AS$3,"金额-入",$G820:AS820)-SUMIF($G$3:AS$3,"金额-出",$G820:AS820))/(SUMIF($G$3:AS$3,"数量-入",$G820:AS820)-SUMIF($G$3:AS$3,"数量-出",$G820:AS820))),0)</f>
        <v>0</v>
      </c>
      <c r="AV820" s="115">
        <f t="shared" si="500"/>
        <v>0</v>
      </c>
      <c r="AW820" s="125"/>
      <c r="AX820" s="126"/>
      <c r="AY820" s="123"/>
      <c r="AZ820" s="112"/>
      <c r="BA820" s="119">
        <f t="shared" si="501"/>
        <v>0</v>
      </c>
      <c r="BB820" s="124"/>
      <c r="BC820" s="115">
        <f>IFERROR(IF(BB820="",0,(SUMIF($G$3:BA$3,"金额-入",$G820:BA820)-SUMIF($G$3:BA$3,"金额-出",$G820:BA820))/(SUMIF($G$3:BA$3,"数量-入",$G820:BA820)-SUMIF($G$3:BA$3,"数量-出",$G820:BA820))),0)</f>
        <v>0</v>
      </c>
      <c r="BD820" s="115">
        <f t="shared" si="502"/>
        <v>0</v>
      </c>
      <c r="BE820" s="125"/>
      <c r="BF820" s="126"/>
      <c r="BG820" s="123"/>
      <c r="BH820" s="112"/>
      <c r="BI820" s="119">
        <f t="shared" si="503"/>
        <v>0</v>
      </c>
      <c r="BJ820" s="124"/>
      <c r="BK820" s="115">
        <f>IFERROR(IF(BJ820="",0,(SUMIF($G$3:BI$3,"金额-入",$G820:BI820)-SUMIF($G$3:BI$3,"金额-出",$G820:BI820))/(SUMIF($G$3:BI$3,"数量-入",$G820:BI820)-SUMIF($G$3:BI$3,"数量-出",$G820:BI820))),0)</f>
        <v>0</v>
      </c>
      <c r="BL820" s="115">
        <f t="shared" si="504"/>
        <v>0</v>
      </c>
      <c r="BM820" s="125"/>
      <c r="BN820" s="126"/>
      <c r="BO820" s="123"/>
      <c r="BP820" s="112"/>
      <c r="BQ820" s="119">
        <f t="shared" si="505"/>
        <v>0</v>
      </c>
      <c r="BR820" s="124"/>
      <c r="BS820" s="115">
        <f>IFERROR(IF(BR820="",0,(SUMIF($G$3:BQ$3,"金额-入",$G820:BQ820)-SUMIF($G$3:BQ$3,"金额-出",$G820:BQ820))/(SUMIF($G$3:BQ$3,"数量-入",$G820:BQ820)-SUMIF($G$3:BQ$3,"数量-出",$G820:BQ820))),0)</f>
        <v>0</v>
      </c>
      <c r="BT820" s="115">
        <f t="shared" si="506"/>
        <v>0</v>
      </c>
      <c r="BU820" s="125"/>
      <c r="BV820" s="126"/>
      <c r="BW820" s="123"/>
      <c r="BX820" s="112"/>
      <c r="BY820" s="119">
        <f t="shared" si="507"/>
        <v>0</v>
      </c>
      <c r="BZ820" s="124"/>
      <c r="CA820" s="115">
        <f>IFERROR(IF(BZ820="",0,(SUMIF($G$3:BY$3,"金额-入",$G820:BY820)-SUMIF($G$3:BY$3,"金额-出",$G820:BY820))/(SUMIF($G$3:BY$3,"数量-入",$G820:BY820)-SUMIF($G$3:BY$3,"数量-出",$G820:BY820))),0)</f>
        <v>0</v>
      </c>
      <c r="CB820" s="115">
        <f t="shared" si="508"/>
        <v>0</v>
      </c>
      <c r="CC820" s="125"/>
      <c r="CD820" s="126"/>
      <c r="CE820" s="123"/>
      <c r="CF820" s="112"/>
      <c r="CG820" s="119">
        <f t="shared" si="509"/>
        <v>0</v>
      </c>
      <c r="CH820" s="124"/>
      <c r="CI820" s="115">
        <f>IFERROR(IF(CH820="",0,(SUMIF($G$3:CG$3,"金额-入",$G820:CG820)-SUMIF($G$3:CG$3,"金额-出",$G820:CG820))/(SUMIF($G$3:CG$3,"数量-入",$G820:CG820)-SUMIF($G$3:CG$3,"数量-出",$G820:CG820))),0)</f>
        <v>0</v>
      </c>
      <c r="CJ820" s="115">
        <f t="shared" si="510"/>
        <v>0</v>
      </c>
      <c r="CK820" s="125"/>
      <c r="CL820" s="126"/>
      <c r="CM820" s="123"/>
      <c r="CN820" s="112"/>
      <c r="CO820" s="119">
        <f t="shared" si="511"/>
        <v>0</v>
      </c>
      <c r="CP820" s="124"/>
      <c r="CQ820" s="115">
        <f>IFERROR(IF(CP820="",0,(SUMIF($G$3:CO$3,"金额-入",$G820:CO820)-SUMIF($G$3:CO$3,"金额-出",$G820:CO820))/(SUMIF($G$3:CO$3,"数量-入",$G820:CO820)-SUMIF($G$3:CO$3,"数量-出",$G820:CO820))),0)</f>
        <v>0</v>
      </c>
      <c r="CR820" s="115">
        <f t="shared" si="512"/>
        <v>0</v>
      </c>
      <c r="CS820" s="125"/>
      <c r="CT820" s="126"/>
      <c r="CU820" s="123"/>
      <c r="CV820" s="112"/>
      <c r="CW820" s="119">
        <f t="shared" si="513"/>
        <v>0</v>
      </c>
      <c r="CX820" s="124"/>
      <c r="CY820" s="115">
        <f>IFERROR(IF(CX820="",0,(SUMIF($G$3:CW$3,"金额-入",$G820:CW820)-SUMIF($G$3:CW$3,"金额-出",$G820:CW820))/(SUMIF($G$3:CW$3,"数量-入",$G820:CW820)-SUMIF($G$3:CW$3,"数量-出",$G820:CW820))),0)</f>
        <v>0</v>
      </c>
      <c r="CZ820" s="115">
        <f t="shared" si="514"/>
        <v>0</v>
      </c>
      <c r="DA820" s="125"/>
      <c r="DB820" s="126"/>
      <c r="DC820" s="123"/>
      <c r="DD820" s="112"/>
      <c r="DE820" s="119">
        <f t="shared" si="515"/>
        <v>0</v>
      </c>
      <c r="DF820" s="124"/>
      <c r="DG820" s="115">
        <f>IFERROR(IF(DF820="",0,(SUMIF($G$3:DE$3,"金额-入",$G820:DE820)-SUMIF($G$3:DE$3,"金额-出",$G820:DE820))/(SUMIF($G$3:DE$3,"数量-入",$G820:DE820)-SUMIF($G$3:DE$3,"数量-出",$G820:DE820))),0)</f>
        <v>0</v>
      </c>
      <c r="DH820" s="115">
        <f t="shared" si="516"/>
        <v>0</v>
      </c>
      <c r="DI820" s="125"/>
      <c r="DJ820" s="126"/>
      <c r="DK820" s="109">
        <f t="array" ref="DK820">MIN(IF(($G$3:$DJ$3="单价")*(G820:DJ820&lt;&gt;0),G820:DJ820))</f>
        <v>0</v>
      </c>
      <c r="DL820" s="97">
        <f t="array" ref="DL820">MAX(IF($G$3:$DJ$3="单价",G820:DJ820))</f>
        <v>0</v>
      </c>
      <c r="DM820" s="115">
        <f t="shared" si="517"/>
        <v>0</v>
      </c>
      <c r="DN820" s="127"/>
      <c r="DO820" s="2"/>
      <c r="DP820" s="11">
        <f t="shared" si="518"/>
        <v>0</v>
      </c>
      <c r="DQ820" s="11">
        <f t="shared" si="519"/>
        <v>0</v>
      </c>
      <c r="DR820" s="11"/>
      <c r="DS820" s="11"/>
      <c r="DT820" s="11"/>
      <c r="DU820" s="2"/>
      <c r="DV820" s="2"/>
      <c r="DW820" s="2"/>
      <c r="DX820" s="2"/>
      <c r="DY820" s="2"/>
    </row>
    <row r="821" spans="1:129" ht="18" hidden="1" customHeight="1" outlineLevel="1" x14ac:dyDescent="0.15">
      <c r="A821" s="2"/>
      <c r="B821" s="53">
        <f t="shared" si="482"/>
        <v>817</v>
      </c>
      <c r="C821" s="5"/>
      <c r="D821" s="6"/>
      <c r="E821" s="7"/>
      <c r="F821" s="8"/>
      <c r="G821" s="111"/>
      <c r="H821" s="112"/>
      <c r="I821" s="113">
        <f t="shared" si="485"/>
        <v>0</v>
      </c>
      <c r="J821" s="114">
        <f t="shared" si="486"/>
        <v>0</v>
      </c>
      <c r="K821" s="115">
        <f t="shared" si="483"/>
        <v>0</v>
      </c>
      <c r="L821" s="113">
        <f t="shared" si="487"/>
        <v>0</v>
      </c>
      <c r="M821" s="114">
        <f t="shared" si="488"/>
        <v>0</v>
      </c>
      <c r="N821" s="115">
        <f t="shared" si="484"/>
        <v>0</v>
      </c>
      <c r="O821" s="113">
        <f t="shared" si="489"/>
        <v>0</v>
      </c>
      <c r="P821" s="116">
        <f t="shared" si="490"/>
        <v>0</v>
      </c>
      <c r="Q821" s="117">
        <f t="shared" si="491"/>
        <v>0</v>
      </c>
      <c r="R821" s="118">
        <f t="shared" si="492"/>
        <v>0</v>
      </c>
      <c r="S821" s="111"/>
      <c r="T821" s="112"/>
      <c r="U821" s="119">
        <f t="shared" si="493"/>
        <v>0</v>
      </c>
      <c r="V821" s="120"/>
      <c r="W821" s="115">
        <f>IFERROR(IF(V821="",0,(SUMIF($G$3:U$3,"金额-入",$G821:U821)-SUMIF($G$3:U$3,"金额-出",$G821:U821))/(SUMIF($G$3:U$3,"数量-入",$G821:U821)-SUMIF($G$3:U$3,"数量-出",$G821:U821))),0)</f>
        <v>0</v>
      </c>
      <c r="X821" s="115">
        <f t="shared" si="494"/>
        <v>0</v>
      </c>
      <c r="Y821" s="121"/>
      <c r="Z821" s="122"/>
      <c r="AA821" s="111"/>
      <c r="AB821" s="112"/>
      <c r="AC821" s="119">
        <f t="shared" si="495"/>
        <v>0</v>
      </c>
      <c r="AD821" s="120"/>
      <c r="AE821" s="115">
        <f>IFERROR(IF(AD821="",0,(SUMIF($G$3:AC$3,"金额-入",$G821:AC821)-SUMIF($G$3:AC$3,"金额-出",$G821:AC821))/(SUMIF($G$3:AC$3,"数量-入",$G821:AC821)-SUMIF($G$3:AC$3,"数量-出",$G821:AC821))),0)</f>
        <v>0</v>
      </c>
      <c r="AF821" s="115">
        <f t="shared" si="496"/>
        <v>0</v>
      </c>
      <c r="AG821" s="121"/>
      <c r="AH821" s="122"/>
      <c r="AI821" s="123"/>
      <c r="AJ821" s="112"/>
      <c r="AK821" s="119">
        <f t="shared" si="497"/>
        <v>0</v>
      </c>
      <c r="AL821" s="124"/>
      <c r="AM821" s="115">
        <f>IFERROR(IF(AL821="",0,(SUMIF($G$3:AK$3,"金额-入",$G821:AK821)-SUMIF($G$3:AK$3,"金额-出",$G821:AK821))/(SUMIF($G$3:AK$3,"数量-入",$G821:AK821)-SUMIF($G$3:AK$3,"数量-出",$G821:AK821))),0)</f>
        <v>0</v>
      </c>
      <c r="AN821" s="115">
        <f t="shared" si="498"/>
        <v>0</v>
      </c>
      <c r="AO821" s="125"/>
      <c r="AP821" s="126"/>
      <c r="AQ821" s="123"/>
      <c r="AR821" s="112"/>
      <c r="AS821" s="119">
        <f t="shared" si="499"/>
        <v>0</v>
      </c>
      <c r="AT821" s="124"/>
      <c r="AU821" s="115">
        <f>IFERROR(IF(AT821="",0,(SUMIF($G$3:AS$3,"金额-入",$G821:AS821)-SUMIF($G$3:AS$3,"金额-出",$G821:AS821))/(SUMIF($G$3:AS$3,"数量-入",$G821:AS821)-SUMIF($G$3:AS$3,"数量-出",$G821:AS821))),0)</f>
        <v>0</v>
      </c>
      <c r="AV821" s="115">
        <f t="shared" si="500"/>
        <v>0</v>
      </c>
      <c r="AW821" s="125"/>
      <c r="AX821" s="126"/>
      <c r="AY821" s="123"/>
      <c r="AZ821" s="112"/>
      <c r="BA821" s="119">
        <f t="shared" si="501"/>
        <v>0</v>
      </c>
      <c r="BB821" s="124"/>
      <c r="BC821" s="115">
        <f>IFERROR(IF(BB821="",0,(SUMIF($G$3:BA$3,"金额-入",$G821:BA821)-SUMIF($G$3:BA$3,"金额-出",$G821:BA821))/(SUMIF($G$3:BA$3,"数量-入",$G821:BA821)-SUMIF($G$3:BA$3,"数量-出",$G821:BA821))),0)</f>
        <v>0</v>
      </c>
      <c r="BD821" s="115">
        <f t="shared" si="502"/>
        <v>0</v>
      </c>
      <c r="BE821" s="125"/>
      <c r="BF821" s="126"/>
      <c r="BG821" s="123"/>
      <c r="BH821" s="112"/>
      <c r="BI821" s="119">
        <f t="shared" si="503"/>
        <v>0</v>
      </c>
      <c r="BJ821" s="124"/>
      <c r="BK821" s="115">
        <f>IFERROR(IF(BJ821="",0,(SUMIF($G$3:BI$3,"金额-入",$G821:BI821)-SUMIF($G$3:BI$3,"金额-出",$G821:BI821))/(SUMIF($G$3:BI$3,"数量-入",$G821:BI821)-SUMIF($G$3:BI$3,"数量-出",$G821:BI821))),0)</f>
        <v>0</v>
      </c>
      <c r="BL821" s="115">
        <f t="shared" si="504"/>
        <v>0</v>
      </c>
      <c r="BM821" s="125"/>
      <c r="BN821" s="126"/>
      <c r="BO821" s="123"/>
      <c r="BP821" s="112"/>
      <c r="BQ821" s="119">
        <f t="shared" si="505"/>
        <v>0</v>
      </c>
      <c r="BR821" s="124"/>
      <c r="BS821" s="115">
        <f>IFERROR(IF(BR821="",0,(SUMIF($G$3:BQ$3,"金额-入",$G821:BQ821)-SUMIF($G$3:BQ$3,"金额-出",$G821:BQ821))/(SUMIF($G$3:BQ$3,"数量-入",$G821:BQ821)-SUMIF($G$3:BQ$3,"数量-出",$G821:BQ821))),0)</f>
        <v>0</v>
      </c>
      <c r="BT821" s="115">
        <f t="shared" si="506"/>
        <v>0</v>
      </c>
      <c r="BU821" s="125"/>
      <c r="BV821" s="126"/>
      <c r="BW821" s="123"/>
      <c r="BX821" s="112"/>
      <c r="BY821" s="119">
        <f t="shared" si="507"/>
        <v>0</v>
      </c>
      <c r="BZ821" s="124"/>
      <c r="CA821" s="115">
        <f>IFERROR(IF(BZ821="",0,(SUMIF($G$3:BY$3,"金额-入",$G821:BY821)-SUMIF($G$3:BY$3,"金额-出",$G821:BY821))/(SUMIF($G$3:BY$3,"数量-入",$G821:BY821)-SUMIF($G$3:BY$3,"数量-出",$G821:BY821))),0)</f>
        <v>0</v>
      </c>
      <c r="CB821" s="115">
        <f t="shared" si="508"/>
        <v>0</v>
      </c>
      <c r="CC821" s="125"/>
      <c r="CD821" s="126"/>
      <c r="CE821" s="123"/>
      <c r="CF821" s="112"/>
      <c r="CG821" s="119">
        <f t="shared" si="509"/>
        <v>0</v>
      </c>
      <c r="CH821" s="124"/>
      <c r="CI821" s="115">
        <f>IFERROR(IF(CH821="",0,(SUMIF($G$3:CG$3,"金额-入",$G821:CG821)-SUMIF($G$3:CG$3,"金额-出",$G821:CG821))/(SUMIF($G$3:CG$3,"数量-入",$G821:CG821)-SUMIF($G$3:CG$3,"数量-出",$G821:CG821))),0)</f>
        <v>0</v>
      </c>
      <c r="CJ821" s="115">
        <f t="shared" si="510"/>
        <v>0</v>
      </c>
      <c r="CK821" s="125"/>
      <c r="CL821" s="126"/>
      <c r="CM821" s="123"/>
      <c r="CN821" s="112"/>
      <c r="CO821" s="119">
        <f t="shared" si="511"/>
        <v>0</v>
      </c>
      <c r="CP821" s="124"/>
      <c r="CQ821" s="115">
        <f>IFERROR(IF(CP821="",0,(SUMIF($G$3:CO$3,"金额-入",$G821:CO821)-SUMIF($G$3:CO$3,"金额-出",$G821:CO821))/(SUMIF($G$3:CO$3,"数量-入",$G821:CO821)-SUMIF($G$3:CO$3,"数量-出",$G821:CO821))),0)</f>
        <v>0</v>
      </c>
      <c r="CR821" s="115">
        <f t="shared" si="512"/>
        <v>0</v>
      </c>
      <c r="CS821" s="125"/>
      <c r="CT821" s="126"/>
      <c r="CU821" s="123"/>
      <c r="CV821" s="112"/>
      <c r="CW821" s="119">
        <f t="shared" si="513"/>
        <v>0</v>
      </c>
      <c r="CX821" s="124"/>
      <c r="CY821" s="115">
        <f>IFERROR(IF(CX821="",0,(SUMIF($G$3:CW$3,"金额-入",$G821:CW821)-SUMIF($G$3:CW$3,"金额-出",$G821:CW821))/(SUMIF($G$3:CW$3,"数量-入",$G821:CW821)-SUMIF($G$3:CW$3,"数量-出",$G821:CW821))),0)</f>
        <v>0</v>
      </c>
      <c r="CZ821" s="115">
        <f t="shared" si="514"/>
        <v>0</v>
      </c>
      <c r="DA821" s="125"/>
      <c r="DB821" s="126"/>
      <c r="DC821" s="123"/>
      <c r="DD821" s="112"/>
      <c r="DE821" s="119">
        <f t="shared" si="515"/>
        <v>0</v>
      </c>
      <c r="DF821" s="124"/>
      <c r="DG821" s="115">
        <f>IFERROR(IF(DF821="",0,(SUMIF($G$3:DE$3,"金额-入",$G821:DE821)-SUMIF($G$3:DE$3,"金额-出",$G821:DE821))/(SUMIF($G$3:DE$3,"数量-入",$G821:DE821)-SUMIF($G$3:DE$3,"数量-出",$G821:DE821))),0)</f>
        <v>0</v>
      </c>
      <c r="DH821" s="115">
        <f t="shared" si="516"/>
        <v>0</v>
      </c>
      <c r="DI821" s="125"/>
      <c r="DJ821" s="126"/>
      <c r="DK821" s="109">
        <f t="array" ref="DK821">MIN(IF(($G$3:$DJ$3="单价")*(G821:DJ821&lt;&gt;0),G821:DJ821))</f>
        <v>0</v>
      </c>
      <c r="DL821" s="97">
        <f t="array" ref="DL821">MAX(IF($G$3:$DJ$3="单价",G821:DJ821))</f>
        <v>0</v>
      </c>
      <c r="DM821" s="115">
        <f t="shared" si="517"/>
        <v>0</v>
      </c>
      <c r="DN821" s="127"/>
      <c r="DO821" s="2"/>
      <c r="DP821" s="11">
        <f t="shared" si="518"/>
        <v>0</v>
      </c>
      <c r="DQ821" s="11">
        <f t="shared" si="519"/>
        <v>0</v>
      </c>
      <c r="DR821" s="11"/>
      <c r="DS821" s="11"/>
      <c r="DT821" s="11"/>
      <c r="DU821" s="2"/>
      <c r="DV821" s="2"/>
      <c r="DW821" s="2"/>
      <c r="DX821" s="2"/>
      <c r="DY821" s="2"/>
    </row>
    <row r="822" spans="1:129" ht="18" hidden="1" customHeight="1" outlineLevel="1" x14ac:dyDescent="0.15">
      <c r="A822" s="2"/>
      <c r="B822" s="53">
        <f t="shared" si="482"/>
        <v>818</v>
      </c>
      <c r="C822" s="5"/>
      <c r="D822" s="6"/>
      <c r="E822" s="7"/>
      <c r="F822" s="8"/>
      <c r="G822" s="111"/>
      <c r="H822" s="112"/>
      <c r="I822" s="113">
        <f t="shared" si="485"/>
        <v>0</v>
      </c>
      <c r="J822" s="114">
        <f t="shared" si="486"/>
        <v>0</v>
      </c>
      <c r="K822" s="115">
        <f t="shared" si="483"/>
        <v>0</v>
      </c>
      <c r="L822" s="113">
        <f t="shared" si="487"/>
        <v>0</v>
      </c>
      <c r="M822" s="114">
        <f t="shared" si="488"/>
        <v>0</v>
      </c>
      <c r="N822" s="115">
        <f t="shared" si="484"/>
        <v>0</v>
      </c>
      <c r="O822" s="113">
        <f t="shared" si="489"/>
        <v>0</v>
      </c>
      <c r="P822" s="116">
        <f t="shared" si="490"/>
        <v>0</v>
      </c>
      <c r="Q822" s="117">
        <f t="shared" si="491"/>
        <v>0</v>
      </c>
      <c r="R822" s="118">
        <f t="shared" si="492"/>
        <v>0</v>
      </c>
      <c r="S822" s="111"/>
      <c r="T822" s="112"/>
      <c r="U822" s="119">
        <f t="shared" si="493"/>
        <v>0</v>
      </c>
      <c r="V822" s="120"/>
      <c r="W822" s="115">
        <f>IFERROR(IF(V822="",0,(SUMIF($G$3:U$3,"金额-入",$G822:U822)-SUMIF($G$3:U$3,"金额-出",$G822:U822))/(SUMIF($G$3:U$3,"数量-入",$G822:U822)-SUMIF($G$3:U$3,"数量-出",$G822:U822))),0)</f>
        <v>0</v>
      </c>
      <c r="X822" s="115">
        <f t="shared" si="494"/>
        <v>0</v>
      </c>
      <c r="Y822" s="121"/>
      <c r="Z822" s="122"/>
      <c r="AA822" s="111"/>
      <c r="AB822" s="112"/>
      <c r="AC822" s="119">
        <f t="shared" si="495"/>
        <v>0</v>
      </c>
      <c r="AD822" s="120"/>
      <c r="AE822" s="115">
        <f>IFERROR(IF(AD822="",0,(SUMIF($G$3:AC$3,"金额-入",$G822:AC822)-SUMIF($G$3:AC$3,"金额-出",$G822:AC822))/(SUMIF($G$3:AC$3,"数量-入",$G822:AC822)-SUMIF($G$3:AC$3,"数量-出",$G822:AC822))),0)</f>
        <v>0</v>
      </c>
      <c r="AF822" s="115">
        <f t="shared" si="496"/>
        <v>0</v>
      </c>
      <c r="AG822" s="121"/>
      <c r="AH822" s="122"/>
      <c r="AI822" s="123"/>
      <c r="AJ822" s="112"/>
      <c r="AK822" s="119">
        <f t="shared" si="497"/>
        <v>0</v>
      </c>
      <c r="AL822" s="124"/>
      <c r="AM822" s="115">
        <f>IFERROR(IF(AL822="",0,(SUMIF($G$3:AK$3,"金额-入",$G822:AK822)-SUMIF($G$3:AK$3,"金额-出",$G822:AK822))/(SUMIF($G$3:AK$3,"数量-入",$G822:AK822)-SUMIF($G$3:AK$3,"数量-出",$G822:AK822))),0)</f>
        <v>0</v>
      </c>
      <c r="AN822" s="115">
        <f t="shared" si="498"/>
        <v>0</v>
      </c>
      <c r="AO822" s="125"/>
      <c r="AP822" s="126"/>
      <c r="AQ822" s="123"/>
      <c r="AR822" s="112"/>
      <c r="AS822" s="119">
        <f t="shared" si="499"/>
        <v>0</v>
      </c>
      <c r="AT822" s="124"/>
      <c r="AU822" s="115">
        <f>IFERROR(IF(AT822="",0,(SUMIF($G$3:AS$3,"金额-入",$G822:AS822)-SUMIF($G$3:AS$3,"金额-出",$G822:AS822))/(SUMIF($G$3:AS$3,"数量-入",$G822:AS822)-SUMIF($G$3:AS$3,"数量-出",$G822:AS822))),0)</f>
        <v>0</v>
      </c>
      <c r="AV822" s="115">
        <f t="shared" si="500"/>
        <v>0</v>
      </c>
      <c r="AW822" s="125"/>
      <c r="AX822" s="126"/>
      <c r="AY822" s="123"/>
      <c r="AZ822" s="112"/>
      <c r="BA822" s="119">
        <f t="shared" si="501"/>
        <v>0</v>
      </c>
      <c r="BB822" s="124"/>
      <c r="BC822" s="115">
        <f>IFERROR(IF(BB822="",0,(SUMIF($G$3:BA$3,"金额-入",$G822:BA822)-SUMIF($G$3:BA$3,"金额-出",$G822:BA822))/(SUMIF($G$3:BA$3,"数量-入",$G822:BA822)-SUMIF($G$3:BA$3,"数量-出",$G822:BA822))),0)</f>
        <v>0</v>
      </c>
      <c r="BD822" s="115">
        <f t="shared" si="502"/>
        <v>0</v>
      </c>
      <c r="BE822" s="125"/>
      <c r="BF822" s="126"/>
      <c r="BG822" s="123"/>
      <c r="BH822" s="112"/>
      <c r="BI822" s="119">
        <f t="shared" si="503"/>
        <v>0</v>
      </c>
      <c r="BJ822" s="124"/>
      <c r="BK822" s="115">
        <f>IFERROR(IF(BJ822="",0,(SUMIF($G$3:BI$3,"金额-入",$G822:BI822)-SUMIF($G$3:BI$3,"金额-出",$G822:BI822))/(SUMIF($G$3:BI$3,"数量-入",$G822:BI822)-SUMIF($G$3:BI$3,"数量-出",$G822:BI822))),0)</f>
        <v>0</v>
      </c>
      <c r="BL822" s="115">
        <f t="shared" si="504"/>
        <v>0</v>
      </c>
      <c r="BM822" s="125"/>
      <c r="BN822" s="126"/>
      <c r="BO822" s="123"/>
      <c r="BP822" s="112"/>
      <c r="BQ822" s="119">
        <f t="shared" si="505"/>
        <v>0</v>
      </c>
      <c r="BR822" s="124"/>
      <c r="BS822" s="115">
        <f>IFERROR(IF(BR822="",0,(SUMIF($G$3:BQ$3,"金额-入",$G822:BQ822)-SUMIF($G$3:BQ$3,"金额-出",$G822:BQ822))/(SUMIF($G$3:BQ$3,"数量-入",$G822:BQ822)-SUMIF($G$3:BQ$3,"数量-出",$G822:BQ822))),0)</f>
        <v>0</v>
      </c>
      <c r="BT822" s="115">
        <f t="shared" si="506"/>
        <v>0</v>
      </c>
      <c r="BU822" s="125"/>
      <c r="BV822" s="126"/>
      <c r="BW822" s="123"/>
      <c r="BX822" s="112"/>
      <c r="BY822" s="119">
        <f t="shared" si="507"/>
        <v>0</v>
      </c>
      <c r="BZ822" s="124"/>
      <c r="CA822" s="115">
        <f>IFERROR(IF(BZ822="",0,(SUMIF($G$3:BY$3,"金额-入",$G822:BY822)-SUMIF($G$3:BY$3,"金额-出",$G822:BY822))/(SUMIF($G$3:BY$3,"数量-入",$G822:BY822)-SUMIF($G$3:BY$3,"数量-出",$G822:BY822))),0)</f>
        <v>0</v>
      </c>
      <c r="CB822" s="115">
        <f t="shared" si="508"/>
        <v>0</v>
      </c>
      <c r="CC822" s="125"/>
      <c r="CD822" s="126"/>
      <c r="CE822" s="123"/>
      <c r="CF822" s="112"/>
      <c r="CG822" s="119">
        <f t="shared" si="509"/>
        <v>0</v>
      </c>
      <c r="CH822" s="124"/>
      <c r="CI822" s="115">
        <f>IFERROR(IF(CH822="",0,(SUMIF($G$3:CG$3,"金额-入",$G822:CG822)-SUMIF($G$3:CG$3,"金额-出",$G822:CG822))/(SUMIF($G$3:CG$3,"数量-入",$G822:CG822)-SUMIF($G$3:CG$3,"数量-出",$G822:CG822))),0)</f>
        <v>0</v>
      </c>
      <c r="CJ822" s="115">
        <f t="shared" si="510"/>
        <v>0</v>
      </c>
      <c r="CK822" s="125"/>
      <c r="CL822" s="126"/>
      <c r="CM822" s="123"/>
      <c r="CN822" s="112"/>
      <c r="CO822" s="119">
        <f t="shared" si="511"/>
        <v>0</v>
      </c>
      <c r="CP822" s="124"/>
      <c r="CQ822" s="115">
        <f>IFERROR(IF(CP822="",0,(SUMIF($G$3:CO$3,"金额-入",$G822:CO822)-SUMIF($G$3:CO$3,"金额-出",$G822:CO822))/(SUMIF($G$3:CO$3,"数量-入",$G822:CO822)-SUMIF($G$3:CO$3,"数量-出",$G822:CO822))),0)</f>
        <v>0</v>
      </c>
      <c r="CR822" s="115">
        <f t="shared" si="512"/>
        <v>0</v>
      </c>
      <c r="CS822" s="125"/>
      <c r="CT822" s="126"/>
      <c r="CU822" s="123"/>
      <c r="CV822" s="112"/>
      <c r="CW822" s="119">
        <f t="shared" si="513"/>
        <v>0</v>
      </c>
      <c r="CX822" s="124"/>
      <c r="CY822" s="115">
        <f>IFERROR(IF(CX822="",0,(SUMIF($G$3:CW$3,"金额-入",$G822:CW822)-SUMIF($G$3:CW$3,"金额-出",$G822:CW822))/(SUMIF($G$3:CW$3,"数量-入",$G822:CW822)-SUMIF($G$3:CW$3,"数量-出",$G822:CW822))),0)</f>
        <v>0</v>
      </c>
      <c r="CZ822" s="115">
        <f t="shared" si="514"/>
        <v>0</v>
      </c>
      <c r="DA822" s="125"/>
      <c r="DB822" s="126"/>
      <c r="DC822" s="123"/>
      <c r="DD822" s="112"/>
      <c r="DE822" s="119">
        <f t="shared" si="515"/>
        <v>0</v>
      </c>
      <c r="DF822" s="124"/>
      <c r="DG822" s="115">
        <f>IFERROR(IF(DF822="",0,(SUMIF($G$3:DE$3,"金额-入",$G822:DE822)-SUMIF($G$3:DE$3,"金额-出",$G822:DE822))/(SUMIF($G$3:DE$3,"数量-入",$G822:DE822)-SUMIF($G$3:DE$3,"数量-出",$G822:DE822))),0)</f>
        <v>0</v>
      </c>
      <c r="DH822" s="115">
        <f t="shared" si="516"/>
        <v>0</v>
      </c>
      <c r="DI822" s="125"/>
      <c r="DJ822" s="126"/>
      <c r="DK822" s="109">
        <f t="array" ref="DK822">MIN(IF(($G$3:$DJ$3="单价")*(G822:DJ822&lt;&gt;0),G822:DJ822))</f>
        <v>0</v>
      </c>
      <c r="DL822" s="97">
        <f t="array" ref="DL822">MAX(IF($G$3:$DJ$3="单价",G822:DJ822))</f>
        <v>0</v>
      </c>
      <c r="DM822" s="115">
        <f t="shared" si="517"/>
        <v>0</v>
      </c>
      <c r="DN822" s="127"/>
      <c r="DO822" s="2"/>
      <c r="DP822" s="11">
        <f t="shared" si="518"/>
        <v>0</v>
      </c>
      <c r="DQ822" s="11">
        <f t="shared" si="519"/>
        <v>0</v>
      </c>
      <c r="DR822" s="11"/>
      <c r="DS822" s="11"/>
      <c r="DT822" s="11"/>
      <c r="DU822" s="2"/>
      <c r="DV822" s="2"/>
      <c r="DW822" s="2"/>
      <c r="DX822" s="2"/>
      <c r="DY822" s="2"/>
    </row>
    <row r="823" spans="1:129" ht="18" hidden="1" customHeight="1" outlineLevel="1" x14ac:dyDescent="0.15">
      <c r="A823" s="2"/>
      <c r="B823" s="53">
        <f t="shared" si="482"/>
        <v>819</v>
      </c>
      <c r="C823" s="5"/>
      <c r="D823" s="6"/>
      <c r="E823" s="7"/>
      <c r="F823" s="8"/>
      <c r="G823" s="111"/>
      <c r="H823" s="112"/>
      <c r="I823" s="113">
        <f t="shared" si="485"/>
        <v>0</v>
      </c>
      <c r="J823" s="114">
        <f t="shared" si="486"/>
        <v>0</v>
      </c>
      <c r="K823" s="115">
        <f t="shared" si="483"/>
        <v>0</v>
      </c>
      <c r="L823" s="113">
        <f t="shared" si="487"/>
        <v>0</v>
      </c>
      <c r="M823" s="114">
        <f t="shared" si="488"/>
        <v>0</v>
      </c>
      <c r="N823" s="115">
        <f t="shared" si="484"/>
        <v>0</v>
      </c>
      <c r="O823" s="113">
        <f t="shared" si="489"/>
        <v>0</v>
      </c>
      <c r="P823" s="116">
        <f t="shared" si="490"/>
        <v>0</v>
      </c>
      <c r="Q823" s="117">
        <f t="shared" si="491"/>
        <v>0</v>
      </c>
      <c r="R823" s="118">
        <f t="shared" si="492"/>
        <v>0</v>
      </c>
      <c r="S823" s="111"/>
      <c r="T823" s="112"/>
      <c r="U823" s="119">
        <f t="shared" si="493"/>
        <v>0</v>
      </c>
      <c r="V823" s="120"/>
      <c r="W823" s="115">
        <f>IFERROR(IF(V823="",0,(SUMIF($G$3:U$3,"金额-入",$G823:U823)-SUMIF($G$3:U$3,"金额-出",$G823:U823))/(SUMIF($G$3:U$3,"数量-入",$G823:U823)-SUMIF($G$3:U$3,"数量-出",$G823:U823))),0)</f>
        <v>0</v>
      </c>
      <c r="X823" s="115">
        <f t="shared" si="494"/>
        <v>0</v>
      </c>
      <c r="Y823" s="121"/>
      <c r="Z823" s="122"/>
      <c r="AA823" s="111"/>
      <c r="AB823" s="112"/>
      <c r="AC823" s="119">
        <f t="shared" si="495"/>
        <v>0</v>
      </c>
      <c r="AD823" s="120"/>
      <c r="AE823" s="115">
        <f>IFERROR(IF(AD823="",0,(SUMIF($G$3:AC$3,"金额-入",$G823:AC823)-SUMIF($G$3:AC$3,"金额-出",$G823:AC823))/(SUMIF($G$3:AC$3,"数量-入",$G823:AC823)-SUMIF($G$3:AC$3,"数量-出",$G823:AC823))),0)</f>
        <v>0</v>
      </c>
      <c r="AF823" s="115">
        <f t="shared" si="496"/>
        <v>0</v>
      </c>
      <c r="AG823" s="121"/>
      <c r="AH823" s="122"/>
      <c r="AI823" s="123"/>
      <c r="AJ823" s="112"/>
      <c r="AK823" s="119">
        <f t="shared" si="497"/>
        <v>0</v>
      </c>
      <c r="AL823" s="124"/>
      <c r="AM823" s="115">
        <f>IFERROR(IF(AL823="",0,(SUMIF($G$3:AK$3,"金额-入",$G823:AK823)-SUMIF($G$3:AK$3,"金额-出",$G823:AK823))/(SUMIF($G$3:AK$3,"数量-入",$G823:AK823)-SUMIF($G$3:AK$3,"数量-出",$G823:AK823))),0)</f>
        <v>0</v>
      </c>
      <c r="AN823" s="115">
        <f t="shared" si="498"/>
        <v>0</v>
      </c>
      <c r="AO823" s="125"/>
      <c r="AP823" s="126"/>
      <c r="AQ823" s="123"/>
      <c r="AR823" s="112"/>
      <c r="AS823" s="119">
        <f t="shared" si="499"/>
        <v>0</v>
      </c>
      <c r="AT823" s="124"/>
      <c r="AU823" s="115">
        <f>IFERROR(IF(AT823="",0,(SUMIF($G$3:AS$3,"金额-入",$G823:AS823)-SUMIF($G$3:AS$3,"金额-出",$G823:AS823))/(SUMIF($G$3:AS$3,"数量-入",$G823:AS823)-SUMIF($G$3:AS$3,"数量-出",$G823:AS823))),0)</f>
        <v>0</v>
      </c>
      <c r="AV823" s="115">
        <f t="shared" si="500"/>
        <v>0</v>
      </c>
      <c r="AW823" s="125"/>
      <c r="AX823" s="126"/>
      <c r="AY823" s="123"/>
      <c r="AZ823" s="112"/>
      <c r="BA823" s="119">
        <f t="shared" si="501"/>
        <v>0</v>
      </c>
      <c r="BB823" s="124"/>
      <c r="BC823" s="115">
        <f>IFERROR(IF(BB823="",0,(SUMIF($G$3:BA$3,"金额-入",$G823:BA823)-SUMIF($G$3:BA$3,"金额-出",$G823:BA823))/(SUMIF($G$3:BA$3,"数量-入",$G823:BA823)-SUMIF($G$3:BA$3,"数量-出",$G823:BA823))),0)</f>
        <v>0</v>
      </c>
      <c r="BD823" s="115">
        <f t="shared" si="502"/>
        <v>0</v>
      </c>
      <c r="BE823" s="125"/>
      <c r="BF823" s="126"/>
      <c r="BG823" s="123"/>
      <c r="BH823" s="112"/>
      <c r="BI823" s="119">
        <f t="shared" si="503"/>
        <v>0</v>
      </c>
      <c r="BJ823" s="124"/>
      <c r="BK823" s="115">
        <f>IFERROR(IF(BJ823="",0,(SUMIF($G$3:BI$3,"金额-入",$G823:BI823)-SUMIF($G$3:BI$3,"金额-出",$G823:BI823))/(SUMIF($G$3:BI$3,"数量-入",$G823:BI823)-SUMIF($G$3:BI$3,"数量-出",$G823:BI823))),0)</f>
        <v>0</v>
      </c>
      <c r="BL823" s="115">
        <f t="shared" si="504"/>
        <v>0</v>
      </c>
      <c r="BM823" s="125"/>
      <c r="BN823" s="126"/>
      <c r="BO823" s="123"/>
      <c r="BP823" s="112"/>
      <c r="BQ823" s="119">
        <f t="shared" si="505"/>
        <v>0</v>
      </c>
      <c r="BR823" s="124"/>
      <c r="BS823" s="115">
        <f>IFERROR(IF(BR823="",0,(SUMIF($G$3:BQ$3,"金额-入",$G823:BQ823)-SUMIF($G$3:BQ$3,"金额-出",$G823:BQ823))/(SUMIF($G$3:BQ$3,"数量-入",$G823:BQ823)-SUMIF($G$3:BQ$3,"数量-出",$G823:BQ823))),0)</f>
        <v>0</v>
      </c>
      <c r="BT823" s="115">
        <f t="shared" si="506"/>
        <v>0</v>
      </c>
      <c r="BU823" s="125"/>
      <c r="BV823" s="126"/>
      <c r="BW823" s="123"/>
      <c r="BX823" s="112"/>
      <c r="BY823" s="119">
        <f t="shared" si="507"/>
        <v>0</v>
      </c>
      <c r="BZ823" s="124"/>
      <c r="CA823" s="115">
        <f>IFERROR(IF(BZ823="",0,(SUMIF($G$3:BY$3,"金额-入",$G823:BY823)-SUMIF($G$3:BY$3,"金额-出",$G823:BY823))/(SUMIF($G$3:BY$3,"数量-入",$G823:BY823)-SUMIF($G$3:BY$3,"数量-出",$G823:BY823))),0)</f>
        <v>0</v>
      </c>
      <c r="CB823" s="115">
        <f t="shared" si="508"/>
        <v>0</v>
      </c>
      <c r="CC823" s="125"/>
      <c r="CD823" s="126"/>
      <c r="CE823" s="123"/>
      <c r="CF823" s="112"/>
      <c r="CG823" s="119">
        <f t="shared" si="509"/>
        <v>0</v>
      </c>
      <c r="CH823" s="124"/>
      <c r="CI823" s="115">
        <f>IFERROR(IF(CH823="",0,(SUMIF($G$3:CG$3,"金额-入",$G823:CG823)-SUMIF($G$3:CG$3,"金额-出",$G823:CG823))/(SUMIF($G$3:CG$3,"数量-入",$G823:CG823)-SUMIF($G$3:CG$3,"数量-出",$G823:CG823))),0)</f>
        <v>0</v>
      </c>
      <c r="CJ823" s="115">
        <f t="shared" si="510"/>
        <v>0</v>
      </c>
      <c r="CK823" s="125"/>
      <c r="CL823" s="126"/>
      <c r="CM823" s="123"/>
      <c r="CN823" s="112"/>
      <c r="CO823" s="119">
        <f t="shared" si="511"/>
        <v>0</v>
      </c>
      <c r="CP823" s="124"/>
      <c r="CQ823" s="115">
        <f>IFERROR(IF(CP823="",0,(SUMIF($G$3:CO$3,"金额-入",$G823:CO823)-SUMIF($G$3:CO$3,"金额-出",$G823:CO823))/(SUMIF($G$3:CO$3,"数量-入",$G823:CO823)-SUMIF($G$3:CO$3,"数量-出",$G823:CO823))),0)</f>
        <v>0</v>
      </c>
      <c r="CR823" s="115">
        <f t="shared" si="512"/>
        <v>0</v>
      </c>
      <c r="CS823" s="125"/>
      <c r="CT823" s="126"/>
      <c r="CU823" s="123"/>
      <c r="CV823" s="112"/>
      <c r="CW823" s="119">
        <f t="shared" si="513"/>
        <v>0</v>
      </c>
      <c r="CX823" s="124"/>
      <c r="CY823" s="115">
        <f>IFERROR(IF(CX823="",0,(SUMIF($G$3:CW$3,"金额-入",$G823:CW823)-SUMIF($G$3:CW$3,"金额-出",$G823:CW823))/(SUMIF($G$3:CW$3,"数量-入",$G823:CW823)-SUMIF($G$3:CW$3,"数量-出",$G823:CW823))),0)</f>
        <v>0</v>
      </c>
      <c r="CZ823" s="115">
        <f t="shared" si="514"/>
        <v>0</v>
      </c>
      <c r="DA823" s="125"/>
      <c r="DB823" s="126"/>
      <c r="DC823" s="123"/>
      <c r="DD823" s="112"/>
      <c r="DE823" s="119">
        <f t="shared" si="515"/>
        <v>0</v>
      </c>
      <c r="DF823" s="124"/>
      <c r="DG823" s="115">
        <f>IFERROR(IF(DF823="",0,(SUMIF($G$3:DE$3,"金额-入",$G823:DE823)-SUMIF($G$3:DE$3,"金额-出",$G823:DE823))/(SUMIF($G$3:DE$3,"数量-入",$G823:DE823)-SUMIF($G$3:DE$3,"数量-出",$G823:DE823))),0)</f>
        <v>0</v>
      </c>
      <c r="DH823" s="115">
        <f t="shared" si="516"/>
        <v>0</v>
      </c>
      <c r="DI823" s="125"/>
      <c r="DJ823" s="126"/>
      <c r="DK823" s="109">
        <f t="array" ref="DK823">MIN(IF(($G$3:$DJ$3="单价")*(G823:DJ823&lt;&gt;0),G823:DJ823))</f>
        <v>0</v>
      </c>
      <c r="DL823" s="97">
        <f t="array" ref="DL823">MAX(IF($G$3:$DJ$3="单价",G823:DJ823))</f>
        <v>0</v>
      </c>
      <c r="DM823" s="115">
        <f t="shared" si="517"/>
        <v>0</v>
      </c>
      <c r="DN823" s="127"/>
      <c r="DO823" s="2"/>
      <c r="DP823" s="11">
        <f t="shared" si="518"/>
        <v>0</v>
      </c>
      <c r="DQ823" s="11">
        <f t="shared" si="519"/>
        <v>0</v>
      </c>
      <c r="DR823" s="11"/>
      <c r="DS823" s="11"/>
      <c r="DT823" s="11"/>
      <c r="DU823" s="2"/>
      <c r="DV823" s="2"/>
      <c r="DW823" s="2"/>
      <c r="DX823" s="2"/>
      <c r="DY823" s="2"/>
    </row>
    <row r="824" spans="1:129" ht="18" hidden="1" customHeight="1" outlineLevel="1" x14ac:dyDescent="0.15">
      <c r="A824" s="2"/>
      <c r="B824" s="53">
        <f t="shared" si="482"/>
        <v>820</v>
      </c>
      <c r="C824" s="5"/>
      <c r="D824" s="6"/>
      <c r="E824" s="7"/>
      <c r="F824" s="8"/>
      <c r="G824" s="111"/>
      <c r="H824" s="112"/>
      <c r="I824" s="113">
        <f t="shared" si="485"/>
        <v>0</v>
      </c>
      <c r="J824" s="114">
        <f t="shared" si="486"/>
        <v>0</v>
      </c>
      <c r="K824" s="115">
        <f t="shared" si="483"/>
        <v>0</v>
      </c>
      <c r="L824" s="113">
        <f t="shared" si="487"/>
        <v>0</v>
      </c>
      <c r="M824" s="114">
        <f t="shared" si="488"/>
        <v>0</v>
      </c>
      <c r="N824" s="115">
        <f t="shared" si="484"/>
        <v>0</v>
      </c>
      <c r="O824" s="113">
        <f t="shared" si="489"/>
        <v>0</v>
      </c>
      <c r="P824" s="116">
        <f t="shared" si="490"/>
        <v>0</v>
      </c>
      <c r="Q824" s="117">
        <f t="shared" si="491"/>
        <v>0</v>
      </c>
      <c r="R824" s="118">
        <f t="shared" si="492"/>
        <v>0</v>
      </c>
      <c r="S824" s="111"/>
      <c r="T824" s="112"/>
      <c r="U824" s="119">
        <f t="shared" si="493"/>
        <v>0</v>
      </c>
      <c r="V824" s="120"/>
      <c r="W824" s="115">
        <f>IFERROR(IF(V824="",0,(SUMIF($G$3:U$3,"金额-入",$G824:U824)-SUMIF($G$3:U$3,"金额-出",$G824:U824))/(SUMIF($G$3:U$3,"数量-入",$G824:U824)-SUMIF($G$3:U$3,"数量-出",$G824:U824))),0)</f>
        <v>0</v>
      </c>
      <c r="X824" s="115">
        <f t="shared" si="494"/>
        <v>0</v>
      </c>
      <c r="Y824" s="121"/>
      <c r="Z824" s="122"/>
      <c r="AA824" s="111"/>
      <c r="AB824" s="112"/>
      <c r="AC824" s="119">
        <f t="shared" si="495"/>
        <v>0</v>
      </c>
      <c r="AD824" s="120"/>
      <c r="AE824" s="115">
        <f>IFERROR(IF(AD824="",0,(SUMIF($G$3:AC$3,"金额-入",$G824:AC824)-SUMIF($G$3:AC$3,"金额-出",$G824:AC824))/(SUMIF($G$3:AC$3,"数量-入",$G824:AC824)-SUMIF($G$3:AC$3,"数量-出",$G824:AC824))),0)</f>
        <v>0</v>
      </c>
      <c r="AF824" s="115">
        <f t="shared" si="496"/>
        <v>0</v>
      </c>
      <c r="AG824" s="121"/>
      <c r="AH824" s="122"/>
      <c r="AI824" s="123"/>
      <c r="AJ824" s="112"/>
      <c r="AK824" s="119">
        <f t="shared" si="497"/>
        <v>0</v>
      </c>
      <c r="AL824" s="124"/>
      <c r="AM824" s="115">
        <f>IFERROR(IF(AL824="",0,(SUMIF($G$3:AK$3,"金额-入",$G824:AK824)-SUMIF($G$3:AK$3,"金额-出",$G824:AK824))/(SUMIF($G$3:AK$3,"数量-入",$G824:AK824)-SUMIF($G$3:AK$3,"数量-出",$G824:AK824))),0)</f>
        <v>0</v>
      </c>
      <c r="AN824" s="115">
        <f t="shared" si="498"/>
        <v>0</v>
      </c>
      <c r="AO824" s="125"/>
      <c r="AP824" s="126"/>
      <c r="AQ824" s="123"/>
      <c r="AR824" s="112"/>
      <c r="AS824" s="119">
        <f t="shared" si="499"/>
        <v>0</v>
      </c>
      <c r="AT824" s="124"/>
      <c r="AU824" s="115">
        <f>IFERROR(IF(AT824="",0,(SUMIF($G$3:AS$3,"金额-入",$G824:AS824)-SUMIF($G$3:AS$3,"金额-出",$G824:AS824))/(SUMIF($G$3:AS$3,"数量-入",$G824:AS824)-SUMIF($G$3:AS$3,"数量-出",$G824:AS824))),0)</f>
        <v>0</v>
      </c>
      <c r="AV824" s="115">
        <f t="shared" si="500"/>
        <v>0</v>
      </c>
      <c r="AW824" s="125"/>
      <c r="AX824" s="126"/>
      <c r="AY824" s="123"/>
      <c r="AZ824" s="112"/>
      <c r="BA824" s="119">
        <f t="shared" si="501"/>
        <v>0</v>
      </c>
      <c r="BB824" s="124"/>
      <c r="BC824" s="115">
        <f>IFERROR(IF(BB824="",0,(SUMIF($G$3:BA$3,"金额-入",$G824:BA824)-SUMIF($G$3:BA$3,"金额-出",$G824:BA824))/(SUMIF($G$3:BA$3,"数量-入",$G824:BA824)-SUMIF($G$3:BA$3,"数量-出",$G824:BA824))),0)</f>
        <v>0</v>
      </c>
      <c r="BD824" s="115">
        <f t="shared" si="502"/>
        <v>0</v>
      </c>
      <c r="BE824" s="125"/>
      <c r="BF824" s="126"/>
      <c r="BG824" s="123"/>
      <c r="BH824" s="112"/>
      <c r="BI824" s="119">
        <f t="shared" si="503"/>
        <v>0</v>
      </c>
      <c r="BJ824" s="124"/>
      <c r="BK824" s="115">
        <f>IFERROR(IF(BJ824="",0,(SUMIF($G$3:BI$3,"金额-入",$G824:BI824)-SUMIF($G$3:BI$3,"金额-出",$G824:BI824))/(SUMIF($G$3:BI$3,"数量-入",$G824:BI824)-SUMIF($G$3:BI$3,"数量-出",$G824:BI824))),0)</f>
        <v>0</v>
      </c>
      <c r="BL824" s="115">
        <f t="shared" si="504"/>
        <v>0</v>
      </c>
      <c r="BM824" s="125"/>
      <c r="BN824" s="126"/>
      <c r="BO824" s="123"/>
      <c r="BP824" s="112"/>
      <c r="BQ824" s="119">
        <f t="shared" si="505"/>
        <v>0</v>
      </c>
      <c r="BR824" s="124"/>
      <c r="BS824" s="115">
        <f>IFERROR(IF(BR824="",0,(SUMIF($G$3:BQ$3,"金额-入",$G824:BQ824)-SUMIF($G$3:BQ$3,"金额-出",$G824:BQ824))/(SUMIF($G$3:BQ$3,"数量-入",$G824:BQ824)-SUMIF($G$3:BQ$3,"数量-出",$G824:BQ824))),0)</f>
        <v>0</v>
      </c>
      <c r="BT824" s="115">
        <f t="shared" si="506"/>
        <v>0</v>
      </c>
      <c r="BU824" s="125"/>
      <c r="BV824" s="126"/>
      <c r="BW824" s="123"/>
      <c r="BX824" s="112"/>
      <c r="BY824" s="119">
        <f t="shared" si="507"/>
        <v>0</v>
      </c>
      <c r="BZ824" s="124"/>
      <c r="CA824" s="115">
        <f>IFERROR(IF(BZ824="",0,(SUMIF($G$3:BY$3,"金额-入",$G824:BY824)-SUMIF($G$3:BY$3,"金额-出",$G824:BY824))/(SUMIF($G$3:BY$3,"数量-入",$G824:BY824)-SUMIF($G$3:BY$3,"数量-出",$G824:BY824))),0)</f>
        <v>0</v>
      </c>
      <c r="CB824" s="115">
        <f t="shared" si="508"/>
        <v>0</v>
      </c>
      <c r="CC824" s="125"/>
      <c r="CD824" s="126"/>
      <c r="CE824" s="123"/>
      <c r="CF824" s="112"/>
      <c r="CG824" s="119">
        <f t="shared" si="509"/>
        <v>0</v>
      </c>
      <c r="CH824" s="124"/>
      <c r="CI824" s="115">
        <f>IFERROR(IF(CH824="",0,(SUMIF($G$3:CG$3,"金额-入",$G824:CG824)-SUMIF($G$3:CG$3,"金额-出",$G824:CG824))/(SUMIF($G$3:CG$3,"数量-入",$G824:CG824)-SUMIF($G$3:CG$3,"数量-出",$G824:CG824))),0)</f>
        <v>0</v>
      </c>
      <c r="CJ824" s="115">
        <f t="shared" si="510"/>
        <v>0</v>
      </c>
      <c r="CK824" s="125"/>
      <c r="CL824" s="126"/>
      <c r="CM824" s="123"/>
      <c r="CN824" s="112"/>
      <c r="CO824" s="119">
        <f t="shared" si="511"/>
        <v>0</v>
      </c>
      <c r="CP824" s="124"/>
      <c r="CQ824" s="115">
        <f>IFERROR(IF(CP824="",0,(SUMIF($G$3:CO$3,"金额-入",$G824:CO824)-SUMIF($G$3:CO$3,"金额-出",$G824:CO824))/(SUMIF($G$3:CO$3,"数量-入",$G824:CO824)-SUMIF($G$3:CO$3,"数量-出",$G824:CO824))),0)</f>
        <v>0</v>
      </c>
      <c r="CR824" s="115">
        <f t="shared" si="512"/>
        <v>0</v>
      </c>
      <c r="CS824" s="125"/>
      <c r="CT824" s="126"/>
      <c r="CU824" s="123"/>
      <c r="CV824" s="112"/>
      <c r="CW824" s="119">
        <f t="shared" si="513"/>
        <v>0</v>
      </c>
      <c r="CX824" s="124"/>
      <c r="CY824" s="115">
        <f>IFERROR(IF(CX824="",0,(SUMIF($G$3:CW$3,"金额-入",$G824:CW824)-SUMIF($G$3:CW$3,"金额-出",$G824:CW824))/(SUMIF($G$3:CW$3,"数量-入",$G824:CW824)-SUMIF($G$3:CW$3,"数量-出",$G824:CW824))),0)</f>
        <v>0</v>
      </c>
      <c r="CZ824" s="115">
        <f t="shared" si="514"/>
        <v>0</v>
      </c>
      <c r="DA824" s="125"/>
      <c r="DB824" s="126"/>
      <c r="DC824" s="123"/>
      <c r="DD824" s="112"/>
      <c r="DE824" s="119">
        <f t="shared" si="515"/>
        <v>0</v>
      </c>
      <c r="DF824" s="124"/>
      <c r="DG824" s="115">
        <f>IFERROR(IF(DF824="",0,(SUMIF($G$3:DE$3,"金额-入",$G824:DE824)-SUMIF($G$3:DE$3,"金额-出",$G824:DE824))/(SUMIF($G$3:DE$3,"数量-入",$G824:DE824)-SUMIF($G$3:DE$3,"数量-出",$G824:DE824))),0)</f>
        <v>0</v>
      </c>
      <c r="DH824" s="115">
        <f t="shared" si="516"/>
        <v>0</v>
      </c>
      <c r="DI824" s="125"/>
      <c r="DJ824" s="126"/>
      <c r="DK824" s="109">
        <f t="array" ref="DK824">MIN(IF(($G$3:$DJ$3="单价")*(G824:DJ824&lt;&gt;0),G824:DJ824))</f>
        <v>0</v>
      </c>
      <c r="DL824" s="97">
        <f t="array" ref="DL824">MAX(IF($G$3:$DJ$3="单价",G824:DJ824))</f>
        <v>0</v>
      </c>
      <c r="DM824" s="115">
        <f t="shared" si="517"/>
        <v>0</v>
      </c>
      <c r="DN824" s="127"/>
      <c r="DO824" s="2"/>
      <c r="DP824" s="11">
        <f t="shared" si="518"/>
        <v>0</v>
      </c>
      <c r="DQ824" s="11">
        <f t="shared" si="519"/>
        <v>0</v>
      </c>
      <c r="DR824" s="11"/>
      <c r="DS824" s="11"/>
      <c r="DT824" s="11"/>
      <c r="DU824" s="2"/>
      <c r="DV824" s="2"/>
      <c r="DW824" s="2"/>
      <c r="DX824" s="2"/>
      <c r="DY824" s="2"/>
    </row>
    <row r="825" spans="1:129" ht="18" hidden="1" customHeight="1" outlineLevel="1" x14ac:dyDescent="0.15">
      <c r="A825" s="2"/>
      <c r="B825" s="53">
        <f t="shared" si="482"/>
        <v>821</v>
      </c>
      <c r="C825" s="5"/>
      <c r="D825" s="6"/>
      <c r="E825" s="7"/>
      <c r="F825" s="8"/>
      <c r="G825" s="111"/>
      <c r="H825" s="112"/>
      <c r="I825" s="113">
        <f t="shared" si="485"/>
        <v>0</v>
      </c>
      <c r="J825" s="114">
        <f t="shared" si="486"/>
        <v>0</v>
      </c>
      <c r="K825" s="115">
        <f t="shared" si="483"/>
        <v>0</v>
      </c>
      <c r="L825" s="113">
        <f t="shared" si="487"/>
        <v>0</v>
      </c>
      <c r="M825" s="114">
        <f t="shared" si="488"/>
        <v>0</v>
      </c>
      <c r="N825" s="115">
        <f t="shared" si="484"/>
        <v>0</v>
      </c>
      <c r="O825" s="113">
        <f t="shared" si="489"/>
        <v>0</v>
      </c>
      <c r="P825" s="116">
        <f t="shared" si="490"/>
        <v>0</v>
      </c>
      <c r="Q825" s="117">
        <f t="shared" si="491"/>
        <v>0</v>
      </c>
      <c r="R825" s="118">
        <f t="shared" si="492"/>
        <v>0</v>
      </c>
      <c r="S825" s="111"/>
      <c r="T825" s="112"/>
      <c r="U825" s="119">
        <f t="shared" si="493"/>
        <v>0</v>
      </c>
      <c r="V825" s="120"/>
      <c r="W825" s="115">
        <f>IFERROR(IF(V825="",0,(SUMIF($G$3:U$3,"金额-入",$G825:U825)-SUMIF($G$3:U$3,"金额-出",$G825:U825))/(SUMIF($G$3:U$3,"数量-入",$G825:U825)-SUMIF($G$3:U$3,"数量-出",$G825:U825))),0)</f>
        <v>0</v>
      </c>
      <c r="X825" s="115">
        <f t="shared" si="494"/>
        <v>0</v>
      </c>
      <c r="Y825" s="121"/>
      <c r="Z825" s="122"/>
      <c r="AA825" s="111"/>
      <c r="AB825" s="112"/>
      <c r="AC825" s="119">
        <f t="shared" si="495"/>
        <v>0</v>
      </c>
      <c r="AD825" s="120"/>
      <c r="AE825" s="115">
        <f>IFERROR(IF(AD825="",0,(SUMIF($G$3:AC$3,"金额-入",$G825:AC825)-SUMIF($G$3:AC$3,"金额-出",$G825:AC825))/(SUMIF($G$3:AC$3,"数量-入",$G825:AC825)-SUMIF($G$3:AC$3,"数量-出",$G825:AC825))),0)</f>
        <v>0</v>
      </c>
      <c r="AF825" s="115">
        <f t="shared" si="496"/>
        <v>0</v>
      </c>
      <c r="AG825" s="121"/>
      <c r="AH825" s="122"/>
      <c r="AI825" s="123"/>
      <c r="AJ825" s="112"/>
      <c r="AK825" s="119">
        <f t="shared" si="497"/>
        <v>0</v>
      </c>
      <c r="AL825" s="124"/>
      <c r="AM825" s="115">
        <f>IFERROR(IF(AL825="",0,(SUMIF($G$3:AK$3,"金额-入",$G825:AK825)-SUMIF($G$3:AK$3,"金额-出",$G825:AK825))/(SUMIF($G$3:AK$3,"数量-入",$G825:AK825)-SUMIF($G$3:AK$3,"数量-出",$G825:AK825))),0)</f>
        <v>0</v>
      </c>
      <c r="AN825" s="115">
        <f t="shared" si="498"/>
        <v>0</v>
      </c>
      <c r="AO825" s="125"/>
      <c r="AP825" s="126"/>
      <c r="AQ825" s="123"/>
      <c r="AR825" s="112"/>
      <c r="AS825" s="119">
        <f t="shared" si="499"/>
        <v>0</v>
      </c>
      <c r="AT825" s="124"/>
      <c r="AU825" s="115">
        <f>IFERROR(IF(AT825="",0,(SUMIF($G$3:AS$3,"金额-入",$G825:AS825)-SUMIF($G$3:AS$3,"金额-出",$G825:AS825))/(SUMIF($G$3:AS$3,"数量-入",$G825:AS825)-SUMIF($G$3:AS$3,"数量-出",$G825:AS825))),0)</f>
        <v>0</v>
      </c>
      <c r="AV825" s="115">
        <f t="shared" si="500"/>
        <v>0</v>
      </c>
      <c r="AW825" s="125"/>
      <c r="AX825" s="126"/>
      <c r="AY825" s="123"/>
      <c r="AZ825" s="112"/>
      <c r="BA825" s="119">
        <f t="shared" si="501"/>
        <v>0</v>
      </c>
      <c r="BB825" s="124"/>
      <c r="BC825" s="115">
        <f>IFERROR(IF(BB825="",0,(SUMIF($G$3:BA$3,"金额-入",$G825:BA825)-SUMIF($G$3:BA$3,"金额-出",$G825:BA825))/(SUMIF($G$3:BA$3,"数量-入",$G825:BA825)-SUMIF($G$3:BA$3,"数量-出",$G825:BA825))),0)</f>
        <v>0</v>
      </c>
      <c r="BD825" s="115">
        <f t="shared" si="502"/>
        <v>0</v>
      </c>
      <c r="BE825" s="125"/>
      <c r="BF825" s="126"/>
      <c r="BG825" s="123"/>
      <c r="BH825" s="112"/>
      <c r="BI825" s="119">
        <f t="shared" si="503"/>
        <v>0</v>
      </c>
      <c r="BJ825" s="124"/>
      <c r="BK825" s="115">
        <f>IFERROR(IF(BJ825="",0,(SUMIF($G$3:BI$3,"金额-入",$G825:BI825)-SUMIF($G$3:BI$3,"金额-出",$G825:BI825))/(SUMIF($G$3:BI$3,"数量-入",$G825:BI825)-SUMIF($G$3:BI$3,"数量-出",$G825:BI825))),0)</f>
        <v>0</v>
      </c>
      <c r="BL825" s="115">
        <f t="shared" si="504"/>
        <v>0</v>
      </c>
      <c r="BM825" s="125"/>
      <c r="BN825" s="126"/>
      <c r="BO825" s="123"/>
      <c r="BP825" s="112"/>
      <c r="BQ825" s="119">
        <f t="shared" si="505"/>
        <v>0</v>
      </c>
      <c r="BR825" s="124"/>
      <c r="BS825" s="115">
        <f>IFERROR(IF(BR825="",0,(SUMIF($G$3:BQ$3,"金额-入",$G825:BQ825)-SUMIF($G$3:BQ$3,"金额-出",$G825:BQ825))/(SUMIF($G$3:BQ$3,"数量-入",$G825:BQ825)-SUMIF($G$3:BQ$3,"数量-出",$G825:BQ825))),0)</f>
        <v>0</v>
      </c>
      <c r="BT825" s="115">
        <f t="shared" si="506"/>
        <v>0</v>
      </c>
      <c r="BU825" s="125"/>
      <c r="BV825" s="126"/>
      <c r="BW825" s="123"/>
      <c r="BX825" s="112"/>
      <c r="BY825" s="119">
        <f t="shared" si="507"/>
        <v>0</v>
      </c>
      <c r="BZ825" s="124"/>
      <c r="CA825" s="115">
        <f>IFERROR(IF(BZ825="",0,(SUMIF($G$3:BY$3,"金额-入",$G825:BY825)-SUMIF($G$3:BY$3,"金额-出",$G825:BY825))/(SUMIF($G$3:BY$3,"数量-入",$G825:BY825)-SUMIF($G$3:BY$3,"数量-出",$G825:BY825))),0)</f>
        <v>0</v>
      </c>
      <c r="CB825" s="115">
        <f t="shared" si="508"/>
        <v>0</v>
      </c>
      <c r="CC825" s="125"/>
      <c r="CD825" s="126"/>
      <c r="CE825" s="123"/>
      <c r="CF825" s="112"/>
      <c r="CG825" s="119">
        <f t="shared" si="509"/>
        <v>0</v>
      </c>
      <c r="CH825" s="124"/>
      <c r="CI825" s="115">
        <f>IFERROR(IF(CH825="",0,(SUMIF($G$3:CG$3,"金额-入",$G825:CG825)-SUMIF($G$3:CG$3,"金额-出",$G825:CG825))/(SUMIF($G$3:CG$3,"数量-入",$G825:CG825)-SUMIF($G$3:CG$3,"数量-出",$G825:CG825))),0)</f>
        <v>0</v>
      </c>
      <c r="CJ825" s="115">
        <f t="shared" si="510"/>
        <v>0</v>
      </c>
      <c r="CK825" s="125"/>
      <c r="CL825" s="126"/>
      <c r="CM825" s="123"/>
      <c r="CN825" s="112"/>
      <c r="CO825" s="119">
        <f t="shared" si="511"/>
        <v>0</v>
      </c>
      <c r="CP825" s="124"/>
      <c r="CQ825" s="115">
        <f>IFERROR(IF(CP825="",0,(SUMIF($G$3:CO$3,"金额-入",$G825:CO825)-SUMIF($G$3:CO$3,"金额-出",$G825:CO825))/(SUMIF($G$3:CO$3,"数量-入",$G825:CO825)-SUMIF($G$3:CO$3,"数量-出",$G825:CO825))),0)</f>
        <v>0</v>
      </c>
      <c r="CR825" s="115">
        <f t="shared" si="512"/>
        <v>0</v>
      </c>
      <c r="CS825" s="125"/>
      <c r="CT825" s="126"/>
      <c r="CU825" s="123"/>
      <c r="CV825" s="112"/>
      <c r="CW825" s="119">
        <f t="shared" si="513"/>
        <v>0</v>
      </c>
      <c r="CX825" s="124"/>
      <c r="CY825" s="115">
        <f>IFERROR(IF(CX825="",0,(SUMIF($G$3:CW$3,"金额-入",$G825:CW825)-SUMIF($G$3:CW$3,"金额-出",$G825:CW825))/(SUMIF($G$3:CW$3,"数量-入",$G825:CW825)-SUMIF($G$3:CW$3,"数量-出",$G825:CW825))),0)</f>
        <v>0</v>
      </c>
      <c r="CZ825" s="115">
        <f t="shared" si="514"/>
        <v>0</v>
      </c>
      <c r="DA825" s="125"/>
      <c r="DB825" s="126"/>
      <c r="DC825" s="123"/>
      <c r="DD825" s="112"/>
      <c r="DE825" s="119">
        <f t="shared" si="515"/>
        <v>0</v>
      </c>
      <c r="DF825" s="124"/>
      <c r="DG825" s="115">
        <f>IFERROR(IF(DF825="",0,(SUMIF($G$3:DE$3,"金额-入",$G825:DE825)-SUMIF($G$3:DE$3,"金额-出",$G825:DE825))/(SUMIF($G$3:DE$3,"数量-入",$G825:DE825)-SUMIF($G$3:DE$3,"数量-出",$G825:DE825))),0)</f>
        <v>0</v>
      </c>
      <c r="DH825" s="115">
        <f t="shared" si="516"/>
        <v>0</v>
      </c>
      <c r="DI825" s="125"/>
      <c r="DJ825" s="126"/>
      <c r="DK825" s="109">
        <f t="array" ref="DK825">MIN(IF(($G$3:$DJ$3="单价")*(G825:DJ825&lt;&gt;0),G825:DJ825))</f>
        <v>0</v>
      </c>
      <c r="DL825" s="97">
        <f t="array" ref="DL825">MAX(IF($G$3:$DJ$3="单价",G825:DJ825))</f>
        <v>0</v>
      </c>
      <c r="DM825" s="115">
        <f t="shared" si="517"/>
        <v>0</v>
      </c>
      <c r="DN825" s="127"/>
      <c r="DO825" s="2"/>
      <c r="DP825" s="11">
        <f t="shared" si="518"/>
        <v>0</v>
      </c>
      <c r="DQ825" s="11">
        <f t="shared" si="519"/>
        <v>0</v>
      </c>
      <c r="DR825" s="11"/>
      <c r="DS825" s="11"/>
      <c r="DT825" s="11"/>
      <c r="DU825" s="2"/>
      <c r="DV825" s="2"/>
      <c r="DW825" s="2"/>
      <c r="DX825" s="2"/>
      <c r="DY825" s="2"/>
    </row>
    <row r="826" spans="1:129" ht="18" hidden="1" customHeight="1" outlineLevel="1" x14ac:dyDescent="0.15">
      <c r="A826" s="2"/>
      <c r="B826" s="53">
        <f t="shared" si="482"/>
        <v>822</v>
      </c>
      <c r="C826" s="5"/>
      <c r="D826" s="6"/>
      <c r="E826" s="7"/>
      <c r="F826" s="8"/>
      <c r="G826" s="111"/>
      <c r="H826" s="112"/>
      <c r="I826" s="113">
        <f t="shared" si="485"/>
        <v>0</v>
      </c>
      <c r="J826" s="114">
        <f t="shared" si="486"/>
        <v>0</v>
      </c>
      <c r="K826" s="115">
        <f t="shared" si="483"/>
        <v>0</v>
      </c>
      <c r="L826" s="113">
        <f t="shared" si="487"/>
        <v>0</v>
      </c>
      <c r="M826" s="114">
        <f t="shared" si="488"/>
        <v>0</v>
      </c>
      <c r="N826" s="115">
        <f t="shared" si="484"/>
        <v>0</v>
      </c>
      <c r="O826" s="113">
        <f t="shared" si="489"/>
        <v>0</v>
      </c>
      <c r="P826" s="116">
        <f t="shared" si="490"/>
        <v>0</v>
      </c>
      <c r="Q826" s="117">
        <f t="shared" si="491"/>
        <v>0</v>
      </c>
      <c r="R826" s="118">
        <f t="shared" si="492"/>
        <v>0</v>
      </c>
      <c r="S826" s="111"/>
      <c r="T826" s="112"/>
      <c r="U826" s="119">
        <f t="shared" si="493"/>
        <v>0</v>
      </c>
      <c r="V826" s="120"/>
      <c r="W826" s="115">
        <f>IFERROR(IF(V826="",0,(SUMIF($G$3:U$3,"金额-入",$G826:U826)-SUMIF($G$3:U$3,"金额-出",$G826:U826))/(SUMIF($G$3:U$3,"数量-入",$G826:U826)-SUMIF($G$3:U$3,"数量-出",$G826:U826))),0)</f>
        <v>0</v>
      </c>
      <c r="X826" s="115">
        <f t="shared" si="494"/>
        <v>0</v>
      </c>
      <c r="Y826" s="121"/>
      <c r="Z826" s="122"/>
      <c r="AA826" s="111"/>
      <c r="AB826" s="112"/>
      <c r="AC826" s="119">
        <f t="shared" si="495"/>
        <v>0</v>
      </c>
      <c r="AD826" s="120"/>
      <c r="AE826" s="115">
        <f>IFERROR(IF(AD826="",0,(SUMIF($G$3:AC$3,"金额-入",$G826:AC826)-SUMIF($G$3:AC$3,"金额-出",$G826:AC826))/(SUMIF($G$3:AC$3,"数量-入",$G826:AC826)-SUMIF($G$3:AC$3,"数量-出",$G826:AC826))),0)</f>
        <v>0</v>
      </c>
      <c r="AF826" s="115">
        <f t="shared" si="496"/>
        <v>0</v>
      </c>
      <c r="AG826" s="121"/>
      <c r="AH826" s="122"/>
      <c r="AI826" s="123"/>
      <c r="AJ826" s="112"/>
      <c r="AK826" s="119">
        <f t="shared" si="497"/>
        <v>0</v>
      </c>
      <c r="AL826" s="124"/>
      <c r="AM826" s="115">
        <f>IFERROR(IF(AL826="",0,(SUMIF($G$3:AK$3,"金额-入",$G826:AK826)-SUMIF($G$3:AK$3,"金额-出",$G826:AK826))/(SUMIF($G$3:AK$3,"数量-入",$G826:AK826)-SUMIF($G$3:AK$3,"数量-出",$G826:AK826))),0)</f>
        <v>0</v>
      </c>
      <c r="AN826" s="115">
        <f t="shared" si="498"/>
        <v>0</v>
      </c>
      <c r="AO826" s="125"/>
      <c r="AP826" s="126"/>
      <c r="AQ826" s="123"/>
      <c r="AR826" s="112"/>
      <c r="AS826" s="119">
        <f t="shared" si="499"/>
        <v>0</v>
      </c>
      <c r="AT826" s="124"/>
      <c r="AU826" s="115">
        <f>IFERROR(IF(AT826="",0,(SUMIF($G$3:AS$3,"金额-入",$G826:AS826)-SUMIF($G$3:AS$3,"金额-出",$G826:AS826))/(SUMIF($G$3:AS$3,"数量-入",$G826:AS826)-SUMIF($G$3:AS$3,"数量-出",$G826:AS826))),0)</f>
        <v>0</v>
      </c>
      <c r="AV826" s="115">
        <f t="shared" si="500"/>
        <v>0</v>
      </c>
      <c r="AW826" s="125"/>
      <c r="AX826" s="126"/>
      <c r="AY826" s="123"/>
      <c r="AZ826" s="112"/>
      <c r="BA826" s="119">
        <f t="shared" si="501"/>
        <v>0</v>
      </c>
      <c r="BB826" s="124"/>
      <c r="BC826" s="115">
        <f>IFERROR(IF(BB826="",0,(SUMIF($G$3:BA$3,"金额-入",$G826:BA826)-SUMIF($G$3:BA$3,"金额-出",$G826:BA826))/(SUMIF($G$3:BA$3,"数量-入",$G826:BA826)-SUMIF($G$3:BA$3,"数量-出",$G826:BA826))),0)</f>
        <v>0</v>
      </c>
      <c r="BD826" s="115">
        <f t="shared" si="502"/>
        <v>0</v>
      </c>
      <c r="BE826" s="125"/>
      <c r="BF826" s="126"/>
      <c r="BG826" s="123"/>
      <c r="BH826" s="112"/>
      <c r="BI826" s="119">
        <f t="shared" si="503"/>
        <v>0</v>
      </c>
      <c r="BJ826" s="124"/>
      <c r="BK826" s="115">
        <f>IFERROR(IF(BJ826="",0,(SUMIF($G$3:BI$3,"金额-入",$G826:BI826)-SUMIF($G$3:BI$3,"金额-出",$G826:BI826))/(SUMIF($G$3:BI$3,"数量-入",$G826:BI826)-SUMIF($G$3:BI$3,"数量-出",$G826:BI826))),0)</f>
        <v>0</v>
      </c>
      <c r="BL826" s="115">
        <f t="shared" si="504"/>
        <v>0</v>
      </c>
      <c r="BM826" s="125"/>
      <c r="BN826" s="126"/>
      <c r="BO826" s="123"/>
      <c r="BP826" s="112"/>
      <c r="BQ826" s="119">
        <f t="shared" si="505"/>
        <v>0</v>
      </c>
      <c r="BR826" s="124"/>
      <c r="BS826" s="115">
        <f>IFERROR(IF(BR826="",0,(SUMIF($G$3:BQ$3,"金额-入",$G826:BQ826)-SUMIF($G$3:BQ$3,"金额-出",$G826:BQ826))/(SUMIF($G$3:BQ$3,"数量-入",$G826:BQ826)-SUMIF($G$3:BQ$3,"数量-出",$G826:BQ826))),0)</f>
        <v>0</v>
      </c>
      <c r="BT826" s="115">
        <f t="shared" si="506"/>
        <v>0</v>
      </c>
      <c r="BU826" s="125"/>
      <c r="BV826" s="126"/>
      <c r="BW826" s="123"/>
      <c r="BX826" s="112"/>
      <c r="BY826" s="119">
        <f t="shared" si="507"/>
        <v>0</v>
      </c>
      <c r="BZ826" s="124"/>
      <c r="CA826" s="115">
        <f>IFERROR(IF(BZ826="",0,(SUMIF($G$3:BY$3,"金额-入",$G826:BY826)-SUMIF($G$3:BY$3,"金额-出",$G826:BY826))/(SUMIF($G$3:BY$3,"数量-入",$G826:BY826)-SUMIF($G$3:BY$3,"数量-出",$G826:BY826))),0)</f>
        <v>0</v>
      </c>
      <c r="CB826" s="115">
        <f t="shared" si="508"/>
        <v>0</v>
      </c>
      <c r="CC826" s="125"/>
      <c r="CD826" s="126"/>
      <c r="CE826" s="123"/>
      <c r="CF826" s="112"/>
      <c r="CG826" s="119">
        <f t="shared" si="509"/>
        <v>0</v>
      </c>
      <c r="CH826" s="124"/>
      <c r="CI826" s="115">
        <f>IFERROR(IF(CH826="",0,(SUMIF($G$3:CG$3,"金额-入",$G826:CG826)-SUMIF($G$3:CG$3,"金额-出",$G826:CG826))/(SUMIF($G$3:CG$3,"数量-入",$G826:CG826)-SUMIF($G$3:CG$3,"数量-出",$G826:CG826))),0)</f>
        <v>0</v>
      </c>
      <c r="CJ826" s="115">
        <f t="shared" si="510"/>
        <v>0</v>
      </c>
      <c r="CK826" s="125"/>
      <c r="CL826" s="126"/>
      <c r="CM826" s="123"/>
      <c r="CN826" s="112"/>
      <c r="CO826" s="119">
        <f t="shared" si="511"/>
        <v>0</v>
      </c>
      <c r="CP826" s="124"/>
      <c r="CQ826" s="115">
        <f>IFERROR(IF(CP826="",0,(SUMIF($G$3:CO$3,"金额-入",$G826:CO826)-SUMIF($G$3:CO$3,"金额-出",$G826:CO826))/(SUMIF($G$3:CO$3,"数量-入",$G826:CO826)-SUMIF($G$3:CO$3,"数量-出",$G826:CO826))),0)</f>
        <v>0</v>
      </c>
      <c r="CR826" s="115">
        <f t="shared" si="512"/>
        <v>0</v>
      </c>
      <c r="CS826" s="125"/>
      <c r="CT826" s="126"/>
      <c r="CU826" s="123"/>
      <c r="CV826" s="112"/>
      <c r="CW826" s="119">
        <f t="shared" si="513"/>
        <v>0</v>
      </c>
      <c r="CX826" s="124"/>
      <c r="CY826" s="115">
        <f>IFERROR(IF(CX826="",0,(SUMIF($G$3:CW$3,"金额-入",$G826:CW826)-SUMIF($G$3:CW$3,"金额-出",$G826:CW826))/(SUMIF($G$3:CW$3,"数量-入",$G826:CW826)-SUMIF($G$3:CW$3,"数量-出",$G826:CW826))),0)</f>
        <v>0</v>
      </c>
      <c r="CZ826" s="115">
        <f t="shared" si="514"/>
        <v>0</v>
      </c>
      <c r="DA826" s="125"/>
      <c r="DB826" s="126"/>
      <c r="DC826" s="123"/>
      <c r="DD826" s="112"/>
      <c r="DE826" s="119">
        <f t="shared" si="515"/>
        <v>0</v>
      </c>
      <c r="DF826" s="124"/>
      <c r="DG826" s="115">
        <f>IFERROR(IF(DF826="",0,(SUMIF($G$3:DE$3,"金额-入",$G826:DE826)-SUMIF($G$3:DE$3,"金额-出",$G826:DE826))/(SUMIF($G$3:DE$3,"数量-入",$G826:DE826)-SUMIF($G$3:DE$3,"数量-出",$G826:DE826))),0)</f>
        <v>0</v>
      </c>
      <c r="DH826" s="115">
        <f t="shared" si="516"/>
        <v>0</v>
      </c>
      <c r="DI826" s="125"/>
      <c r="DJ826" s="126"/>
      <c r="DK826" s="109">
        <f t="array" ref="DK826">MIN(IF(($G$3:$DJ$3="单价")*(G826:DJ826&lt;&gt;0),G826:DJ826))</f>
        <v>0</v>
      </c>
      <c r="DL826" s="97">
        <f t="array" ref="DL826">MAX(IF($G$3:$DJ$3="单价",G826:DJ826))</f>
        <v>0</v>
      </c>
      <c r="DM826" s="115">
        <f t="shared" si="517"/>
        <v>0</v>
      </c>
      <c r="DN826" s="127"/>
      <c r="DO826" s="2"/>
      <c r="DP826" s="11">
        <f t="shared" si="518"/>
        <v>0</v>
      </c>
      <c r="DQ826" s="11">
        <f t="shared" si="519"/>
        <v>0</v>
      </c>
      <c r="DR826" s="11"/>
      <c r="DS826" s="11"/>
      <c r="DT826" s="11"/>
      <c r="DU826" s="2"/>
      <c r="DV826" s="2"/>
      <c r="DW826" s="2"/>
      <c r="DX826" s="2"/>
      <c r="DY826" s="2"/>
    </row>
    <row r="827" spans="1:129" ht="18" hidden="1" customHeight="1" outlineLevel="1" x14ac:dyDescent="0.15">
      <c r="A827" s="2"/>
      <c r="B827" s="53">
        <f t="shared" si="482"/>
        <v>823</v>
      </c>
      <c r="C827" s="5"/>
      <c r="D827" s="6"/>
      <c r="E827" s="7"/>
      <c r="F827" s="8"/>
      <c r="G827" s="111"/>
      <c r="H827" s="112"/>
      <c r="I827" s="113">
        <f t="shared" si="485"/>
        <v>0</v>
      </c>
      <c r="J827" s="114">
        <f t="shared" si="486"/>
        <v>0</v>
      </c>
      <c r="K827" s="115">
        <f t="shared" si="483"/>
        <v>0</v>
      </c>
      <c r="L827" s="113">
        <f t="shared" si="487"/>
        <v>0</v>
      </c>
      <c r="M827" s="114">
        <f t="shared" si="488"/>
        <v>0</v>
      </c>
      <c r="N827" s="115">
        <f t="shared" si="484"/>
        <v>0</v>
      </c>
      <c r="O827" s="113">
        <f t="shared" si="489"/>
        <v>0</v>
      </c>
      <c r="P827" s="116">
        <f t="shared" si="490"/>
        <v>0</v>
      </c>
      <c r="Q827" s="117">
        <f t="shared" si="491"/>
        <v>0</v>
      </c>
      <c r="R827" s="118">
        <f t="shared" si="492"/>
        <v>0</v>
      </c>
      <c r="S827" s="111"/>
      <c r="T827" s="112"/>
      <c r="U827" s="119">
        <f t="shared" si="493"/>
        <v>0</v>
      </c>
      <c r="V827" s="120"/>
      <c r="W827" s="115">
        <f>IFERROR(IF(V827="",0,(SUMIF($G$3:U$3,"金额-入",$G827:U827)-SUMIF($G$3:U$3,"金额-出",$G827:U827))/(SUMIF($G$3:U$3,"数量-入",$G827:U827)-SUMIF($G$3:U$3,"数量-出",$G827:U827))),0)</f>
        <v>0</v>
      </c>
      <c r="X827" s="115">
        <f t="shared" si="494"/>
        <v>0</v>
      </c>
      <c r="Y827" s="121"/>
      <c r="Z827" s="122"/>
      <c r="AA827" s="111"/>
      <c r="AB827" s="112"/>
      <c r="AC827" s="119">
        <f t="shared" si="495"/>
        <v>0</v>
      </c>
      <c r="AD827" s="120"/>
      <c r="AE827" s="115">
        <f>IFERROR(IF(AD827="",0,(SUMIF($G$3:AC$3,"金额-入",$G827:AC827)-SUMIF($G$3:AC$3,"金额-出",$G827:AC827))/(SUMIF($G$3:AC$3,"数量-入",$G827:AC827)-SUMIF($G$3:AC$3,"数量-出",$G827:AC827))),0)</f>
        <v>0</v>
      </c>
      <c r="AF827" s="115">
        <f t="shared" si="496"/>
        <v>0</v>
      </c>
      <c r="AG827" s="121"/>
      <c r="AH827" s="122"/>
      <c r="AI827" s="123"/>
      <c r="AJ827" s="112"/>
      <c r="AK827" s="119">
        <f t="shared" si="497"/>
        <v>0</v>
      </c>
      <c r="AL827" s="124"/>
      <c r="AM827" s="115">
        <f>IFERROR(IF(AL827="",0,(SUMIF($G$3:AK$3,"金额-入",$G827:AK827)-SUMIF($G$3:AK$3,"金额-出",$G827:AK827))/(SUMIF($G$3:AK$3,"数量-入",$G827:AK827)-SUMIF($G$3:AK$3,"数量-出",$G827:AK827))),0)</f>
        <v>0</v>
      </c>
      <c r="AN827" s="115">
        <f t="shared" si="498"/>
        <v>0</v>
      </c>
      <c r="AO827" s="125"/>
      <c r="AP827" s="126"/>
      <c r="AQ827" s="123"/>
      <c r="AR827" s="112"/>
      <c r="AS827" s="119">
        <f t="shared" si="499"/>
        <v>0</v>
      </c>
      <c r="AT827" s="124"/>
      <c r="AU827" s="115">
        <f>IFERROR(IF(AT827="",0,(SUMIF($G$3:AS$3,"金额-入",$G827:AS827)-SUMIF($G$3:AS$3,"金额-出",$G827:AS827))/(SUMIF($G$3:AS$3,"数量-入",$G827:AS827)-SUMIF($G$3:AS$3,"数量-出",$G827:AS827))),0)</f>
        <v>0</v>
      </c>
      <c r="AV827" s="115">
        <f t="shared" si="500"/>
        <v>0</v>
      </c>
      <c r="AW827" s="125"/>
      <c r="AX827" s="126"/>
      <c r="AY827" s="123"/>
      <c r="AZ827" s="112"/>
      <c r="BA827" s="119">
        <f t="shared" si="501"/>
        <v>0</v>
      </c>
      <c r="BB827" s="124"/>
      <c r="BC827" s="115">
        <f>IFERROR(IF(BB827="",0,(SUMIF($G$3:BA$3,"金额-入",$G827:BA827)-SUMIF($G$3:BA$3,"金额-出",$G827:BA827))/(SUMIF($G$3:BA$3,"数量-入",$G827:BA827)-SUMIF($G$3:BA$3,"数量-出",$G827:BA827))),0)</f>
        <v>0</v>
      </c>
      <c r="BD827" s="115">
        <f t="shared" si="502"/>
        <v>0</v>
      </c>
      <c r="BE827" s="125"/>
      <c r="BF827" s="126"/>
      <c r="BG827" s="123"/>
      <c r="BH827" s="112"/>
      <c r="BI827" s="119">
        <f t="shared" si="503"/>
        <v>0</v>
      </c>
      <c r="BJ827" s="124"/>
      <c r="BK827" s="115">
        <f>IFERROR(IF(BJ827="",0,(SUMIF($G$3:BI$3,"金额-入",$G827:BI827)-SUMIF($G$3:BI$3,"金额-出",$G827:BI827))/(SUMIF($G$3:BI$3,"数量-入",$G827:BI827)-SUMIF($G$3:BI$3,"数量-出",$G827:BI827))),0)</f>
        <v>0</v>
      </c>
      <c r="BL827" s="115">
        <f t="shared" si="504"/>
        <v>0</v>
      </c>
      <c r="BM827" s="125"/>
      <c r="BN827" s="126"/>
      <c r="BO827" s="123"/>
      <c r="BP827" s="112"/>
      <c r="BQ827" s="119">
        <f t="shared" si="505"/>
        <v>0</v>
      </c>
      <c r="BR827" s="124"/>
      <c r="BS827" s="115">
        <f>IFERROR(IF(BR827="",0,(SUMIF($G$3:BQ$3,"金额-入",$G827:BQ827)-SUMIF($G$3:BQ$3,"金额-出",$G827:BQ827))/(SUMIF($G$3:BQ$3,"数量-入",$G827:BQ827)-SUMIF($G$3:BQ$3,"数量-出",$G827:BQ827))),0)</f>
        <v>0</v>
      </c>
      <c r="BT827" s="115">
        <f t="shared" si="506"/>
        <v>0</v>
      </c>
      <c r="BU827" s="125"/>
      <c r="BV827" s="126"/>
      <c r="BW827" s="123"/>
      <c r="BX827" s="112"/>
      <c r="BY827" s="119">
        <f t="shared" si="507"/>
        <v>0</v>
      </c>
      <c r="BZ827" s="124"/>
      <c r="CA827" s="115">
        <f>IFERROR(IF(BZ827="",0,(SUMIF($G$3:BY$3,"金额-入",$G827:BY827)-SUMIF($G$3:BY$3,"金额-出",$G827:BY827))/(SUMIF($G$3:BY$3,"数量-入",$G827:BY827)-SUMIF($G$3:BY$3,"数量-出",$G827:BY827))),0)</f>
        <v>0</v>
      </c>
      <c r="CB827" s="115">
        <f t="shared" si="508"/>
        <v>0</v>
      </c>
      <c r="CC827" s="125"/>
      <c r="CD827" s="126"/>
      <c r="CE827" s="123"/>
      <c r="CF827" s="112"/>
      <c r="CG827" s="119">
        <f t="shared" si="509"/>
        <v>0</v>
      </c>
      <c r="CH827" s="124"/>
      <c r="CI827" s="115">
        <f>IFERROR(IF(CH827="",0,(SUMIF($G$3:CG$3,"金额-入",$G827:CG827)-SUMIF($G$3:CG$3,"金额-出",$G827:CG827))/(SUMIF($G$3:CG$3,"数量-入",$G827:CG827)-SUMIF($G$3:CG$3,"数量-出",$G827:CG827))),0)</f>
        <v>0</v>
      </c>
      <c r="CJ827" s="115">
        <f t="shared" si="510"/>
        <v>0</v>
      </c>
      <c r="CK827" s="125"/>
      <c r="CL827" s="126"/>
      <c r="CM827" s="123"/>
      <c r="CN827" s="112"/>
      <c r="CO827" s="119">
        <f t="shared" si="511"/>
        <v>0</v>
      </c>
      <c r="CP827" s="124"/>
      <c r="CQ827" s="115">
        <f>IFERROR(IF(CP827="",0,(SUMIF($G$3:CO$3,"金额-入",$G827:CO827)-SUMIF($G$3:CO$3,"金额-出",$G827:CO827))/(SUMIF($G$3:CO$3,"数量-入",$G827:CO827)-SUMIF($G$3:CO$3,"数量-出",$G827:CO827))),0)</f>
        <v>0</v>
      </c>
      <c r="CR827" s="115">
        <f t="shared" si="512"/>
        <v>0</v>
      </c>
      <c r="CS827" s="125"/>
      <c r="CT827" s="126"/>
      <c r="CU827" s="123"/>
      <c r="CV827" s="112"/>
      <c r="CW827" s="119">
        <f t="shared" si="513"/>
        <v>0</v>
      </c>
      <c r="CX827" s="124"/>
      <c r="CY827" s="115">
        <f>IFERROR(IF(CX827="",0,(SUMIF($G$3:CW$3,"金额-入",$G827:CW827)-SUMIF($G$3:CW$3,"金额-出",$G827:CW827))/(SUMIF($G$3:CW$3,"数量-入",$G827:CW827)-SUMIF($G$3:CW$3,"数量-出",$G827:CW827))),0)</f>
        <v>0</v>
      </c>
      <c r="CZ827" s="115">
        <f t="shared" si="514"/>
        <v>0</v>
      </c>
      <c r="DA827" s="125"/>
      <c r="DB827" s="126"/>
      <c r="DC827" s="123"/>
      <c r="DD827" s="112"/>
      <c r="DE827" s="119">
        <f t="shared" si="515"/>
        <v>0</v>
      </c>
      <c r="DF827" s="124"/>
      <c r="DG827" s="115">
        <f>IFERROR(IF(DF827="",0,(SUMIF($G$3:DE$3,"金额-入",$G827:DE827)-SUMIF($G$3:DE$3,"金额-出",$G827:DE827))/(SUMIF($G$3:DE$3,"数量-入",$G827:DE827)-SUMIF($G$3:DE$3,"数量-出",$G827:DE827))),0)</f>
        <v>0</v>
      </c>
      <c r="DH827" s="115">
        <f t="shared" si="516"/>
        <v>0</v>
      </c>
      <c r="DI827" s="125"/>
      <c r="DJ827" s="126"/>
      <c r="DK827" s="109">
        <f t="array" ref="DK827">MIN(IF(($G$3:$DJ$3="单价")*(G827:DJ827&lt;&gt;0),G827:DJ827))</f>
        <v>0</v>
      </c>
      <c r="DL827" s="97">
        <f t="array" ref="DL827">MAX(IF($G$3:$DJ$3="单价",G827:DJ827))</f>
        <v>0</v>
      </c>
      <c r="DM827" s="115">
        <f t="shared" si="517"/>
        <v>0</v>
      </c>
      <c r="DN827" s="127"/>
      <c r="DO827" s="2"/>
      <c r="DP827" s="11">
        <f t="shared" si="518"/>
        <v>0</v>
      </c>
      <c r="DQ827" s="11">
        <f t="shared" si="519"/>
        <v>0</v>
      </c>
      <c r="DR827" s="11"/>
      <c r="DS827" s="11"/>
      <c r="DT827" s="11"/>
      <c r="DU827" s="2"/>
      <c r="DV827" s="2"/>
      <c r="DW827" s="2"/>
      <c r="DX827" s="2"/>
      <c r="DY827" s="2"/>
    </row>
    <row r="828" spans="1:129" ht="18" hidden="1" customHeight="1" outlineLevel="1" x14ac:dyDescent="0.15">
      <c r="A828" s="2"/>
      <c r="B828" s="53">
        <f t="shared" si="482"/>
        <v>824</v>
      </c>
      <c r="C828" s="5"/>
      <c r="D828" s="6"/>
      <c r="E828" s="7"/>
      <c r="F828" s="8"/>
      <c r="G828" s="111"/>
      <c r="H828" s="112"/>
      <c r="I828" s="113">
        <f t="shared" si="485"/>
        <v>0</v>
      </c>
      <c r="J828" s="114">
        <f t="shared" si="486"/>
        <v>0</v>
      </c>
      <c r="K828" s="115">
        <f t="shared" si="483"/>
        <v>0</v>
      </c>
      <c r="L828" s="113">
        <f t="shared" si="487"/>
        <v>0</v>
      </c>
      <c r="M828" s="114">
        <f t="shared" si="488"/>
        <v>0</v>
      </c>
      <c r="N828" s="115">
        <f t="shared" si="484"/>
        <v>0</v>
      </c>
      <c r="O828" s="113">
        <f t="shared" si="489"/>
        <v>0</v>
      </c>
      <c r="P828" s="116">
        <f t="shared" si="490"/>
        <v>0</v>
      </c>
      <c r="Q828" s="117">
        <f t="shared" si="491"/>
        <v>0</v>
      </c>
      <c r="R828" s="118">
        <f t="shared" si="492"/>
        <v>0</v>
      </c>
      <c r="S828" s="111"/>
      <c r="T828" s="112"/>
      <c r="U828" s="119">
        <f t="shared" si="493"/>
        <v>0</v>
      </c>
      <c r="V828" s="120"/>
      <c r="W828" s="115">
        <f>IFERROR(IF(V828="",0,(SUMIF($G$3:U$3,"金额-入",$G828:U828)-SUMIF($G$3:U$3,"金额-出",$G828:U828))/(SUMIF($G$3:U$3,"数量-入",$G828:U828)-SUMIF($G$3:U$3,"数量-出",$G828:U828))),0)</f>
        <v>0</v>
      </c>
      <c r="X828" s="115">
        <f t="shared" si="494"/>
        <v>0</v>
      </c>
      <c r="Y828" s="121"/>
      <c r="Z828" s="122"/>
      <c r="AA828" s="111"/>
      <c r="AB828" s="112"/>
      <c r="AC828" s="119">
        <f t="shared" si="495"/>
        <v>0</v>
      </c>
      <c r="AD828" s="120"/>
      <c r="AE828" s="115">
        <f>IFERROR(IF(AD828="",0,(SUMIF($G$3:AC$3,"金额-入",$G828:AC828)-SUMIF($G$3:AC$3,"金额-出",$G828:AC828))/(SUMIF($G$3:AC$3,"数量-入",$G828:AC828)-SUMIF($G$3:AC$3,"数量-出",$G828:AC828))),0)</f>
        <v>0</v>
      </c>
      <c r="AF828" s="115">
        <f t="shared" si="496"/>
        <v>0</v>
      </c>
      <c r="AG828" s="121"/>
      <c r="AH828" s="122"/>
      <c r="AI828" s="123"/>
      <c r="AJ828" s="112"/>
      <c r="AK828" s="119">
        <f t="shared" si="497"/>
        <v>0</v>
      </c>
      <c r="AL828" s="124"/>
      <c r="AM828" s="115">
        <f>IFERROR(IF(AL828="",0,(SUMIF($G$3:AK$3,"金额-入",$G828:AK828)-SUMIF($G$3:AK$3,"金额-出",$G828:AK828))/(SUMIF($G$3:AK$3,"数量-入",$G828:AK828)-SUMIF($G$3:AK$3,"数量-出",$G828:AK828))),0)</f>
        <v>0</v>
      </c>
      <c r="AN828" s="115">
        <f t="shared" si="498"/>
        <v>0</v>
      </c>
      <c r="AO828" s="125"/>
      <c r="AP828" s="126"/>
      <c r="AQ828" s="123"/>
      <c r="AR828" s="112"/>
      <c r="AS828" s="119">
        <f t="shared" si="499"/>
        <v>0</v>
      </c>
      <c r="AT828" s="124"/>
      <c r="AU828" s="115">
        <f>IFERROR(IF(AT828="",0,(SUMIF($G$3:AS$3,"金额-入",$G828:AS828)-SUMIF($G$3:AS$3,"金额-出",$G828:AS828))/(SUMIF($G$3:AS$3,"数量-入",$G828:AS828)-SUMIF($G$3:AS$3,"数量-出",$G828:AS828))),0)</f>
        <v>0</v>
      </c>
      <c r="AV828" s="115">
        <f t="shared" si="500"/>
        <v>0</v>
      </c>
      <c r="AW828" s="125"/>
      <c r="AX828" s="126"/>
      <c r="AY828" s="123"/>
      <c r="AZ828" s="112"/>
      <c r="BA828" s="119">
        <f t="shared" si="501"/>
        <v>0</v>
      </c>
      <c r="BB828" s="124"/>
      <c r="BC828" s="115">
        <f>IFERROR(IF(BB828="",0,(SUMIF($G$3:BA$3,"金额-入",$G828:BA828)-SUMIF($G$3:BA$3,"金额-出",$G828:BA828))/(SUMIF($G$3:BA$3,"数量-入",$G828:BA828)-SUMIF($G$3:BA$3,"数量-出",$G828:BA828))),0)</f>
        <v>0</v>
      </c>
      <c r="BD828" s="115">
        <f t="shared" si="502"/>
        <v>0</v>
      </c>
      <c r="BE828" s="125"/>
      <c r="BF828" s="126"/>
      <c r="BG828" s="123"/>
      <c r="BH828" s="112"/>
      <c r="BI828" s="119">
        <f t="shared" si="503"/>
        <v>0</v>
      </c>
      <c r="BJ828" s="124"/>
      <c r="BK828" s="115">
        <f>IFERROR(IF(BJ828="",0,(SUMIF($G$3:BI$3,"金额-入",$G828:BI828)-SUMIF($G$3:BI$3,"金额-出",$G828:BI828))/(SUMIF($G$3:BI$3,"数量-入",$G828:BI828)-SUMIF($G$3:BI$3,"数量-出",$G828:BI828))),0)</f>
        <v>0</v>
      </c>
      <c r="BL828" s="115">
        <f t="shared" si="504"/>
        <v>0</v>
      </c>
      <c r="BM828" s="125"/>
      <c r="BN828" s="126"/>
      <c r="BO828" s="123"/>
      <c r="BP828" s="112"/>
      <c r="BQ828" s="119">
        <f t="shared" si="505"/>
        <v>0</v>
      </c>
      <c r="BR828" s="124"/>
      <c r="BS828" s="115">
        <f>IFERROR(IF(BR828="",0,(SUMIF($G$3:BQ$3,"金额-入",$G828:BQ828)-SUMIF($G$3:BQ$3,"金额-出",$G828:BQ828))/(SUMIF($G$3:BQ$3,"数量-入",$G828:BQ828)-SUMIF($G$3:BQ$3,"数量-出",$G828:BQ828))),0)</f>
        <v>0</v>
      </c>
      <c r="BT828" s="115">
        <f t="shared" si="506"/>
        <v>0</v>
      </c>
      <c r="BU828" s="125"/>
      <c r="BV828" s="126"/>
      <c r="BW828" s="123"/>
      <c r="BX828" s="112"/>
      <c r="BY828" s="119">
        <f t="shared" si="507"/>
        <v>0</v>
      </c>
      <c r="BZ828" s="124"/>
      <c r="CA828" s="115">
        <f>IFERROR(IF(BZ828="",0,(SUMIF($G$3:BY$3,"金额-入",$G828:BY828)-SUMIF($G$3:BY$3,"金额-出",$G828:BY828))/(SUMIF($G$3:BY$3,"数量-入",$G828:BY828)-SUMIF($G$3:BY$3,"数量-出",$G828:BY828))),0)</f>
        <v>0</v>
      </c>
      <c r="CB828" s="115">
        <f t="shared" si="508"/>
        <v>0</v>
      </c>
      <c r="CC828" s="125"/>
      <c r="CD828" s="126"/>
      <c r="CE828" s="123"/>
      <c r="CF828" s="112"/>
      <c r="CG828" s="119">
        <f t="shared" si="509"/>
        <v>0</v>
      </c>
      <c r="CH828" s="124"/>
      <c r="CI828" s="115">
        <f>IFERROR(IF(CH828="",0,(SUMIF($G$3:CG$3,"金额-入",$G828:CG828)-SUMIF($G$3:CG$3,"金额-出",$G828:CG828))/(SUMIF($G$3:CG$3,"数量-入",$G828:CG828)-SUMIF($G$3:CG$3,"数量-出",$G828:CG828))),0)</f>
        <v>0</v>
      </c>
      <c r="CJ828" s="115">
        <f t="shared" si="510"/>
        <v>0</v>
      </c>
      <c r="CK828" s="125"/>
      <c r="CL828" s="126"/>
      <c r="CM828" s="123"/>
      <c r="CN828" s="112"/>
      <c r="CO828" s="119">
        <f t="shared" si="511"/>
        <v>0</v>
      </c>
      <c r="CP828" s="124"/>
      <c r="CQ828" s="115">
        <f>IFERROR(IF(CP828="",0,(SUMIF($G$3:CO$3,"金额-入",$G828:CO828)-SUMIF($G$3:CO$3,"金额-出",$G828:CO828))/(SUMIF($G$3:CO$3,"数量-入",$G828:CO828)-SUMIF($G$3:CO$3,"数量-出",$G828:CO828))),0)</f>
        <v>0</v>
      </c>
      <c r="CR828" s="115">
        <f t="shared" si="512"/>
        <v>0</v>
      </c>
      <c r="CS828" s="125"/>
      <c r="CT828" s="126"/>
      <c r="CU828" s="123"/>
      <c r="CV828" s="112"/>
      <c r="CW828" s="119">
        <f t="shared" si="513"/>
        <v>0</v>
      </c>
      <c r="CX828" s="124"/>
      <c r="CY828" s="115">
        <f>IFERROR(IF(CX828="",0,(SUMIF($G$3:CW$3,"金额-入",$G828:CW828)-SUMIF($G$3:CW$3,"金额-出",$G828:CW828))/(SUMIF($G$3:CW$3,"数量-入",$G828:CW828)-SUMIF($G$3:CW$3,"数量-出",$G828:CW828))),0)</f>
        <v>0</v>
      </c>
      <c r="CZ828" s="115">
        <f t="shared" si="514"/>
        <v>0</v>
      </c>
      <c r="DA828" s="125"/>
      <c r="DB828" s="126"/>
      <c r="DC828" s="123"/>
      <c r="DD828" s="112"/>
      <c r="DE828" s="119">
        <f t="shared" si="515"/>
        <v>0</v>
      </c>
      <c r="DF828" s="124"/>
      <c r="DG828" s="115">
        <f>IFERROR(IF(DF828="",0,(SUMIF($G$3:DE$3,"金额-入",$G828:DE828)-SUMIF($G$3:DE$3,"金额-出",$G828:DE828))/(SUMIF($G$3:DE$3,"数量-入",$G828:DE828)-SUMIF($G$3:DE$3,"数量-出",$G828:DE828))),0)</f>
        <v>0</v>
      </c>
      <c r="DH828" s="115">
        <f t="shared" si="516"/>
        <v>0</v>
      </c>
      <c r="DI828" s="125"/>
      <c r="DJ828" s="126"/>
      <c r="DK828" s="109">
        <f t="array" ref="DK828">MIN(IF(($G$3:$DJ$3="单价")*(G828:DJ828&lt;&gt;0),G828:DJ828))</f>
        <v>0</v>
      </c>
      <c r="DL828" s="97">
        <f t="array" ref="DL828">MAX(IF($G$3:$DJ$3="单价",G828:DJ828))</f>
        <v>0</v>
      </c>
      <c r="DM828" s="115">
        <f t="shared" si="517"/>
        <v>0</v>
      </c>
      <c r="DN828" s="127"/>
      <c r="DO828" s="2"/>
      <c r="DP828" s="11">
        <f t="shared" si="518"/>
        <v>0</v>
      </c>
      <c r="DQ828" s="11">
        <f t="shared" si="519"/>
        <v>0</v>
      </c>
      <c r="DR828" s="11"/>
      <c r="DS828" s="11"/>
      <c r="DT828" s="11"/>
      <c r="DU828" s="2"/>
      <c r="DV828" s="2"/>
      <c r="DW828" s="2"/>
      <c r="DX828" s="2"/>
      <c r="DY828" s="2"/>
    </row>
    <row r="829" spans="1:129" ht="18" hidden="1" customHeight="1" outlineLevel="1" x14ac:dyDescent="0.15">
      <c r="A829" s="2"/>
      <c r="B829" s="53">
        <f t="shared" si="482"/>
        <v>825</v>
      </c>
      <c r="C829" s="5"/>
      <c r="D829" s="6"/>
      <c r="E829" s="7"/>
      <c r="F829" s="8"/>
      <c r="G829" s="111"/>
      <c r="H829" s="112"/>
      <c r="I829" s="113">
        <f t="shared" si="485"/>
        <v>0</v>
      </c>
      <c r="J829" s="114">
        <f t="shared" si="486"/>
        <v>0</v>
      </c>
      <c r="K829" s="115">
        <f t="shared" si="483"/>
        <v>0</v>
      </c>
      <c r="L829" s="113">
        <f t="shared" si="487"/>
        <v>0</v>
      </c>
      <c r="M829" s="114">
        <f t="shared" si="488"/>
        <v>0</v>
      </c>
      <c r="N829" s="115">
        <f t="shared" si="484"/>
        <v>0</v>
      </c>
      <c r="O829" s="113">
        <f t="shared" si="489"/>
        <v>0</v>
      </c>
      <c r="P829" s="116">
        <f t="shared" si="490"/>
        <v>0</v>
      </c>
      <c r="Q829" s="117">
        <f t="shared" si="491"/>
        <v>0</v>
      </c>
      <c r="R829" s="118">
        <f t="shared" si="492"/>
        <v>0</v>
      </c>
      <c r="S829" s="111"/>
      <c r="T829" s="112"/>
      <c r="U829" s="119">
        <f t="shared" si="493"/>
        <v>0</v>
      </c>
      <c r="V829" s="120"/>
      <c r="W829" s="115">
        <f>IFERROR(IF(V829="",0,(SUMIF($G$3:U$3,"金额-入",$G829:U829)-SUMIF($G$3:U$3,"金额-出",$G829:U829))/(SUMIF($G$3:U$3,"数量-入",$G829:U829)-SUMIF($G$3:U$3,"数量-出",$G829:U829))),0)</f>
        <v>0</v>
      </c>
      <c r="X829" s="115">
        <f t="shared" si="494"/>
        <v>0</v>
      </c>
      <c r="Y829" s="121"/>
      <c r="Z829" s="122"/>
      <c r="AA829" s="111"/>
      <c r="AB829" s="112"/>
      <c r="AC829" s="119">
        <f t="shared" si="495"/>
        <v>0</v>
      </c>
      <c r="AD829" s="120"/>
      <c r="AE829" s="115">
        <f>IFERROR(IF(AD829="",0,(SUMIF($G$3:AC$3,"金额-入",$G829:AC829)-SUMIF($G$3:AC$3,"金额-出",$G829:AC829))/(SUMIF($G$3:AC$3,"数量-入",$G829:AC829)-SUMIF($G$3:AC$3,"数量-出",$G829:AC829))),0)</f>
        <v>0</v>
      </c>
      <c r="AF829" s="115">
        <f t="shared" si="496"/>
        <v>0</v>
      </c>
      <c r="AG829" s="121"/>
      <c r="AH829" s="122"/>
      <c r="AI829" s="123"/>
      <c r="AJ829" s="112"/>
      <c r="AK829" s="119">
        <f t="shared" si="497"/>
        <v>0</v>
      </c>
      <c r="AL829" s="124"/>
      <c r="AM829" s="115">
        <f>IFERROR(IF(AL829="",0,(SUMIF($G$3:AK$3,"金额-入",$G829:AK829)-SUMIF($G$3:AK$3,"金额-出",$G829:AK829))/(SUMIF($G$3:AK$3,"数量-入",$G829:AK829)-SUMIF($G$3:AK$3,"数量-出",$G829:AK829))),0)</f>
        <v>0</v>
      </c>
      <c r="AN829" s="115">
        <f t="shared" si="498"/>
        <v>0</v>
      </c>
      <c r="AO829" s="125"/>
      <c r="AP829" s="126"/>
      <c r="AQ829" s="123"/>
      <c r="AR829" s="112"/>
      <c r="AS829" s="119">
        <f t="shared" si="499"/>
        <v>0</v>
      </c>
      <c r="AT829" s="124"/>
      <c r="AU829" s="115">
        <f>IFERROR(IF(AT829="",0,(SUMIF($G$3:AS$3,"金额-入",$G829:AS829)-SUMIF($G$3:AS$3,"金额-出",$G829:AS829))/(SUMIF($G$3:AS$3,"数量-入",$G829:AS829)-SUMIF($G$3:AS$3,"数量-出",$G829:AS829))),0)</f>
        <v>0</v>
      </c>
      <c r="AV829" s="115">
        <f t="shared" si="500"/>
        <v>0</v>
      </c>
      <c r="AW829" s="125"/>
      <c r="AX829" s="126"/>
      <c r="AY829" s="123"/>
      <c r="AZ829" s="112"/>
      <c r="BA829" s="119">
        <f t="shared" si="501"/>
        <v>0</v>
      </c>
      <c r="BB829" s="124"/>
      <c r="BC829" s="115">
        <f>IFERROR(IF(BB829="",0,(SUMIF($G$3:BA$3,"金额-入",$G829:BA829)-SUMIF($G$3:BA$3,"金额-出",$G829:BA829))/(SUMIF($G$3:BA$3,"数量-入",$G829:BA829)-SUMIF($G$3:BA$3,"数量-出",$G829:BA829))),0)</f>
        <v>0</v>
      </c>
      <c r="BD829" s="115">
        <f t="shared" si="502"/>
        <v>0</v>
      </c>
      <c r="BE829" s="125"/>
      <c r="BF829" s="126"/>
      <c r="BG829" s="123"/>
      <c r="BH829" s="112"/>
      <c r="BI829" s="119">
        <f t="shared" si="503"/>
        <v>0</v>
      </c>
      <c r="BJ829" s="124"/>
      <c r="BK829" s="115">
        <f>IFERROR(IF(BJ829="",0,(SUMIF($G$3:BI$3,"金额-入",$G829:BI829)-SUMIF($G$3:BI$3,"金额-出",$G829:BI829))/(SUMIF($G$3:BI$3,"数量-入",$G829:BI829)-SUMIF($G$3:BI$3,"数量-出",$G829:BI829))),0)</f>
        <v>0</v>
      </c>
      <c r="BL829" s="115">
        <f t="shared" si="504"/>
        <v>0</v>
      </c>
      <c r="BM829" s="125"/>
      <c r="BN829" s="126"/>
      <c r="BO829" s="123"/>
      <c r="BP829" s="112"/>
      <c r="BQ829" s="119">
        <f t="shared" si="505"/>
        <v>0</v>
      </c>
      <c r="BR829" s="124"/>
      <c r="BS829" s="115">
        <f>IFERROR(IF(BR829="",0,(SUMIF($G$3:BQ$3,"金额-入",$G829:BQ829)-SUMIF($G$3:BQ$3,"金额-出",$G829:BQ829))/(SUMIF($G$3:BQ$3,"数量-入",$G829:BQ829)-SUMIF($G$3:BQ$3,"数量-出",$G829:BQ829))),0)</f>
        <v>0</v>
      </c>
      <c r="BT829" s="115">
        <f t="shared" si="506"/>
        <v>0</v>
      </c>
      <c r="BU829" s="125"/>
      <c r="BV829" s="126"/>
      <c r="BW829" s="123"/>
      <c r="BX829" s="112"/>
      <c r="BY829" s="119">
        <f t="shared" si="507"/>
        <v>0</v>
      </c>
      <c r="BZ829" s="124"/>
      <c r="CA829" s="115">
        <f>IFERROR(IF(BZ829="",0,(SUMIF($G$3:BY$3,"金额-入",$G829:BY829)-SUMIF($G$3:BY$3,"金额-出",$G829:BY829))/(SUMIF($G$3:BY$3,"数量-入",$G829:BY829)-SUMIF($G$3:BY$3,"数量-出",$G829:BY829))),0)</f>
        <v>0</v>
      </c>
      <c r="CB829" s="115">
        <f t="shared" si="508"/>
        <v>0</v>
      </c>
      <c r="CC829" s="125"/>
      <c r="CD829" s="126"/>
      <c r="CE829" s="123"/>
      <c r="CF829" s="112"/>
      <c r="CG829" s="119">
        <f t="shared" si="509"/>
        <v>0</v>
      </c>
      <c r="CH829" s="124"/>
      <c r="CI829" s="115">
        <f>IFERROR(IF(CH829="",0,(SUMIF($G$3:CG$3,"金额-入",$G829:CG829)-SUMIF($G$3:CG$3,"金额-出",$G829:CG829))/(SUMIF($G$3:CG$3,"数量-入",$G829:CG829)-SUMIF($G$3:CG$3,"数量-出",$G829:CG829))),0)</f>
        <v>0</v>
      </c>
      <c r="CJ829" s="115">
        <f t="shared" si="510"/>
        <v>0</v>
      </c>
      <c r="CK829" s="125"/>
      <c r="CL829" s="126"/>
      <c r="CM829" s="123"/>
      <c r="CN829" s="112"/>
      <c r="CO829" s="119">
        <f t="shared" si="511"/>
        <v>0</v>
      </c>
      <c r="CP829" s="124"/>
      <c r="CQ829" s="115">
        <f>IFERROR(IF(CP829="",0,(SUMIF($G$3:CO$3,"金额-入",$G829:CO829)-SUMIF($G$3:CO$3,"金额-出",$G829:CO829))/(SUMIF($G$3:CO$3,"数量-入",$G829:CO829)-SUMIF($G$3:CO$3,"数量-出",$G829:CO829))),0)</f>
        <v>0</v>
      </c>
      <c r="CR829" s="115">
        <f t="shared" si="512"/>
        <v>0</v>
      </c>
      <c r="CS829" s="125"/>
      <c r="CT829" s="126"/>
      <c r="CU829" s="123"/>
      <c r="CV829" s="112"/>
      <c r="CW829" s="119">
        <f t="shared" si="513"/>
        <v>0</v>
      </c>
      <c r="CX829" s="124"/>
      <c r="CY829" s="115">
        <f>IFERROR(IF(CX829="",0,(SUMIF($G$3:CW$3,"金额-入",$G829:CW829)-SUMIF($G$3:CW$3,"金额-出",$G829:CW829))/(SUMIF($G$3:CW$3,"数量-入",$G829:CW829)-SUMIF($G$3:CW$3,"数量-出",$G829:CW829))),0)</f>
        <v>0</v>
      </c>
      <c r="CZ829" s="115">
        <f t="shared" si="514"/>
        <v>0</v>
      </c>
      <c r="DA829" s="125"/>
      <c r="DB829" s="126"/>
      <c r="DC829" s="123"/>
      <c r="DD829" s="112"/>
      <c r="DE829" s="119">
        <f t="shared" si="515"/>
        <v>0</v>
      </c>
      <c r="DF829" s="124"/>
      <c r="DG829" s="115">
        <f>IFERROR(IF(DF829="",0,(SUMIF($G$3:DE$3,"金额-入",$G829:DE829)-SUMIF($G$3:DE$3,"金额-出",$G829:DE829))/(SUMIF($G$3:DE$3,"数量-入",$G829:DE829)-SUMIF($G$3:DE$3,"数量-出",$G829:DE829))),0)</f>
        <v>0</v>
      </c>
      <c r="DH829" s="115">
        <f t="shared" si="516"/>
        <v>0</v>
      </c>
      <c r="DI829" s="125"/>
      <c r="DJ829" s="126"/>
      <c r="DK829" s="109">
        <f t="array" ref="DK829">MIN(IF(($G$3:$DJ$3="单价")*(G829:DJ829&lt;&gt;0),G829:DJ829))</f>
        <v>0</v>
      </c>
      <c r="DL829" s="97">
        <f t="array" ref="DL829">MAX(IF($G$3:$DJ$3="单价",G829:DJ829))</f>
        <v>0</v>
      </c>
      <c r="DM829" s="115">
        <f t="shared" si="517"/>
        <v>0</v>
      </c>
      <c r="DN829" s="127"/>
      <c r="DO829" s="2"/>
      <c r="DP829" s="11">
        <f t="shared" si="518"/>
        <v>0</v>
      </c>
      <c r="DQ829" s="11">
        <f t="shared" si="519"/>
        <v>0</v>
      </c>
      <c r="DR829" s="11"/>
      <c r="DS829" s="11"/>
      <c r="DT829" s="11"/>
      <c r="DU829" s="2"/>
      <c r="DV829" s="2"/>
      <c r="DW829" s="2"/>
      <c r="DX829" s="2"/>
      <c r="DY829" s="2"/>
    </row>
    <row r="830" spans="1:129" ht="18" hidden="1" customHeight="1" outlineLevel="1" x14ac:dyDescent="0.15">
      <c r="A830" s="2"/>
      <c r="B830" s="53">
        <f t="shared" si="482"/>
        <v>826</v>
      </c>
      <c r="C830" s="5"/>
      <c r="D830" s="6"/>
      <c r="E830" s="7"/>
      <c r="F830" s="8"/>
      <c r="G830" s="111"/>
      <c r="H830" s="112"/>
      <c r="I830" s="113">
        <f t="shared" si="485"/>
        <v>0</v>
      </c>
      <c r="J830" s="114">
        <f t="shared" si="486"/>
        <v>0</v>
      </c>
      <c r="K830" s="115">
        <f t="shared" si="483"/>
        <v>0</v>
      </c>
      <c r="L830" s="113">
        <f t="shared" si="487"/>
        <v>0</v>
      </c>
      <c r="M830" s="114">
        <f t="shared" si="488"/>
        <v>0</v>
      </c>
      <c r="N830" s="115">
        <f t="shared" si="484"/>
        <v>0</v>
      </c>
      <c r="O830" s="113">
        <f t="shared" si="489"/>
        <v>0</v>
      </c>
      <c r="P830" s="116">
        <f t="shared" si="490"/>
        <v>0</v>
      </c>
      <c r="Q830" s="117">
        <f t="shared" si="491"/>
        <v>0</v>
      </c>
      <c r="R830" s="118">
        <f t="shared" si="492"/>
        <v>0</v>
      </c>
      <c r="S830" s="111"/>
      <c r="T830" s="112"/>
      <c r="U830" s="119">
        <f t="shared" si="493"/>
        <v>0</v>
      </c>
      <c r="V830" s="120"/>
      <c r="W830" s="115">
        <f>IFERROR(IF(V830="",0,(SUMIF($G$3:U$3,"金额-入",$G830:U830)-SUMIF($G$3:U$3,"金额-出",$G830:U830))/(SUMIF($G$3:U$3,"数量-入",$G830:U830)-SUMIF($G$3:U$3,"数量-出",$G830:U830))),0)</f>
        <v>0</v>
      </c>
      <c r="X830" s="115">
        <f t="shared" si="494"/>
        <v>0</v>
      </c>
      <c r="Y830" s="121"/>
      <c r="Z830" s="122"/>
      <c r="AA830" s="111"/>
      <c r="AB830" s="112"/>
      <c r="AC830" s="119">
        <f t="shared" si="495"/>
        <v>0</v>
      </c>
      <c r="AD830" s="120"/>
      <c r="AE830" s="115">
        <f>IFERROR(IF(AD830="",0,(SUMIF($G$3:AC$3,"金额-入",$G830:AC830)-SUMIF($G$3:AC$3,"金额-出",$G830:AC830))/(SUMIF($G$3:AC$3,"数量-入",$G830:AC830)-SUMIF($G$3:AC$3,"数量-出",$G830:AC830))),0)</f>
        <v>0</v>
      </c>
      <c r="AF830" s="115">
        <f t="shared" si="496"/>
        <v>0</v>
      </c>
      <c r="AG830" s="121"/>
      <c r="AH830" s="122"/>
      <c r="AI830" s="123"/>
      <c r="AJ830" s="112"/>
      <c r="AK830" s="119">
        <f t="shared" si="497"/>
        <v>0</v>
      </c>
      <c r="AL830" s="124"/>
      <c r="AM830" s="115">
        <f>IFERROR(IF(AL830="",0,(SUMIF($G$3:AK$3,"金额-入",$G830:AK830)-SUMIF($G$3:AK$3,"金额-出",$G830:AK830))/(SUMIF($G$3:AK$3,"数量-入",$G830:AK830)-SUMIF($G$3:AK$3,"数量-出",$G830:AK830))),0)</f>
        <v>0</v>
      </c>
      <c r="AN830" s="115">
        <f t="shared" si="498"/>
        <v>0</v>
      </c>
      <c r="AO830" s="125"/>
      <c r="AP830" s="126"/>
      <c r="AQ830" s="123"/>
      <c r="AR830" s="112"/>
      <c r="AS830" s="119">
        <f t="shared" si="499"/>
        <v>0</v>
      </c>
      <c r="AT830" s="124"/>
      <c r="AU830" s="115">
        <f>IFERROR(IF(AT830="",0,(SUMIF($G$3:AS$3,"金额-入",$G830:AS830)-SUMIF($G$3:AS$3,"金额-出",$G830:AS830))/(SUMIF($G$3:AS$3,"数量-入",$G830:AS830)-SUMIF($G$3:AS$3,"数量-出",$G830:AS830))),0)</f>
        <v>0</v>
      </c>
      <c r="AV830" s="115">
        <f t="shared" si="500"/>
        <v>0</v>
      </c>
      <c r="AW830" s="125"/>
      <c r="AX830" s="126"/>
      <c r="AY830" s="123"/>
      <c r="AZ830" s="112"/>
      <c r="BA830" s="119">
        <f t="shared" si="501"/>
        <v>0</v>
      </c>
      <c r="BB830" s="124"/>
      <c r="BC830" s="115">
        <f>IFERROR(IF(BB830="",0,(SUMIF($G$3:BA$3,"金额-入",$G830:BA830)-SUMIF($G$3:BA$3,"金额-出",$G830:BA830))/(SUMIF($G$3:BA$3,"数量-入",$G830:BA830)-SUMIF($G$3:BA$3,"数量-出",$G830:BA830))),0)</f>
        <v>0</v>
      </c>
      <c r="BD830" s="115">
        <f t="shared" si="502"/>
        <v>0</v>
      </c>
      <c r="BE830" s="125"/>
      <c r="BF830" s="126"/>
      <c r="BG830" s="123"/>
      <c r="BH830" s="112"/>
      <c r="BI830" s="119">
        <f t="shared" si="503"/>
        <v>0</v>
      </c>
      <c r="BJ830" s="124"/>
      <c r="BK830" s="115">
        <f>IFERROR(IF(BJ830="",0,(SUMIF($G$3:BI$3,"金额-入",$G830:BI830)-SUMIF($G$3:BI$3,"金额-出",$G830:BI830))/(SUMIF($G$3:BI$3,"数量-入",$G830:BI830)-SUMIF($G$3:BI$3,"数量-出",$G830:BI830))),0)</f>
        <v>0</v>
      </c>
      <c r="BL830" s="115">
        <f t="shared" si="504"/>
        <v>0</v>
      </c>
      <c r="BM830" s="125"/>
      <c r="BN830" s="126"/>
      <c r="BO830" s="123"/>
      <c r="BP830" s="112"/>
      <c r="BQ830" s="119">
        <f t="shared" si="505"/>
        <v>0</v>
      </c>
      <c r="BR830" s="124"/>
      <c r="BS830" s="115">
        <f>IFERROR(IF(BR830="",0,(SUMIF($G$3:BQ$3,"金额-入",$G830:BQ830)-SUMIF($G$3:BQ$3,"金额-出",$G830:BQ830))/(SUMIF($G$3:BQ$3,"数量-入",$G830:BQ830)-SUMIF($G$3:BQ$3,"数量-出",$G830:BQ830))),0)</f>
        <v>0</v>
      </c>
      <c r="BT830" s="115">
        <f t="shared" si="506"/>
        <v>0</v>
      </c>
      <c r="BU830" s="125"/>
      <c r="BV830" s="126"/>
      <c r="BW830" s="123"/>
      <c r="BX830" s="112"/>
      <c r="BY830" s="119">
        <f t="shared" si="507"/>
        <v>0</v>
      </c>
      <c r="BZ830" s="124"/>
      <c r="CA830" s="115">
        <f>IFERROR(IF(BZ830="",0,(SUMIF($G$3:BY$3,"金额-入",$G830:BY830)-SUMIF($G$3:BY$3,"金额-出",$G830:BY830))/(SUMIF($G$3:BY$3,"数量-入",$G830:BY830)-SUMIF($G$3:BY$3,"数量-出",$G830:BY830))),0)</f>
        <v>0</v>
      </c>
      <c r="CB830" s="115">
        <f t="shared" si="508"/>
        <v>0</v>
      </c>
      <c r="CC830" s="125"/>
      <c r="CD830" s="126"/>
      <c r="CE830" s="123"/>
      <c r="CF830" s="112"/>
      <c r="CG830" s="119">
        <f t="shared" si="509"/>
        <v>0</v>
      </c>
      <c r="CH830" s="124"/>
      <c r="CI830" s="115">
        <f>IFERROR(IF(CH830="",0,(SUMIF($G$3:CG$3,"金额-入",$G830:CG830)-SUMIF($G$3:CG$3,"金额-出",$G830:CG830))/(SUMIF($G$3:CG$3,"数量-入",$G830:CG830)-SUMIF($G$3:CG$3,"数量-出",$G830:CG830))),0)</f>
        <v>0</v>
      </c>
      <c r="CJ830" s="115">
        <f t="shared" si="510"/>
        <v>0</v>
      </c>
      <c r="CK830" s="125"/>
      <c r="CL830" s="126"/>
      <c r="CM830" s="123"/>
      <c r="CN830" s="112"/>
      <c r="CO830" s="119">
        <f t="shared" si="511"/>
        <v>0</v>
      </c>
      <c r="CP830" s="124"/>
      <c r="CQ830" s="115">
        <f>IFERROR(IF(CP830="",0,(SUMIF($G$3:CO$3,"金额-入",$G830:CO830)-SUMIF($G$3:CO$3,"金额-出",$G830:CO830))/(SUMIF($G$3:CO$3,"数量-入",$G830:CO830)-SUMIF($G$3:CO$3,"数量-出",$G830:CO830))),0)</f>
        <v>0</v>
      </c>
      <c r="CR830" s="115">
        <f t="shared" si="512"/>
        <v>0</v>
      </c>
      <c r="CS830" s="125"/>
      <c r="CT830" s="126"/>
      <c r="CU830" s="123"/>
      <c r="CV830" s="112"/>
      <c r="CW830" s="119">
        <f t="shared" si="513"/>
        <v>0</v>
      </c>
      <c r="CX830" s="124"/>
      <c r="CY830" s="115">
        <f>IFERROR(IF(CX830="",0,(SUMIF($G$3:CW$3,"金额-入",$G830:CW830)-SUMIF($G$3:CW$3,"金额-出",$G830:CW830))/(SUMIF($G$3:CW$3,"数量-入",$G830:CW830)-SUMIF($G$3:CW$3,"数量-出",$G830:CW830))),0)</f>
        <v>0</v>
      </c>
      <c r="CZ830" s="115">
        <f t="shared" si="514"/>
        <v>0</v>
      </c>
      <c r="DA830" s="125"/>
      <c r="DB830" s="126"/>
      <c r="DC830" s="123"/>
      <c r="DD830" s="112"/>
      <c r="DE830" s="119">
        <f t="shared" si="515"/>
        <v>0</v>
      </c>
      <c r="DF830" s="124"/>
      <c r="DG830" s="115">
        <f>IFERROR(IF(DF830="",0,(SUMIF($G$3:DE$3,"金额-入",$G830:DE830)-SUMIF($G$3:DE$3,"金额-出",$G830:DE830))/(SUMIF($G$3:DE$3,"数量-入",$G830:DE830)-SUMIF($G$3:DE$3,"数量-出",$G830:DE830))),0)</f>
        <v>0</v>
      </c>
      <c r="DH830" s="115">
        <f t="shared" si="516"/>
        <v>0</v>
      </c>
      <c r="DI830" s="125"/>
      <c r="DJ830" s="126"/>
      <c r="DK830" s="109">
        <f t="array" ref="DK830">MIN(IF(($G$3:$DJ$3="单价")*(G830:DJ830&lt;&gt;0),G830:DJ830))</f>
        <v>0</v>
      </c>
      <c r="DL830" s="97">
        <f t="array" ref="DL830">MAX(IF($G$3:$DJ$3="单价",G830:DJ830))</f>
        <v>0</v>
      </c>
      <c r="DM830" s="115">
        <f t="shared" si="517"/>
        <v>0</v>
      </c>
      <c r="DN830" s="127"/>
      <c r="DO830" s="2"/>
      <c r="DP830" s="11">
        <f t="shared" si="518"/>
        <v>0</v>
      </c>
      <c r="DQ830" s="11">
        <f t="shared" si="519"/>
        <v>0</v>
      </c>
      <c r="DR830" s="11"/>
      <c r="DS830" s="11"/>
      <c r="DT830" s="11"/>
      <c r="DU830" s="2"/>
      <c r="DV830" s="2"/>
      <c r="DW830" s="2"/>
      <c r="DX830" s="2"/>
      <c r="DY830" s="2"/>
    </row>
    <row r="831" spans="1:129" ht="18" hidden="1" customHeight="1" outlineLevel="1" x14ac:dyDescent="0.15">
      <c r="A831" s="2"/>
      <c r="B831" s="53">
        <f t="shared" si="482"/>
        <v>827</v>
      </c>
      <c r="C831" s="5"/>
      <c r="D831" s="6"/>
      <c r="E831" s="7"/>
      <c r="F831" s="8"/>
      <c r="G831" s="111"/>
      <c r="H831" s="112"/>
      <c r="I831" s="113">
        <f t="shared" si="485"/>
        <v>0</v>
      </c>
      <c r="J831" s="114">
        <f t="shared" si="486"/>
        <v>0</v>
      </c>
      <c r="K831" s="115">
        <f t="shared" si="483"/>
        <v>0</v>
      </c>
      <c r="L831" s="113">
        <f t="shared" si="487"/>
        <v>0</v>
      </c>
      <c r="M831" s="114">
        <f t="shared" si="488"/>
        <v>0</v>
      </c>
      <c r="N831" s="115">
        <f t="shared" si="484"/>
        <v>0</v>
      </c>
      <c r="O831" s="113">
        <f t="shared" si="489"/>
        <v>0</v>
      </c>
      <c r="P831" s="116">
        <f t="shared" si="490"/>
        <v>0</v>
      </c>
      <c r="Q831" s="117">
        <f t="shared" si="491"/>
        <v>0</v>
      </c>
      <c r="R831" s="118">
        <f t="shared" si="492"/>
        <v>0</v>
      </c>
      <c r="S831" s="111"/>
      <c r="T831" s="112"/>
      <c r="U831" s="119">
        <f t="shared" si="493"/>
        <v>0</v>
      </c>
      <c r="V831" s="120"/>
      <c r="W831" s="115">
        <f>IFERROR(IF(V831="",0,(SUMIF($G$3:U$3,"金额-入",$G831:U831)-SUMIF($G$3:U$3,"金额-出",$G831:U831))/(SUMIF($G$3:U$3,"数量-入",$G831:U831)-SUMIF($G$3:U$3,"数量-出",$G831:U831))),0)</f>
        <v>0</v>
      </c>
      <c r="X831" s="115">
        <f t="shared" si="494"/>
        <v>0</v>
      </c>
      <c r="Y831" s="121"/>
      <c r="Z831" s="122"/>
      <c r="AA831" s="111"/>
      <c r="AB831" s="112"/>
      <c r="AC831" s="119">
        <f t="shared" si="495"/>
        <v>0</v>
      </c>
      <c r="AD831" s="120"/>
      <c r="AE831" s="115">
        <f>IFERROR(IF(AD831="",0,(SUMIF($G$3:AC$3,"金额-入",$G831:AC831)-SUMIF($G$3:AC$3,"金额-出",$G831:AC831))/(SUMIF($G$3:AC$3,"数量-入",$G831:AC831)-SUMIF($G$3:AC$3,"数量-出",$G831:AC831))),0)</f>
        <v>0</v>
      </c>
      <c r="AF831" s="115">
        <f t="shared" si="496"/>
        <v>0</v>
      </c>
      <c r="AG831" s="121"/>
      <c r="AH831" s="122"/>
      <c r="AI831" s="123"/>
      <c r="AJ831" s="112"/>
      <c r="AK831" s="119">
        <f t="shared" si="497"/>
        <v>0</v>
      </c>
      <c r="AL831" s="124"/>
      <c r="AM831" s="115">
        <f>IFERROR(IF(AL831="",0,(SUMIF($G$3:AK$3,"金额-入",$G831:AK831)-SUMIF($G$3:AK$3,"金额-出",$G831:AK831))/(SUMIF($G$3:AK$3,"数量-入",$G831:AK831)-SUMIF($G$3:AK$3,"数量-出",$G831:AK831))),0)</f>
        <v>0</v>
      </c>
      <c r="AN831" s="115">
        <f t="shared" si="498"/>
        <v>0</v>
      </c>
      <c r="AO831" s="125"/>
      <c r="AP831" s="126"/>
      <c r="AQ831" s="123"/>
      <c r="AR831" s="112"/>
      <c r="AS831" s="119">
        <f t="shared" si="499"/>
        <v>0</v>
      </c>
      <c r="AT831" s="124"/>
      <c r="AU831" s="115">
        <f>IFERROR(IF(AT831="",0,(SUMIF($G$3:AS$3,"金额-入",$G831:AS831)-SUMIF($G$3:AS$3,"金额-出",$G831:AS831))/(SUMIF($G$3:AS$3,"数量-入",$G831:AS831)-SUMIF($G$3:AS$3,"数量-出",$G831:AS831))),0)</f>
        <v>0</v>
      </c>
      <c r="AV831" s="115">
        <f t="shared" si="500"/>
        <v>0</v>
      </c>
      <c r="AW831" s="125"/>
      <c r="AX831" s="126"/>
      <c r="AY831" s="123"/>
      <c r="AZ831" s="112"/>
      <c r="BA831" s="119">
        <f t="shared" si="501"/>
        <v>0</v>
      </c>
      <c r="BB831" s="124"/>
      <c r="BC831" s="115">
        <f>IFERROR(IF(BB831="",0,(SUMIF($G$3:BA$3,"金额-入",$G831:BA831)-SUMIF($G$3:BA$3,"金额-出",$G831:BA831))/(SUMIF($G$3:BA$3,"数量-入",$G831:BA831)-SUMIF($G$3:BA$3,"数量-出",$G831:BA831))),0)</f>
        <v>0</v>
      </c>
      <c r="BD831" s="115">
        <f t="shared" si="502"/>
        <v>0</v>
      </c>
      <c r="BE831" s="125"/>
      <c r="BF831" s="126"/>
      <c r="BG831" s="123"/>
      <c r="BH831" s="112"/>
      <c r="BI831" s="119">
        <f t="shared" si="503"/>
        <v>0</v>
      </c>
      <c r="BJ831" s="124"/>
      <c r="BK831" s="115">
        <f>IFERROR(IF(BJ831="",0,(SUMIF($G$3:BI$3,"金额-入",$G831:BI831)-SUMIF($G$3:BI$3,"金额-出",$G831:BI831))/(SUMIF($G$3:BI$3,"数量-入",$G831:BI831)-SUMIF($G$3:BI$3,"数量-出",$G831:BI831))),0)</f>
        <v>0</v>
      </c>
      <c r="BL831" s="115">
        <f t="shared" si="504"/>
        <v>0</v>
      </c>
      <c r="BM831" s="125"/>
      <c r="BN831" s="126"/>
      <c r="BO831" s="123"/>
      <c r="BP831" s="112"/>
      <c r="BQ831" s="119">
        <f t="shared" si="505"/>
        <v>0</v>
      </c>
      <c r="BR831" s="124"/>
      <c r="BS831" s="115">
        <f>IFERROR(IF(BR831="",0,(SUMIF($G$3:BQ$3,"金额-入",$G831:BQ831)-SUMIF($G$3:BQ$3,"金额-出",$G831:BQ831))/(SUMIF($G$3:BQ$3,"数量-入",$G831:BQ831)-SUMIF($G$3:BQ$3,"数量-出",$G831:BQ831))),0)</f>
        <v>0</v>
      </c>
      <c r="BT831" s="115">
        <f t="shared" si="506"/>
        <v>0</v>
      </c>
      <c r="BU831" s="125"/>
      <c r="BV831" s="126"/>
      <c r="BW831" s="123"/>
      <c r="BX831" s="112"/>
      <c r="BY831" s="119">
        <f t="shared" si="507"/>
        <v>0</v>
      </c>
      <c r="BZ831" s="124"/>
      <c r="CA831" s="115">
        <f>IFERROR(IF(BZ831="",0,(SUMIF($G$3:BY$3,"金额-入",$G831:BY831)-SUMIF($G$3:BY$3,"金额-出",$G831:BY831))/(SUMIF($G$3:BY$3,"数量-入",$G831:BY831)-SUMIF($G$3:BY$3,"数量-出",$G831:BY831))),0)</f>
        <v>0</v>
      </c>
      <c r="CB831" s="115">
        <f t="shared" si="508"/>
        <v>0</v>
      </c>
      <c r="CC831" s="125"/>
      <c r="CD831" s="126"/>
      <c r="CE831" s="123"/>
      <c r="CF831" s="112"/>
      <c r="CG831" s="119">
        <f t="shared" si="509"/>
        <v>0</v>
      </c>
      <c r="CH831" s="124"/>
      <c r="CI831" s="115">
        <f>IFERROR(IF(CH831="",0,(SUMIF($G$3:CG$3,"金额-入",$G831:CG831)-SUMIF($G$3:CG$3,"金额-出",$G831:CG831))/(SUMIF($G$3:CG$3,"数量-入",$G831:CG831)-SUMIF($G$3:CG$3,"数量-出",$G831:CG831))),0)</f>
        <v>0</v>
      </c>
      <c r="CJ831" s="115">
        <f t="shared" si="510"/>
        <v>0</v>
      </c>
      <c r="CK831" s="125"/>
      <c r="CL831" s="126"/>
      <c r="CM831" s="123"/>
      <c r="CN831" s="112"/>
      <c r="CO831" s="119">
        <f t="shared" si="511"/>
        <v>0</v>
      </c>
      <c r="CP831" s="124"/>
      <c r="CQ831" s="115">
        <f>IFERROR(IF(CP831="",0,(SUMIF($G$3:CO$3,"金额-入",$G831:CO831)-SUMIF($G$3:CO$3,"金额-出",$G831:CO831))/(SUMIF($G$3:CO$3,"数量-入",$G831:CO831)-SUMIF($G$3:CO$3,"数量-出",$G831:CO831))),0)</f>
        <v>0</v>
      </c>
      <c r="CR831" s="115">
        <f t="shared" si="512"/>
        <v>0</v>
      </c>
      <c r="CS831" s="125"/>
      <c r="CT831" s="126"/>
      <c r="CU831" s="123"/>
      <c r="CV831" s="112"/>
      <c r="CW831" s="119">
        <f t="shared" si="513"/>
        <v>0</v>
      </c>
      <c r="CX831" s="124"/>
      <c r="CY831" s="115">
        <f>IFERROR(IF(CX831="",0,(SUMIF($G$3:CW$3,"金额-入",$G831:CW831)-SUMIF($G$3:CW$3,"金额-出",$G831:CW831))/(SUMIF($G$3:CW$3,"数量-入",$G831:CW831)-SUMIF($G$3:CW$3,"数量-出",$G831:CW831))),0)</f>
        <v>0</v>
      </c>
      <c r="CZ831" s="115">
        <f t="shared" si="514"/>
        <v>0</v>
      </c>
      <c r="DA831" s="125"/>
      <c r="DB831" s="126"/>
      <c r="DC831" s="123"/>
      <c r="DD831" s="112"/>
      <c r="DE831" s="119">
        <f t="shared" si="515"/>
        <v>0</v>
      </c>
      <c r="DF831" s="124"/>
      <c r="DG831" s="115">
        <f>IFERROR(IF(DF831="",0,(SUMIF($G$3:DE$3,"金额-入",$G831:DE831)-SUMIF($G$3:DE$3,"金额-出",$G831:DE831))/(SUMIF($G$3:DE$3,"数量-入",$G831:DE831)-SUMIF($G$3:DE$3,"数量-出",$G831:DE831))),0)</f>
        <v>0</v>
      </c>
      <c r="DH831" s="115">
        <f t="shared" si="516"/>
        <v>0</v>
      </c>
      <c r="DI831" s="125"/>
      <c r="DJ831" s="126"/>
      <c r="DK831" s="109">
        <f t="array" ref="DK831">MIN(IF(($G$3:$DJ$3="单价")*(G831:DJ831&lt;&gt;0),G831:DJ831))</f>
        <v>0</v>
      </c>
      <c r="DL831" s="97">
        <f t="array" ref="DL831">MAX(IF($G$3:$DJ$3="单价",G831:DJ831))</f>
        <v>0</v>
      </c>
      <c r="DM831" s="115">
        <f t="shared" si="517"/>
        <v>0</v>
      </c>
      <c r="DN831" s="127"/>
      <c r="DO831" s="2"/>
      <c r="DP831" s="11">
        <f t="shared" si="518"/>
        <v>0</v>
      </c>
      <c r="DQ831" s="11">
        <f t="shared" si="519"/>
        <v>0</v>
      </c>
      <c r="DR831" s="11"/>
      <c r="DS831" s="11"/>
      <c r="DT831" s="11"/>
      <c r="DU831" s="2"/>
      <c r="DV831" s="2"/>
      <c r="DW831" s="2"/>
      <c r="DX831" s="2"/>
      <c r="DY831" s="2"/>
    </row>
    <row r="832" spans="1:129" ht="18" hidden="1" customHeight="1" outlineLevel="1" x14ac:dyDescent="0.15">
      <c r="A832" s="2"/>
      <c r="B832" s="53">
        <f t="shared" si="482"/>
        <v>828</v>
      </c>
      <c r="C832" s="5"/>
      <c r="D832" s="6"/>
      <c r="E832" s="7"/>
      <c r="F832" s="8"/>
      <c r="G832" s="111"/>
      <c r="H832" s="112"/>
      <c r="I832" s="113">
        <f t="shared" si="485"/>
        <v>0</v>
      </c>
      <c r="J832" s="114">
        <f t="shared" si="486"/>
        <v>0</v>
      </c>
      <c r="K832" s="115">
        <f t="shared" si="483"/>
        <v>0</v>
      </c>
      <c r="L832" s="113">
        <f t="shared" si="487"/>
        <v>0</v>
      </c>
      <c r="M832" s="114">
        <f t="shared" si="488"/>
        <v>0</v>
      </c>
      <c r="N832" s="115">
        <f t="shared" si="484"/>
        <v>0</v>
      </c>
      <c r="O832" s="113">
        <f t="shared" si="489"/>
        <v>0</v>
      </c>
      <c r="P832" s="116">
        <f t="shared" si="490"/>
        <v>0</v>
      </c>
      <c r="Q832" s="117">
        <f t="shared" si="491"/>
        <v>0</v>
      </c>
      <c r="R832" s="118">
        <f t="shared" si="492"/>
        <v>0</v>
      </c>
      <c r="S832" s="111"/>
      <c r="T832" s="112"/>
      <c r="U832" s="119">
        <f t="shared" si="493"/>
        <v>0</v>
      </c>
      <c r="V832" s="120"/>
      <c r="W832" s="115">
        <f>IFERROR(IF(V832="",0,(SUMIF($G$3:U$3,"金额-入",$G832:U832)-SUMIF($G$3:U$3,"金额-出",$G832:U832))/(SUMIF($G$3:U$3,"数量-入",$G832:U832)-SUMIF($G$3:U$3,"数量-出",$G832:U832))),0)</f>
        <v>0</v>
      </c>
      <c r="X832" s="115">
        <f t="shared" si="494"/>
        <v>0</v>
      </c>
      <c r="Y832" s="121"/>
      <c r="Z832" s="122"/>
      <c r="AA832" s="111"/>
      <c r="AB832" s="112"/>
      <c r="AC832" s="119">
        <f t="shared" si="495"/>
        <v>0</v>
      </c>
      <c r="AD832" s="120"/>
      <c r="AE832" s="115">
        <f>IFERROR(IF(AD832="",0,(SUMIF($G$3:AC$3,"金额-入",$G832:AC832)-SUMIF($G$3:AC$3,"金额-出",$G832:AC832))/(SUMIF($G$3:AC$3,"数量-入",$G832:AC832)-SUMIF($G$3:AC$3,"数量-出",$G832:AC832))),0)</f>
        <v>0</v>
      </c>
      <c r="AF832" s="115">
        <f t="shared" si="496"/>
        <v>0</v>
      </c>
      <c r="AG832" s="121"/>
      <c r="AH832" s="122"/>
      <c r="AI832" s="123"/>
      <c r="AJ832" s="112"/>
      <c r="AK832" s="119">
        <f t="shared" si="497"/>
        <v>0</v>
      </c>
      <c r="AL832" s="124"/>
      <c r="AM832" s="115">
        <f>IFERROR(IF(AL832="",0,(SUMIF($G$3:AK$3,"金额-入",$G832:AK832)-SUMIF($G$3:AK$3,"金额-出",$G832:AK832))/(SUMIF($G$3:AK$3,"数量-入",$G832:AK832)-SUMIF($G$3:AK$3,"数量-出",$G832:AK832))),0)</f>
        <v>0</v>
      </c>
      <c r="AN832" s="115">
        <f t="shared" si="498"/>
        <v>0</v>
      </c>
      <c r="AO832" s="125"/>
      <c r="AP832" s="126"/>
      <c r="AQ832" s="123"/>
      <c r="AR832" s="112"/>
      <c r="AS832" s="119">
        <f t="shared" si="499"/>
        <v>0</v>
      </c>
      <c r="AT832" s="124"/>
      <c r="AU832" s="115">
        <f>IFERROR(IF(AT832="",0,(SUMIF($G$3:AS$3,"金额-入",$G832:AS832)-SUMIF($G$3:AS$3,"金额-出",$G832:AS832))/(SUMIF($G$3:AS$3,"数量-入",$G832:AS832)-SUMIF($G$3:AS$3,"数量-出",$G832:AS832))),0)</f>
        <v>0</v>
      </c>
      <c r="AV832" s="115">
        <f t="shared" si="500"/>
        <v>0</v>
      </c>
      <c r="AW832" s="125"/>
      <c r="AX832" s="126"/>
      <c r="AY832" s="123"/>
      <c r="AZ832" s="112"/>
      <c r="BA832" s="119">
        <f t="shared" si="501"/>
        <v>0</v>
      </c>
      <c r="BB832" s="124"/>
      <c r="BC832" s="115">
        <f>IFERROR(IF(BB832="",0,(SUMIF($G$3:BA$3,"金额-入",$G832:BA832)-SUMIF($G$3:BA$3,"金额-出",$G832:BA832))/(SUMIF($G$3:BA$3,"数量-入",$G832:BA832)-SUMIF($G$3:BA$3,"数量-出",$G832:BA832))),0)</f>
        <v>0</v>
      </c>
      <c r="BD832" s="115">
        <f t="shared" si="502"/>
        <v>0</v>
      </c>
      <c r="BE832" s="125"/>
      <c r="BF832" s="126"/>
      <c r="BG832" s="123"/>
      <c r="BH832" s="112"/>
      <c r="BI832" s="119">
        <f t="shared" si="503"/>
        <v>0</v>
      </c>
      <c r="BJ832" s="124"/>
      <c r="BK832" s="115">
        <f>IFERROR(IF(BJ832="",0,(SUMIF($G$3:BI$3,"金额-入",$G832:BI832)-SUMIF($G$3:BI$3,"金额-出",$G832:BI832))/(SUMIF($G$3:BI$3,"数量-入",$G832:BI832)-SUMIF($G$3:BI$3,"数量-出",$G832:BI832))),0)</f>
        <v>0</v>
      </c>
      <c r="BL832" s="115">
        <f t="shared" si="504"/>
        <v>0</v>
      </c>
      <c r="BM832" s="125"/>
      <c r="BN832" s="126"/>
      <c r="BO832" s="123"/>
      <c r="BP832" s="112"/>
      <c r="BQ832" s="119">
        <f t="shared" si="505"/>
        <v>0</v>
      </c>
      <c r="BR832" s="124"/>
      <c r="BS832" s="115">
        <f>IFERROR(IF(BR832="",0,(SUMIF($G$3:BQ$3,"金额-入",$G832:BQ832)-SUMIF($G$3:BQ$3,"金额-出",$G832:BQ832))/(SUMIF($G$3:BQ$3,"数量-入",$G832:BQ832)-SUMIF($G$3:BQ$3,"数量-出",$G832:BQ832))),0)</f>
        <v>0</v>
      </c>
      <c r="BT832" s="115">
        <f t="shared" si="506"/>
        <v>0</v>
      </c>
      <c r="BU832" s="125"/>
      <c r="BV832" s="126"/>
      <c r="BW832" s="123"/>
      <c r="BX832" s="112"/>
      <c r="BY832" s="119">
        <f t="shared" si="507"/>
        <v>0</v>
      </c>
      <c r="BZ832" s="124"/>
      <c r="CA832" s="115">
        <f>IFERROR(IF(BZ832="",0,(SUMIF($G$3:BY$3,"金额-入",$G832:BY832)-SUMIF($G$3:BY$3,"金额-出",$G832:BY832))/(SUMIF($G$3:BY$3,"数量-入",$G832:BY832)-SUMIF($G$3:BY$3,"数量-出",$G832:BY832))),0)</f>
        <v>0</v>
      </c>
      <c r="CB832" s="115">
        <f t="shared" si="508"/>
        <v>0</v>
      </c>
      <c r="CC832" s="125"/>
      <c r="CD832" s="126"/>
      <c r="CE832" s="123"/>
      <c r="CF832" s="112"/>
      <c r="CG832" s="119">
        <f t="shared" si="509"/>
        <v>0</v>
      </c>
      <c r="CH832" s="124"/>
      <c r="CI832" s="115">
        <f>IFERROR(IF(CH832="",0,(SUMIF($G$3:CG$3,"金额-入",$G832:CG832)-SUMIF($G$3:CG$3,"金额-出",$G832:CG832))/(SUMIF($G$3:CG$3,"数量-入",$G832:CG832)-SUMIF($G$3:CG$3,"数量-出",$G832:CG832))),0)</f>
        <v>0</v>
      </c>
      <c r="CJ832" s="115">
        <f t="shared" si="510"/>
        <v>0</v>
      </c>
      <c r="CK832" s="125"/>
      <c r="CL832" s="126"/>
      <c r="CM832" s="123"/>
      <c r="CN832" s="112"/>
      <c r="CO832" s="119">
        <f t="shared" si="511"/>
        <v>0</v>
      </c>
      <c r="CP832" s="124"/>
      <c r="CQ832" s="115">
        <f>IFERROR(IF(CP832="",0,(SUMIF($G$3:CO$3,"金额-入",$G832:CO832)-SUMIF($G$3:CO$3,"金额-出",$G832:CO832))/(SUMIF($G$3:CO$3,"数量-入",$G832:CO832)-SUMIF($G$3:CO$3,"数量-出",$G832:CO832))),0)</f>
        <v>0</v>
      </c>
      <c r="CR832" s="115">
        <f t="shared" si="512"/>
        <v>0</v>
      </c>
      <c r="CS832" s="125"/>
      <c r="CT832" s="126"/>
      <c r="CU832" s="123"/>
      <c r="CV832" s="112"/>
      <c r="CW832" s="119">
        <f t="shared" si="513"/>
        <v>0</v>
      </c>
      <c r="CX832" s="124"/>
      <c r="CY832" s="115">
        <f>IFERROR(IF(CX832="",0,(SUMIF($G$3:CW$3,"金额-入",$G832:CW832)-SUMIF($G$3:CW$3,"金额-出",$G832:CW832))/(SUMIF($G$3:CW$3,"数量-入",$G832:CW832)-SUMIF($G$3:CW$3,"数量-出",$G832:CW832))),0)</f>
        <v>0</v>
      </c>
      <c r="CZ832" s="115">
        <f t="shared" si="514"/>
        <v>0</v>
      </c>
      <c r="DA832" s="125"/>
      <c r="DB832" s="126"/>
      <c r="DC832" s="123"/>
      <c r="DD832" s="112"/>
      <c r="DE832" s="119">
        <f t="shared" si="515"/>
        <v>0</v>
      </c>
      <c r="DF832" s="124"/>
      <c r="DG832" s="115">
        <f>IFERROR(IF(DF832="",0,(SUMIF($G$3:DE$3,"金额-入",$G832:DE832)-SUMIF($G$3:DE$3,"金额-出",$G832:DE832))/(SUMIF($G$3:DE$3,"数量-入",$G832:DE832)-SUMIF($G$3:DE$3,"数量-出",$G832:DE832))),0)</f>
        <v>0</v>
      </c>
      <c r="DH832" s="115">
        <f t="shared" si="516"/>
        <v>0</v>
      </c>
      <c r="DI832" s="125"/>
      <c r="DJ832" s="126"/>
      <c r="DK832" s="109">
        <f t="array" ref="DK832">MIN(IF(($G$3:$DJ$3="单价")*(G832:DJ832&lt;&gt;0),G832:DJ832))</f>
        <v>0</v>
      </c>
      <c r="DL832" s="97">
        <f t="array" ref="DL832">MAX(IF($G$3:$DJ$3="单价",G832:DJ832))</f>
        <v>0</v>
      </c>
      <c r="DM832" s="115">
        <f t="shared" si="517"/>
        <v>0</v>
      </c>
      <c r="DN832" s="127"/>
      <c r="DO832" s="2"/>
      <c r="DP832" s="11">
        <f t="shared" si="518"/>
        <v>0</v>
      </c>
      <c r="DQ832" s="11">
        <f t="shared" si="519"/>
        <v>0</v>
      </c>
      <c r="DR832" s="11"/>
      <c r="DS832" s="11"/>
      <c r="DT832" s="11"/>
      <c r="DU832" s="2"/>
      <c r="DV832" s="2"/>
      <c r="DW832" s="2"/>
      <c r="DX832" s="2"/>
      <c r="DY832" s="2"/>
    </row>
    <row r="833" spans="1:129" ht="18" hidden="1" customHeight="1" outlineLevel="1" x14ac:dyDescent="0.15">
      <c r="A833" s="2"/>
      <c r="B833" s="53">
        <f t="shared" si="482"/>
        <v>829</v>
      </c>
      <c r="C833" s="5"/>
      <c r="D833" s="6"/>
      <c r="E833" s="7"/>
      <c r="F833" s="8"/>
      <c r="G833" s="111"/>
      <c r="H833" s="112"/>
      <c r="I833" s="113">
        <f t="shared" si="485"/>
        <v>0</v>
      </c>
      <c r="J833" s="114">
        <f t="shared" si="486"/>
        <v>0</v>
      </c>
      <c r="K833" s="115">
        <f t="shared" si="483"/>
        <v>0</v>
      </c>
      <c r="L833" s="113">
        <f t="shared" si="487"/>
        <v>0</v>
      </c>
      <c r="M833" s="114">
        <f t="shared" si="488"/>
        <v>0</v>
      </c>
      <c r="N833" s="115">
        <f t="shared" si="484"/>
        <v>0</v>
      </c>
      <c r="O833" s="113">
        <f t="shared" si="489"/>
        <v>0</v>
      </c>
      <c r="P833" s="116">
        <f t="shared" si="490"/>
        <v>0</v>
      </c>
      <c r="Q833" s="117">
        <f t="shared" si="491"/>
        <v>0</v>
      </c>
      <c r="R833" s="118">
        <f t="shared" si="492"/>
        <v>0</v>
      </c>
      <c r="S833" s="111"/>
      <c r="T833" s="112"/>
      <c r="U833" s="119">
        <f t="shared" si="493"/>
        <v>0</v>
      </c>
      <c r="V833" s="120"/>
      <c r="W833" s="115">
        <f>IFERROR(IF(V833="",0,(SUMIF($G$3:U$3,"金额-入",$G833:U833)-SUMIF($G$3:U$3,"金额-出",$G833:U833))/(SUMIF($G$3:U$3,"数量-入",$G833:U833)-SUMIF($G$3:U$3,"数量-出",$G833:U833))),0)</f>
        <v>0</v>
      </c>
      <c r="X833" s="115">
        <f t="shared" si="494"/>
        <v>0</v>
      </c>
      <c r="Y833" s="121"/>
      <c r="Z833" s="122"/>
      <c r="AA833" s="111"/>
      <c r="AB833" s="112"/>
      <c r="AC833" s="119">
        <f t="shared" si="495"/>
        <v>0</v>
      </c>
      <c r="AD833" s="120"/>
      <c r="AE833" s="115">
        <f>IFERROR(IF(AD833="",0,(SUMIF($G$3:AC$3,"金额-入",$G833:AC833)-SUMIF($G$3:AC$3,"金额-出",$G833:AC833))/(SUMIF($G$3:AC$3,"数量-入",$G833:AC833)-SUMIF($G$3:AC$3,"数量-出",$G833:AC833))),0)</f>
        <v>0</v>
      </c>
      <c r="AF833" s="115">
        <f t="shared" si="496"/>
        <v>0</v>
      </c>
      <c r="AG833" s="121"/>
      <c r="AH833" s="122"/>
      <c r="AI833" s="123"/>
      <c r="AJ833" s="112"/>
      <c r="AK833" s="119">
        <f t="shared" si="497"/>
        <v>0</v>
      </c>
      <c r="AL833" s="124"/>
      <c r="AM833" s="115">
        <f>IFERROR(IF(AL833="",0,(SUMIF($G$3:AK$3,"金额-入",$G833:AK833)-SUMIF($G$3:AK$3,"金额-出",$G833:AK833))/(SUMIF($G$3:AK$3,"数量-入",$G833:AK833)-SUMIF($G$3:AK$3,"数量-出",$G833:AK833))),0)</f>
        <v>0</v>
      </c>
      <c r="AN833" s="115">
        <f t="shared" si="498"/>
        <v>0</v>
      </c>
      <c r="AO833" s="125"/>
      <c r="AP833" s="126"/>
      <c r="AQ833" s="123"/>
      <c r="AR833" s="112"/>
      <c r="AS833" s="119">
        <f t="shared" si="499"/>
        <v>0</v>
      </c>
      <c r="AT833" s="124"/>
      <c r="AU833" s="115">
        <f>IFERROR(IF(AT833="",0,(SUMIF($G$3:AS$3,"金额-入",$G833:AS833)-SUMIF($G$3:AS$3,"金额-出",$G833:AS833))/(SUMIF($G$3:AS$3,"数量-入",$G833:AS833)-SUMIF($G$3:AS$3,"数量-出",$G833:AS833))),0)</f>
        <v>0</v>
      </c>
      <c r="AV833" s="115">
        <f t="shared" si="500"/>
        <v>0</v>
      </c>
      <c r="AW833" s="125"/>
      <c r="AX833" s="126"/>
      <c r="AY833" s="123"/>
      <c r="AZ833" s="112"/>
      <c r="BA833" s="119">
        <f t="shared" si="501"/>
        <v>0</v>
      </c>
      <c r="BB833" s="124"/>
      <c r="BC833" s="115">
        <f>IFERROR(IF(BB833="",0,(SUMIF($G$3:BA$3,"金额-入",$G833:BA833)-SUMIF($G$3:BA$3,"金额-出",$G833:BA833))/(SUMIF($G$3:BA$3,"数量-入",$G833:BA833)-SUMIF($G$3:BA$3,"数量-出",$G833:BA833))),0)</f>
        <v>0</v>
      </c>
      <c r="BD833" s="115">
        <f t="shared" si="502"/>
        <v>0</v>
      </c>
      <c r="BE833" s="125"/>
      <c r="BF833" s="126"/>
      <c r="BG833" s="123"/>
      <c r="BH833" s="112"/>
      <c r="BI833" s="119">
        <f t="shared" si="503"/>
        <v>0</v>
      </c>
      <c r="BJ833" s="124"/>
      <c r="BK833" s="115">
        <f>IFERROR(IF(BJ833="",0,(SUMIF($G$3:BI$3,"金额-入",$G833:BI833)-SUMIF($G$3:BI$3,"金额-出",$G833:BI833))/(SUMIF($G$3:BI$3,"数量-入",$G833:BI833)-SUMIF($G$3:BI$3,"数量-出",$G833:BI833))),0)</f>
        <v>0</v>
      </c>
      <c r="BL833" s="115">
        <f t="shared" si="504"/>
        <v>0</v>
      </c>
      <c r="BM833" s="125"/>
      <c r="BN833" s="126"/>
      <c r="BO833" s="123"/>
      <c r="BP833" s="112"/>
      <c r="BQ833" s="119">
        <f t="shared" si="505"/>
        <v>0</v>
      </c>
      <c r="BR833" s="124"/>
      <c r="BS833" s="115">
        <f>IFERROR(IF(BR833="",0,(SUMIF($G$3:BQ$3,"金额-入",$G833:BQ833)-SUMIF($G$3:BQ$3,"金额-出",$G833:BQ833))/(SUMIF($G$3:BQ$3,"数量-入",$G833:BQ833)-SUMIF($G$3:BQ$3,"数量-出",$G833:BQ833))),0)</f>
        <v>0</v>
      </c>
      <c r="BT833" s="115">
        <f t="shared" si="506"/>
        <v>0</v>
      </c>
      <c r="BU833" s="125"/>
      <c r="BV833" s="126"/>
      <c r="BW833" s="123"/>
      <c r="BX833" s="112"/>
      <c r="BY833" s="119">
        <f t="shared" si="507"/>
        <v>0</v>
      </c>
      <c r="BZ833" s="124"/>
      <c r="CA833" s="115">
        <f>IFERROR(IF(BZ833="",0,(SUMIF($G$3:BY$3,"金额-入",$G833:BY833)-SUMIF($G$3:BY$3,"金额-出",$G833:BY833))/(SUMIF($G$3:BY$3,"数量-入",$G833:BY833)-SUMIF($G$3:BY$3,"数量-出",$G833:BY833))),0)</f>
        <v>0</v>
      </c>
      <c r="CB833" s="115">
        <f t="shared" si="508"/>
        <v>0</v>
      </c>
      <c r="CC833" s="125"/>
      <c r="CD833" s="126"/>
      <c r="CE833" s="123"/>
      <c r="CF833" s="112"/>
      <c r="CG833" s="119">
        <f t="shared" si="509"/>
        <v>0</v>
      </c>
      <c r="CH833" s="124"/>
      <c r="CI833" s="115">
        <f>IFERROR(IF(CH833="",0,(SUMIF($G$3:CG$3,"金额-入",$G833:CG833)-SUMIF($G$3:CG$3,"金额-出",$G833:CG833))/(SUMIF($G$3:CG$3,"数量-入",$G833:CG833)-SUMIF($G$3:CG$3,"数量-出",$G833:CG833))),0)</f>
        <v>0</v>
      </c>
      <c r="CJ833" s="115">
        <f t="shared" si="510"/>
        <v>0</v>
      </c>
      <c r="CK833" s="125"/>
      <c r="CL833" s="126"/>
      <c r="CM833" s="123"/>
      <c r="CN833" s="112"/>
      <c r="CO833" s="119">
        <f t="shared" si="511"/>
        <v>0</v>
      </c>
      <c r="CP833" s="124"/>
      <c r="CQ833" s="115">
        <f>IFERROR(IF(CP833="",0,(SUMIF($G$3:CO$3,"金额-入",$G833:CO833)-SUMIF($G$3:CO$3,"金额-出",$G833:CO833))/(SUMIF($G$3:CO$3,"数量-入",$G833:CO833)-SUMIF($G$3:CO$3,"数量-出",$G833:CO833))),0)</f>
        <v>0</v>
      </c>
      <c r="CR833" s="115">
        <f t="shared" si="512"/>
        <v>0</v>
      </c>
      <c r="CS833" s="125"/>
      <c r="CT833" s="126"/>
      <c r="CU833" s="123"/>
      <c r="CV833" s="112"/>
      <c r="CW833" s="119">
        <f t="shared" si="513"/>
        <v>0</v>
      </c>
      <c r="CX833" s="124"/>
      <c r="CY833" s="115">
        <f>IFERROR(IF(CX833="",0,(SUMIF($G$3:CW$3,"金额-入",$G833:CW833)-SUMIF($G$3:CW$3,"金额-出",$G833:CW833))/(SUMIF($G$3:CW$3,"数量-入",$G833:CW833)-SUMIF($G$3:CW$3,"数量-出",$G833:CW833))),0)</f>
        <v>0</v>
      </c>
      <c r="CZ833" s="115">
        <f t="shared" si="514"/>
        <v>0</v>
      </c>
      <c r="DA833" s="125"/>
      <c r="DB833" s="126"/>
      <c r="DC833" s="123"/>
      <c r="DD833" s="112"/>
      <c r="DE833" s="119">
        <f t="shared" si="515"/>
        <v>0</v>
      </c>
      <c r="DF833" s="124"/>
      <c r="DG833" s="115">
        <f>IFERROR(IF(DF833="",0,(SUMIF($G$3:DE$3,"金额-入",$G833:DE833)-SUMIF($G$3:DE$3,"金额-出",$G833:DE833))/(SUMIF($G$3:DE$3,"数量-入",$G833:DE833)-SUMIF($G$3:DE$3,"数量-出",$G833:DE833))),0)</f>
        <v>0</v>
      </c>
      <c r="DH833" s="115">
        <f t="shared" si="516"/>
        <v>0</v>
      </c>
      <c r="DI833" s="125"/>
      <c r="DJ833" s="126"/>
      <c r="DK833" s="109">
        <f t="array" ref="DK833">MIN(IF(($G$3:$DJ$3="单价")*(G833:DJ833&lt;&gt;0),G833:DJ833))</f>
        <v>0</v>
      </c>
      <c r="DL833" s="97">
        <f t="array" ref="DL833">MAX(IF($G$3:$DJ$3="单价",G833:DJ833))</f>
        <v>0</v>
      </c>
      <c r="DM833" s="115">
        <f t="shared" si="517"/>
        <v>0</v>
      </c>
      <c r="DN833" s="127"/>
      <c r="DO833" s="2"/>
      <c r="DP833" s="11">
        <f t="shared" si="518"/>
        <v>0</v>
      </c>
      <c r="DQ833" s="11">
        <f t="shared" si="519"/>
        <v>0</v>
      </c>
      <c r="DR833" s="11"/>
      <c r="DS833" s="11"/>
      <c r="DT833" s="11"/>
      <c r="DU833" s="2"/>
      <c r="DV833" s="2"/>
      <c r="DW833" s="2"/>
      <c r="DX833" s="2"/>
      <c r="DY833" s="2"/>
    </row>
    <row r="834" spans="1:129" ht="18" hidden="1" customHeight="1" outlineLevel="1" x14ac:dyDescent="0.15">
      <c r="A834" s="2"/>
      <c r="B834" s="53">
        <f t="shared" si="482"/>
        <v>830</v>
      </c>
      <c r="C834" s="5"/>
      <c r="D834" s="6"/>
      <c r="E834" s="7"/>
      <c r="F834" s="8"/>
      <c r="G834" s="111"/>
      <c r="H834" s="112"/>
      <c r="I834" s="113">
        <f t="shared" si="485"/>
        <v>0</v>
      </c>
      <c r="J834" s="114">
        <f t="shared" si="486"/>
        <v>0</v>
      </c>
      <c r="K834" s="115">
        <f t="shared" si="483"/>
        <v>0</v>
      </c>
      <c r="L834" s="113">
        <f t="shared" si="487"/>
        <v>0</v>
      </c>
      <c r="M834" s="114">
        <f t="shared" si="488"/>
        <v>0</v>
      </c>
      <c r="N834" s="115">
        <f t="shared" si="484"/>
        <v>0</v>
      </c>
      <c r="O834" s="113">
        <f t="shared" si="489"/>
        <v>0</v>
      </c>
      <c r="P834" s="116">
        <f t="shared" si="490"/>
        <v>0</v>
      </c>
      <c r="Q834" s="117">
        <f t="shared" si="491"/>
        <v>0</v>
      </c>
      <c r="R834" s="118">
        <f t="shared" si="492"/>
        <v>0</v>
      </c>
      <c r="S834" s="111"/>
      <c r="T834" s="112"/>
      <c r="U834" s="119">
        <f t="shared" si="493"/>
        <v>0</v>
      </c>
      <c r="V834" s="120"/>
      <c r="W834" s="115">
        <f>IFERROR(IF(V834="",0,(SUMIF($G$3:U$3,"金额-入",$G834:U834)-SUMIF($G$3:U$3,"金额-出",$G834:U834))/(SUMIF($G$3:U$3,"数量-入",$G834:U834)-SUMIF($G$3:U$3,"数量-出",$G834:U834))),0)</f>
        <v>0</v>
      </c>
      <c r="X834" s="115">
        <f t="shared" si="494"/>
        <v>0</v>
      </c>
      <c r="Y834" s="121"/>
      <c r="Z834" s="122"/>
      <c r="AA834" s="111"/>
      <c r="AB834" s="112"/>
      <c r="AC834" s="119">
        <f t="shared" si="495"/>
        <v>0</v>
      </c>
      <c r="AD834" s="120"/>
      <c r="AE834" s="115">
        <f>IFERROR(IF(AD834="",0,(SUMIF($G$3:AC$3,"金额-入",$G834:AC834)-SUMIF($G$3:AC$3,"金额-出",$G834:AC834))/(SUMIF($G$3:AC$3,"数量-入",$G834:AC834)-SUMIF($G$3:AC$3,"数量-出",$G834:AC834))),0)</f>
        <v>0</v>
      </c>
      <c r="AF834" s="115">
        <f t="shared" si="496"/>
        <v>0</v>
      </c>
      <c r="AG834" s="121"/>
      <c r="AH834" s="122"/>
      <c r="AI834" s="123"/>
      <c r="AJ834" s="112"/>
      <c r="AK834" s="119">
        <f t="shared" si="497"/>
        <v>0</v>
      </c>
      <c r="AL834" s="124"/>
      <c r="AM834" s="115">
        <f>IFERROR(IF(AL834="",0,(SUMIF($G$3:AK$3,"金额-入",$G834:AK834)-SUMIF($G$3:AK$3,"金额-出",$G834:AK834))/(SUMIF($G$3:AK$3,"数量-入",$G834:AK834)-SUMIF($G$3:AK$3,"数量-出",$G834:AK834))),0)</f>
        <v>0</v>
      </c>
      <c r="AN834" s="115">
        <f t="shared" si="498"/>
        <v>0</v>
      </c>
      <c r="AO834" s="125"/>
      <c r="AP834" s="126"/>
      <c r="AQ834" s="123"/>
      <c r="AR834" s="112"/>
      <c r="AS834" s="119">
        <f t="shared" si="499"/>
        <v>0</v>
      </c>
      <c r="AT834" s="124"/>
      <c r="AU834" s="115">
        <f>IFERROR(IF(AT834="",0,(SUMIF($G$3:AS$3,"金额-入",$G834:AS834)-SUMIF($G$3:AS$3,"金额-出",$G834:AS834))/(SUMIF($G$3:AS$3,"数量-入",$G834:AS834)-SUMIF($G$3:AS$3,"数量-出",$G834:AS834))),0)</f>
        <v>0</v>
      </c>
      <c r="AV834" s="115">
        <f t="shared" si="500"/>
        <v>0</v>
      </c>
      <c r="AW834" s="125"/>
      <c r="AX834" s="126"/>
      <c r="AY834" s="123"/>
      <c r="AZ834" s="112"/>
      <c r="BA834" s="119">
        <f t="shared" si="501"/>
        <v>0</v>
      </c>
      <c r="BB834" s="124"/>
      <c r="BC834" s="115">
        <f>IFERROR(IF(BB834="",0,(SUMIF($G$3:BA$3,"金额-入",$G834:BA834)-SUMIF($G$3:BA$3,"金额-出",$G834:BA834))/(SUMIF($G$3:BA$3,"数量-入",$G834:BA834)-SUMIF($G$3:BA$3,"数量-出",$G834:BA834))),0)</f>
        <v>0</v>
      </c>
      <c r="BD834" s="115">
        <f t="shared" si="502"/>
        <v>0</v>
      </c>
      <c r="BE834" s="125"/>
      <c r="BF834" s="126"/>
      <c r="BG834" s="123"/>
      <c r="BH834" s="112"/>
      <c r="BI834" s="119">
        <f t="shared" si="503"/>
        <v>0</v>
      </c>
      <c r="BJ834" s="124"/>
      <c r="BK834" s="115">
        <f>IFERROR(IF(BJ834="",0,(SUMIF($G$3:BI$3,"金额-入",$G834:BI834)-SUMIF($G$3:BI$3,"金额-出",$G834:BI834))/(SUMIF($G$3:BI$3,"数量-入",$G834:BI834)-SUMIF($G$3:BI$3,"数量-出",$G834:BI834))),0)</f>
        <v>0</v>
      </c>
      <c r="BL834" s="115">
        <f t="shared" si="504"/>
        <v>0</v>
      </c>
      <c r="BM834" s="125"/>
      <c r="BN834" s="126"/>
      <c r="BO834" s="123"/>
      <c r="BP834" s="112"/>
      <c r="BQ834" s="119">
        <f t="shared" si="505"/>
        <v>0</v>
      </c>
      <c r="BR834" s="124"/>
      <c r="BS834" s="115">
        <f>IFERROR(IF(BR834="",0,(SUMIF($G$3:BQ$3,"金额-入",$G834:BQ834)-SUMIF($G$3:BQ$3,"金额-出",$G834:BQ834))/(SUMIF($G$3:BQ$3,"数量-入",$G834:BQ834)-SUMIF($G$3:BQ$3,"数量-出",$G834:BQ834))),0)</f>
        <v>0</v>
      </c>
      <c r="BT834" s="115">
        <f t="shared" si="506"/>
        <v>0</v>
      </c>
      <c r="BU834" s="125"/>
      <c r="BV834" s="126"/>
      <c r="BW834" s="123"/>
      <c r="BX834" s="112"/>
      <c r="BY834" s="119">
        <f t="shared" si="507"/>
        <v>0</v>
      </c>
      <c r="BZ834" s="124"/>
      <c r="CA834" s="115">
        <f>IFERROR(IF(BZ834="",0,(SUMIF($G$3:BY$3,"金额-入",$G834:BY834)-SUMIF($G$3:BY$3,"金额-出",$G834:BY834))/(SUMIF($G$3:BY$3,"数量-入",$G834:BY834)-SUMIF($G$3:BY$3,"数量-出",$G834:BY834))),0)</f>
        <v>0</v>
      </c>
      <c r="CB834" s="115">
        <f t="shared" si="508"/>
        <v>0</v>
      </c>
      <c r="CC834" s="125"/>
      <c r="CD834" s="126"/>
      <c r="CE834" s="123"/>
      <c r="CF834" s="112"/>
      <c r="CG834" s="119">
        <f t="shared" si="509"/>
        <v>0</v>
      </c>
      <c r="CH834" s="124"/>
      <c r="CI834" s="115">
        <f>IFERROR(IF(CH834="",0,(SUMIF($G$3:CG$3,"金额-入",$G834:CG834)-SUMIF($G$3:CG$3,"金额-出",$G834:CG834))/(SUMIF($G$3:CG$3,"数量-入",$G834:CG834)-SUMIF($G$3:CG$3,"数量-出",$G834:CG834))),0)</f>
        <v>0</v>
      </c>
      <c r="CJ834" s="115">
        <f t="shared" si="510"/>
        <v>0</v>
      </c>
      <c r="CK834" s="125"/>
      <c r="CL834" s="126"/>
      <c r="CM834" s="123"/>
      <c r="CN834" s="112"/>
      <c r="CO834" s="119">
        <f t="shared" si="511"/>
        <v>0</v>
      </c>
      <c r="CP834" s="124"/>
      <c r="CQ834" s="115">
        <f>IFERROR(IF(CP834="",0,(SUMIF($G$3:CO$3,"金额-入",$G834:CO834)-SUMIF($G$3:CO$3,"金额-出",$G834:CO834))/(SUMIF($G$3:CO$3,"数量-入",$G834:CO834)-SUMIF($G$3:CO$3,"数量-出",$G834:CO834))),0)</f>
        <v>0</v>
      </c>
      <c r="CR834" s="115">
        <f t="shared" si="512"/>
        <v>0</v>
      </c>
      <c r="CS834" s="125"/>
      <c r="CT834" s="126"/>
      <c r="CU834" s="123"/>
      <c r="CV834" s="112"/>
      <c r="CW834" s="119">
        <f t="shared" si="513"/>
        <v>0</v>
      </c>
      <c r="CX834" s="124"/>
      <c r="CY834" s="115">
        <f>IFERROR(IF(CX834="",0,(SUMIF($G$3:CW$3,"金额-入",$G834:CW834)-SUMIF($G$3:CW$3,"金额-出",$G834:CW834))/(SUMIF($G$3:CW$3,"数量-入",$G834:CW834)-SUMIF($G$3:CW$3,"数量-出",$G834:CW834))),0)</f>
        <v>0</v>
      </c>
      <c r="CZ834" s="115">
        <f t="shared" si="514"/>
        <v>0</v>
      </c>
      <c r="DA834" s="125"/>
      <c r="DB834" s="126"/>
      <c r="DC834" s="123"/>
      <c r="DD834" s="112"/>
      <c r="DE834" s="119">
        <f t="shared" si="515"/>
        <v>0</v>
      </c>
      <c r="DF834" s="124"/>
      <c r="DG834" s="115">
        <f>IFERROR(IF(DF834="",0,(SUMIF($G$3:DE$3,"金额-入",$G834:DE834)-SUMIF($G$3:DE$3,"金额-出",$G834:DE834))/(SUMIF($G$3:DE$3,"数量-入",$G834:DE834)-SUMIF($G$3:DE$3,"数量-出",$G834:DE834))),0)</f>
        <v>0</v>
      </c>
      <c r="DH834" s="115">
        <f t="shared" si="516"/>
        <v>0</v>
      </c>
      <c r="DI834" s="125"/>
      <c r="DJ834" s="126"/>
      <c r="DK834" s="109">
        <f t="array" ref="DK834">MIN(IF(($G$3:$DJ$3="单价")*(G834:DJ834&lt;&gt;0),G834:DJ834))</f>
        <v>0</v>
      </c>
      <c r="DL834" s="97">
        <f t="array" ref="DL834">MAX(IF($G$3:$DJ$3="单价",G834:DJ834))</f>
        <v>0</v>
      </c>
      <c r="DM834" s="115">
        <f t="shared" si="517"/>
        <v>0</v>
      </c>
      <c r="DN834" s="127"/>
      <c r="DO834" s="2"/>
      <c r="DP834" s="11">
        <f t="shared" si="518"/>
        <v>0</v>
      </c>
      <c r="DQ834" s="11">
        <f t="shared" si="519"/>
        <v>0</v>
      </c>
      <c r="DR834" s="11"/>
      <c r="DS834" s="11"/>
      <c r="DT834" s="11"/>
      <c r="DU834" s="2"/>
      <c r="DV834" s="2"/>
      <c r="DW834" s="2"/>
      <c r="DX834" s="2"/>
      <c r="DY834" s="2"/>
    </row>
    <row r="835" spans="1:129" ht="18" hidden="1" customHeight="1" outlineLevel="1" x14ac:dyDescent="0.15">
      <c r="A835" s="2"/>
      <c r="B835" s="53">
        <f t="shared" si="482"/>
        <v>831</v>
      </c>
      <c r="C835" s="5"/>
      <c r="D835" s="6"/>
      <c r="E835" s="7"/>
      <c r="F835" s="8"/>
      <c r="G835" s="111"/>
      <c r="H835" s="112"/>
      <c r="I835" s="113">
        <f t="shared" si="485"/>
        <v>0</v>
      </c>
      <c r="J835" s="114">
        <f t="shared" si="486"/>
        <v>0</v>
      </c>
      <c r="K835" s="115">
        <f t="shared" si="483"/>
        <v>0</v>
      </c>
      <c r="L835" s="113">
        <f t="shared" si="487"/>
        <v>0</v>
      </c>
      <c r="M835" s="114">
        <f t="shared" si="488"/>
        <v>0</v>
      </c>
      <c r="N835" s="115">
        <f t="shared" si="484"/>
        <v>0</v>
      </c>
      <c r="O835" s="113">
        <f t="shared" si="489"/>
        <v>0</v>
      </c>
      <c r="P835" s="116">
        <f t="shared" si="490"/>
        <v>0</v>
      </c>
      <c r="Q835" s="117">
        <f t="shared" si="491"/>
        <v>0</v>
      </c>
      <c r="R835" s="118">
        <f t="shared" si="492"/>
        <v>0</v>
      </c>
      <c r="S835" s="111"/>
      <c r="T835" s="112"/>
      <c r="U835" s="119">
        <f t="shared" si="493"/>
        <v>0</v>
      </c>
      <c r="V835" s="120"/>
      <c r="W835" s="115">
        <f>IFERROR(IF(V835="",0,(SUMIF($G$3:U$3,"金额-入",$G835:U835)-SUMIF($G$3:U$3,"金额-出",$G835:U835))/(SUMIF($G$3:U$3,"数量-入",$G835:U835)-SUMIF($G$3:U$3,"数量-出",$G835:U835))),0)</f>
        <v>0</v>
      </c>
      <c r="X835" s="115">
        <f t="shared" si="494"/>
        <v>0</v>
      </c>
      <c r="Y835" s="121"/>
      <c r="Z835" s="122"/>
      <c r="AA835" s="111"/>
      <c r="AB835" s="112"/>
      <c r="AC835" s="119">
        <f t="shared" si="495"/>
        <v>0</v>
      </c>
      <c r="AD835" s="120"/>
      <c r="AE835" s="115">
        <f>IFERROR(IF(AD835="",0,(SUMIF($G$3:AC$3,"金额-入",$G835:AC835)-SUMIF($G$3:AC$3,"金额-出",$G835:AC835))/(SUMIF($G$3:AC$3,"数量-入",$G835:AC835)-SUMIF($G$3:AC$3,"数量-出",$G835:AC835))),0)</f>
        <v>0</v>
      </c>
      <c r="AF835" s="115">
        <f t="shared" si="496"/>
        <v>0</v>
      </c>
      <c r="AG835" s="121"/>
      <c r="AH835" s="122"/>
      <c r="AI835" s="123"/>
      <c r="AJ835" s="112"/>
      <c r="AK835" s="119">
        <f t="shared" si="497"/>
        <v>0</v>
      </c>
      <c r="AL835" s="124"/>
      <c r="AM835" s="115">
        <f>IFERROR(IF(AL835="",0,(SUMIF($G$3:AK$3,"金额-入",$G835:AK835)-SUMIF($G$3:AK$3,"金额-出",$G835:AK835))/(SUMIF($G$3:AK$3,"数量-入",$G835:AK835)-SUMIF($G$3:AK$3,"数量-出",$G835:AK835))),0)</f>
        <v>0</v>
      </c>
      <c r="AN835" s="115">
        <f t="shared" si="498"/>
        <v>0</v>
      </c>
      <c r="AO835" s="125"/>
      <c r="AP835" s="126"/>
      <c r="AQ835" s="123"/>
      <c r="AR835" s="112"/>
      <c r="AS835" s="119">
        <f t="shared" si="499"/>
        <v>0</v>
      </c>
      <c r="AT835" s="124"/>
      <c r="AU835" s="115">
        <f>IFERROR(IF(AT835="",0,(SUMIF($G$3:AS$3,"金额-入",$G835:AS835)-SUMIF($G$3:AS$3,"金额-出",$G835:AS835))/(SUMIF($G$3:AS$3,"数量-入",$G835:AS835)-SUMIF($G$3:AS$3,"数量-出",$G835:AS835))),0)</f>
        <v>0</v>
      </c>
      <c r="AV835" s="115">
        <f t="shared" si="500"/>
        <v>0</v>
      </c>
      <c r="AW835" s="125"/>
      <c r="AX835" s="126"/>
      <c r="AY835" s="123"/>
      <c r="AZ835" s="112"/>
      <c r="BA835" s="119">
        <f t="shared" si="501"/>
        <v>0</v>
      </c>
      <c r="BB835" s="124"/>
      <c r="BC835" s="115">
        <f>IFERROR(IF(BB835="",0,(SUMIF($G$3:BA$3,"金额-入",$G835:BA835)-SUMIF($G$3:BA$3,"金额-出",$G835:BA835))/(SUMIF($G$3:BA$3,"数量-入",$G835:BA835)-SUMIF($G$3:BA$3,"数量-出",$G835:BA835))),0)</f>
        <v>0</v>
      </c>
      <c r="BD835" s="115">
        <f t="shared" si="502"/>
        <v>0</v>
      </c>
      <c r="BE835" s="125"/>
      <c r="BF835" s="126"/>
      <c r="BG835" s="123"/>
      <c r="BH835" s="112"/>
      <c r="BI835" s="119">
        <f t="shared" si="503"/>
        <v>0</v>
      </c>
      <c r="BJ835" s="124"/>
      <c r="BK835" s="115">
        <f>IFERROR(IF(BJ835="",0,(SUMIF($G$3:BI$3,"金额-入",$G835:BI835)-SUMIF($G$3:BI$3,"金额-出",$G835:BI835))/(SUMIF($G$3:BI$3,"数量-入",$G835:BI835)-SUMIF($G$3:BI$3,"数量-出",$G835:BI835))),0)</f>
        <v>0</v>
      </c>
      <c r="BL835" s="115">
        <f t="shared" si="504"/>
        <v>0</v>
      </c>
      <c r="BM835" s="125"/>
      <c r="BN835" s="126"/>
      <c r="BO835" s="123"/>
      <c r="BP835" s="112"/>
      <c r="BQ835" s="119">
        <f t="shared" si="505"/>
        <v>0</v>
      </c>
      <c r="BR835" s="124"/>
      <c r="BS835" s="115">
        <f>IFERROR(IF(BR835="",0,(SUMIF($G$3:BQ$3,"金额-入",$G835:BQ835)-SUMIF($G$3:BQ$3,"金额-出",$G835:BQ835))/(SUMIF($G$3:BQ$3,"数量-入",$G835:BQ835)-SUMIF($G$3:BQ$3,"数量-出",$G835:BQ835))),0)</f>
        <v>0</v>
      </c>
      <c r="BT835" s="115">
        <f t="shared" si="506"/>
        <v>0</v>
      </c>
      <c r="BU835" s="125"/>
      <c r="BV835" s="126"/>
      <c r="BW835" s="123"/>
      <c r="BX835" s="112"/>
      <c r="BY835" s="119">
        <f t="shared" si="507"/>
        <v>0</v>
      </c>
      <c r="BZ835" s="124"/>
      <c r="CA835" s="115">
        <f>IFERROR(IF(BZ835="",0,(SUMIF($G$3:BY$3,"金额-入",$G835:BY835)-SUMIF($G$3:BY$3,"金额-出",$G835:BY835))/(SUMIF($G$3:BY$3,"数量-入",$G835:BY835)-SUMIF($G$3:BY$3,"数量-出",$G835:BY835))),0)</f>
        <v>0</v>
      </c>
      <c r="CB835" s="115">
        <f t="shared" si="508"/>
        <v>0</v>
      </c>
      <c r="CC835" s="125"/>
      <c r="CD835" s="126"/>
      <c r="CE835" s="123"/>
      <c r="CF835" s="112"/>
      <c r="CG835" s="119">
        <f t="shared" si="509"/>
        <v>0</v>
      </c>
      <c r="CH835" s="124"/>
      <c r="CI835" s="115">
        <f>IFERROR(IF(CH835="",0,(SUMIF($G$3:CG$3,"金额-入",$G835:CG835)-SUMIF($G$3:CG$3,"金额-出",$G835:CG835))/(SUMIF($G$3:CG$3,"数量-入",$G835:CG835)-SUMIF($G$3:CG$3,"数量-出",$G835:CG835))),0)</f>
        <v>0</v>
      </c>
      <c r="CJ835" s="115">
        <f t="shared" si="510"/>
        <v>0</v>
      </c>
      <c r="CK835" s="125"/>
      <c r="CL835" s="126"/>
      <c r="CM835" s="123"/>
      <c r="CN835" s="112"/>
      <c r="CO835" s="119">
        <f t="shared" si="511"/>
        <v>0</v>
      </c>
      <c r="CP835" s="124"/>
      <c r="CQ835" s="115">
        <f>IFERROR(IF(CP835="",0,(SUMIF($G$3:CO$3,"金额-入",$G835:CO835)-SUMIF($G$3:CO$3,"金额-出",$G835:CO835))/(SUMIF($G$3:CO$3,"数量-入",$G835:CO835)-SUMIF($G$3:CO$3,"数量-出",$G835:CO835))),0)</f>
        <v>0</v>
      </c>
      <c r="CR835" s="115">
        <f t="shared" si="512"/>
        <v>0</v>
      </c>
      <c r="CS835" s="125"/>
      <c r="CT835" s="126"/>
      <c r="CU835" s="123"/>
      <c r="CV835" s="112"/>
      <c r="CW835" s="119">
        <f t="shared" si="513"/>
        <v>0</v>
      </c>
      <c r="CX835" s="124"/>
      <c r="CY835" s="115">
        <f>IFERROR(IF(CX835="",0,(SUMIF($G$3:CW$3,"金额-入",$G835:CW835)-SUMIF($G$3:CW$3,"金额-出",$G835:CW835))/(SUMIF($G$3:CW$3,"数量-入",$G835:CW835)-SUMIF($G$3:CW$3,"数量-出",$G835:CW835))),0)</f>
        <v>0</v>
      </c>
      <c r="CZ835" s="115">
        <f t="shared" si="514"/>
        <v>0</v>
      </c>
      <c r="DA835" s="125"/>
      <c r="DB835" s="126"/>
      <c r="DC835" s="123"/>
      <c r="DD835" s="112"/>
      <c r="DE835" s="119">
        <f t="shared" si="515"/>
        <v>0</v>
      </c>
      <c r="DF835" s="124"/>
      <c r="DG835" s="115">
        <f>IFERROR(IF(DF835="",0,(SUMIF($G$3:DE$3,"金额-入",$G835:DE835)-SUMIF($G$3:DE$3,"金额-出",$G835:DE835))/(SUMIF($G$3:DE$3,"数量-入",$G835:DE835)-SUMIF($G$3:DE$3,"数量-出",$G835:DE835))),0)</f>
        <v>0</v>
      </c>
      <c r="DH835" s="115">
        <f t="shared" si="516"/>
        <v>0</v>
      </c>
      <c r="DI835" s="125"/>
      <c r="DJ835" s="126"/>
      <c r="DK835" s="109">
        <f t="array" ref="DK835">MIN(IF(($G$3:$DJ$3="单价")*(G835:DJ835&lt;&gt;0),G835:DJ835))</f>
        <v>0</v>
      </c>
      <c r="DL835" s="97">
        <f t="array" ref="DL835">MAX(IF($G$3:$DJ$3="单价",G835:DJ835))</f>
        <v>0</v>
      </c>
      <c r="DM835" s="115">
        <f t="shared" si="517"/>
        <v>0</v>
      </c>
      <c r="DN835" s="127"/>
      <c r="DO835" s="2"/>
      <c r="DP835" s="11">
        <f t="shared" si="518"/>
        <v>0</v>
      </c>
      <c r="DQ835" s="11">
        <f t="shared" si="519"/>
        <v>0</v>
      </c>
      <c r="DR835" s="11"/>
      <c r="DS835" s="11"/>
      <c r="DT835" s="11"/>
      <c r="DU835" s="2"/>
      <c r="DV835" s="2"/>
      <c r="DW835" s="2"/>
      <c r="DX835" s="2"/>
      <c r="DY835" s="2"/>
    </row>
    <row r="836" spans="1:129" ht="18" hidden="1" customHeight="1" outlineLevel="1" x14ac:dyDescent="0.15">
      <c r="A836" s="2"/>
      <c r="B836" s="53">
        <f t="shared" si="482"/>
        <v>832</v>
      </c>
      <c r="C836" s="5"/>
      <c r="D836" s="6"/>
      <c r="E836" s="7"/>
      <c r="F836" s="8"/>
      <c r="G836" s="111"/>
      <c r="H836" s="112"/>
      <c r="I836" s="113">
        <f t="shared" si="485"/>
        <v>0</v>
      </c>
      <c r="J836" s="114">
        <f t="shared" si="486"/>
        <v>0</v>
      </c>
      <c r="K836" s="115">
        <f t="shared" si="483"/>
        <v>0</v>
      </c>
      <c r="L836" s="113">
        <f t="shared" si="487"/>
        <v>0</v>
      </c>
      <c r="M836" s="114">
        <f t="shared" si="488"/>
        <v>0</v>
      </c>
      <c r="N836" s="115">
        <f t="shared" si="484"/>
        <v>0</v>
      </c>
      <c r="O836" s="113">
        <f t="shared" si="489"/>
        <v>0</v>
      </c>
      <c r="P836" s="116">
        <f t="shared" si="490"/>
        <v>0</v>
      </c>
      <c r="Q836" s="117">
        <f t="shared" si="491"/>
        <v>0</v>
      </c>
      <c r="R836" s="118">
        <f t="shared" si="492"/>
        <v>0</v>
      </c>
      <c r="S836" s="111"/>
      <c r="T836" s="112"/>
      <c r="U836" s="119">
        <f t="shared" si="493"/>
        <v>0</v>
      </c>
      <c r="V836" s="120"/>
      <c r="W836" s="115">
        <f>IFERROR(IF(V836="",0,(SUMIF($G$3:U$3,"金额-入",$G836:U836)-SUMIF($G$3:U$3,"金额-出",$G836:U836))/(SUMIF($G$3:U$3,"数量-入",$G836:U836)-SUMIF($G$3:U$3,"数量-出",$G836:U836))),0)</f>
        <v>0</v>
      </c>
      <c r="X836" s="115">
        <f t="shared" si="494"/>
        <v>0</v>
      </c>
      <c r="Y836" s="121"/>
      <c r="Z836" s="122"/>
      <c r="AA836" s="111"/>
      <c r="AB836" s="112"/>
      <c r="AC836" s="119">
        <f t="shared" si="495"/>
        <v>0</v>
      </c>
      <c r="AD836" s="120"/>
      <c r="AE836" s="115">
        <f>IFERROR(IF(AD836="",0,(SUMIF($G$3:AC$3,"金额-入",$G836:AC836)-SUMIF($G$3:AC$3,"金额-出",$G836:AC836))/(SUMIF($G$3:AC$3,"数量-入",$G836:AC836)-SUMIF($G$3:AC$3,"数量-出",$G836:AC836))),0)</f>
        <v>0</v>
      </c>
      <c r="AF836" s="115">
        <f t="shared" si="496"/>
        <v>0</v>
      </c>
      <c r="AG836" s="121"/>
      <c r="AH836" s="122"/>
      <c r="AI836" s="123"/>
      <c r="AJ836" s="112"/>
      <c r="AK836" s="119">
        <f t="shared" si="497"/>
        <v>0</v>
      </c>
      <c r="AL836" s="124"/>
      <c r="AM836" s="115">
        <f>IFERROR(IF(AL836="",0,(SUMIF($G$3:AK$3,"金额-入",$G836:AK836)-SUMIF($G$3:AK$3,"金额-出",$G836:AK836))/(SUMIF($G$3:AK$3,"数量-入",$G836:AK836)-SUMIF($G$3:AK$3,"数量-出",$G836:AK836))),0)</f>
        <v>0</v>
      </c>
      <c r="AN836" s="115">
        <f t="shared" si="498"/>
        <v>0</v>
      </c>
      <c r="AO836" s="125"/>
      <c r="AP836" s="126"/>
      <c r="AQ836" s="123"/>
      <c r="AR836" s="112"/>
      <c r="AS836" s="119">
        <f t="shared" si="499"/>
        <v>0</v>
      </c>
      <c r="AT836" s="124"/>
      <c r="AU836" s="115">
        <f>IFERROR(IF(AT836="",0,(SUMIF($G$3:AS$3,"金额-入",$G836:AS836)-SUMIF($G$3:AS$3,"金额-出",$G836:AS836))/(SUMIF($G$3:AS$3,"数量-入",$G836:AS836)-SUMIF($G$3:AS$3,"数量-出",$G836:AS836))),0)</f>
        <v>0</v>
      </c>
      <c r="AV836" s="115">
        <f t="shared" si="500"/>
        <v>0</v>
      </c>
      <c r="AW836" s="125"/>
      <c r="AX836" s="126"/>
      <c r="AY836" s="123"/>
      <c r="AZ836" s="112"/>
      <c r="BA836" s="119">
        <f t="shared" si="501"/>
        <v>0</v>
      </c>
      <c r="BB836" s="124"/>
      <c r="BC836" s="115">
        <f>IFERROR(IF(BB836="",0,(SUMIF($G$3:BA$3,"金额-入",$G836:BA836)-SUMIF($G$3:BA$3,"金额-出",$G836:BA836))/(SUMIF($G$3:BA$3,"数量-入",$G836:BA836)-SUMIF($G$3:BA$3,"数量-出",$G836:BA836))),0)</f>
        <v>0</v>
      </c>
      <c r="BD836" s="115">
        <f t="shared" si="502"/>
        <v>0</v>
      </c>
      <c r="BE836" s="125"/>
      <c r="BF836" s="126"/>
      <c r="BG836" s="123"/>
      <c r="BH836" s="112"/>
      <c r="BI836" s="119">
        <f t="shared" si="503"/>
        <v>0</v>
      </c>
      <c r="BJ836" s="124"/>
      <c r="BK836" s="115">
        <f>IFERROR(IF(BJ836="",0,(SUMIF($G$3:BI$3,"金额-入",$G836:BI836)-SUMIF($G$3:BI$3,"金额-出",$G836:BI836))/(SUMIF($G$3:BI$3,"数量-入",$G836:BI836)-SUMIF($G$3:BI$3,"数量-出",$G836:BI836))),0)</f>
        <v>0</v>
      </c>
      <c r="BL836" s="115">
        <f t="shared" si="504"/>
        <v>0</v>
      </c>
      <c r="BM836" s="125"/>
      <c r="BN836" s="126"/>
      <c r="BO836" s="123"/>
      <c r="BP836" s="112"/>
      <c r="BQ836" s="119">
        <f t="shared" si="505"/>
        <v>0</v>
      </c>
      <c r="BR836" s="124"/>
      <c r="BS836" s="115">
        <f>IFERROR(IF(BR836="",0,(SUMIF($G$3:BQ$3,"金额-入",$G836:BQ836)-SUMIF($G$3:BQ$3,"金额-出",$G836:BQ836))/(SUMIF($G$3:BQ$3,"数量-入",$G836:BQ836)-SUMIF($G$3:BQ$3,"数量-出",$G836:BQ836))),0)</f>
        <v>0</v>
      </c>
      <c r="BT836" s="115">
        <f t="shared" si="506"/>
        <v>0</v>
      </c>
      <c r="BU836" s="125"/>
      <c r="BV836" s="126"/>
      <c r="BW836" s="123"/>
      <c r="BX836" s="112"/>
      <c r="BY836" s="119">
        <f t="shared" si="507"/>
        <v>0</v>
      </c>
      <c r="BZ836" s="124"/>
      <c r="CA836" s="115">
        <f>IFERROR(IF(BZ836="",0,(SUMIF($G$3:BY$3,"金额-入",$G836:BY836)-SUMIF($G$3:BY$3,"金额-出",$G836:BY836))/(SUMIF($G$3:BY$3,"数量-入",$G836:BY836)-SUMIF($G$3:BY$3,"数量-出",$G836:BY836))),0)</f>
        <v>0</v>
      </c>
      <c r="CB836" s="115">
        <f t="shared" si="508"/>
        <v>0</v>
      </c>
      <c r="CC836" s="125"/>
      <c r="CD836" s="126"/>
      <c r="CE836" s="123"/>
      <c r="CF836" s="112"/>
      <c r="CG836" s="119">
        <f t="shared" si="509"/>
        <v>0</v>
      </c>
      <c r="CH836" s="124"/>
      <c r="CI836" s="115">
        <f>IFERROR(IF(CH836="",0,(SUMIF($G$3:CG$3,"金额-入",$G836:CG836)-SUMIF($G$3:CG$3,"金额-出",$G836:CG836))/(SUMIF($G$3:CG$3,"数量-入",$G836:CG836)-SUMIF($G$3:CG$3,"数量-出",$G836:CG836))),0)</f>
        <v>0</v>
      </c>
      <c r="CJ836" s="115">
        <f t="shared" si="510"/>
        <v>0</v>
      </c>
      <c r="CK836" s="125"/>
      <c r="CL836" s="126"/>
      <c r="CM836" s="123"/>
      <c r="CN836" s="112"/>
      <c r="CO836" s="119">
        <f t="shared" si="511"/>
        <v>0</v>
      </c>
      <c r="CP836" s="124"/>
      <c r="CQ836" s="115">
        <f>IFERROR(IF(CP836="",0,(SUMIF($G$3:CO$3,"金额-入",$G836:CO836)-SUMIF($G$3:CO$3,"金额-出",$G836:CO836))/(SUMIF($G$3:CO$3,"数量-入",$G836:CO836)-SUMIF($G$3:CO$3,"数量-出",$G836:CO836))),0)</f>
        <v>0</v>
      </c>
      <c r="CR836" s="115">
        <f t="shared" si="512"/>
        <v>0</v>
      </c>
      <c r="CS836" s="125"/>
      <c r="CT836" s="126"/>
      <c r="CU836" s="123"/>
      <c r="CV836" s="112"/>
      <c r="CW836" s="119">
        <f t="shared" si="513"/>
        <v>0</v>
      </c>
      <c r="CX836" s="124"/>
      <c r="CY836" s="115">
        <f>IFERROR(IF(CX836="",0,(SUMIF($G$3:CW$3,"金额-入",$G836:CW836)-SUMIF($G$3:CW$3,"金额-出",$G836:CW836))/(SUMIF($G$3:CW$3,"数量-入",$G836:CW836)-SUMIF($G$3:CW$3,"数量-出",$G836:CW836))),0)</f>
        <v>0</v>
      </c>
      <c r="CZ836" s="115">
        <f t="shared" si="514"/>
        <v>0</v>
      </c>
      <c r="DA836" s="125"/>
      <c r="DB836" s="126"/>
      <c r="DC836" s="123"/>
      <c r="DD836" s="112"/>
      <c r="DE836" s="119">
        <f t="shared" si="515"/>
        <v>0</v>
      </c>
      <c r="DF836" s="124"/>
      <c r="DG836" s="115">
        <f>IFERROR(IF(DF836="",0,(SUMIF($G$3:DE$3,"金额-入",$G836:DE836)-SUMIF($G$3:DE$3,"金额-出",$G836:DE836))/(SUMIF($G$3:DE$3,"数量-入",$G836:DE836)-SUMIF($G$3:DE$3,"数量-出",$G836:DE836))),0)</f>
        <v>0</v>
      </c>
      <c r="DH836" s="115">
        <f t="shared" si="516"/>
        <v>0</v>
      </c>
      <c r="DI836" s="125"/>
      <c r="DJ836" s="126"/>
      <c r="DK836" s="109">
        <f t="array" ref="DK836">MIN(IF(($G$3:$DJ$3="单价")*(G836:DJ836&lt;&gt;0),G836:DJ836))</f>
        <v>0</v>
      </c>
      <c r="DL836" s="97">
        <f t="array" ref="DL836">MAX(IF($G$3:$DJ$3="单价",G836:DJ836))</f>
        <v>0</v>
      </c>
      <c r="DM836" s="115">
        <f t="shared" si="517"/>
        <v>0</v>
      </c>
      <c r="DN836" s="127"/>
      <c r="DO836" s="2"/>
      <c r="DP836" s="11">
        <f t="shared" si="518"/>
        <v>0</v>
      </c>
      <c r="DQ836" s="11">
        <f t="shared" si="519"/>
        <v>0</v>
      </c>
      <c r="DR836" s="11"/>
      <c r="DS836" s="11"/>
      <c r="DT836" s="11"/>
      <c r="DU836" s="2"/>
      <c r="DV836" s="2"/>
      <c r="DW836" s="2"/>
      <c r="DX836" s="2"/>
      <c r="DY836" s="2"/>
    </row>
    <row r="837" spans="1:129" ht="18" hidden="1" customHeight="1" outlineLevel="1" x14ac:dyDescent="0.15">
      <c r="A837" s="2"/>
      <c r="B837" s="53">
        <f t="shared" si="482"/>
        <v>833</v>
      </c>
      <c r="C837" s="5"/>
      <c r="D837" s="6"/>
      <c r="E837" s="7"/>
      <c r="F837" s="8"/>
      <c r="G837" s="111"/>
      <c r="H837" s="112"/>
      <c r="I837" s="113">
        <f t="shared" si="485"/>
        <v>0</v>
      </c>
      <c r="J837" s="114">
        <f t="shared" si="486"/>
        <v>0</v>
      </c>
      <c r="K837" s="115">
        <f t="shared" si="483"/>
        <v>0</v>
      </c>
      <c r="L837" s="113">
        <f t="shared" si="487"/>
        <v>0</v>
      </c>
      <c r="M837" s="114">
        <f t="shared" si="488"/>
        <v>0</v>
      </c>
      <c r="N837" s="115">
        <f t="shared" si="484"/>
        <v>0</v>
      </c>
      <c r="O837" s="113">
        <f t="shared" si="489"/>
        <v>0</v>
      </c>
      <c r="P837" s="116">
        <f t="shared" si="490"/>
        <v>0</v>
      </c>
      <c r="Q837" s="117">
        <f t="shared" si="491"/>
        <v>0</v>
      </c>
      <c r="R837" s="118">
        <f t="shared" si="492"/>
        <v>0</v>
      </c>
      <c r="S837" s="111"/>
      <c r="T837" s="112"/>
      <c r="U837" s="119">
        <f t="shared" si="493"/>
        <v>0</v>
      </c>
      <c r="V837" s="120"/>
      <c r="W837" s="115">
        <f>IFERROR(IF(V837="",0,(SUMIF($G$3:U$3,"金额-入",$G837:U837)-SUMIF($G$3:U$3,"金额-出",$G837:U837))/(SUMIF($G$3:U$3,"数量-入",$G837:U837)-SUMIF($G$3:U$3,"数量-出",$G837:U837))),0)</f>
        <v>0</v>
      </c>
      <c r="X837" s="115">
        <f t="shared" si="494"/>
        <v>0</v>
      </c>
      <c r="Y837" s="121"/>
      <c r="Z837" s="122"/>
      <c r="AA837" s="111"/>
      <c r="AB837" s="112"/>
      <c r="AC837" s="119">
        <f t="shared" si="495"/>
        <v>0</v>
      </c>
      <c r="AD837" s="120"/>
      <c r="AE837" s="115">
        <f>IFERROR(IF(AD837="",0,(SUMIF($G$3:AC$3,"金额-入",$G837:AC837)-SUMIF($G$3:AC$3,"金额-出",$G837:AC837))/(SUMIF($G$3:AC$3,"数量-入",$G837:AC837)-SUMIF($G$3:AC$3,"数量-出",$G837:AC837))),0)</f>
        <v>0</v>
      </c>
      <c r="AF837" s="115">
        <f t="shared" si="496"/>
        <v>0</v>
      </c>
      <c r="AG837" s="121"/>
      <c r="AH837" s="122"/>
      <c r="AI837" s="123"/>
      <c r="AJ837" s="112"/>
      <c r="AK837" s="119">
        <f t="shared" si="497"/>
        <v>0</v>
      </c>
      <c r="AL837" s="124"/>
      <c r="AM837" s="115">
        <f>IFERROR(IF(AL837="",0,(SUMIF($G$3:AK$3,"金额-入",$G837:AK837)-SUMIF($G$3:AK$3,"金额-出",$G837:AK837))/(SUMIF($G$3:AK$3,"数量-入",$G837:AK837)-SUMIF($G$3:AK$3,"数量-出",$G837:AK837))),0)</f>
        <v>0</v>
      </c>
      <c r="AN837" s="115">
        <f t="shared" si="498"/>
        <v>0</v>
      </c>
      <c r="AO837" s="125"/>
      <c r="AP837" s="126"/>
      <c r="AQ837" s="123"/>
      <c r="AR837" s="112"/>
      <c r="AS837" s="119">
        <f t="shared" si="499"/>
        <v>0</v>
      </c>
      <c r="AT837" s="124"/>
      <c r="AU837" s="115">
        <f>IFERROR(IF(AT837="",0,(SUMIF($G$3:AS$3,"金额-入",$G837:AS837)-SUMIF($G$3:AS$3,"金额-出",$G837:AS837))/(SUMIF($G$3:AS$3,"数量-入",$G837:AS837)-SUMIF($G$3:AS$3,"数量-出",$G837:AS837))),0)</f>
        <v>0</v>
      </c>
      <c r="AV837" s="115">
        <f t="shared" si="500"/>
        <v>0</v>
      </c>
      <c r="AW837" s="125"/>
      <c r="AX837" s="126"/>
      <c r="AY837" s="123"/>
      <c r="AZ837" s="112"/>
      <c r="BA837" s="119">
        <f t="shared" si="501"/>
        <v>0</v>
      </c>
      <c r="BB837" s="124"/>
      <c r="BC837" s="115">
        <f>IFERROR(IF(BB837="",0,(SUMIF($G$3:BA$3,"金额-入",$G837:BA837)-SUMIF($G$3:BA$3,"金额-出",$G837:BA837))/(SUMIF($G$3:BA$3,"数量-入",$G837:BA837)-SUMIF($G$3:BA$3,"数量-出",$G837:BA837))),0)</f>
        <v>0</v>
      </c>
      <c r="BD837" s="115">
        <f t="shared" si="502"/>
        <v>0</v>
      </c>
      <c r="BE837" s="125"/>
      <c r="BF837" s="126"/>
      <c r="BG837" s="123"/>
      <c r="BH837" s="112"/>
      <c r="BI837" s="119">
        <f t="shared" si="503"/>
        <v>0</v>
      </c>
      <c r="BJ837" s="124"/>
      <c r="BK837" s="115">
        <f>IFERROR(IF(BJ837="",0,(SUMIF($G$3:BI$3,"金额-入",$G837:BI837)-SUMIF($G$3:BI$3,"金额-出",$G837:BI837))/(SUMIF($G$3:BI$3,"数量-入",$G837:BI837)-SUMIF($G$3:BI$3,"数量-出",$G837:BI837))),0)</f>
        <v>0</v>
      </c>
      <c r="BL837" s="115">
        <f t="shared" si="504"/>
        <v>0</v>
      </c>
      <c r="BM837" s="125"/>
      <c r="BN837" s="126"/>
      <c r="BO837" s="123"/>
      <c r="BP837" s="112"/>
      <c r="BQ837" s="119">
        <f t="shared" si="505"/>
        <v>0</v>
      </c>
      <c r="BR837" s="124"/>
      <c r="BS837" s="115">
        <f>IFERROR(IF(BR837="",0,(SUMIF($G$3:BQ$3,"金额-入",$G837:BQ837)-SUMIF($G$3:BQ$3,"金额-出",$G837:BQ837))/(SUMIF($G$3:BQ$3,"数量-入",$G837:BQ837)-SUMIF($G$3:BQ$3,"数量-出",$G837:BQ837))),0)</f>
        <v>0</v>
      </c>
      <c r="BT837" s="115">
        <f t="shared" si="506"/>
        <v>0</v>
      </c>
      <c r="BU837" s="125"/>
      <c r="BV837" s="126"/>
      <c r="BW837" s="123"/>
      <c r="BX837" s="112"/>
      <c r="BY837" s="119">
        <f t="shared" si="507"/>
        <v>0</v>
      </c>
      <c r="BZ837" s="124"/>
      <c r="CA837" s="115">
        <f>IFERROR(IF(BZ837="",0,(SUMIF($G$3:BY$3,"金额-入",$G837:BY837)-SUMIF($G$3:BY$3,"金额-出",$G837:BY837))/(SUMIF($G$3:BY$3,"数量-入",$G837:BY837)-SUMIF($G$3:BY$3,"数量-出",$G837:BY837))),0)</f>
        <v>0</v>
      </c>
      <c r="CB837" s="115">
        <f t="shared" si="508"/>
        <v>0</v>
      </c>
      <c r="CC837" s="125"/>
      <c r="CD837" s="126"/>
      <c r="CE837" s="123"/>
      <c r="CF837" s="112"/>
      <c r="CG837" s="119">
        <f t="shared" si="509"/>
        <v>0</v>
      </c>
      <c r="CH837" s="124"/>
      <c r="CI837" s="115">
        <f>IFERROR(IF(CH837="",0,(SUMIF($G$3:CG$3,"金额-入",$G837:CG837)-SUMIF($G$3:CG$3,"金额-出",$G837:CG837))/(SUMIF($G$3:CG$3,"数量-入",$G837:CG837)-SUMIF($G$3:CG$3,"数量-出",$G837:CG837))),0)</f>
        <v>0</v>
      </c>
      <c r="CJ837" s="115">
        <f t="shared" si="510"/>
        <v>0</v>
      </c>
      <c r="CK837" s="125"/>
      <c r="CL837" s="126"/>
      <c r="CM837" s="123"/>
      <c r="CN837" s="112"/>
      <c r="CO837" s="119">
        <f t="shared" si="511"/>
        <v>0</v>
      </c>
      <c r="CP837" s="124"/>
      <c r="CQ837" s="115">
        <f>IFERROR(IF(CP837="",0,(SUMIF($G$3:CO$3,"金额-入",$G837:CO837)-SUMIF($G$3:CO$3,"金额-出",$G837:CO837))/(SUMIF($G$3:CO$3,"数量-入",$G837:CO837)-SUMIF($G$3:CO$3,"数量-出",$G837:CO837))),0)</f>
        <v>0</v>
      </c>
      <c r="CR837" s="115">
        <f t="shared" si="512"/>
        <v>0</v>
      </c>
      <c r="CS837" s="125"/>
      <c r="CT837" s="126"/>
      <c r="CU837" s="123"/>
      <c r="CV837" s="112"/>
      <c r="CW837" s="119">
        <f t="shared" si="513"/>
        <v>0</v>
      </c>
      <c r="CX837" s="124"/>
      <c r="CY837" s="115">
        <f>IFERROR(IF(CX837="",0,(SUMIF($G$3:CW$3,"金额-入",$G837:CW837)-SUMIF($G$3:CW$3,"金额-出",$G837:CW837))/(SUMIF($G$3:CW$3,"数量-入",$G837:CW837)-SUMIF($G$3:CW$3,"数量-出",$G837:CW837))),0)</f>
        <v>0</v>
      </c>
      <c r="CZ837" s="115">
        <f t="shared" si="514"/>
        <v>0</v>
      </c>
      <c r="DA837" s="125"/>
      <c r="DB837" s="126"/>
      <c r="DC837" s="123"/>
      <c r="DD837" s="112"/>
      <c r="DE837" s="119">
        <f t="shared" si="515"/>
        <v>0</v>
      </c>
      <c r="DF837" s="124"/>
      <c r="DG837" s="115">
        <f>IFERROR(IF(DF837="",0,(SUMIF($G$3:DE$3,"金额-入",$G837:DE837)-SUMIF($G$3:DE$3,"金额-出",$G837:DE837))/(SUMIF($G$3:DE$3,"数量-入",$G837:DE837)-SUMIF($G$3:DE$3,"数量-出",$G837:DE837))),0)</f>
        <v>0</v>
      </c>
      <c r="DH837" s="115">
        <f t="shared" si="516"/>
        <v>0</v>
      </c>
      <c r="DI837" s="125"/>
      <c r="DJ837" s="126"/>
      <c r="DK837" s="109">
        <f t="array" ref="DK837">MIN(IF(($G$3:$DJ$3="单价")*(G837:DJ837&lt;&gt;0),G837:DJ837))</f>
        <v>0</v>
      </c>
      <c r="DL837" s="97">
        <f t="array" ref="DL837">MAX(IF($G$3:$DJ$3="单价",G837:DJ837))</f>
        <v>0</v>
      </c>
      <c r="DM837" s="115">
        <f t="shared" si="517"/>
        <v>0</v>
      </c>
      <c r="DN837" s="127"/>
      <c r="DO837" s="2"/>
      <c r="DP837" s="11">
        <f t="shared" si="518"/>
        <v>0</v>
      </c>
      <c r="DQ837" s="11">
        <f t="shared" si="519"/>
        <v>0</v>
      </c>
      <c r="DR837" s="11"/>
      <c r="DS837" s="11"/>
      <c r="DT837" s="11"/>
      <c r="DU837" s="2"/>
      <c r="DV837" s="2"/>
      <c r="DW837" s="2"/>
      <c r="DX837" s="2"/>
      <c r="DY837" s="2"/>
    </row>
    <row r="838" spans="1:129" ht="18" hidden="1" customHeight="1" outlineLevel="1" x14ac:dyDescent="0.15">
      <c r="A838" s="2"/>
      <c r="B838" s="53">
        <f t="shared" si="482"/>
        <v>834</v>
      </c>
      <c r="C838" s="5"/>
      <c r="D838" s="6"/>
      <c r="E838" s="7"/>
      <c r="F838" s="8"/>
      <c r="G838" s="111"/>
      <c r="H838" s="112"/>
      <c r="I838" s="113">
        <f t="shared" si="485"/>
        <v>0</v>
      </c>
      <c r="J838" s="114">
        <f t="shared" si="486"/>
        <v>0</v>
      </c>
      <c r="K838" s="115">
        <f t="shared" si="483"/>
        <v>0</v>
      </c>
      <c r="L838" s="113">
        <f t="shared" si="487"/>
        <v>0</v>
      </c>
      <c r="M838" s="114">
        <f t="shared" si="488"/>
        <v>0</v>
      </c>
      <c r="N838" s="115">
        <f t="shared" si="484"/>
        <v>0</v>
      </c>
      <c r="O838" s="113">
        <f t="shared" si="489"/>
        <v>0</v>
      </c>
      <c r="P838" s="116">
        <f t="shared" si="490"/>
        <v>0</v>
      </c>
      <c r="Q838" s="117">
        <f t="shared" si="491"/>
        <v>0</v>
      </c>
      <c r="R838" s="118">
        <f t="shared" si="492"/>
        <v>0</v>
      </c>
      <c r="S838" s="111"/>
      <c r="T838" s="112"/>
      <c r="U838" s="119">
        <f t="shared" si="493"/>
        <v>0</v>
      </c>
      <c r="V838" s="120"/>
      <c r="W838" s="115">
        <f>IFERROR(IF(V838="",0,(SUMIF($G$3:U$3,"金额-入",$G838:U838)-SUMIF($G$3:U$3,"金额-出",$G838:U838))/(SUMIF($G$3:U$3,"数量-入",$G838:U838)-SUMIF($G$3:U$3,"数量-出",$G838:U838))),0)</f>
        <v>0</v>
      </c>
      <c r="X838" s="115">
        <f t="shared" si="494"/>
        <v>0</v>
      </c>
      <c r="Y838" s="121"/>
      <c r="Z838" s="122"/>
      <c r="AA838" s="111"/>
      <c r="AB838" s="112"/>
      <c r="AC838" s="119">
        <f t="shared" si="495"/>
        <v>0</v>
      </c>
      <c r="AD838" s="120"/>
      <c r="AE838" s="115">
        <f>IFERROR(IF(AD838="",0,(SUMIF($G$3:AC$3,"金额-入",$G838:AC838)-SUMIF($G$3:AC$3,"金额-出",$G838:AC838))/(SUMIF($G$3:AC$3,"数量-入",$G838:AC838)-SUMIF($G$3:AC$3,"数量-出",$G838:AC838))),0)</f>
        <v>0</v>
      </c>
      <c r="AF838" s="115">
        <f t="shared" si="496"/>
        <v>0</v>
      </c>
      <c r="AG838" s="121"/>
      <c r="AH838" s="122"/>
      <c r="AI838" s="123"/>
      <c r="AJ838" s="112"/>
      <c r="AK838" s="119">
        <f t="shared" si="497"/>
        <v>0</v>
      </c>
      <c r="AL838" s="124"/>
      <c r="AM838" s="115">
        <f>IFERROR(IF(AL838="",0,(SUMIF($G$3:AK$3,"金额-入",$G838:AK838)-SUMIF($G$3:AK$3,"金额-出",$G838:AK838))/(SUMIF($G$3:AK$3,"数量-入",$G838:AK838)-SUMIF($G$3:AK$3,"数量-出",$G838:AK838))),0)</f>
        <v>0</v>
      </c>
      <c r="AN838" s="115">
        <f t="shared" si="498"/>
        <v>0</v>
      </c>
      <c r="AO838" s="125"/>
      <c r="AP838" s="126"/>
      <c r="AQ838" s="123"/>
      <c r="AR838" s="112"/>
      <c r="AS838" s="119">
        <f t="shared" si="499"/>
        <v>0</v>
      </c>
      <c r="AT838" s="124"/>
      <c r="AU838" s="115">
        <f>IFERROR(IF(AT838="",0,(SUMIF($G$3:AS$3,"金额-入",$G838:AS838)-SUMIF($G$3:AS$3,"金额-出",$G838:AS838))/(SUMIF($G$3:AS$3,"数量-入",$G838:AS838)-SUMIF($G$3:AS$3,"数量-出",$G838:AS838))),0)</f>
        <v>0</v>
      </c>
      <c r="AV838" s="115">
        <f t="shared" si="500"/>
        <v>0</v>
      </c>
      <c r="AW838" s="125"/>
      <c r="AX838" s="126"/>
      <c r="AY838" s="123"/>
      <c r="AZ838" s="112"/>
      <c r="BA838" s="119">
        <f t="shared" si="501"/>
        <v>0</v>
      </c>
      <c r="BB838" s="124"/>
      <c r="BC838" s="115">
        <f>IFERROR(IF(BB838="",0,(SUMIF($G$3:BA$3,"金额-入",$G838:BA838)-SUMIF($G$3:BA$3,"金额-出",$G838:BA838))/(SUMIF($G$3:BA$3,"数量-入",$G838:BA838)-SUMIF($G$3:BA$3,"数量-出",$G838:BA838))),0)</f>
        <v>0</v>
      </c>
      <c r="BD838" s="115">
        <f t="shared" si="502"/>
        <v>0</v>
      </c>
      <c r="BE838" s="125"/>
      <c r="BF838" s="126"/>
      <c r="BG838" s="123"/>
      <c r="BH838" s="112"/>
      <c r="BI838" s="119">
        <f t="shared" si="503"/>
        <v>0</v>
      </c>
      <c r="BJ838" s="124"/>
      <c r="BK838" s="115">
        <f>IFERROR(IF(BJ838="",0,(SUMIF($G$3:BI$3,"金额-入",$G838:BI838)-SUMIF($G$3:BI$3,"金额-出",$G838:BI838))/(SUMIF($G$3:BI$3,"数量-入",$G838:BI838)-SUMIF($G$3:BI$3,"数量-出",$G838:BI838))),0)</f>
        <v>0</v>
      </c>
      <c r="BL838" s="115">
        <f t="shared" si="504"/>
        <v>0</v>
      </c>
      <c r="BM838" s="125"/>
      <c r="BN838" s="126"/>
      <c r="BO838" s="123"/>
      <c r="BP838" s="112"/>
      <c r="BQ838" s="119">
        <f t="shared" si="505"/>
        <v>0</v>
      </c>
      <c r="BR838" s="124"/>
      <c r="BS838" s="115">
        <f>IFERROR(IF(BR838="",0,(SUMIF($G$3:BQ$3,"金额-入",$G838:BQ838)-SUMIF($G$3:BQ$3,"金额-出",$G838:BQ838))/(SUMIF($G$3:BQ$3,"数量-入",$G838:BQ838)-SUMIF($G$3:BQ$3,"数量-出",$G838:BQ838))),0)</f>
        <v>0</v>
      </c>
      <c r="BT838" s="115">
        <f t="shared" si="506"/>
        <v>0</v>
      </c>
      <c r="BU838" s="125"/>
      <c r="BV838" s="126"/>
      <c r="BW838" s="123"/>
      <c r="BX838" s="112"/>
      <c r="BY838" s="119">
        <f t="shared" si="507"/>
        <v>0</v>
      </c>
      <c r="BZ838" s="124"/>
      <c r="CA838" s="115">
        <f>IFERROR(IF(BZ838="",0,(SUMIF($G$3:BY$3,"金额-入",$G838:BY838)-SUMIF($G$3:BY$3,"金额-出",$G838:BY838))/(SUMIF($G$3:BY$3,"数量-入",$G838:BY838)-SUMIF($G$3:BY$3,"数量-出",$G838:BY838))),0)</f>
        <v>0</v>
      </c>
      <c r="CB838" s="115">
        <f t="shared" si="508"/>
        <v>0</v>
      </c>
      <c r="CC838" s="125"/>
      <c r="CD838" s="126"/>
      <c r="CE838" s="123"/>
      <c r="CF838" s="112"/>
      <c r="CG838" s="119">
        <f t="shared" si="509"/>
        <v>0</v>
      </c>
      <c r="CH838" s="124"/>
      <c r="CI838" s="115">
        <f>IFERROR(IF(CH838="",0,(SUMIF($G$3:CG$3,"金额-入",$G838:CG838)-SUMIF($G$3:CG$3,"金额-出",$G838:CG838))/(SUMIF($G$3:CG$3,"数量-入",$G838:CG838)-SUMIF($G$3:CG$3,"数量-出",$G838:CG838))),0)</f>
        <v>0</v>
      </c>
      <c r="CJ838" s="115">
        <f t="shared" si="510"/>
        <v>0</v>
      </c>
      <c r="CK838" s="125"/>
      <c r="CL838" s="126"/>
      <c r="CM838" s="123"/>
      <c r="CN838" s="112"/>
      <c r="CO838" s="119">
        <f t="shared" si="511"/>
        <v>0</v>
      </c>
      <c r="CP838" s="124"/>
      <c r="CQ838" s="115">
        <f>IFERROR(IF(CP838="",0,(SUMIF($G$3:CO$3,"金额-入",$G838:CO838)-SUMIF($G$3:CO$3,"金额-出",$G838:CO838))/(SUMIF($G$3:CO$3,"数量-入",$G838:CO838)-SUMIF($G$3:CO$3,"数量-出",$G838:CO838))),0)</f>
        <v>0</v>
      </c>
      <c r="CR838" s="115">
        <f t="shared" si="512"/>
        <v>0</v>
      </c>
      <c r="CS838" s="125"/>
      <c r="CT838" s="126"/>
      <c r="CU838" s="123"/>
      <c r="CV838" s="112"/>
      <c r="CW838" s="119">
        <f t="shared" si="513"/>
        <v>0</v>
      </c>
      <c r="CX838" s="124"/>
      <c r="CY838" s="115">
        <f>IFERROR(IF(CX838="",0,(SUMIF($G$3:CW$3,"金额-入",$G838:CW838)-SUMIF($G$3:CW$3,"金额-出",$G838:CW838))/(SUMIF($G$3:CW$3,"数量-入",$G838:CW838)-SUMIF($G$3:CW$3,"数量-出",$G838:CW838))),0)</f>
        <v>0</v>
      </c>
      <c r="CZ838" s="115">
        <f t="shared" si="514"/>
        <v>0</v>
      </c>
      <c r="DA838" s="125"/>
      <c r="DB838" s="126"/>
      <c r="DC838" s="123"/>
      <c r="DD838" s="112"/>
      <c r="DE838" s="119">
        <f t="shared" si="515"/>
        <v>0</v>
      </c>
      <c r="DF838" s="124"/>
      <c r="DG838" s="115">
        <f>IFERROR(IF(DF838="",0,(SUMIF($G$3:DE$3,"金额-入",$G838:DE838)-SUMIF($G$3:DE$3,"金额-出",$G838:DE838))/(SUMIF($G$3:DE$3,"数量-入",$G838:DE838)-SUMIF($G$3:DE$3,"数量-出",$G838:DE838))),0)</f>
        <v>0</v>
      </c>
      <c r="DH838" s="115">
        <f t="shared" si="516"/>
        <v>0</v>
      </c>
      <c r="DI838" s="125"/>
      <c r="DJ838" s="126"/>
      <c r="DK838" s="109">
        <f t="array" ref="DK838">MIN(IF(($G$3:$DJ$3="单价")*(G838:DJ838&lt;&gt;0),G838:DJ838))</f>
        <v>0</v>
      </c>
      <c r="DL838" s="97">
        <f t="array" ref="DL838">MAX(IF($G$3:$DJ$3="单价",G838:DJ838))</f>
        <v>0</v>
      </c>
      <c r="DM838" s="115">
        <f t="shared" si="517"/>
        <v>0</v>
      </c>
      <c r="DN838" s="127"/>
      <c r="DO838" s="2"/>
      <c r="DP838" s="11">
        <f t="shared" si="518"/>
        <v>0</v>
      </c>
      <c r="DQ838" s="11">
        <f t="shared" si="519"/>
        <v>0</v>
      </c>
      <c r="DR838" s="11"/>
      <c r="DS838" s="11"/>
      <c r="DT838" s="11"/>
      <c r="DU838" s="2"/>
      <c r="DV838" s="2"/>
      <c r="DW838" s="2"/>
      <c r="DX838" s="2"/>
      <c r="DY838" s="2"/>
    </row>
    <row r="839" spans="1:129" ht="18" hidden="1" customHeight="1" outlineLevel="1" x14ac:dyDescent="0.15">
      <c r="A839" s="2"/>
      <c r="B839" s="53">
        <f t="shared" si="482"/>
        <v>835</v>
      </c>
      <c r="C839" s="5"/>
      <c r="D839" s="6"/>
      <c r="E839" s="7"/>
      <c r="F839" s="8"/>
      <c r="G839" s="111"/>
      <c r="H839" s="112"/>
      <c r="I839" s="113">
        <f t="shared" si="485"/>
        <v>0</v>
      </c>
      <c r="J839" s="114">
        <f t="shared" si="486"/>
        <v>0</v>
      </c>
      <c r="K839" s="115">
        <f t="shared" si="483"/>
        <v>0</v>
      </c>
      <c r="L839" s="113">
        <f t="shared" si="487"/>
        <v>0</v>
      </c>
      <c r="M839" s="114">
        <f t="shared" si="488"/>
        <v>0</v>
      </c>
      <c r="N839" s="115">
        <f t="shared" si="484"/>
        <v>0</v>
      </c>
      <c r="O839" s="113">
        <f t="shared" si="489"/>
        <v>0</v>
      </c>
      <c r="P839" s="116">
        <f t="shared" si="490"/>
        <v>0</v>
      </c>
      <c r="Q839" s="117">
        <f t="shared" si="491"/>
        <v>0</v>
      </c>
      <c r="R839" s="118">
        <f t="shared" si="492"/>
        <v>0</v>
      </c>
      <c r="S839" s="111"/>
      <c r="T839" s="112"/>
      <c r="U839" s="119">
        <f t="shared" si="493"/>
        <v>0</v>
      </c>
      <c r="V839" s="120"/>
      <c r="W839" s="115">
        <f>IFERROR(IF(V839="",0,(SUMIF($G$3:U$3,"金额-入",$G839:U839)-SUMIF($G$3:U$3,"金额-出",$G839:U839))/(SUMIF($G$3:U$3,"数量-入",$G839:U839)-SUMIF($G$3:U$3,"数量-出",$G839:U839))),0)</f>
        <v>0</v>
      </c>
      <c r="X839" s="115">
        <f t="shared" si="494"/>
        <v>0</v>
      </c>
      <c r="Y839" s="121"/>
      <c r="Z839" s="122"/>
      <c r="AA839" s="111"/>
      <c r="AB839" s="112"/>
      <c r="AC839" s="119">
        <f t="shared" si="495"/>
        <v>0</v>
      </c>
      <c r="AD839" s="120"/>
      <c r="AE839" s="115">
        <f>IFERROR(IF(AD839="",0,(SUMIF($G$3:AC$3,"金额-入",$G839:AC839)-SUMIF($G$3:AC$3,"金额-出",$G839:AC839))/(SUMIF($G$3:AC$3,"数量-入",$G839:AC839)-SUMIF($G$3:AC$3,"数量-出",$G839:AC839))),0)</f>
        <v>0</v>
      </c>
      <c r="AF839" s="115">
        <f t="shared" si="496"/>
        <v>0</v>
      </c>
      <c r="AG839" s="121"/>
      <c r="AH839" s="122"/>
      <c r="AI839" s="123"/>
      <c r="AJ839" s="112"/>
      <c r="AK839" s="119">
        <f t="shared" si="497"/>
        <v>0</v>
      </c>
      <c r="AL839" s="124"/>
      <c r="AM839" s="115">
        <f>IFERROR(IF(AL839="",0,(SUMIF($G$3:AK$3,"金额-入",$G839:AK839)-SUMIF($G$3:AK$3,"金额-出",$G839:AK839))/(SUMIF($G$3:AK$3,"数量-入",$G839:AK839)-SUMIF($G$3:AK$3,"数量-出",$G839:AK839))),0)</f>
        <v>0</v>
      </c>
      <c r="AN839" s="115">
        <f t="shared" si="498"/>
        <v>0</v>
      </c>
      <c r="AO839" s="125"/>
      <c r="AP839" s="126"/>
      <c r="AQ839" s="123"/>
      <c r="AR839" s="112"/>
      <c r="AS839" s="119">
        <f t="shared" si="499"/>
        <v>0</v>
      </c>
      <c r="AT839" s="124"/>
      <c r="AU839" s="115">
        <f>IFERROR(IF(AT839="",0,(SUMIF($G$3:AS$3,"金额-入",$G839:AS839)-SUMIF($G$3:AS$3,"金额-出",$G839:AS839))/(SUMIF($G$3:AS$3,"数量-入",$G839:AS839)-SUMIF($G$3:AS$3,"数量-出",$G839:AS839))),0)</f>
        <v>0</v>
      </c>
      <c r="AV839" s="115">
        <f t="shared" si="500"/>
        <v>0</v>
      </c>
      <c r="AW839" s="125"/>
      <c r="AX839" s="126"/>
      <c r="AY839" s="123"/>
      <c r="AZ839" s="112"/>
      <c r="BA839" s="119">
        <f t="shared" si="501"/>
        <v>0</v>
      </c>
      <c r="BB839" s="124"/>
      <c r="BC839" s="115">
        <f>IFERROR(IF(BB839="",0,(SUMIF($G$3:BA$3,"金额-入",$G839:BA839)-SUMIF($G$3:BA$3,"金额-出",$G839:BA839))/(SUMIF($G$3:BA$3,"数量-入",$G839:BA839)-SUMIF($G$3:BA$3,"数量-出",$G839:BA839))),0)</f>
        <v>0</v>
      </c>
      <c r="BD839" s="115">
        <f t="shared" si="502"/>
        <v>0</v>
      </c>
      <c r="BE839" s="125"/>
      <c r="BF839" s="126"/>
      <c r="BG839" s="123"/>
      <c r="BH839" s="112"/>
      <c r="BI839" s="119">
        <f t="shared" si="503"/>
        <v>0</v>
      </c>
      <c r="BJ839" s="124"/>
      <c r="BK839" s="115">
        <f>IFERROR(IF(BJ839="",0,(SUMIF($G$3:BI$3,"金额-入",$G839:BI839)-SUMIF($G$3:BI$3,"金额-出",$G839:BI839))/(SUMIF($G$3:BI$3,"数量-入",$G839:BI839)-SUMIF($G$3:BI$3,"数量-出",$G839:BI839))),0)</f>
        <v>0</v>
      </c>
      <c r="BL839" s="115">
        <f t="shared" si="504"/>
        <v>0</v>
      </c>
      <c r="BM839" s="125"/>
      <c r="BN839" s="126"/>
      <c r="BO839" s="123"/>
      <c r="BP839" s="112"/>
      <c r="BQ839" s="119">
        <f t="shared" si="505"/>
        <v>0</v>
      </c>
      <c r="BR839" s="124"/>
      <c r="BS839" s="115">
        <f>IFERROR(IF(BR839="",0,(SUMIF($G$3:BQ$3,"金额-入",$G839:BQ839)-SUMIF($G$3:BQ$3,"金额-出",$G839:BQ839))/(SUMIF($G$3:BQ$3,"数量-入",$G839:BQ839)-SUMIF($G$3:BQ$3,"数量-出",$G839:BQ839))),0)</f>
        <v>0</v>
      </c>
      <c r="BT839" s="115">
        <f t="shared" si="506"/>
        <v>0</v>
      </c>
      <c r="BU839" s="125"/>
      <c r="BV839" s="126"/>
      <c r="BW839" s="123"/>
      <c r="BX839" s="112"/>
      <c r="BY839" s="119">
        <f t="shared" si="507"/>
        <v>0</v>
      </c>
      <c r="BZ839" s="124"/>
      <c r="CA839" s="115">
        <f>IFERROR(IF(BZ839="",0,(SUMIF($G$3:BY$3,"金额-入",$G839:BY839)-SUMIF($G$3:BY$3,"金额-出",$G839:BY839))/(SUMIF($G$3:BY$3,"数量-入",$G839:BY839)-SUMIF($G$3:BY$3,"数量-出",$G839:BY839))),0)</f>
        <v>0</v>
      </c>
      <c r="CB839" s="115">
        <f t="shared" si="508"/>
        <v>0</v>
      </c>
      <c r="CC839" s="125"/>
      <c r="CD839" s="126"/>
      <c r="CE839" s="123"/>
      <c r="CF839" s="112"/>
      <c r="CG839" s="119">
        <f t="shared" si="509"/>
        <v>0</v>
      </c>
      <c r="CH839" s="124"/>
      <c r="CI839" s="115">
        <f>IFERROR(IF(CH839="",0,(SUMIF($G$3:CG$3,"金额-入",$G839:CG839)-SUMIF($G$3:CG$3,"金额-出",$G839:CG839))/(SUMIF($G$3:CG$3,"数量-入",$G839:CG839)-SUMIF($G$3:CG$3,"数量-出",$G839:CG839))),0)</f>
        <v>0</v>
      </c>
      <c r="CJ839" s="115">
        <f t="shared" si="510"/>
        <v>0</v>
      </c>
      <c r="CK839" s="125"/>
      <c r="CL839" s="126"/>
      <c r="CM839" s="123"/>
      <c r="CN839" s="112"/>
      <c r="CO839" s="119">
        <f t="shared" si="511"/>
        <v>0</v>
      </c>
      <c r="CP839" s="124"/>
      <c r="CQ839" s="115">
        <f>IFERROR(IF(CP839="",0,(SUMIF($G$3:CO$3,"金额-入",$G839:CO839)-SUMIF($G$3:CO$3,"金额-出",$G839:CO839))/(SUMIF($G$3:CO$3,"数量-入",$G839:CO839)-SUMIF($G$3:CO$3,"数量-出",$G839:CO839))),0)</f>
        <v>0</v>
      </c>
      <c r="CR839" s="115">
        <f t="shared" si="512"/>
        <v>0</v>
      </c>
      <c r="CS839" s="125"/>
      <c r="CT839" s="126"/>
      <c r="CU839" s="123"/>
      <c r="CV839" s="112"/>
      <c r="CW839" s="119">
        <f t="shared" si="513"/>
        <v>0</v>
      </c>
      <c r="CX839" s="124"/>
      <c r="CY839" s="115">
        <f>IFERROR(IF(CX839="",0,(SUMIF($G$3:CW$3,"金额-入",$G839:CW839)-SUMIF($G$3:CW$3,"金额-出",$G839:CW839))/(SUMIF($G$3:CW$3,"数量-入",$G839:CW839)-SUMIF($G$3:CW$3,"数量-出",$G839:CW839))),0)</f>
        <v>0</v>
      </c>
      <c r="CZ839" s="115">
        <f t="shared" si="514"/>
        <v>0</v>
      </c>
      <c r="DA839" s="125"/>
      <c r="DB839" s="126"/>
      <c r="DC839" s="123"/>
      <c r="DD839" s="112"/>
      <c r="DE839" s="119">
        <f t="shared" si="515"/>
        <v>0</v>
      </c>
      <c r="DF839" s="124"/>
      <c r="DG839" s="115">
        <f>IFERROR(IF(DF839="",0,(SUMIF($G$3:DE$3,"金额-入",$G839:DE839)-SUMIF($G$3:DE$3,"金额-出",$G839:DE839))/(SUMIF($G$3:DE$3,"数量-入",$G839:DE839)-SUMIF($G$3:DE$3,"数量-出",$G839:DE839))),0)</f>
        <v>0</v>
      </c>
      <c r="DH839" s="115">
        <f t="shared" si="516"/>
        <v>0</v>
      </c>
      <c r="DI839" s="125"/>
      <c r="DJ839" s="126"/>
      <c r="DK839" s="109">
        <f t="array" ref="DK839">MIN(IF(($G$3:$DJ$3="单价")*(G839:DJ839&lt;&gt;0),G839:DJ839))</f>
        <v>0</v>
      </c>
      <c r="DL839" s="97">
        <f t="array" ref="DL839">MAX(IF($G$3:$DJ$3="单价",G839:DJ839))</f>
        <v>0</v>
      </c>
      <c r="DM839" s="115">
        <f t="shared" si="517"/>
        <v>0</v>
      </c>
      <c r="DN839" s="127"/>
      <c r="DO839" s="2"/>
      <c r="DP839" s="11">
        <f t="shared" si="518"/>
        <v>0</v>
      </c>
      <c r="DQ839" s="11">
        <f t="shared" si="519"/>
        <v>0</v>
      </c>
      <c r="DR839" s="11"/>
      <c r="DS839" s="11"/>
      <c r="DT839" s="11"/>
      <c r="DU839" s="2"/>
      <c r="DV839" s="2"/>
      <c r="DW839" s="2"/>
      <c r="DX839" s="2"/>
      <c r="DY839" s="2"/>
    </row>
    <row r="840" spans="1:129" ht="18" hidden="1" customHeight="1" outlineLevel="1" x14ac:dyDescent="0.15">
      <c r="A840" s="2"/>
      <c r="B840" s="53">
        <f t="shared" si="482"/>
        <v>836</v>
      </c>
      <c r="C840" s="5"/>
      <c r="D840" s="6"/>
      <c r="E840" s="7"/>
      <c r="F840" s="8"/>
      <c r="G840" s="111"/>
      <c r="H840" s="112"/>
      <c r="I840" s="113">
        <f t="shared" si="485"/>
        <v>0</v>
      </c>
      <c r="J840" s="114">
        <f t="shared" si="486"/>
        <v>0</v>
      </c>
      <c r="K840" s="115">
        <f t="shared" si="483"/>
        <v>0</v>
      </c>
      <c r="L840" s="113">
        <f t="shared" si="487"/>
        <v>0</v>
      </c>
      <c r="M840" s="114">
        <f t="shared" si="488"/>
        <v>0</v>
      </c>
      <c r="N840" s="115">
        <f t="shared" si="484"/>
        <v>0</v>
      </c>
      <c r="O840" s="113">
        <f t="shared" si="489"/>
        <v>0</v>
      </c>
      <c r="P840" s="116">
        <f t="shared" si="490"/>
        <v>0</v>
      </c>
      <c r="Q840" s="117">
        <f t="shared" si="491"/>
        <v>0</v>
      </c>
      <c r="R840" s="118">
        <f t="shared" si="492"/>
        <v>0</v>
      </c>
      <c r="S840" s="111"/>
      <c r="T840" s="112"/>
      <c r="U840" s="119">
        <f t="shared" si="493"/>
        <v>0</v>
      </c>
      <c r="V840" s="120"/>
      <c r="W840" s="115">
        <f>IFERROR(IF(V840="",0,(SUMIF($G$3:U$3,"金额-入",$G840:U840)-SUMIF($G$3:U$3,"金额-出",$G840:U840))/(SUMIF($G$3:U$3,"数量-入",$G840:U840)-SUMIF($G$3:U$3,"数量-出",$G840:U840))),0)</f>
        <v>0</v>
      </c>
      <c r="X840" s="115">
        <f t="shared" si="494"/>
        <v>0</v>
      </c>
      <c r="Y840" s="121"/>
      <c r="Z840" s="122"/>
      <c r="AA840" s="111"/>
      <c r="AB840" s="112"/>
      <c r="AC840" s="119">
        <f t="shared" si="495"/>
        <v>0</v>
      </c>
      <c r="AD840" s="120"/>
      <c r="AE840" s="115">
        <f>IFERROR(IF(AD840="",0,(SUMIF($G$3:AC$3,"金额-入",$G840:AC840)-SUMIF($G$3:AC$3,"金额-出",$G840:AC840))/(SUMIF($G$3:AC$3,"数量-入",$G840:AC840)-SUMIF($G$3:AC$3,"数量-出",$G840:AC840))),0)</f>
        <v>0</v>
      </c>
      <c r="AF840" s="115">
        <f t="shared" si="496"/>
        <v>0</v>
      </c>
      <c r="AG840" s="121"/>
      <c r="AH840" s="122"/>
      <c r="AI840" s="123"/>
      <c r="AJ840" s="112"/>
      <c r="AK840" s="119">
        <f t="shared" si="497"/>
        <v>0</v>
      </c>
      <c r="AL840" s="124"/>
      <c r="AM840" s="115">
        <f>IFERROR(IF(AL840="",0,(SUMIF($G$3:AK$3,"金额-入",$G840:AK840)-SUMIF($G$3:AK$3,"金额-出",$G840:AK840))/(SUMIF($G$3:AK$3,"数量-入",$G840:AK840)-SUMIF($G$3:AK$3,"数量-出",$G840:AK840))),0)</f>
        <v>0</v>
      </c>
      <c r="AN840" s="115">
        <f t="shared" si="498"/>
        <v>0</v>
      </c>
      <c r="AO840" s="125"/>
      <c r="AP840" s="126"/>
      <c r="AQ840" s="123"/>
      <c r="AR840" s="112"/>
      <c r="AS840" s="119">
        <f t="shared" si="499"/>
        <v>0</v>
      </c>
      <c r="AT840" s="124"/>
      <c r="AU840" s="115">
        <f>IFERROR(IF(AT840="",0,(SUMIF($G$3:AS$3,"金额-入",$G840:AS840)-SUMIF($G$3:AS$3,"金额-出",$G840:AS840))/(SUMIF($G$3:AS$3,"数量-入",$G840:AS840)-SUMIF($G$3:AS$3,"数量-出",$G840:AS840))),0)</f>
        <v>0</v>
      </c>
      <c r="AV840" s="115">
        <f t="shared" si="500"/>
        <v>0</v>
      </c>
      <c r="AW840" s="125"/>
      <c r="AX840" s="126"/>
      <c r="AY840" s="123"/>
      <c r="AZ840" s="112"/>
      <c r="BA840" s="119">
        <f t="shared" si="501"/>
        <v>0</v>
      </c>
      <c r="BB840" s="124"/>
      <c r="BC840" s="115">
        <f>IFERROR(IF(BB840="",0,(SUMIF($G$3:BA$3,"金额-入",$G840:BA840)-SUMIF($G$3:BA$3,"金额-出",$G840:BA840))/(SUMIF($G$3:BA$3,"数量-入",$G840:BA840)-SUMIF($G$3:BA$3,"数量-出",$G840:BA840))),0)</f>
        <v>0</v>
      </c>
      <c r="BD840" s="115">
        <f t="shared" si="502"/>
        <v>0</v>
      </c>
      <c r="BE840" s="125"/>
      <c r="BF840" s="126"/>
      <c r="BG840" s="123"/>
      <c r="BH840" s="112"/>
      <c r="BI840" s="119">
        <f t="shared" si="503"/>
        <v>0</v>
      </c>
      <c r="BJ840" s="124"/>
      <c r="BK840" s="115">
        <f>IFERROR(IF(BJ840="",0,(SUMIF($G$3:BI$3,"金额-入",$G840:BI840)-SUMIF($G$3:BI$3,"金额-出",$G840:BI840))/(SUMIF($G$3:BI$3,"数量-入",$G840:BI840)-SUMIF($G$3:BI$3,"数量-出",$G840:BI840))),0)</f>
        <v>0</v>
      </c>
      <c r="BL840" s="115">
        <f t="shared" si="504"/>
        <v>0</v>
      </c>
      <c r="BM840" s="125"/>
      <c r="BN840" s="126"/>
      <c r="BO840" s="123"/>
      <c r="BP840" s="112"/>
      <c r="BQ840" s="119">
        <f t="shared" si="505"/>
        <v>0</v>
      </c>
      <c r="BR840" s="124"/>
      <c r="BS840" s="115">
        <f>IFERROR(IF(BR840="",0,(SUMIF($G$3:BQ$3,"金额-入",$G840:BQ840)-SUMIF($G$3:BQ$3,"金额-出",$G840:BQ840))/(SUMIF($G$3:BQ$3,"数量-入",$G840:BQ840)-SUMIF($G$3:BQ$3,"数量-出",$G840:BQ840))),0)</f>
        <v>0</v>
      </c>
      <c r="BT840" s="115">
        <f t="shared" si="506"/>
        <v>0</v>
      </c>
      <c r="BU840" s="125"/>
      <c r="BV840" s="126"/>
      <c r="BW840" s="123"/>
      <c r="BX840" s="112"/>
      <c r="BY840" s="119">
        <f t="shared" si="507"/>
        <v>0</v>
      </c>
      <c r="BZ840" s="124"/>
      <c r="CA840" s="115">
        <f>IFERROR(IF(BZ840="",0,(SUMIF($G$3:BY$3,"金额-入",$G840:BY840)-SUMIF($G$3:BY$3,"金额-出",$G840:BY840))/(SUMIF($G$3:BY$3,"数量-入",$G840:BY840)-SUMIF($G$3:BY$3,"数量-出",$G840:BY840))),0)</f>
        <v>0</v>
      </c>
      <c r="CB840" s="115">
        <f t="shared" si="508"/>
        <v>0</v>
      </c>
      <c r="CC840" s="125"/>
      <c r="CD840" s="126"/>
      <c r="CE840" s="123"/>
      <c r="CF840" s="112"/>
      <c r="CG840" s="119">
        <f t="shared" si="509"/>
        <v>0</v>
      </c>
      <c r="CH840" s="124"/>
      <c r="CI840" s="115">
        <f>IFERROR(IF(CH840="",0,(SUMIF($G$3:CG$3,"金额-入",$G840:CG840)-SUMIF($G$3:CG$3,"金额-出",$G840:CG840))/(SUMIF($G$3:CG$3,"数量-入",$G840:CG840)-SUMIF($G$3:CG$3,"数量-出",$G840:CG840))),0)</f>
        <v>0</v>
      </c>
      <c r="CJ840" s="115">
        <f t="shared" si="510"/>
        <v>0</v>
      </c>
      <c r="CK840" s="125"/>
      <c r="CL840" s="126"/>
      <c r="CM840" s="123"/>
      <c r="CN840" s="112"/>
      <c r="CO840" s="119">
        <f t="shared" si="511"/>
        <v>0</v>
      </c>
      <c r="CP840" s="124"/>
      <c r="CQ840" s="115">
        <f>IFERROR(IF(CP840="",0,(SUMIF($G$3:CO$3,"金额-入",$G840:CO840)-SUMIF($G$3:CO$3,"金额-出",$G840:CO840))/(SUMIF($G$3:CO$3,"数量-入",$G840:CO840)-SUMIF($G$3:CO$3,"数量-出",$G840:CO840))),0)</f>
        <v>0</v>
      </c>
      <c r="CR840" s="115">
        <f t="shared" si="512"/>
        <v>0</v>
      </c>
      <c r="CS840" s="125"/>
      <c r="CT840" s="126"/>
      <c r="CU840" s="123"/>
      <c r="CV840" s="112"/>
      <c r="CW840" s="119">
        <f t="shared" si="513"/>
        <v>0</v>
      </c>
      <c r="CX840" s="124"/>
      <c r="CY840" s="115">
        <f>IFERROR(IF(CX840="",0,(SUMIF($G$3:CW$3,"金额-入",$G840:CW840)-SUMIF($G$3:CW$3,"金额-出",$G840:CW840))/(SUMIF($G$3:CW$3,"数量-入",$G840:CW840)-SUMIF($G$3:CW$3,"数量-出",$G840:CW840))),0)</f>
        <v>0</v>
      </c>
      <c r="CZ840" s="115">
        <f t="shared" si="514"/>
        <v>0</v>
      </c>
      <c r="DA840" s="125"/>
      <c r="DB840" s="126"/>
      <c r="DC840" s="123"/>
      <c r="DD840" s="112"/>
      <c r="DE840" s="119">
        <f t="shared" si="515"/>
        <v>0</v>
      </c>
      <c r="DF840" s="124"/>
      <c r="DG840" s="115">
        <f>IFERROR(IF(DF840="",0,(SUMIF($G$3:DE$3,"金额-入",$G840:DE840)-SUMIF($G$3:DE$3,"金额-出",$G840:DE840))/(SUMIF($G$3:DE$3,"数量-入",$G840:DE840)-SUMIF($G$3:DE$3,"数量-出",$G840:DE840))),0)</f>
        <v>0</v>
      </c>
      <c r="DH840" s="115">
        <f t="shared" si="516"/>
        <v>0</v>
      </c>
      <c r="DI840" s="125"/>
      <c r="DJ840" s="126"/>
      <c r="DK840" s="109">
        <f t="array" ref="DK840">MIN(IF(($G$3:$DJ$3="单价")*(G840:DJ840&lt;&gt;0),G840:DJ840))</f>
        <v>0</v>
      </c>
      <c r="DL840" s="97">
        <f t="array" ref="DL840">MAX(IF($G$3:$DJ$3="单价",G840:DJ840))</f>
        <v>0</v>
      </c>
      <c r="DM840" s="115">
        <f t="shared" si="517"/>
        <v>0</v>
      </c>
      <c r="DN840" s="127"/>
      <c r="DO840" s="2"/>
      <c r="DP840" s="11">
        <f t="shared" si="518"/>
        <v>0</v>
      </c>
      <c r="DQ840" s="11">
        <f t="shared" si="519"/>
        <v>0</v>
      </c>
      <c r="DR840" s="11"/>
      <c r="DS840" s="11"/>
      <c r="DT840" s="11"/>
      <c r="DU840" s="2"/>
      <c r="DV840" s="2"/>
      <c r="DW840" s="2"/>
      <c r="DX840" s="2"/>
      <c r="DY840" s="2"/>
    </row>
    <row r="841" spans="1:129" ht="18" hidden="1" customHeight="1" outlineLevel="1" x14ac:dyDescent="0.15">
      <c r="A841" s="2"/>
      <c r="B841" s="53">
        <f t="shared" si="482"/>
        <v>837</v>
      </c>
      <c r="C841" s="5"/>
      <c r="D841" s="6"/>
      <c r="E841" s="7"/>
      <c r="F841" s="8"/>
      <c r="G841" s="111"/>
      <c r="H841" s="112"/>
      <c r="I841" s="113">
        <f t="shared" si="485"/>
        <v>0</v>
      </c>
      <c r="J841" s="114">
        <f t="shared" si="486"/>
        <v>0</v>
      </c>
      <c r="K841" s="115">
        <f t="shared" si="483"/>
        <v>0</v>
      </c>
      <c r="L841" s="113">
        <f t="shared" si="487"/>
        <v>0</v>
      </c>
      <c r="M841" s="114">
        <f t="shared" si="488"/>
        <v>0</v>
      </c>
      <c r="N841" s="115">
        <f t="shared" si="484"/>
        <v>0</v>
      </c>
      <c r="O841" s="113">
        <f t="shared" si="489"/>
        <v>0</v>
      </c>
      <c r="P841" s="116">
        <f t="shared" si="490"/>
        <v>0</v>
      </c>
      <c r="Q841" s="117">
        <f t="shared" si="491"/>
        <v>0</v>
      </c>
      <c r="R841" s="118">
        <f t="shared" si="492"/>
        <v>0</v>
      </c>
      <c r="S841" s="111"/>
      <c r="T841" s="112"/>
      <c r="U841" s="119">
        <f t="shared" si="493"/>
        <v>0</v>
      </c>
      <c r="V841" s="120"/>
      <c r="W841" s="115">
        <f>IFERROR(IF(V841="",0,(SUMIF($G$3:U$3,"金额-入",$G841:U841)-SUMIF($G$3:U$3,"金额-出",$G841:U841))/(SUMIF($G$3:U$3,"数量-入",$G841:U841)-SUMIF($G$3:U$3,"数量-出",$G841:U841))),0)</f>
        <v>0</v>
      </c>
      <c r="X841" s="115">
        <f t="shared" si="494"/>
        <v>0</v>
      </c>
      <c r="Y841" s="121"/>
      <c r="Z841" s="122"/>
      <c r="AA841" s="111"/>
      <c r="AB841" s="112"/>
      <c r="AC841" s="119">
        <f t="shared" si="495"/>
        <v>0</v>
      </c>
      <c r="AD841" s="120"/>
      <c r="AE841" s="115">
        <f>IFERROR(IF(AD841="",0,(SUMIF($G$3:AC$3,"金额-入",$G841:AC841)-SUMIF($G$3:AC$3,"金额-出",$G841:AC841))/(SUMIF($G$3:AC$3,"数量-入",$G841:AC841)-SUMIF($G$3:AC$3,"数量-出",$G841:AC841))),0)</f>
        <v>0</v>
      </c>
      <c r="AF841" s="115">
        <f t="shared" si="496"/>
        <v>0</v>
      </c>
      <c r="AG841" s="121"/>
      <c r="AH841" s="122"/>
      <c r="AI841" s="123"/>
      <c r="AJ841" s="112"/>
      <c r="AK841" s="119">
        <f t="shared" si="497"/>
        <v>0</v>
      </c>
      <c r="AL841" s="124"/>
      <c r="AM841" s="115">
        <f>IFERROR(IF(AL841="",0,(SUMIF($G$3:AK$3,"金额-入",$G841:AK841)-SUMIF($G$3:AK$3,"金额-出",$G841:AK841))/(SUMIF($G$3:AK$3,"数量-入",$G841:AK841)-SUMIF($G$3:AK$3,"数量-出",$G841:AK841))),0)</f>
        <v>0</v>
      </c>
      <c r="AN841" s="115">
        <f t="shared" si="498"/>
        <v>0</v>
      </c>
      <c r="AO841" s="125"/>
      <c r="AP841" s="126"/>
      <c r="AQ841" s="123"/>
      <c r="AR841" s="112"/>
      <c r="AS841" s="119">
        <f t="shared" si="499"/>
        <v>0</v>
      </c>
      <c r="AT841" s="124"/>
      <c r="AU841" s="115">
        <f>IFERROR(IF(AT841="",0,(SUMIF($G$3:AS$3,"金额-入",$G841:AS841)-SUMIF($G$3:AS$3,"金额-出",$G841:AS841))/(SUMIF($G$3:AS$3,"数量-入",$G841:AS841)-SUMIF($G$3:AS$3,"数量-出",$G841:AS841))),0)</f>
        <v>0</v>
      </c>
      <c r="AV841" s="115">
        <f t="shared" si="500"/>
        <v>0</v>
      </c>
      <c r="AW841" s="125"/>
      <c r="AX841" s="126"/>
      <c r="AY841" s="123"/>
      <c r="AZ841" s="112"/>
      <c r="BA841" s="119">
        <f t="shared" si="501"/>
        <v>0</v>
      </c>
      <c r="BB841" s="124"/>
      <c r="BC841" s="115">
        <f>IFERROR(IF(BB841="",0,(SUMIF($G$3:BA$3,"金额-入",$G841:BA841)-SUMIF($G$3:BA$3,"金额-出",$G841:BA841))/(SUMIF($G$3:BA$3,"数量-入",$G841:BA841)-SUMIF($G$3:BA$3,"数量-出",$G841:BA841))),0)</f>
        <v>0</v>
      </c>
      <c r="BD841" s="115">
        <f t="shared" si="502"/>
        <v>0</v>
      </c>
      <c r="BE841" s="125"/>
      <c r="BF841" s="126"/>
      <c r="BG841" s="123"/>
      <c r="BH841" s="112"/>
      <c r="BI841" s="119">
        <f t="shared" si="503"/>
        <v>0</v>
      </c>
      <c r="BJ841" s="124"/>
      <c r="BK841" s="115">
        <f>IFERROR(IF(BJ841="",0,(SUMIF($G$3:BI$3,"金额-入",$G841:BI841)-SUMIF($G$3:BI$3,"金额-出",$G841:BI841))/(SUMIF($G$3:BI$3,"数量-入",$G841:BI841)-SUMIF($G$3:BI$3,"数量-出",$G841:BI841))),0)</f>
        <v>0</v>
      </c>
      <c r="BL841" s="115">
        <f t="shared" si="504"/>
        <v>0</v>
      </c>
      <c r="BM841" s="125"/>
      <c r="BN841" s="126"/>
      <c r="BO841" s="123"/>
      <c r="BP841" s="112"/>
      <c r="BQ841" s="119">
        <f t="shared" si="505"/>
        <v>0</v>
      </c>
      <c r="BR841" s="124"/>
      <c r="BS841" s="115">
        <f>IFERROR(IF(BR841="",0,(SUMIF($G$3:BQ$3,"金额-入",$G841:BQ841)-SUMIF($G$3:BQ$3,"金额-出",$G841:BQ841))/(SUMIF($G$3:BQ$3,"数量-入",$G841:BQ841)-SUMIF($G$3:BQ$3,"数量-出",$G841:BQ841))),0)</f>
        <v>0</v>
      </c>
      <c r="BT841" s="115">
        <f t="shared" si="506"/>
        <v>0</v>
      </c>
      <c r="BU841" s="125"/>
      <c r="BV841" s="126"/>
      <c r="BW841" s="123"/>
      <c r="BX841" s="112"/>
      <c r="BY841" s="119">
        <f t="shared" si="507"/>
        <v>0</v>
      </c>
      <c r="BZ841" s="124"/>
      <c r="CA841" s="115">
        <f>IFERROR(IF(BZ841="",0,(SUMIF($G$3:BY$3,"金额-入",$G841:BY841)-SUMIF($G$3:BY$3,"金额-出",$G841:BY841))/(SUMIF($G$3:BY$3,"数量-入",$G841:BY841)-SUMIF($G$3:BY$3,"数量-出",$G841:BY841))),0)</f>
        <v>0</v>
      </c>
      <c r="CB841" s="115">
        <f t="shared" si="508"/>
        <v>0</v>
      </c>
      <c r="CC841" s="125"/>
      <c r="CD841" s="126"/>
      <c r="CE841" s="123"/>
      <c r="CF841" s="112"/>
      <c r="CG841" s="119">
        <f t="shared" si="509"/>
        <v>0</v>
      </c>
      <c r="CH841" s="124"/>
      <c r="CI841" s="115">
        <f>IFERROR(IF(CH841="",0,(SUMIF($G$3:CG$3,"金额-入",$G841:CG841)-SUMIF($G$3:CG$3,"金额-出",$G841:CG841))/(SUMIF($G$3:CG$3,"数量-入",$G841:CG841)-SUMIF($G$3:CG$3,"数量-出",$G841:CG841))),0)</f>
        <v>0</v>
      </c>
      <c r="CJ841" s="115">
        <f t="shared" si="510"/>
        <v>0</v>
      </c>
      <c r="CK841" s="125"/>
      <c r="CL841" s="126"/>
      <c r="CM841" s="123"/>
      <c r="CN841" s="112"/>
      <c r="CO841" s="119">
        <f t="shared" si="511"/>
        <v>0</v>
      </c>
      <c r="CP841" s="124"/>
      <c r="CQ841" s="115">
        <f>IFERROR(IF(CP841="",0,(SUMIF($G$3:CO$3,"金额-入",$G841:CO841)-SUMIF($G$3:CO$3,"金额-出",$G841:CO841))/(SUMIF($G$3:CO$3,"数量-入",$G841:CO841)-SUMIF($G$3:CO$3,"数量-出",$G841:CO841))),0)</f>
        <v>0</v>
      </c>
      <c r="CR841" s="115">
        <f t="shared" si="512"/>
        <v>0</v>
      </c>
      <c r="CS841" s="125"/>
      <c r="CT841" s="126"/>
      <c r="CU841" s="123"/>
      <c r="CV841" s="112"/>
      <c r="CW841" s="119">
        <f t="shared" si="513"/>
        <v>0</v>
      </c>
      <c r="CX841" s="124"/>
      <c r="CY841" s="115">
        <f>IFERROR(IF(CX841="",0,(SUMIF($G$3:CW$3,"金额-入",$G841:CW841)-SUMIF($G$3:CW$3,"金额-出",$G841:CW841))/(SUMIF($G$3:CW$3,"数量-入",$G841:CW841)-SUMIF($G$3:CW$3,"数量-出",$G841:CW841))),0)</f>
        <v>0</v>
      </c>
      <c r="CZ841" s="115">
        <f t="shared" si="514"/>
        <v>0</v>
      </c>
      <c r="DA841" s="125"/>
      <c r="DB841" s="126"/>
      <c r="DC841" s="123"/>
      <c r="DD841" s="112"/>
      <c r="DE841" s="119">
        <f t="shared" si="515"/>
        <v>0</v>
      </c>
      <c r="DF841" s="124"/>
      <c r="DG841" s="115">
        <f>IFERROR(IF(DF841="",0,(SUMIF($G$3:DE$3,"金额-入",$G841:DE841)-SUMIF($G$3:DE$3,"金额-出",$G841:DE841))/(SUMIF($G$3:DE$3,"数量-入",$G841:DE841)-SUMIF($G$3:DE$3,"数量-出",$G841:DE841))),0)</f>
        <v>0</v>
      </c>
      <c r="DH841" s="115">
        <f t="shared" si="516"/>
        <v>0</v>
      </c>
      <c r="DI841" s="125"/>
      <c r="DJ841" s="126"/>
      <c r="DK841" s="109">
        <f t="array" ref="DK841">MIN(IF(($G$3:$DJ$3="单价")*(G841:DJ841&lt;&gt;0),G841:DJ841))</f>
        <v>0</v>
      </c>
      <c r="DL841" s="97">
        <f t="array" ref="DL841">MAX(IF($G$3:$DJ$3="单价",G841:DJ841))</f>
        <v>0</v>
      </c>
      <c r="DM841" s="115">
        <f t="shared" si="517"/>
        <v>0</v>
      </c>
      <c r="DN841" s="127"/>
      <c r="DO841" s="2"/>
      <c r="DP841" s="11">
        <f t="shared" si="518"/>
        <v>0</v>
      </c>
      <c r="DQ841" s="11">
        <f t="shared" si="519"/>
        <v>0</v>
      </c>
      <c r="DR841" s="11"/>
      <c r="DS841" s="11"/>
      <c r="DT841" s="11"/>
      <c r="DU841" s="2"/>
      <c r="DV841" s="2"/>
      <c r="DW841" s="2"/>
      <c r="DX841" s="2"/>
      <c r="DY841" s="2"/>
    </row>
    <row r="842" spans="1:129" ht="18" hidden="1" customHeight="1" outlineLevel="1" x14ac:dyDescent="0.15">
      <c r="A842" s="2"/>
      <c r="B842" s="53">
        <f t="shared" si="482"/>
        <v>838</v>
      </c>
      <c r="C842" s="5"/>
      <c r="D842" s="6"/>
      <c r="E842" s="7"/>
      <c r="F842" s="8"/>
      <c r="G842" s="111"/>
      <c r="H842" s="112"/>
      <c r="I842" s="113">
        <f t="shared" si="485"/>
        <v>0</v>
      </c>
      <c r="J842" s="114">
        <f t="shared" si="486"/>
        <v>0</v>
      </c>
      <c r="K842" s="115">
        <f t="shared" si="483"/>
        <v>0</v>
      </c>
      <c r="L842" s="113">
        <f t="shared" si="487"/>
        <v>0</v>
      </c>
      <c r="M842" s="114">
        <f t="shared" si="488"/>
        <v>0</v>
      </c>
      <c r="N842" s="115">
        <f t="shared" si="484"/>
        <v>0</v>
      </c>
      <c r="O842" s="113">
        <f t="shared" si="489"/>
        <v>0</v>
      </c>
      <c r="P842" s="116">
        <f t="shared" si="490"/>
        <v>0</v>
      </c>
      <c r="Q842" s="117">
        <f t="shared" si="491"/>
        <v>0</v>
      </c>
      <c r="R842" s="118">
        <f t="shared" si="492"/>
        <v>0</v>
      </c>
      <c r="S842" s="111"/>
      <c r="T842" s="112"/>
      <c r="U842" s="119">
        <f t="shared" si="493"/>
        <v>0</v>
      </c>
      <c r="V842" s="120"/>
      <c r="W842" s="115">
        <f>IFERROR(IF(V842="",0,(SUMIF($G$3:U$3,"金额-入",$G842:U842)-SUMIF($G$3:U$3,"金额-出",$G842:U842))/(SUMIF($G$3:U$3,"数量-入",$G842:U842)-SUMIF($G$3:U$3,"数量-出",$G842:U842))),0)</f>
        <v>0</v>
      </c>
      <c r="X842" s="115">
        <f t="shared" si="494"/>
        <v>0</v>
      </c>
      <c r="Y842" s="121"/>
      <c r="Z842" s="122"/>
      <c r="AA842" s="111"/>
      <c r="AB842" s="112"/>
      <c r="AC842" s="119">
        <f t="shared" si="495"/>
        <v>0</v>
      </c>
      <c r="AD842" s="120"/>
      <c r="AE842" s="115">
        <f>IFERROR(IF(AD842="",0,(SUMIF($G$3:AC$3,"金额-入",$G842:AC842)-SUMIF($G$3:AC$3,"金额-出",$G842:AC842))/(SUMIF($G$3:AC$3,"数量-入",$G842:AC842)-SUMIF($G$3:AC$3,"数量-出",$G842:AC842))),0)</f>
        <v>0</v>
      </c>
      <c r="AF842" s="115">
        <f t="shared" si="496"/>
        <v>0</v>
      </c>
      <c r="AG842" s="121"/>
      <c r="AH842" s="122"/>
      <c r="AI842" s="123"/>
      <c r="AJ842" s="112"/>
      <c r="AK842" s="119">
        <f t="shared" si="497"/>
        <v>0</v>
      </c>
      <c r="AL842" s="124"/>
      <c r="AM842" s="115">
        <f>IFERROR(IF(AL842="",0,(SUMIF($G$3:AK$3,"金额-入",$G842:AK842)-SUMIF($G$3:AK$3,"金额-出",$G842:AK842))/(SUMIF($G$3:AK$3,"数量-入",$G842:AK842)-SUMIF($G$3:AK$3,"数量-出",$G842:AK842))),0)</f>
        <v>0</v>
      </c>
      <c r="AN842" s="115">
        <f t="shared" si="498"/>
        <v>0</v>
      </c>
      <c r="AO842" s="125"/>
      <c r="AP842" s="126"/>
      <c r="AQ842" s="123"/>
      <c r="AR842" s="112"/>
      <c r="AS842" s="119">
        <f t="shared" si="499"/>
        <v>0</v>
      </c>
      <c r="AT842" s="124"/>
      <c r="AU842" s="115">
        <f>IFERROR(IF(AT842="",0,(SUMIF($G$3:AS$3,"金额-入",$G842:AS842)-SUMIF($G$3:AS$3,"金额-出",$G842:AS842))/(SUMIF($G$3:AS$3,"数量-入",$G842:AS842)-SUMIF($G$3:AS$3,"数量-出",$G842:AS842))),0)</f>
        <v>0</v>
      </c>
      <c r="AV842" s="115">
        <f t="shared" si="500"/>
        <v>0</v>
      </c>
      <c r="AW842" s="125"/>
      <c r="AX842" s="126"/>
      <c r="AY842" s="123"/>
      <c r="AZ842" s="112"/>
      <c r="BA842" s="119">
        <f t="shared" si="501"/>
        <v>0</v>
      </c>
      <c r="BB842" s="124"/>
      <c r="BC842" s="115">
        <f>IFERROR(IF(BB842="",0,(SUMIF($G$3:BA$3,"金额-入",$G842:BA842)-SUMIF($G$3:BA$3,"金额-出",$G842:BA842))/(SUMIF($G$3:BA$3,"数量-入",$G842:BA842)-SUMIF($G$3:BA$3,"数量-出",$G842:BA842))),0)</f>
        <v>0</v>
      </c>
      <c r="BD842" s="115">
        <f t="shared" si="502"/>
        <v>0</v>
      </c>
      <c r="BE842" s="125"/>
      <c r="BF842" s="126"/>
      <c r="BG842" s="123"/>
      <c r="BH842" s="112"/>
      <c r="BI842" s="119">
        <f t="shared" si="503"/>
        <v>0</v>
      </c>
      <c r="BJ842" s="124"/>
      <c r="BK842" s="115">
        <f>IFERROR(IF(BJ842="",0,(SUMIF($G$3:BI$3,"金额-入",$G842:BI842)-SUMIF($G$3:BI$3,"金额-出",$G842:BI842))/(SUMIF($G$3:BI$3,"数量-入",$G842:BI842)-SUMIF($G$3:BI$3,"数量-出",$G842:BI842))),0)</f>
        <v>0</v>
      </c>
      <c r="BL842" s="115">
        <f t="shared" si="504"/>
        <v>0</v>
      </c>
      <c r="BM842" s="125"/>
      <c r="BN842" s="126"/>
      <c r="BO842" s="123"/>
      <c r="BP842" s="112"/>
      <c r="BQ842" s="119">
        <f t="shared" si="505"/>
        <v>0</v>
      </c>
      <c r="BR842" s="124"/>
      <c r="BS842" s="115">
        <f>IFERROR(IF(BR842="",0,(SUMIF($G$3:BQ$3,"金额-入",$G842:BQ842)-SUMIF($G$3:BQ$3,"金额-出",$G842:BQ842))/(SUMIF($G$3:BQ$3,"数量-入",$G842:BQ842)-SUMIF($G$3:BQ$3,"数量-出",$G842:BQ842))),0)</f>
        <v>0</v>
      </c>
      <c r="BT842" s="115">
        <f t="shared" si="506"/>
        <v>0</v>
      </c>
      <c r="BU842" s="125"/>
      <c r="BV842" s="126"/>
      <c r="BW842" s="123"/>
      <c r="BX842" s="112"/>
      <c r="BY842" s="119">
        <f t="shared" si="507"/>
        <v>0</v>
      </c>
      <c r="BZ842" s="124"/>
      <c r="CA842" s="115">
        <f>IFERROR(IF(BZ842="",0,(SUMIF($G$3:BY$3,"金额-入",$G842:BY842)-SUMIF($G$3:BY$3,"金额-出",$G842:BY842))/(SUMIF($G$3:BY$3,"数量-入",$G842:BY842)-SUMIF($G$3:BY$3,"数量-出",$G842:BY842))),0)</f>
        <v>0</v>
      </c>
      <c r="CB842" s="115">
        <f t="shared" si="508"/>
        <v>0</v>
      </c>
      <c r="CC842" s="125"/>
      <c r="CD842" s="126"/>
      <c r="CE842" s="123"/>
      <c r="CF842" s="112"/>
      <c r="CG842" s="119">
        <f t="shared" si="509"/>
        <v>0</v>
      </c>
      <c r="CH842" s="124"/>
      <c r="CI842" s="115">
        <f>IFERROR(IF(CH842="",0,(SUMIF($G$3:CG$3,"金额-入",$G842:CG842)-SUMIF($G$3:CG$3,"金额-出",$G842:CG842))/(SUMIF($G$3:CG$3,"数量-入",$G842:CG842)-SUMIF($G$3:CG$3,"数量-出",$G842:CG842))),0)</f>
        <v>0</v>
      </c>
      <c r="CJ842" s="115">
        <f t="shared" si="510"/>
        <v>0</v>
      </c>
      <c r="CK842" s="125"/>
      <c r="CL842" s="126"/>
      <c r="CM842" s="123"/>
      <c r="CN842" s="112"/>
      <c r="CO842" s="119">
        <f t="shared" si="511"/>
        <v>0</v>
      </c>
      <c r="CP842" s="124"/>
      <c r="CQ842" s="115">
        <f>IFERROR(IF(CP842="",0,(SUMIF($G$3:CO$3,"金额-入",$G842:CO842)-SUMIF($G$3:CO$3,"金额-出",$G842:CO842))/(SUMIF($G$3:CO$3,"数量-入",$G842:CO842)-SUMIF($G$3:CO$3,"数量-出",$G842:CO842))),0)</f>
        <v>0</v>
      </c>
      <c r="CR842" s="115">
        <f t="shared" si="512"/>
        <v>0</v>
      </c>
      <c r="CS842" s="125"/>
      <c r="CT842" s="126"/>
      <c r="CU842" s="123"/>
      <c r="CV842" s="112"/>
      <c r="CW842" s="119">
        <f t="shared" si="513"/>
        <v>0</v>
      </c>
      <c r="CX842" s="124"/>
      <c r="CY842" s="115">
        <f>IFERROR(IF(CX842="",0,(SUMIF($G$3:CW$3,"金额-入",$G842:CW842)-SUMIF($G$3:CW$3,"金额-出",$G842:CW842))/(SUMIF($G$3:CW$3,"数量-入",$G842:CW842)-SUMIF($G$3:CW$3,"数量-出",$G842:CW842))),0)</f>
        <v>0</v>
      </c>
      <c r="CZ842" s="115">
        <f t="shared" si="514"/>
        <v>0</v>
      </c>
      <c r="DA842" s="125"/>
      <c r="DB842" s="126"/>
      <c r="DC842" s="123"/>
      <c r="DD842" s="112"/>
      <c r="DE842" s="119">
        <f t="shared" si="515"/>
        <v>0</v>
      </c>
      <c r="DF842" s="124"/>
      <c r="DG842" s="115">
        <f>IFERROR(IF(DF842="",0,(SUMIF($G$3:DE$3,"金额-入",$G842:DE842)-SUMIF($G$3:DE$3,"金额-出",$G842:DE842))/(SUMIF($G$3:DE$3,"数量-入",$G842:DE842)-SUMIF($G$3:DE$3,"数量-出",$G842:DE842))),0)</f>
        <v>0</v>
      </c>
      <c r="DH842" s="115">
        <f t="shared" si="516"/>
        <v>0</v>
      </c>
      <c r="DI842" s="125"/>
      <c r="DJ842" s="126"/>
      <c r="DK842" s="109">
        <f t="array" ref="DK842">MIN(IF(($G$3:$DJ$3="单价")*(G842:DJ842&lt;&gt;0),G842:DJ842))</f>
        <v>0</v>
      </c>
      <c r="DL842" s="97">
        <f t="array" ref="DL842">MAX(IF($G$3:$DJ$3="单价",G842:DJ842))</f>
        <v>0</v>
      </c>
      <c r="DM842" s="115">
        <f t="shared" si="517"/>
        <v>0</v>
      </c>
      <c r="DN842" s="127"/>
      <c r="DO842" s="2"/>
      <c r="DP842" s="11">
        <f t="shared" si="518"/>
        <v>0</v>
      </c>
      <c r="DQ842" s="11">
        <f t="shared" si="519"/>
        <v>0</v>
      </c>
      <c r="DR842" s="11"/>
      <c r="DS842" s="11"/>
      <c r="DT842" s="11"/>
      <c r="DU842" s="2"/>
      <c r="DV842" s="2"/>
      <c r="DW842" s="2"/>
      <c r="DX842" s="2"/>
      <c r="DY842" s="2"/>
    </row>
    <row r="843" spans="1:129" ht="18" hidden="1" customHeight="1" outlineLevel="1" x14ac:dyDescent="0.15">
      <c r="A843" s="2"/>
      <c r="B843" s="53">
        <f t="shared" si="482"/>
        <v>839</v>
      </c>
      <c r="C843" s="5"/>
      <c r="D843" s="6"/>
      <c r="E843" s="7"/>
      <c r="F843" s="8"/>
      <c r="G843" s="111"/>
      <c r="H843" s="112"/>
      <c r="I843" s="113">
        <f t="shared" si="485"/>
        <v>0</v>
      </c>
      <c r="J843" s="114">
        <f t="shared" si="486"/>
        <v>0</v>
      </c>
      <c r="K843" s="115">
        <f t="shared" si="483"/>
        <v>0</v>
      </c>
      <c r="L843" s="113">
        <f t="shared" si="487"/>
        <v>0</v>
      </c>
      <c r="M843" s="114">
        <f t="shared" si="488"/>
        <v>0</v>
      </c>
      <c r="N843" s="115">
        <f t="shared" si="484"/>
        <v>0</v>
      </c>
      <c r="O843" s="113">
        <f t="shared" si="489"/>
        <v>0</v>
      </c>
      <c r="P843" s="116">
        <f t="shared" si="490"/>
        <v>0</v>
      </c>
      <c r="Q843" s="117">
        <f t="shared" si="491"/>
        <v>0</v>
      </c>
      <c r="R843" s="118">
        <f t="shared" si="492"/>
        <v>0</v>
      </c>
      <c r="S843" s="111"/>
      <c r="T843" s="112"/>
      <c r="U843" s="119">
        <f t="shared" si="493"/>
        <v>0</v>
      </c>
      <c r="V843" s="120"/>
      <c r="W843" s="115">
        <f>IFERROR(IF(V843="",0,(SUMIF($G$3:U$3,"金额-入",$G843:U843)-SUMIF($G$3:U$3,"金额-出",$G843:U843))/(SUMIF($G$3:U$3,"数量-入",$G843:U843)-SUMIF($G$3:U$3,"数量-出",$G843:U843))),0)</f>
        <v>0</v>
      </c>
      <c r="X843" s="115">
        <f t="shared" si="494"/>
        <v>0</v>
      </c>
      <c r="Y843" s="121"/>
      <c r="Z843" s="122"/>
      <c r="AA843" s="111"/>
      <c r="AB843" s="112"/>
      <c r="AC843" s="119">
        <f t="shared" si="495"/>
        <v>0</v>
      </c>
      <c r="AD843" s="120"/>
      <c r="AE843" s="115">
        <f>IFERROR(IF(AD843="",0,(SUMIF($G$3:AC$3,"金额-入",$G843:AC843)-SUMIF($G$3:AC$3,"金额-出",$G843:AC843))/(SUMIF($G$3:AC$3,"数量-入",$G843:AC843)-SUMIF($G$3:AC$3,"数量-出",$G843:AC843))),0)</f>
        <v>0</v>
      </c>
      <c r="AF843" s="115">
        <f t="shared" si="496"/>
        <v>0</v>
      </c>
      <c r="AG843" s="121"/>
      <c r="AH843" s="122"/>
      <c r="AI843" s="123"/>
      <c r="AJ843" s="112"/>
      <c r="AK843" s="119">
        <f t="shared" si="497"/>
        <v>0</v>
      </c>
      <c r="AL843" s="124"/>
      <c r="AM843" s="115">
        <f>IFERROR(IF(AL843="",0,(SUMIF($G$3:AK$3,"金额-入",$G843:AK843)-SUMIF($G$3:AK$3,"金额-出",$G843:AK843))/(SUMIF($G$3:AK$3,"数量-入",$G843:AK843)-SUMIF($G$3:AK$3,"数量-出",$G843:AK843))),0)</f>
        <v>0</v>
      </c>
      <c r="AN843" s="115">
        <f t="shared" si="498"/>
        <v>0</v>
      </c>
      <c r="AO843" s="125"/>
      <c r="AP843" s="126"/>
      <c r="AQ843" s="123"/>
      <c r="AR843" s="112"/>
      <c r="AS843" s="119">
        <f t="shared" si="499"/>
        <v>0</v>
      </c>
      <c r="AT843" s="124"/>
      <c r="AU843" s="115">
        <f>IFERROR(IF(AT843="",0,(SUMIF($G$3:AS$3,"金额-入",$G843:AS843)-SUMIF($G$3:AS$3,"金额-出",$G843:AS843))/(SUMIF($G$3:AS$3,"数量-入",$G843:AS843)-SUMIF($G$3:AS$3,"数量-出",$G843:AS843))),0)</f>
        <v>0</v>
      </c>
      <c r="AV843" s="115">
        <f t="shared" si="500"/>
        <v>0</v>
      </c>
      <c r="AW843" s="125"/>
      <c r="AX843" s="126"/>
      <c r="AY843" s="123"/>
      <c r="AZ843" s="112"/>
      <c r="BA843" s="119">
        <f t="shared" si="501"/>
        <v>0</v>
      </c>
      <c r="BB843" s="124"/>
      <c r="BC843" s="115">
        <f>IFERROR(IF(BB843="",0,(SUMIF($G$3:BA$3,"金额-入",$G843:BA843)-SUMIF($G$3:BA$3,"金额-出",$G843:BA843))/(SUMIF($G$3:BA$3,"数量-入",$G843:BA843)-SUMIF($G$3:BA$3,"数量-出",$G843:BA843))),0)</f>
        <v>0</v>
      </c>
      <c r="BD843" s="115">
        <f t="shared" si="502"/>
        <v>0</v>
      </c>
      <c r="BE843" s="125"/>
      <c r="BF843" s="126"/>
      <c r="BG843" s="123"/>
      <c r="BH843" s="112"/>
      <c r="BI843" s="119">
        <f t="shared" si="503"/>
        <v>0</v>
      </c>
      <c r="BJ843" s="124"/>
      <c r="BK843" s="115">
        <f>IFERROR(IF(BJ843="",0,(SUMIF($G$3:BI$3,"金额-入",$G843:BI843)-SUMIF($G$3:BI$3,"金额-出",$G843:BI843))/(SUMIF($G$3:BI$3,"数量-入",$G843:BI843)-SUMIF($G$3:BI$3,"数量-出",$G843:BI843))),0)</f>
        <v>0</v>
      </c>
      <c r="BL843" s="115">
        <f t="shared" si="504"/>
        <v>0</v>
      </c>
      <c r="BM843" s="125"/>
      <c r="BN843" s="126"/>
      <c r="BO843" s="123"/>
      <c r="BP843" s="112"/>
      <c r="BQ843" s="119">
        <f t="shared" si="505"/>
        <v>0</v>
      </c>
      <c r="BR843" s="124"/>
      <c r="BS843" s="115">
        <f>IFERROR(IF(BR843="",0,(SUMIF($G$3:BQ$3,"金额-入",$G843:BQ843)-SUMIF($G$3:BQ$3,"金额-出",$G843:BQ843))/(SUMIF($G$3:BQ$3,"数量-入",$G843:BQ843)-SUMIF($G$3:BQ$3,"数量-出",$G843:BQ843))),0)</f>
        <v>0</v>
      </c>
      <c r="BT843" s="115">
        <f t="shared" si="506"/>
        <v>0</v>
      </c>
      <c r="BU843" s="125"/>
      <c r="BV843" s="126"/>
      <c r="BW843" s="123"/>
      <c r="BX843" s="112"/>
      <c r="BY843" s="119">
        <f t="shared" si="507"/>
        <v>0</v>
      </c>
      <c r="BZ843" s="124"/>
      <c r="CA843" s="115">
        <f>IFERROR(IF(BZ843="",0,(SUMIF($G$3:BY$3,"金额-入",$G843:BY843)-SUMIF($G$3:BY$3,"金额-出",$G843:BY843))/(SUMIF($G$3:BY$3,"数量-入",$G843:BY843)-SUMIF($G$3:BY$3,"数量-出",$G843:BY843))),0)</f>
        <v>0</v>
      </c>
      <c r="CB843" s="115">
        <f t="shared" si="508"/>
        <v>0</v>
      </c>
      <c r="CC843" s="125"/>
      <c r="CD843" s="126"/>
      <c r="CE843" s="123"/>
      <c r="CF843" s="112"/>
      <c r="CG843" s="119">
        <f t="shared" si="509"/>
        <v>0</v>
      </c>
      <c r="CH843" s="124"/>
      <c r="CI843" s="115">
        <f>IFERROR(IF(CH843="",0,(SUMIF($G$3:CG$3,"金额-入",$G843:CG843)-SUMIF($G$3:CG$3,"金额-出",$G843:CG843))/(SUMIF($G$3:CG$3,"数量-入",$G843:CG843)-SUMIF($G$3:CG$3,"数量-出",$G843:CG843))),0)</f>
        <v>0</v>
      </c>
      <c r="CJ843" s="115">
        <f t="shared" si="510"/>
        <v>0</v>
      </c>
      <c r="CK843" s="125"/>
      <c r="CL843" s="126"/>
      <c r="CM843" s="123"/>
      <c r="CN843" s="112"/>
      <c r="CO843" s="119">
        <f t="shared" si="511"/>
        <v>0</v>
      </c>
      <c r="CP843" s="124"/>
      <c r="CQ843" s="115">
        <f>IFERROR(IF(CP843="",0,(SUMIF($G$3:CO$3,"金额-入",$G843:CO843)-SUMIF($G$3:CO$3,"金额-出",$G843:CO843))/(SUMIF($G$3:CO$3,"数量-入",$G843:CO843)-SUMIF($G$3:CO$3,"数量-出",$G843:CO843))),0)</f>
        <v>0</v>
      </c>
      <c r="CR843" s="115">
        <f t="shared" si="512"/>
        <v>0</v>
      </c>
      <c r="CS843" s="125"/>
      <c r="CT843" s="126"/>
      <c r="CU843" s="123"/>
      <c r="CV843" s="112"/>
      <c r="CW843" s="119">
        <f t="shared" si="513"/>
        <v>0</v>
      </c>
      <c r="CX843" s="124"/>
      <c r="CY843" s="115">
        <f>IFERROR(IF(CX843="",0,(SUMIF($G$3:CW$3,"金额-入",$G843:CW843)-SUMIF($G$3:CW$3,"金额-出",$G843:CW843))/(SUMIF($G$3:CW$3,"数量-入",$G843:CW843)-SUMIF($G$3:CW$3,"数量-出",$G843:CW843))),0)</f>
        <v>0</v>
      </c>
      <c r="CZ843" s="115">
        <f t="shared" si="514"/>
        <v>0</v>
      </c>
      <c r="DA843" s="125"/>
      <c r="DB843" s="126"/>
      <c r="DC843" s="123"/>
      <c r="DD843" s="112"/>
      <c r="DE843" s="119">
        <f t="shared" si="515"/>
        <v>0</v>
      </c>
      <c r="DF843" s="124"/>
      <c r="DG843" s="115">
        <f>IFERROR(IF(DF843="",0,(SUMIF($G$3:DE$3,"金额-入",$G843:DE843)-SUMIF($G$3:DE$3,"金额-出",$G843:DE843))/(SUMIF($G$3:DE$3,"数量-入",$G843:DE843)-SUMIF($G$3:DE$3,"数量-出",$G843:DE843))),0)</f>
        <v>0</v>
      </c>
      <c r="DH843" s="115">
        <f t="shared" si="516"/>
        <v>0</v>
      </c>
      <c r="DI843" s="125"/>
      <c r="DJ843" s="126"/>
      <c r="DK843" s="109">
        <f t="array" ref="DK843">MIN(IF(($G$3:$DJ$3="单价")*(G843:DJ843&lt;&gt;0),G843:DJ843))</f>
        <v>0</v>
      </c>
      <c r="DL843" s="97">
        <f t="array" ref="DL843">MAX(IF($G$3:$DJ$3="单价",G843:DJ843))</f>
        <v>0</v>
      </c>
      <c r="DM843" s="115">
        <f t="shared" si="517"/>
        <v>0</v>
      </c>
      <c r="DN843" s="127"/>
      <c r="DO843" s="2"/>
      <c r="DP843" s="11">
        <f t="shared" si="518"/>
        <v>0</v>
      </c>
      <c r="DQ843" s="11">
        <f t="shared" si="519"/>
        <v>0</v>
      </c>
      <c r="DR843" s="11"/>
      <c r="DS843" s="11"/>
      <c r="DT843" s="11"/>
      <c r="DU843" s="2"/>
      <c r="DV843" s="2"/>
      <c r="DW843" s="2"/>
      <c r="DX843" s="2"/>
      <c r="DY843" s="2"/>
    </row>
    <row r="844" spans="1:129" ht="18" hidden="1" customHeight="1" outlineLevel="1" x14ac:dyDescent="0.15">
      <c r="A844" s="2"/>
      <c r="B844" s="53">
        <f t="shared" si="482"/>
        <v>840</v>
      </c>
      <c r="C844" s="5"/>
      <c r="D844" s="6"/>
      <c r="E844" s="7"/>
      <c r="F844" s="8"/>
      <c r="G844" s="111"/>
      <c r="H844" s="112"/>
      <c r="I844" s="113">
        <f t="shared" si="485"/>
        <v>0</v>
      </c>
      <c r="J844" s="114">
        <f t="shared" si="486"/>
        <v>0</v>
      </c>
      <c r="K844" s="115">
        <f t="shared" si="483"/>
        <v>0</v>
      </c>
      <c r="L844" s="113">
        <f t="shared" si="487"/>
        <v>0</v>
      </c>
      <c r="M844" s="114">
        <f t="shared" si="488"/>
        <v>0</v>
      </c>
      <c r="N844" s="115">
        <f t="shared" si="484"/>
        <v>0</v>
      </c>
      <c r="O844" s="113">
        <f t="shared" si="489"/>
        <v>0</v>
      </c>
      <c r="P844" s="116">
        <f t="shared" si="490"/>
        <v>0</v>
      </c>
      <c r="Q844" s="117">
        <f t="shared" si="491"/>
        <v>0</v>
      </c>
      <c r="R844" s="118">
        <f t="shared" si="492"/>
        <v>0</v>
      </c>
      <c r="S844" s="111"/>
      <c r="T844" s="112"/>
      <c r="U844" s="119">
        <f t="shared" si="493"/>
        <v>0</v>
      </c>
      <c r="V844" s="120"/>
      <c r="W844" s="115">
        <f>IFERROR(IF(V844="",0,(SUMIF($G$3:U$3,"金额-入",$G844:U844)-SUMIF($G$3:U$3,"金额-出",$G844:U844))/(SUMIF($G$3:U$3,"数量-入",$G844:U844)-SUMIF($G$3:U$3,"数量-出",$G844:U844))),0)</f>
        <v>0</v>
      </c>
      <c r="X844" s="115">
        <f t="shared" si="494"/>
        <v>0</v>
      </c>
      <c r="Y844" s="121"/>
      <c r="Z844" s="122"/>
      <c r="AA844" s="111"/>
      <c r="AB844" s="112"/>
      <c r="AC844" s="119">
        <f t="shared" si="495"/>
        <v>0</v>
      </c>
      <c r="AD844" s="120"/>
      <c r="AE844" s="115">
        <f>IFERROR(IF(AD844="",0,(SUMIF($G$3:AC$3,"金额-入",$G844:AC844)-SUMIF($G$3:AC$3,"金额-出",$G844:AC844))/(SUMIF($G$3:AC$3,"数量-入",$G844:AC844)-SUMIF($G$3:AC$3,"数量-出",$G844:AC844))),0)</f>
        <v>0</v>
      </c>
      <c r="AF844" s="115">
        <f t="shared" si="496"/>
        <v>0</v>
      </c>
      <c r="AG844" s="121"/>
      <c r="AH844" s="122"/>
      <c r="AI844" s="123"/>
      <c r="AJ844" s="112"/>
      <c r="AK844" s="119">
        <f t="shared" si="497"/>
        <v>0</v>
      </c>
      <c r="AL844" s="124"/>
      <c r="AM844" s="115">
        <f>IFERROR(IF(AL844="",0,(SUMIF($G$3:AK$3,"金额-入",$G844:AK844)-SUMIF($G$3:AK$3,"金额-出",$G844:AK844))/(SUMIF($G$3:AK$3,"数量-入",$G844:AK844)-SUMIF($G$3:AK$3,"数量-出",$G844:AK844))),0)</f>
        <v>0</v>
      </c>
      <c r="AN844" s="115">
        <f t="shared" si="498"/>
        <v>0</v>
      </c>
      <c r="AO844" s="125"/>
      <c r="AP844" s="126"/>
      <c r="AQ844" s="123"/>
      <c r="AR844" s="112"/>
      <c r="AS844" s="119">
        <f t="shared" si="499"/>
        <v>0</v>
      </c>
      <c r="AT844" s="124"/>
      <c r="AU844" s="115">
        <f>IFERROR(IF(AT844="",0,(SUMIF($G$3:AS$3,"金额-入",$G844:AS844)-SUMIF($G$3:AS$3,"金额-出",$G844:AS844))/(SUMIF($G$3:AS$3,"数量-入",$G844:AS844)-SUMIF($G$3:AS$3,"数量-出",$G844:AS844))),0)</f>
        <v>0</v>
      </c>
      <c r="AV844" s="115">
        <f t="shared" si="500"/>
        <v>0</v>
      </c>
      <c r="AW844" s="125"/>
      <c r="AX844" s="126"/>
      <c r="AY844" s="123"/>
      <c r="AZ844" s="112"/>
      <c r="BA844" s="119">
        <f t="shared" si="501"/>
        <v>0</v>
      </c>
      <c r="BB844" s="124"/>
      <c r="BC844" s="115">
        <f>IFERROR(IF(BB844="",0,(SUMIF($G$3:BA$3,"金额-入",$G844:BA844)-SUMIF($G$3:BA$3,"金额-出",$G844:BA844))/(SUMIF($G$3:BA$3,"数量-入",$G844:BA844)-SUMIF($G$3:BA$3,"数量-出",$G844:BA844))),0)</f>
        <v>0</v>
      </c>
      <c r="BD844" s="115">
        <f t="shared" si="502"/>
        <v>0</v>
      </c>
      <c r="BE844" s="125"/>
      <c r="BF844" s="126"/>
      <c r="BG844" s="123"/>
      <c r="BH844" s="112"/>
      <c r="BI844" s="119">
        <f t="shared" si="503"/>
        <v>0</v>
      </c>
      <c r="BJ844" s="124"/>
      <c r="BK844" s="115">
        <f>IFERROR(IF(BJ844="",0,(SUMIF($G$3:BI$3,"金额-入",$G844:BI844)-SUMIF($G$3:BI$3,"金额-出",$G844:BI844))/(SUMIF($G$3:BI$3,"数量-入",$G844:BI844)-SUMIF($G$3:BI$3,"数量-出",$G844:BI844))),0)</f>
        <v>0</v>
      </c>
      <c r="BL844" s="115">
        <f t="shared" si="504"/>
        <v>0</v>
      </c>
      <c r="BM844" s="125"/>
      <c r="BN844" s="126"/>
      <c r="BO844" s="123"/>
      <c r="BP844" s="112"/>
      <c r="BQ844" s="119">
        <f t="shared" si="505"/>
        <v>0</v>
      </c>
      <c r="BR844" s="124"/>
      <c r="BS844" s="115">
        <f>IFERROR(IF(BR844="",0,(SUMIF($G$3:BQ$3,"金额-入",$G844:BQ844)-SUMIF($G$3:BQ$3,"金额-出",$G844:BQ844))/(SUMIF($G$3:BQ$3,"数量-入",$G844:BQ844)-SUMIF($G$3:BQ$3,"数量-出",$G844:BQ844))),0)</f>
        <v>0</v>
      </c>
      <c r="BT844" s="115">
        <f t="shared" si="506"/>
        <v>0</v>
      </c>
      <c r="BU844" s="125"/>
      <c r="BV844" s="126"/>
      <c r="BW844" s="123"/>
      <c r="BX844" s="112"/>
      <c r="BY844" s="119">
        <f t="shared" si="507"/>
        <v>0</v>
      </c>
      <c r="BZ844" s="124"/>
      <c r="CA844" s="115">
        <f>IFERROR(IF(BZ844="",0,(SUMIF($G$3:BY$3,"金额-入",$G844:BY844)-SUMIF($G$3:BY$3,"金额-出",$G844:BY844))/(SUMIF($G$3:BY$3,"数量-入",$G844:BY844)-SUMIF($G$3:BY$3,"数量-出",$G844:BY844))),0)</f>
        <v>0</v>
      </c>
      <c r="CB844" s="115">
        <f t="shared" si="508"/>
        <v>0</v>
      </c>
      <c r="CC844" s="125"/>
      <c r="CD844" s="126"/>
      <c r="CE844" s="123"/>
      <c r="CF844" s="112"/>
      <c r="CG844" s="119">
        <f t="shared" si="509"/>
        <v>0</v>
      </c>
      <c r="CH844" s="124"/>
      <c r="CI844" s="115">
        <f>IFERROR(IF(CH844="",0,(SUMIF($G$3:CG$3,"金额-入",$G844:CG844)-SUMIF($G$3:CG$3,"金额-出",$G844:CG844))/(SUMIF($G$3:CG$3,"数量-入",$G844:CG844)-SUMIF($G$3:CG$3,"数量-出",$G844:CG844))),0)</f>
        <v>0</v>
      </c>
      <c r="CJ844" s="115">
        <f t="shared" si="510"/>
        <v>0</v>
      </c>
      <c r="CK844" s="125"/>
      <c r="CL844" s="126"/>
      <c r="CM844" s="123"/>
      <c r="CN844" s="112"/>
      <c r="CO844" s="119">
        <f t="shared" si="511"/>
        <v>0</v>
      </c>
      <c r="CP844" s="124"/>
      <c r="CQ844" s="115">
        <f>IFERROR(IF(CP844="",0,(SUMIF($G$3:CO$3,"金额-入",$G844:CO844)-SUMIF($G$3:CO$3,"金额-出",$G844:CO844))/(SUMIF($G$3:CO$3,"数量-入",$G844:CO844)-SUMIF($G$3:CO$3,"数量-出",$G844:CO844))),0)</f>
        <v>0</v>
      </c>
      <c r="CR844" s="115">
        <f t="shared" si="512"/>
        <v>0</v>
      </c>
      <c r="CS844" s="125"/>
      <c r="CT844" s="126"/>
      <c r="CU844" s="123"/>
      <c r="CV844" s="112"/>
      <c r="CW844" s="119">
        <f t="shared" si="513"/>
        <v>0</v>
      </c>
      <c r="CX844" s="124"/>
      <c r="CY844" s="115">
        <f>IFERROR(IF(CX844="",0,(SUMIF($G$3:CW$3,"金额-入",$G844:CW844)-SUMIF($G$3:CW$3,"金额-出",$G844:CW844))/(SUMIF($G$3:CW$3,"数量-入",$G844:CW844)-SUMIF($G$3:CW$3,"数量-出",$G844:CW844))),0)</f>
        <v>0</v>
      </c>
      <c r="CZ844" s="115">
        <f t="shared" si="514"/>
        <v>0</v>
      </c>
      <c r="DA844" s="125"/>
      <c r="DB844" s="126"/>
      <c r="DC844" s="123"/>
      <c r="DD844" s="112"/>
      <c r="DE844" s="119">
        <f t="shared" si="515"/>
        <v>0</v>
      </c>
      <c r="DF844" s="124"/>
      <c r="DG844" s="115">
        <f>IFERROR(IF(DF844="",0,(SUMIF($G$3:DE$3,"金额-入",$G844:DE844)-SUMIF($G$3:DE$3,"金额-出",$G844:DE844))/(SUMIF($G$3:DE$3,"数量-入",$G844:DE844)-SUMIF($G$3:DE$3,"数量-出",$G844:DE844))),0)</f>
        <v>0</v>
      </c>
      <c r="DH844" s="115">
        <f t="shared" si="516"/>
        <v>0</v>
      </c>
      <c r="DI844" s="125"/>
      <c r="DJ844" s="126"/>
      <c r="DK844" s="109">
        <f t="array" ref="DK844">MIN(IF(($G$3:$DJ$3="单价")*(G844:DJ844&lt;&gt;0),G844:DJ844))</f>
        <v>0</v>
      </c>
      <c r="DL844" s="97">
        <f t="array" ref="DL844">MAX(IF($G$3:$DJ$3="单价",G844:DJ844))</f>
        <v>0</v>
      </c>
      <c r="DM844" s="115">
        <f t="shared" si="517"/>
        <v>0</v>
      </c>
      <c r="DN844" s="127"/>
      <c r="DO844" s="2"/>
      <c r="DP844" s="11">
        <f t="shared" si="518"/>
        <v>0</v>
      </c>
      <c r="DQ844" s="11">
        <f t="shared" si="519"/>
        <v>0</v>
      </c>
      <c r="DR844" s="11"/>
      <c r="DS844" s="11"/>
      <c r="DT844" s="11"/>
      <c r="DU844" s="2"/>
      <c r="DV844" s="2"/>
      <c r="DW844" s="2"/>
      <c r="DX844" s="2"/>
      <c r="DY844" s="2"/>
    </row>
    <row r="845" spans="1:129" ht="18" hidden="1" customHeight="1" outlineLevel="1" x14ac:dyDescent="0.15">
      <c r="A845" s="2"/>
      <c r="B845" s="53">
        <f t="shared" si="482"/>
        <v>841</v>
      </c>
      <c r="C845" s="5"/>
      <c r="D845" s="6"/>
      <c r="E845" s="7"/>
      <c r="F845" s="8"/>
      <c r="G845" s="111"/>
      <c r="H845" s="112"/>
      <c r="I845" s="113">
        <f t="shared" si="485"/>
        <v>0</v>
      </c>
      <c r="J845" s="114">
        <f t="shared" si="486"/>
        <v>0</v>
      </c>
      <c r="K845" s="115">
        <f t="shared" si="483"/>
        <v>0</v>
      </c>
      <c r="L845" s="113">
        <f t="shared" si="487"/>
        <v>0</v>
      </c>
      <c r="M845" s="114">
        <f t="shared" si="488"/>
        <v>0</v>
      </c>
      <c r="N845" s="115">
        <f t="shared" si="484"/>
        <v>0</v>
      </c>
      <c r="O845" s="113">
        <f t="shared" si="489"/>
        <v>0</v>
      </c>
      <c r="P845" s="116">
        <f t="shared" si="490"/>
        <v>0</v>
      </c>
      <c r="Q845" s="117">
        <f t="shared" si="491"/>
        <v>0</v>
      </c>
      <c r="R845" s="118">
        <f t="shared" si="492"/>
        <v>0</v>
      </c>
      <c r="S845" s="111"/>
      <c r="T845" s="112"/>
      <c r="U845" s="119">
        <f t="shared" si="493"/>
        <v>0</v>
      </c>
      <c r="V845" s="120"/>
      <c r="W845" s="115">
        <f>IFERROR(IF(V845="",0,(SUMIF($G$3:U$3,"金额-入",$G845:U845)-SUMIF($G$3:U$3,"金额-出",$G845:U845))/(SUMIF($G$3:U$3,"数量-入",$G845:U845)-SUMIF($G$3:U$3,"数量-出",$G845:U845))),0)</f>
        <v>0</v>
      </c>
      <c r="X845" s="115">
        <f t="shared" si="494"/>
        <v>0</v>
      </c>
      <c r="Y845" s="121"/>
      <c r="Z845" s="122"/>
      <c r="AA845" s="111"/>
      <c r="AB845" s="112"/>
      <c r="AC845" s="119">
        <f t="shared" si="495"/>
        <v>0</v>
      </c>
      <c r="AD845" s="120"/>
      <c r="AE845" s="115">
        <f>IFERROR(IF(AD845="",0,(SUMIF($G$3:AC$3,"金额-入",$G845:AC845)-SUMIF($G$3:AC$3,"金额-出",$G845:AC845))/(SUMIF($G$3:AC$3,"数量-入",$G845:AC845)-SUMIF($G$3:AC$3,"数量-出",$G845:AC845))),0)</f>
        <v>0</v>
      </c>
      <c r="AF845" s="115">
        <f t="shared" si="496"/>
        <v>0</v>
      </c>
      <c r="AG845" s="121"/>
      <c r="AH845" s="122"/>
      <c r="AI845" s="123"/>
      <c r="AJ845" s="112"/>
      <c r="AK845" s="119">
        <f t="shared" si="497"/>
        <v>0</v>
      </c>
      <c r="AL845" s="124"/>
      <c r="AM845" s="115">
        <f>IFERROR(IF(AL845="",0,(SUMIF($G$3:AK$3,"金额-入",$G845:AK845)-SUMIF($G$3:AK$3,"金额-出",$G845:AK845))/(SUMIF($G$3:AK$3,"数量-入",$G845:AK845)-SUMIF($G$3:AK$3,"数量-出",$G845:AK845))),0)</f>
        <v>0</v>
      </c>
      <c r="AN845" s="115">
        <f t="shared" si="498"/>
        <v>0</v>
      </c>
      <c r="AO845" s="125"/>
      <c r="AP845" s="126"/>
      <c r="AQ845" s="123"/>
      <c r="AR845" s="112"/>
      <c r="AS845" s="119">
        <f t="shared" si="499"/>
        <v>0</v>
      </c>
      <c r="AT845" s="124"/>
      <c r="AU845" s="115">
        <f>IFERROR(IF(AT845="",0,(SUMIF($G$3:AS$3,"金额-入",$G845:AS845)-SUMIF($G$3:AS$3,"金额-出",$G845:AS845))/(SUMIF($G$3:AS$3,"数量-入",$G845:AS845)-SUMIF($G$3:AS$3,"数量-出",$G845:AS845))),0)</f>
        <v>0</v>
      </c>
      <c r="AV845" s="115">
        <f t="shared" si="500"/>
        <v>0</v>
      </c>
      <c r="AW845" s="125"/>
      <c r="AX845" s="126"/>
      <c r="AY845" s="123"/>
      <c r="AZ845" s="112"/>
      <c r="BA845" s="119">
        <f t="shared" si="501"/>
        <v>0</v>
      </c>
      <c r="BB845" s="124"/>
      <c r="BC845" s="115">
        <f>IFERROR(IF(BB845="",0,(SUMIF($G$3:BA$3,"金额-入",$G845:BA845)-SUMIF($G$3:BA$3,"金额-出",$G845:BA845))/(SUMIF($G$3:BA$3,"数量-入",$G845:BA845)-SUMIF($G$3:BA$3,"数量-出",$G845:BA845))),0)</f>
        <v>0</v>
      </c>
      <c r="BD845" s="115">
        <f t="shared" si="502"/>
        <v>0</v>
      </c>
      <c r="BE845" s="125"/>
      <c r="BF845" s="126"/>
      <c r="BG845" s="123"/>
      <c r="BH845" s="112"/>
      <c r="BI845" s="119">
        <f t="shared" si="503"/>
        <v>0</v>
      </c>
      <c r="BJ845" s="124"/>
      <c r="BK845" s="115">
        <f>IFERROR(IF(BJ845="",0,(SUMIF($G$3:BI$3,"金额-入",$G845:BI845)-SUMIF($G$3:BI$3,"金额-出",$G845:BI845))/(SUMIF($G$3:BI$3,"数量-入",$G845:BI845)-SUMIF($G$3:BI$3,"数量-出",$G845:BI845))),0)</f>
        <v>0</v>
      </c>
      <c r="BL845" s="115">
        <f t="shared" si="504"/>
        <v>0</v>
      </c>
      <c r="BM845" s="125"/>
      <c r="BN845" s="126"/>
      <c r="BO845" s="123"/>
      <c r="BP845" s="112"/>
      <c r="BQ845" s="119">
        <f t="shared" si="505"/>
        <v>0</v>
      </c>
      <c r="BR845" s="124"/>
      <c r="BS845" s="115">
        <f>IFERROR(IF(BR845="",0,(SUMIF($G$3:BQ$3,"金额-入",$G845:BQ845)-SUMIF($G$3:BQ$3,"金额-出",$G845:BQ845))/(SUMIF($G$3:BQ$3,"数量-入",$G845:BQ845)-SUMIF($G$3:BQ$3,"数量-出",$G845:BQ845))),0)</f>
        <v>0</v>
      </c>
      <c r="BT845" s="115">
        <f t="shared" si="506"/>
        <v>0</v>
      </c>
      <c r="BU845" s="125"/>
      <c r="BV845" s="126"/>
      <c r="BW845" s="123"/>
      <c r="BX845" s="112"/>
      <c r="BY845" s="119">
        <f t="shared" si="507"/>
        <v>0</v>
      </c>
      <c r="BZ845" s="124"/>
      <c r="CA845" s="115">
        <f>IFERROR(IF(BZ845="",0,(SUMIF($G$3:BY$3,"金额-入",$G845:BY845)-SUMIF($G$3:BY$3,"金额-出",$G845:BY845))/(SUMIF($G$3:BY$3,"数量-入",$G845:BY845)-SUMIF($G$3:BY$3,"数量-出",$G845:BY845))),0)</f>
        <v>0</v>
      </c>
      <c r="CB845" s="115">
        <f t="shared" si="508"/>
        <v>0</v>
      </c>
      <c r="CC845" s="125"/>
      <c r="CD845" s="126"/>
      <c r="CE845" s="123"/>
      <c r="CF845" s="112"/>
      <c r="CG845" s="119">
        <f t="shared" si="509"/>
        <v>0</v>
      </c>
      <c r="CH845" s="124"/>
      <c r="CI845" s="115">
        <f>IFERROR(IF(CH845="",0,(SUMIF($G$3:CG$3,"金额-入",$G845:CG845)-SUMIF($G$3:CG$3,"金额-出",$G845:CG845))/(SUMIF($G$3:CG$3,"数量-入",$G845:CG845)-SUMIF($G$3:CG$3,"数量-出",$G845:CG845))),0)</f>
        <v>0</v>
      </c>
      <c r="CJ845" s="115">
        <f t="shared" si="510"/>
        <v>0</v>
      </c>
      <c r="CK845" s="125"/>
      <c r="CL845" s="126"/>
      <c r="CM845" s="123"/>
      <c r="CN845" s="112"/>
      <c r="CO845" s="119">
        <f t="shared" si="511"/>
        <v>0</v>
      </c>
      <c r="CP845" s="124"/>
      <c r="CQ845" s="115">
        <f>IFERROR(IF(CP845="",0,(SUMIF($G$3:CO$3,"金额-入",$G845:CO845)-SUMIF($G$3:CO$3,"金额-出",$G845:CO845))/(SUMIF($G$3:CO$3,"数量-入",$G845:CO845)-SUMIF($G$3:CO$3,"数量-出",$G845:CO845))),0)</f>
        <v>0</v>
      </c>
      <c r="CR845" s="115">
        <f t="shared" si="512"/>
        <v>0</v>
      </c>
      <c r="CS845" s="125"/>
      <c r="CT845" s="126"/>
      <c r="CU845" s="123"/>
      <c r="CV845" s="112"/>
      <c r="CW845" s="119">
        <f t="shared" si="513"/>
        <v>0</v>
      </c>
      <c r="CX845" s="124"/>
      <c r="CY845" s="115">
        <f>IFERROR(IF(CX845="",0,(SUMIF($G$3:CW$3,"金额-入",$G845:CW845)-SUMIF($G$3:CW$3,"金额-出",$G845:CW845))/(SUMIF($G$3:CW$3,"数量-入",$G845:CW845)-SUMIF($G$3:CW$3,"数量-出",$G845:CW845))),0)</f>
        <v>0</v>
      </c>
      <c r="CZ845" s="115">
        <f t="shared" si="514"/>
        <v>0</v>
      </c>
      <c r="DA845" s="125"/>
      <c r="DB845" s="126"/>
      <c r="DC845" s="123"/>
      <c r="DD845" s="112"/>
      <c r="DE845" s="119">
        <f t="shared" si="515"/>
        <v>0</v>
      </c>
      <c r="DF845" s="124"/>
      <c r="DG845" s="115">
        <f>IFERROR(IF(DF845="",0,(SUMIF($G$3:DE$3,"金额-入",$G845:DE845)-SUMIF($G$3:DE$3,"金额-出",$G845:DE845))/(SUMIF($G$3:DE$3,"数量-入",$G845:DE845)-SUMIF($G$3:DE$3,"数量-出",$G845:DE845))),0)</f>
        <v>0</v>
      </c>
      <c r="DH845" s="115">
        <f t="shared" si="516"/>
        <v>0</v>
      </c>
      <c r="DI845" s="125"/>
      <c r="DJ845" s="126"/>
      <c r="DK845" s="109">
        <f t="array" ref="DK845">MIN(IF(($G$3:$DJ$3="单价")*(G845:DJ845&lt;&gt;0),G845:DJ845))</f>
        <v>0</v>
      </c>
      <c r="DL845" s="97">
        <f t="array" ref="DL845">MAX(IF($G$3:$DJ$3="单价",G845:DJ845))</f>
        <v>0</v>
      </c>
      <c r="DM845" s="115">
        <f t="shared" si="517"/>
        <v>0</v>
      </c>
      <c r="DN845" s="127"/>
      <c r="DO845" s="2"/>
      <c r="DP845" s="11">
        <f t="shared" si="518"/>
        <v>0</v>
      </c>
      <c r="DQ845" s="11">
        <f t="shared" si="519"/>
        <v>0</v>
      </c>
      <c r="DR845" s="11"/>
      <c r="DS845" s="11"/>
      <c r="DT845" s="11"/>
      <c r="DU845" s="2"/>
      <c r="DV845" s="2"/>
      <c r="DW845" s="2"/>
      <c r="DX845" s="2"/>
      <c r="DY845" s="2"/>
    </row>
    <row r="846" spans="1:129" ht="18" hidden="1" customHeight="1" outlineLevel="1" x14ac:dyDescent="0.15">
      <c r="A846" s="2"/>
      <c r="B846" s="53">
        <f t="shared" ref="B846:B909" si="520">ROW()-4</f>
        <v>842</v>
      </c>
      <c r="C846" s="5"/>
      <c r="D846" s="6"/>
      <c r="E846" s="7"/>
      <c r="F846" s="8"/>
      <c r="G846" s="111"/>
      <c r="H846" s="112"/>
      <c r="I846" s="113">
        <f t="shared" si="485"/>
        <v>0</v>
      </c>
      <c r="J846" s="114">
        <f t="shared" si="486"/>
        <v>0</v>
      </c>
      <c r="K846" s="115">
        <f t="shared" si="483"/>
        <v>0</v>
      </c>
      <c r="L846" s="113">
        <f t="shared" si="487"/>
        <v>0</v>
      </c>
      <c r="M846" s="114">
        <f t="shared" si="488"/>
        <v>0</v>
      </c>
      <c r="N846" s="115">
        <f t="shared" si="484"/>
        <v>0</v>
      </c>
      <c r="O846" s="113">
        <f t="shared" si="489"/>
        <v>0</v>
      </c>
      <c r="P846" s="116">
        <f t="shared" si="490"/>
        <v>0</v>
      </c>
      <c r="Q846" s="117">
        <f t="shared" si="491"/>
        <v>0</v>
      </c>
      <c r="R846" s="118">
        <f t="shared" si="492"/>
        <v>0</v>
      </c>
      <c r="S846" s="111"/>
      <c r="T846" s="112"/>
      <c r="U846" s="119">
        <f t="shared" si="493"/>
        <v>0</v>
      </c>
      <c r="V846" s="120"/>
      <c r="W846" s="115">
        <f>IFERROR(IF(V846="",0,(SUMIF($G$3:U$3,"金额-入",$G846:U846)-SUMIF($G$3:U$3,"金额-出",$G846:U846))/(SUMIF($G$3:U$3,"数量-入",$G846:U846)-SUMIF($G$3:U$3,"数量-出",$G846:U846))),0)</f>
        <v>0</v>
      </c>
      <c r="X846" s="115">
        <f t="shared" si="494"/>
        <v>0</v>
      </c>
      <c r="Y846" s="121"/>
      <c r="Z846" s="122"/>
      <c r="AA846" s="111"/>
      <c r="AB846" s="112"/>
      <c r="AC846" s="119">
        <f t="shared" si="495"/>
        <v>0</v>
      </c>
      <c r="AD846" s="120"/>
      <c r="AE846" s="115">
        <f>IFERROR(IF(AD846="",0,(SUMIF($G$3:AC$3,"金额-入",$G846:AC846)-SUMIF($G$3:AC$3,"金额-出",$G846:AC846))/(SUMIF($G$3:AC$3,"数量-入",$G846:AC846)-SUMIF($G$3:AC$3,"数量-出",$G846:AC846))),0)</f>
        <v>0</v>
      </c>
      <c r="AF846" s="115">
        <f t="shared" si="496"/>
        <v>0</v>
      </c>
      <c r="AG846" s="121"/>
      <c r="AH846" s="122"/>
      <c r="AI846" s="123"/>
      <c r="AJ846" s="112"/>
      <c r="AK846" s="119">
        <f t="shared" si="497"/>
        <v>0</v>
      </c>
      <c r="AL846" s="124"/>
      <c r="AM846" s="115">
        <f>IFERROR(IF(AL846="",0,(SUMIF($G$3:AK$3,"金额-入",$G846:AK846)-SUMIF($G$3:AK$3,"金额-出",$G846:AK846))/(SUMIF($G$3:AK$3,"数量-入",$G846:AK846)-SUMIF($G$3:AK$3,"数量-出",$G846:AK846))),0)</f>
        <v>0</v>
      </c>
      <c r="AN846" s="115">
        <f t="shared" si="498"/>
        <v>0</v>
      </c>
      <c r="AO846" s="125"/>
      <c r="AP846" s="126"/>
      <c r="AQ846" s="123"/>
      <c r="AR846" s="112"/>
      <c r="AS846" s="119">
        <f t="shared" si="499"/>
        <v>0</v>
      </c>
      <c r="AT846" s="124"/>
      <c r="AU846" s="115">
        <f>IFERROR(IF(AT846="",0,(SUMIF($G$3:AS$3,"金额-入",$G846:AS846)-SUMIF($G$3:AS$3,"金额-出",$G846:AS846))/(SUMIF($G$3:AS$3,"数量-入",$G846:AS846)-SUMIF($G$3:AS$3,"数量-出",$G846:AS846))),0)</f>
        <v>0</v>
      </c>
      <c r="AV846" s="115">
        <f t="shared" si="500"/>
        <v>0</v>
      </c>
      <c r="AW846" s="125"/>
      <c r="AX846" s="126"/>
      <c r="AY846" s="123"/>
      <c r="AZ846" s="112"/>
      <c r="BA846" s="119">
        <f t="shared" si="501"/>
        <v>0</v>
      </c>
      <c r="BB846" s="124"/>
      <c r="BC846" s="115">
        <f>IFERROR(IF(BB846="",0,(SUMIF($G$3:BA$3,"金额-入",$G846:BA846)-SUMIF($G$3:BA$3,"金额-出",$G846:BA846))/(SUMIF($G$3:BA$3,"数量-入",$G846:BA846)-SUMIF($G$3:BA$3,"数量-出",$G846:BA846))),0)</f>
        <v>0</v>
      </c>
      <c r="BD846" s="115">
        <f t="shared" si="502"/>
        <v>0</v>
      </c>
      <c r="BE846" s="125"/>
      <c r="BF846" s="126"/>
      <c r="BG846" s="123"/>
      <c r="BH846" s="112"/>
      <c r="BI846" s="119">
        <f t="shared" si="503"/>
        <v>0</v>
      </c>
      <c r="BJ846" s="124"/>
      <c r="BK846" s="115">
        <f>IFERROR(IF(BJ846="",0,(SUMIF($G$3:BI$3,"金额-入",$G846:BI846)-SUMIF($G$3:BI$3,"金额-出",$G846:BI846))/(SUMIF($G$3:BI$3,"数量-入",$G846:BI846)-SUMIF($G$3:BI$3,"数量-出",$G846:BI846))),0)</f>
        <v>0</v>
      </c>
      <c r="BL846" s="115">
        <f t="shared" si="504"/>
        <v>0</v>
      </c>
      <c r="BM846" s="125"/>
      <c r="BN846" s="126"/>
      <c r="BO846" s="123"/>
      <c r="BP846" s="112"/>
      <c r="BQ846" s="119">
        <f t="shared" si="505"/>
        <v>0</v>
      </c>
      <c r="BR846" s="124"/>
      <c r="BS846" s="115">
        <f>IFERROR(IF(BR846="",0,(SUMIF($G$3:BQ$3,"金额-入",$G846:BQ846)-SUMIF($G$3:BQ$3,"金额-出",$G846:BQ846))/(SUMIF($G$3:BQ$3,"数量-入",$G846:BQ846)-SUMIF($G$3:BQ$3,"数量-出",$G846:BQ846))),0)</f>
        <v>0</v>
      </c>
      <c r="BT846" s="115">
        <f t="shared" si="506"/>
        <v>0</v>
      </c>
      <c r="BU846" s="125"/>
      <c r="BV846" s="126"/>
      <c r="BW846" s="123"/>
      <c r="BX846" s="112"/>
      <c r="BY846" s="119">
        <f t="shared" si="507"/>
        <v>0</v>
      </c>
      <c r="BZ846" s="124"/>
      <c r="CA846" s="115">
        <f>IFERROR(IF(BZ846="",0,(SUMIF($G$3:BY$3,"金额-入",$G846:BY846)-SUMIF($G$3:BY$3,"金额-出",$G846:BY846))/(SUMIF($G$3:BY$3,"数量-入",$G846:BY846)-SUMIF($G$3:BY$3,"数量-出",$G846:BY846))),0)</f>
        <v>0</v>
      </c>
      <c r="CB846" s="115">
        <f t="shared" si="508"/>
        <v>0</v>
      </c>
      <c r="CC846" s="125"/>
      <c r="CD846" s="126"/>
      <c r="CE846" s="123"/>
      <c r="CF846" s="112"/>
      <c r="CG846" s="119">
        <f t="shared" si="509"/>
        <v>0</v>
      </c>
      <c r="CH846" s="124"/>
      <c r="CI846" s="115">
        <f>IFERROR(IF(CH846="",0,(SUMIF($G$3:CG$3,"金额-入",$G846:CG846)-SUMIF($G$3:CG$3,"金额-出",$G846:CG846))/(SUMIF($G$3:CG$3,"数量-入",$G846:CG846)-SUMIF($G$3:CG$3,"数量-出",$G846:CG846))),0)</f>
        <v>0</v>
      </c>
      <c r="CJ846" s="115">
        <f t="shared" si="510"/>
        <v>0</v>
      </c>
      <c r="CK846" s="125"/>
      <c r="CL846" s="126"/>
      <c r="CM846" s="123"/>
      <c r="CN846" s="112"/>
      <c r="CO846" s="119">
        <f t="shared" si="511"/>
        <v>0</v>
      </c>
      <c r="CP846" s="124"/>
      <c r="CQ846" s="115">
        <f>IFERROR(IF(CP846="",0,(SUMIF($G$3:CO$3,"金额-入",$G846:CO846)-SUMIF($G$3:CO$3,"金额-出",$G846:CO846))/(SUMIF($G$3:CO$3,"数量-入",$G846:CO846)-SUMIF($G$3:CO$3,"数量-出",$G846:CO846))),0)</f>
        <v>0</v>
      </c>
      <c r="CR846" s="115">
        <f t="shared" si="512"/>
        <v>0</v>
      </c>
      <c r="CS846" s="125"/>
      <c r="CT846" s="126"/>
      <c r="CU846" s="123"/>
      <c r="CV846" s="112"/>
      <c r="CW846" s="119">
        <f t="shared" si="513"/>
        <v>0</v>
      </c>
      <c r="CX846" s="124"/>
      <c r="CY846" s="115">
        <f>IFERROR(IF(CX846="",0,(SUMIF($G$3:CW$3,"金额-入",$G846:CW846)-SUMIF($G$3:CW$3,"金额-出",$G846:CW846))/(SUMIF($G$3:CW$3,"数量-入",$G846:CW846)-SUMIF($G$3:CW$3,"数量-出",$G846:CW846))),0)</f>
        <v>0</v>
      </c>
      <c r="CZ846" s="115">
        <f t="shared" si="514"/>
        <v>0</v>
      </c>
      <c r="DA846" s="125"/>
      <c r="DB846" s="126"/>
      <c r="DC846" s="123"/>
      <c r="DD846" s="112"/>
      <c r="DE846" s="119">
        <f t="shared" si="515"/>
        <v>0</v>
      </c>
      <c r="DF846" s="124"/>
      <c r="DG846" s="115">
        <f>IFERROR(IF(DF846="",0,(SUMIF($G$3:DE$3,"金额-入",$G846:DE846)-SUMIF($G$3:DE$3,"金额-出",$G846:DE846))/(SUMIF($G$3:DE$3,"数量-入",$G846:DE846)-SUMIF($G$3:DE$3,"数量-出",$G846:DE846))),0)</f>
        <v>0</v>
      </c>
      <c r="DH846" s="115">
        <f t="shared" si="516"/>
        <v>0</v>
      </c>
      <c r="DI846" s="125"/>
      <c r="DJ846" s="126"/>
      <c r="DK846" s="109">
        <f t="array" ref="DK846">MIN(IF(($G$3:$DJ$3="单价")*(G846:DJ846&lt;&gt;0),G846:DJ846))</f>
        <v>0</v>
      </c>
      <c r="DL846" s="97">
        <f t="array" ref="DL846">MAX(IF($G$3:$DJ$3="单价",G846:DJ846))</f>
        <v>0</v>
      </c>
      <c r="DM846" s="115">
        <f t="shared" si="517"/>
        <v>0</v>
      </c>
      <c r="DN846" s="127"/>
      <c r="DO846" s="2"/>
      <c r="DP846" s="11">
        <f t="shared" si="518"/>
        <v>0</v>
      </c>
      <c r="DQ846" s="11">
        <f t="shared" si="519"/>
        <v>0</v>
      </c>
      <c r="DR846" s="11"/>
      <c r="DS846" s="11"/>
      <c r="DT846" s="11"/>
      <c r="DU846" s="2"/>
      <c r="DV846" s="2"/>
      <c r="DW846" s="2"/>
      <c r="DX846" s="2"/>
      <c r="DY846" s="2"/>
    </row>
    <row r="847" spans="1:129" ht="18" hidden="1" customHeight="1" outlineLevel="1" x14ac:dyDescent="0.15">
      <c r="A847" s="2"/>
      <c r="B847" s="53">
        <f t="shared" si="520"/>
        <v>843</v>
      </c>
      <c r="C847" s="5"/>
      <c r="D847" s="6"/>
      <c r="E847" s="7"/>
      <c r="F847" s="8"/>
      <c r="G847" s="111"/>
      <c r="H847" s="112"/>
      <c r="I847" s="113">
        <f t="shared" si="485"/>
        <v>0</v>
      </c>
      <c r="J847" s="114">
        <f t="shared" si="486"/>
        <v>0</v>
      </c>
      <c r="K847" s="115">
        <f t="shared" si="483"/>
        <v>0</v>
      </c>
      <c r="L847" s="113">
        <f t="shared" si="487"/>
        <v>0</v>
      </c>
      <c r="M847" s="114">
        <f t="shared" si="488"/>
        <v>0</v>
      </c>
      <c r="N847" s="115">
        <f t="shared" si="484"/>
        <v>0</v>
      </c>
      <c r="O847" s="113">
        <f t="shared" si="489"/>
        <v>0</v>
      </c>
      <c r="P847" s="116">
        <f t="shared" si="490"/>
        <v>0</v>
      </c>
      <c r="Q847" s="117">
        <f t="shared" si="491"/>
        <v>0</v>
      </c>
      <c r="R847" s="118">
        <f t="shared" si="492"/>
        <v>0</v>
      </c>
      <c r="S847" s="111"/>
      <c r="T847" s="112"/>
      <c r="U847" s="119">
        <f t="shared" si="493"/>
        <v>0</v>
      </c>
      <c r="V847" s="120"/>
      <c r="W847" s="115">
        <f>IFERROR(IF(V847="",0,(SUMIF($G$3:U$3,"金额-入",$G847:U847)-SUMIF($G$3:U$3,"金额-出",$G847:U847))/(SUMIF($G$3:U$3,"数量-入",$G847:U847)-SUMIF($G$3:U$3,"数量-出",$G847:U847))),0)</f>
        <v>0</v>
      </c>
      <c r="X847" s="115">
        <f t="shared" si="494"/>
        <v>0</v>
      </c>
      <c r="Y847" s="121"/>
      <c r="Z847" s="122"/>
      <c r="AA847" s="111"/>
      <c r="AB847" s="112"/>
      <c r="AC847" s="119">
        <f t="shared" si="495"/>
        <v>0</v>
      </c>
      <c r="AD847" s="120"/>
      <c r="AE847" s="115">
        <f>IFERROR(IF(AD847="",0,(SUMIF($G$3:AC$3,"金额-入",$G847:AC847)-SUMIF($G$3:AC$3,"金额-出",$G847:AC847))/(SUMIF($G$3:AC$3,"数量-入",$G847:AC847)-SUMIF($G$3:AC$3,"数量-出",$G847:AC847))),0)</f>
        <v>0</v>
      </c>
      <c r="AF847" s="115">
        <f t="shared" si="496"/>
        <v>0</v>
      </c>
      <c r="AG847" s="121"/>
      <c r="AH847" s="122"/>
      <c r="AI847" s="123"/>
      <c r="AJ847" s="112"/>
      <c r="AK847" s="119">
        <f t="shared" si="497"/>
        <v>0</v>
      </c>
      <c r="AL847" s="124"/>
      <c r="AM847" s="115">
        <f>IFERROR(IF(AL847="",0,(SUMIF($G$3:AK$3,"金额-入",$G847:AK847)-SUMIF($G$3:AK$3,"金额-出",$G847:AK847))/(SUMIF($G$3:AK$3,"数量-入",$G847:AK847)-SUMIF($G$3:AK$3,"数量-出",$G847:AK847))),0)</f>
        <v>0</v>
      </c>
      <c r="AN847" s="115">
        <f t="shared" si="498"/>
        <v>0</v>
      </c>
      <c r="AO847" s="125"/>
      <c r="AP847" s="126"/>
      <c r="AQ847" s="123"/>
      <c r="AR847" s="112"/>
      <c r="AS847" s="119">
        <f t="shared" si="499"/>
        <v>0</v>
      </c>
      <c r="AT847" s="124"/>
      <c r="AU847" s="115">
        <f>IFERROR(IF(AT847="",0,(SUMIF($G$3:AS$3,"金额-入",$G847:AS847)-SUMIF($G$3:AS$3,"金额-出",$G847:AS847))/(SUMIF($G$3:AS$3,"数量-入",$G847:AS847)-SUMIF($G$3:AS$3,"数量-出",$G847:AS847))),0)</f>
        <v>0</v>
      </c>
      <c r="AV847" s="115">
        <f t="shared" si="500"/>
        <v>0</v>
      </c>
      <c r="AW847" s="125"/>
      <c r="AX847" s="126"/>
      <c r="AY847" s="123"/>
      <c r="AZ847" s="112"/>
      <c r="BA847" s="119">
        <f t="shared" si="501"/>
        <v>0</v>
      </c>
      <c r="BB847" s="124"/>
      <c r="BC847" s="115">
        <f>IFERROR(IF(BB847="",0,(SUMIF($G$3:BA$3,"金额-入",$G847:BA847)-SUMIF($G$3:BA$3,"金额-出",$G847:BA847))/(SUMIF($G$3:BA$3,"数量-入",$G847:BA847)-SUMIF($G$3:BA$3,"数量-出",$G847:BA847))),0)</f>
        <v>0</v>
      </c>
      <c r="BD847" s="115">
        <f t="shared" si="502"/>
        <v>0</v>
      </c>
      <c r="BE847" s="125"/>
      <c r="BF847" s="126"/>
      <c r="BG847" s="123"/>
      <c r="BH847" s="112"/>
      <c r="BI847" s="119">
        <f t="shared" si="503"/>
        <v>0</v>
      </c>
      <c r="BJ847" s="124"/>
      <c r="BK847" s="115">
        <f>IFERROR(IF(BJ847="",0,(SUMIF($G$3:BI$3,"金额-入",$G847:BI847)-SUMIF($G$3:BI$3,"金额-出",$G847:BI847))/(SUMIF($G$3:BI$3,"数量-入",$G847:BI847)-SUMIF($G$3:BI$3,"数量-出",$G847:BI847))),0)</f>
        <v>0</v>
      </c>
      <c r="BL847" s="115">
        <f t="shared" si="504"/>
        <v>0</v>
      </c>
      <c r="BM847" s="125"/>
      <c r="BN847" s="126"/>
      <c r="BO847" s="123"/>
      <c r="BP847" s="112"/>
      <c r="BQ847" s="119">
        <f t="shared" si="505"/>
        <v>0</v>
      </c>
      <c r="BR847" s="124"/>
      <c r="BS847" s="115">
        <f>IFERROR(IF(BR847="",0,(SUMIF($G$3:BQ$3,"金额-入",$G847:BQ847)-SUMIF($G$3:BQ$3,"金额-出",$G847:BQ847))/(SUMIF($G$3:BQ$3,"数量-入",$G847:BQ847)-SUMIF($G$3:BQ$3,"数量-出",$G847:BQ847))),0)</f>
        <v>0</v>
      </c>
      <c r="BT847" s="115">
        <f t="shared" si="506"/>
        <v>0</v>
      </c>
      <c r="BU847" s="125"/>
      <c r="BV847" s="126"/>
      <c r="BW847" s="123"/>
      <c r="BX847" s="112"/>
      <c r="BY847" s="119">
        <f t="shared" si="507"/>
        <v>0</v>
      </c>
      <c r="BZ847" s="124"/>
      <c r="CA847" s="115">
        <f>IFERROR(IF(BZ847="",0,(SUMIF($G$3:BY$3,"金额-入",$G847:BY847)-SUMIF($G$3:BY$3,"金额-出",$G847:BY847))/(SUMIF($G$3:BY$3,"数量-入",$G847:BY847)-SUMIF($G$3:BY$3,"数量-出",$G847:BY847))),0)</f>
        <v>0</v>
      </c>
      <c r="CB847" s="115">
        <f t="shared" si="508"/>
        <v>0</v>
      </c>
      <c r="CC847" s="125"/>
      <c r="CD847" s="126"/>
      <c r="CE847" s="123"/>
      <c r="CF847" s="112"/>
      <c r="CG847" s="119">
        <f t="shared" si="509"/>
        <v>0</v>
      </c>
      <c r="CH847" s="124"/>
      <c r="CI847" s="115">
        <f>IFERROR(IF(CH847="",0,(SUMIF($G$3:CG$3,"金额-入",$G847:CG847)-SUMIF($G$3:CG$3,"金额-出",$G847:CG847))/(SUMIF($G$3:CG$3,"数量-入",$G847:CG847)-SUMIF($G$3:CG$3,"数量-出",$G847:CG847))),0)</f>
        <v>0</v>
      </c>
      <c r="CJ847" s="115">
        <f t="shared" si="510"/>
        <v>0</v>
      </c>
      <c r="CK847" s="125"/>
      <c r="CL847" s="126"/>
      <c r="CM847" s="123"/>
      <c r="CN847" s="112"/>
      <c r="CO847" s="119">
        <f t="shared" si="511"/>
        <v>0</v>
      </c>
      <c r="CP847" s="124"/>
      <c r="CQ847" s="115">
        <f>IFERROR(IF(CP847="",0,(SUMIF($G$3:CO$3,"金额-入",$G847:CO847)-SUMIF($G$3:CO$3,"金额-出",$G847:CO847))/(SUMIF($G$3:CO$3,"数量-入",$G847:CO847)-SUMIF($G$3:CO$3,"数量-出",$G847:CO847))),0)</f>
        <v>0</v>
      </c>
      <c r="CR847" s="115">
        <f t="shared" si="512"/>
        <v>0</v>
      </c>
      <c r="CS847" s="125"/>
      <c r="CT847" s="126"/>
      <c r="CU847" s="123"/>
      <c r="CV847" s="112"/>
      <c r="CW847" s="119">
        <f t="shared" si="513"/>
        <v>0</v>
      </c>
      <c r="CX847" s="124"/>
      <c r="CY847" s="115">
        <f>IFERROR(IF(CX847="",0,(SUMIF($G$3:CW$3,"金额-入",$G847:CW847)-SUMIF($G$3:CW$3,"金额-出",$G847:CW847))/(SUMIF($G$3:CW$3,"数量-入",$G847:CW847)-SUMIF($G$3:CW$3,"数量-出",$G847:CW847))),0)</f>
        <v>0</v>
      </c>
      <c r="CZ847" s="115">
        <f t="shared" si="514"/>
        <v>0</v>
      </c>
      <c r="DA847" s="125"/>
      <c r="DB847" s="126"/>
      <c r="DC847" s="123"/>
      <c r="DD847" s="112"/>
      <c r="DE847" s="119">
        <f t="shared" si="515"/>
        <v>0</v>
      </c>
      <c r="DF847" s="124"/>
      <c r="DG847" s="115">
        <f>IFERROR(IF(DF847="",0,(SUMIF($G$3:DE$3,"金额-入",$G847:DE847)-SUMIF($G$3:DE$3,"金额-出",$G847:DE847))/(SUMIF($G$3:DE$3,"数量-入",$G847:DE847)-SUMIF($G$3:DE$3,"数量-出",$G847:DE847))),0)</f>
        <v>0</v>
      </c>
      <c r="DH847" s="115">
        <f t="shared" si="516"/>
        <v>0</v>
      </c>
      <c r="DI847" s="125"/>
      <c r="DJ847" s="126"/>
      <c r="DK847" s="109">
        <f t="array" ref="DK847">MIN(IF(($G$3:$DJ$3="单价")*(G847:DJ847&lt;&gt;0),G847:DJ847))</f>
        <v>0</v>
      </c>
      <c r="DL847" s="97">
        <f t="array" ref="DL847">MAX(IF($G$3:$DJ$3="单价",G847:DJ847))</f>
        <v>0</v>
      </c>
      <c r="DM847" s="115">
        <f t="shared" si="517"/>
        <v>0</v>
      </c>
      <c r="DN847" s="127"/>
      <c r="DO847" s="2"/>
      <c r="DP847" s="11">
        <f t="shared" si="518"/>
        <v>0</v>
      </c>
      <c r="DQ847" s="11">
        <f t="shared" si="519"/>
        <v>0</v>
      </c>
      <c r="DR847" s="11"/>
      <c r="DS847" s="11"/>
      <c r="DT847" s="11"/>
      <c r="DU847" s="2"/>
      <c r="DV847" s="2"/>
      <c r="DW847" s="2"/>
      <c r="DX847" s="2"/>
      <c r="DY847" s="2"/>
    </row>
    <row r="848" spans="1:129" ht="18" hidden="1" customHeight="1" outlineLevel="1" x14ac:dyDescent="0.15">
      <c r="A848" s="2"/>
      <c r="B848" s="53">
        <f t="shared" si="520"/>
        <v>844</v>
      </c>
      <c r="C848" s="5"/>
      <c r="D848" s="6"/>
      <c r="E848" s="7"/>
      <c r="F848" s="8"/>
      <c r="G848" s="111"/>
      <c r="H848" s="112"/>
      <c r="I848" s="113">
        <f t="shared" si="485"/>
        <v>0</v>
      </c>
      <c r="J848" s="114">
        <f t="shared" si="486"/>
        <v>0</v>
      </c>
      <c r="K848" s="115">
        <f t="shared" si="483"/>
        <v>0</v>
      </c>
      <c r="L848" s="113">
        <f t="shared" si="487"/>
        <v>0</v>
      </c>
      <c r="M848" s="114">
        <f t="shared" si="488"/>
        <v>0</v>
      </c>
      <c r="N848" s="115">
        <f t="shared" si="484"/>
        <v>0</v>
      </c>
      <c r="O848" s="113">
        <f t="shared" si="489"/>
        <v>0</v>
      </c>
      <c r="P848" s="116">
        <f t="shared" si="490"/>
        <v>0</v>
      </c>
      <c r="Q848" s="117">
        <f t="shared" si="491"/>
        <v>0</v>
      </c>
      <c r="R848" s="118">
        <f t="shared" si="492"/>
        <v>0</v>
      </c>
      <c r="S848" s="111"/>
      <c r="T848" s="112"/>
      <c r="U848" s="119">
        <f t="shared" si="493"/>
        <v>0</v>
      </c>
      <c r="V848" s="120"/>
      <c r="W848" s="115">
        <f>IFERROR(IF(V848="",0,(SUMIF($G$3:U$3,"金额-入",$G848:U848)-SUMIF($G$3:U$3,"金额-出",$G848:U848))/(SUMIF($G$3:U$3,"数量-入",$G848:U848)-SUMIF($G$3:U$3,"数量-出",$G848:U848))),0)</f>
        <v>0</v>
      </c>
      <c r="X848" s="115">
        <f t="shared" si="494"/>
        <v>0</v>
      </c>
      <c r="Y848" s="121"/>
      <c r="Z848" s="122"/>
      <c r="AA848" s="111"/>
      <c r="AB848" s="112"/>
      <c r="AC848" s="119">
        <f t="shared" si="495"/>
        <v>0</v>
      </c>
      <c r="AD848" s="120"/>
      <c r="AE848" s="115">
        <f>IFERROR(IF(AD848="",0,(SUMIF($G$3:AC$3,"金额-入",$G848:AC848)-SUMIF($G$3:AC$3,"金额-出",$G848:AC848))/(SUMIF($G$3:AC$3,"数量-入",$G848:AC848)-SUMIF($G$3:AC$3,"数量-出",$G848:AC848))),0)</f>
        <v>0</v>
      </c>
      <c r="AF848" s="115">
        <f t="shared" si="496"/>
        <v>0</v>
      </c>
      <c r="AG848" s="121"/>
      <c r="AH848" s="122"/>
      <c r="AI848" s="123"/>
      <c r="AJ848" s="112"/>
      <c r="AK848" s="119">
        <f t="shared" si="497"/>
        <v>0</v>
      </c>
      <c r="AL848" s="124"/>
      <c r="AM848" s="115">
        <f>IFERROR(IF(AL848="",0,(SUMIF($G$3:AK$3,"金额-入",$G848:AK848)-SUMIF($G$3:AK$3,"金额-出",$G848:AK848))/(SUMIF($G$3:AK$3,"数量-入",$G848:AK848)-SUMIF($G$3:AK$3,"数量-出",$G848:AK848))),0)</f>
        <v>0</v>
      </c>
      <c r="AN848" s="115">
        <f t="shared" si="498"/>
        <v>0</v>
      </c>
      <c r="AO848" s="125"/>
      <c r="AP848" s="126"/>
      <c r="AQ848" s="123"/>
      <c r="AR848" s="112"/>
      <c r="AS848" s="119">
        <f t="shared" si="499"/>
        <v>0</v>
      </c>
      <c r="AT848" s="124"/>
      <c r="AU848" s="115">
        <f>IFERROR(IF(AT848="",0,(SUMIF($G$3:AS$3,"金额-入",$G848:AS848)-SUMIF($G$3:AS$3,"金额-出",$G848:AS848))/(SUMIF($G$3:AS$3,"数量-入",$G848:AS848)-SUMIF($G$3:AS$3,"数量-出",$G848:AS848))),0)</f>
        <v>0</v>
      </c>
      <c r="AV848" s="115">
        <f t="shared" si="500"/>
        <v>0</v>
      </c>
      <c r="AW848" s="125"/>
      <c r="AX848" s="126"/>
      <c r="AY848" s="123"/>
      <c r="AZ848" s="112"/>
      <c r="BA848" s="119">
        <f t="shared" si="501"/>
        <v>0</v>
      </c>
      <c r="BB848" s="124"/>
      <c r="BC848" s="115">
        <f>IFERROR(IF(BB848="",0,(SUMIF($G$3:BA$3,"金额-入",$G848:BA848)-SUMIF($G$3:BA$3,"金额-出",$G848:BA848))/(SUMIF($G$3:BA$3,"数量-入",$G848:BA848)-SUMIF($G$3:BA$3,"数量-出",$G848:BA848))),0)</f>
        <v>0</v>
      </c>
      <c r="BD848" s="115">
        <f t="shared" si="502"/>
        <v>0</v>
      </c>
      <c r="BE848" s="125"/>
      <c r="BF848" s="126"/>
      <c r="BG848" s="123"/>
      <c r="BH848" s="112"/>
      <c r="BI848" s="119">
        <f t="shared" si="503"/>
        <v>0</v>
      </c>
      <c r="BJ848" s="124"/>
      <c r="BK848" s="115">
        <f>IFERROR(IF(BJ848="",0,(SUMIF($G$3:BI$3,"金额-入",$G848:BI848)-SUMIF($G$3:BI$3,"金额-出",$G848:BI848))/(SUMIF($G$3:BI$3,"数量-入",$G848:BI848)-SUMIF($G$3:BI$3,"数量-出",$G848:BI848))),0)</f>
        <v>0</v>
      </c>
      <c r="BL848" s="115">
        <f t="shared" si="504"/>
        <v>0</v>
      </c>
      <c r="BM848" s="125"/>
      <c r="BN848" s="126"/>
      <c r="BO848" s="123"/>
      <c r="BP848" s="112"/>
      <c r="BQ848" s="119">
        <f t="shared" si="505"/>
        <v>0</v>
      </c>
      <c r="BR848" s="124"/>
      <c r="BS848" s="115">
        <f>IFERROR(IF(BR848="",0,(SUMIF($G$3:BQ$3,"金额-入",$G848:BQ848)-SUMIF($G$3:BQ$3,"金额-出",$G848:BQ848))/(SUMIF($G$3:BQ$3,"数量-入",$G848:BQ848)-SUMIF($G$3:BQ$3,"数量-出",$G848:BQ848))),0)</f>
        <v>0</v>
      </c>
      <c r="BT848" s="115">
        <f t="shared" si="506"/>
        <v>0</v>
      </c>
      <c r="BU848" s="125"/>
      <c r="BV848" s="126"/>
      <c r="BW848" s="123"/>
      <c r="BX848" s="112"/>
      <c r="BY848" s="119">
        <f t="shared" si="507"/>
        <v>0</v>
      </c>
      <c r="BZ848" s="124"/>
      <c r="CA848" s="115">
        <f>IFERROR(IF(BZ848="",0,(SUMIF($G$3:BY$3,"金额-入",$G848:BY848)-SUMIF($G$3:BY$3,"金额-出",$G848:BY848))/(SUMIF($G$3:BY$3,"数量-入",$G848:BY848)-SUMIF($G$3:BY$3,"数量-出",$G848:BY848))),0)</f>
        <v>0</v>
      </c>
      <c r="CB848" s="115">
        <f t="shared" si="508"/>
        <v>0</v>
      </c>
      <c r="CC848" s="125"/>
      <c r="CD848" s="126"/>
      <c r="CE848" s="123"/>
      <c r="CF848" s="112"/>
      <c r="CG848" s="119">
        <f t="shared" si="509"/>
        <v>0</v>
      </c>
      <c r="CH848" s="124"/>
      <c r="CI848" s="115">
        <f>IFERROR(IF(CH848="",0,(SUMIF($G$3:CG$3,"金额-入",$G848:CG848)-SUMIF($G$3:CG$3,"金额-出",$G848:CG848))/(SUMIF($G$3:CG$3,"数量-入",$G848:CG848)-SUMIF($G$3:CG$3,"数量-出",$G848:CG848))),0)</f>
        <v>0</v>
      </c>
      <c r="CJ848" s="115">
        <f t="shared" si="510"/>
        <v>0</v>
      </c>
      <c r="CK848" s="125"/>
      <c r="CL848" s="126"/>
      <c r="CM848" s="123"/>
      <c r="CN848" s="112"/>
      <c r="CO848" s="119">
        <f t="shared" si="511"/>
        <v>0</v>
      </c>
      <c r="CP848" s="124"/>
      <c r="CQ848" s="115">
        <f>IFERROR(IF(CP848="",0,(SUMIF($G$3:CO$3,"金额-入",$G848:CO848)-SUMIF($G$3:CO$3,"金额-出",$G848:CO848))/(SUMIF($G$3:CO$3,"数量-入",$G848:CO848)-SUMIF($G$3:CO$3,"数量-出",$G848:CO848))),0)</f>
        <v>0</v>
      </c>
      <c r="CR848" s="115">
        <f t="shared" si="512"/>
        <v>0</v>
      </c>
      <c r="CS848" s="125"/>
      <c r="CT848" s="126"/>
      <c r="CU848" s="123"/>
      <c r="CV848" s="112"/>
      <c r="CW848" s="119">
        <f t="shared" si="513"/>
        <v>0</v>
      </c>
      <c r="CX848" s="124"/>
      <c r="CY848" s="115">
        <f>IFERROR(IF(CX848="",0,(SUMIF($G$3:CW$3,"金额-入",$G848:CW848)-SUMIF($G$3:CW$3,"金额-出",$G848:CW848))/(SUMIF($G$3:CW$3,"数量-入",$G848:CW848)-SUMIF($G$3:CW$3,"数量-出",$G848:CW848))),0)</f>
        <v>0</v>
      </c>
      <c r="CZ848" s="115">
        <f t="shared" si="514"/>
        <v>0</v>
      </c>
      <c r="DA848" s="125"/>
      <c r="DB848" s="126"/>
      <c r="DC848" s="123"/>
      <c r="DD848" s="112"/>
      <c r="DE848" s="119">
        <f t="shared" si="515"/>
        <v>0</v>
      </c>
      <c r="DF848" s="124"/>
      <c r="DG848" s="115">
        <f>IFERROR(IF(DF848="",0,(SUMIF($G$3:DE$3,"金额-入",$G848:DE848)-SUMIF($G$3:DE$3,"金额-出",$G848:DE848))/(SUMIF($G$3:DE$3,"数量-入",$G848:DE848)-SUMIF($G$3:DE$3,"数量-出",$G848:DE848))),0)</f>
        <v>0</v>
      </c>
      <c r="DH848" s="115">
        <f t="shared" si="516"/>
        <v>0</v>
      </c>
      <c r="DI848" s="125"/>
      <c r="DJ848" s="126"/>
      <c r="DK848" s="109">
        <f t="array" ref="DK848">MIN(IF(($G$3:$DJ$3="单价")*(G848:DJ848&lt;&gt;0),G848:DJ848))</f>
        <v>0</v>
      </c>
      <c r="DL848" s="97">
        <f t="array" ref="DL848">MAX(IF($G$3:$DJ$3="单价",G848:DJ848))</f>
        <v>0</v>
      </c>
      <c r="DM848" s="115">
        <f t="shared" si="517"/>
        <v>0</v>
      </c>
      <c r="DN848" s="127"/>
      <c r="DO848" s="2"/>
      <c r="DP848" s="11">
        <f t="shared" si="518"/>
        <v>0</v>
      </c>
      <c r="DQ848" s="11">
        <f t="shared" si="519"/>
        <v>0</v>
      </c>
      <c r="DR848" s="11"/>
      <c r="DS848" s="11"/>
      <c r="DT848" s="11"/>
      <c r="DU848" s="2"/>
      <c r="DV848" s="2"/>
      <c r="DW848" s="2"/>
      <c r="DX848" s="2"/>
      <c r="DY848" s="2"/>
    </row>
    <row r="849" spans="1:129" ht="18" hidden="1" customHeight="1" outlineLevel="1" x14ac:dyDescent="0.15">
      <c r="A849" s="2"/>
      <c r="B849" s="53">
        <f t="shared" si="520"/>
        <v>845</v>
      </c>
      <c r="C849" s="5"/>
      <c r="D849" s="6"/>
      <c r="E849" s="7"/>
      <c r="F849" s="8"/>
      <c r="G849" s="111"/>
      <c r="H849" s="112"/>
      <c r="I849" s="113">
        <f t="shared" si="485"/>
        <v>0</v>
      </c>
      <c r="J849" s="114">
        <f t="shared" si="486"/>
        <v>0</v>
      </c>
      <c r="K849" s="115">
        <f t="shared" si="483"/>
        <v>0</v>
      </c>
      <c r="L849" s="113">
        <f t="shared" si="487"/>
        <v>0</v>
      </c>
      <c r="M849" s="114">
        <f t="shared" si="488"/>
        <v>0</v>
      </c>
      <c r="N849" s="115">
        <f t="shared" si="484"/>
        <v>0</v>
      </c>
      <c r="O849" s="113">
        <f t="shared" si="489"/>
        <v>0</v>
      </c>
      <c r="P849" s="116">
        <f t="shared" si="490"/>
        <v>0</v>
      </c>
      <c r="Q849" s="117">
        <f t="shared" si="491"/>
        <v>0</v>
      </c>
      <c r="R849" s="118">
        <f t="shared" si="492"/>
        <v>0</v>
      </c>
      <c r="S849" s="111"/>
      <c r="T849" s="112"/>
      <c r="U849" s="119">
        <f t="shared" si="493"/>
        <v>0</v>
      </c>
      <c r="V849" s="120"/>
      <c r="W849" s="115">
        <f>IFERROR(IF(V849="",0,(SUMIF($G$3:U$3,"金额-入",$G849:U849)-SUMIF($G$3:U$3,"金额-出",$G849:U849))/(SUMIF($G$3:U$3,"数量-入",$G849:U849)-SUMIF($G$3:U$3,"数量-出",$G849:U849))),0)</f>
        <v>0</v>
      </c>
      <c r="X849" s="115">
        <f t="shared" si="494"/>
        <v>0</v>
      </c>
      <c r="Y849" s="121"/>
      <c r="Z849" s="122"/>
      <c r="AA849" s="111"/>
      <c r="AB849" s="112"/>
      <c r="AC849" s="119">
        <f t="shared" si="495"/>
        <v>0</v>
      </c>
      <c r="AD849" s="120"/>
      <c r="AE849" s="115">
        <f>IFERROR(IF(AD849="",0,(SUMIF($G$3:AC$3,"金额-入",$G849:AC849)-SUMIF($G$3:AC$3,"金额-出",$G849:AC849))/(SUMIF($G$3:AC$3,"数量-入",$G849:AC849)-SUMIF($G$3:AC$3,"数量-出",$G849:AC849))),0)</f>
        <v>0</v>
      </c>
      <c r="AF849" s="115">
        <f t="shared" si="496"/>
        <v>0</v>
      </c>
      <c r="AG849" s="121"/>
      <c r="AH849" s="122"/>
      <c r="AI849" s="123"/>
      <c r="AJ849" s="112"/>
      <c r="AK849" s="119">
        <f t="shared" si="497"/>
        <v>0</v>
      </c>
      <c r="AL849" s="124"/>
      <c r="AM849" s="115">
        <f>IFERROR(IF(AL849="",0,(SUMIF($G$3:AK$3,"金额-入",$G849:AK849)-SUMIF($G$3:AK$3,"金额-出",$G849:AK849))/(SUMIF($G$3:AK$3,"数量-入",$G849:AK849)-SUMIF($G$3:AK$3,"数量-出",$G849:AK849))),0)</f>
        <v>0</v>
      </c>
      <c r="AN849" s="115">
        <f t="shared" si="498"/>
        <v>0</v>
      </c>
      <c r="AO849" s="125"/>
      <c r="AP849" s="126"/>
      <c r="AQ849" s="123"/>
      <c r="AR849" s="112"/>
      <c r="AS849" s="119">
        <f t="shared" si="499"/>
        <v>0</v>
      </c>
      <c r="AT849" s="124"/>
      <c r="AU849" s="115">
        <f>IFERROR(IF(AT849="",0,(SUMIF($G$3:AS$3,"金额-入",$G849:AS849)-SUMIF($G$3:AS$3,"金额-出",$G849:AS849))/(SUMIF($G$3:AS$3,"数量-入",$G849:AS849)-SUMIF($G$3:AS$3,"数量-出",$G849:AS849))),0)</f>
        <v>0</v>
      </c>
      <c r="AV849" s="115">
        <f t="shared" si="500"/>
        <v>0</v>
      </c>
      <c r="AW849" s="125"/>
      <c r="AX849" s="126"/>
      <c r="AY849" s="123"/>
      <c r="AZ849" s="112"/>
      <c r="BA849" s="119">
        <f t="shared" si="501"/>
        <v>0</v>
      </c>
      <c r="BB849" s="124"/>
      <c r="BC849" s="115">
        <f>IFERROR(IF(BB849="",0,(SUMIF($G$3:BA$3,"金额-入",$G849:BA849)-SUMIF($G$3:BA$3,"金额-出",$G849:BA849))/(SUMIF($G$3:BA$3,"数量-入",$G849:BA849)-SUMIF($G$3:BA$3,"数量-出",$G849:BA849))),0)</f>
        <v>0</v>
      </c>
      <c r="BD849" s="115">
        <f t="shared" si="502"/>
        <v>0</v>
      </c>
      <c r="BE849" s="125"/>
      <c r="BF849" s="126"/>
      <c r="BG849" s="123"/>
      <c r="BH849" s="112"/>
      <c r="BI849" s="119">
        <f t="shared" si="503"/>
        <v>0</v>
      </c>
      <c r="BJ849" s="124"/>
      <c r="BK849" s="115">
        <f>IFERROR(IF(BJ849="",0,(SUMIF($G$3:BI$3,"金额-入",$G849:BI849)-SUMIF($G$3:BI$3,"金额-出",$G849:BI849))/(SUMIF($G$3:BI$3,"数量-入",$G849:BI849)-SUMIF($G$3:BI$3,"数量-出",$G849:BI849))),0)</f>
        <v>0</v>
      </c>
      <c r="BL849" s="115">
        <f t="shared" si="504"/>
        <v>0</v>
      </c>
      <c r="BM849" s="125"/>
      <c r="BN849" s="126"/>
      <c r="BO849" s="123"/>
      <c r="BP849" s="112"/>
      <c r="BQ849" s="119">
        <f t="shared" si="505"/>
        <v>0</v>
      </c>
      <c r="BR849" s="124"/>
      <c r="BS849" s="115">
        <f>IFERROR(IF(BR849="",0,(SUMIF($G$3:BQ$3,"金额-入",$G849:BQ849)-SUMIF($G$3:BQ$3,"金额-出",$G849:BQ849))/(SUMIF($G$3:BQ$3,"数量-入",$G849:BQ849)-SUMIF($G$3:BQ$3,"数量-出",$G849:BQ849))),0)</f>
        <v>0</v>
      </c>
      <c r="BT849" s="115">
        <f t="shared" si="506"/>
        <v>0</v>
      </c>
      <c r="BU849" s="125"/>
      <c r="BV849" s="126"/>
      <c r="BW849" s="123"/>
      <c r="BX849" s="112"/>
      <c r="BY849" s="119">
        <f t="shared" si="507"/>
        <v>0</v>
      </c>
      <c r="BZ849" s="124"/>
      <c r="CA849" s="115">
        <f>IFERROR(IF(BZ849="",0,(SUMIF($G$3:BY$3,"金额-入",$G849:BY849)-SUMIF($G$3:BY$3,"金额-出",$G849:BY849))/(SUMIF($G$3:BY$3,"数量-入",$G849:BY849)-SUMIF($G$3:BY$3,"数量-出",$G849:BY849))),0)</f>
        <v>0</v>
      </c>
      <c r="CB849" s="115">
        <f t="shared" si="508"/>
        <v>0</v>
      </c>
      <c r="CC849" s="125"/>
      <c r="CD849" s="126"/>
      <c r="CE849" s="123"/>
      <c r="CF849" s="112"/>
      <c r="CG849" s="119">
        <f t="shared" si="509"/>
        <v>0</v>
      </c>
      <c r="CH849" s="124"/>
      <c r="CI849" s="115">
        <f>IFERROR(IF(CH849="",0,(SUMIF($G$3:CG$3,"金额-入",$G849:CG849)-SUMIF($G$3:CG$3,"金额-出",$G849:CG849))/(SUMIF($G$3:CG$3,"数量-入",$G849:CG849)-SUMIF($G$3:CG$3,"数量-出",$G849:CG849))),0)</f>
        <v>0</v>
      </c>
      <c r="CJ849" s="115">
        <f t="shared" si="510"/>
        <v>0</v>
      </c>
      <c r="CK849" s="125"/>
      <c r="CL849" s="126"/>
      <c r="CM849" s="123"/>
      <c r="CN849" s="112"/>
      <c r="CO849" s="119">
        <f t="shared" si="511"/>
        <v>0</v>
      </c>
      <c r="CP849" s="124"/>
      <c r="CQ849" s="115">
        <f>IFERROR(IF(CP849="",0,(SUMIF($G$3:CO$3,"金额-入",$G849:CO849)-SUMIF($G$3:CO$3,"金额-出",$G849:CO849))/(SUMIF($G$3:CO$3,"数量-入",$G849:CO849)-SUMIF($G$3:CO$3,"数量-出",$G849:CO849))),0)</f>
        <v>0</v>
      </c>
      <c r="CR849" s="115">
        <f t="shared" si="512"/>
        <v>0</v>
      </c>
      <c r="CS849" s="125"/>
      <c r="CT849" s="126"/>
      <c r="CU849" s="123"/>
      <c r="CV849" s="112"/>
      <c r="CW849" s="119">
        <f t="shared" si="513"/>
        <v>0</v>
      </c>
      <c r="CX849" s="124"/>
      <c r="CY849" s="115">
        <f>IFERROR(IF(CX849="",0,(SUMIF($G$3:CW$3,"金额-入",$G849:CW849)-SUMIF($G$3:CW$3,"金额-出",$G849:CW849))/(SUMIF($G$3:CW$3,"数量-入",$G849:CW849)-SUMIF($G$3:CW$3,"数量-出",$G849:CW849))),0)</f>
        <v>0</v>
      </c>
      <c r="CZ849" s="115">
        <f t="shared" si="514"/>
        <v>0</v>
      </c>
      <c r="DA849" s="125"/>
      <c r="DB849" s="126"/>
      <c r="DC849" s="123"/>
      <c r="DD849" s="112"/>
      <c r="DE849" s="119">
        <f t="shared" si="515"/>
        <v>0</v>
      </c>
      <c r="DF849" s="124"/>
      <c r="DG849" s="115">
        <f>IFERROR(IF(DF849="",0,(SUMIF($G$3:DE$3,"金额-入",$G849:DE849)-SUMIF($G$3:DE$3,"金额-出",$G849:DE849))/(SUMIF($G$3:DE$3,"数量-入",$G849:DE849)-SUMIF($G$3:DE$3,"数量-出",$G849:DE849))),0)</f>
        <v>0</v>
      </c>
      <c r="DH849" s="115">
        <f t="shared" si="516"/>
        <v>0</v>
      </c>
      <c r="DI849" s="125"/>
      <c r="DJ849" s="126"/>
      <c r="DK849" s="109">
        <f t="array" ref="DK849">MIN(IF(($G$3:$DJ$3="单价")*(G849:DJ849&lt;&gt;0),G849:DJ849))</f>
        <v>0</v>
      </c>
      <c r="DL849" s="97">
        <f t="array" ref="DL849">MAX(IF($G$3:$DJ$3="单价",G849:DJ849))</f>
        <v>0</v>
      </c>
      <c r="DM849" s="115">
        <f t="shared" si="517"/>
        <v>0</v>
      </c>
      <c r="DN849" s="127"/>
      <c r="DO849" s="2"/>
      <c r="DP849" s="11">
        <f t="shared" si="518"/>
        <v>0</v>
      </c>
      <c r="DQ849" s="11">
        <f t="shared" si="519"/>
        <v>0</v>
      </c>
      <c r="DR849" s="11"/>
      <c r="DS849" s="11"/>
      <c r="DT849" s="11"/>
      <c r="DU849" s="2"/>
      <c r="DV849" s="2"/>
      <c r="DW849" s="2"/>
      <c r="DX849" s="2"/>
      <c r="DY849" s="2"/>
    </row>
    <row r="850" spans="1:129" ht="18" hidden="1" customHeight="1" outlineLevel="1" x14ac:dyDescent="0.15">
      <c r="A850" s="2"/>
      <c r="B850" s="53">
        <f t="shared" si="520"/>
        <v>846</v>
      </c>
      <c r="C850" s="5"/>
      <c r="D850" s="6"/>
      <c r="E850" s="7"/>
      <c r="F850" s="8"/>
      <c r="G850" s="111"/>
      <c r="H850" s="112"/>
      <c r="I850" s="113">
        <f t="shared" si="485"/>
        <v>0</v>
      </c>
      <c r="J850" s="114">
        <f t="shared" si="486"/>
        <v>0</v>
      </c>
      <c r="K850" s="115">
        <f t="shared" ref="K850:K913" si="521">IFERROR(L850/J850,0)</f>
        <v>0</v>
      </c>
      <c r="L850" s="113">
        <f t="shared" si="487"/>
        <v>0</v>
      </c>
      <c r="M850" s="114">
        <f t="shared" si="488"/>
        <v>0</v>
      </c>
      <c r="N850" s="115">
        <f t="shared" ref="N850:N913" si="522">IFERROR(O850/M850,0)</f>
        <v>0</v>
      </c>
      <c r="O850" s="113">
        <f t="shared" si="489"/>
        <v>0</v>
      </c>
      <c r="P850" s="116">
        <f t="shared" si="490"/>
        <v>0</v>
      </c>
      <c r="Q850" s="117">
        <f t="shared" si="491"/>
        <v>0</v>
      </c>
      <c r="R850" s="118">
        <f t="shared" si="492"/>
        <v>0</v>
      </c>
      <c r="S850" s="111"/>
      <c r="T850" s="112"/>
      <c r="U850" s="119">
        <f t="shared" si="493"/>
        <v>0</v>
      </c>
      <c r="V850" s="120"/>
      <c r="W850" s="115">
        <f>IFERROR(IF(V850="",0,(SUMIF($G$3:U$3,"金额-入",$G850:U850)-SUMIF($G$3:U$3,"金额-出",$G850:U850))/(SUMIF($G$3:U$3,"数量-入",$G850:U850)-SUMIF($G$3:U$3,"数量-出",$G850:U850))),0)</f>
        <v>0</v>
      </c>
      <c r="X850" s="115">
        <f t="shared" si="494"/>
        <v>0</v>
      </c>
      <c r="Y850" s="121"/>
      <c r="Z850" s="122"/>
      <c r="AA850" s="111"/>
      <c r="AB850" s="112"/>
      <c r="AC850" s="119">
        <f t="shared" si="495"/>
        <v>0</v>
      </c>
      <c r="AD850" s="120"/>
      <c r="AE850" s="115">
        <f>IFERROR(IF(AD850="",0,(SUMIF($G$3:AC$3,"金额-入",$G850:AC850)-SUMIF($G$3:AC$3,"金额-出",$G850:AC850))/(SUMIF($G$3:AC$3,"数量-入",$G850:AC850)-SUMIF($G$3:AC$3,"数量-出",$G850:AC850))),0)</f>
        <v>0</v>
      </c>
      <c r="AF850" s="115">
        <f t="shared" si="496"/>
        <v>0</v>
      </c>
      <c r="AG850" s="121"/>
      <c r="AH850" s="122"/>
      <c r="AI850" s="123"/>
      <c r="AJ850" s="112"/>
      <c r="AK850" s="119">
        <f t="shared" si="497"/>
        <v>0</v>
      </c>
      <c r="AL850" s="124"/>
      <c r="AM850" s="115">
        <f>IFERROR(IF(AL850="",0,(SUMIF($G$3:AK$3,"金额-入",$G850:AK850)-SUMIF($G$3:AK$3,"金额-出",$G850:AK850))/(SUMIF($G$3:AK$3,"数量-入",$G850:AK850)-SUMIF($G$3:AK$3,"数量-出",$G850:AK850))),0)</f>
        <v>0</v>
      </c>
      <c r="AN850" s="115">
        <f t="shared" si="498"/>
        <v>0</v>
      </c>
      <c r="AO850" s="125"/>
      <c r="AP850" s="126"/>
      <c r="AQ850" s="123"/>
      <c r="AR850" s="112"/>
      <c r="AS850" s="119">
        <f t="shared" si="499"/>
        <v>0</v>
      </c>
      <c r="AT850" s="124"/>
      <c r="AU850" s="115">
        <f>IFERROR(IF(AT850="",0,(SUMIF($G$3:AS$3,"金额-入",$G850:AS850)-SUMIF($G$3:AS$3,"金额-出",$G850:AS850))/(SUMIF($G$3:AS$3,"数量-入",$G850:AS850)-SUMIF($G$3:AS$3,"数量-出",$G850:AS850))),0)</f>
        <v>0</v>
      </c>
      <c r="AV850" s="115">
        <f t="shared" si="500"/>
        <v>0</v>
      </c>
      <c r="AW850" s="125"/>
      <c r="AX850" s="126"/>
      <c r="AY850" s="123"/>
      <c r="AZ850" s="112"/>
      <c r="BA850" s="119">
        <f t="shared" si="501"/>
        <v>0</v>
      </c>
      <c r="BB850" s="124"/>
      <c r="BC850" s="115">
        <f>IFERROR(IF(BB850="",0,(SUMIF($G$3:BA$3,"金额-入",$G850:BA850)-SUMIF($G$3:BA$3,"金额-出",$G850:BA850))/(SUMIF($G$3:BA$3,"数量-入",$G850:BA850)-SUMIF($G$3:BA$3,"数量-出",$G850:BA850))),0)</f>
        <v>0</v>
      </c>
      <c r="BD850" s="115">
        <f t="shared" si="502"/>
        <v>0</v>
      </c>
      <c r="BE850" s="125"/>
      <c r="BF850" s="126"/>
      <c r="BG850" s="123"/>
      <c r="BH850" s="112"/>
      <c r="BI850" s="119">
        <f t="shared" si="503"/>
        <v>0</v>
      </c>
      <c r="BJ850" s="124"/>
      <c r="BK850" s="115">
        <f>IFERROR(IF(BJ850="",0,(SUMIF($G$3:BI$3,"金额-入",$G850:BI850)-SUMIF($G$3:BI$3,"金额-出",$G850:BI850))/(SUMIF($G$3:BI$3,"数量-入",$G850:BI850)-SUMIF($G$3:BI$3,"数量-出",$G850:BI850))),0)</f>
        <v>0</v>
      </c>
      <c r="BL850" s="115">
        <f t="shared" si="504"/>
        <v>0</v>
      </c>
      <c r="BM850" s="125"/>
      <c r="BN850" s="126"/>
      <c r="BO850" s="123"/>
      <c r="BP850" s="112"/>
      <c r="BQ850" s="119">
        <f t="shared" si="505"/>
        <v>0</v>
      </c>
      <c r="BR850" s="124"/>
      <c r="BS850" s="115">
        <f>IFERROR(IF(BR850="",0,(SUMIF($G$3:BQ$3,"金额-入",$G850:BQ850)-SUMIF($G$3:BQ$3,"金额-出",$G850:BQ850))/(SUMIF($G$3:BQ$3,"数量-入",$G850:BQ850)-SUMIF($G$3:BQ$3,"数量-出",$G850:BQ850))),0)</f>
        <v>0</v>
      </c>
      <c r="BT850" s="115">
        <f t="shared" si="506"/>
        <v>0</v>
      </c>
      <c r="BU850" s="125"/>
      <c r="BV850" s="126"/>
      <c r="BW850" s="123"/>
      <c r="BX850" s="112"/>
      <c r="BY850" s="119">
        <f t="shared" si="507"/>
        <v>0</v>
      </c>
      <c r="BZ850" s="124"/>
      <c r="CA850" s="115">
        <f>IFERROR(IF(BZ850="",0,(SUMIF($G$3:BY$3,"金额-入",$G850:BY850)-SUMIF($G$3:BY$3,"金额-出",$G850:BY850))/(SUMIF($G$3:BY$3,"数量-入",$G850:BY850)-SUMIF($G$3:BY$3,"数量-出",$G850:BY850))),0)</f>
        <v>0</v>
      </c>
      <c r="CB850" s="115">
        <f t="shared" si="508"/>
        <v>0</v>
      </c>
      <c r="CC850" s="125"/>
      <c r="CD850" s="126"/>
      <c r="CE850" s="123"/>
      <c r="CF850" s="112"/>
      <c r="CG850" s="119">
        <f t="shared" si="509"/>
        <v>0</v>
      </c>
      <c r="CH850" s="124"/>
      <c r="CI850" s="115">
        <f>IFERROR(IF(CH850="",0,(SUMIF($G$3:CG$3,"金额-入",$G850:CG850)-SUMIF($G$3:CG$3,"金额-出",$G850:CG850))/(SUMIF($G$3:CG$3,"数量-入",$G850:CG850)-SUMIF($G$3:CG$3,"数量-出",$G850:CG850))),0)</f>
        <v>0</v>
      </c>
      <c r="CJ850" s="115">
        <f t="shared" si="510"/>
        <v>0</v>
      </c>
      <c r="CK850" s="125"/>
      <c r="CL850" s="126"/>
      <c r="CM850" s="123"/>
      <c r="CN850" s="112"/>
      <c r="CO850" s="119">
        <f t="shared" si="511"/>
        <v>0</v>
      </c>
      <c r="CP850" s="124"/>
      <c r="CQ850" s="115">
        <f>IFERROR(IF(CP850="",0,(SUMIF($G$3:CO$3,"金额-入",$G850:CO850)-SUMIF($G$3:CO$3,"金额-出",$G850:CO850))/(SUMIF($G$3:CO$3,"数量-入",$G850:CO850)-SUMIF($G$3:CO$3,"数量-出",$G850:CO850))),0)</f>
        <v>0</v>
      </c>
      <c r="CR850" s="115">
        <f t="shared" si="512"/>
        <v>0</v>
      </c>
      <c r="CS850" s="125"/>
      <c r="CT850" s="126"/>
      <c r="CU850" s="123"/>
      <c r="CV850" s="112"/>
      <c r="CW850" s="119">
        <f t="shared" si="513"/>
        <v>0</v>
      </c>
      <c r="CX850" s="124"/>
      <c r="CY850" s="115">
        <f>IFERROR(IF(CX850="",0,(SUMIF($G$3:CW$3,"金额-入",$G850:CW850)-SUMIF($G$3:CW$3,"金额-出",$G850:CW850))/(SUMIF($G$3:CW$3,"数量-入",$G850:CW850)-SUMIF($G$3:CW$3,"数量-出",$G850:CW850))),0)</f>
        <v>0</v>
      </c>
      <c r="CZ850" s="115">
        <f t="shared" si="514"/>
        <v>0</v>
      </c>
      <c r="DA850" s="125"/>
      <c r="DB850" s="126"/>
      <c r="DC850" s="123"/>
      <c r="DD850" s="112"/>
      <c r="DE850" s="119">
        <f t="shared" si="515"/>
        <v>0</v>
      </c>
      <c r="DF850" s="124"/>
      <c r="DG850" s="115">
        <f>IFERROR(IF(DF850="",0,(SUMIF($G$3:DE$3,"金额-入",$G850:DE850)-SUMIF($G$3:DE$3,"金额-出",$G850:DE850))/(SUMIF($G$3:DE$3,"数量-入",$G850:DE850)-SUMIF($G$3:DE$3,"数量-出",$G850:DE850))),0)</f>
        <v>0</v>
      </c>
      <c r="DH850" s="115">
        <f t="shared" si="516"/>
        <v>0</v>
      </c>
      <c r="DI850" s="125"/>
      <c r="DJ850" s="126"/>
      <c r="DK850" s="109">
        <f t="array" ref="DK850">MIN(IF(($G$3:$DJ$3="单价")*(G850:DJ850&lt;&gt;0),G850:DJ850))</f>
        <v>0</v>
      </c>
      <c r="DL850" s="97">
        <f t="array" ref="DL850">MAX(IF($G$3:$DJ$3="单价",G850:DJ850))</f>
        <v>0</v>
      </c>
      <c r="DM850" s="115">
        <f t="shared" si="517"/>
        <v>0</v>
      </c>
      <c r="DN850" s="127"/>
      <c r="DO850" s="2"/>
      <c r="DP850" s="11">
        <f t="shared" si="518"/>
        <v>0</v>
      </c>
      <c r="DQ850" s="11">
        <f t="shared" si="519"/>
        <v>0</v>
      </c>
      <c r="DR850" s="11"/>
      <c r="DS850" s="11"/>
      <c r="DT850" s="11"/>
      <c r="DU850" s="2"/>
      <c r="DV850" s="2"/>
      <c r="DW850" s="2"/>
      <c r="DX850" s="2"/>
      <c r="DY850" s="2"/>
    </row>
    <row r="851" spans="1:129" ht="18" hidden="1" customHeight="1" outlineLevel="1" x14ac:dyDescent="0.15">
      <c r="A851" s="2"/>
      <c r="B851" s="53">
        <f t="shared" si="520"/>
        <v>847</v>
      </c>
      <c r="C851" s="5"/>
      <c r="D851" s="6"/>
      <c r="E851" s="7"/>
      <c r="F851" s="8"/>
      <c r="G851" s="111"/>
      <c r="H851" s="112"/>
      <c r="I851" s="113">
        <f t="shared" ref="I851:I914" si="523">G851*H851</f>
        <v>0</v>
      </c>
      <c r="J851" s="114">
        <f t="shared" ref="J851:J914" si="524">+SUMIF($S$3:$DJ$3,"数量-入",S851:DJ851)</f>
        <v>0</v>
      </c>
      <c r="K851" s="115">
        <f t="shared" si="521"/>
        <v>0</v>
      </c>
      <c r="L851" s="113">
        <f t="shared" ref="L851:L914" si="525">+SUMIF($S$3:$DJ$3,"金额-入",S851:DJ851)</f>
        <v>0</v>
      </c>
      <c r="M851" s="114">
        <f t="shared" ref="M851:M914" si="526">SUMIF($S$3:$DJ$3,"数量-出",S851:DJ851)</f>
        <v>0</v>
      </c>
      <c r="N851" s="115">
        <f t="shared" si="522"/>
        <v>0</v>
      </c>
      <c r="O851" s="113">
        <f t="shared" ref="O851:O914" si="527">+SUMIF($S$3:$DJ$3,"金额-出",S851:DJ851)</f>
        <v>0</v>
      </c>
      <c r="P851" s="116">
        <f t="shared" ref="P851:P914" si="528">G851+J851-M851</f>
        <v>0</v>
      </c>
      <c r="Q851" s="117">
        <f t="shared" ref="Q851:Q914" si="529">IFERROR(R851/P851,0)</f>
        <v>0</v>
      </c>
      <c r="R851" s="118">
        <f t="shared" ref="R851:R914" si="530">I851+L851-O851</f>
        <v>0</v>
      </c>
      <c r="S851" s="111"/>
      <c r="T851" s="112"/>
      <c r="U851" s="119">
        <f t="shared" ref="U851:U914" si="531">S851*T851</f>
        <v>0</v>
      </c>
      <c r="V851" s="120"/>
      <c r="W851" s="115">
        <f>IFERROR(IF(V851="",0,(SUMIF($G$3:U$3,"金额-入",$G851:U851)-SUMIF($G$3:U$3,"金额-出",$G851:U851))/(SUMIF($G$3:U$3,"数量-入",$G851:U851)-SUMIF($G$3:U$3,"数量-出",$G851:U851))),0)</f>
        <v>0</v>
      </c>
      <c r="X851" s="115">
        <f t="shared" ref="X851:X914" si="532">V851*W851</f>
        <v>0</v>
      </c>
      <c r="Y851" s="121"/>
      <c r="Z851" s="122"/>
      <c r="AA851" s="111"/>
      <c r="AB851" s="112"/>
      <c r="AC851" s="119">
        <f t="shared" ref="AC851:AC914" si="533">AA851*AB851</f>
        <v>0</v>
      </c>
      <c r="AD851" s="120"/>
      <c r="AE851" s="115">
        <f>IFERROR(IF(AD851="",0,(SUMIF($G$3:AC$3,"金额-入",$G851:AC851)-SUMIF($G$3:AC$3,"金额-出",$G851:AC851))/(SUMIF($G$3:AC$3,"数量-入",$G851:AC851)-SUMIF($G$3:AC$3,"数量-出",$G851:AC851))),0)</f>
        <v>0</v>
      </c>
      <c r="AF851" s="115">
        <f t="shared" ref="AF851:AF914" si="534">AD851*AE851</f>
        <v>0</v>
      </c>
      <c r="AG851" s="121"/>
      <c r="AH851" s="122"/>
      <c r="AI851" s="123"/>
      <c r="AJ851" s="112"/>
      <c r="AK851" s="119">
        <f t="shared" ref="AK851:AK914" si="535">AI851*AJ851</f>
        <v>0</v>
      </c>
      <c r="AL851" s="124"/>
      <c r="AM851" s="115">
        <f>IFERROR(IF(AL851="",0,(SUMIF($G$3:AK$3,"金额-入",$G851:AK851)-SUMIF($G$3:AK$3,"金额-出",$G851:AK851))/(SUMIF($G$3:AK$3,"数量-入",$G851:AK851)-SUMIF($G$3:AK$3,"数量-出",$G851:AK851))),0)</f>
        <v>0</v>
      </c>
      <c r="AN851" s="115">
        <f t="shared" ref="AN851:AN914" si="536">AL851*AM851</f>
        <v>0</v>
      </c>
      <c r="AO851" s="125"/>
      <c r="AP851" s="126"/>
      <c r="AQ851" s="123"/>
      <c r="AR851" s="112"/>
      <c r="AS851" s="119">
        <f t="shared" ref="AS851:AS914" si="537">AQ851*AR851</f>
        <v>0</v>
      </c>
      <c r="AT851" s="124"/>
      <c r="AU851" s="115">
        <f>IFERROR(IF(AT851="",0,(SUMIF($G$3:AS$3,"金额-入",$G851:AS851)-SUMIF($G$3:AS$3,"金额-出",$G851:AS851))/(SUMIF($G$3:AS$3,"数量-入",$G851:AS851)-SUMIF($G$3:AS$3,"数量-出",$G851:AS851))),0)</f>
        <v>0</v>
      </c>
      <c r="AV851" s="115">
        <f t="shared" ref="AV851:AV914" si="538">AT851*AU851</f>
        <v>0</v>
      </c>
      <c r="AW851" s="125"/>
      <c r="AX851" s="126"/>
      <c r="AY851" s="123"/>
      <c r="AZ851" s="112"/>
      <c r="BA851" s="119">
        <f t="shared" ref="BA851:BA914" si="539">AY851*AZ851</f>
        <v>0</v>
      </c>
      <c r="BB851" s="124"/>
      <c r="BC851" s="115">
        <f>IFERROR(IF(BB851="",0,(SUMIF($G$3:BA$3,"金额-入",$G851:BA851)-SUMIF($G$3:BA$3,"金额-出",$G851:BA851))/(SUMIF($G$3:BA$3,"数量-入",$G851:BA851)-SUMIF($G$3:BA$3,"数量-出",$G851:BA851))),0)</f>
        <v>0</v>
      </c>
      <c r="BD851" s="115">
        <f t="shared" ref="BD851:BD914" si="540">BB851*BC851</f>
        <v>0</v>
      </c>
      <c r="BE851" s="125"/>
      <c r="BF851" s="126"/>
      <c r="BG851" s="123"/>
      <c r="BH851" s="112"/>
      <c r="BI851" s="119">
        <f t="shared" ref="BI851:BI914" si="541">BG851*BH851</f>
        <v>0</v>
      </c>
      <c r="BJ851" s="124"/>
      <c r="BK851" s="115">
        <f>IFERROR(IF(BJ851="",0,(SUMIF($G$3:BI$3,"金额-入",$G851:BI851)-SUMIF($G$3:BI$3,"金额-出",$G851:BI851))/(SUMIF($G$3:BI$3,"数量-入",$G851:BI851)-SUMIF($G$3:BI$3,"数量-出",$G851:BI851))),0)</f>
        <v>0</v>
      </c>
      <c r="BL851" s="115">
        <f t="shared" ref="BL851:BL914" si="542">BJ851*BK851</f>
        <v>0</v>
      </c>
      <c r="BM851" s="125"/>
      <c r="BN851" s="126"/>
      <c r="BO851" s="123"/>
      <c r="BP851" s="112"/>
      <c r="BQ851" s="119">
        <f t="shared" ref="BQ851:BQ914" si="543">BO851*BP851</f>
        <v>0</v>
      </c>
      <c r="BR851" s="124"/>
      <c r="BS851" s="115">
        <f>IFERROR(IF(BR851="",0,(SUMIF($G$3:BQ$3,"金额-入",$G851:BQ851)-SUMIF($G$3:BQ$3,"金额-出",$G851:BQ851))/(SUMIF($G$3:BQ$3,"数量-入",$G851:BQ851)-SUMIF($G$3:BQ$3,"数量-出",$G851:BQ851))),0)</f>
        <v>0</v>
      </c>
      <c r="BT851" s="115">
        <f t="shared" ref="BT851:BT914" si="544">BR851*BS851</f>
        <v>0</v>
      </c>
      <c r="BU851" s="125"/>
      <c r="BV851" s="126"/>
      <c r="BW851" s="123"/>
      <c r="BX851" s="112"/>
      <c r="BY851" s="119">
        <f t="shared" ref="BY851:BY914" si="545">BW851*BX851</f>
        <v>0</v>
      </c>
      <c r="BZ851" s="124"/>
      <c r="CA851" s="115">
        <f>IFERROR(IF(BZ851="",0,(SUMIF($G$3:BY$3,"金额-入",$G851:BY851)-SUMIF($G$3:BY$3,"金额-出",$G851:BY851))/(SUMIF($G$3:BY$3,"数量-入",$G851:BY851)-SUMIF($G$3:BY$3,"数量-出",$G851:BY851))),0)</f>
        <v>0</v>
      </c>
      <c r="CB851" s="115">
        <f t="shared" ref="CB851:CB914" si="546">BZ851*CA851</f>
        <v>0</v>
      </c>
      <c r="CC851" s="125"/>
      <c r="CD851" s="126"/>
      <c r="CE851" s="123"/>
      <c r="CF851" s="112"/>
      <c r="CG851" s="119">
        <f t="shared" ref="CG851:CG914" si="547">CE851*CF851</f>
        <v>0</v>
      </c>
      <c r="CH851" s="124"/>
      <c r="CI851" s="115">
        <f>IFERROR(IF(CH851="",0,(SUMIF($G$3:CG$3,"金额-入",$G851:CG851)-SUMIF($G$3:CG$3,"金额-出",$G851:CG851))/(SUMIF($G$3:CG$3,"数量-入",$G851:CG851)-SUMIF($G$3:CG$3,"数量-出",$G851:CG851))),0)</f>
        <v>0</v>
      </c>
      <c r="CJ851" s="115">
        <f t="shared" ref="CJ851:CJ914" si="548">CH851*CI851</f>
        <v>0</v>
      </c>
      <c r="CK851" s="125"/>
      <c r="CL851" s="126"/>
      <c r="CM851" s="123"/>
      <c r="CN851" s="112"/>
      <c r="CO851" s="119">
        <f t="shared" ref="CO851:CO914" si="549">CM851*CN851</f>
        <v>0</v>
      </c>
      <c r="CP851" s="124"/>
      <c r="CQ851" s="115">
        <f>IFERROR(IF(CP851="",0,(SUMIF($G$3:CO$3,"金额-入",$G851:CO851)-SUMIF($G$3:CO$3,"金额-出",$G851:CO851))/(SUMIF($G$3:CO$3,"数量-入",$G851:CO851)-SUMIF($G$3:CO$3,"数量-出",$G851:CO851))),0)</f>
        <v>0</v>
      </c>
      <c r="CR851" s="115">
        <f t="shared" ref="CR851:CR914" si="550">CP851*CQ851</f>
        <v>0</v>
      </c>
      <c r="CS851" s="125"/>
      <c r="CT851" s="126"/>
      <c r="CU851" s="123"/>
      <c r="CV851" s="112"/>
      <c r="CW851" s="119">
        <f t="shared" ref="CW851:CW914" si="551">CU851*CV851</f>
        <v>0</v>
      </c>
      <c r="CX851" s="124"/>
      <c r="CY851" s="115">
        <f>IFERROR(IF(CX851="",0,(SUMIF($G$3:CW$3,"金额-入",$G851:CW851)-SUMIF($G$3:CW$3,"金额-出",$G851:CW851))/(SUMIF($G$3:CW$3,"数量-入",$G851:CW851)-SUMIF($G$3:CW$3,"数量-出",$G851:CW851))),0)</f>
        <v>0</v>
      </c>
      <c r="CZ851" s="115">
        <f t="shared" ref="CZ851:CZ914" si="552">CX851*CY851</f>
        <v>0</v>
      </c>
      <c r="DA851" s="125"/>
      <c r="DB851" s="126"/>
      <c r="DC851" s="123"/>
      <c r="DD851" s="112"/>
      <c r="DE851" s="119">
        <f t="shared" ref="DE851:DE914" si="553">DC851*DD851</f>
        <v>0</v>
      </c>
      <c r="DF851" s="124"/>
      <c r="DG851" s="115">
        <f>IFERROR(IF(DF851="",0,(SUMIF($G$3:DE$3,"金额-入",$G851:DE851)-SUMIF($G$3:DE$3,"金额-出",$G851:DE851))/(SUMIF($G$3:DE$3,"数量-入",$G851:DE851)-SUMIF($G$3:DE$3,"数量-出",$G851:DE851))),0)</f>
        <v>0</v>
      </c>
      <c r="DH851" s="115">
        <f t="shared" ref="DH851:DH914" si="554">DF851*DG851</f>
        <v>0</v>
      </c>
      <c r="DI851" s="125"/>
      <c r="DJ851" s="126"/>
      <c r="DK851" s="109">
        <f t="array" ref="DK851">MIN(IF(($G$3:$DJ$3="单价")*(G851:DJ851&lt;&gt;0),G851:DJ851))</f>
        <v>0</v>
      </c>
      <c r="DL851" s="97">
        <f t="array" ref="DL851">MAX(IF($G$3:$DJ$3="单价",G851:DJ851))</f>
        <v>0</v>
      </c>
      <c r="DM851" s="115">
        <f t="shared" ref="DM851:DM914" si="555">IFERROR(SUMIF($G$3:$DJ$3,"金额-入",G851:DJ851)/SUMIF($G$3:$DJ$3,"数量-入",G851:DJ851),0)</f>
        <v>0</v>
      </c>
      <c r="DN851" s="127"/>
      <c r="DO851" s="2"/>
      <c r="DP851" s="11">
        <f t="shared" ref="DP851:DP914" si="556">ROUND(SUMIF($G$3:$DN$3,"数量-入",G851:DN851)-SUMIF($G$3:$DN$3,"数量-出",G851:DN851)-P851,0)</f>
        <v>0</v>
      </c>
      <c r="DQ851" s="11">
        <f t="shared" ref="DQ851:DQ914" si="557">ROUND(SUMIF($G$3:$DN$3,"金额-入",G851:DN851)-SUMIF($G$3:$DN$3,"金额-出",G851:DN851)-R851,0)</f>
        <v>0</v>
      </c>
      <c r="DR851" s="11"/>
      <c r="DS851" s="11"/>
      <c r="DT851" s="11"/>
      <c r="DU851" s="2"/>
      <c r="DV851" s="2"/>
      <c r="DW851" s="2"/>
      <c r="DX851" s="2"/>
      <c r="DY851" s="2"/>
    </row>
    <row r="852" spans="1:129" ht="18" hidden="1" customHeight="1" outlineLevel="1" x14ac:dyDescent="0.15">
      <c r="A852" s="2"/>
      <c r="B852" s="53">
        <f t="shared" si="520"/>
        <v>848</v>
      </c>
      <c r="C852" s="5"/>
      <c r="D852" s="6"/>
      <c r="E852" s="7"/>
      <c r="F852" s="8"/>
      <c r="G852" s="111"/>
      <c r="H852" s="112"/>
      <c r="I852" s="113">
        <f t="shared" si="523"/>
        <v>0</v>
      </c>
      <c r="J852" s="114">
        <f t="shared" si="524"/>
        <v>0</v>
      </c>
      <c r="K852" s="115">
        <f t="shared" si="521"/>
        <v>0</v>
      </c>
      <c r="L852" s="113">
        <f t="shared" si="525"/>
        <v>0</v>
      </c>
      <c r="M852" s="114">
        <f t="shared" si="526"/>
        <v>0</v>
      </c>
      <c r="N852" s="115">
        <f t="shared" si="522"/>
        <v>0</v>
      </c>
      <c r="O852" s="113">
        <f t="shared" si="527"/>
        <v>0</v>
      </c>
      <c r="P852" s="116">
        <f t="shared" si="528"/>
        <v>0</v>
      </c>
      <c r="Q852" s="117">
        <f t="shared" si="529"/>
        <v>0</v>
      </c>
      <c r="R852" s="118">
        <f t="shared" si="530"/>
        <v>0</v>
      </c>
      <c r="S852" s="111"/>
      <c r="T852" s="112"/>
      <c r="U852" s="119">
        <f t="shared" si="531"/>
        <v>0</v>
      </c>
      <c r="V852" s="120"/>
      <c r="W852" s="115">
        <f>IFERROR(IF(V852="",0,(SUMIF($G$3:U$3,"金额-入",$G852:U852)-SUMIF($G$3:U$3,"金额-出",$G852:U852))/(SUMIF($G$3:U$3,"数量-入",$G852:U852)-SUMIF($G$3:U$3,"数量-出",$G852:U852))),0)</f>
        <v>0</v>
      </c>
      <c r="X852" s="115">
        <f t="shared" si="532"/>
        <v>0</v>
      </c>
      <c r="Y852" s="121"/>
      <c r="Z852" s="122"/>
      <c r="AA852" s="111"/>
      <c r="AB852" s="112"/>
      <c r="AC852" s="119">
        <f t="shared" si="533"/>
        <v>0</v>
      </c>
      <c r="AD852" s="120"/>
      <c r="AE852" s="115">
        <f>IFERROR(IF(AD852="",0,(SUMIF($G$3:AC$3,"金额-入",$G852:AC852)-SUMIF($G$3:AC$3,"金额-出",$G852:AC852))/(SUMIF($G$3:AC$3,"数量-入",$G852:AC852)-SUMIF($G$3:AC$3,"数量-出",$G852:AC852))),0)</f>
        <v>0</v>
      </c>
      <c r="AF852" s="115">
        <f t="shared" si="534"/>
        <v>0</v>
      </c>
      <c r="AG852" s="121"/>
      <c r="AH852" s="122"/>
      <c r="AI852" s="123"/>
      <c r="AJ852" s="112"/>
      <c r="AK852" s="119">
        <f t="shared" si="535"/>
        <v>0</v>
      </c>
      <c r="AL852" s="124"/>
      <c r="AM852" s="115">
        <f>IFERROR(IF(AL852="",0,(SUMIF($G$3:AK$3,"金额-入",$G852:AK852)-SUMIF($G$3:AK$3,"金额-出",$G852:AK852))/(SUMIF($G$3:AK$3,"数量-入",$G852:AK852)-SUMIF($G$3:AK$3,"数量-出",$G852:AK852))),0)</f>
        <v>0</v>
      </c>
      <c r="AN852" s="115">
        <f t="shared" si="536"/>
        <v>0</v>
      </c>
      <c r="AO852" s="125"/>
      <c r="AP852" s="126"/>
      <c r="AQ852" s="123"/>
      <c r="AR852" s="112"/>
      <c r="AS852" s="119">
        <f t="shared" si="537"/>
        <v>0</v>
      </c>
      <c r="AT852" s="124"/>
      <c r="AU852" s="115">
        <f>IFERROR(IF(AT852="",0,(SUMIF($G$3:AS$3,"金额-入",$G852:AS852)-SUMIF($G$3:AS$3,"金额-出",$G852:AS852))/(SUMIF($G$3:AS$3,"数量-入",$G852:AS852)-SUMIF($G$3:AS$3,"数量-出",$G852:AS852))),0)</f>
        <v>0</v>
      </c>
      <c r="AV852" s="115">
        <f t="shared" si="538"/>
        <v>0</v>
      </c>
      <c r="AW852" s="125"/>
      <c r="AX852" s="126"/>
      <c r="AY852" s="123"/>
      <c r="AZ852" s="112"/>
      <c r="BA852" s="119">
        <f t="shared" si="539"/>
        <v>0</v>
      </c>
      <c r="BB852" s="124"/>
      <c r="BC852" s="115">
        <f>IFERROR(IF(BB852="",0,(SUMIF($G$3:BA$3,"金额-入",$G852:BA852)-SUMIF($G$3:BA$3,"金额-出",$G852:BA852))/(SUMIF($G$3:BA$3,"数量-入",$G852:BA852)-SUMIF($G$3:BA$3,"数量-出",$G852:BA852))),0)</f>
        <v>0</v>
      </c>
      <c r="BD852" s="115">
        <f t="shared" si="540"/>
        <v>0</v>
      </c>
      <c r="BE852" s="125"/>
      <c r="BF852" s="126"/>
      <c r="BG852" s="123"/>
      <c r="BH852" s="112"/>
      <c r="BI852" s="119">
        <f t="shared" si="541"/>
        <v>0</v>
      </c>
      <c r="BJ852" s="124"/>
      <c r="BK852" s="115">
        <f>IFERROR(IF(BJ852="",0,(SUMIF($G$3:BI$3,"金额-入",$G852:BI852)-SUMIF($G$3:BI$3,"金额-出",$G852:BI852))/(SUMIF($G$3:BI$3,"数量-入",$G852:BI852)-SUMIF($G$3:BI$3,"数量-出",$G852:BI852))),0)</f>
        <v>0</v>
      </c>
      <c r="BL852" s="115">
        <f t="shared" si="542"/>
        <v>0</v>
      </c>
      <c r="BM852" s="125"/>
      <c r="BN852" s="126"/>
      <c r="BO852" s="123"/>
      <c r="BP852" s="112"/>
      <c r="BQ852" s="119">
        <f t="shared" si="543"/>
        <v>0</v>
      </c>
      <c r="BR852" s="124"/>
      <c r="BS852" s="115">
        <f>IFERROR(IF(BR852="",0,(SUMIF($G$3:BQ$3,"金额-入",$G852:BQ852)-SUMIF($G$3:BQ$3,"金额-出",$G852:BQ852))/(SUMIF($G$3:BQ$3,"数量-入",$G852:BQ852)-SUMIF($G$3:BQ$3,"数量-出",$G852:BQ852))),0)</f>
        <v>0</v>
      </c>
      <c r="BT852" s="115">
        <f t="shared" si="544"/>
        <v>0</v>
      </c>
      <c r="BU852" s="125"/>
      <c r="BV852" s="126"/>
      <c r="BW852" s="123"/>
      <c r="BX852" s="112"/>
      <c r="BY852" s="119">
        <f t="shared" si="545"/>
        <v>0</v>
      </c>
      <c r="BZ852" s="124"/>
      <c r="CA852" s="115">
        <f>IFERROR(IF(BZ852="",0,(SUMIF($G$3:BY$3,"金额-入",$G852:BY852)-SUMIF($G$3:BY$3,"金额-出",$G852:BY852))/(SUMIF($G$3:BY$3,"数量-入",$G852:BY852)-SUMIF($G$3:BY$3,"数量-出",$G852:BY852))),0)</f>
        <v>0</v>
      </c>
      <c r="CB852" s="115">
        <f t="shared" si="546"/>
        <v>0</v>
      </c>
      <c r="CC852" s="125"/>
      <c r="CD852" s="126"/>
      <c r="CE852" s="123"/>
      <c r="CF852" s="112"/>
      <c r="CG852" s="119">
        <f t="shared" si="547"/>
        <v>0</v>
      </c>
      <c r="CH852" s="124"/>
      <c r="CI852" s="115">
        <f>IFERROR(IF(CH852="",0,(SUMIF($G$3:CG$3,"金额-入",$G852:CG852)-SUMIF($G$3:CG$3,"金额-出",$G852:CG852))/(SUMIF($G$3:CG$3,"数量-入",$G852:CG852)-SUMIF($G$3:CG$3,"数量-出",$G852:CG852))),0)</f>
        <v>0</v>
      </c>
      <c r="CJ852" s="115">
        <f t="shared" si="548"/>
        <v>0</v>
      </c>
      <c r="CK852" s="125"/>
      <c r="CL852" s="126"/>
      <c r="CM852" s="123"/>
      <c r="CN852" s="112"/>
      <c r="CO852" s="119">
        <f t="shared" si="549"/>
        <v>0</v>
      </c>
      <c r="CP852" s="124"/>
      <c r="CQ852" s="115">
        <f>IFERROR(IF(CP852="",0,(SUMIF($G$3:CO$3,"金额-入",$G852:CO852)-SUMIF($G$3:CO$3,"金额-出",$G852:CO852))/(SUMIF($G$3:CO$3,"数量-入",$G852:CO852)-SUMIF($G$3:CO$3,"数量-出",$G852:CO852))),0)</f>
        <v>0</v>
      </c>
      <c r="CR852" s="115">
        <f t="shared" si="550"/>
        <v>0</v>
      </c>
      <c r="CS852" s="125"/>
      <c r="CT852" s="126"/>
      <c r="CU852" s="123"/>
      <c r="CV852" s="112"/>
      <c r="CW852" s="119">
        <f t="shared" si="551"/>
        <v>0</v>
      </c>
      <c r="CX852" s="124"/>
      <c r="CY852" s="115">
        <f>IFERROR(IF(CX852="",0,(SUMIF($G$3:CW$3,"金额-入",$G852:CW852)-SUMIF($G$3:CW$3,"金额-出",$G852:CW852))/(SUMIF($G$3:CW$3,"数量-入",$G852:CW852)-SUMIF($G$3:CW$3,"数量-出",$G852:CW852))),0)</f>
        <v>0</v>
      </c>
      <c r="CZ852" s="115">
        <f t="shared" si="552"/>
        <v>0</v>
      </c>
      <c r="DA852" s="125"/>
      <c r="DB852" s="126"/>
      <c r="DC852" s="123"/>
      <c r="DD852" s="112"/>
      <c r="DE852" s="119">
        <f t="shared" si="553"/>
        <v>0</v>
      </c>
      <c r="DF852" s="124"/>
      <c r="DG852" s="115">
        <f>IFERROR(IF(DF852="",0,(SUMIF($G$3:DE$3,"金额-入",$G852:DE852)-SUMIF($G$3:DE$3,"金额-出",$G852:DE852))/(SUMIF($G$3:DE$3,"数量-入",$G852:DE852)-SUMIF($G$3:DE$3,"数量-出",$G852:DE852))),0)</f>
        <v>0</v>
      </c>
      <c r="DH852" s="115">
        <f t="shared" si="554"/>
        <v>0</v>
      </c>
      <c r="DI852" s="125"/>
      <c r="DJ852" s="126"/>
      <c r="DK852" s="109">
        <f t="array" ref="DK852">MIN(IF(($G$3:$DJ$3="单价")*(G852:DJ852&lt;&gt;0),G852:DJ852))</f>
        <v>0</v>
      </c>
      <c r="DL852" s="97">
        <f t="array" ref="DL852">MAX(IF($G$3:$DJ$3="单价",G852:DJ852))</f>
        <v>0</v>
      </c>
      <c r="DM852" s="115">
        <f t="shared" si="555"/>
        <v>0</v>
      </c>
      <c r="DN852" s="127"/>
      <c r="DO852" s="2"/>
      <c r="DP852" s="11">
        <f t="shared" si="556"/>
        <v>0</v>
      </c>
      <c r="DQ852" s="11">
        <f t="shared" si="557"/>
        <v>0</v>
      </c>
      <c r="DR852" s="11"/>
      <c r="DS852" s="11"/>
      <c r="DT852" s="11"/>
      <c r="DU852" s="2"/>
      <c r="DV852" s="2"/>
      <c r="DW852" s="2"/>
      <c r="DX852" s="2"/>
      <c r="DY852" s="2"/>
    </row>
    <row r="853" spans="1:129" ht="18" hidden="1" customHeight="1" outlineLevel="1" x14ac:dyDescent="0.15">
      <c r="A853" s="2"/>
      <c r="B853" s="53">
        <f t="shared" si="520"/>
        <v>849</v>
      </c>
      <c r="C853" s="5"/>
      <c r="D853" s="6"/>
      <c r="E853" s="7"/>
      <c r="F853" s="8"/>
      <c r="G853" s="111"/>
      <c r="H853" s="112"/>
      <c r="I853" s="113">
        <f t="shared" si="523"/>
        <v>0</v>
      </c>
      <c r="J853" s="114">
        <f t="shared" si="524"/>
        <v>0</v>
      </c>
      <c r="K853" s="115">
        <f t="shared" si="521"/>
        <v>0</v>
      </c>
      <c r="L853" s="113">
        <f t="shared" si="525"/>
        <v>0</v>
      </c>
      <c r="M853" s="114">
        <f t="shared" si="526"/>
        <v>0</v>
      </c>
      <c r="N853" s="115">
        <f t="shared" si="522"/>
        <v>0</v>
      </c>
      <c r="O853" s="113">
        <f t="shared" si="527"/>
        <v>0</v>
      </c>
      <c r="P853" s="116">
        <f t="shared" si="528"/>
        <v>0</v>
      </c>
      <c r="Q853" s="117">
        <f t="shared" si="529"/>
        <v>0</v>
      </c>
      <c r="R853" s="118">
        <f t="shared" si="530"/>
        <v>0</v>
      </c>
      <c r="S853" s="111"/>
      <c r="T853" s="112"/>
      <c r="U853" s="119">
        <f t="shared" si="531"/>
        <v>0</v>
      </c>
      <c r="V853" s="120"/>
      <c r="W853" s="115">
        <f>IFERROR(IF(V853="",0,(SUMIF($G$3:U$3,"金额-入",$G853:U853)-SUMIF($G$3:U$3,"金额-出",$G853:U853))/(SUMIF($G$3:U$3,"数量-入",$G853:U853)-SUMIF($G$3:U$3,"数量-出",$G853:U853))),0)</f>
        <v>0</v>
      </c>
      <c r="X853" s="115">
        <f t="shared" si="532"/>
        <v>0</v>
      </c>
      <c r="Y853" s="121"/>
      <c r="Z853" s="122"/>
      <c r="AA853" s="111"/>
      <c r="AB853" s="112"/>
      <c r="AC853" s="119">
        <f t="shared" si="533"/>
        <v>0</v>
      </c>
      <c r="AD853" s="120"/>
      <c r="AE853" s="115">
        <f>IFERROR(IF(AD853="",0,(SUMIF($G$3:AC$3,"金额-入",$G853:AC853)-SUMIF($G$3:AC$3,"金额-出",$G853:AC853))/(SUMIF($G$3:AC$3,"数量-入",$G853:AC853)-SUMIF($G$3:AC$3,"数量-出",$G853:AC853))),0)</f>
        <v>0</v>
      </c>
      <c r="AF853" s="115">
        <f t="shared" si="534"/>
        <v>0</v>
      </c>
      <c r="AG853" s="121"/>
      <c r="AH853" s="122"/>
      <c r="AI853" s="123"/>
      <c r="AJ853" s="112"/>
      <c r="AK853" s="119">
        <f t="shared" si="535"/>
        <v>0</v>
      </c>
      <c r="AL853" s="124"/>
      <c r="AM853" s="115">
        <f>IFERROR(IF(AL853="",0,(SUMIF($G$3:AK$3,"金额-入",$G853:AK853)-SUMIF($G$3:AK$3,"金额-出",$G853:AK853))/(SUMIF($G$3:AK$3,"数量-入",$G853:AK853)-SUMIF($G$3:AK$3,"数量-出",$G853:AK853))),0)</f>
        <v>0</v>
      </c>
      <c r="AN853" s="115">
        <f t="shared" si="536"/>
        <v>0</v>
      </c>
      <c r="AO853" s="125"/>
      <c r="AP853" s="126"/>
      <c r="AQ853" s="123"/>
      <c r="AR853" s="112"/>
      <c r="AS853" s="119">
        <f t="shared" si="537"/>
        <v>0</v>
      </c>
      <c r="AT853" s="124"/>
      <c r="AU853" s="115">
        <f>IFERROR(IF(AT853="",0,(SUMIF($G$3:AS$3,"金额-入",$G853:AS853)-SUMIF($G$3:AS$3,"金额-出",$G853:AS853))/(SUMIF($G$3:AS$3,"数量-入",$G853:AS853)-SUMIF($G$3:AS$3,"数量-出",$G853:AS853))),0)</f>
        <v>0</v>
      </c>
      <c r="AV853" s="115">
        <f t="shared" si="538"/>
        <v>0</v>
      </c>
      <c r="AW853" s="125"/>
      <c r="AX853" s="126"/>
      <c r="AY853" s="123"/>
      <c r="AZ853" s="112"/>
      <c r="BA853" s="119">
        <f t="shared" si="539"/>
        <v>0</v>
      </c>
      <c r="BB853" s="124"/>
      <c r="BC853" s="115">
        <f>IFERROR(IF(BB853="",0,(SUMIF($G$3:BA$3,"金额-入",$G853:BA853)-SUMIF($G$3:BA$3,"金额-出",$G853:BA853))/(SUMIF($G$3:BA$3,"数量-入",$G853:BA853)-SUMIF($G$3:BA$3,"数量-出",$G853:BA853))),0)</f>
        <v>0</v>
      </c>
      <c r="BD853" s="115">
        <f t="shared" si="540"/>
        <v>0</v>
      </c>
      <c r="BE853" s="125"/>
      <c r="BF853" s="126"/>
      <c r="BG853" s="123"/>
      <c r="BH853" s="112"/>
      <c r="BI853" s="119">
        <f t="shared" si="541"/>
        <v>0</v>
      </c>
      <c r="BJ853" s="124"/>
      <c r="BK853" s="115">
        <f>IFERROR(IF(BJ853="",0,(SUMIF($G$3:BI$3,"金额-入",$G853:BI853)-SUMIF($G$3:BI$3,"金额-出",$G853:BI853))/(SUMIF($G$3:BI$3,"数量-入",$G853:BI853)-SUMIF($G$3:BI$3,"数量-出",$G853:BI853))),0)</f>
        <v>0</v>
      </c>
      <c r="BL853" s="115">
        <f t="shared" si="542"/>
        <v>0</v>
      </c>
      <c r="BM853" s="125"/>
      <c r="BN853" s="126"/>
      <c r="BO853" s="123"/>
      <c r="BP853" s="112"/>
      <c r="BQ853" s="119">
        <f t="shared" si="543"/>
        <v>0</v>
      </c>
      <c r="BR853" s="124"/>
      <c r="BS853" s="115">
        <f>IFERROR(IF(BR853="",0,(SUMIF($G$3:BQ$3,"金额-入",$G853:BQ853)-SUMIF($G$3:BQ$3,"金额-出",$G853:BQ853))/(SUMIF($G$3:BQ$3,"数量-入",$G853:BQ853)-SUMIF($G$3:BQ$3,"数量-出",$G853:BQ853))),0)</f>
        <v>0</v>
      </c>
      <c r="BT853" s="115">
        <f t="shared" si="544"/>
        <v>0</v>
      </c>
      <c r="BU853" s="125"/>
      <c r="BV853" s="126"/>
      <c r="BW853" s="123"/>
      <c r="BX853" s="112"/>
      <c r="BY853" s="119">
        <f t="shared" si="545"/>
        <v>0</v>
      </c>
      <c r="BZ853" s="124"/>
      <c r="CA853" s="115">
        <f>IFERROR(IF(BZ853="",0,(SUMIF($G$3:BY$3,"金额-入",$G853:BY853)-SUMIF($G$3:BY$3,"金额-出",$G853:BY853))/(SUMIF($G$3:BY$3,"数量-入",$G853:BY853)-SUMIF($G$3:BY$3,"数量-出",$G853:BY853))),0)</f>
        <v>0</v>
      </c>
      <c r="CB853" s="115">
        <f t="shared" si="546"/>
        <v>0</v>
      </c>
      <c r="CC853" s="125"/>
      <c r="CD853" s="126"/>
      <c r="CE853" s="123"/>
      <c r="CF853" s="112"/>
      <c r="CG853" s="119">
        <f t="shared" si="547"/>
        <v>0</v>
      </c>
      <c r="CH853" s="124"/>
      <c r="CI853" s="115">
        <f>IFERROR(IF(CH853="",0,(SUMIF($G$3:CG$3,"金额-入",$G853:CG853)-SUMIF($G$3:CG$3,"金额-出",$G853:CG853))/(SUMIF($G$3:CG$3,"数量-入",$G853:CG853)-SUMIF($G$3:CG$3,"数量-出",$G853:CG853))),0)</f>
        <v>0</v>
      </c>
      <c r="CJ853" s="115">
        <f t="shared" si="548"/>
        <v>0</v>
      </c>
      <c r="CK853" s="125"/>
      <c r="CL853" s="126"/>
      <c r="CM853" s="123"/>
      <c r="CN853" s="112"/>
      <c r="CO853" s="119">
        <f t="shared" si="549"/>
        <v>0</v>
      </c>
      <c r="CP853" s="124"/>
      <c r="CQ853" s="115">
        <f>IFERROR(IF(CP853="",0,(SUMIF($G$3:CO$3,"金额-入",$G853:CO853)-SUMIF($G$3:CO$3,"金额-出",$G853:CO853))/(SUMIF($G$3:CO$3,"数量-入",$G853:CO853)-SUMIF($G$3:CO$3,"数量-出",$G853:CO853))),0)</f>
        <v>0</v>
      </c>
      <c r="CR853" s="115">
        <f t="shared" si="550"/>
        <v>0</v>
      </c>
      <c r="CS853" s="125"/>
      <c r="CT853" s="126"/>
      <c r="CU853" s="123"/>
      <c r="CV853" s="112"/>
      <c r="CW853" s="119">
        <f t="shared" si="551"/>
        <v>0</v>
      </c>
      <c r="CX853" s="124"/>
      <c r="CY853" s="115">
        <f>IFERROR(IF(CX853="",0,(SUMIF($G$3:CW$3,"金额-入",$G853:CW853)-SUMIF($G$3:CW$3,"金额-出",$G853:CW853))/(SUMIF($G$3:CW$3,"数量-入",$G853:CW853)-SUMIF($G$3:CW$3,"数量-出",$G853:CW853))),0)</f>
        <v>0</v>
      </c>
      <c r="CZ853" s="115">
        <f t="shared" si="552"/>
        <v>0</v>
      </c>
      <c r="DA853" s="125"/>
      <c r="DB853" s="126"/>
      <c r="DC853" s="123"/>
      <c r="DD853" s="112"/>
      <c r="DE853" s="119">
        <f t="shared" si="553"/>
        <v>0</v>
      </c>
      <c r="DF853" s="124"/>
      <c r="DG853" s="115">
        <f>IFERROR(IF(DF853="",0,(SUMIF($G$3:DE$3,"金额-入",$G853:DE853)-SUMIF($G$3:DE$3,"金额-出",$G853:DE853))/(SUMIF($G$3:DE$3,"数量-入",$G853:DE853)-SUMIF($G$3:DE$3,"数量-出",$G853:DE853))),0)</f>
        <v>0</v>
      </c>
      <c r="DH853" s="115">
        <f t="shared" si="554"/>
        <v>0</v>
      </c>
      <c r="DI853" s="125"/>
      <c r="DJ853" s="126"/>
      <c r="DK853" s="109">
        <f t="array" ref="DK853">MIN(IF(($G$3:$DJ$3="单价")*(G853:DJ853&lt;&gt;0),G853:DJ853))</f>
        <v>0</v>
      </c>
      <c r="DL853" s="97">
        <f t="array" ref="DL853">MAX(IF($G$3:$DJ$3="单价",G853:DJ853))</f>
        <v>0</v>
      </c>
      <c r="DM853" s="115">
        <f t="shared" si="555"/>
        <v>0</v>
      </c>
      <c r="DN853" s="127"/>
      <c r="DO853" s="2"/>
      <c r="DP853" s="11">
        <f t="shared" si="556"/>
        <v>0</v>
      </c>
      <c r="DQ853" s="11">
        <f t="shared" si="557"/>
        <v>0</v>
      </c>
      <c r="DR853" s="11"/>
      <c r="DS853" s="11"/>
      <c r="DT853" s="11"/>
      <c r="DU853" s="2"/>
      <c r="DV853" s="2"/>
      <c r="DW853" s="2"/>
      <c r="DX853" s="2"/>
      <c r="DY853" s="2"/>
    </row>
    <row r="854" spans="1:129" ht="18" hidden="1" customHeight="1" outlineLevel="1" x14ac:dyDescent="0.15">
      <c r="A854" s="2"/>
      <c r="B854" s="53">
        <f t="shared" si="520"/>
        <v>850</v>
      </c>
      <c r="C854" s="5"/>
      <c r="D854" s="6"/>
      <c r="E854" s="7"/>
      <c r="F854" s="8"/>
      <c r="G854" s="111"/>
      <c r="H854" s="112"/>
      <c r="I854" s="113">
        <f t="shared" si="523"/>
        <v>0</v>
      </c>
      <c r="J854" s="114">
        <f t="shared" si="524"/>
        <v>0</v>
      </c>
      <c r="K854" s="115">
        <f t="shared" si="521"/>
        <v>0</v>
      </c>
      <c r="L854" s="113">
        <f t="shared" si="525"/>
        <v>0</v>
      </c>
      <c r="M854" s="114">
        <f t="shared" si="526"/>
        <v>0</v>
      </c>
      <c r="N854" s="115">
        <f t="shared" si="522"/>
        <v>0</v>
      </c>
      <c r="O854" s="113">
        <f t="shared" si="527"/>
        <v>0</v>
      </c>
      <c r="P854" s="116">
        <f t="shared" si="528"/>
        <v>0</v>
      </c>
      <c r="Q854" s="117">
        <f t="shared" si="529"/>
        <v>0</v>
      </c>
      <c r="R854" s="118">
        <f t="shared" si="530"/>
        <v>0</v>
      </c>
      <c r="S854" s="111"/>
      <c r="T854" s="112"/>
      <c r="U854" s="119">
        <f t="shared" si="531"/>
        <v>0</v>
      </c>
      <c r="V854" s="120"/>
      <c r="W854" s="115">
        <f>IFERROR(IF(V854="",0,(SUMIF($G$3:U$3,"金额-入",$G854:U854)-SUMIF($G$3:U$3,"金额-出",$G854:U854))/(SUMIF($G$3:U$3,"数量-入",$G854:U854)-SUMIF($G$3:U$3,"数量-出",$G854:U854))),0)</f>
        <v>0</v>
      </c>
      <c r="X854" s="115">
        <f t="shared" si="532"/>
        <v>0</v>
      </c>
      <c r="Y854" s="121"/>
      <c r="Z854" s="122"/>
      <c r="AA854" s="111"/>
      <c r="AB854" s="112"/>
      <c r="AC854" s="119">
        <f t="shared" si="533"/>
        <v>0</v>
      </c>
      <c r="AD854" s="120"/>
      <c r="AE854" s="115">
        <f>IFERROR(IF(AD854="",0,(SUMIF($G$3:AC$3,"金额-入",$G854:AC854)-SUMIF($G$3:AC$3,"金额-出",$G854:AC854))/(SUMIF($G$3:AC$3,"数量-入",$G854:AC854)-SUMIF($G$3:AC$3,"数量-出",$G854:AC854))),0)</f>
        <v>0</v>
      </c>
      <c r="AF854" s="115">
        <f t="shared" si="534"/>
        <v>0</v>
      </c>
      <c r="AG854" s="121"/>
      <c r="AH854" s="122"/>
      <c r="AI854" s="123"/>
      <c r="AJ854" s="112"/>
      <c r="AK854" s="119">
        <f t="shared" si="535"/>
        <v>0</v>
      </c>
      <c r="AL854" s="124"/>
      <c r="AM854" s="115">
        <f>IFERROR(IF(AL854="",0,(SUMIF($G$3:AK$3,"金额-入",$G854:AK854)-SUMIF($G$3:AK$3,"金额-出",$G854:AK854))/(SUMIF($G$3:AK$3,"数量-入",$G854:AK854)-SUMIF($G$3:AK$3,"数量-出",$G854:AK854))),0)</f>
        <v>0</v>
      </c>
      <c r="AN854" s="115">
        <f t="shared" si="536"/>
        <v>0</v>
      </c>
      <c r="AO854" s="125"/>
      <c r="AP854" s="126"/>
      <c r="AQ854" s="123"/>
      <c r="AR854" s="112"/>
      <c r="AS854" s="119">
        <f t="shared" si="537"/>
        <v>0</v>
      </c>
      <c r="AT854" s="124"/>
      <c r="AU854" s="115">
        <f>IFERROR(IF(AT854="",0,(SUMIF($G$3:AS$3,"金额-入",$G854:AS854)-SUMIF($G$3:AS$3,"金额-出",$G854:AS854))/(SUMIF($G$3:AS$3,"数量-入",$G854:AS854)-SUMIF($G$3:AS$3,"数量-出",$G854:AS854))),0)</f>
        <v>0</v>
      </c>
      <c r="AV854" s="115">
        <f t="shared" si="538"/>
        <v>0</v>
      </c>
      <c r="AW854" s="125"/>
      <c r="AX854" s="126"/>
      <c r="AY854" s="123"/>
      <c r="AZ854" s="112"/>
      <c r="BA854" s="119">
        <f t="shared" si="539"/>
        <v>0</v>
      </c>
      <c r="BB854" s="124"/>
      <c r="BC854" s="115">
        <f>IFERROR(IF(BB854="",0,(SUMIF($G$3:BA$3,"金额-入",$G854:BA854)-SUMIF($G$3:BA$3,"金额-出",$G854:BA854))/(SUMIF($G$3:BA$3,"数量-入",$G854:BA854)-SUMIF($G$3:BA$3,"数量-出",$G854:BA854))),0)</f>
        <v>0</v>
      </c>
      <c r="BD854" s="115">
        <f t="shared" si="540"/>
        <v>0</v>
      </c>
      <c r="BE854" s="125"/>
      <c r="BF854" s="126"/>
      <c r="BG854" s="123"/>
      <c r="BH854" s="112"/>
      <c r="BI854" s="119">
        <f t="shared" si="541"/>
        <v>0</v>
      </c>
      <c r="BJ854" s="124"/>
      <c r="BK854" s="115">
        <f>IFERROR(IF(BJ854="",0,(SUMIF($G$3:BI$3,"金额-入",$G854:BI854)-SUMIF($G$3:BI$3,"金额-出",$G854:BI854))/(SUMIF($G$3:BI$3,"数量-入",$G854:BI854)-SUMIF($G$3:BI$3,"数量-出",$G854:BI854))),0)</f>
        <v>0</v>
      </c>
      <c r="BL854" s="115">
        <f t="shared" si="542"/>
        <v>0</v>
      </c>
      <c r="BM854" s="125"/>
      <c r="BN854" s="126"/>
      <c r="BO854" s="123"/>
      <c r="BP854" s="112"/>
      <c r="BQ854" s="119">
        <f t="shared" si="543"/>
        <v>0</v>
      </c>
      <c r="BR854" s="124"/>
      <c r="BS854" s="115">
        <f>IFERROR(IF(BR854="",0,(SUMIF($G$3:BQ$3,"金额-入",$G854:BQ854)-SUMIF($G$3:BQ$3,"金额-出",$G854:BQ854))/(SUMIF($G$3:BQ$3,"数量-入",$G854:BQ854)-SUMIF($G$3:BQ$3,"数量-出",$G854:BQ854))),0)</f>
        <v>0</v>
      </c>
      <c r="BT854" s="115">
        <f t="shared" si="544"/>
        <v>0</v>
      </c>
      <c r="BU854" s="125"/>
      <c r="BV854" s="126"/>
      <c r="BW854" s="123"/>
      <c r="BX854" s="112"/>
      <c r="BY854" s="119">
        <f t="shared" si="545"/>
        <v>0</v>
      </c>
      <c r="BZ854" s="124"/>
      <c r="CA854" s="115">
        <f>IFERROR(IF(BZ854="",0,(SUMIF($G$3:BY$3,"金额-入",$G854:BY854)-SUMIF($G$3:BY$3,"金额-出",$G854:BY854))/(SUMIF($G$3:BY$3,"数量-入",$G854:BY854)-SUMIF($G$3:BY$3,"数量-出",$G854:BY854))),0)</f>
        <v>0</v>
      </c>
      <c r="CB854" s="115">
        <f t="shared" si="546"/>
        <v>0</v>
      </c>
      <c r="CC854" s="125"/>
      <c r="CD854" s="126"/>
      <c r="CE854" s="123"/>
      <c r="CF854" s="112"/>
      <c r="CG854" s="119">
        <f t="shared" si="547"/>
        <v>0</v>
      </c>
      <c r="CH854" s="124"/>
      <c r="CI854" s="115">
        <f>IFERROR(IF(CH854="",0,(SUMIF($G$3:CG$3,"金额-入",$G854:CG854)-SUMIF($G$3:CG$3,"金额-出",$G854:CG854))/(SUMIF($G$3:CG$3,"数量-入",$G854:CG854)-SUMIF($G$3:CG$3,"数量-出",$G854:CG854))),0)</f>
        <v>0</v>
      </c>
      <c r="CJ854" s="115">
        <f t="shared" si="548"/>
        <v>0</v>
      </c>
      <c r="CK854" s="125"/>
      <c r="CL854" s="126"/>
      <c r="CM854" s="123"/>
      <c r="CN854" s="112"/>
      <c r="CO854" s="119">
        <f t="shared" si="549"/>
        <v>0</v>
      </c>
      <c r="CP854" s="124"/>
      <c r="CQ854" s="115">
        <f>IFERROR(IF(CP854="",0,(SUMIF($G$3:CO$3,"金额-入",$G854:CO854)-SUMIF($G$3:CO$3,"金额-出",$G854:CO854))/(SUMIF($G$3:CO$3,"数量-入",$G854:CO854)-SUMIF($G$3:CO$3,"数量-出",$G854:CO854))),0)</f>
        <v>0</v>
      </c>
      <c r="CR854" s="115">
        <f t="shared" si="550"/>
        <v>0</v>
      </c>
      <c r="CS854" s="125"/>
      <c r="CT854" s="126"/>
      <c r="CU854" s="123"/>
      <c r="CV854" s="112"/>
      <c r="CW854" s="119">
        <f t="shared" si="551"/>
        <v>0</v>
      </c>
      <c r="CX854" s="124"/>
      <c r="CY854" s="115">
        <f>IFERROR(IF(CX854="",0,(SUMIF($G$3:CW$3,"金额-入",$G854:CW854)-SUMIF($G$3:CW$3,"金额-出",$G854:CW854))/(SUMIF($G$3:CW$3,"数量-入",$G854:CW854)-SUMIF($G$3:CW$3,"数量-出",$G854:CW854))),0)</f>
        <v>0</v>
      </c>
      <c r="CZ854" s="115">
        <f t="shared" si="552"/>
        <v>0</v>
      </c>
      <c r="DA854" s="125"/>
      <c r="DB854" s="126"/>
      <c r="DC854" s="123"/>
      <c r="DD854" s="112"/>
      <c r="DE854" s="119">
        <f t="shared" si="553"/>
        <v>0</v>
      </c>
      <c r="DF854" s="124"/>
      <c r="DG854" s="115">
        <f>IFERROR(IF(DF854="",0,(SUMIF($G$3:DE$3,"金额-入",$G854:DE854)-SUMIF($G$3:DE$3,"金额-出",$G854:DE854))/(SUMIF($G$3:DE$3,"数量-入",$G854:DE854)-SUMIF($G$3:DE$3,"数量-出",$G854:DE854))),0)</f>
        <v>0</v>
      </c>
      <c r="DH854" s="115">
        <f t="shared" si="554"/>
        <v>0</v>
      </c>
      <c r="DI854" s="125"/>
      <c r="DJ854" s="126"/>
      <c r="DK854" s="109">
        <f t="array" ref="DK854">MIN(IF(($G$3:$DJ$3="单价")*(G854:DJ854&lt;&gt;0),G854:DJ854))</f>
        <v>0</v>
      </c>
      <c r="DL854" s="97">
        <f t="array" ref="DL854">MAX(IF($G$3:$DJ$3="单价",G854:DJ854))</f>
        <v>0</v>
      </c>
      <c r="DM854" s="115">
        <f t="shared" si="555"/>
        <v>0</v>
      </c>
      <c r="DN854" s="127"/>
      <c r="DO854" s="2"/>
      <c r="DP854" s="11">
        <f t="shared" si="556"/>
        <v>0</v>
      </c>
      <c r="DQ854" s="11">
        <f t="shared" si="557"/>
        <v>0</v>
      </c>
      <c r="DR854" s="11"/>
      <c r="DS854" s="11"/>
      <c r="DT854" s="11"/>
      <c r="DU854" s="2"/>
      <c r="DV854" s="2"/>
      <c r="DW854" s="2"/>
      <c r="DX854" s="2"/>
      <c r="DY854" s="2"/>
    </row>
    <row r="855" spans="1:129" ht="18" hidden="1" customHeight="1" outlineLevel="1" x14ac:dyDescent="0.15">
      <c r="A855" s="2"/>
      <c r="B855" s="53">
        <f t="shared" si="520"/>
        <v>851</v>
      </c>
      <c r="C855" s="5"/>
      <c r="D855" s="6"/>
      <c r="E855" s="7"/>
      <c r="F855" s="8"/>
      <c r="G855" s="111"/>
      <c r="H855" s="112"/>
      <c r="I855" s="113">
        <f t="shared" si="523"/>
        <v>0</v>
      </c>
      <c r="J855" s="114">
        <f t="shared" si="524"/>
        <v>0</v>
      </c>
      <c r="K855" s="115">
        <f t="shared" si="521"/>
        <v>0</v>
      </c>
      <c r="L855" s="113">
        <f t="shared" si="525"/>
        <v>0</v>
      </c>
      <c r="M855" s="114">
        <f t="shared" si="526"/>
        <v>0</v>
      </c>
      <c r="N855" s="115">
        <f t="shared" si="522"/>
        <v>0</v>
      </c>
      <c r="O855" s="113">
        <f t="shared" si="527"/>
        <v>0</v>
      </c>
      <c r="P855" s="116">
        <f t="shared" si="528"/>
        <v>0</v>
      </c>
      <c r="Q855" s="117">
        <f t="shared" si="529"/>
        <v>0</v>
      </c>
      <c r="R855" s="118">
        <f t="shared" si="530"/>
        <v>0</v>
      </c>
      <c r="S855" s="111"/>
      <c r="T855" s="112"/>
      <c r="U855" s="119">
        <f t="shared" si="531"/>
        <v>0</v>
      </c>
      <c r="V855" s="120"/>
      <c r="W855" s="115">
        <f>IFERROR(IF(V855="",0,(SUMIF($G$3:U$3,"金额-入",$G855:U855)-SUMIF($G$3:U$3,"金额-出",$G855:U855))/(SUMIF($G$3:U$3,"数量-入",$G855:U855)-SUMIF($G$3:U$3,"数量-出",$G855:U855))),0)</f>
        <v>0</v>
      </c>
      <c r="X855" s="115">
        <f t="shared" si="532"/>
        <v>0</v>
      </c>
      <c r="Y855" s="121"/>
      <c r="Z855" s="122"/>
      <c r="AA855" s="111"/>
      <c r="AB855" s="112"/>
      <c r="AC855" s="119">
        <f t="shared" si="533"/>
        <v>0</v>
      </c>
      <c r="AD855" s="120"/>
      <c r="AE855" s="115">
        <f>IFERROR(IF(AD855="",0,(SUMIF($G$3:AC$3,"金额-入",$G855:AC855)-SUMIF($G$3:AC$3,"金额-出",$G855:AC855))/(SUMIF($G$3:AC$3,"数量-入",$G855:AC855)-SUMIF($G$3:AC$3,"数量-出",$G855:AC855))),0)</f>
        <v>0</v>
      </c>
      <c r="AF855" s="115">
        <f t="shared" si="534"/>
        <v>0</v>
      </c>
      <c r="AG855" s="121"/>
      <c r="AH855" s="122"/>
      <c r="AI855" s="123"/>
      <c r="AJ855" s="112"/>
      <c r="AK855" s="119">
        <f t="shared" si="535"/>
        <v>0</v>
      </c>
      <c r="AL855" s="124"/>
      <c r="AM855" s="115">
        <f>IFERROR(IF(AL855="",0,(SUMIF($G$3:AK$3,"金额-入",$G855:AK855)-SUMIF($G$3:AK$3,"金额-出",$G855:AK855))/(SUMIF($G$3:AK$3,"数量-入",$G855:AK855)-SUMIF($G$3:AK$3,"数量-出",$G855:AK855))),0)</f>
        <v>0</v>
      </c>
      <c r="AN855" s="115">
        <f t="shared" si="536"/>
        <v>0</v>
      </c>
      <c r="AO855" s="125"/>
      <c r="AP855" s="126"/>
      <c r="AQ855" s="123"/>
      <c r="AR855" s="112"/>
      <c r="AS855" s="119">
        <f t="shared" si="537"/>
        <v>0</v>
      </c>
      <c r="AT855" s="124"/>
      <c r="AU855" s="115">
        <f>IFERROR(IF(AT855="",0,(SUMIF($G$3:AS$3,"金额-入",$G855:AS855)-SUMIF($G$3:AS$3,"金额-出",$G855:AS855))/(SUMIF($G$3:AS$3,"数量-入",$G855:AS855)-SUMIF($G$3:AS$3,"数量-出",$G855:AS855))),0)</f>
        <v>0</v>
      </c>
      <c r="AV855" s="115">
        <f t="shared" si="538"/>
        <v>0</v>
      </c>
      <c r="AW855" s="125"/>
      <c r="AX855" s="126"/>
      <c r="AY855" s="123"/>
      <c r="AZ855" s="112"/>
      <c r="BA855" s="119">
        <f t="shared" si="539"/>
        <v>0</v>
      </c>
      <c r="BB855" s="124"/>
      <c r="BC855" s="115">
        <f>IFERROR(IF(BB855="",0,(SUMIF($G$3:BA$3,"金额-入",$G855:BA855)-SUMIF($G$3:BA$3,"金额-出",$G855:BA855))/(SUMIF($G$3:BA$3,"数量-入",$G855:BA855)-SUMIF($G$3:BA$3,"数量-出",$G855:BA855))),0)</f>
        <v>0</v>
      </c>
      <c r="BD855" s="115">
        <f t="shared" si="540"/>
        <v>0</v>
      </c>
      <c r="BE855" s="125"/>
      <c r="BF855" s="126"/>
      <c r="BG855" s="123"/>
      <c r="BH855" s="112"/>
      <c r="BI855" s="119">
        <f t="shared" si="541"/>
        <v>0</v>
      </c>
      <c r="BJ855" s="124"/>
      <c r="BK855" s="115">
        <f>IFERROR(IF(BJ855="",0,(SUMIF($G$3:BI$3,"金额-入",$G855:BI855)-SUMIF($G$3:BI$3,"金额-出",$G855:BI855))/(SUMIF($G$3:BI$3,"数量-入",$G855:BI855)-SUMIF($G$3:BI$3,"数量-出",$G855:BI855))),0)</f>
        <v>0</v>
      </c>
      <c r="BL855" s="115">
        <f t="shared" si="542"/>
        <v>0</v>
      </c>
      <c r="BM855" s="125"/>
      <c r="BN855" s="126"/>
      <c r="BO855" s="123"/>
      <c r="BP855" s="112"/>
      <c r="BQ855" s="119">
        <f t="shared" si="543"/>
        <v>0</v>
      </c>
      <c r="BR855" s="124"/>
      <c r="BS855" s="115">
        <f>IFERROR(IF(BR855="",0,(SUMIF($G$3:BQ$3,"金额-入",$G855:BQ855)-SUMIF($G$3:BQ$3,"金额-出",$G855:BQ855))/(SUMIF($G$3:BQ$3,"数量-入",$G855:BQ855)-SUMIF($G$3:BQ$3,"数量-出",$G855:BQ855))),0)</f>
        <v>0</v>
      </c>
      <c r="BT855" s="115">
        <f t="shared" si="544"/>
        <v>0</v>
      </c>
      <c r="BU855" s="125"/>
      <c r="BV855" s="126"/>
      <c r="BW855" s="123"/>
      <c r="BX855" s="112"/>
      <c r="BY855" s="119">
        <f t="shared" si="545"/>
        <v>0</v>
      </c>
      <c r="BZ855" s="124"/>
      <c r="CA855" s="115">
        <f>IFERROR(IF(BZ855="",0,(SUMIF($G$3:BY$3,"金额-入",$G855:BY855)-SUMIF($G$3:BY$3,"金额-出",$G855:BY855))/(SUMIF($G$3:BY$3,"数量-入",$G855:BY855)-SUMIF($G$3:BY$3,"数量-出",$G855:BY855))),0)</f>
        <v>0</v>
      </c>
      <c r="CB855" s="115">
        <f t="shared" si="546"/>
        <v>0</v>
      </c>
      <c r="CC855" s="125"/>
      <c r="CD855" s="126"/>
      <c r="CE855" s="123"/>
      <c r="CF855" s="112"/>
      <c r="CG855" s="119">
        <f t="shared" si="547"/>
        <v>0</v>
      </c>
      <c r="CH855" s="124"/>
      <c r="CI855" s="115">
        <f>IFERROR(IF(CH855="",0,(SUMIF($G$3:CG$3,"金额-入",$G855:CG855)-SUMIF($G$3:CG$3,"金额-出",$G855:CG855))/(SUMIF($G$3:CG$3,"数量-入",$G855:CG855)-SUMIF($G$3:CG$3,"数量-出",$G855:CG855))),0)</f>
        <v>0</v>
      </c>
      <c r="CJ855" s="115">
        <f t="shared" si="548"/>
        <v>0</v>
      </c>
      <c r="CK855" s="125"/>
      <c r="CL855" s="126"/>
      <c r="CM855" s="123"/>
      <c r="CN855" s="112"/>
      <c r="CO855" s="119">
        <f t="shared" si="549"/>
        <v>0</v>
      </c>
      <c r="CP855" s="124"/>
      <c r="CQ855" s="115">
        <f>IFERROR(IF(CP855="",0,(SUMIF($G$3:CO$3,"金额-入",$G855:CO855)-SUMIF($G$3:CO$3,"金额-出",$G855:CO855))/(SUMIF($G$3:CO$3,"数量-入",$G855:CO855)-SUMIF($G$3:CO$3,"数量-出",$G855:CO855))),0)</f>
        <v>0</v>
      </c>
      <c r="CR855" s="115">
        <f t="shared" si="550"/>
        <v>0</v>
      </c>
      <c r="CS855" s="125"/>
      <c r="CT855" s="126"/>
      <c r="CU855" s="123"/>
      <c r="CV855" s="112"/>
      <c r="CW855" s="119">
        <f t="shared" si="551"/>
        <v>0</v>
      </c>
      <c r="CX855" s="124"/>
      <c r="CY855" s="115">
        <f>IFERROR(IF(CX855="",0,(SUMIF($G$3:CW$3,"金额-入",$G855:CW855)-SUMIF($G$3:CW$3,"金额-出",$G855:CW855))/(SUMIF($G$3:CW$3,"数量-入",$G855:CW855)-SUMIF($G$3:CW$3,"数量-出",$G855:CW855))),0)</f>
        <v>0</v>
      </c>
      <c r="CZ855" s="115">
        <f t="shared" si="552"/>
        <v>0</v>
      </c>
      <c r="DA855" s="125"/>
      <c r="DB855" s="126"/>
      <c r="DC855" s="123"/>
      <c r="DD855" s="112"/>
      <c r="DE855" s="119">
        <f t="shared" si="553"/>
        <v>0</v>
      </c>
      <c r="DF855" s="124"/>
      <c r="DG855" s="115">
        <f>IFERROR(IF(DF855="",0,(SUMIF($G$3:DE$3,"金额-入",$G855:DE855)-SUMIF($G$3:DE$3,"金额-出",$G855:DE855))/(SUMIF($G$3:DE$3,"数量-入",$G855:DE855)-SUMIF($G$3:DE$3,"数量-出",$G855:DE855))),0)</f>
        <v>0</v>
      </c>
      <c r="DH855" s="115">
        <f t="shared" si="554"/>
        <v>0</v>
      </c>
      <c r="DI855" s="125"/>
      <c r="DJ855" s="126"/>
      <c r="DK855" s="109">
        <f t="array" ref="DK855">MIN(IF(($G$3:$DJ$3="单价")*(G855:DJ855&lt;&gt;0),G855:DJ855))</f>
        <v>0</v>
      </c>
      <c r="DL855" s="97">
        <f t="array" ref="DL855">MAX(IF($G$3:$DJ$3="单价",G855:DJ855))</f>
        <v>0</v>
      </c>
      <c r="DM855" s="115">
        <f t="shared" si="555"/>
        <v>0</v>
      </c>
      <c r="DN855" s="127"/>
      <c r="DO855" s="2"/>
      <c r="DP855" s="11">
        <f t="shared" si="556"/>
        <v>0</v>
      </c>
      <c r="DQ855" s="11">
        <f t="shared" si="557"/>
        <v>0</v>
      </c>
      <c r="DR855" s="11"/>
      <c r="DS855" s="11"/>
      <c r="DT855" s="11"/>
      <c r="DU855" s="2"/>
      <c r="DV855" s="2"/>
      <c r="DW855" s="2"/>
      <c r="DX855" s="2"/>
      <c r="DY855" s="2"/>
    </row>
    <row r="856" spans="1:129" ht="18" hidden="1" customHeight="1" outlineLevel="1" x14ac:dyDescent="0.15">
      <c r="A856" s="2"/>
      <c r="B856" s="53">
        <f t="shared" si="520"/>
        <v>852</v>
      </c>
      <c r="C856" s="5"/>
      <c r="D856" s="6"/>
      <c r="E856" s="7"/>
      <c r="F856" s="8"/>
      <c r="G856" s="111"/>
      <c r="H856" s="112"/>
      <c r="I856" s="113">
        <f t="shared" si="523"/>
        <v>0</v>
      </c>
      <c r="J856" s="114">
        <f t="shared" si="524"/>
        <v>0</v>
      </c>
      <c r="K856" s="115">
        <f t="shared" si="521"/>
        <v>0</v>
      </c>
      <c r="L856" s="113">
        <f t="shared" si="525"/>
        <v>0</v>
      </c>
      <c r="M856" s="114">
        <f t="shared" si="526"/>
        <v>0</v>
      </c>
      <c r="N856" s="115">
        <f t="shared" si="522"/>
        <v>0</v>
      </c>
      <c r="O856" s="113">
        <f t="shared" si="527"/>
        <v>0</v>
      </c>
      <c r="P856" s="116">
        <f t="shared" si="528"/>
        <v>0</v>
      </c>
      <c r="Q856" s="117">
        <f t="shared" si="529"/>
        <v>0</v>
      </c>
      <c r="R856" s="118">
        <f t="shared" si="530"/>
        <v>0</v>
      </c>
      <c r="S856" s="111"/>
      <c r="T856" s="112"/>
      <c r="U856" s="119">
        <f t="shared" si="531"/>
        <v>0</v>
      </c>
      <c r="V856" s="120"/>
      <c r="W856" s="115">
        <f>IFERROR(IF(V856="",0,(SUMIF($G$3:U$3,"金额-入",$G856:U856)-SUMIF($G$3:U$3,"金额-出",$G856:U856))/(SUMIF($G$3:U$3,"数量-入",$G856:U856)-SUMIF($G$3:U$3,"数量-出",$G856:U856))),0)</f>
        <v>0</v>
      </c>
      <c r="X856" s="115">
        <f t="shared" si="532"/>
        <v>0</v>
      </c>
      <c r="Y856" s="121"/>
      <c r="Z856" s="122"/>
      <c r="AA856" s="111"/>
      <c r="AB856" s="112"/>
      <c r="AC856" s="119">
        <f t="shared" si="533"/>
        <v>0</v>
      </c>
      <c r="AD856" s="120"/>
      <c r="AE856" s="115">
        <f>IFERROR(IF(AD856="",0,(SUMIF($G$3:AC$3,"金额-入",$G856:AC856)-SUMIF($G$3:AC$3,"金额-出",$G856:AC856))/(SUMIF($G$3:AC$3,"数量-入",$G856:AC856)-SUMIF($G$3:AC$3,"数量-出",$G856:AC856))),0)</f>
        <v>0</v>
      </c>
      <c r="AF856" s="115">
        <f t="shared" si="534"/>
        <v>0</v>
      </c>
      <c r="AG856" s="121"/>
      <c r="AH856" s="122"/>
      <c r="AI856" s="123"/>
      <c r="AJ856" s="112"/>
      <c r="AK856" s="119">
        <f t="shared" si="535"/>
        <v>0</v>
      </c>
      <c r="AL856" s="124"/>
      <c r="AM856" s="115">
        <f>IFERROR(IF(AL856="",0,(SUMIF($G$3:AK$3,"金额-入",$G856:AK856)-SUMIF($G$3:AK$3,"金额-出",$G856:AK856))/(SUMIF($G$3:AK$3,"数量-入",$G856:AK856)-SUMIF($G$3:AK$3,"数量-出",$G856:AK856))),0)</f>
        <v>0</v>
      </c>
      <c r="AN856" s="115">
        <f t="shared" si="536"/>
        <v>0</v>
      </c>
      <c r="AO856" s="125"/>
      <c r="AP856" s="126"/>
      <c r="AQ856" s="123"/>
      <c r="AR856" s="112"/>
      <c r="AS856" s="119">
        <f t="shared" si="537"/>
        <v>0</v>
      </c>
      <c r="AT856" s="124"/>
      <c r="AU856" s="115">
        <f>IFERROR(IF(AT856="",0,(SUMIF($G$3:AS$3,"金额-入",$G856:AS856)-SUMIF($G$3:AS$3,"金额-出",$G856:AS856))/(SUMIF($G$3:AS$3,"数量-入",$G856:AS856)-SUMIF($G$3:AS$3,"数量-出",$G856:AS856))),0)</f>
        <v>0</v>
      </c>
      <c r="AV856" s="115">
        <f t="shared" si="538"/>
        <v>0</v>
      </c>
      <c r="AW856" s="125"/>
      <c r="AX856" s="126"/>
      <c r="AY856" s="123"/>
      <c r="AZ856" s="112"/>
      <c r="BA856" s="119">
        <f t="shared" si="539"/>
        <v>0</v>
      </c>
      <c r="BB856" s="124"/>
      <c r="BC856" s="115">
        <f>IFERROR(IF(BB856="",0,(SUMIF($G$3:BA$3,"金额-入",$G856:BA856)-SUMIF($G$3:BA$3,"金额-出",$G856:BA856))/(SUMIF($G$3:BA$3,"数量-入",$G856:BA856)-SUMIF($G$3:BA$3,"数量-出",$G856:BA856))),0)</f>
        <v>0</v>
      </c>
      <c r="BD856" s="115">
        <f t="shared" si="540"/>
        <v>0</v>
      </c>
      <c r="BE856" s="125"/>
      <c r="BF856" s="126"/>
      <c r="BG856" s="123"/>
      <c r="BH856" s="112"/>
      <c r="BI856" s="119">
        <f t="shared" si="541"/>
        <v>0</v>
      </c>
      <c r="BJ856" s="124"/>
      <c r="BK856" s="115">
        <f>IFERROR(IF(BJ856="",0,(SUMIF($G$3:BI$3,"金额-入",$G856:BI856)-SUMIF($G$3:BI$3,"金额-出",$G856:BI856))/(SUMIF($G$3:BI$3,"数量-入",$G856:BI856)-SUMIF($G$3:BI$3,"数量-出",$G856:BI856))),0)</f>
        <v>0</v>
      </c>
      <c r="BL856" s="115">
        <f t="shared" si="542"/>
        <v>0</v>
      </c>
      <c r="BM856" s="125"/>
      <c r="BN856" s="126"/>
      <c r="BO856" s="123"/>
      <c r="BP856" s="112"/>
      <c r="BQ856" s="119">
        <f t="shared" si="543"/>
        <v>0</v>
      </c>
      <c r="BR856" s="124"/>
      <c r="BS856" s="115">
        <f>IFERROR(IF(BR856="",0,(SUMIF($G$3:BQ$3,"金额-入",$G856:BQ856)-SUMIF($G$3:BQ$3,"金额-出",$G856:BQ856))/(SUMIF($G$3:BQ$3,"数量-入",$G856:BQ856)-SUMIF($G$3:BQ$3,"数量-出",$G856:BQ856))),0)</f>
        <v>0</v>
      </c>
      <c r="BT856" s="115">
        <f t="shared" si="544"/>
        <v>0</v>
      </c>
      <c r="BU856" s="125"/>
      <c r="BV856" s="126"/>
      <c r="BW856" s="123"/>
      <c r="BX856" s="112"/>
      <c r="BY856" s="119">
        <f t="shared" si="545"/>
        <v>0</v>
      </c>
      <c r="BZ856" s="124"/>
      <c r="CA856" s="115">
        <f>IFERROR(IF(BZ856="",0,(SUMIF($G$3:BY$3,"金额-入",$G856:BY856)-SUMIF($G$3:BY$3,"金额-出",$G856:BY856))/(SUMIF($G$3:BY$3,"数量-入",$G856:BY856)-SUMIF($G$3:BY$3,"数量-出",$G856:BY856))),0)</f>
        <v>0</v>
      </c>
      <c r="CB856" s="115">
        <f t="shared" si="546"/>
        <v>0</v>
      </c>
      <c r="CC856" s="125"/>
      <c r="CD856" s="126"/>
      <c r="CE856" s="123"/>
      <c r="CF856" s="112"/>
      <c r="CG856" s="119">
        <f t="shared" si="547"/>
        <v>0</v>
      </c>
      <c r="CH856" s="124"/>
      <c r="CI856" s="115">
        <f>IFERROR(IF(CH856="",0,(SUMIF($G$3:CG$3,"金额-入",$G856:CG856)-SUMIF($G$3:CG$3,"金额-出",$G856:CG856))/(SUMIF($G$3:CG$3,"数量-入",$G856:CG856)-SUMIF($G$3:CG$3,"数量-出",$G856:CG856))),0)</f>
        <v>0</v>
      </c>
      <c r="CJ856" s="115">
        <f t="shared" si="548"/>
        <v>0</v>
      </c>
      <c r="CK856" s="125"/>
      <c r="CL856" s="126"/>
      <c r="CM856" s="123"/>
      <c r="CN856" s="112"/>
      <c r="CO856" s="119">
        <f t="shared" si="549"/>
        <v>0</v>
      </c>
      <c r="CP856" s="124"/>
      <c r="CQ856" s="115">
        <f>IFERROR(IF(CP856="",0,(SUMIF($G$3:CO$3,"金额-入",$G856:CO856)-SUMIF($G$3:CO$3,"金额-出",$G856:CO856))/(SUMIF($G$3:CO$3,"数量-入",$G856:CO856)-SUMIF($G$3:CO$3,"数量-出",$G856:CO856))),0)</f>
        <v>0</v>
      </c>
      <c r="CR856" s="115">
        <f t="shared" si="550"/>
        <v>0</v>
      </c>
      <c r="CS856" s="125"/>
      <c r="CT856" s="126"/>
      <c r="CU856" s="123"/>
      <c r="CV856" s="112"/>
      <c r="CW856" s="119">
        <f t="shared" si="551"/>
        <v>0</v>
      </c>
      <c r="CX856" s="124"/>
      <c r="CY856" s="115">
        <f>IFERROR(IF(CX856="",0,(SUMIF($G$3:CW$3,"金额-入",$G856:CW856)-SUMIF($G$3:CW$3,"金额-出",$G856:CW856))/(SUMIF($G$3:CW$3,"数量-入",$G856:CW856)-SUMIF($G$3:CW$3,"数量-出",$G856:CW856))),0)</f>
        <v>0</v>
      </c>
      <c r="CZ856" s="115">
        <f t="shared" si="552"/>
        <v>0</v>
      </c>
      <c r="DA856" s="125"/>
      <c r="DB856" s="126"/>
      <c r="DC856" s="123"/>
      <c r="DD856" s="112"/>
      <c r="DE856" s="119">
        <f t="shared" si="553"/>
        <v>0</v>
      </c>
      <c r="DF856" s="124"/>
      <c r="DG856" s="115">
        <f>IFERROR(IF(DF856="",0,(SUMIF($G$3:DE$3,"金额-入",$G856:DE856)-SUMIF($G$3:DE$3,"金额-出",$G856:DE856))/(SUMIF($G$3:DE$3,"数量-入",$G856:DE856)-SUMIF($G$3:DE$3,"数量-出",$G856:DE856))),0)</f>
        <v>0</v>
      </c>
      <c r="DH856" s="115">
        <f t="shared" si="554"/>
        <v>0</v>
      </c>
      <c r="DI856" s="125"/>
      <c r="DJ856" s="126"/>
      <c r="DK856" s="109">
        <f t="array" ref="DK856">MIN(IF(($G$3:$DJ$3="单价")*(G856:DJ856&lt;&gt;0),G856:DJ856))</f>
        <v>0</v>
      </c>
      <c r="DL856" s="97">
        <f t="array" ref="DL856">MAX(IF($G$3:$DJ$3="单价",G856:DJ856))</f>
        <v>0</v>
      </c>
      <c r="DM856" s="115">
        <f t="shared" si="555"/>
        <v>0</v>
      </c>
      <c r="DN856" s="127"/>
      <c r="DO856" s="2"/>
      <c r="DP856" s="11">
        <f t="shared" si="556"/>
        <v>0</v>
      </c>
      <c r="DQ856" s="11">
        <f t="shared" si="557"/>
        <v>0</v>
      </c>
      <c r="DR856" s="11"/>
      <c r="DS856" s="11"/>
      <c r="DT856" s="11"/>
      <c r="DU856" s="2"/>
      <c r="DV856" s="2"/>
      <c r="DW856" s="2"/>
      <c r="DX856" s="2"/>
      <c r="DY856" s="2"/>
    </row>
    <row r="857" spans="1:129" ht="18" hidden="1" customHeight="1" outlineLevel="1" x14ac:dyDescent="0.15">
      <c r="A857" s="2"/>
      <c r="B857" s="53">
        <f t="shared" si="520"/>
        <v>853</v>
      </c>
      <c r="C857" s="5"/>
      <c r="D857" s="6"/>
      <c r="E857" s="7"/>
      <c r="F857" s="8"/>
      <c r="G857" s="111"/>
      <c r="H857" s="112"/>
      <c r="I857" s="113">
        <f t="shared" si="523"/>
        <v>0</v>
      </c>
      <c r="J857" s="114">
        <f t="shared" si="524"/>
        <v>0</v>
      </c>
      <c r="K857" s="115">
        <f t="shared" si="521"/>
        <v>0</v>
      </c>
      <c r="L857" s="113">
        <f t="shared" si="525"/>
        <v>0</v>
      </c>
      <c r="M857" s="114">
        <f t="shared" si="526"/>
        <v>0</v>
      </c>
      <c r="N857" s="115">
        <f t="shared" si="522"/>
        <v>0</v>
      </c>
      <c r="O857" s="113">
        <f t="shared" si="527"/>
        <v>0</v>
      </c>
      <c r="P857" s="116">
        <f t="shared" si="528"/>
        <v>0</v>
      </c>
      <c r="Q857" s="117">
        <f t="shared" si="529"/>
        <v>0</v>
      </c>
      <c r="R857" s="118">
        <f t="shared" si="530"/>
        <v>0</v>
      </c>
      <c r="S857" s="111"/>
      <c r="T857" s="112"/>
      <c r="U857" s="119">
        <f t="shared" si="531"/>
        <v>0</v>
      </c>
      <c r="V857" s="120"/>
      <c r="W857" s="115">
        <f>IFERROR(IF(V857="",0,(SUMIF($G$3:U$3,"金额-入",$G857:U857)-SUMIF($G$3:U$3,"金额-出",$G857:U857))/(SUMIF($G$3:U$3,"数量-入",$G857:U857)-SUMIF($G$3:U$3,"数量-出",$G857:U857))),0)</f>
        <v>0</v>
      </c>
      <c r="X857" s="115">
        <f t="shared" si="532"/>
        <v>0</v>
      </c>
      <c r="Y857" s="121"/>
      <c r="Z857" s="122"/>
      <c r="AA857" s="111"/>
      <c r="AB857" s="112"/>
      <c r="AC857" s="119">
        <f t="shared" si="533"/>
        <v>0</v>
      </c>
      <c r="AD857" s="120"/>
      <c r="AE857" s="115">
        <f>IFERROR(IF(AD857="",0,(SUMIF($G$3:AC$3,"金额-入",$G857:AC857)-SUMIF($G$3:AC$3,"金额-出",$G857:AC857))/(SUMIF($G$3:AC$3,"数量-入",$G857:AC857)-SUMIF($G$3:AC$3,"数量-出",$G857:AC857))),0)</f>
        <v>0</v>
      </c>
      <c r="AF857" s="115">
        <f t="shared" si="534"/>
        <v>0</v>
      </c>
      <c r="AG857" s="121"/>
      <c r="AH857" s="122"/>
      <c r="AI857" s="123"/>
      <c r="AJ857" s="112"/>
      <c r="AK857" s="119">
        <f t="shared" si="535"/>
        <v>0</v>
      </c>
      <c r="AL857" s="124"/>
      <c r="AM857" s="115">
        <f>IFERROR(IF(AL857="",0,(SUMIF($G$3:AK$3,"金额-入",$G857:AK857)-SUMIF($G$3:AK$3,"金额-出",$G857:AK857))/(SUMIF($G$3:AK$3,"数量-入",$G857:AK857)-SUMIF($G$3:AK$3,"数量-出",$G857:AK857))),0)</f>
        <v>0</v>
      </c>
      <c r="AN857" s="115">
        <f t="shared" si="536"/>
        <v>0</v>
      </c>
      <c r="AO857" s="125"/>
      <c r="AP857" s="126"/>
      <c r="AQ857" s="123"/>
      <c r="AR857" s="112"/>
      <c r="AS857" s="119">
        <f t="shared" si="537"/>
        <v>0</v>
      </c>
      <c r="AT857" s="124"/>
      <c r="AU857" s="115">
        <f>IFERROR(IF(AT857="",0,(SUMIF($G$3:AS$3,"金额-入",$G857:AS857)-SUMIF($G$3:AS$3,"金额-出",$G857:AS857))/(SUMIF($G$3:AS$3,"数量-入",$G857:AS857)-SUMIF($G$3:AS$3,"数量-出",$G857:AS857))),0)</f>
        <v>0</v>
      </c>
      <c r="AV857" s="115">
        <f t="shared" si="538"/>
        <v>0</v>
      </c>
      <c r="AW857" s="125"/>
      <c r="AX857" s="126"/>
      <c r="AY857" s="123"/>
      <c r="AZ857" s="112"/>
      <c r="BA857" s="119">
        <f t="shared" si="539"/>
        <v>0</v>
      </c>
      <c r="BB857" s="124"/>
      <c r="BC857" s="115">
        <f>IFERROR(IF(BB857="",0,(SUMIF($G$3:BA$3,"金额-入",$G857:BA857)-SUMIF($G$3:BA$3,"金额-出",$G857:BA857))/(SUMIF($G$3:BA$3,"数量-入",$G857:BA857)-SUMIF($G$3:BA$3,"数量-出",$G857:BA857))),0)</f>
        <v>0</v>
      </c>
      <c r="BD857" s="115">
        <f t="shared" si="540"/>
        <v>0</v>
      </c>
      <c r="BE857" s="125"/>
      <c r="BF857" s="126"/>
      <c r="BG857" s="123"/>
      <c r="BH857" s="112"/>
      <c r="BI857" s="119">
        <f t="shared" si="541"/>
        <v>0</v>
      </c>
      <c r="BJ857" s="124"/>
      <c r="BK857" s="115">
        <f>IFERROR(IF(BJ857="",0,(SUMIF($G$3:BI$3,"金额-入",$G857:BI857)-SUMIF($G$3:BI$3,"金额-出",$G857:BI857))/(SUMIF($G$3:BI$3,"数量-入",$G857:BI857)-SUMIF($G$3:BI$3,"数量-出",$G857:BI857))),0)</f>
        <v>0</v>
      </c>
      <c r="BL857" s="115">
        <f t="shared" si="542"/>
        <v>0</v>
      </c>
      <c r="BM857" s="125"/>
      <c r="BN857" s="126"/>
      <c r="BO857" s="123"/>
      <c r="BP857" s="112"/>
      <c r="BQ857" s="119">
        <f t="shared" si="543"/>
        <v>0</v>
      </c>
      <c r="BR857" s="124"/>
      <c r="BS857" s="115">
        <f>IFERROR(IF(BR857="",0,(SUMIF($G$3:BQ$3,"金额-入",$G857:BQ857)-SUMIF($G$3:BQ$3,"金额-出",$G857:BQ857))/(SUMIF($G$3:BQ$3,"数量-入",$G857:BQ857)-SUMIF($G$3:BQ$3,"数量-出",$G857:BQ857))),0)</f>
        <v>0</v>
      </c>
      <c r="BT857" s="115">
        <f t="shared" si="544"/>
        <v>0</v>
      </c>
      <c r="BU857" s="125"/>
      <c r="BV857" s="126"/>
      <c r="BW857" s="123"/>
      <c r="BX857" s="112"/>
      <c r="BY857" s="119">
        <f t="shared" si="545"/>
        <v>0</v>
      </c>
      <c r="BZ857" s="124"/>
      <c r="CA857" s="115">
        <f>IFERROR(IF(BZ857="",0,(SUMIF($G$3:BY$3,"金额-入",$G857:BY857)-SUMIF($G$3:BY$3,"金额-出",$G857:BY857))/(SUMIF($G$3:BY$3,"数量-入",$G857:BY857)-SUMIF($G$3:BY$3,"数量-出",$G857:BY857))),0)</f>
        <v>0</v>
      </c>
      <c r="CB857" s="115">
        <f t="shared" si="546"/>
        <v>0</v>
      </c>
      <c r="CC857" s="125"/>
      <c r="CD857" s="126"/>
      <c r="CE857" s="123"/>
      <c r="CF857" s="112"/>
      <c r="CG857" s="119">
        <f t="shared" si="547"/>
        <v>0</v>
      </c>
      <c r="CH857" s="124"/>
      <c r="CI857" s="115">
        <f>IFERROR(IF(CH857="",0,(SUMIF($G$3:CG$3,"金额-入",$G857:CG857)-SUMIF($G$3:CG$3,"金额-出",$G857:CG857))/(SUMIF($G$3:CG$3,"数量-入",$G857:CG857)-SUMIF($G$3:CG$3,"数量-出",$G857:CG857))),0)</f>
        <v>0</v>
      </c>
      <c r="CJ857" s="115">
        <f t="shared" si="548"/>
        <v>0</v>
      </c>
      <c r="CK857" s="125"/>
      <c r="CL857" s="126"/>
      <c r="CM857" s="123"/>
      <c r="CN857" s="112"/>
      <c r="CO857" s="119">
        <f t="shared" si="549"/>
        <v>0</v>
      </c>
      <c r="CP857" s="124"/>
      <c r="CQ857" s="115">
        <f>IFERROR(IF(CP857="",0,(SUMIF($G$3:CO$3,"金额-入",$G857:CO857)-SUMIF($G$3:CO$3,"金额-出",$G857:CO857))/(SUMIF($G$3:CO$3,"数量-入",$G857:CO857)-SUMIF($G$3:CO$3,"数量-出",$G857:CO857))),0)</f>
        <v>0</v>
      </c>
      <c r="CR857" s="115">
        <f t="shared" si="550"/>
        <v>0</v>
      </c>
      <c r="CS857" s="125"/>
      <c r="CT857" s="126"/>
      <c r="CU857" s="123"/>
      <c r="CV857" s="112"/>
      <c r="CW857" s="119">
        <f t="shared" si="551"/>
        <v>0</v>
      </c>
      <c r="CX857" s="124"/>
      <c r="CY857" s="115">
        <f>IFERROR(IF(CX857="",0,(SUMIF($G$3:CW$3,"金额-入",$G857:CW857)-SUMIF($G$3:CW$3,"金额-出",$G857:CW857))/(SUMIF($G$3:CW$3,"数量-入",$G857:CW857)-SUMIF($G$3:CW$3,"数量-出",$G857:CW857))),0)</f>
        <v>0</v>
      </c>
      <c r="CZ857" s="115">
        <f t="shared" si="552"/>
        <v>0</v>
      </c>
      <c r="DA857" s="125"/>
      <c r="DB857" s="126"/>
      <c r="DC857" s="123"/>
      <c r="DD857" s="112"/>
      <c r="DE857" s="119">
        <f t="shared" si="553"/>
        <v>0</v>
      </c>
      <c r="DF857" s="124"/>
      <c r="DG857" s="115">
        <f>IFERROR(IF(DF857="",0,(SUMIF($G$3:DE$3,"金额-入",$G857:DE857)-SUMIF($G$3:DE$3,"金额-出",$G857:DE857))/(SUMIF($G$3:DE$3,"数量-入",$G857:DE857)-SUMIF($G$3:DE$3,"数量-出",$G857:DE857))),0)</f>
        <v>0</v>
      </c>
      <c r="DH857" s="115">
        <f t="shared" si="554"/>
        <v>0</v>
      </c>
      <c r="DI857" s="125"/>
      <c r="DJ857" s="126"/>
      <c r="DK857" s="109">
        <f t="array" ref="DK857">MIN(IF(($G$3:$DJ$3="单价")*(G857:DJ857&lt;&gt;0),G857:DJ857))</f>
        <v>0</v>
      </c>
      <c r="DL857" s="97">
        <f t="array" ref="DL857">MAX(IF($G$3:$DJ$3="单价",G857:DJ857))</f>
        <v>0</v>
      </c>
      <c r="DM857" s="115">
        <f t="shared" si="555"/>
        <v>0</v>
      </c>
      <c r="DN857" s="127"/>
      <c r="DO857" s="2"/>
      <c r="DP857" s="11">
        <f t="shared" si="556"/>
        <v>0</v>
      </c>
      <c r="DQ857" s="11">
        <f t="shared" si="557"/>
        <v>0</v>
      </c>
      <c r="DR857" s="11"/>
      <c r="DS857" s="11"/>
      <c r="DT857" s="11"/>
      <c r="DU857" s="2"/>
      <c r="DV857" s="2"/>
      <c r="DW857" s="2"/>
      <c r="DX857" s="2"/>
      <c r="DY857" s="2"/>
    </row>
    <row r="858" spans="1:129" ht="18" hidden="1" customHeight="1" outlineLevel="1" x14ac:dyDescent="0.15">
      <c r="A858" s="2"/>
      <c r="B858" s="53">
        <f t="shared" si="520"/>
        <v>854</v>
      </c>
      <c r="C858" s="5"/>
      <c r="D858" s="6"/>
      <c r="E858" s="7"/>
      <c r="F858" s="8"/>
      <c r="G858" s="111"/>
      <c r="H858" s="112"/>
      <c r="I858" s="113">
        <f t="shared" si="523"/>
        <v>0</v>
      </c>
      <c r="J858" s="114">
        <f t="shared" si="524"/>
        <v>0</v>
      </c>
      <c r="K858" s="115">
        <f t="shared" si="521"/>
        <v>0</v>
      </c>
      <c r="L858" s="113">
        <f t="shared" si="525"/>
        <v>0</v>
      </c>
      <c r="M858" s="114">
        <f t="shared" si="526"/>
        <v>0</v>
      </c>
      <c r="N858" s="115">
        <f t="shared" si="522"/>
        <v>0</v>
      </c>
      <c r="O858" s="113">
        <f t="shared" si="527"/>
        <v>0</v>
      </c>
      <c r="P858" s="116">
        <f t="shared" si="528"/>
        <v>0</v>
      </c>
      <c r="Q858" s="117">
        <f t="shared" si="529"/>
        <v>0</v>
      </c>
      <c r="R858" s="118">
        <f t="shared" si="530"/>
        <v>0</v>
      </c>
      <c r="S858" s="111"/>
      <c r="T858" s="112"/>
      <c r="U858" s="119">
        <f t="shared" si="531"/>
        <v>0</v>
      </c>
      <c r="V858" s="120"/>
      <c r="W858" s="115">
        <f>IFERROR(IF(V858="",0,(SUMIF($G$3:U$3,"金额-入",$G858:U858)-SUMIF($G$3:U$3,"金额-出",$G858:U858))/(SUMIF($G$3:U$3,"数量-入",$G858:U858)-SUMIF($G$3:U$3,"数量-出",$G858:U858))),0)</f>
        <v>0</v>
      </c>
      <c r="X858" s="115">
        <f t="shared" si="532"/>
        <v>0</v>
      </c>
      <c r="Y858" s="121"/>
      <c r="Z858" s="122"/>
      <c r="AA858" s="111"/>
      <c r="AB858" s="112"/>
      <c r="AC858" s="119">
        <f t="shared" si="533"/>
        <v>0</v>
      </c>
      <c r="AD858" s="120"/>
      <c r="AE858" s="115">
        <f>IFERROR(IF(AD858="",0,(SUMIF($G$3:AC$3,"金额-入",$G858:AC858)-SUMIF($G$3:AC$3,"金额-出",$G858:AC858))/(SUMIF($G$3:AC$3,"数量-入",$G858:AC858)-SUMIF($G$3:AC$3,"数量-出",$G858:AC858))),0)</f>
        <v>0</v>
      </c>
      <c r="AF858" s="115">
        <f t="shared" si="534"/>
        <v>0</v>
      </c>
      <c r="AG858" s="121"/>
      <c r="AH858" s="122"/>
      <c r="AI858" s="123"/>
      <c r="AJ858" s="112"/>
      <c r="AK858" s="119">
        <f t="shared" si="535"/>
        <v>0</v>
      </c>
      <c r="AL858" s="124"/>
      <c r="AM858" s="115">
        <f>IFERROR(IF(AL858="",0,(SUMIF($G$3:AK$3,"金额-入",$G858:AK858)-SUMIF($G$3:AK$3,"金额-出",$G858:AK858))/(SUMIF($G$3:AK$3,"数量-入",$G858:AK858)-SUMIF($G$3:AK$3,"数量-出",$G858:AK858))),0)</f>
        <v>0</v>
      </c>
      <c r="AN858" s="115">
        <f t="shared" si="536"/>
        <v>0</v>
      </c>
      <c r="AO858" s="125"/>
      <c r="AP858" s="126"/>
      <c r="AQ858" s="123"/>
      <c r="AR858" s="112"/>
      <c r="AS858" s="119">
        <f t="shared" si="537"/>
        <v>0</v>
      </c>
      <c r="AT858" s="124"/>
      <c r="AU858" s="115">
        <f>IFERROR(IF(AT858="",0,(SUMIF($G$3:AS$3,"金额-入",$G858:AS858)-SUMIF($G$3:AS$3,"金额-出",$G858:AS858))/(SUMIF($G$3:AS$3,"数量-入",$G858:AS858)-SUMIF($G$3:AS$3,"数量-出",$G858:AS858))),0)</f>
        <v>0</v>
      </c>
      <c r="AV858" s="115">
        <f t="shared" si="538"/>
        <v>0</v>
      </c>
      <c r="AW858" s="125"/>
      <c r="AX858" s="126"/>
      <c r="AY858" s="123"/>
      <c r="AZ858" s="112"/>
      <c r="BA858" s="119">
        <f t="shared" si="539"/>
        <v>0</v>
      </c>
      <c r="BB858" s="124"/>
      <c r="BC858" s="115">
        <f>IFERROR(IF(BB858="",0,(SUMIF($G$3:BA$3,"金额-入",$G858:BA858)-SUMIF($G$3:BA$3,"金额-出",$G858:BA858))/(SUMIF($G$3:BA$3,"数量-入",$G858:BA858)-SUMIF($G$3:BA$3,"数量-出",$G858:BA858))),0)</f>
        <v>0</v>
      </c>
      <c r="BD858" s="115">
        <f t="shared" si="540"/>
        <v>0</v>
      </c>
      <c r="BE858" s="125"/>
      <c r="BF858" s="126"/>
      <c r="BG858" s="123"/>
      <c r="BH858" s="112"/>
      <c r="BI858" s="119">
        <f t="shared" si="541"/>
        <v>0</v>
      </c>
      <c r="BJ858" s="124"/>
      <c r="BK858" s="115">
        <f>IFERROR(IF(BJ858="",0,(SUMIF($G$3:BI$3,"金额-入",$G858:BI858)-SUMIF($G$3:BI$3,"金额-出",$G858:BI858))/(SUMIF($G$3:BI$3,"数量-入",$G858:BI858)-SUMIF($G$3:BI$3,"数量-出",$G858:BI858))),0)</f>
        <v>0</v>
      </c>
      <c r="BL858" s="115">
        <f t="shared" si="542"/>
        <v>0</v>
      </c>
      <c r="BM858" s="125"/>
      <c r="BN858" s="126"/>
      <c r="BO858" s="123"/>
      <c r="BP858" s="112"/>
      <c r="BQ858" s="119">
        <f t="shared" si="543"/>
        <v>0</v>
      </c>
      <c r="BR858" s="124"/>
      <c r="BS858" s="115">
        <f>IFERROR(IF(BR858="",0,(SUMIF($G$3:BQ$3,"金额-入",$G858:BQ858)-SUMIF($G$3:BQ$3,"金额-出",$G858:BQ858))/(SUMIF($G$3:BQ$3,"数量-入",$G858:BQ858)-SUMIF($G$3:BQ$3,"数量-出",$G858:BQ858))),0)</f>
        <v>0</v>
      </c>
      <c r="BT858" s="115">
        <f t="shared" si="544"/>
        <v>0</v>
      </c>
      <c r="BU858" s="125"/>
      <c r="BV858" s="126"/>
      <c r="BW858" s="123"/>
      <c r="BX858" s="112"/>
      <c r="BY858" s="119">
        <f t="shared" si="545"/>
        <v>0</v>
      </c>
      <c r="BZ858" s="124"/>
      <c r="CA858" s="115">
        <f>IFERROR(IF(BZ858="",0,(SUMIF($G$3:BY$3,"金额-入",$G858:BY858)-SUMIF($G$3:BY$3,"金额-出",$G858:BY858))/(SUMIF($G$3:BY$3,"数量-入",$G858:BY858)-SUMIF($G$3:BY$3,"数量-出",$G858:BY858))),0)</f>
        <v>0</v>
      </c>
      <c r="CB858" s="115">
        <f t="shared" si="546"/>
        <v>0</v>
      </c>
      <c r="CC858" s="125"/>
      <c r="CD858" s="126"/>
      <c r="CE858" s="123"/>
      <c r="CF858" s="112"/>
      <c r="CG858" s="119">
        <f t="shared" si="547"/>
        <v>0</v>
      </c>
      <c r="CH858" s="124"/>
      <c r="CI858" s="115">
        <f>IFERROR(IF(CH858="",0,(SUMIF($G$3:CG$3,"金额-入",$G858:CG858)-SUMIF($G$3:CG$3,"金额-出",$G858:CG858))/(SUMIF($G$3:CG$3,"数量-入",$G858:CG858)-SUMIF($G$3:CG$3,"数量-出",$G858:CG858))),0)</f>
        <v>0</v>
      </c>
      <c r="CJ858" s="115">
        <f t="shared" si="548"/>
        <v>0</v>
      </c>
      <c r="CK858" s="125"/>
      <c r="CL858" s="126"/>
      <c r="CM858" s="123"/>
      <c r="CN858" s="112"/>
      <c r="CO858" s="119">
        <f t="shared" si="549"/>
        <v>0</v>
      </c>
      <c r="CP858" s="124"/>
      <c r="CQ858" s="115">
        <f>IFERROR(IF(CP858="",0,(SUMIF($G$3:CO$3,"金额-入",$G858:CO858)-SUMIF($G$3:CO$3,"金额-出",$G858:CO858))/(SUMIF($G$3:CO$3,"数量-入",$G858:CO858)-SUMIF($G$3:CO$3,"数量-出",$G858:CO858))),0)</f>
        <v>0</v>
      </c>
      <c r="CR858" s="115">
        <f t="shared" si="550"/>
        <v>0</v>
      </c>
      <c r="CS858" s="125"/>
      <c r="CT858" s="126"/>
      <c r="CU858" s="123"/>
      <c r="CV858" s="112"/>
      <c r="CW858" s="119">
        <f t="shared" si="551"/>
        <v>0</v>
      </c>
      <c r="CX858" s="124"/>
      <c r="CY858" s="115">
        <f>IFERROR(IF(CX858="",0,(SUMIF($G$3:CW$3,"金额-入",$G858:CW858)-SUMIF($G$3:CW$3,"金额-出",$G858:CW858))/(SUMIF($G$3:CW$3,"数量-入",$G858:CW858)-SUMIF($G$3:CW$3,"数量-出",$G858:CW858))),0)</f>
        <v>0</v>
      </c>
      <c r="CZ858" s="115">
        <f t="shared" si="552"/>
        <v>0</v>
      </c>
      <c r="DA858" s="125"/>
      <c r="DB858" s="126"/>
      <c r="DC858" s="123"/>
      <c r="DD858" s="112"/>
      <c r="DE858" s="119">
        <f t="shared" si="553"/>
        <v>0</v>
      </c>
      <c r="DF858" s="124"/>
      <c r="DG858" s="115">
        <f>IFERROR(IF(DF858="",0,(SUMIF($G$3:DE$3,"金额-入",$G858:DE858)-SUMIF($G$3:DE$3,"金额-出",$G858:DE858))/(SUMIF($G$3:DE$3,"数量-入",$G858:DE858)-SUMIF($G$3:DE$3,"数量-出",$G858:DE858))),0)</f>
        <v>0</v>
      </c>
      <c r="DH858" s="115">
        <f t="shared" si="554"/>
        <v>0</v>
      </c>
      <c r="DI858" s="125"/>
      <c r="DJ858" s="126"/>
      <c r="DK858" s="109">
        <f t="array" ref="DK858">MIN(IF(($G$3:$DJ$3="单价")*(G858:DJ858&lt;&gt;0),G858:DJ858))</f>
        <v>0</v>
      </c>
      <c r="DL858" s="97">
        <f t="array" ref="DL858">MAX(IF($G$3:$DJ$3="单价",G858:DJ858))</f>
        <v>0</v>
      </c>
      <c r="DM858" s="115">
        <f t="shared" si="555"/>
        <v>0</v>
      </c>
      <c r="DN858" s="127"/>
      <c r="DO858" s="2"/>
      <c r="DP858" s="11">
        <f t="shared" si="556"/>
        <v>0</v>
      </c>
      <c r="DQ858" s="11">
        <f t="shared" si="557"/>
        <v>0</v>
      </c>
      <c r="DR858" s="11"/>
      <c r="DS858" s="11"/>
      <c r="DT858" s="11"/>
      <c r="DU858" s="2"/>
      <c r="DV858" s="2"/>
      <c r="DW858" s="2"/>
      <c r="DX858" s="2"/>
      <c r="DY858" s="2"/>
    </row>
    <row r="859" spans="1:129" ht="18" hidden="1" customHeight="1" outlineLevel="1" x14ac:dyDescent="0.15">
      <c r="A859" s="2"/>
      <c r="B859" s="53">
        <f t="shared" si="520"/>
        <v>855</v>
      </c>
      <c r="C859" s="5"/>
      <c r="D859" s="6"/>
      <c r="E859" s="7"/>
      <c r="F859" s="8"/>
      <c r="G859" s="111"/>
      <c r="H859" s="112"/>
      <c r="I859" s="113">
        <f t="shared" si="523"/>
        <v>0</v>
      </c>
      <c r="J859" s="114">
        <f t="shared" si="524"/>
        <v>0</v>
      </c>
      <c r="K859" s="115">
        <f t="shared" si="521"/>
        <v>0</v>
      </c>
      <c r="L859" s="113">
        <f t="shared" si="525"/>
        <v>0</v>
      </c>
      <c r="M859" s="114">
        <f t="shared" si="526"/>
        <v>0</v>
      </c>
      <c r="N859" s="115">
        <f t="shared" si="522"/>
        <v>0</v>
      </c>
      <c r="O859" s="113">
        <f t="shared" si="527"/>
        <v>0</v>
      </c>
      <c r="P859" s="116">
        <f t="shared" si="528"/>
        <v>0</v>
      </c>
      <c r="Q859" s="117">
        <f t="shared" si="529"/>
        <v>0</v>
      </c>
      <c r="R859" s="118">
        <f t="shared" si="530"/>
        <v>0</v>
      </c>
      <c r="S859" s="111"/>
      <c r="T859" s="112"/>
      <c r="U859" s="119">
        <f t="shared" si="531"/>
        <v>0</v>
      </c>
      <c r="V859" s="120"/>
      <c r="W859" s="115">
        <f>IFERROR(IF(V859="",0,(SUMIF($G$3:U$3,"金额-入",$G859:U859)-SUMIF($G$3:U$3,"金额-出",$G859:U859))/(SUMIF($G$3:U$3,"数量-入",$G859:U859)-SUMIF($G$3:U$3,"数量-出",$G859:U859))),0)</f>
        <v>0</v>
      </c>
      <c r="X859" s="115">
        <f t="shared" si="532"/>
        <v>0</v>
      </c>
      <c r="Y859" s="121"/>
      <c r="Z859" s="122"/>
      <c r="AA859" s="111"/>
      <c r="AB859" s="112"/>
      <c r="AC859" s="119">
        <f t="shared" si="533"/>
        <v>0</v>
      </c>
      <c r="AD859" s="120"/>
      <c r="AE859" s="115">
        <f>IFERROR(IF(AD859="",0,(SUMIF($G$3:AC$3,"金额-入",$G859:AC859)-SUMIF($G$3:AC$3,"金额-出",$G859:AC859))/(SUMIF($G$3:AC$3,"数量-入",$G859:AC859)-SUMIF($G$3:AC$3,"数量-出",$G859:AC859))),0)</f>
        <v>0</v>
      </c>
      <c r="AF859" s="115">
        <f t="shared" si="534"/>
        <v>0</v>
      </c>
      <c r="AG859" s="121"/>
      <c r="AH859" s="122"/>
      <c r="AI859" s="123"/>
      <c r="AJ859" s="112"/>
      <c r="AK859" s="119">
        <f t="shared" si="535"/>
        <v>0</v>
      </c>
      <c r="AL859" s="124"/>
      <c r="AM859" s="115">
        <f>IFERROR(IF(AL859="",0,(SUMIF($G$3:AK$3,"金额-入",$G859:AK859)-SUMIF($G$3:AK$3,"金额-出",$G859:AK859))/(SUMIF($G$3:AK$3,"数量-入",$G859:AK859)-SUMIF($G$3:AK$3,"数量-出",$G859:AK859))),0)</f>
        <v>0</v>
      </c>
      <c r="AN859" s="115">
        <f t="shared" si="536"/>
        <v>0</v>
      </c>
      <c r="AO859" s="125"/>
      <c r="AP859" s="126"/>
      <c r="AQ859" s="123"/>
      <c r="AR859" s="112"/>
      <c r="AS859" s="119">
        <f t="shared" si="537"/>
        <v>0</v>
      </c>
      <c r="AT859" s="124"/>
      <c r="AU859" s="115">
        <f>IFERROR(IF(AT859="",0,(SUMIF($G$3:AS$3,"金额-入",$G859:AS859)-SUMIF($G$3:AS$3,"金额-出",$G859:AS859))/(SUMIF($G$3:AS$3,"数量-入",$G859:AS859)-SUMIF($G$3:AS$3,"数量-出",$G859:AS859))),0)</f>
        <v>0</v>
      </c>
      <c r="AV859" s="115">
        <f t="shared" si="538"/>
        <v>0</v>
      </c>
      <c r="AW859" s="125"/>
      <c r="AX859" s="126"/>
      <c r="AY859" s="123"/>
      <c r="AZ859" s="112"/>
      <c r="BA859" s="119">
        <f t="shared" si="539"/>
        <v>0</v>
      </c>
      <c r="BB859" s="124"/>
      <c r="BC859" s="115">
        <f>IFERROR(IF(BB859="",0,(SUMIF($G$3:BA$3,"金额-入",$G859:BA859)-SUMIF($G$3:BA$3,"金额-出",$G859:BA859))/(SUMIF($G$3:BA$3,"数量-入",$G859:BA859)-SUMIF($G$3:BA$3,"数量-出",$G859:BA859))),0)</f>
        <v>0</v>
      </c>
      <c r="BD859" s="115">
        <f t="shared" si="540"/>
        <v>0</v>
      </c>
      <c r="BE859" s="125"/>
      <c r="BF859" s="126"/>
      <c r="BG859" s="123"/>
      <c r="BH859" s="112"/>
      <c r="BI859" s="119">
        <f t="shared" si="541"/>
        <v>0</v>
      </c>
      <c r="BJ859" s="124"/>
      <c r="BK859" s="115">
        <f>IFERROR(IF(BJ859="",0,(SUMIF($G$3:BI$3,"金额-入",$G859:BI859)-SUMIF($G$3:BI$3,"金额-出",$G859:BI859))/(SUMIF($G$3:BI$3,"数量-入",$G859:BI859)-SUMIF($G$3:BI$3,"数量-出",$G859:BI859))),0)</f>
        <v>0</v>
      </c>
      <c r="BL859" s="115">
        <f t="shared" si="542"/>
        <v>0</v>
      </c>
      <c r="BM859" s="125"/>
      <c r="BN859" s="126"/>
      <c r="BO859" s="123"/>
      <c r="BP859" s="112"/>
      <c r="BQ859" s="119">
        <f t="shared" si="543"/>
        <v>0</v>
      </c>
      <c r="BR859" s="124"/>
      <c r="BS859" s="115">
        <f>IFERROR(IF(BR859="",0,(SUMIF($G$3:BQ$3,"金额-入",$G859:BQ859)-SUMIF($G$3:BQ$3,"金额-出",$G859:BQ859))/(SUMIF($G$3:BQ$3,"数量-入",$G859:BQ859)-SUMIF($G$3:BQ$3,"数量-出",$G859:BQ859))),0)</f>
        <v>0</v>
      </c>
      <c r="BT859" s="115">
        <f t="shared" si="544"/>
        <v>0</v>
      </c>
      <c r="BU859" s="125"/>
      <c r="BV859" s="126"/>
      <c r="BW859" s="123"/>
      <c r="BX859" s="112"/>
      <c r="BY859" s="119">
        <f t="shared" si="545"/>
        <v>0</v>
      </c>
      <c r="BZ859" s="124"/>
      <c r="CA859" s="115">
        <f>IFERROR(IF(BZ859="",0,(SUMIF($G$3:BY$3,"金额-入",$G859:BY859)-SUMIF($G$3:BY$3,"金额-出",$G859:BY859))/(SUMIF($G$3:BY$3,"数量-入",$G859:BY859)-SUMIF($G$3:BY$3,"数量-出",$G859:BY859))),0)</f>
        <v>0</v>
      </c>
      <c r="CB859" s="115">
        <f t="shared" si="546"/>
        <v>0</v>
      </c>
      <c r="CC859" s="125"/>
      <c r="CD859" s="126"/>
      <c r="CE859" s="123"/>
      <c r="CF859" s="112"/>
      <c r="CG859" s="119">
        <f t="shared" si="547"/>
        <v>0</v>
      </c>
      <c r="CH859" s="124"/>
      <c r="CI859" s="115">
        <f>IFERROR(IF(CH859="",0,(SUMIF($G$3:CG$3,"金额-入",$G859:CG859)-SUMIF($G$3:CG$3,"金额-出",$G859:CG859))/(SUMIF($G$3:CG$3,"数量-入",$G859:CG859)-SUMIF($G$3:CG$3,"数量-出",$G859:CG859))),0)</f>
        <v>0</v>
      </c>
      <c r="CJ859" s="115">
        <f t="shared" si="548"/>
        <v>0</v>
      </c>
      <c r="CK859" s="125"/>
      <c r="CL859" s="126"/>
      <c r="CM859" s="123"/>
      <c r="CN859" s="112"/>
      <c r="CO859" s="119">
        <f t="shared" si="549"/>
        <v>0</v>
      </c>
      <c r="CP859" s="124"/>
      <c r="CQ859" s="115">
        <f>IFERROR(IF(CP859="",0,(SUMIF($G$3:CO$3,"金额-入",$G859:CO859)-SUMIF($G$3:CO$3,"金额-出",$G859:CO859))/(SUMIF($G$3:CO$3,"数量-入",$G859:CO859)-SUMIF($G$3:CO$3,"数量-出",$G859:CO859))),0)</f>
        <v>0</v>
      </c>
      <c r="CR859" s="115">
        <f t="shared" si="550"/>
        <v>0</v>
      </c>
      <c r="CS859" s="125"/>
      <c r="CT859" s="126"/>
      <c r="CU859" s="123"/>
      <c r="CV859" s="112"/>
      <c r="CW859" s="119">
        <f t="shared" si="551"/>
        <v>0</v>
      </c>
      <c r="CX859" s="124"/>
      <c r="CY859" s="115">
        <f>IFERROR(IF(CX859="",0,(SUMIF($G$3:CW$3,"金额-入",$G859:CW859)-SUMIF($G$3:CW$3,"金额-出",$G859:CW859))/(SUMIF($G$3:CW$3,"数量-入",$G859:CW859)-SUMIF($G$3:CW$3,"数量-出",$G859:CW859))),0)</f>
        <v>0</v>
      </c>
      <c r="CZ859" s="115">
        <f t="shared" si="552"/>
        <v>0</v>
      </c>
      <c r="DA859" s="125"/>
      <c r="DB859" s="126"/>
      <c r="DC859" s="123"/>
      <c r="DD859" s="112"/>
      <c r="DE859" s="119">
        <f t="shared" si="553"/>
        <v>0</v>
      </c>
      <c r="DF859" s="124"/>
      <c r="DG859" s="115">
        <f>IFERROR(IF(DF859="",0,(SUMIF($G$3:DE$3,"金额-入",$G859:DE859)-SUMIF($G$3:DE$3,"金额-出",$G859:DE859))/(SUMIF($G$3:DE$3,"数量-入",$G859:DE859)-SUMIF($G$3:DE$3,"数量-出",$G859:DE859))),0)</f>
        <v>0</v>
      </c>
      <c r="DH859" s="115">
        <f t="shared" si="554"/>
        <v>0</v>
      </c>
      <c r="DI859" s="125"/>
      <c r="DJ859" s="126"/>
      <c r="DK859" s="109">
        <f t="array" ref="DK859">MIN(IF(($G$3:$DJ$3="单价")*(G859:DJ859&lt;&gt;0),G859:DJ859))</f>
        <v>0</v>
      </c>
      <c r="DL859" s="97">
        <f t="array" ref="DL859">MAX(IF($G$3:$DJ$3="单价",G859:DJ859))</f>
        <v>0</v>
      </c>
      <c r="DM859" s="115">
        <f t="shared" si="555"/>
        <v>0</v>
      </c>
      <c r="DN859" s="127"/>
      <c r="DO859" s="2"/>
      <c r="DP859" s="11">
        <f t="shared" si="556"/>
        <v>0</v>
      </c>
      <c r="DQ859" s="11">
        <f t="shared" si="557"/>
        <v>0</v>
      </c>
      <c r="DR859" s="11"/>
      <c r="DS859" s="11"/>
      <c r="DT859" s="11"/>
      <c r="DU859" s="2"/>
      <c r="DV859" s="2"/>
      <c r="DW859" s="2"/>
      <c r="DX859" s="2"/>
      <c r="DY859" s="2"/>
    </row>
    <row r="860" spans="1:129" ht="18" hidden="1" customHeight="1" outlineLevel="1" x14ac:dyDescent="0.15">
      <c r="A860" s="2"/>
      <c r="B860" s="53">
        <f t="shared" si="520"/>
        <v>856</v>
      </c>
      <c r="C860" s="5"/>
      <c r="D860" s="6"/>
      <c r="E860" s="7"/>
      <c r="F860" s="8"/>
      <c r="G860" s="111"/>
      <c r="H860" s="112"/>
      <c r="I860" s="113">
        <f t="shared" si="523"/>
        <v>0</v>
      </c>
      <c r="J860" s="114">
        <f t="shared" si="524"/>
        <v>0</v>
      </c>
      <c r="K860" s="115">
        <f t="shared" si="521"/>
        <v>0</v>
      </c>
      <c r="L860" s="113">
        <f t="shared" si="525"/>
        <v>0</v>
      </c>
      <c r="M860" s="114">
        <f t="shared" si="526"/>
        <v>0</v>
      </c>
      <c r="N860" s="115">
        <f t="shared" si="522"/>
        <v>0</v>
      </c>
      <c r="O860" s="113">
        <f t="shared" si="527"/>
        <v>0</v>
      </c>
      <c r="P860" s="116">
        <f t="shared" si="528"/>
        <v>0</v>
      </c>
      <c r="Q860" s="117">
        <f t="shared" si="529"/>
        <v>0</v>
      </c>
      <c r="R860" s="118">
        <f t="shared" si="530"/>
        <v>0</v>
      </c>
      <c r="S860" s="111"/>
      <c r="T860" s="112"/>
      <c r="U860" s="119">
        <f t="shared" si="531"/>
        <v>0</v>
      </c>
      <c r="V860" s="120"/>
      <c r="W860" s="115">
        <f>IFERROR(IF(V860="",0,(SUMIF($G$3:U$3,"金额-入",$G860:U860)-SUMIF($G$3:U$3,"金额-出",$G860:U860))/(SUMIF($G$3:U$3,"数量-入",$G860:U860)-SUMIF($G$3:U$3,"数量-出",$G860:U860))),0)</f>
        <v>0</v>
      </c>
      <c r="X860" s="115">
        <f t="shared" si="532"/>
        <v>0</v>
      </c>
      <c r="Y860" s="121"/>
      <c r="Z860" s="122"/>
      <c r="AA860" s="111"/>
      <c r="AB860" s="112"/>
      <c r="AC860" s="119">
        <f t="shared" si="533"/>
        <v>0</v>
      </c>
      <c r="AD860" s="120"/>
      <c r="AE860" s="115">
        <f>IFERROR(IF(AD860="",0,(SUMIF($G$3:AC$3,"金额-入",$G860:AC860)-SUMIF($G$3:AC$3,"金额-出",$G860:AC860))/(SUMIF($G$3:AC$3,"数量-入",$G860:AC860)-SUMIF($G$3:AC$3,"数量-出",$G860:AC860))),0)</f>
        <v>0</v>
      </c>
      <c r="AF860" s="115">
        <f t="shared" si="534"/>
        <v>0</v>
      </c>
      <c r="AG860" s="121"/>
      <c r="AH860" s="122"/>
      <c r="AI860" s="123"/>
      <c r="AJ860" s="112"/>
      <c r="AK860" s="119">
        <f t="shared" si="535"/>
        <v>0</v>
      </c>
      <c r="AL860" s="124"/>
      <c r="AM860" s="115">
        <f>IFERROR(IF(AL860="",0,(SUMIF($G$3:AK$3,"金额-入",$G860:AK860)-SUMIF($G$3:AK$3,"金额-出",$G860:AK860))/(SUMIF($G$3:AK$3,"数量-入",$G860:AK860)-SUMIF($G$3:AK$3,"数量-出",$G860:AK860))),0)</f>
        <v>0</v>
      </c>
      <c r="AN860" s="115">
        <f t="shared" si="536"/>
        <v>0</v>
      </c>
      <c r="AO860" s="125"/>
      <c r="AP860" s="126"/>
      <c r="AQ860" s="123"/>
      <c r="AR860" s="112"/>
      <c r="AS860" s="119">
        <f t="shared" si="537"/>
        <v>0</v>
      </c>
      <c r="AT860" s="124"/>
      <c r="AU860" s="115">
        <f>IFERROR(IF(AT860="",0,(SUMIF($G$3:AS$3,"金额-入",$G860:AS860)-SUMIF($G$3:AS$3,"金额-出",$G860:AS860))/(SUMIF($G$3:AS$3,"数量-入",$G860:AS860)-SUMIF($G$3:AS$3,"数量-出",$G860:AS860))),0)</f>
        <v>0</v>
      </c>
      <c r="AV860" s="115">
        <f t="shared" si="538"/>
        <v>0</v>
      </c>
      <c r="AW860" s="125"/>
      <c r="AX860" s="126"/>
      <c r="AY860" s="123"/>
      <c r="AZ860" s="112"/>
      <c r="BA860" s="119">
        <f t="shared" si="539"/>
        <v>0</v>
      </c>
      <c r="BB860" s="124"/>
      <c r="BC860" s="115">
        <f>IFERROR(IF(BB860="",0,(SUMIF($G$3:BA$3,"金额-入",$G860:BA860)-SUMIF($G$3:BA$3,"金额-出",$G860:BA860))/(SUMIF($G$3:BA$3,"数量-入",$G860:BA860)-SUMIF($G$3:BA$3,"数量-出",$G860:BA860))),0)</f>
        <v>0</v>
      </c>
      <c r="BD860" s="115">
        <f t="shared" si="540"/>
        <v>0</v>
      </c>
      <c r="BE860" s="125"/>
      <c r="BF860" s="126"/>
      <c r="BG860" s="123"/>
      <c r="BH860" s="112"/>
      <c r="BI860" s="119">
        <f t="shared" si="541"/>
        <v>0</v>
      </c>
      <c r="BJ860" s="124"/>
      <c r="BK860" s="115">
        <f>IFERROR(IF(BJ860="",0,(SUMIF($G$3:BI$3,"金额-入",$G860:BI860)-SUMIF($G$3:BI$3,"金额-出",$G860:BI860))/(SUMIF($G$3:BI$3,"数量-入",$G860:BI860)-SUMIF($G$3:BI$3,"数量-出",$G860:BI860))),0)</f>
        <v>0</v>
      </c>
      <c r="BL860" s="115">
        <f t="shared" si="542"/>
        <v>0</v>
      </c>
      <c r="BM860" s="125"/>
      <c r="BN860" s="126"/>
      <c r="BO860" s="123"/>
      <c r="BP860" s="112"/>
      <c r="BQ860" s="119">
        <f t="shared" si="543"/>
        <v>0</v>
      </c>
      <c r="BR860" s="124"/>
      <c r="BS860" s="115">
        <f>IFERROR(IF(BR860="",0,(SUMIF($G$3:BQ$3,"金额-入",$G860:BQ860)-SUMIF($G$3:BQ$3,"金额-出",$G860:BQ860))/(SUMIF($G$3:BQ$3,"数量-入",$G860:BQ860)-SUMIF($G$3:BQ$3,"数量-出",$G860:BQ860))),0)</f>
        <v>0</v>
      </c>
      <c r="BT860" s="115">
        <f t="shared" si="544"/>
        <v>0</v>
      </c>
      <c r="BU860" s="125"/>
      <c r="BV860" s="126"/>
      <c r="BW860" s="123"/>
      <c r="BX860" s="112"/>
      <c r="BY860" s="119">
        <f t="shared" si="545"/>
        <v>0</v>
      </c>
      <c r="BZ860" s="124"/>
      <c r="CA860" s="115">
        <f>IFERROR(IF(BZ860="",0,(SUMIF($G$3:BY$3,"金额-入",$G860:BY860)-SUMIF($G$3:BY$3,"金额-出",$G860:BY860))/(SUMIF($G$3:BY$3,"数量-入",$G860:BY860)-SUMIF($G$3:BY$3,"数量-出",$G860:BY860))),0)</f>
        <v>0</v>
      </c>
      <c r="CB860" s="115">
        <f t="shared" si="546"/>
        <v>0</v>
      </c>
      <c r="CC860" s="125"/>
      <c r="CD860" s="126"/>
      <c r="CE860" s="123"/>
      <c r="CF860" s="112"/>
      <c r="CG860" s="119">
        <f t="shared" si="547"/>
        <v>0</v>
      </c>
      <c r="CH860" s="124"/>
      <c r="CI860" s="115">
        <f>IFERROR(IF(CH860="",0,(SUMIF($G$3:CG$3,"金额-入",$G860:CG860)-SUMIF($G$3:CG$3,"金额-出",$G860:CG860))/(SUMIF($G$3:CG$3,"数量-入",$G860:CG860)-SUMIF($G$3:CG$3,"数量-出",$G860:CG860))),0)</f>
        <v>0</v>
      </c>
      <c r="CJ860" s="115">
        <f t="shared" si="548"/>
        <v>0</v>
      </c>
      <c r="CK860" s="125"/>
      <c r="CL860" s="126"/>
      <c r="CM860" s="123"/>
      <c r="CN860" s="112"/>
      <c r="CO860" s="119">
        <f t="shared" si="549"/>
        <v>0</v>
      </c>
      <c r="CP860" s="124"/>
      <c r="CQ860" s="115">
        <f>IFERROR(IF(CP860="",0,(SUMIF($G$3:CO$3,"金额-入",$G860:CO860)-SUMIF($G$3:CO$3,"金额-出",$G860:CO860))/(SUMIF($G$3:CO$3,"数量-入",$G860:CO860)-SUMIF($G$3:CO$3,"数量-出",$G860:CO860))),0)</f>
        <v>0</v>
      </c>
      <c r="CR860" s="115">
        <f t="shared" si="550"/>
        <v>0</v>
      </c>
      <c r="CS860" s="125"/>
      <c r="CT860" s="126"/>
      <c r="CU860" s="123"/>
      <c r="CV860" s="112"/>
      <c r="CW860" s="119">
        <f t="shared" si="551"/>
        <v>0</v>
      </c>
      <c r="CX860" s="124"/>
      <c r="CY860" s="115">
        <f>IFERROR(IF(CX860="",0,(SUMIF($G$3:CW$3,"金额-入",$G860:CW860)-SUMIF($G$3:CW$3,"金额-出",$G860:CW860))/(SUMIF($G$3:CW$3,"数量-入",$G860:CW860)-SUMIF($G$3:CW$3,"数量-出",$G860:CW860))),0)</f>
        <v>0</v>
      </c>
      <c r="CZ860" s="115">
        <f t="shared" si="552"/>
        <v>0</v>
      </c>
      <c r="DA860" s="125"/>
      <c r="DB860" s="126"/>
      <c r="DC860" s="123"/>
      <c r="DD860" s="112"/>
      <c r="DE860" s="119">
        <f t="shared" si="553"/>
        <v>0</v>
      </c>
      <c r="DF860" s="124"/>
      <c r="DG860" s="115">
        <f>IFERROR(IF(DF860="",0,(SUMIF($G$3:DE$3,"金额-入",$G860:DE860)-SUMIF($G$3:DE$3,"金额-出",$G860:DE860))/(SUMIF($G$3:DE$3,"数量-入",$G860:DE860)-SUMIF($G$3:DE$3,"数量-出",$G860:DE860))),0)</f>
        <v>0</v>
      </c>
      <c r="DH860" s="115">
        <f t="shared" si="554"/>
        <v>0</v>
      </c>
      <c r="DI860" s="125"/>
      <c r="DJ860" s="126"/>
      <c r="DK860" s="109">
        <f t="array" ref="DK860">MIN(IF(($G$3:$DJ$3="单价")*(G860:DJ860&lt;&gt;0),G860:DJ860))</f>
        <v>0</v>
      </c>
      <c r="DL860" s="97">
        <f t="array" ref="DL860">MAX(IF($G$3:$DJ$3="单价",G860:DJ860))</f>
        <v>0</v>
      </c>
      <c r="DM860" s="115">
        <f t="shared" si="555"/>
        <v>0</v>
      </c>
      <c r="DN860" s="127"/>
      <c r="DO860" s="2"/>
      <c r="DP860" s="11">
        <f t="shared" si="556"/>
        <v>0</v>
      </c>
      <c r="DQ860" s="11">
        <f t="shared" si="557"/>
        <v>0</v>
      </c>
      <c r="DR860" s="11"/>
      <c r="DS860" s="11"/>
      <c r="DT860" s="11"/>
      <c r="DU860" s="2"/>
      <c r="DV860" s="2"/>
      <c r="DW860" s="2"/>
      <c r="DX860" s="2"/>
      <c r="DY860" s="2"/>
    </row>
    <row r="861" spans="1:129" ht="18" hidden="1" customHeight="1" outlineLevel="1" x14ac:dyDescent="0.15">
      <c r="A861" s="2"/>
      <c r="B861" s="53">
        <f t="shared" si="520"/>
        <v>857</v>
      </c>
      <c r="C861" s="5"/>
      <c r="D861" s="6"/>
      <c r="E861" s="7"/>
      <c r="F861" s="8"/>
      <c r="G861" s="111"/>
      <c r="H861" s="112"/>
      <c r="I861" s="113">
        <f t="shared" si="523"/>
        <v>0</v>
      </c>
      <c r="J861" s="114">
        <f t="shared" si="524"/>
        <v>0</v>
      </c>
      <c r="K861" s="115">
        <f t="shared" si="521"/>
        <v>0</v>
      </c>
      <c r="L861" s="113">
        <f t="shared" si="525"/>
        <v>0</v>
      </c>
      <c r="M861" s="114">
        <f t="shared" si="526"/>
        <v>0</v>
      </c>
      <c r="N861" s="115">
        <f t="shared" si="522"/>
        <v>0</v>
      </c>
      <c r="O861" s="113">
        <f t="shared" si="527"/>
        <v>0</v>
      </c>
      <c r="P861" s="116">
        <f t="shared" si="528"/>
        <v>0</v>
      </c>
      <c r="Q861" s="117">
        <f t="shared" si="529"/>
        <v>0</v>
      </c>
      <c r="R861" s="118">
        <f t="shared" si="530"/>
        <v>0</v>
      </c>
      <c r="S861" s="111"/>
      <c r="T861" s="112"/>
      <c r="U861" s="119">
        <f t="shared" si="531"/>
        <v>0</v>
      </c>
      <c r="V861" s="120"/>
      <c r="W861" s="115">
        <f>IFERROR(IF(V861="",0,(SUMIF($G$3:U$3,"金额-入",$G861:U861)-SUMIF($G$3:U$3,"金额-出",$G861:U861))/(SUMIF($G$3:U$3,"数量-入",$G861:U861)-SUMIF($G$3:U$3,"数量-出",$G861:U861))),0)</f>
        <v>0</v>
      </c>
      <c r="X861" s="115">
        <f t="shared" si="532"/>
        <v>0</v>
      </c>
      <c r="Y861" s="121"/>
      <c r="Z861" s="122"/>
      <c r="AA861" s="111"/>
      <c r="AB861" s="112"/>
      <c r="AC861" s="119">
        <f t="shared" si="533"/>
        <v>0</v>
      </c>
      <c r="AD861" s="120"/>
      <c r="AE861" s="115">
        <f>IFERROR(IF(AD861="",0,(SUMIF($G$3:AC$3,"金额-入",$G861:AC861)-SUMIF($G$3:AC$3,"金额-出",$G861:AC861))/(SUMIF($G$3:AC$3,"数量-入",$G861:AC861)-SUMIF($G$3:AC$3,"数量-出",$G861:AC861))),0)</f>
        <v>0</v>
      </c>
      <c r="AF861" s="115">
        <f t="shared" si="534"/>
        <v>0</v>
      </c>
      <c r="AG861" s="121"/>
      <c r="AH861" s="122"/>
      <c r="AI861" s="123"/>
      <c r="AJ861" s="112"/>
      <c r="AK861" s="119">
        <f t="shared" si="535"/>
        <v>0</v>
      </c>
      <c r="AL861" s="124"/>
      <c r="AM861" s="115">
        <f>IFERROR(IF(AL861="",0,(SUMIF($G$3:AK$3,"金额-入",$G861:AK861)-SUMIF($G$3:AK$3,"金额-出",$G861:AK861))/(SUMIF($G$3:AK$3,"数量-入",$G861:AK861)-SUMIF($G$3:AK$3,"数量-出",$G861:AK861))),0)</f>
        <v>0</v>
      </c>
      <c r="AN861" s="115">
        <f t="shared" si="536"/>
        <v>0</v>
      </c>
      <c r="AO861" s="125"/>
      <c r="AP861" s="126"/>
      <c r="AQ861" s="123"/>
      <c r="AR861" s="112"/>
      <c r="AS861" s="119">
        <f t="shared" si="537"/>
        <v>0</v>
      </c>
      <c r="AT861" s="124"/>
      <c r="AU861" s="115">
        <f>IFERROR(IF(AT861="",0,(SUMIF($G$3:AS$3,"金额-入",$G861:AS861)-SUMIF($G$3:AS$3,"金额-出",$G861:AS861))/(SUMIF($G$3:AS$3,"数量-入",$G861:AS861)-SUMIF($G$3:AS$3,"数量-出",$G861:AS861))),0)</f>
        <v>0</v>
      </c>
      <c r="AV861" s="115">
        <f t="shared" si="538"/>
        <v>0</v>
      </c>
      <c r="AW861" s="125"/>
      <c r="AX861" s="126"/>
      <c r="AY861" s="123"/>
      <c r="AZ861" s="112"/>
      <c r="BA861" s="119">
        <f t="shared" si="539"/>
        <v>0</v>
      </c>
      <c r="BB861" s="124"/>
      <c r="BC861" s="115">
        <f>IFERROR(IF(BB861="",0,(SUMIF($G$3:BA$3,"金额-入",$G861:BA861)-SUMIF($G$3:BA$3,"金额-出",$G861:BA861))/(SUMIF($G$3:BA$3,"数量-入",$G861:BA861)-SUMIF($G$3:BA$3,"数量-出",$G861:BA861))),0)</f>
        <v>0</v>
      </c>
      <c r="BD861" s="115">
        <f t="shared" si="540"/>
        <v>0</v>
      </c>
      <c r="BE861" s="125"/>
      <c r="BF861" s="126"/>
      <c r="BG861" s="123"/>
      <c r="BH861" s="112"/>
      <c r="BI861" s="119">
        <f t="shared" si="541"/>
        <v>0</v>
      </c>
      <c r="BJ861" s="124"/>
      <c r="BK861" s="115">
        <f>IFERROR(IF(BJ861="",0,(SUMIF($G$3:BI$3,"金额-入",$G861:BI861)-SUMIF($G$3:BI$3,"金额-出",$G861:BI861))/(SUMIF($G$3:BI$3,"数量-入",$G861:BI861)-SUMIF($G$3:BI$3,"数量-出",$G861:BI861))),0)</f>
        <v>0</v>
      </c>
      <c r="BL861" s="115">
        <f t="shared" si="542"/>
        <v>0</v>
      </c>
      <c r="BM861" s="125"/>
      <c r="BN861" s="126"/>
      <c r="BO861" s="123"/>
      <c r="BP861" s="112"/>
      <c r="BQ861" s="119">
        <f t="shared" si="543"/>
        <v>0</v>
      </c>
      <c r="BR861" s="124"/>
      <c r="BS861" s="115">
        <f>IFERROR(IF(BR861="",0,(SUMIF($G$3:BQ$3,"金额-入",$G861:BQ861)-SUMIF($G$3:BQ$3,"金额-出",$G861:BQ861))/(SUMIF($G$3:BQ$3,"数量-入",$G861:BQ861)-SUMIF($G$3:BQ$3,"数量-出",$G861:BQ861))),0)</f>
        <v>0</v>
      </c>
      <c r="BT861" s="115">
        <f t="shared" si="544"/>
        <v>0</v>
      </c>
      <c r="BU861" s="125"/>
      <c r="BV861" s="126"/>
      <c r="BW861" s="123"/>
      <c r="BX861" s="112"/>
      <c r="BY861" s="119">
        <f t="shared" si="545"/>
        <v>0</v>
      </c>
      <c r="BZ861" s="124"/>
      <c r="CA861" s="115">
        <f>IFERROR(IF(BZ861="",0,(SUMIF($G$3:BY$3,"金额-入",$G861:BY861)-SUMIF($G$3:BY$3,"金额-出",$G861:BY861))/(SUMIF($G$3:BY$3,"数量-入",$G861:BY861)-SUMIF($G$3:BY$3,"数量-出",$G861:BY861))),0)</f>
        <v>0</v>
      </c>
      <c r="CB861" s="115">
        <f t="shared" si="546"/>
        <v>0</v>
      </c>
      <c r="CC861" s="125"/>
      <c r="CD861" s="126"/>
      <c r="CE861" s="123"/>
      <c r="CF861" s="112"/>
      <c r="CG861" s="119">
        <f t="shared" si="547"/>
        <v>0</v>
      </c>
      <c r="CH861" s="124"/>
      <c r="CI861" s="115">
        <f>IFERROR(IF(CH861="",0,(SUMIF($G$3:CG$3,"金额-入",$G861:CG861)-SUMIF($G$3:CG$3,"金额-出",$G861:CG861))/(SUMIF($G$3:CG$3,"数量-入",$G861:CG861)-SUMIF($G$3:CG$3,"数量-出",$G861:CG861))),0)</f>
        <v>0</v>
      </c>
      <c r="CJ861" s="115">
        <f t="shared" si="548"/>
        <v>0</v>
      </c>
      <c r="CK861" s="125"/>
      <c r="CL861" s="126"/>
      <c r="CM861" s="123"/>
      <c r="CN861" s="112"/>
      <c r="CO861" s="119">
        <f t="shared" si="549"/>
        <v>0</v>
      </c>
      <c r="CP861" s="124"/>
      <c r="CQ861" s="115">
        <f>IFERROR(IF(CP861="",0,(SUMIF($G$3:CO$3,"金额-入",$G861:CO861)-SUMIF($G$3:CO$3,"金额-出",$G861:CO861))/(SUMIF($G$3:CO$3,"数量-入",$G861:CO861)-SUMIF($G$3:CO$3,"数量-出",$G861:CO861))),0)</f>
        <v>0</v>
      </c>
      <c r="CR861" s="115">
        <f t="shared" si="550"/>
        <v>0</v>
      </c>
      <c r="CS861" s="125"/>
      <c r="CT861" s="126"/>
      <c r="CU861" s="123"/>
      <c r="CV861" s="112"/>
      <c r="CW861" s="119">
        <f t="shared" si="551"/>
        <v>0</v>
      </c>
      <c r="CX861" s="124"/>
      <c r="CY861" s="115">
        <f>IFERROR(IF(CX861="",0,(SUMIF($G$3:CW$3,"金额-入",$G861:CW861)-SUMIF($G$3:CW$3,"金额-出",$G861:CW861))/(SUMIF($G$3:CW$3,"数量-入",$G861:CW861)-SUMIF($G$3:CW$3,"数量-出",$G861:CW861))),0)</f>
        <v>0</v>
      </c>
      <c r="CZ861" s="115">
        <f t="shared" si="552"/>
        <v>0</v>
      </c>
      <c r="DA861" s="125"/>
      <c r="DB861" s="126"/>
      <c r="DC861" s="123"/>
      <c r="DD861" s="112"/>
      <c r="DE861" s="119">
        <f t="shared" si="553"/>
        <v>0</v>
      </c>
      <c r="DF861" s="124"/>
      <c r="DG861" s="115">
        <f>IFERROR(IF(DF861="",0,(SUMIF($G$3:DE$3,"金额-入",$G861:DE861)-SUMIF($G$3:DE$3,"金额-出",$G861:DE861))/(SUMIF($G$3:DE$3,"数量-入",$G861:DE861)-SUMIF($G$3:DE$3,"数量-出",$G861:DE861))),0)</f>
        <v>0</v>
      </c>
      <c r="DH861" s="115">
        <f t="shared" si="554"/>
        <v>0</v>
      </c>
      <c r="DI861" s="125"/>
      <c r="DJ861" s="126"/>
      <c r="DK861" s="109">
        <f t="array" ref="DK861">MIN(IF(($G$3:$DJ$3="单价")*(G861:DJ861&lt;&gt;0),G861:DJ861))</f>
        <v>0</v>
      </c>
      <c r="DL861" s="97">
        <f t="array" ref="DL861">MAX(IF($G$3:$DJ$3="单价",G861:DJ861))</f>
        <v>0</v>
      </c>
      <c r="DM861" s="115">
        <f t="shared" si="555"/>
        <v>0</v>
      </c>
      <c r="DN861" s="127"/>
      <c r="DO861" s="2"/>
      <c r="DP861" s="11">
        <f t="shared" si="556"/>
        <v>0</v>
      </c>
      <c r="DQ861" s="11">
        <f t="shared" si="557"/>
        <v>0</v>
      </c>
      <c r="DR861" s="11"/>
      <c r="DS861" s="11"/>
      <c r="DT861" s="11"/>
      <c r="DU861" s="2"/>
      <c r="DV861" s="2"/>
      <c r="DW861" s="2"/>
      <c r="DX861" s="2"/>
      <c r="DY861" s="2"/>
    </row>
    <row r="862" spans="1:129" ht="18" hidden="1" customHeight="1" outlineLevel="1" x14ac:dyDescent="0.15">
      <c r="A862" s="2"/>
      <c r="B862" s="53">
        <f t="shared" si="520"/>
        <v>858</v>
      </c>
      <c r="C862" s="5"/>
      <c r="D862" s="6"/>
      <c r="E862" s="7"/>
      <c r="F862" s="8"/>
      <c r="G862" s="111"/>
      <c r="H862" s="112"/>
      <c r="I862" s="113">
        <f t="shared" si="523"/>
        <v>0</v>
      </c>
      <c r="J862" s="114">
        <f t="shared" si="524"/>
        <v>0</v>
      </c>
      <c r="K862" s="115">
        <f t="shared" si="521"/>
        <v>0</v>
      </c>
      <c r="L862" s="113">
        <f t="shared" si="525"/>
        <v>0</v>
      </c>
      <c r="M862" s="114">
        <f t="shared" si="526"/>
        <v>0</v>
      </c>
      <c r="N862" s="115">
        <f t="shared" si="522"/>
        <v>0</v>
      </c>
      <c r="O862" s="113">
        <f t="shared" si="527"/>
        <v>0</v>
      </c>
      <c r="P862" s="116">
        <f t="shared" si="528"/>
        <v>0</v>
      </c>
      <c r="Q862" s="117">
        <f t="shared" si="529"/>
        <v>0</v>
      </c>
      <c r="R862" s="118">
        <f t="shared" si="530"/>
        <v>0</v>
      </c>
      <c r="S862" s="111"/>
      <c r="T862" s="112"/>
      <c r="U862" s="119">
        <f t="shared" si="531"/>
        <v>0</v>
      </c>
      <c r="V862" s="120"/>
      <c r="W862" s="115">
        <f>IFERROR(IF(V862="",0,(SUMIF($G$3:U$3,"金额-入",$G862:U862)-SUMIF($G$3:U$3,"金额-出",$G862:U862))/(SUMIF($G$3:U$3,"数量-入",$G862:U862)-SUMIF($G$3:U$3,"数量-出",$G862:U862))),0)</f>
        <v>0</v>
      </c>
      <c r="X862" s="115">
        <f t="shared" si="532"/>
        <v>0</v>
      </c>
      <c r="Y862" s="121"/>
      <c r="Z862" s="122"/>
      <c r="AA862" s="111"/>
      <c r="AB862" s="112"/>
      <c r="AC862" s="119">
        <f t="shared" si="533"/>
        <v>0</v>
      </c>
      <c r="AD862" s="120"/>
      <c r="AE862" s="115">
        <f>IFERROR(IF(AD862="",0,(SUMIF($G$3:AC$3,"金额-入",$G862:AC862)-SUMIF($G$3:AC$3,"金额-出",$G862:AC862))/(SUMIF($G$3:AC$3,"数量-入",$G862:AC862)-SUMIF($G$3:AC$3,"数量-出",$G862:AC862))),0)</f>
        <v>0</v>
      </c>
      <c r="AF862" s="115">
        <f t="shared" si="534"/>
        <v>0</v>
      </c>
      <c r="AG862" s="121"/>
      <c r="AH862" s="122"/>
      <c r="AI862" s="123"/>
      <c r="AJ862" s="112"/>
      <c r="AK862" s="119">
        <f t="shared" si="535"/>
        <v>0</v>
      </c>
      <c r="AL862" s="124"/>
      <c r="AM862" s="115">
        <f>IFERROR(IF(AL862="",0,(SUMIF($G$3:AK$3,"金额-入",$G862:AK862)-SUMIF($G$3:AK$3,"金额-出",$G862:AK862))/(SUMIF($G$3:AK$3,"数量-入",$G862:AK862)-SUMIF($G$3:AK$3,"数量-出",$G862:AK862))),0)</f>
        <v>0</v>
      </c>
      <c r="AN862" s="115">
        <f t="shared" si="536"/>
        <v>0</v>
      </c>
      <c r="AO862" s="125"/>
      <c r="AP862" s="126"/>
      <c r="AQ862" s="123"/>
      <c r="AR862" s="112"/>
      <c r="AS862" s="119">
        <f t="shared" si="537"/>
        <v>0</v>
      </c>
      <c r="AT862" s="124"/>
      <c r="AU862" s="115">
        <f>IFERROR(IF(AT862="",0,(SUMIF($G$3:AS$3,"金额-入",$G862:AS862)-SUMIF($G$3:AS$3,"金额-出",$G862:AS862))/(SUMIF($G$3:AS$3,"数量-入",$G862:AS862)-SUMIF($G$3:AS$3,"数量-出",$G862:AS862))),0)</f>
        <v>0</v>
      </c>
      <c r="AV862" s="115">
        <f t="shared" si="538"/>
        <v>0</v>
      </c>
      <c r="AW862" s="125"/>
      <c r="AX862" s="126"/>
      <c r="AY862" s="123"/>
      <c r="AZ862" s="112"/>
      <c r="BA862" s="119">
        <f t="shared" si="539"/>
        <v>0</v>
      </c>
      <c r="BB862" s="124"/>
      <c r="BC862" s="115">
        <f>IFERROR(IF(BB862="",0,(SUMIF($G$3:BA$3,"金额-入",$G862:BA862)-SUMIF($G$3:BA$3,"金额-出",$G862:BA862))/(SUMIF($G$3:BA$3,"数量-入",$G862:BA862)-SUMIF($G$3:BA$3,"数量-出",$G862:BA862))),0)</f>
        <v>0</v>
      </c>
      <c r="BD862" s="115">
        <f t="shared" si="540"/>
        <v>0</v>
      </c>
      <c r="BE862" s="125"/>
      <c r="BF862" s="126"/>
      <c r="BG862" s="123"/>
      <c r="BH862" s="112"/>
      <c r="BI862" s="119">
        <f t="shared" si="541"/>
        <v>0</v>
      </c>
      <c r="BJ862" s="124"/>
      <c r="BK862" s="115">
        <f>IFERROR(IF(BJ862="",0,(SUMIF($G$3:BI$3,"金额-入",$G862:BI862)-SUMIF($G$3:BI$3,"金额-出",$G862:BI862))/(SUMIF($G$3:BI$3,"数量-入",$G862:BI862)-SUMIF($G$3:BI$3,"数量-出",$G862:BI862))),0)</f>
        <v>0</v>
      </c>
      <c r="BL862" s="115">
        <f t="shared" si="542"/>
        <v>0</v>
      </c>
      <c r="BM862" s="125"/>
      <c r="BN862" s="126"/>
      <c r="BO862" s="123"/>
      <c r="BP862" s="112"/>
      <c r="BQ862" s="119">
        <f t="shared" si="543"/>
        <v>0</v>
      </c>
      <c r="BR862" s="124"/>
      <c r="BS862" s="115">
        <f>IFERROR(IF(BR862="",0,(SUMIF($G$3:BQ$3,"金额-入",$G862:BQ862)-SUMIF($G$3:BQ$3,"金额-出",$G862:BQ862))/(SUMIF($G$3:BQ$3,"数量-入",$G862:BQ862)-SUMIF($G$3:BQ$3,"数量-出",$G862:BQ862))),0)</f>
        <v>0</v>
      </c>
      <c r="BT862" s="115">
        <f t="shared" si="544"/>
        <v>0</v>
      </c>
      <c r="BU862" s="125"/>
      <c r="BV862" s="126"/>
      <c r="BW862" s="123"/>
      <c r="BX862" s="112"/>
      <c r="BY862" s="119">
        <f t="shared" si="545"/>
        <v>0</v>
      </c>
      <c r="BZ862" s="124"/>
      <c r="CA862" s="115">
        <f>IFERROR(IF(BZ862="",0,(SUMIF($G$3:BY$3,"金额-入",$G862:BY862)-SUMIF($G$3:BY$3,"金额-出",$G862:BY862))/(SUMIF($G$3:BY$3,"数量-入",$G862:BY862)-SUMIF($G$3:BY$3,"数量-出",$G862:BY862))),0)</f>
        <v>0</v>
      </c>
      <c r="CB862" s="115">
        <f t="shared" si="546"/>
        <v>0</v>
      </c>
      <c r="CC862" s="125"/>
      <c r="CD862" s="126"/>
      <c r="CE862" s="123"/>
      <c r="CF862" s="112"/>
      <c r="CG862" s="119">
        <f t="shared" si="547"/>
        <v>0</v>
      </c>
      <c r="CH862" s="124"/>
      <c r="CI862" s="115">
        <f>IFERROR(IF(CH862="",0,(SUMIF($G$3:CG$3,"金额-入",$G862:CG862)-SUMIF($G$3:CG$3,"金额-出",$G862:CG862))/(SUMIF($G$3:CG$3,"数量-入",$G862:CG862)-SUMIF($G$3:CG$3,"数量-出",$G862:CG862))),0)</f>
        <v>0</v>
      </c>
      <c r="CJ862" s="115">
        <f t="shared" si="548"/>
        <v>0</v>
      </c>
      <c r="CK862" s="125"/>
      <c r="CL862" s="126"/>
      <c r="CM862" s="123"/>
      <c r="CN862" s="112"/>
      <c r="CO862" s="119">
        <f t="shared" si="549"/>
        <v>0</v>
      </c>
      <c r="CP862" s="124"/>
      <c r="CQ862" s="115">
        <f>IFERROR(IF(CP862="",0,(SUMIF($G$3:CO$3,"金额-入",$G862:CO862)-SUMIF($G$3:CO$3,"金额-出",$G862:CO862))/(SUMIF($G$3:CO$3,"数量-入",$G862:CO862)-SUMIF($G$3:CO$3,"数量-出",$G862:CO862))),0)</f>
        <v>0</v>
      </c>
      <c r="CR862" s="115">
        <f t="shared" si="550"/>
        <v>0</v>
      </c>
      <c r="CS862" s="125"/>
      <c r="CT862" s="126"/>
      <c r="CU862" s="123"/>
      <c r="CV862" s="112"/>
      <c r="CW862" s="119">
        <f t="shared" si="551"/>
        <v>0</v>
      </c>
      <c r="CX862" s="124"/>
      <c r="CY862" s="115">
        <f>IFERROR(IF(CX862="",0,(SUMIF($G$3:CW$3,"金额-入",$G862:CW862)-SUMIF($G$3:CW$3,"金额-出",$G862:CW862))/(SUMIF($G$3:CW$3,"数量-入",$G862:CW862)-SUMIF($G$3:CW$3,"数量-出",$G862:CW862))),0)</f>
        <v>0</v>
      </c>
      <c r="CZ862" s="115">
        <f t="shared" si="552"/>
        <v>0</v>
      </c>
      <c r="DA862" s="125"/>
      <c r="DB862" s="126"/>
      <c r="DC862" s="123"/>
      <c r="DD862" s="112"/>
      <c r="DE862" s="119">
        <f t="shared" si="553"/>
        <v>0</v>
      </c>
      <c r="DF862" s="124"/>
      <c r="DG862" s="115">
        <f>IFERROR(IF(DF862="",0,(SUMIF($G$3:DE$3,"金额-入",$G862:DE862)-SUMIF($G$3:DE$3,"金额-出",$G862:DE862))/(SUMIF($G$3:DE$3,"数量-入",$G862:DE862)-SUMIF($G$3:DE$3,"数量-出",$G862:DE862))),0)</f>
        <v>0</v>
      </c>
      <c r="DH862" s="115">
        <f t="shared" si="554"/>
        <v>0</v>
      </c>
      <c r="DI862" s="125"/>
      <c r="DJ862" s="126"/>
      <c r="DK862" s="109">
        <f t="array" ref="DK862">MIN(IF(($G$3:$DJ$3="单价")*(G862:DJ862&lt;&gt;0),G862:DJ862))</f>
        <v>0</v>
      </c>
      <c r="DL862" s="97">
        <f t="array" ref="DL862">MAX(IF($G$3:$DJ$3="单价",G862:DJ862))</f>
        <v>0</v>
      </c>
      <c r="DM862" s="115">
        <f t="shared" si="555"/>
        <v>0</v>
      </c>
      <c r="DN862" s="127"/>
      <c r="DO862" s="2"/>
      <c r="DP862" s="11">
        <f t="shared" si="556"/>
        <v>0</v>
      </c>
      <c r="DQ862" s="11">
        <f t="shared" si="557"/>
        <v>0</v>
      </c>
      <c r="DR862" s="11"/>
      <c r="DS862" s="11"/>
      <c r="DT862" s="11"/>
      <c r="DU862" s="2"/>
      <c r="DV862" s="2"/>
      <c r="DW862" s="2"/>
      <c r="DX862" s="2"/>
      <c r="DY862" s="2"/>
    </row>
    <row r="863" spans="1:129" ht="18" hidden="1" customHeight="1" outlineLevel="1" x14ac:dyDescent="0.15">
      <c r="A863" s="2"/>
      <c r="B863" s="53">
        <f t="shared" si="520"/>
        <v>859</v>
      </c>
      <c r="C863" s="5"/>
      <c r="D863" s="6"/>
      <c r="E863" s="7"/>
      <c r="F863" s="8"/>
      <c r="G863" s="111"/>
      <c r="H863" s="112"/>
      <c r="I863" s="113">
        <f t="shared" si="523"/>
        <v>0</v>
      </c>
      <c r="J863" s="114">
        <f t="shared" si="524"/>
        <v>0</v>
      </c>
      <c r="K863" s="115">
        <f t="shared" si="521"/>
        <v>0</v>
      </c>
      <c r="L863" s="113">
        <f t="shared" si="525"/>
        <v>0</v>
      </c>
      <c r="M863" s="114">
        <f t="shared" si="526"/>
        <v>0</v>
      </c>
      <c r="N863" s="115">
        <f t="shared" si="522"/>
        <v>0</v>
      </c>
      <c r="O863" s="113">
        <f t="shared" si="527"/>
        <v>0</v>
      </c>
      <c r="P863" s="116">
        <f t="shared" si="528"/>
        <v>0</v>
      </c>
      <c r="Q863" s="117">
        <f t="shared" si="529"/>
        <v>0</v>
      </c>
      <c r="R863" s="118">
        <f t="shared" si="530"/>
        <v>0</v>
      </c>
      <c r="S863" s="111"/>
      <c r="T863" s="112"/>
      <c r="U863" s="119">
        <f t="shared" si="531"/>
        <v>0</v>
      </c>
      <c r="V863" s="120"/>
      <c r="W863" s="115">
        <f>IFERROR(IF(V863="",0,(SUMIF($G$3:U$3,"金额-入",$G863:U863)-SUMIF($G$3:U$3,"金额-出",$G863:U863))/(SUMIF($G$3:U$3,"数量-入",$G863:U863)-SUMIF($G$3:U$3,"数量-出",$G863:U863))),0)</f>
        <v>0</v>
      </c>
      <c r="X863" s="115">
        <f t="shared" si="532"/>
        <v>0</v>
      </c>
      <c r="Y863" s="121"/>
      <c r="Z863" s="122"/>
      <c r="AA863" s="111"/>
      <c r="AB863" s="112"/>
      <c r="AC863" s="119">
        <f t="shared" si="533"/>
        <v>0</v>
      </c>
      <c r="AD863" s="120"/>
      <c r="AE863" s="115">
        <f>IFERROR(IF(AD863="",0,(SUMIF($G$3:AC$3,"金额-入",$G863:AC863)-SUMIF($G$3:AC$3,"金额-出",$G863:AC863))/(SUMIF($G$3:AC$3,"数量-入",$G863:AC863)-SUMIF($G$3:AC$3,"数量-出",$G863:AC863))),0)</f>
        <v>0</v>
      </c>
      <c r="AF863" s="115">
        <f t="shared" si="534"/>
        <v>0</v>
      </c>
      <c r="AG863" s="121"/>
      <c r="AH863" s="122"/>
      <c r="AI863" s="123"/>
      <c r="AJ863" s="112"/>
      <c r="AK863" s="119">
        <f t="shared" si="535"/>
        <v>0</v>
      </c>
      <c r="AL863" s="124"/>
      <c r="AM863" s="115">
        <f>IFERROR(IF(AL863="",0,(SUMIF($G$3:AK$3,"金额-入",$G863:AK863)-SUMIF($G$3:AK$3,"金额-出",$G863:AK863))/(SUMIF($G$3:AK$3,"数量-入",$G863:AK863)-SUMIF($G$3:AK$3,"数量-出",$G863:AK863))),0)</f>
        <v>0</v>
      </c>
      <c r="AN863" s="115">
        <f t="shared" si="536"/>
        <v>0</v>
      </c>
      <c r="AO863" s="125"/>
      <c r="AP863" s="126"/>
      <c r="AQ863" s="123"/>
      <c r="AR863" s="112"/>
      <c r="AS863" s="119">
        <f t="shared" si="537"/>
        <v>0</v>
      </c>
      <c r="AT863" s="124"/>
      <c r="AU863" s="115">
        <f>IFERROR(IF(AT863="",0,(SUMIF($G$3:AS$3,"金额-入",$G863:AS863)-SUMIF($G$3:AS$3,"金额-出",$G863:AS863))/(SUMIF($G$3:AS$3,"数量-入",$G863:AS863)-SUMIF($G$3:AS$3,"数量-出",$G863:AS863))),0)</f>
        <v>0</v>
      </c>
      <c r="AV863" s="115">
        <f t="shared" si="538"/>
        <v>0</v>
      </c>
      <c r="AW863" s="125"/>
      <c r="AX863" s="126"/>
      <c r="AY863" s="123"/>
      <c r="AZ863" s="112"/>
      <c r="BA863" s="119">
        <f t="shared" si="539"/>
        <v>0</v>
      </c>
      <c r="BB863" s="124"/>
      <c r="BC863" s="115">
        <f>IFERROR(IF(BB863="",0,(SUMIF($G$3:BA$3,"金额-入",$G863:BA863)-SUMIF($G$3:BA$3,"金额-出",$G863:BA863))/(SUMIF($G$3:BA$3,"数量-入",$G863:BA863)-SUMIF($G$3:BA$3,"数量-出",$G863:BA863))),0)</f>
        <v>0</v>
      </c>
      <c r="BD863" s="115">
        <f t="shared" si="540"/>
        <v>0</v>
      </c>
      <c r="BE863" s="125"/>
      <c r="BF863" s="126"/>
      <c r="BG863" s="123"/>
      <c r="BH863" s="112"/>
      <c r="BI863" s="119">
        <f t="shared" si="541"/>
        <v>0</v>
      </c>
      <c r="BJ863" s="124"/>
      <c r="BK863" s="115">
        <f>IFERROR(IF(BJ863="",0,(SUMIF($G$3:BI$3,"金额-入",$G863:BI863)-SUMIF($G$3:BI$3,"金额-出",$G863:BI863))/(SUMIF($G$3:BI$3,"数量-入",$G863:BI863)-SUMIF($G$3:BI$3,"数量-出",$G863:BI863))),0)</f>
        <v>0</v>
      </c>
      <c r="BL863" s="115">
        <f t="shared" si="542"/>
        <v>0</v>
      </c>
      <c r="BM863" s="125"/>
      <c r="BN863" s="126"/>
      <c r="BO863" s="123"/>
      <c r="BP863" s="112"/>
      <c r="BQ863" s="119">
        <f t="shared" si="543"/>
        <v>0</v>
      </c>
      <c r="BR863" s="124"/>
      <c r="BS863" s="115">
        <f>IFERROR(IF(BR863="",0,(SUMIF($G$3:BQ$3,"金额-入",$G863:BQ863)-SUMIF($G$3:BQ$3,"金额-出",$G863:BQ863))/(SUMIF($G$3:BQ$3,"数量-入",$G863:BQ863)-SUMIF($G$3:BQ$3,"数量-出",$G863:BQ863))),0)</f>
        <v>0</v>
      </c>
      <c r="BT863" s="115">
        <f t="shared" si="544"/>
        <v>0</v>
      </c>
      <c r="BU863" s="125"/>
      <c r="BV863" s="126"/>
      <c r="BW863" s="123"/>
      <c r="BX863" s="112"/>
      <c r="BY863" s="119">
        <f t="shared" si="545"/>
        <v>0</v>
      </c>
      <c r="BZ863" s="124"/>
      <c r="CA863" s="115">
        <f>IFERROR(IF(BZ863="",0,(SUMIF($G$3:BY$3,"金额-入",$G863:BY863)-SUMIF($G$3:BY$3,"金额-出",$G863:BY863))/(SUMIF($G$3:BY$3,"数量-入",$G863:BY863)-SUMIF($G$3:BY$3,"数量-出",$G863:BY863))),0)</f>
        <v>0</v>
      </c>
      <c r="CB863" s="115">
        <f t="shared" si="546"/>
        <v>0</v>
      </c>
      <c r="CC863" s="125"/>
      <c r="CD863" s="126"/>
      <c r="CE863" s="123"/>
      <c r="CF863" s="112"/>
      <c r="CG863" s="119">
        <f t="shared" si="547"/>
        <v>0</v>
      </c>
      <c r="CH863" s="124"/>
      <c r="CI863" s="115">
        <f>IFERROR(IF(CH863="",0,(SUMIF($G$3:CG$3,"金额-入",$G863:CG863)-SUMIF($G$3:CG$3,"金额-出",$G863:CG863))/(SUMIF($G$3:CG$3,"数量-入",$G863:CG863)-SUMIF($G$3:CG$3,"数量-出",$G863:CG863))),0)</f>
        <v>0</v>
      </c>
      <c r="CJ863" s="115">
        <f t="shared" si="548"/>
        <v>0</v>
      </c>
      <c r="CK863" s="125"/>
      <c r="CL863" s="126"/>
      <c r="CM863" s="123"/>
      <c r="CN863" s="112"/>
      <c r="CO863" s="119">
        <f t="shared" si="549"/>
        <v>0</v>
      </c>
      <c r="CP863" s="124"/>
      <c r="CQ863" s="115">
        <f>IFERROR(IF(CP863="",0,(SUMIF($G$3:CO$3,"金额-入",$G863:CO863)-SUMIF($G$3:CO$3,"金额-出",$G863:CO863))/(SUMIF($G$3:CO$3,"数量-入",$G863:CO863)-SUMIF($G$3:CO$3,"数量-出",$G863:CO863))),0)</f>
        <v>0</v>
      </c>
      <c r="CR863" s="115">
        <f t="shared" si="550"/>
        <v>0</v>
      </c>
      <c r="CS863" s="125"/>
      <c r="CT863" s="126"/>
      <c r="CU863" s="123"/>
      <c r="CV863" s="112"/>
      <c r="CW863" s="119">
        <f t="shared" si="551"/>
        <v>0</v>
      </c>
      <c r="CX863" s="124"/>
      <c r="CY863" s="115">
        <f>IFERROR(IF(CX863="",0,(SUMIF($G$3:CW$3,"金额-入",$G863:CW863)-SUMIF($G$3:CW$3,"金额-出",$G863:CW863))/(SUMIF($G$3:CW$3,"数量-入",$G863:CW863)-SUMIF($G$3:CW$3,"数量-出",$G863:CW863))),0)</f>
        <v>0</v>
      </c>
      <c r="CZ863" s="115">
        <f t="shared" si="552"/>
        <v>0</v>
      </c>
      <c r="DA863" s="125"/>
      <c r="DB863" s="126"/>
      <c r="DC863" s="123"/>
      <c r="DD863" s="112"/>
      <c r="DE863" s="119">
        <f t="shared" si="553"/>
        <v>0</v>
      </c>
      <c r="DF863" s="124"/>
      <c r="DG863" s="115">
        <f>IFERROR(IF(DF863="",0,(SUMIF($G$3:DE$3,"金额-入",$G863:DE863)-SUMIF($G$3:DE$3,"金额-出",$G863:DE863))/(SUMIF($G$3:DE$3,"数量-入",$G863:DE863)-SUMIF($G$3:DE$3,"数量-出",$G863:DE863))),0)</f>
        <v>0</v>
      </c>
      <c r="DH863" s="115">
        <f t="shared" si="554"/>
        <v>0</v>
      </c>
      <c r="DI863" s="125"/>
      <c r="DJ863" s="126"/>
      <c r="DK863" s="109">
        <f t="array" ref="DK863">MIN(IF(($G$3:$DJ$3="单价")*(G863:DJ863&lt;&gt;0),G863:DJ863))</f>
        <v>0</v>
      </c>
      <c r="DL863" s="97">
        <f t="array" ref="DL863">MAX(IF($G$3:$DJ$3="单价",G863:DJ863))</f>
        <v>0</v>
      </c>
      <c r="DM863" s="115">
        <f t="shared" si="555"/>
        <v>0</v>
      </c>
      <c r="DN863" s="127"/>
      <c r="DO863" s="2"/>
      <c r="DP863" s="11">
        <f t="shared" si="556"/>
        <v>0</v>
      </c>
      <c r="DQ863" s="11">
        <f t="shared" si="557"/>
        <v>0</v>
      </c>
      <c r="DR863" s="11"/>
      <c r="DS863" s="11"/>
      <c r="DT863" s="11"/>
      <c r="DU863" s="2"/>
      <c r="DV863" s="2"/>
      <c r="DW863" s="2"/>
      <c r="DX863" s="2"/>
      <c r="DY863" s="2"/>
    </row>
    <row r="864" spans="1:129" ht="18" hidden="1" customHeight="1" outlineLevel="1" x14ac:dyDescent="0.15">
      <c r="A864" s="2"/>
      <c r="B864" s="53">
        <f t="shared" si="520"/>
        <v>860</v>
      </c>
      <c r="C864" s="5"/>
      <c r="D864" s="6"/>
      <c r="E864" s="7"/>
      <c r="F864" s="8"/>
      <c r="G864" s="111"/>
      <c r="H864" s="112"/>
      <c r="I864" s="113">
        <f t="shared" si="523"/>
        <v>0</v>
      </c>
      <c r="J864" s="114">
        <f t="shared" si="524"/>
        <v>0</v>
      </c>
      <c r="K864" s="115">
        <f t="shared" si="521"/>
        <v>0</v>
      </c>
      <c r="L864" s="113">
        <f t="shared" si="525"/>
        <v>0</v>
      </c>
      <c r="M864" s="114">
        <f t="shared" si="526"/>
        <v>0</v>
      </c>
      <c r="N864" s="115">
        <f t="shared" si="522"/>
        <v>0</v>
      </c>
      <c r="O864" s="113">
        <f t="shared" si="527"/>
        <v>0</v>
      </c>
      <c r="P864" s="116">
        <f t="shared" si="528"/>
        <v>0</v>
      </c>
      <c r="Q864" s="117">
        <f t="shared" si="529"/>
        <v>0</v>
      </c>
      <c r="R864" s="118">
        <f t="shared" si="530"/>
        <v>0</v>
      </c>
      <c r="S864" s="111"/>
      <c r="T864" s="112"/>
      <c r="U864" s="119">
        <f t="shared" si="531"/>
        <v>0</v>
      </c>
      <c r="V864" s="120"/>
      <c r="W864" s="115">
        <f>IFERROR(IF(V864="",0,(SUMIF($G$3:U$3,"金额-入",$G864:U864)-SUMIF($G$3:U$3,"金额-出",$G864:U864))/(SUMIF($G$3:U$3,"数量-入",$G864:U864)-SUMIF($G$3:U$3,"数量-出",$G864:U864))),0)</f>
        <v>0</v>
      </c>
      <c r="X864" s="115">
        <f t="shared" si="532"/>
        <v>0</v>
      </c>
      <c r="Y864" s="121"/>
      <c r="Z864" s="122"/>
      <c r="AA864" s="111"/>
      <c r="AB864" s="112"/>
      <c r="AC864" s="119">
        <f t="shared" si="533"/>
        <v>0</v>
      </c>
      <c r="AD864" s="120"/>
      <c r="AE864" s="115">
        <f>IFERROR(IF(AD864="",0,(SUMIF($G$3:AC$3,"金额-入",$G864:AC864)-SUMIF($G$3:AC$3,"金额-出",$G864:AC864))/(SUMIF($G$3:AC$3,"数量-入",$G864:AC864)-SUMIF($G$3:AC$3,"数量-出",$G864:AC864))),0)</f>
        <v>0</v>
      </c>
      <c r="AF864" s="115">
        <f t="shared" si="534"/>
        <v>0</v>
      </c>
      <c r="AG864" s="121"/>
      <c r="AH864" s="122"/>
      <c r="AI864" s="123"/>
      <c r="AJ864" s="112"/>
      <c r="AK864" s="119">
        <f t="shared" si="535"/>
        <v>0</v>
      </c>
      <c r="AL864" s="124"/>
      <c r="AM864" s="115">
        <f>IFERROR(IF(AL864="",0,(SUMIF($G$3:AK$3,"金额-入",$G864:AK864)-SUMIF($G$3:AK$3,"金额-出",$G864:AK864))/(SUMIF($G$3:AK$3,"数量-入",$G864:AK864)-SUMIF($G$3:AK$3,"数量-出",$G864:AK864))),0)</f>
        <v>0</v>
      </c>
      <c r="AN864" s="115">
        <f t="shared" si="536"/>
        <v>0</v>
      </c>
      <c r="AO864" s="125"/>
      <c r="AP864" s="126"/>
      <c r="AQ864" s="123"/>
      <c r="AR864" s="112"/>
      <c r="AS864" s="119">
        <f t="shared" si="537"/>
        <v>0</v>
      </c>
      <c r="AT864" s="124"/>
      <c r="AU864" s="115">
        <f>IFERROR(IF(AT864="",0,(SUMIF($G$3:AS$3,"金额-入",$G864:AS864)-SUMIF($G$3:AS$3,"金额-出",$G864:AS864))/(SUMIF($G$3:AS$3,"数量-入",$G864:AS864)-SUMIF($G$3:AS$3,"数量-出",$G864:AS864))),0)</f>
        <v>0</v>
      </c>
      <c r="AV864" s="115">
        <f t="shared" si="538"/>
        <v>0</v>
      </c>
      <c r="AW864" s="125"/>
      <c r="AX864" s="126"/>
      <c r="AY864" s="123"/>
      <c r="AZ864" s="112"/>
      <c r="BA864" s="119">
        <f t="shared" si="539"/>
        <v>0</v>
      </c>
      <c r="BB864" s="124"/>
      <c r="BC864" s="115">
        <f>IFERROR(IF(BB864="",0,(SUMIF($G$3:BA$3,"金额-入",$G864:BA864)-SUMIF($G$3:BA$3,"金额-出",$G864:BA864))/(SUMIF($G$3:BA$3,"数量-入",$G864:BA864)-SUMIF($G$3:BA$3,"数量-出",$G864:BA864))),0)</f>
        <v>0</v>
      </c>
      <c r="BD864" s="115">
        <f t="shared" si="540"/>
        <v>0</v>
      </c>
      <c r="BE864" s="125"/>
      <c r="BF864" s="126"/>
      <c r="BG864" s="123"/>
      <c r="BH864" s="112"/>
      <c r="BI864" s="119">
        <f t="shared" si="541"/>
        <v>0</v>
      </c>
      <c r="BJ864" s="124"/>
      <c r="BK864" s="115">
        <f>IFERROR(IF(BJ864="",0,(SUMIF($G$3:BI$3,"金额-入",$G864:BI864)-SUMIF($G$3:BI$3,"金额-出",$G864:BI864))/(SUMIF($G$3:BI$3,"数量-入",$G864:BI864)-SUMIF($G$3:BI$3,"数量-出",$G864:BI864))),0)</f>
        <v>0</v>
      </c>
      <c r="BL864" s="115">
        <f t="shared" si="542"/>
        <v>0</v>
      </c>
      <c r="BM864" s="125"/>
      <c r="BN864" s="126"/>
      <c r="BO864" s="123"/>
      <c r="BP864" s="112"/>
      <c r="BQ864" s="119">
        <f t="shared" si="543"/>
        <v>0</v>
      </c>
      <c r="BR864" s="124"/>
      <c r="BS864" s="115">
        <f>IFERROR(IF(BR864="",0,(SUMIF($G$3:BQ$3,"金额-入",$G864:BQ864)-SUMIF($G$3:BQ$3,"金额-出",$G864:BQ864))/(SUMIF($G$3:BQ$3,"数量-入",$G864:BQ864)-SUMIF($G$3:BQ$3,"数量-出",$G864:BQ864))),0)</f>
        <v>0</v>
      </c>
      <c r="BT864" s="115">
        <f t="shared" si="544"/>
        <v>0</v>
      </c>
      <c r="BU864" s="125"/>
      <c r="BV864" s="126"/>
      <c r="BW864" s="123"/>
      <c r="BX864" s="112"/>
      <c r="BY864" s="119">
        <f t="shared" si="545"/>
        <v>0</v>
      </c>
      <c r="BZ864" s="124"/>
      <c r="CA864" s="115">
        <f>IFERROR(IF(BZ864="",0,(SUMIF($G$3:BY$3,"金额-入",$G864:BY864)-SUMIF($G$3:BY$3,"金额-出",$G864:BY864))/(SUMIF($G$3:BY$3,"数量-入",$G864:BY864)-SUMIF($G$3:BY$3,"数量-出",$G864:BY864))),0)</f>
        <v>0</v>
      </c>
      <c r="CB864" s="115">
        <f t="shared" si="546"/>
        <v>0</v>
      </c>
      <c r="CC864" s="125"/>
      <c r="CD864" s="126"/>
      <c r="CE864" s="123"/>
      <c r="CF864" s="112"/>
      <c r="CG864" s="119">
        <f t="shared" si="547"/>
        <v>0</v>
      </c>
      <c r="CH864" s="124"/>
      <c r="CI864" s="115">
        <f>IFERROR(IF(CH864="",0,(SUMIF($G$3:CG$3,"金额-入",$G864:CG864)-SUMIF($G$3:CG$3,"金额-出",$G864:CG864))/(SUMIF($G$3:CG$3,"数量-入",$G864:CG864)-SUMIF($G$3:CG$3,"数量-出",$G864:CG864))),0)</f>
        <v>0</v>
      </c>
      <c r="CJ864" s="115">
        <f t="shared" si="548"/>
        <v>0</v>
      </c>
      <c r="CK864" s="125"/>
      <c r="CL864" s="126"/>
      <c r="CM864" s="123"/>
      <c r="CN864" s="112"/>
      <c r="CO864" s="119">
        <f t="shared" si="549"/>
        <v>0</v>
      </c>
      <c r="CP864" s="124"/>
      <c r="CQ864" s="115">
        <f>IFERROR(IF(CP864="",0,(SUMIF($G$3:CO$3,"金额-入",$G864:CO864)-SUMIF($G$3:CO$3,"金额-出",$G864:CO864))/(SUMIF($G$3:CO$3,"数量-入",$G864:CO864)-SUMIF($G$3:CO$3,"数量-出",$G864:CO864))),0)</f>
        <v>0</v>
      </c>
      <c r="CR864" s="115">
        <f t="shared" si="550"/>
        <v>0</v>
      </c>
      <c r="CS864" s="125"/>
      <c r="CT864" s="126"/>
      <c r="CU864" s="123"/>
      <c r="CV864" s="112"/>
      <c r="CW864" s="119">
        <f t="shared" si="551"/>
        <v>0</v>
      </c>
      <c r="CX864" s="124"/>
      <c r="CY864" s="115">
        <f>IFERROR(IF(CX864="",0,(SUMIF($G$3:CW$3,"金额-入",$G864:CW864)-SUMIF($G$3:CW$3,"金额-出",$G864:CW864))/(SUMIF($G$3:CW$3,"数量-入",$G864:CW864)-SUMIF($G$3:CW$3,"数量-出",$G864:CW864))),0)</f>
        <v>0</v>
      </c>
      <c r="CZ864" s="115">
        <f t="shared" si="552"/>
        <v>0</v>
      </c>
      <c r="DA864" s="125"/>
      <c r="DB864" s="126"/>
      <c r="DC864" s="123"/>
      <c r="DD864" s="112"/>
      <c r="DE864" s="119">
        <f t="shared" si="553"/>
        <v>0</v>
      </c>
      <c r="DF864" s="124"/>
      <c r="DG864" s="115">
        <f>IFERROR(IF(DF864="",0,(SUMIF($G$3:DE$3,"金额-入",$G864:DE864)-SUMIF($G$3:DE$3,"金额-出",$G864:DE864))/(SUMIF($G$3:DE$3,"数量-入",$G864:DE864)-SUMIF($G$3:DE$3,"数量-出",$G864:DE864))),0)</f>
        <v>0</v>
      </c>
      <c r="DH864" s="115">
        <f t="shared" si="554"/>
        <v>0</v>
      </c>
      <c r="DI864" s="125"/>
      <c r="DJ864" s="126"/>
      <c r="DK864" s="109">
        <f t="array" ref="DK864">MIN(IF(($G$3:$DJ$3="单价")*(G864:DJ864&lt;&gt;0),G864:DJ864))</f>
        <v>0</v>
      </c>
      <c r="DL864" s="97">
        <f t="array" ref="DL864">MAX(IF($G$3:$DJ$3="单价",G864:DJ864))</f>
        <v>0</v>
      </c>
      <c r="DM864" s="115">
        <f t="shared" si="555"/>
        <v>0</v>
      </c>
      <c r="DN864" s="127"/>
      <c r="DO864" s="2"/>
      <c r="DP864" s="11">
        <f t="shared" si="556"/>
        <v>0</v>
      </c>
      <c r="DQ864" s="11">
        <f t="shared" si="557"/>
        <v>0</v>
      </c>
      <c r="DR864" s="11"/>
      <c r="DS864" s="11"/>
      <c r="DT864" s="11"/>
      <c r="DU864" s="2"/>
      <c r="DV864" s="2"/>
      <c r="DW864" s="2"/>
      <c r="DX864" s="2"/>
      <c r="DY864" s="2"/>
    </row>
    <row r="865" spans="1:129" ht="18" hidden="1" customHeight="1" outlineLevel="1" x14ac:dyDescent="0.15">
      <c r="A865" s="2"/>
      <c r="B865" s="53">
        <f t="shared" si="520"/>
        <v>861</v>
      </c>
      <c r="C865" s="5"/>
      <c r="D865" s="6"/>
      <c r="E865" s="7"/>
      <c r="F865" s="8"/>
      <c r="G865" s="111"/>
      <c r="H865" s="112"/>
      <c r="I865" s="113">
        <f t="shared" si="523"/>
        <v>0</v>
      </c>
      <c r="J865" s="114">
        <f t="shared" si="524"/>
        <v>0</v>
      </c>
      <c r="K865" s="115">
        <f t="shared" si="521"/>
        <v>0</v>
      </c>
      <c r="L865" s="113">
        <f t="shared" si="525"/>
        <v>0</v>
      </c>
      <c r="M865" s="114">
        <f t="shared" si="526"/>
        <v>0</v>
      </c>
      <c r="N865" s="115">
        <f t="shared" si="522"/>
        <v>0</v>
      </c>
      <c r="O865" s="113">
        <f t="shared" si="527"/>
        <v>0</v>
      </c>
      <c r="P865" s="116">
        <f t="shared" si="528"/>
        <v>0</v>
      </c>
      <c r="Q865" s="117">
        <f t="shared" si="529"/>
        <v>0</v>
      </c>
      <c r="R865" s="118">
        <f t="shared" si="530"/>
        <v>0</v>
      </c>
      <c r="S865" s="111"/>
      <c r="T865" s="112"/>
      <c r="U865" s="119">
        <f t="shared" si="531"/>
        <v>0</v>
      </c>
      <c r="V865" s="120"/>
      <c r="W865" s="115">
        <f>IFERROR(IF(V865="",0,(SUMIF($G$3:U$3,"金额-入",$G865:U865)-SUMIF($G$3:U$3,"金额-出",$G865:U865))/(SUMIF($G$3:U$3,"数量-入",$G865:U865)-SUMIF($G$3:U$3,"数量-出",$G865:U865))),0)</f>
        <v>0</v>
      </c>
      <c r="X865" s="115">
        <f t="shared" si="532"/>
        <v>0</v>
      </c>
      <c r="Y865" s="121"/>
      <c r="Z865" s="122"/>
      <c r="AA865" s="111"/>
      <c r="AB865" s="112"/>
      <c r="AC865" s="119">
        <f t="shared" si="533"/>
        <v>0</v>
      </c>
      <c r="AD865" s="120"/>
      <c r="AE865" s="115">
        <f>IFERROR(IF(AD865="",0,(SUMIF($G$3:AC$3,"金额-入",$G865:AC865)-SUMIF($G$3:AC$3,"金额-出",$G865:AC865))/(SUMIF($G$3:AC$3,"数量-入",$G865:AC865)-SUMIF($G$3:AC$3,"数量-出",$G865:AC865))),0)</f>
        <v>0</v>
      </c>
      <c r="AF865" s="115">
        <f t="shared" si="534"/>
        <v>0</v>
      </c>
      <c r="AG865" s="121"/>
      <c r="AH865" s="122"/>
      <c r="AI865" s="123"/>
      <c r="AJ865" s="112"/>
      <c r="AK865" s="119">
        <f t="shared" si="535"/>
        <v>0</v>
      </c>
      <c r="AL865" s="124"/>
      <c r="AM865" s="115">
        <f>IFERROR(IF(AL865="",0,(SUMIF($G$3:AK$3,"金额-入",$G865:AK865)-SUMIF($G$3:AK$3,"金额-出",$G865:AK865))/(SUMIF($G$3:AK$3,"数量-入",$G865:AK865)-SUMIF($G$3:AK$3,"数量-出",$G865:AK865))),0)</f>
        <v>0</v>
      </c>
      <c r="AN865" s="115">
        <f t="shared" si="536"/>
        <v>0</v>
      </c>
      <c r="AO865" s="125"/>
      <c r="AP865" s="126"/>
      <c r="AQ865" s="123"/>
      <c r="AR865" s="112"/>
      <c r="AS865" s="119">
        <f t="shared" si="537"/>
        <v>0</v>
      </c>
      <c r="AT865" s="124"/>
      <c r="AU865" s="115">
        <f>IFERROR(IF(AT865="",0,(SUMIF($G$3:AS$3,"金额-入",$G865:AS865)-SUMIF($G$3:AS$3,"金额-出",$G865:AS865))/(SUMIF($G$3:AS$3,"数量-入",$G865:AS865)-SUMIF($G$3:AS$3,"数量-出",$G865:AS865))),0)</f>
        <v>0</v>
      </c>
      <c r="AV865" s="115">
        <f t="shared" si="538"/>
        <v>0</v>
      </c>
      <c r="AW865" s="125"/>
      <c r="AX865" s="126"/>
      <c r="AY865" s="123"/>
      <c r="AZ865" s="112"/>
      <c r="BA865" s="119">
        <f t="shared" si="539"/>
        <v>0</v>
      </c>
      <c r="BB865" s="124"/>
      <c r="BC865" s="115">
        <f>IFERROR(IF(BB865="",0,(SUMIF($G$3:BA$3,"金额-入",$G865:BA865)-SUMIF($G$3:BA$3,"金额-出",$G865:BA865))/(SUMIF($G$3:BA$3,"数量-入",$G865:BA865)-SUMIF($G$3:BA$3,"数量-出",$G865:BA865))),0)</f>
        <v>0</v>
      </c>
      <c r="BD865" s="115">
        <f t="shared" si="540"/>
        <v>0</v>
      </c>
      <c r="BE865" s="125"/>
      <c r="BF865" s="126"/>
      <c r="BG865" s="123"/>
      <c r="BH865" s="112"/>
      <c r="BI865" s="119">
        <f t="shared" si="541"/>
        <v>0</v>
      </c>
      <c r="BJ865" s="124"/>
      <c r="BK865" s="115">
        <f>IFERROR(IF(BJ865="",0,(SUMIF($G$3:BI$3,"金额-入",$G865:BI865)-SUMIF($G$3:BI$3,"金额-出",$G865:BI865))/(SUMIF($G$3:BI$3,"数量-入",$G865:BI865)-SUMIF($G$3:BI$3,"数量-出",$G865:BI865))),0)</f>
        <v>0</v>
      </c>
      <c r="BL865" s="115">
        <f t="shared" si="542"/>
        <v>0</v>
      </c>
      <c r="BM865" s="125"/>
      <c r="BN865" s="126"/>
      <c r="BO865" s="123"/>
      <c r="BP865" s="112"/>
      <c r="BQ865" s="119">
        <f t="shared" si="543"/>
        <v>0</v>
      </c>
      <c r="BR865" s="124"/>
      <c r="BS865" s="115">
        <f>IFERROR(IF(BR865="",0,(SUMIF($G$3:BQ$3,"金额-入",$G865:BQ865)-SUMIF($G$3:BQ$3,"金额-出",$G865:BQ865))/(SUMIF($G$3:BQ$3,"数量-入",$G865:BQ865)-SUMIF($G$3:BQ$3,"数量-出",$G865:BQ865))),0)</f>
        <v>0</v>
      </c>
      <c r="BT865" s="115">
        <f t="shared" si="544"/>
        <v>0</v>
      </c>
      <c r="BU865" s="125"/>
      <c r="BV865" s="126"/>
      <c r="BW865" s="123"/>
      <c r="BX865" s="112"/>
      <c r="BY865" s="119">
        <f t="shared" si="545"/>
        <v>0</v>
      </c>
      <c r="BZ865" s="124"/>
      <c r="CA865" s="115">
        <f>IFERROR(IF(BZ865="",0,(SUMIF($G$3:BY$3,"金额-入",$G865:BY865)-SUMIF($G$3:BY$3,"金额-出",$G865:BY865))/(SUMIF($G$3:BY$3,"数量-入",$G865:BY865)-SUMIF($G$3:BY$3,"数量-出",$G865:BY865))),0)</f>
        <v>0</v>
      </c>
      <c r="CB865" s="115">
        <f t="shared" si="546"/>
        <v>0</v>
      </c>
      <c r="CC865" s="125"/>
      <c r="CD865" s="126"/>
      <c r="CE865" s="123"/>
      <c r="CF865" s="112"/>
      <c r="CG865" s="119">
        <f t="shared" si="547"/>
        <v>0</v>
      </c>
      <c r="CH865" s="124"/>
      <c r="CI865" s="115">
        <f>IFERROR(IF(CH865="",0,(SUMIF($G$3:CG$3,"金额-入",$G865:CG865)-SUMIF($G$3:CG$3,"金额-出",$G865:CG865))/(SUMIF($G$3:CG$3,"数量-入",$G865:CG865)-SUMIF($G$3:CG$3,"数量-出",$G865:CG865))),0)</f>
        <v>0</v>
      </c>
      <c r="CJ865" s="115">
        <f t="shared" si="548"/>
        <v>0</v>
      </c>
      <c r="CK865" s="125"/>
      <c r="CL865" s="126"/>
      <c r="CM865" s="123"/>
      <c r="CN865" s="112"/>
      <c r="CO865" s="119">
        <f t="shared" si="549"/>
        <v>0</v>
      </c>
      <c r="CP865" s="124"/>
      <c r="CQ865" s="115">
        <f>IFERROR(IF(CP865="",0,(SUMIF($G$3:CO$3,"金额-入",$G865:CO865)-SUMIF($G$3:CO$3,"金额-出",$G865:CO865))/(SUMIF($G$3:CO$3,"数量-入",$G865:CO865)-SUMIF($G$3:CO$3,"数量-出",$G865:CO865))),0)</f>
        <v>0</v>
      </c>
      <c r="CR865" s="115">
        <f t="shared" si="550"/>
        <v>0</v>
      </c>
      <c r="CS865" s="125"/>
      <c r="CT865" s="126"/>
      <c r="CU865" s="123"/>
      <c r="CV865" s="112"/>
      <c r="CW865" s="119">
        <f t="shared" si="551"/>
        <v>0</v>
      </c>
      <c r="CX865" s="124"/>
      <c r="CY865" s="115">
        <f>IFERROR(IF(CX865="",0,(SUMIF($G$3:CW$3,"金额-入",$G865:CW865)-SUMIF($G$3:CW$3,"金额-出",$G865:CW865))/(SUMIF($G$3:CW$3,"数量-入",$G865:CW865)-SUMIF($G$3:CW$3,"数量-出",$G865:CW865))),0)</f>
        <v>0</v>
      </c>
      <c r="CZ865" s="115">
        <f t="shared" si="552"/>
        <v>0</v>
      </c>
      <c r="DA865" s="125"/>
      <c r="DB865" s="126"/>
      <c r="DC865" s="123"/>
      <c r="DD865" s="112"/>
      <c r="DE865" s="119">
        <f t="shared" si="553"/>
        <v>0</v>
      </c>
      <c r="DF865" s="124"/>
      <c r="DG865" s="115">
        <f>IFERROR(IF(DF865="",0,(SUMIF($G$3:DE$3,"金额-入",$G865:DE865)-SUMIF($G$3:DE$3,"金额-出",$G865:DE865))/(SUMIF($G$3:DE$3,"数量-入",$G865:DE865)-SUMIF($G$3:DE$3,"数量-出",$G865:DE865))),0)</f>
        <v>0</v>
      </c>
      <c r="DH865" s="115">
        <f t="shared" si="554"/>
        <v>0</v>
      </c>
      <c r="DI865" s="125"/>
      <c r="DJ865" s="126"/>
      <c r="DK865" s="109">
        <f t="array" ref="DK865">MIN(IF(($G$3:$DJ$3="单价")*(G865:DJ865&lt;&gt;0),G865:DJ865))</f>
        <v>0</v>
      </c>
      <c r="DL865" s="97">
        <f t="array" ref="DL865">MAX(IF($G$3:$DJ$3="单价",G865:DJ865))</f>
        <v>0</v>
      </c>
      <c r="DM865" s="115">
        <f t="shared" si="555"/>
        <v>0</v>
      </c>
      <c r="DN865" s="127"/>
      <c r="DO865" s="2"/>
      <c r="DP865" s="11">
        <f t="shared" si="556"/>
        <v>0</v>
      </c>
      <c r="DQ865" s="11">
        <f t="shared" si="557"/>
        <v>0</v>
      </c>
      <c r="DR865" s="11"/>
      <c r="DS865" s="11"/>
      <c r="DT865" s="11"/>
      <c r="DU865" s="2"/>
      <c r="DV865" s="2"/>
      <c r="DW865" s="2"/>
      <c r="DX865" s="2"/>
      <c r="DY865" s="2"/>
    </row>
    <row r="866" spans="1:129" ht="18" hidden="1" customHeight="1" outlineLevel="1" x14ac:dyDescent="0.15">
      <c r="A866" s="2"/>
      <c r="B866" s="53">
        <f t="shared" si="520"/>
        <v>862</v>
      </c>
      <c r="C866" s="5"/>
      <c r="D866" s="6"/>
      <c r="E866" s="7"/>
      <c r="F866" s="8"/>
      <c r="G866" s="111"/>
      <c r="H866" s="112"/>
      <c r="I866" s="113">
        <f t="shared" si="523"/>
        <v>0</v>
      </c>
      <c r="J866" s="114">
        <f t="shared" si="524"/>
        <v>0</v>
      </c>
      <c r="K866" s="115">
        <f t="shared" si="521"/>
        <v>0</v>
      </c>
      <c r="L866" s="113">
        <f t="shared" si="525"/>
        <v>0</v>
      </c>
      <c r="M866" s="114">
        <f t="shared" si="526"/>
        <v>0</v>
      </c>
      <c r="N866" s="115">
        <f t="shared" si="522"/>
        <v>0</v>
      </c>
      <c r="O866" s="113">
        <f t="shared" si="527"/>
        <v>0</v>
      </c>
      <c r="P866" s="116">
        <f t="shared" si="528"/>
        <v>0</v>
      </c>
      <c r="Q866" s="117">
        <f t="shared" si="529"/>
        <v>0</v>
      </c>
      <c r="R866" s="118">
        <f t="shared" si="530"/>
        <v>0</v>
      </c>
      <c r="S866" s="111"/>
      <c r="T866" s="112"/>
      <c r="U866" s="119">
        <f t="shared" si="531"/>
        <v>0</v>
      </c>
      <c r="V866" s="120"/>
      <c r="W866" s="115">
        <f>IFERROR(IF(V866="",0,(SUMIF($G$3:U$3,"金额-入",$G866:U866)-SUMIF($G$3:U$3,"金额-出",$G866:U866))/(SUMIF($G$3:U$3,"数量-入",$G866:U866)-SUMIF($G$3:U$3,"数量-出",$G866:U866))),0)</f>
        <v>0</v>
      </c>
      <c r="X866" s="115">
        <f t="shared" si="532"/>
        <v>0</v>
      </c>
      <c r="Y866" s="121"/>
      <c r="Z866" s="122"/>
      <c r="AA866" s="111"/>
      <c r="AB866" s="112"/>
      <c r="AC866" s="119">
        <f t="shared" si="533"/>
        <v>0</v>
      </c>
      <c r="AD866" s="120"/>
      <c r="AE866" s="115">
        <f>IFERROR(IF(AD866="",0,(SUMIF($G$3:AC$3,"金额-入",$G866:AC866)-SUMIF($G$3:AC$3,"金额-出",$G866:AC866))/(SUMIF($G$3:AC$3,"数量-入",$G866:AC866)-SUMIF($G$3:AC$3,"数量-出",$G866:AC866))),0)</f>
        <v>0</v>
      </c>
      <c r="AF866" s="115">
        <f t="shared" si="534"/>
        <v>0</v>
      </c>
      <c r="AG866" s="121"/>
      <c r="AH866" s="122"/>
      <c r="AI866" s="123"/>
      <c r="AJ866" s="112"/>
      <c r="AK866" s="119">
        <f t="shared" si="535"/>
        <v>0</v>
      </c>
      <c r="AL866" s="124"/>
      <c r="AM866" s="115">
        <f>IFERROR(IF(AL866="",0,(SUMIF($G$3:AK$3,"金额-入",$G866:AK866)-SUMIF($G$3:AK$3,"金额-出",$G866:AK866))/(SUMIF($G$3:AK$3,"数量-入",$G866:AK866)-SUMIF($G$3:AK$3,"数量-出",$G866:AK866))),0)</f>
        <v>0</v>
      </c>
      <c r="AN866" s="115">
        <f t="shared" si="536"/>
        <v>0</v>
      </c>
      <c r="AO866" s="125"/>
      <c r="AP866" s="126"/>
      <c r="AQ866" s="123"/>
      <c r="AR866" s="112"/>
      <c r="AS866" s="119">
        <f t="shared" si="537"/>
        <v>0</v>
      </c>
      <c r="AT866" s="124"/>
      <c r="AU866" s="115">
        <f>IFERROR(IF(AT866="",0,(SUMIF($G$3:AS$3,"金额-入",$G866:AS866)-SUMIF($G$3:AS$3,"金额-出",$G866:AS866))/(SUMIF($G$3:AS$3,"数量-入",$G866:AS866)-SUMIF($G$3:AS$3,"数量-出",$G866:AS866))),0)</f>
        <v>0</v>
      </c>
      <c r="AV866" s="115">
        <f t="shared" si="538"/>
        <v>0</v>
      </c>
      <c r="AW866" s="125"/>
      <c r="AX866" s="126"/>
      <c r="AY866" s="123"/>
      <c r="AZ866" s="112"/>
      <c r="BA866" s="119">
        <f t="shared" si="539"/>
        <v>0</v>
      </c>
      <c r="BB866" s="124"/>
      <c r="BC866" s="115">
        <f>IFERROR(IF(BB866="",0,(SUMIF($G$3:BA$3,"金额-入",$G866:BA866)-SUMIF($G$3:BA$3,"金额-出",$G866:BA866))/(SUMIF($G$3:BA$3,"数量-入",$G866:BA866)-SUMIF($G$3:BA$3,"数量-出",$G866:BA866))),0)</f>
        <v>0</v>
      </c>
      <c r="BD866" s="115">
        <f t="shared" si="540"/>
        <v>0</v>
      </c>
      <c r="BE866" s="125"/>
      <c r="BF866" s="126"/>
      <c r="BG866" s="123"/>
      <c r="BH866" s="112"/>
      <c r="BI866" s="119">
        <f t="shared" si="541"/>
        <v>0</v>
      </c>
      <c r="BJ866" s="124"/>
      <c r="BK866" s="115">
        <f>IFERROR(IF(BJ866="",0,(SUMIF($G$3:BI$3,"金额-入",$G866:BI866)-SUMIF($G$3:BI$3,"金额-出",$G866:BI866))/(SUMIF($G$3:BI$3,"数量-入",$G866:BI866)-SUMIF($G$3:BI$3,"数量-出",$G866:BI866))),0)</f>
        <v>0</v>
      </c>
      <c r="BL866" s="115">
        <f t="shared" si="542"/>
        <v>0</v>
      </c>
      <c r="BM866" s="125"/>
      <c r="BN866" s="126"/>
      <c r="BO866" s="123"/>
      <c r="BP866" s="112"/>
      <c r="BQ866" s="119">
        <f t="shared" si="543"/>
        <v>0</v>
      </c>
      <c r="BR866" s="124"/>
      <c r="BS866" s="115">
        <f>IFERROR(IF(BR866="",0,(SUMIF($G$3:BQ$3,"金额-入",$G866:BQ866)-SUMIF($G$3:BQ$3,"金额-出",$G866:BQ866))/(SUMIF($G$3:BQ$3,"数量-入",$G866:BQ866)-SUMIF($G$3:BQ$3,"数量-出",$G866:BQ866))),0)</f>
        <v>0</v>
      </c>
      <c r="BT866" s="115">
        <f t="shared" si="544"/>
        <v>0</v>
      </c>
      <c r="BU866" s="125"/>
      <c r="BV866" s="126"/>
      <c r="BW866" s="123"/>
      <c r="BX866" s="112"/>
      <c r="BY866" s="119">
        <f t="shared" si="545"/>
        <v>0</v>
      </c>
      <c r="BZ866" s="124"/>
      <c r="CA866" s="115">
        <f>IFERROR(IF(BZ866="",0,(SUMIF($G$3:BY$3,"金额-入",$G866:BY866)-SUMIF($G$3:BY$3,"金额-出",$G866:BY866))/(SUMIF($G$3:BY$3,"数量-入",$G866:BY866)-SUMIF($G$3:BY$3,"数量-出",$G866:BY866))),0)</f>
        <v>0</v>
      </c>
      <c r="CB866" s="115">
        <f t="shared" si="546"/>
        <v>0</v>
      </c>
      <c r="CC866" s="125"/>
      <c r="CD866" s="126"/>
      <c r="CE866" s="123"/>
      <c r="CF866" s="112"/>
      <c r="CG866" s="119">
        <f t="shared" si="547"/>
        <v>0</v>
      </c>
      <c r="CH866" s="124"/>
      <c r="CI866" s="115">
        <f>IFERROR(IF(CH866="",0,(SUMIF($G$3:CG$3,"金额-入",$G866:CG866)-SUMIF($G$3:CG$3,"金额-出",$G866:CG866))/(SUMIF($G$3:CG$3,"数量-入",$G866:CG866)-SUMIF($G$3:CG$3,"数量-出",$G866:CG866))),0)</f>
        <v>0</v>
      </c>
      <c r="CJ866" s="115">
        <f t="shared" si="548"/>
        <v>0</v>
      </c>
      <c r="CK866" s="125"/>
      <c r="CL866" s="126"/>
      <c r="CM866" s="123"/>
      <c r="CN866" s="112"/>
      <c r="CO866" s="119">
        <f t="shared" si="549"/>
        <v>0</v>
      </c>
      <c r="CP866" s="124"/>
      <c r="CQ866" s="115">
        <f>IFERROR(IF(CP866="",0,(SUMIF($G$3:CO$3,"金额-入",$G866:CO866)-SUMIF($G$3:CO$3,"金额-出",$G866:CO866))/(SUMIF($G$3:CO$3,"数量-入",$G866:CO866)-SUMIF($G$3:CO$3,"数量-出",$G866:CO866))),0)</f>
        <v>0</v>
      </c>
      <c r="CR866" s="115">
        <f t="shared" si="550"/>
        <v>0</v>
      </c>
      <c r="CS866" s="125"/>
      <c r="CT866" s="126"/>
      <c r="CU866" s="123"/>
      <c r="CV866" s="112"/>
      <c r="CW866" s="119">
        <f t="shared" si="551"/>
        <v>0</v>
      </c>
      <c r="CX866" s="124"/>
      <c r="CY866" s="115">
        <f>IFERROR(IF(CX866="",0,(SUMIF($G$3:CW$3,"金额-入",$G866:CW866)-SUMIF($G$3:CW$3,"金额-出",$G866:CW866))/(SUMIF($G$3:CW$3,"数量-入",$G866:CW866)-SUMIF($G$3:CW$3,"数量-出",$G866:CW866))),0)</f>
        <v>0</v>
      </c>
      <c r="CZ866" s="115">
        <f t="shared" si="552"/>
        <v>0</v>
      </c>
      <c r="DA866" s="125"/>
      <c r="DB866" s="126"/>
      <c r="DC866" s="123"/>
      <c r="DD866" s="112"/>
      <c r="DE866" s="119">
        <f t="shared" si="553"/>
        <v>0</v>
      </c>
      <c r="DF866" s="124"/>
      <c r="DG866" s="115">
        <f>IFERROR(IF(DF866="",0,(SUMIF($G$3:DE$3,"金额-入",$G866:DE866)-SUMIF($G$3:DE$3,"金额-出",$G866:DE866))/(SUMIF($G$3:DE$3,"数量-入",$G866:DE866)-SUMIF($G$3:DE$3,"数量-出",$G866:DE866))),0)</f>
        <v>0</v>
      </c>
      <c r="DH866" s="115">
        <f t="shared" si="554"/>
        <v>0</v>
      </c>
      <c r="DI866" s="125"/>
      <c r="DJ866" s="126"/>
      <c r="DK866" s="109">
        <f t="array" ref="DK866">MIN(IF(($G$3:$DJ$3="单价")*(G866:DJ866&lt;&gt;0),G866:DJ866))</f>
        <v>0</v>
      </c>
      <c r="DL866" s="97">
        <f t="array" ref="DL866">MAX(IF($G$3:$DJ$3="单价",G866:DJ866))</f>
        <v>0</v>
      </c>
      <c r="DM866" s="115">
        <f t="shared" si="555"/>
        <v>0</v>
      </c>
      <c r="DN866" s="127"/>
      <c r="DO866" s="2"/>
      <c r="DP866" s="11">
        <f t="shared" si="556"/>
        <v>0</v>
      </c>
      <c r="DQ866" s="11">
        <f t="shared" si="557"/>
        <v>0</v>
      </c>
      <c r="DR866" s="11"/>
      <c r="DS866" s="11"/>
      <c r="DT866" s="11"/>
      <c r="DU866" s="2"/>
      <c r="DV866" s="2"/>
      <c r="DW866" s="2"/>
      <c r="DX866" s="2"/>
      <c r="DY866" s="2"/>
    </row>
    <row r="867" spans="1:129" ht="18" hidden="1" customHeight="1" outlineLevel="1" x14ac:dyDescent="0.15">
      <c r="A867" s="2"/>
      <c r="B867" s="53">
        <f t="shared" si="520"/>
        <v>863</v>
      </c>
      <c r="C867" s="5"/>
      <c r="D867" s="6"/>
      <c r="E867" s="7"/>
      <c r="F867" s="8"/>
      <c r="G867" s="111"/>
      <c r="H867" s="112"/>
      <c r="I867" s="113">
        <f t="shared" si="523"/>
        <v>0</v>
      </c>
      <c r="J867" s="114">
        <f t="shared" si="524"/>
        <v>0</v>
      </c>
      <c r="K867" s="115">
        <f t="shared" si="521"/>
        <v>0</v>
      </c>
      <c r="L867" s="113">
        <f t="shared" si="525"/>
        <v>0</v>
      </c>
      <c r="M867" s="114">
        <f t="shared" si="526"/>
        <v>0</v>
      </c>
      <c r="N867" s="115">
        <f t="shared" si="522"/>
        <v>0</v>
      </c>
      <c r="O867" s="113">
        <f t="shared" si="527"/>
        <v>0</v>
      </c>
      <c r="P867" s="116">
        <f t="shared" si="528"/>
        <v>0</v>
      </c>
      <c r="Q867" s="117">
        <f t="shared" si="529"/>
        <v>0</v>
      </c>
      <c r="R867" s="118">
        <f t="shared" si="530"/>
        <v>0</v>
      </c>
      <c r="S867" s="111"/>
      <c r="T867" s="112"/>
      <c r="U867" s="119">
        <f t="shared" si="531"/>
        <v>0</v>
      </c>
      <c r="V867" s="120"/>
      <c r="W867" s="115">
        <f>IFERROR(IF(V867="",0,(SUMIF($G$3:U$3,"金额-入",$G867:U867)-SUMIF($G$3:U$3,"金额-出",$G867:U867))/(SUMIF($G$3:U$3,"数量-入",$G867:U867)-SUMIF($G$3:U$3,"数量-出",$G867:U867))),0)</f>
        <v>0</v>
      </c>
      <c r="X867" s="115">
        <f t="shared" si="532"/>
        <v>0</v>
      </c>
      <c r="Y867" s="121"/>
      <c r="Z867" s="122"/>
      <c r="AA867" s="111"/>
      <c r="AB867" s="112"/>
      <c r="AC867" s="119">
        <f t="shared" si="533"/>
        <v>0</v>
      </c>
      <c r="AD867" s="120"/>
      <c r="AE867" s="115">
        <f>IFERROR(IF(AD867="",0,(SUMIF($G$3:AC$3,"金额-入",$G867:AC867)-SUMIF($G$3:AC$3,"金额-出",$G867:AC867))/(SUMIF($G$3:AC$3,"数量-入",$G867:AC867)-SUMIF($G$3:AC$3,"数量-出",$G867:AC867))),0)</f>
        <v>0</v>
      </c>
      <c r="AF867" s="115">
        <f t="shared" si="534"/>
        <v>0</v>
      </c>
      <c r="AG867" s="121"/>
      <c r="AH867" s="122"/>
      <c r="AI867" s="123"/>
      <c r="AJ867" s="112"/>
      <c r="AK867" s="119">
        <f t="shared" si="535"/>
        <v>0</v>
      </c>
      <c r="AL867" s="124"/>
      <c r="AM867" s="115">
        <f>IFERROR(IF(AL867="",0,(SUMIF($G$3:AK$3,"金额-入",$G867:AK867)-SUMIF($G$3:AK$3,"金额-出",$G867:AK867))/(SUMIF($G$3:AK$3,"数量-入",$G867:AK867)-SUMIF($G$3:AK$3,"数量-出",$G867:AK867))),0)</f>
        <v>0</v>
      </c>
      <c r="AN867" s="115">
        <f t="shared" si="536"/>
        <v>0</v>
      </c>
      <c r="AO867" s="125"/>
      <c r="AP867" s="126"/>
      <c r="AQ867" s="123"/>
      <c r="AR867" s="112"/>
      <c r="AS867" s="119">
        <f t="shared" si="537"/>
        <v>0</v>
      </c>
      <c r="AT867" s="124"/>
      <c r="AU867" s="115">
        <f>IFERROR(IF(AT867="",0,(SUMIF($G$3:AS$3,"金额-入",$G867:AS867)-SUMIF($G$3:AS$3,"金额-出",$G867:AS867))/(SUMIF($G$3:AS$3,"数量-入",$G867:AS867)-SUMIF($G$3:AS$3,"数量-出",$G867:AS867))),0)</f>
        <v>0</v>
      </c>
      <c r="AV867" s="115">
        <f t="shared" si="538"/>
        <v>0</v>
      </c>
      <c r="AW867" s="125"/>
      <c r="AX867" s="126"/>
      <c r="AY867" s="123"/>
      <c r="AZ867" s="112"/>
      <c r="BA867" s="119">
        <f t="shared" si="539"/>
        <v>0</v>
      </c>
      <c r="BB867" s="124"/>
      <c r="BC867" s="115">
        <f>IFERROR(IF(BB867="",0,(SUMIF($G$3:BA$3,"金额-入",$G867:BA867)-SUMIF($G$3:BA$3,"金额-出",$G867:BA867))/(SUMIF($G$3:BA$3,"数量-入",$G867:BA867)-SUMIF($G$3:BA$3,"数量-出",$G867:BA867))),0)</f>
        <v>0</v>
      </c>
      <c r="BD867" s="115">
        <f t="shared" si="540"/>
        <v>0</v>
      </c>
      <c r="BE867" s="125"/>
      <c r="BF867" s="126"/>
      <c r="BG867" s="123"/>
      <c r="BH867" s="112"/>
      <c r="BI867" s="119">
        <f t="shared" si="541"/>
        <v>0</v>
      </c>
      <c r="BJ867" s="124"/>
      <c r="BK867" s="115">
        <f>IFERROR(IF(BJ867="",0,(SUMIF($G$3:BI$3,"金额-入",$G867:BI867)-SUMIF($G$3:BI$3,"金额-出",$G867:BI867))/(SUMIF($G$3:BI$3,"数量-入",$G867:BI867)-SUMIF($G$3:BI$3,"数量-出",$G867:BI867))),0)</f>
        <v>0</v>
      </c>
      <c r="BL867" s="115">
        <f t="shared" si="542"/>
        <v>0</v>
      </c>
      <c r="BM867" s="125"/>
      <c r="BN867" s="126"/>
      <c r="BO867" s="123"/>
      <c r="BP867" s="112"/>
      <c r="BQ867" s="119">
        <f t="shared" si="543"/>
        <v>0</v>
      </c>
      <c r="BR867" s="124"/>
      <c r="BS867" s="115">
        <f>IFERROR(IF(BR867="",0,(SUMIF($G$3:BQ$3,"金额-入",$G867:BQ867)-SUMIF($G$3:BQ$3,"金额-出",$G867:BQ867))/(SUMIF($G$3:BQ$3,"数量-入",$G867:BQ867)-SUMIF($G$3:BQ$3,"数量-出",$G867:BQ867))),0)</f>
        <v>0</v>
      </c>
      <c r="BT867" s="115">
        <f t="shared" si="544"/>
        <v>0</v>
      </c>
      <c r="BU867" s="125"/>
      <c r="BV867" s="126"/>
      <c r="BW867" s="123"/>
      <c r="BX867" s="112"/>
      <c r="BY867" s="119">
        <f t="shared" si="545"/>
        <v>0</v>
      </c>
      <c r="BZ867" s="124"/>
      <c r="CA867" s="115">
        <f>IFERROR(IF(BZ867="",0,(SUMIF($G$3:BY$3,"金额-入",$G867:BY867)-SUMIF($G$3:BY$3,"金额-出",$G867:BY867))/(SUMIF($G$3:BY$3,"数量-入",$G867:BY867)-SUMIF($G$3:BY$3,"数量-出",$G867:BY867))),0)</f>
        <v>0</v>
      </c>
      <c r="CB867" s="115">
        <f t="shared" si="546"/>
        <v>0</v>
      </c>
      <c r="CC867" s="125"/>
      <c r="CD867" s="126"/>
      <c r="CE867" s="123"/>
      <c r="CF867" s="112"/>
      <c r="CG867" s="119">
        <f t="shared" si="547"/>
        <v>0</v>
      </c>
      <c r="CH867" s="124"/>
      <c r="CI867" s="115">
        <f>IFERROR(IF(CH867="",0,(SUMIF($G$3:CG$3,"金额-入",$G867:CG867)-SUMIF($G$3:CG$3,"金额-出",$G867:CG867))/(SUMIF($G$3:CG$3,"数量-入",$G867:CG867)-SUMIF($G$3:CG$3,"数量-出",$G867:CG867))),0)</f>
        <v>0</v>
      </c>
      <c r="CJ867" s="115">
        <f t="shared" si="548"/>
        <v>0</v>
      </c>
      <c r="CK867" s="125"/>
      <c r="CL867" s="126"/>
      <c r="CM867" s="123"/>
      <c r="CN867" s="112"/>
      <c r="CO867" s="119">
        <f t="shared" si="549"/>
        <v>0</v>
      </c>
      <c r="CP867" s="124"/>
      <c r="CQ867" s="115">
        <f>IFERROR(IF(CP867="",0,(SUMIF($G$3:CO$3,"金额-入",$G867:CO867)-SUMIF($G$3:CO$3,"金额-出",$G867:CO867))/(SUMIF($G$3:CO$3,"数量-入",$G867:CO867)-SUMIF($G$3:CO$3,"数量-出",$G867:CO867))),0)</f>
        <v>0</v>
      </c>
      <c r="CR867" s="115">
        <f t="shared" si="550"/>
        <v>0</v>
      </c>
      <c r="CS867" s="125"/>
      <c r="CT867" s="126"/>
      <c r="CU867" s="123"/>
      <c r="CV867" s="112"/>
      <c r="CW867" s="119">
        <f t="shared" si="551"/>
        <v>0</v>
      </c>
      <c r="CX867" s="124"/>
      <c r="CY867" s="115">
        <f>IFERROR(IF(CX867="",0,(SUMIF($G$3:CW$3,"金额-入",$G867:CW867)-SUMIF($G$3:CW$3,"金额-出",$G867:CW867))/(SUMIF($G$3:CW$3,"数量-入",$G867:CW867)-SUMIF($G$3:CW$3,"数量-出",$G867:CW867))),0)</f>
        <v>0</v>
      </c>
      <c r="CZ867" s="115">
        <f t="shared" si="552"/>
        <v>0</v>
      </c>
      <c r="DA867" s="125"/>
      <c r="DB867" s="126"/>
      <c r="DC867" s="123"/>
      <c r="DD867" s="112"/>
      <c r="DE867" s="119">
        <f t="shared" si="553"/>
        <v>0</v>
      </c>
      <c r="DF867" s="124"/>
      <c r="DG867" s="115">
        <f>IFERROR(IF(DF867="",0,(SUMIF($G$3:DE$3,"金额-入",$G867:DE867)-SUMIF($G$3:DE$3,"金额-出",$G867:DE867))/(SUMIF($G$3:DE$3,"数量-入",$G867:DE867)-SUMIF($G$3:DE$3,"数量-出",$G867:DE867))),0)</f>
        <v>0</v>
      </c>
      <c r="DH867" s="115">
        <f t="shared" si="554"/>
        <v>0</v>
      </c>
      <c r="DI867" s="125"/>
      <c r="DJ867" s="126"/>
      <c r="DK867" s="109">
        <f t="array" ref="DK867">MIN(IF(($G$3:$DJ$3="单价")*(G867:DJ867&lt;&gt;0),G867:DJ867))</f>
        <v>0</v>
      </c>
      <c r="DL867" s="97">
        <f t="array" ref="DL867">MAX(IF($G$3:$DJ$3="单价",G867:DJ867))</f>
        <v>0</v>
      </c>
      <c r="DM867" s="115">
        <f t="shared" si="555"/>
        <v>0</v>
      </c>
      <c r="DN867" s="127"/>
      <c r="DO867" s="2"/>
      <c r="DP867" s="11">
        <f t="shared" si="556"/>
        <v>0</v>
      </c>
      <c r="DQ867" s="11">
        <f t="shared" si="557"/>
        <v>0</v>
      </c>
      <c r="DR867" s="11"/>
      <c r="DS867" s="11"/>
      <c r="DT867" s="11"/>
      <c r="DU867" s="2"/>
      <c r="DV867" s="2"/>
      <c r="DW867" s="2"/>
      <c r="DX867" s="2"/>
      <c r="DY867" s="2"/>
    </row>
    <row r="868" spans="1:129" ht="18" hidden="1" customHeight="1" outlineLevel="1" x14ac:dyDescent="0.15">
      <c r="A868" s="2"/>
      <c r="B868" s="53">
        <f t="shared" si="520"/>
        <v>864</v>
      </c>
      <c r="C868" s="5"/>
      <c r="D868" s="6"/>
      <c r="E868" s="7"/>
      <c r="F868" s="8"/>
      <c r="G868" s="111"/>
      <c r="H868" s="112"/>
      <c r="I868" s="113">
        <f t="shared" si="523"/>
        <v>0</v>
      </c>
      <c r="J868" s="114">
        <f t="shared" si="524"/>
        <v>0</v>
      </c>
      <c r="K868" s="115">
        <f t="shared" si="521"/>
        <v>0</v>
      </c>
      <c r="L868" s="113">
        <f t="shared" si="525"/>
        <v>0</v>
      </c>
      <c r="M868" s="114">
        <f t="shared" si="526"/>
        <v>0</v>
      </c>
      <c r="N868" s="115">
        <f t="shared" si="522"/>
        <v>0</v>
      </c>
      <c r="O868" s="113">
        <f t="shared" si="527"/>
        <v>0</v>
      </c>
      <c r="P868" s="116">
        <f t="shared" si="528"/>
        <v>0</v>
      </c>
      <c r="Q868" s="117">
        <f t="shared" si="529"/>
        <v>0</v>
      </c>
      <c r="R868" s="118">
        <f t="shared" si="530"/>
        <v>0</v>
      </c>
      <c r="S868" s="111"/>
      <c r="T868" s="112"/>
      <c r="U868" s="119">
        <f t="shared" si="531"/>
        <v>0</v>
      </c>
      <c r="V868" s="120"/>
      <c r="W868" s="115">
        <f>IFERROR(IF(V868="",0,(SUMIF($G$3:U$3,"金额-入",$G868:U868)-SUMIF($G$3:U$3,"金额-出",$G868:U868))/(SUMIF($G$3:U$3,"数量-入",$G868:U868)-SUMIF($G$3:U$3,"数量-出",$G868:U868))),0)</f>
        <v>0</v>
      </c>
      <c r="X868" s="115">
        <f t="shared" si="532"/>
        <v>0</v>
      </c>
      <c r="Y868" s="121"/>
      <c r="Z868" s="122"/>
      <c r="AA868" s="111"/>
      <c r="AB868" s="112"/>
      <c r="AC868" s="119">
        <f t="shared" si="533"/>
        <v>0</v>
      </c>
      <c r="AD868" s="120"/>
      <c r="AE868" s="115">
        <f>IFERROR(IF(AD868="",0,(SUMIF($G$3:AC$3,"金额-入",$G868:AC868)-SUMIF($G$3:AC$3,"金额-出",$G868:AC868))/(SUMIF($G$3:AC$3,"数量-入",$G868:AC868)-SUMIF($G$3:AC$3,"数量-出",$G868:AC868))),0)</f>
        <v>0</v>
      </c>
      <c r="AF868" s="115">
        <f t="shared" si="534"/>
        <v>0</v>
      </c>
      <c r="AG868" s="121"/>
      <c r="AH868" s="122"/>
      <c r="AI868" s="123"/>
      <c r="AJ868" s="112"/>
      <c r="AK868" s="119">
        <f t="shared" si="535"/>
        <v>0</v>
      </c>
      <c r="AL868" s="124"/>
      <c r="AM868" s="115">
        <f>IFERROR(IF(AL868="",0,(SUMIF($G$3:AK$3,"金额-入",$G868:AK868)-SUMIF($G$3:AK$3,"金额-出",$G868:AK868))/(SUMIF($G$3:AK$3,"数量-入",$G868:AK868)-SUMIF($G$3:AK$3,"数量-出",$G868:AK868))),0)</f>
        <v>0</v>
      </c>
      <c r="AN868" s="115">
        <f t="shared" si="536"/>
        <v>0</v>
      </c>
      <c r="AO868" s="125"/>
      <c r="AP868" s="126"/>
      <c r="AQ868" s="123"/>
      <c r="AR868" s="112"/>
      <c r="AS868" s="119">
        <f t="shared" si="537"/>
        <v>0</v>
      </c>
      <c r="AT868" s="124"/>
      <c r="AU868" s="115">
        <f>IFERROR(IF(AT868="",0,(SUMIF($G$3:AS$3,"金额-入",$G868:AS868)-SUMIF($G$3:AS$3,"金额-出",$G868:AS868))/(SUMIF($G$3:AS$3,"数量-入",$G868:AS868)-SUMIF($G$3:AS$3,"数量-出",$G868:AS868))),0)</f>
        <v>0</v>
      </c>
      <c r="AV868" s="115">
        <f t="shared" si="538"/>
        <v>0</v>
      </c>
      <c r="AW868" s="125"/>
      <c r="AX868" s="126"/>
      <c r="AY868" s="123"/>
      <c r="AZ868" s="112"/>
      <c r="BA868" s="119">
        <f t="shared" si="539"/>
        <v>0</v>
      </c>
      <c r="BB868" s="124"/>
      <c r="BC868" s="115">
        <f>IFERROR(IF(BB868="",0,(SUMIF($G$3:BA$3,"金额-入",$G868:BA868)-SUMIF($G$3:BA$3,"金额-出",$G868:BA868))/(SUMIF($G$3:BA$3,"数量-入",$G868:BA868)-SUMIF($G$3:BA$3,"数量-出",$G868:BA868))),0)</f>
        <v>0</v>
      </c>
      <c r="BD868" s="115">
        <f t="shared" si="540"/>
        <v>0</v>
      </c>
      <c r="BE868" s="125"/>
      <c r="BF868" s="126"/>
      <c r="BG868" s="123"/>
      <c r="BH868" s="112"/>
      <c r="BI868" s="119">
        <f t="shared" si="541"/>
        <v>0</v>
      </c>
      <c r="BJ868" s="124"/>
      <c r="BK868" s="115">
        <f>IFERROR(IF(BJ868="",0,(SUMIF($G$3:BI$3,"金额-入",$G868:BI868)-SUMIF($G$3:BI$3,"金额-出",$G868:BI868))/(SUMIF($G$3:BI$3,"数量-入",$G868:BI868)-SUMIF($G$3:BI$3,"数量-出",$G868:BI868))),0)</f>
        <v>0</v>
      </c>
      <c r="BL868" s="115">
        <f t="shared" si="542"/>
        <v>0</v>
      </c>
      <c r="BM868" s="125"/>
      <c r="BN868" s="126"/>
      <c r="BO868" s="123"/>
      <c r="BP868" s="112"/>
      <c r="BQ868" s="119">
        <f t="shared" si="543"/>
        <v>0</v>
      </c>
      <c r="BR868" s="124"/>
      <c r="BS868" s="115">
        <f>IFERROR(IF(BR868="",0,(SUMIF($G$3:BQ$3,"金额-入",$G868:BQ868)-SUMIF($G$3:BQ$3,"金额-出",$G868:BQ868))/(SUMIF($G$3:BQ$3,"数量-入",$G868:BQ868)-SUMIF($G$3:BQ$3,"数量-出",$G868:BQ868))),0)</f>
        <v>0</v>
      </c>
      <c r="BT868" s="115">
        <f t="shared" si="544"/>
        <v>0</v>
      </c>
      <c r="BU868" s="125"/>
      <c r="BV868" s="126"/>
      <c r="BW868" s="123"/>
      <c r="BX868" s="112"/>
      <c r="BY868" s="119">
        <f t="shared" si="545"/>
        <v>0</v>
      </c>
      <c r="BZ868" s="124"/>
      <c r="CA868" s="115">
        <f>IFERROR(IF(BZ868="",0,(SUMIF($G$3:BY$3,"金额-入",$G868:BY868)-SUMIF($G$3:BY$3,"金额-出",$G868:BY868))/(SUMIF($G$3:BY$3,"数量-入",$G868:BY868)-SUMIF($G$3:BY$3,"数量-出",$G868:BY868))),0)</f>
        <v>0</v>
      </c>
      <c r="CB868" s="115">
        <f t="shared" si="546"/>
        <v>0</v>
      </c>
      <c r="CC868" s="125"/>
      <c r="CD868" s="126"/>
      <c r="CE868" s="123"/>
      <c r="CF868" s="112"/>
      <c r="CG868" s="119">
        <f t="shared" si="547"/>
        <v>0</v>
      </c>
      <c r="CH868" s="124"/>
      <c r="CI868" s="115">
        <f>IFERROR(IF(CH868="",0,(SUMIF($G$3:CG$3,"金额-入",$G868:CG868)-SUMIF($G$3:CG$3,"金额-出",$G868:CG868))/(SUMIF($G$3:CG$3,"数量-入",$G868:CG868)-SUMIF($G$3:CG$3,"数量-出",$G868:CG868))),0)</f>
        <v>0</v>
      </c>
      <c r="CJ868" s="115">
        <f t="shared" si="548"/>
        <v>0</v>
      </c>
      <c r="CK868" s="125"/>
      <c r="CL868" s="126"/>
      <c r="CM868" s="123"/>
      <c r="CN868" s="112"/>
      <c r="CO868" s="119">
        <f t="shared" si="549"/>
        <v>0</v>
      </c>
      <c r="CP868" s="124"/>
      <c r="CQ868" s="115">
        <f>IFERROR(IF(CP868="",0,(SUMIF($G$3:CO$3,"金额-入",$G868:CO868)-SUMIF($G$3:CO$3,"金额-出",$G868:CO868))/(SUMIF($G$3:CO$3,"数量-入",$G868:CO868)-SUMIF($G$3:CO$3,"数量-出",$G868:CO868))),0)</f>
        <v>0</v>
      </c>
      <c r="CR868" s="115">
        <f t="shared" si="550"/>
        <v>0</v>
      </c>
      <c r="CS868" s="125"/>
      <c r="CT868" s="126"/>
      <c r="CU868" s="123"/>
      <c r="CV868" s="112"/>
      <c r="CW868" s="119">
        <f t="shared" si="551"/>
        <v>0</v>
      </c>
      <c r="CX868" s="124"/>
      <c r="CY868" s="115">
        <f>IFERROR(IF(CX868="",0,(SUMIF($G$3:CW$3,"金额-入",$G868:CW868)-SUMIF($G$3:CW$3,"金额-出",$G868:CW868))/(SUMIF($G$3:CW$3,"数量-入",$G868:CW868)-SUMIF($G$3:CW$3,"数量-出",$G868:CW868))),0)</f>
        <v>0</v>
      </c>
      <c r="CZ868" s="115">
        <f t="shared" si="552"/>
        <v>0</v>
      </c>
      <c r="DA868" s="125"/>
      <c r="DB868" s="126"/>
      <c r="DC868" s="123"/>
      <c r="DD868" s="112"/>
      <c r="DE868" s="119">
        <f t="shared" si="553"/>
        <v>0</v>
      </c>
      <c r="DF868" s="124"/>
      <c r="DG868" s="115">
        <f>IFERROR(IF(DF868="",0,(SUMIF($G$3:DE$3,"金额-入",$G868:DE868)-SUMIF($G$3:DE$3,"金额-出",$G868:DE868))/(SUMIF($G$3:DE$3,"数量-入",$G868:DE868)-SUMIF($G$3:DE$3,"数量-出",$G868:DE868))),0)</f>
        <v>0</v>
      </c>
      <c r="DH868" s="115">
        <f t="shared" si="554"/>
        <v>0</v>
      </c>
      <c r="DI868" s="125"/>
      <c r="DJ868" s="126"/>
      <c r="DK868" s="109">
        <f t="array" ref="DK868">MIN(IF(($G$3:$DJ$3="单价")*(G868:DJ868&lt;&gt;0),G868:DJ868))</f>
        <v>0</v>
      </c>
      <c r="DL868" s="97">
        <f t="array" ref="DL868">MAX(IF($G$3:$DJ$3="单价",G868:DJ868))</f>
        <v>0</v>
      </c>
      <c r="DM868" s="115">
        <f t="shared" si="555"/>
        <v>0</v>
      </c>
      <c r="DN868" s="127"/>
      <c r="DO868" s="2"/>
      <c r="DP868" s="11">
        <f t="shared" si="556"/>
        <v>0</v>
      </c>
      <c r="DQ868" s="11">
        <f t="shared" si="557"/>
        <v>0</v>
      </c>
      <c r="DR868" s="11"/>
      <c r="DS868" s="11"/>
      <c r="DT868" s="11"/>
      <c r="DU868" s="2"/>
      <c r="DV868" s="2"/>
      <c r="DW868" s="2"/>
      <c r="DX868" s="2"/>
      <c r="DY868" s="2"/>
    </row>
    <row r="869" spans="1:129" ht="18" hidden="1" customHeight="1" outlineLevel="1" x14ac:dyDescent="0.15">
      <c r="A869" s="2"/>
      <c r="B869" s="53">
        <f t="shared" si="520"/>
        <v>865</v>
      </c>
      <c r="C869" s="5"/>
      <c r="D869" s="6"/>
      <c r="E869" s="7"/>
      <c r="F869" s="8"/>
      <c r="G869" s="111"/>
      <c r="H869" s="112"/>
      <c r="I869" s="113">
        <f t="shared" si="523"/>
        <v>0</v>
      </c>
      <c r="J869" s="114">
        <f t="shared" si="524"/>
        <v>0</v>
      </c>
      <c r="K869" s="115">
        <f t="shared" si="521"/>
        <v>0</v>
      </c>
      <c r="L869" s="113">
        <f t="shared" si="525"/>
        <v>0</v>
      </c>
      <c r="M869" s="114">
        <f t="shared" si="526"/>
        <v>0</v>
      </c>
      <c r="N869" s="115">
        <f t="shared" si="522"/>
        <v>0</v>
      </c>
      <c r="O869" s="113">
        <f t="shared" si="527"/>
        <v>0</v>
      </c>
      <c r="P869" s="116">
        <f t="shared" si="528"/>
        <v>0</v>
      </c>
      <c r="Q869" s="117">
        <f t="shared" si="529"/>
        <v>0</v>
      </c>
      <c r="R869" s="118">
        <f t="shared" si="530"/>
        <v>0</v>
      </c>
      <c r="S869" s="111"/>
      <c r="T869" s="112"/>
      <c r="U869" s="119">
        <f t="shared" si="531"/>
        <v>0</v>
      </c>
      <c r="V869" s="120"/>
      <c r="W869" s="115">
        <f>IFERROR(IF(V869="",0,(SUMIF($G$3:U$3,"金额-入",$G869:U869)-SUMIF($G$3:U$3,"金额-出",$G869:U869))/(SUMIF($G$3:U$3,"数量-入",$G869:U869)-SUMIF($G$3:U$3,"数量-出",$G869:U869))),0)</f>
        <v>0</v>
      </c>
      <c r="X869" s="115">
        <f t="shared" si="532"/>
        <v>0</v>
      </c>
      <c r="Y869" s="121"/>
      <c r="Z869" s="122"/>
      <c r="AA869" s="111"/>
      <c r="AB869" s="112"/>
      <c r="AC869" s="119">
        <f t="shared" si="533"/>
        <v>0</v>
      </c>
      <c r="AD869" s="120"/>
      <c r="AE869" s="115">
        <f>IFERROR(IF(AD869="",0,(SUMIF($G$3:AC$3,"金额-入",$G869:AC869)-SUMIF($G$3:AC$3,"金额-出",$G869:AC869))/(SUMIF($G$3:AC$3,"数量-入",$G869:AC869)-SUMIF($G$3:AC$3,"数量-出",$G869:AC869))),0)</f>
        <v>0</v>
      </c>
      <c r="AF869" s="115">
        <f t="shared" si="534"/>
        <v>0</v>
      </c>
      <c r="AG869" s="121"/>
      <c r="AH869" s="122"/>
      <c r="AI869" s="123"/>
      <c r="AJ869" s="112"/>
      <c r="AK869" s="119">
        <f t="shared" si="535"/>
        <v>0</v>
      </c>
      <c r="AL869" s="124"/>
      <c r="AM869" s="115">
        <f>IFERROR(IF(AL869="",0,(SUMIF($G$3:AK$3,"金额-入",$G869:AK869)-SUMIF($G$3:AK$3,"金额-出",$G869:AK869))/(SUMIF($G$3:AK$3,"数量-入",$G869:AK869)-SUMIF($G$3:AK$3,"数量-出",$G869:AK869))),0)</f>
        <v>0</v>
      </c>
      <c r="AN869" s="115">
        <f t="shared" si="536"/>
        <v>0</v>
      </c>
      <c r="AO869" s="125"/>
      <c r="AP869" s="126"/>
      <c r="AQ869" s="123"/>
      <c r="AR869" s="112"/>
      <c r="AS869" s="119">
        <f t="shared" si="537"/>
        <v>0</v>
      </c>
      <c r="AT869" s="124"/>
      <c r="AU869" s="115">
        <f>IFERROR(IF(AT869="",0,(SUMIF($G$3:AS$3,"金额-入",$G869:AS869)-SUMIF($G$3:AS$3,"金额-出",$G869:AS869))/(SUMIF($G$3:AS$3,"数量-入",$G869:AS869)-SUMIF($G$3:AS$3,"数量-出",$G869:AS869))),0)</f>
        <v>0</v>
      </c>
      <c r="AV869" s="115">
        <f t="shared" si="538"/>
        <v>0</v>
      </c>
      <c r="AW869" s="125"/>
      <c r="AX869" s="126"/>
      <c r="AY869" s="123"/>
      <c r="AZ869" s="112"/>
      <c r="BA869" s="119">
        <f t="shared" si="539"/>
        <v>0</v>
      </c>
      <c r="BB869" s="124"/>
      <c r="BC869" s="115">
        <f>IFERROR(IF(BB869="",0,(SUMIF($G$3:BA$3,"金额-入",$G869:BA869)-SUMIF($G$3:BA$3,"金额-出",$G869:BA869))/(SUMIF($G$3:BA$3,"数量-入",$G869:BA869)-SUMIF($G$3:BA$3,"数量-出",$G869:BA869))),0)</f>
        <v>0</v>
      </c>
      <c r="BD869" s="115">
        <f t="shared" si="540"/>
        <v>0</v>
      </c>
      <c r="BE869" s="125"/>
      <c r="BF869" s="126"/>
      <c r="BG869" s="123"/>
      <c r="BH869" s="112"/>
      <c r="BI869" s="119">
        <f t="shared" si="541"/>
        <v>0</v>
      </c>
      <c r="BJ869" s="124"/>
      <c r="BK869" s="115">
        <f>IFERROR(IF(BJ869="",0,(SUMIF($G$3:BI$3,"金额-入",$G869:BI869)-SUMIF($G$3:BI$3,"金额-出",$G869:BI869))/(SUMIF($G$3:BI$3,"数量-入",$G869:BI869)-SUMIF($G$3:BI$3,"数量-出",$G869:BI869))),0)</f>
        <v>0</v>
      </c>
      <c r="BL869" s="115">
        <f t="shared" si="542"/>
        <v>0</v>
      </c>
      <c r="BM869" s="125"/>
      <c r="BN869" s="126"/>
      <c r="BO869" s="123"/>
      <c r="BP869" s="112"/>
      <c r="BQ869" s="119">
        <f t="shared" si="543"/>
        <v>0</v>
      </c>
      <c r="BR869" s="124"/>
      <c r="BS869" s="115">
        <f>IFERROR(IF(BR869="",0,(SUMIF($G$3:BQ$3,"金额-入",$G869:BQ869)-SUMIF($G$3:BQ$3,"金额-出",$G869:BQ869))/(SUMIF($G$3:BQ$3,"数量-入",$G869:BQ869)-SUMIF($G$3:BQ$3,"数量-出",$G869:BQ869))),0)</f>
        <v>0</v>
      </c>
      <c r="BT869" s="115">
        <f t="shared" si="544"/>
        <v>0</v>
      </c>
      <c r="BU869" s="125"/>
      <c r="BV869" s="126"/>
      <c r="BW869" s="123"/>
      <c r="BX869" s="112"/>
      <c r="BY869" s="119">
        <f t="shared" si="545"/>
        <v>0</v>
      </c>
      <c r="BZ869" s="124"/>
      <c r="CA869" s="115">
        <f>IFERROR(IF(BZ869="",0,(SUMIF($G$3:BY$3,"金额-入",$G869:BY869)-SUMIF($G$3:BY$3,"金额-出",$G869:BY869))/(SUMIF($G$3:BY$3,"数量-入",$G869:BY869)-SUMIF($G$3:BY$3,"数量-出",$G869:BY869))),0)</f>
        <v>0</v>
      </c>
      <c r="CB869" s="115">
        <f t="shared" si="546"/>
        <v>0</v>
      </c>
      <c r="CC869" s="125"/>
      <c r="CD869" s="126"/>
      <c r="CE869" s="123"/>
      <c r="CF869" s="112"/>
      <c r="CG869" s="119">
        <f t="shared" si="547"/>
        <v>0</v>
      </c>
      <c r="CH869" s="124"/>
      <c r="CI869" s="115">
        <f>IFERROR(IF(CH869="",0,(SUMIF($G$3:CG$3,"金额-入",$G869:CG869)-SUMIF($G$3:CG$3,"金额-出",$G869:CG869))/(SUMIF($G$3:CG$3,"数量-入",$G869:CG869)-SUMIF($G$3:CG$3,"数量-出",$G869:CG869))),0)</f>
        <v>0</v>
      </c>
      <c r="CJ869" s="115">
        <f t="shared" si="548"/>
        <v>0</v>
      </c>
      <c r="CK869" s="125"/>
      <c r="CL869" s="126"/>
      <c r="CM869" s="123"/>
      <c r="CN869" s="112"/>
      <c r="CO869" s="119">
        <f t="shared" si="549"/>
        <v>0</v>
      </c>
      <c r="CP869" s="124"/>
      <c r="CQ869" s="115">
        <f>IFERROR(IF(CP869="",0,(SUMIF($G$3:CO$3,"金额-入",$G869:CO869)-SUMIF($G$3:CO$3,"金额-出",$G869:CO869))/(SUMIF($G$3:CO$3,"数量-入",$G869:CO869)-SUMIF($G$3:CO$3,"数量-出",$G869:CO869))),0)</f>
        <v>0</v>
      </c>
      <c r="CR869" s="115">
        <f t="shared" si="550"/>
        <v>0</v>
      </c>
      <c r="CS869" s="125"/>
      <c r="CT869" s="126"/>
      <c r="CU869" s="123"/>
      <c r="CV869" s="112"/>
      <c r="CW869" s="119">
        <f t="shared" si="551"/>
        <v>0</v>
      </c>
      <c r="CX869" s="124"/>
      <c r="CY869" s="115">
        <f>IFERROR(IF(CX869="",0,(SUMIF($G$3:CW$3,"金额-入",$G869:CW869)-SUMIF($G$3:CW$3,"金额-出",$G869:CW869))/(SUMIF($G$3:CW$3,"数量-入",$G869:CW869)-SUMIF($G$3:CW$3,"数量-出",$G869:CW869))),0)</f>
        <v>0</v>
      </c>
      <c r="CZ869" s="115">
        <f t="shared" si="552"/>
        <v>0</v>
      </c>
      <c r="DA869" s="125"/>
      <c r="DB869" s="126"/>
      <c r="DC869" s="123"/>
      <c r="DD869" s="112"/>
      <c r="DE869" s="119">
        <f t="shared" si="553"/>
        <v>0</v>
      </c>
      <c r="DF869" s="124"/>
      <c r="DG869" s="115">
        <f>IFERROR(IF(DF869="",0,(SUMIF($G$3:DE$3,"金额-入",$G869:DE869)-SUMIF($G$3:DE$3,"金额-出",$G869:DE869))/(SUMIF($G$3:DE$3,"数量-入",$G869:DE869)-SUMIF($G$3:DE$3,"数量-出",$G869:DE869))),0)</f>
        <v>0</v>
      </c>
      <c r="DH869" s="115">
        <f t="shared" si="554"/>
        <v>0</v>
      </c>
      <c r="DI869" s="125"/>
      <c r="DJ869" s="126"/>
      <c r="DK869" s="109">
        <f t="array" ref="DK869">MIN(IF(($G$3:$DJ$3="单价")*(G869:DJ869&lt;&gt;0),G869:DJ869))</f>
        <v>0</v>
      </c>
      <c r="DL869" s="97">
        <f t="array" ref="DL869">MAX(IF($G$3:$DJ$3="单价",G869:DJ869))</f>
        <v>0</v>
      </c>
      <c r="DM869" s="115">
        <f t="shared" si="555"/>
        <v>0</v>
      </c>
      <c r="DN869" s="127"/>
      <c r="DO869" s="2"/>
      <c r="DP869" s="11">
        <f t="shared" si="556"/>
        <v>0</v>
      </c>
      <c r="DQ869" s="11">
        <f t="shared" si="557"/>
        <v>0</v>
      </c>
      <c r="DR869" s="11"/>
      <c r="DS869" s="11"/>
      <c r="DT869" s="11"/>
      <c r="DU869" s="2"/>
      <c r="DV869" s="2"/>
      <c r="DW869" s="2"/>
      <c r="DX869" s="2"/>
      <c r="DY869" s="2"/>
    </row>
    <row r="870" spans="1:129" ht="18" hidden="1" customHeight="1" outlineLevel="1" x14ac:dyDescent="0.15">
      <c r="A870" s="2"/>
      <c r="B870" s="53">
        <f t="shared" si="520"/>
        <v>866</v>
      </c>
      <c r="C870" s="5"/>
      <c r="D870" s="6"/>
      <c r="E870" s="7"/>
      <c r="F870" s="8"/>
      <c r="G870" s="111"/>
      <c r="H870" s="112"/>
      <c r="I870" s="113">
        <f t="shared" si="523"/>
        <v>0</v>
      </c>
      <c r="J870" s="114">
        <f t="shared" si="524"/>
        <v>0</v>
      </c>
      <c r="K870" s="115">
        <f t="shared" si="521"/>
        <v>0</v>
      </c>
      <c r="L870" s="113">
        <f t="shared" si="525"/>
        <v>0</v>
      </c>
      <c r="M870" s="114">
        <f t="shared" si="526"/>
        <v>0</v>
      </c>
      <c r="N870" s="115">
        <f t="shared" si="522"/>
        <v>0</v>
      </c>
      <c r="O870" s="113">
        <f t="shared" si="527"/>
        <v>0</v>
      </c>
      <c r="P870" s="116">
        <f t="shared" si="528"/>
        <v>0</v>
      </c>
      <c r="Q870" s="117">
        <f t="shared" si="529"/>
        <v>0</v>
      </c>
      <c r="R870" s="118">
        <f t="shared" si="530"/>
        <v>0</v>
      </c>
      <c r="S870" s="111"/>
      <c r="T870" s="112"/>
      <c r="U870" s="119">
        <f t="shared" si="531"/>
        <v>0</v>
      </c>
      <c r="V870" s="120"/>
      <c r="W870" s="115">
        <f>IFERROR(IF(V870="",0,(SUMIF($G$3:U$3,"金额-入",$G870:U870)-SUMIF($G$3:U$3,"金额-出",$G870:U870))/(SUMIF($G$3:U$3,"数量-入",$G870:U870)-SUMIF($G$3:U$3,"数量-出",$G870:U870))),0)</f>
        <v>0</v>
      </c>
      <c r="X870" s="115">
        <f t="shared" si="532"/>
        <v>0</v>
      </c>
      <c r="Y870" s="121"/>
      <c r="Z870" s="122"/>
      <c r="AA870" s="111"/>
      <c r="AB870" s="112"/>
      <c r="AC870" s="119">
        <f t="shared" si="533"/>
        <v>0</v>
      </c>
      <c r="AD870" s="120"/>
      <c r="AE870" s="115">
        <f>IFERROR(IF(AD870="",0,(SUMIF($G$3:AC$3,"金额-入",$G870:AC870)-SUMIF($G$3:AC$3,"金额-出",$G870:AC870))/(SUMIF($G$3:AC$3,"数量-入",$G870:AC870)-SUMIF($G$3:AC$3,"数量-出",$G870:AC870))),0)</f>
        <v>0</v>
      </c>
      <c r="AF870" s="115">
        <f t="shared" si="534"/>
        <v>0</v>
      </c>
      <c r="AG870" s="121"/>
      <c r="AH870" s="122"/>
      <c r="AI870" s="123"/>
      <c r="AJ870" s="112"/>
      <c r="AK870" s="119">
        <f t="shared" si="535"/>
        <v>0</v>
      </c>
      <c r="AL870" s="124"/>
      <c r="AM870" s="115">
        <f>IFERROR(IF(AL870="",0,(SUMIF($G$3:AK$3,"金额-入",$G870:AK870)-SUMIF($G$3:AK$3,"金额-出",$G870:AK870))/(SUMIF($G$3:AK$3,"数量-入",$G870:AK870)-SUMIF($G$3:AK$3,"数量-出",$G870:AK870))),0)</f>
        <v>0</v>
      </c>
      <c r="AN870" s="115">
        <f t="shared" si="536"/>
        <v>0</v>
      </c>
      <c r="AO870" s="125"/>
      <c r="AP870" s="126"/>
      <c r="AQ870" s="123"/>
      <c r="AR870" s="112"/>
      <c r="AS870" s="119">
        <f t="shared" si="537"/>
        <v>0</v>
      </c>
      <c r="AT870" s="124"/>
      <c r="AU870" s="115">
        <f>IFERROR(IF(AT870="",0,(SUMIF($G$3:AS$3,"金额-入",$G870:AS870)-SUMIF($G$3:AS$3,"金额-出",$G870:AS870))/(SUMIF($G$3:AS$3,"数量-入",$G870:AS870)-SUMIF($G$3:AS$3,"数量-出",$G870:AS870))),0)</f>
        <v>0</v>
      </c>
      <c r="AV870" s="115">
        <f t="shared" si="538"/>
        <v>0</v>
      </c>
      <c r="AW870" s="125"/>
      <c r="AX870" s="126"/>
      <c r="AY870" s="123"/>
      <c r="AZ870" s="112"/>
      <c r="BA870" s="119">
        <f t="shared" si="539"/>
        <v>0</v>
      </c>
      <c r="BB870" s="124"/>
      <c r="BC870" s="115">
        <f>IFERROR(IF(BB870="",0,(SUMIF($G$3:BA$3,"金额-入",$G870:BA870)-SUMIF($G$3:BA$3,"金额-出",$G870:BA870))/(SUMIF($G$3:BA$3,"数量-入",$G870:BA870)-SUMIF($G$3:BA$3,"数量-出",$G870:BA870))),0)</f>
        <v>0</v>
      </c>
      <c r="BD870" s="115">
        <f t="shared" si="540"/>
        <v>0</v>
      </c>
      <c r="BE870" s="125"/>
      <c r="BF870" s="126"/>
      <c r="BG870" s="123"/>
      <c r="BH870" s="112"/>
      <c r="BI870" s="119">
        <f t="shared" si="541"/>
        <v>0</v>
      </c>
      <c r="BJ870" s="124"/>
      <c r="BK870" s="115">
        <f>IFERROR(IF(BJ870="",0,(SUMIF($G$3:BI$3,"金额-入",$G870:BI870)-SUMIF($G$3:BI$3,"金额-出",$G870:BI870))/(SUMIF($G$3:BI$3,"数量-入",$G870:BI870)-SUMIF($G$3:BI$3,"数量-出",$G870:BI870))),0)</f>
        <v>0</v>
      </c>
      <c r="BL870" s="115">
        <f t="shared" si="542"/>
        <v>0</v>
      </c>
      <c r="BM870" s="125"/>
      <c r="BN870" s="126"/>
      <c r="BO870" s="123"/>
      <c r="BP870" s="112"/>
      <c r="BQ870" s="119">
        <f t="shared" si="543"/>
        <v>0</v>
      </c>
      <c r="BR870" s="124"/>
      <c r="BS870" s="115">
        <f>IFERROR(IF(BR870="",0,(SUMIF($G$3:BQ$3,"金额-入",$G870:BQ870)-SUMIF($G$3:BQ$3,"金额-出",$G870:BQ870))/(SUMIF($G$3:BQ$3,"数量-入",$G870:BQ870)-SUMIF($G$3:BQ$3,"数量-出",$G870:BQ870))),0)</f>
        <v>0</v>
      </c>
      <c r="BT870" s="115">
        <f t="shared" si="544"/>
        <v>0</v>
      </c>
      <c r="BU870" s="125"/>
      <c r="BV870" s="126"/>
      <c r="BW870" s="123"/>
      <c r="BX870" s="112"/>
      <c r="BY870" s="119">
        <f t="shared" si="545"/>
        <v>0</v>
      </c>
      <c r="BZ870" s="124"/>
      <c r="CA870" s="115">
        <f>IFERROR(IF(BZ870="",0,(SUMIF($G$3:BY$3,"金额-入",$G870:BY870)-SUMIF($G$3:BY$3,"金额-出",$G870:BY870))/(SUMIF($G$3:BY$3,"数量-入",$G870:BY870)-SUMIF($G$3:BY$3,"数量-出",$G870:BY870))),0)</f>
        <v>0</v>
      </c>
      <c r="CB870" s="115">
        <f t="shared" si="546"/>
        <v>0</v>
      </c>
      <c r="CC870" s="125"/>
      <c r="CD870" s="126"/>
      <c r="CE870" s="123"/>
      <c r="CF870" s="112"/>
      <c r="CG870" s="119">
        <f t="shared" si="547"/>
        <v>0</v>
      </c>
      <c r="CH870" s="124"/>
      <c r="CI870" s="115">
        <f>IFERROR(IF(CH870="",0,(SUMIF($G$3:CG$3,"金额-入",$G870:CG870)-SUMIF($G$3:CG$3,"金额-出",$G870:CG870))/(SUMIF($G$3:CG$3,"数量-入",$G870:CG870)-SUMIF($G$3:CG$3,"数量-出",$G870:CG870))),0)</f>
        <v>0</v>
      </c>
      <c r="CJ870" s="115">
        <f t="shared" si="548"/>
        <v>0</v>
      </c>
      <c r="CK870" s="125"/>
      <c r="CL870" s="126"/>
      <c r="CM870" s="123"/>
      <c r="CN870" s="112"/>
      <c r="CO870" s="119">
        <f t="shared" si="549"/>
        <v>0</v>
      </c>
      <c r="CP870" s="124"/>
      <c r="CQ870" s="115">
        <f>IFERROR(IF(CP870="",0,(SUMIF($G$3:CO$3,"金额-入",$G870:CO870)-SUMIF($G$3:CO$3,"金额-出",$G870:CO870))/(SUMIF($G$3:CO$3,"数量-入",$G870:CO870)-SUMIF($G$3:CO$3,"数量-出",$G870:CO870))),0)</f>
        <v>0</v>
      </c>
      <c r="CR870" s="115">
        <f t="shared" si="550"/>
        <v>0</v>
      </c>
      <c r="CS870" s="125"/>
      <c r="CT870" s="126"/>
      <c r="CU870" s="123"/>
      <c r="CV870" s="112"/>
      <c r="CW870" s="119">
        <f t="shared" si="551"/>
        <v>0</v>
      </c>
      <c r="CX870" s="124"/>
      <c r="CY870" s="115">
        <f>IFERROR(IF(CX870="",0,(SUMIF($G$3:CW$3,"金额-入",$G870:CW870)-SUMIF($G$3:CW$3,"金额-出",$G870:CW870))/(SUMIF($G$3:CW$3,"数量-入",$G870:CW870)-SUMIF($G$3:CW$3,"数量-出",$G870:CW870))),0)</f>
        <v>0</v>
      </c>
      <c r="CZ870" s="115">
        <f t="shared" si="552"/>
        <v>0</v>
      </c>
      <c r="DA870" s="125"/>
      <c r="DB870" s="126"/>
      <c r="DC870" s="123"/>
      <c r="DD870" s="112"/>
      <c r="DE870" s="119">
        <f t="shared" si="553"/>
        <v>0</v>
      </c>
      <c r="DF870" s="124"/>
      <c r="DG870" s="115">
        <f>IFERROR(IF(DF870="",0,(SUMIF($G$3:DE$3,"金额-入",$G870:DE870)-SUMIF($G$3:DE$3,"金额-出",$G870:DE870))/(SUMIF($G$3:DE$3,"数量-入",$G870:DE870)-SUMIF($G$3:DE$3,"数量-出",$G870:DE870))),0)</f>
        <v>0</v>
      </c>
      <c r="DH870" s="115">
        <f t="shared" si="554"/>
        <v>0</v>
      </c>
      <c r="DI870" s="125"/>
      <c r="DJ870" s="126"/>
      <c r="DK870" s="109">
        <f t="array" ref="DK870">MIN(IF(($G$3:$DJ$3="单价")*(G870:DJ870&lt;&gt;0),G870:DJ870))</f>
        <v>0</v>
      </c>
      <c r="DL870" s="97">
        <f t="array" ref="DL870">MAX(IF($G$3:$DJ$3="单价",G870:DJ870))</f>
        <v>0</v>
      </c>
      <c r="DM870" s="115">
        <f t="shared" si="555"/>
        <v>0</v>
      </c>
      <c r="DN870" s="127"/>
      <c r="DO870" s="2"/>
      <c r="DP870" s="11">
        <f t="shared" si="556"/>
        <v>0</v>
      </c>
      <c r="DQ870" s="11">
        <f t="shared" si="557"/>
        <v>0</v>
      </c>
      <c r="DR870" s="11"/>
      <c r="DS870" s="11"/>
      <c r="DT870" s="11"/>
      <c r="DU870" s="2"/>
      <c r="DV870" s="2"/>
      <c r="DW870" s="2"/>
      <c r="DX870" s="2"/>
      <c r="DY870" s="2"/>
    </row>
    <row r="871" spans="1:129" ht="18" hidden="1" customHeight="1" outlineLevel="1" x14ac:dyDescent="0.15">
      <c r="A871" s="2"/>
      <c r="B871" s="53">
        <f t="shared" si="520"/>
        <v>867</v>
      </c>
      <c r="C871" s="5"/>
      <c r="D871" s="6"/>
      <c r="E871" s="7"/>
      <c r="F871" s="8"/>
      <c r="G871" s="111"/>
      <c r="H871" s="112"/>
      <c r="I871" s="113">
        <f t="shared" si="523"/>
        <v>0</v>
      </c>
      <c r="J871" s="114">
        <f t="shared" si="524"/>
        <v>0</v>
      </c>
      <c r="K871" s="115">
        <f t="shared" si="521"/>
        <v>0</v>
      </c>
      <c r="L871" s="113">
        <f t="shared" si="525"/>
        <v>0</v>
      </c>
      <c r="M871" s="114">
        <f t="shared" si="526"/>
        <v>0</v>
      </c>
      <c r="N871" s="115">
        <f t="shared" si="522"/>
        <v>0</v>
      </c>
      <c r="O871" s="113">
        <f t="shared" si="527"/>
        <v>0</v>
      </c>
      <c r="P871" s="116">
        <f t="shared" si="528"/>
        <v>0</v>
      </c>
      <c r="Q871" s="117">
        <f t="shared" si="529"/>
        <v>0</v>
      </c>
      <c r="R871" s="118">
        <f t="shared" si="530"/>
        <v>0</v>
      </c>
      <c r="S871" s="111"/>
      <c r="T871" s="112"/>
      <c r="U871" s="119">
        <f t="shared" si="531"/>
        <v>0</v>
      </c>
      <c r="V871" s="120"/>
      <c r="W871" s="115">
        <f>IFERROR(IF(V871="",0,(SUMIF($G$3:U$3,"金额-入",$G871:U871)-SUMIF($G$3:U$3,"金额-出",$G871:U871))/(SUMIF($G$3:U$3,"数量-入",$G871:U871)-SUMIF($G$3:U$3,"数量-出",$G871:U871))),0)</f>
        <v>0</v>
      </c>
      <c r="X871" s="115">
        <f t="shared" si="532"/>
        <v>0</v>
      </c>
      <c r="Y871" s="121"/>
      <c r="Z871" s="122"/>
      <c r="AA871" s="111"/>
      <c r="AB871" s="112"/>
      <c r="AC871" s="119">
        <f t="shared" si="533"/>
        <v>0</v>
      </c>
      <c r="AD871" s="120"/>
      <c r="AE871" s="115">
        <f>IFERROR(IF(AD871="",0,(SUMIF($G$3:AC$3,"金额-入",$G871:AC871)-SUMIF($G$3:AC$3,"金额-出",$G871:AC871))/(SUMIF($G$3:AC$3,"数量-入",$G871:AC871)-SUMIF($G$3:AC$3,"数量-出",$G871:AC871))),0)</f>
        <v>0</v>
      </c>
      <c r="AF871" s="115">
        <f t="shared" si="534"/>
        <v>0</v>
      </c>
      <c r="AG871" s="121"/>
      <c r="AH871" s="122"/>
      <c r="AI871" s="123"/>
      <c r="AJ871" s="112"/>
      <c r="AK871" s="119">
        <f t="shared" si="535"/>
        <v>0</v>
      </c>
      <c r="AL871" s="124"/>
      <c r="AM871" s="115">
        <f>IFERROR(IF(AL871="",0,(SUMIF($G$3:AK$3,"金额-入",$G871:AK871)-SUMIF($G$3:AK$3,"金额-出",$G871:AK871))/(SUMIF($G$3:AK$3,"数量-入",$G871:AK871)-SUMIF($G$3:AK$3,"数量-出",$G871:AK871))),0)</f>
        <v>0</v>
      </c>
      <c r="AN871" s="115">
        <f t="shared" si="536"/>
        <v>0</v>
      </c>
      <c r="AO871" s="125"/>
      <c r="AP871" s="126"/>
      <c r="AQ871" s="123"/>
      <c r="AR871" s="112"/>
      <c r="AS871" s="119">
        <f t="shared" si="537"/>
        <v>0</v>
      </c>
      <c r="AT871" s="124"/>
      <c r="AU871" s="115">
        <f>IFERROR(IF(AT871="",0,(SUMIF($G$3:AS$3,"金额-入",$G871:AS871)-SUMIF($G$3:AS$3,"金额-出",$G871:AS871))/(SUMIF($G$3:AS$3,"数量-入",$G871:AS871)-SUMIF($G$3:AS$3,"数量-出",$G871:AS871))),0)</f>
        <v>0</v>
      </c>
      <c r="AV871" s="115">
        <f t="shared" si="538"/>
        <v>0</v>
      </c>
      <c r="AW871" s="125"/>
      <c r="AX871" s="126"/>
      <c r="AY871" s="123"/>
      <c r="AZ871" s="112"/>
      <c r="BA871" s="119">
        <f t="shared" si="539"/>
        <v>0</v>
      </c>
      <c r="BB871" s="124"/>
      <c r="BC871" s="115">
        <f>IFERROR(IF(BB871="",0,(SUMIF($G$3:BA$3,"金额-入",$G871:BA871)-SUMIF($G$3:BA$3,"金额-出",$G871:BA871))/(SUMIF($G$3:BA$3,"数量-入",$G871:BA871)-SUMIF($G$3:BA$3,"数量-出",$G871:BA871))),0)</f>
        <v>0</v>
      </c>
      <c r="BD871" s="115">
        <f t="shared" si="540"/>
        <v>0</v>
      </c>
      <c r="BE871" s="125"/>
      <c r="BF871" s="126"/>
      <c r="BG871" s="123"/>
      <c r="BH871" s="112"/>
      <c r="BI871" s="119">
        <f t="shared" si="541"/>
        <v>0</v>
      </c>
      <c r="BJ871" s="124"/>
      <c r="BK871" s="115">
        <f>IFERROR(IF(BJ871="",0,(SUMIF($G$3:BI$3,"金额-入",$G871:BI871)-SUMIF($G$3:BI$3,"金额-出",$G871:BI871))/(SUMIF($G$3:BI$3,"数量-入",$G871:BI871)-SUMIF($G$3:BI$3,"数量-出",$G871:BI871))),0)</f>
        <v>0</v>
      </c>
      <c r="BL871" s="115">
        <f t="shared" si="542"/>
        <v>0</v>
      </c>
      <c r="BM871" s="125"/>
      <c r="BN871" s="126"/>
      <c r="BO871" s="123"/>
      <c r="BP871" s="112"/>
      <c r="BQ871" s="119">
        <f t="shared" si="543"/>
        <v>0</v>
      </c>
      <c r="BR871" s="124"/>
      <c r="BS871" s="115">
        <f>IFERROR(IF(BR871="",0,(SUMIF($G$3:BQ$3,"金额-入",$G871:BQ871)-SUMIF($G$3:BQ$3,"金额-出",$G871:BQ871))/(SUMIF($G$3:BQ$3,"数量-入",$G871:BQ871)-SUMIF($G$3:BQ$3,"数量-出",$G871:BQ871))),0)</f>
        <v>0</v>
      </c>
      <c r="BT871" s="115">
        <f t="shared" si="544"/>
        <v>0</v>
      </c>
      <c r="BU871" s="125"/>
      <c r="BV871" s="126"/>
      <c r="BW871" s="123"/>
      <c r="BX871" s="112"/>
      <c r="BY871" s="119">
        <f t="shared" si="545"/>
        <v>0</v>
      </c>
      <c r="BZ871" s="124"/>
      <c r="CA871" s="115">
        <f>IFERROR(IF(BZ871="",0,(SUMIF($G$3:BY$3,"金额-入",$G871:BY871)-SUMIF($G$3:BY$3,"金额-出",$G871:BY871))/(SUMIF($G$3:BY$3,"数量-入",$G871:BY871)-SUMIF($G$3:BY$3,"数量-出",$G871:BY871))),0)</f>
        <v>0</v>
      </c>
      <c r="CB871" s="115">
        <f t="shared" si="546"/>
        <v>0</v>
      </c>
      <c r="CC871" s="125"/>
      <c r="CD871" s="126"/>
      <c r="CE871" s="123"/>
      <c r="CF871" s="112"/>
      <c r="CG871" s="119">
        <f t="shared" si="547"/>
        <v>0</v>
      </c>
      <c r="CH871" s="124"/>
      <c r="CI871" s="115">
        <f>IFERROR(IF(CH871="",0,(SUMIF($G$3:CG$3,"金额-入",$G871:CG871)-SUMIF($G$3:CG$3,"金额-出",$G871:CG871))/(SUMIF($G$3:CG$3,"数量-入",$G871:CG871)-SUMIF($G$3:CG$3,"数量-出",$G871:CG871))),0)</f>
        <v>0</v>
      </c>
      <c r="CJ871" s="115">
        <f t="shared" si="548"/>
        <v>0</v>
      </c>
      <c r="CK871" s="125"/>
      <c r="CL871" s="126"/>
      <c r="CM871" s="123"/>
      <c r="CN871" s="112"/>
      <c r="CO871" s="119">
        <f t="shared" si="549"/>
        <v>0</v>
      </c>
      <c r="CP871" s="124"/>
      <c r="CQ871" s="115">
        <f>IFERROR(IF(CP871="",0,(SUMIF($G$3:CO$3,"金额-入",$G871:CO871)-SUMIF($G$3:CO$3,"金额-出",$G871:CO871))/(SUMIF($G$3:CO$3,"数量-入",$G871:CO871)-SUMIF($G$3:CO$3,"数量-出",$G871:CO871))),0)</f>
        <v>0</v>
      </c>
      <c r="CR871" s="115">
        <f t="shared" si="550"/>
        <v>0</v>
      </c>
      <c r="CS871" s="125"/>
      <c r="CT871" s="126"/>
      <c r="CU871" s="123"/>
      <c r="CV871" s="112"/>
      <c r="CW871" s="119">
        <f t="shared" si="551"/>
        <v>0</v>
      </c>
      <c r="CX871" s="124"/>
      <c r="CY871" s="115">
        <f>IFERROR(IF(CX871="",0,(SUMIF($G$3:CW$3,"金额-入",$G871:CW871)-SUMIF($G$3:CW$3,"金额-出",$G871:CW871))/(SUMIF($G$3:CW$3,"数量-入",$G871:CW871)-SUMIF($G$3:CW$3,"数量-出",$G871:CW871))),0)</f>
        <v>0</v>
      </c>
      <c r="CZ871" s="115">
        <f t="shared" si="552"/>
        <v>0</v>
      </c>
      <c r="DA871" s="125"/>
      <c r="DB871" s="126"/>
      <c r="DC871" s="123"/>
      <c r="DD871" s="112"/>
      <c r="DE871" s="119">
        <f t="shared" si="553"/>
        <v>0</v>
      </c>
      <c r="DF871" s="124"/>
      <c r="DG871" s="115">
        <f>IFERROR(IF(DF871="",0,(SUMIF($G$3:DE$3,"金额-入",$G871:DE871)-SUMIF($G$3:DE$3,"金额-出",$G871:DE871))/(SUMIF($G$3:DE$3,"数量-入",$G871:DE871)-SUMIF($G$3:DE$3,"数量-出",$G871:DE871))),0)</f>
        <v>0</v>
      </c>
      <c r="DH871" s="115">
        <f t="shared" si="554"/>
        <v>0</v>
      </c>
      <c r="DI871" s="125"/>
      <c r="DJ871" s="126"/>
      <c r="DK871" s="109">
        <f t="array" ref="DK871">MIN(IF(($G$3:$DJ$3="单价")*(G871:DJ871&lt;&gt;0),G871:DJ871))</f>
        <v>0</v>
      </c>
      <c r="DL871" s="97">
        <f t="array" ref="DL871">MAX(IF($G$3:$DJ$3="单价",G871:DJ871))</f>
        <v>0</v>
      </c>
      <c r="DM871" s="115">
        <f t="shared" si="555"/>
        <v>0</v>
      </c>
      <c r="DN871" s="127"/>
      <c r="DO871" s="2"/>
      <c r="DP871" s="11">
        <f t="shared" si="556"/>
        <v>0</v>
      </c>
      <c r="DQ871" s="11">
        <f t="shared" si="557"/>
        <v>0</v>
      </c>
      <c r="DR871" s="11"/>
      <c r="DS871" s="11"/>
      <c r="DT871" s="11"/>
      <c r="DU871" s="2"/>
      <c r="DV871" s="2"/>
      <c r="DW871" s="2"/>
      <c r="DX871" s="2"/>
      <c r="DY871" s="2"/>
    </row>
    <row r="872" spans="1:129" ht="18" hidden="1" customHeight="1" outlineLevel="1" x14ac:dyDescent="0.15">
      <c r="A872" s="2"/>
      <c r="B872" s="53">
        <f t="shared" si="520"/>
        <v>868</v>
      </c>
      <c r="C872" s="5"/>
      <c r="D872" s="6"/>
      <c r="E872" s="7"/>
      <c r="F872" s="8"/>
      <c r="G872" s="111"/>
      <c r="H872" s="112"/>
      <c r="I872" s="113">
        <f t="shared" si="523"/>
        <v>0</v>
      </c>
      <c r="J872" s="114">
        <f t="shared" si="524"/>
        <v>0</v>
      </c>
      <c r="K872" s="115">
        <f t="shared" si="521"/>
        <v>0</v>
      </c>
      <c r="L872" s="113">
        <f t="shared" si="525"/>
        <v>0</v>
      </c>
      <c r="M872" s="114">
        <f t="shared" si="526"/>
        <v>0</v>
      </c>
      <c r="N872" s="115">
        <f t="shared" si="522"/>
        <v>0</v>
      </c>
      <c r="O872" s="113">
        <f t="shared" si="527"/>
        <v>0</v>
      </c>
      <c r="P872" s="116">
        <f t="shared" si="528"/>
        <v>0</v>
      </c>
      <c r="Q872" s="117">
        <f t="shared" si="529"/>
        <v>0</v>
      </c>
      <c r="R872" s="118">
        <f t="shared" si="530"/>
        <v>0</v>
      </c>
      <c r="S872" s="111"/>
      <c r="T872" s="112"/>
      <c r="U872" s="119">
        <f t="shared" si="531"/>
        <v>0</v>
      </c>
      <c r="V872" s="120"/>
      <c r="W872" s="115">
        <f>IFERROR(IF(V872="",0,(SUMIF($G$3:U$3,"金额-入",$G872:U872)-SUMIF($G$3:U$3,"金额-出",$G872:U872))/(SUMIF($G$3:U$3,"数量-入",$G872:U872)-SUMIF($G$3:U$3,"数量-出",$G872:U872))),0)</f>
        <v>0</v>
      </c>
      <c r="X872" s="115">
        <f t="shared" si="532"/>
        <v>0</v>
      </c>
      <c r="Y872" s="121"/>
      <c r="Z872" s="122"/>
      <c r="AA872" s="111"/>
      <c r="AB872" s="112"/>
      <c r="AC872" s="119">
        <f t="shared" si="533"/>
        <v>0</v>
      </c>
      <c r="AD872" s="120"/>
      <c r="AE872" s="115">
        <f>IFERROR(IF(AD872="",0,(SUMIF($G$3:AC$3,"金额-入",$G872:AC872)-SUMIF($G$3:AC$3,"金额-出",$G872:AC872))/(SUMIF($G$3:AC$3,"数量-入",$G872:AC872)-SUMIF($G$3:AC$3,"数量-出",$G872:AC872))),0)</f>
        <v>0</v>
      </c>
      <c r="AF872" s="115">
        <f t="shared" si="534"/>
        <v>0</v>
      </c>
      <c r="AG872" s="121"/>
      <c r="AH872" s="122"/>
      <c r="AI872" s="123"/>
      <c r="AJ872" s="112"/>
      <c r="AK872" s="119">
        <f t="shared" si="535"/>
        <v>0</v>
      </c>
      <c r="AL872" s="124"/>
      <c r="AM872" s="115">
        <f>IFERROR(IF(AL872="",0,(SUMIF($G$3:AK$3,"金额-入",$G872:AK872)-SUMIF($G$3:AK$3,"金额-出",$G872:AK872))/(SUMIF($G$3:AK$3,"数量-入",$G872:AK872)-SUMIF($G$3:AK$3,"数量-出",$G872:AK872))),0)</f>
        <v>0</v>
      </c>
      <c r="AN872" s="115">
        <f t="shared" si="536"/>
        <v>0</v>
      </c>
      <c r="AO872" s="125"/>
      <c r="AP872" s="126"/>
      <c r="AQ872" s="123"/>
      <c r="AR872" s="112"/>
      <c r="AS872" s="119">
        <f t="shared" si="537"/>
        <v>0</v>
      </c>
      <c r="AT872" s="124"/>
      <c r="AU872" s="115">
        <f>IFERROR(IF(AT872="",0,(SUMIF($G$3:AS$3,"金额-入",$G872:AS872)-SUMIF($G$3:AS$3,"金额-出",$G872:AS872))/(SUMIF($G$3:AS$3,"数量-入",$G872:AS872)-SUMIF($G$3:AS$3,"数量-出",$G872:AS872))),0)</f>
        <v>0</v>
      </c>
      <c r="AV872" s="115">
        <f t="shared" si="538"/>
        <v>0</v>
      </c>
      <c r="AW872" s="125"/>
      <c r="AX872" s="126"/>
      <c r="AY872" s="123"/>
      <c r="AZ872" s="112"/>
      <c r="BA872" s="119">
        <f t="shared" si="539"/>
        <v>0</v>
      </c>
      <c r="BB872" s="124"/>
      <c r="BC872" s="115">
        <f>IFERROR(IF(BB872="",0,(SUMIF($G$3:BA$3,"金额-入",$G872:BA872)-SUMIF($G$3:BA$3,"金额-出",$G872:BA872))/(SUMIF($G$3:BA$3,"数量-入",$G872:BA872)-SUMIF($G$3:BA$3,"数量-出",$G872:BA872))),0)</f>
        <v>0</v>
      </c>
      <c r="BD872" s="115">
        <f t="shared" si="540"/>
        <v>0</v>
      </c>
      <c r="BE872" s="125"/>
      <c r="BF872" s="126"/>
      <c r="BG872" s="123"/>
      <c r="BH872" s="112"/>
      <c r="BI872" s="119">
        <f t="shared" si="541"/>
        <v>0</v>
      </c>
      <c r="BJ872" s="124"/>
      <c r="BK872" s="115">
        <f>IFERROR(IF(BJ872="",0,(SUMIF($G$3:BI$3,"金额-入",$G872:BI872)-SUMIF($G$3:BI$3,"金额-出",$G872:BI872))/(SUMIF($G$3:BI$3,"数量-入",$G872:BI872)-SUMIF($G$3:BI$3,"数量-出",$G872:BI872))),0)</f>
        <v>0</v>
      </c>
      <c r="BL872" s="115">
        <f t="shared" si="542"/>
        <v>0</v>
      </c>
      <c r="BM872" s="125"/>
      <c r="BN872" s="126"/>
      <c r="BO872" s="123"/>
      <c r="BP872" s="112"/>
      <c r="BQ872" s="119">
        <f t="shared" si="543"/>
        <v>0</v>
      </c>
      <c r="BR872" s="124"/>
      <c r="BS872" s="115">
        <f>IFERROR(IF(BR872="",0,(SUMIF($G$3:BQ$3,"金额-入",$G872:BQ872)-SUMIF($G$3:BQ$3,"金额-出",$G872:BQ872))/(SUMIF($G$3:BQ$3,"数量-入",$G872:BQ872)-SUMIF($G$3:BQ$3,"数量-出",$G872:BQ872))),0)</f>
        <v>0</v>
      </c>
      <c r="BT872" s="115">
        <f t="shared" si="544"/>
        <v>0</v>
      </c>
      <c r="BU872" s="125"/>
      <c r="BV872" s="126"/>
      <c r="BW872" s="123"/>
      <c r="BX872" s="112"/>
      <c r="BY872" s="119">
        <f t="shared" si="545"/>
        <v>0</v>
      </c>
      <c r="BZ872" s="124"/>
      <c r="CA872" s="115">
        <f>IFERROR(IF(BZ872="",0,(SUMIF($G$3:BY$3,"金额-入",$G872:BY872)-SUMIF($G$3:BY$3,"金额-出",$G872:BY872))/(SUMIF($G$3:BY$3,"数量-入",$G872:BY872)-SUMIF($G$3:BY$3,"数量-出",$G872:BY872))),0)</f>
        <v>0</v>
      </c>
      <c r="CB872" s="115">
        <f t="shared" si="546"/>
        <v>0</v>
      </c>
      <c r="CC872" s="125"/>
      <c r="CD872" s="126"/>
      <c r="CE872" s="123"/>
      <c r="CF872" s="112"/>
      <c r="CG872" s="119">
        <f t="shared" si="547"/>
        <v>0</v>
      </c>
      <c r="CH872" s="124"/>
      <c r="CI872" s="115">
        <f>IFERROR(IF(CH872="",0,(SUMIF($G$3:CG$3,"金额-入",$G872:CG872)-SUMIF($G$3:CG$3,"金额-出",$G872:CG872))/(SUMIF($G$3:CG$3,"数量-入",$G872:CG872)-SUMIF($G$3:CG$3,"数量-出",$G872:CG872))),0)</f>
        <v>0</v>
      </c>
      <c r="CJ872" s="115">
        <f t="shared" si="548"/>
        <v>0</v>
      </c>
      <c r="CK872" s="125"/>
      <c r="CL872" s="126"/>
      <c r="CM872" s="123"/>
      <c r="CN872" s="112"/>
      <c r="CO872" s="119">
        <f t="shared" si="549"/>
        <v>0</v>
      </c>
      <c r="CP872" s="124"/>
      <c r="CQ872" s="115">
        <f>IFERROR(IF(CP872="",0,(SUMIF($G$3:CO$3,"金额-入",$G872:CO872)-SUMIF($G$3:CO$3,"金额-出",$G872:CO872))/(SUMIF($G$3:CO$3,"数量-入",$G872:CO872)-SUMIF($G$3:CO$3,"数量-出",$G872:CO872))),0)</f>
        <v>0</v>
      </c>
      <c r="CR872" s="115">
        <f t="shared" si="550"/>
        <v>0</v>
      </c>
      <c r="CS872" s="125"/>
      <c r="CT872" s="126"/>
      <c r="CU872" s="123"/>
      <c r="CV872" s="112"/>
      <c r="CW872" s="119">
        <f t="shared" si="551"/>
        <v>0</v>
      </c>
      <c r="CX872" s="124"/>
      <c r="CY872" s="115">
        <f>IFERROR(IF(CX872="",0,(SUMIF($G$3:CW$3,"金额-入",$G872:CW872)-SUMIF($G$3:CW$3,"金额-出",$G872:CW872))/(SUMIF($G$3:CW$3,"数量-入",$G872:CW872)-SUMIF($G$3:CW$3,"数量-出",$G872:CW872))),0)</f>
        <v>0</v>
      </c>
      <c r="CZ872" s="115">
        <f t="shared" si="552"/>
        <v>0</v>
      </c>
      <c r="DA872" s="125"/>
      <c r="DB872" s="126"/>
      <c r="DC872" s="123"/>
      <c r="DD872" s="112"/>
      <c r="DE872" s="119">
        <f t="shared" si="553"/>
        <v>0</v>
      </c>
      <c r="DF872" s="124"/>
      <c r="DG872" s="115">
        <f>IFERROR(IF(DF872="",0,(SUMIF($G$3:DE$3,"金额-入",$G872:DE872)-SUMIF($G$3:DE$3,"金额-出",$G872:DE872))/(SUMIF($G$3:DE$3,"数量-入",$G872:DE872)-SUMIF($G$3:DE$3,"数量-出",$G872:DE872))),0)</f>
        <v>0</v>
      </c>
      <c r="DH872" s="115">
        <f t="shared" si="554"/>
        <v>0</v>
      </c>
      <c r="DI872" s="125"/>
      <c r="DJ872" s="126"/>
      <c r="DK872" s="109">
        <f t="array" ref="DK872">MIN(IF(($G$3:$DJ$3="单价")*(G872:DJ872&lt;&gt;0),G872:DJ872))</f>
        <v>0</v>
      </c>
      <c r="DL872" s="97">
        <f t="array" ref="DL872">MAX(IF($G$3:$DJ$3="单价",G872:DJ872))</f>
        <v>0</v>
      </c>
      <c r="DM872" s="115">
        <f t="shared" si="555"/>
        <v>0</v>
      </c>
      <c r="DN872" s="127"/>
      <c r="DO872" s="2"/>
      <c r="DP872" s="11">
        <f t="shared" si="556"/>
        <v>0</v>
      </c>
      <c r="DQ872" s="11">
        <f t="shared" si="557"/>
        <v>0</v>
      </c>
      <c r="DR872" s="11"/>
      <c r="DS872" s="11"/>
      <c r="DT872" s="11"/>
      <c r="DU872" s="2"/>
      <c r="DV872" s="2"/>
      <c r="DW872" s="2"/>
      <c r="DX872" s="2"/>
      <c r="DY872" s="2"/>
    </row>
    <row r="873" spans="1:129" ht="18" hidden="1" customHeight="1" outlineLevel="1" x14ac:dyDescent="0.15">
      <c r="A873" s="2"/>
      <c r="B873" s="53">
        <f t="shared" si="520"/>
        <v>869</v>
      </c>
      <c r="C873" s="5"/>
      <c r="D873" s="6"/>
      <c r="E873" s="7"/>
      <c r="F873" s="8"/>
      <c r="G873" s="111"/>
      <c r="H873" s="112"/>
      <c r="I873" s="113">
        <f t="shared" si="523"/>
        <v>0</v>
      </c>
      <c r="J873" s="114">
        <f t="shared" si="524"/>
        <v>0</v>
      </c>
      <c r="K873" s="115">
        <f t="shared" si="521"/>
        <v>0</v>
      </c>
      <c r="L873" s="113">
        <f t="shared" si="525"/>
        <v>0</v>
      </c>
      <c r="M873" s="114">
        <f t="shared" si="526"/>
        <v>0</v>
      </c>
      <c r="N873" s="115">
        <f t="shared" si="522"/>
        <v>0</v>
      </c>
      <c r="O873" s="113">
        <f t="shared" si="527"/>
        <v>0</v>
      </c>
      <c r="P873" s="116">
        <f t="shared" si="528"/>
        <v>0</v>
      </c>
      <c r="Q873" s="117">
        <f t="shared" si="529"/>
        <v>0</v>
      </c>
      <c r="R873" s="118">
        <f t="shared" si="530"/>
        <v>0</v>
      </c>
      <c r="S873" s="111"/>
      <c r="T873" s="112"/>
      <c r="U873" s="119">
        <f t="shared" si="531"/>
        <v>0</v>
      </c>
      <c r="V873" s="120"/>
      <c r="W873" s="115">
        <f>IFERROR(IF(V873="",0,(SUMIF($G$3:U$3,"金额-入",$G873:U873)-SUMIF($G$3:U$3,"金额-出",$G873:U873))/(SUMIF($G$3:U$3,"数量-入",$G873:U873)-SUMIF($G$3:U$3,"数量-出",$G873:U873))),0)</f>
        <v>0</v>
      </c>
      <c r="X873" s="115">
        <f t="shared" si="532"/>
        <v>0</v>
      </c>
      <c r="Y873" s="121"/>
      <c r="Z873" s="122"/>
      <c r="AA873" s="111"/>
      <c r="AB873" s="112"/>
      <c r="AC873" s="119">
        <f t="shared" si="533"/>
        <v>0</v>
      </c>
      <c r="AD873" s="120"/>
      <c r="AE873" s="115">
        <f>IFERROR(IF(AD873="",0,(SUMIF($G$3:AC$3,"金额-入",$G873:AC873)-SUMIF($G$3:AC$3,"金额-出",$G873:AC873))/(SUMIF($G$3:AC$3,"数量-入",$G873:AC873)-SUMIF($G$3:AC$3,"数量-出",$G873:AC873))),0)</f>
        <v>0</v>
      </c>
      <c r="AF873" s="115">
        <f t="shared" si="534"/>
        <v>0</v>
      </c>
      <c r="AG873" s="121"/>
      <c r="AH873" s="122"/>
      <c r="AI873" s="123"/>
      <c r="AJ873" s="112"/>
      <c r="AK873" s="119">
        <f t="shared" si="535"/>
        <v>0</v>
      </c>
      <c r="AL873" s="124"/>
      <c r="AM873" s="115">
        <f>IFERROR(IF(AL873="",0,(SUMIF($G$3:AK$3,"金额-入",$G873:AK873)-SUMIF($G$3:AK$3,"金额-出",$G873:AK873))/(SUMIF($G$3:AK$3,"数量-入",$G873:AK873)-SUMIF($G$3:AK$3,"数量-出",$G873:AK873))),0)</f>
        <v>0</v>
      </c>
      <c r="AN873" s="115">
        <f t="shared" si="536"/>
        <v>0</v>
      </c>
      <c r="AO873" s="125"/>
      <c r="AP873" s="126"/>
      <c r="AQ873" s="123"/>
      <c r="AR873" s="112"/>
      <c r="AS873" s="119">
        <f t="shared" si="537"/>
        <v>0</v>
      </c>
      <c r="AT873" s="124"/>
      <c r="AU873" s="115">
        <f>IFERROR(IF(AT873="",0,(SUMIF($G$3:AS$3,"金额-入",$G873:AS873)-SUMIF($G$3:AS$3,"金额-出",$G873:AS873))/(SUMIF($G$3:AS$3,"数量-入",$G873:AS873)-SUMIF($G$3:AS$3,"数量-出",$G873:AS873))),0)</f>
        <v>0</v>
      </c>
      <c r="AV873" s="115">
        <f t="shared" si="538"/>
        <v>0</v>
      </c>
      <c r="AW873" s="125"/>
      <c r="AX873" s="126"/>
      <c r="AY873" s="123"/>
      <c r="AZ873" s="112"/>
      <c r="BA873" s="119">
        <f t="shared" si="539"/>
        <v>0</v>
      </c>
      <c r="BB873" s="124"/>
      <c r="BC873" s="115">
        <f>IFERROR(IF(BB873="",0,(SUMIF($G$3:BA$3,"金额-入",$G873:BA873)-SUMIF($G$3:BA$3,"金额-出",$G873:BA873))/(SUMIF($G$3:BA$3,"数量-入",$G873:BA873)-SUMIF($G$3:BA$3,"数量-出",$G873:BA873))),0)</f>
        <v>0</v>
      </c>
      <c r="BD873" s="115">
        <f t="shared" si="540"/>
        <v>0</v>
      </c>
      <c r="BE873" s="125"/>
      <c r="BF873" s="126"/>
      <c r="BG873" s="123"/>
      <c r="BH873" s="112"/>
      <c r="BI873" s="119">
        <f t="shared" si="541"/>
        <v>0</v>
      </c>
      <c r="BJ873" s="124"/>
      <c r="BK873" s="115">
        <f>IFERROR(IF(BJ873="",0,(SUMIF($G$3:BI$3,"金额-入",$G873:BI873)-SUMIF($G$3:BI$3,"金额-出",$G873:BI873))/(SUMIF($G$3:BI$3,"数量-入",$G873:BI873)-SUMIF($G$3:BI$3,"数量-出",$G873:BI873))),0)</f>
        <v>0</v>
      </c>
      <c r="BL873" s="115">
        <f t="shared" si="542"/>
        <v>0</v>
      </c>
      <c r="BM873" s="125"/>
      <c r="BN873" s="126"/>
      <c r="BO873" s="123"/>
      <c r="BP873" s="112"/>
      <c r="BQ873" s="119">
        <f t="shared" si="543"/>
        <v>0</v>
      </c>
      <c r="BR873" s="124"/>
      <c r="BS873" s="115">
        <f>IFERROR(IF(BR873="",0,(SUMIF($G$3:BQ$3,"金额-入",$G873:BQ873)-SUMIF($G$3:BQ$3,"金额-出",$G873:BQ873))/(SUMIF($G$3:BQ$3,"数量-入",$G873:BQ873)-SUMIF($G$3:BQ$3,"数量-出",$G873:BQ873))),0)</f>
        <v>0</v>
      </c>
      <c r="BT873" s="115">
        <f t="shared" si="544"/>
        <v>0</v>
      </c>
      <c r="BU873" s="125"/>
      <c r="BV873" s="126"/>
      <c r="BW873" s="123"/>
      <c r="BX873" s="112"/>
      <c r="BY873" s="119">
        <f t="shared" si="545"/>
        <v>0</v>
      </c>
      <c r="BZ873" s="124"/>
      <c r="CA873" s="115">
        <f>IFERROR(IF(BZ873="",0,(SUMIF($G$3:BY$3,"金额-入",$G873:BY873)-SUMIF($G$3:BY$3,"金额-出",$G873:BY873))/(SUMIF($G$3:BY$3,"数量-入",$G873:BY873)-SUMIF($G$3:BY$3,"数量-出",$G873:BY873))),0)</f>
        <v>0</v>
      </c>
      <c r="CB873" s="115">
        <f t="shared" si="546"/>
        <v>0</v>
      </c>
      <c r="CC873" s="125"/>
      <c r="CD873" s="126"/>
      <c r="CE873" s="123"/>
      <c r="CF873" s="112"/>
      <c r="CG873" s="119">
        <f t="shared" si="547"/>
        <v>0</v>
      </c>
      <c r="CH873" s="124"/>
      <c r="CI873" s="115">
        <f>IFERROR(IF(CH873="",0,(SUMIF($G$3:CG$3,"金额-入",$G873:CG873)-SUMIF($G$3:CG$3,"金额-出",$G873:CG873))/(SUMIF($G$3:CG$3,"数量-入",$G873:CG873)-SUMIF($G$3:CG$3,"数量-出",$G873:CG873))),0)</f>
        <v>0</v>
      </c>
      <c r="CJ873" s="115">
        <f t="shared" si="548"/>
        <v>0</v>
      </c>
      <c r="CK873" s="125"/>
      <c r="CL873" s="126"/>
      <c r="CM873" s="123"/>
      <c r="CN873" s="112"/>
      <c r="CO873" s="119">
        <f t="shared" si="549"/>
        <v>0</v>
      </c>
      <c r="CP873" s="124"/>
      <c r="CQ873" s="115">
        <f>IFERROR(IF(CP873="",0,(SUMIF($G$3:CO$3,"金额-入",$G873:CO873)-SUMIF($G$3:CO$3,"金额-出",$G873:CO873))/(SUMIF($G$3:CO$3,"数量-入",$G873:CO873)-SUMIF($G$3:CO$3,"数量-出",$G873:CO873))),0)</f>
        <v>0</v>
      </c>
      <c r="CR873" s="115">
        <f t="shared" si="550"/>
        <v>0</v>
      </c>
      <c r="CS873" s="125"/>
      <c r="CT873" s="126"/>
      <c r="CU873" s="123"/>
      <c r="CV873" s="112"/>
      <c r="CW873" s="119">
        <f t="shared" si="551"/>
        <v>0</v>
      </c>
      <c r="CX873" s="124"/>
      <c r="CY873" s="115">
        <f>IFERROR(IF(CX873="",0,(SUMIF($G$3:CW$3,"金额-入",$G873:CW873)-SUMIF($G$3:CW$3,"金额-出",$G873:CW873))/(SUMIF($G$3:CW$3,"数量-入",$G873:CW873)-SUMIF($G$3:CW$3,"数量-出",$G873:CW873))),0)</f>
        <v>0</v>
      </c>
      <c r="CZ873" s="115">
        <f t="shared" si="552"/>
        <v>0</v>
      </c>
      <c r="DA873" s="125"/>
      <c r="DB873" s="126"/>
      <c r="DC873" s="123"/>
      <c r="DD873" s="112"/>
      <c r="DE873" s="119">
        <f t="shared" si="553"/>
        <v>0</v>
      </c>
      <c r="DF873" s="124"/>
      <c r="DG873" s="115">
        <f>IFERROR(IF(DF873="",0,(SUMIF($G$3:DE$3,"金额-入",$G873:DE873)-SUMIF($G$3:DE$3,"金额-出",$G873:DE873))/(SUMIF($G$3:DE$3,"数量-入",$G873:DE873)-SUMIF($G$3:DE$3,"数量-出",$G873:DE873))),0)</f>
        <v>0</v>
      </c>
      <c r="DH873" s="115">
        <f t="shared" si="554"/>
        <v>0</v>
      </c>
      <c r="DI873" s="125"/>
      <c r="DJ873" s="126"/>
      <c r="DK873" s="109">
        <f t="array" ref="DK873">MIN(IF(($G$3:$DJ$3="单价")*(G873:DJ873&lt;&gt;0),G873:DJ873))</f>
        <v>0</v>
      </c>
      <c r="DL873" s="97">
        <f t="array" ref="DL873">MAX(IF($G$3:$DJ$3="单价",G873:DJ873))</f>
        <v>0</v>
      </c>
      <c r="DM873" s="115">
        <f t="shared" si="555"/>
        <v>0</v>
      </c>
      <c r="DN873" s="127"/>
      <c r="DO873" s="2"/>
      <c r="DP873" s="11">
        <f t="shared" si="556"/>
        <v>0</v>
      </c>
      <c r="DQ873" s="11">
        <f t="shared" si="557"/>
        <v>0</v>
      </c>
      <c r="DR873" s="11"/>
      <c r="DS873" s="11"/>
      <c r="DT873" s="11"/>
      <c r="DU873" s="2"/>
      <c r="DV873" s="2"/>
      <c r="DW873" s="2"/>
      <c r="DX873" s="2"/>
      <c r="DY873" s="2"/>
    </row>
    <row r="874" spans="1:129" ht="18" hidden="1" customHeight="1" outlineLevel="1" x14ac:dyDescent="0.15">
      <c r="A874" s="2"/>
      <c r="B874" s="53">
        <f t="shared" si="520"/>
        <v>870</v>
      </c>
      <c r="C874" s="5"/>
      <c r="D874" s="6"/>
      <c r="E874" s="7"/>
      <c r="F874" s="8"/>
      <c r="G874" s="111"/>
      <c r="H874" s="112"/>
      <c r="I874" s="113">
        <f t="shared" si="523"/>
        <v>0</v>
      </c>
      <c r="J874" s="114">
        <f t="shared" si="524"/>
        <v>0</v>
      </c>
      <c r="K874" s="115">
        <f t="shared" si="521"/>
        <v>0</v>
      </c>
      <c r="L874" s="113">
        <f t="shared" si="525"/>
        <v>0</v>
      </c>
      <c r="M874" s="114">
        <f t="shared" si="526"/>
        <v>0</v>
      </c>
      <c r="N874" s="115">
        <f t="shared" si="522"/>
        <v>0</v>
      </c>
      <c r="O874" s="113">
        <f t="shared" si="527"/>
        <v>0</v>
      </c>
      <c r="P874" s="116">
        <f t="shared" si="528"/>
        <v>0</v>
      </c>
      <c r="Q874" s="117">
        <f t="shared" si="529"/>
        <v>0</v>
      </c>
      <c r="R874" s="118">
        <f t="shared" si="530"/>
        <v>0</v>
      </c>
      <c r="S874" s="111"/>
      <c r="T874" s="112"/>
      <c r="U874" s="119">
        <f t="shared" si="531"/>
        <v>0</v>
      </c>
      <c r="V874" s="120"/>
      <c r="W874" s="115">
        <f>IFERROR(IF(V874="",0,(SUMIF($G$3:U$3,"金额-入",$G874:U874)-SUMIF($G$3:U$3,"金额-出",$G874:U874))/(SUMIF($G$3:U$3,"数量-入",$G874:U874)-SUMIF($G$3:U$3,"数量-出",$G874:U874))),0)</f>
        <v>0</v>
      </c>
      <c r="X874" s="115">
        <f t="shared" si="532"/>
        <v>0</v>
      </c>
      <c r="Y874" s="121"/>
      <c r="Z874" s="122"/>
      <c r="AA874" s="111"/>
      <c r="AB874" s="112"/>
      <c r="AC874" s="119">
        <f t="shared" si="533"/>
        <v>0</v>
      </c>
      <c r="AD874" s="120"/>
      <c r="AE874" s="115">
        <f>IFERROR(IF(AD874="",0,(SUMIF($G$3:AC$3,"金额-入",$G874:AC874)-SUMIF($G$3:AC$3,"金额-出",$G874:AC874))/(SUMIF($G$3:AC$3,"数量-入",$G874:AC874)-SUMIF($G$3:AC$3,"数量-出",$G874:AC874))),0)</f>
        <v>0</v>
      </c>
      <c r="AF874" s="115">
        <f t="shared" si="534"/>
        <v>0</v>
      </c>
      <c r="AG874" s="121"/>
      <c r="AH874" s="122"/>
      <c r="AI874" s="123"/>
      <c r="AJ874" s="112"/>
      <c r="AK874" s="119">
        <f t="shared" si="535"/>
        <v>0</v>
      </c>
      <c r="AL874" s="124"/>
      <c r="AM874" s="115">
        <f>IFERROR(IF(AL874="",0,(SUMIF($G$3:AK$3,"金额-入",$G874:AK874)-SUMIF($G$3:AK$3,"金额-出",$G874:AK874))/(SUMIF($G$3:AK$3,"数量-入",$G874:AK874)-SUMIF($G$3:AK$3,"数量-出",$G874:AK874))),0)</f>
        <v>0</v>
      </c>
      <c r="AN874" s="115">
        <f t="shared" si="536"/>
        <v>0</v>
      </c>
      <c r="AO874" s="125"/>
      <c r="AP874" s="126"/>
      <c r="AQ874" s="123"/>
      <c r="AR874" s="112"/>
      <c r="AS874" s="119">
        <f t="shared" si="537"/>
        <v>0</v>
      </c>
      <c r="AT874" s="124"/>
      <c r="AU874" s="115">
        <f>IFERROR(IF(AT874="",0,(SUMIF($G$3:AS$3,"金额-入",$G874:AS874)-SUMIF($G$3:AS$3,"金额-出",$G874:AS874))/(SUMIF($G$3:AS$3,"数量-入",$G874:AS874)-SUMIF($G$3:AS$3,"数量-出",$G874:AS874))),0)</f>
        <v>0</v>
      </c>
      <c r="AV874" s="115">
        <f t="shared" si="538"/>
        <v>0</v>
      </c>
      <c r="AW874" s="125"/>
      <c r="AX874" s="126"/>
      <c r="AY874" s="123"/>
      <c r="AZ874" s="112"/>
      <c r="BA874" s="119">
        <f t="shared" si="539"/>
        <v>0</v>
      </c>
      <c r="BB874" s="124"/>
      <c r="BC874" s="115">
        <f>IFERROR(IF(BB874="",0,(SUMIF($G$3:BA$3,"金额-入",$G874:BA874)-SUMIF($G$3:BA$3,"金额-出",$G874:BA874))/(SUMIF($G$3:BA$3,"数量-入",$G874:BA874)-SUMIF($G$3:BA$3,"数量-出",$G874:BA874))),0)</f>
        <v>0</v>
      </c>
      <c r="BD874" s="115">
        <f t="shared" si="540"/>
        <v>0</v>
      </c>
      <c r="BE874" s="125"/>
      <c r="BF874" s="126"/>
      <c r="BG874" s="123"/>
      <c r="BH874" s="112"/>
      <c r="BI874" s="119">
        <f t="shared" si="541"/>
        <v>0</v>
      </c>
      <c r="BJ874" s="124"/>
      <c r="BK874" s="115">
        <f>IFERROR(IF(BJ874="",0,(SUMIF($G$3:BI$3,"金额-入",$G874:BI874)-SUMIF($G$3:BI$3,"金额-出",$G874:BI874))/(SUMIF($G$3:BI$3,"数量-入",$G874:BI874)-SUMIF($G$3:BI$3,"数量-出",$G874:BI874))),0)</f>
        <v>0</v>
      </c>
      <c r="BL874" s="115">
        <f t="shared" si="542"/>
        <v>0</v>
      </c>
      <c r="BM874" s="125"/>
      <c r="BN874" s="126"/>
      <c r="BO874" s="123"/>
      <c r="BP874" s="112"/>
      <c r="BQ874" s="119">
        <f t="shared" si="543"/>
        <v>0</v>
      </c>
      <c r="BR874" s="124"/>
      <c r="BS874" s="115">
        <f>IFERROR(IF(BR874="",0,(SUMIF($G$3:BQ$3,"金额-入",$G874:BQ874)-SUMIF($G$3:BQ$3,"金额-出",$G874:BQ874))/(SUMIF($G$3:BQ$3,"数量-入",$G874:BQ874)-SUMIF($G$3:BQ$3,"数量-出",$G874:BQ874))),0)</f>
        <v>0</v>
      </c>
      <c r="BT874" s="115">
        <f t="shared" si="544"/>
        <v>0</v>
      </c>
      <c r="BU874" s="125"/>
      <c r="BV874" s="126"/>
      <c r="BW874" s="123"/>
      <c r="BX874" s="112"/>
      <c r="BY874" s="119">
        <f t="shared" si="545"/>
        <v>0</v>
      </c>
      <c r="BZ874" s="124"/>
      <c r="CA874" s="115">
        <f>IFERROR(IF(BZ874="",0,(SUMIF($G$3:BY$3,"金额-入",$G874:BY874)-SUMIF($G$3:BY$3,"金额-出",$G874:BY874))/(SUMIF($G$3:BY$3,"数量-入",$G874:BY874)-SUMIF($G$3:BY$3,"数量-出",$G874:BY874))),0)</f>
        <v>0</v>
      </c>
      <c r="CB874" s="115">
        <f t="shared" si="546"/>
        <v>0</v>
      </c>
      <c r="CC874" s="125"/>
      <c r="CD874" s="126"/>
      <c r="CE874" s="123"/>
      <c r="CF874" s="112"/>
      <c r="CG874" s="119">
        <f t="shared" si="547"/>
        <v>0</v>
      </c>
      <c r="CH874" s="124"/>
      <c r="CI874" s="115">
        <f>IFERROR(IF(CH874="",0,(SUMIF($G$3:CG$3,"金额-入",$G874:CG874)-SUMIF($G$3:CG$3,"金额-出",$G874:CG874))/(SUMIF($G$3:CG$3,"数量-入",$G874:CG874)-SUMIF($G$3:CG$3,"数量-出",$G874:CG874))),0)</f>
        <v>0</v>
      </c>
      <c r="CJ874" s="115">
        <f t="shared" si="548"/>
        <v>0</v>
      </c>
      <c r="CK874" s="125"/>
      <c r="CL874" s="126"/>
      <c r="CM874" s="123"/>
      <c r="CN874" s="112"/>
      <c r="CO874" s="119">
        <f t="shared" si="549"/>
        <v>0</v>
      </c>
      <c r="CP874" s="124"/>
      <c r="CQ874" s="115">
        <f>IFERROR(IF(CP874="",0,(SUMIF($G$3:CO$3,"金额-入",$G874:CO874)-SUMIF($G$3:CO$3,"金额-出",$G874:CO874))/(SUMIF($G$3:CO$3,"数量-入",$G874:CO874)-SUMIF($G$3:CO$3,"数量-出",$G874:CO874))),0)</f>
        <v>0</v>
      </c>
      <c r="CR874" s="115">
        <f t="shared" si="550"/>
        <v>0</v>
      </c>
      <c r="CS874" s="125"/>
      <c r="CT874" s="126"/>
      <c r="CU874" s="123"/>
      <c r="CV874" s="112"/>
      <c r="CW874" s="119">
        <f t="shared" si="551"/>
        <v>0</v>
      </c>
      <c r="CX874" s="124"/>
      <c r="CY874" s="115">
        <f>IFERROR(IF(CX874="",0,(SUMIF($G$3:CW$3,"金额-入",$G874:CW874)-SUMIF($G$3:CW$3,"金额-出",$G874:CW874))/(SUMIF($G$3:CW$3,"数量-入",$G874:CW874)-SUMIF($G$3:CW$3,"数量-出",$G874:CW874))),0)</f>
        <v>0</v>
      </c>
      <c r="CZ874" s="115">
        <f t="shared" si="552"/>
        <v>0</v>
      </c>
      <c r="DA874" s="125"/>
      <c r="DB874" s="126"/>
      <c r="DC874" s="123"/>
      <c r="DD874" s="112"/>
      <c r="DE874" s="119">
        <f t="shared" si="553"/>
        <v>0</v>
      </c>
      <c r="DF874" s="124"/>
      <c r="DG874" s="115">
        <f>IFERROR(IF(DF874="",0,(SUMIF($G$3:DE$3,"金额-入",$G874:DE874)-SUMIF($G$3:DE$3,"金额-出",$G874:DE874))/(SUMIF($G$3:DE$3,"数量-入",$G874:DE874)-SUMIF($G$3:DE$3,"数量-出",$G874:DE874))),0)</f>
        <v>0</v>
      </c>
      <c r="DH874" s="115">
        <f t="shared" si="554"/>
        <v>0</v>
      </c>
      <c r="DI874" s="125"/>
      <c r="DJ874" s="126"/>
      <c r="DK874" s="109">
        <f t="array" ref="DK874">MIN(IF(($G$3:$DJ$3="单价")*(G874:DJ874&lt;&gt;0),G874:DJ874))</f>
        <v>0</v>
      </c>
      <c r="DL874" s="97">
        <f t="array" ref="DL874">MAX(IF($G$3:$DJ$3="单价",G874:DJ874))</f>
        <v>0</v>
      </c>
      <c r="DM874" s="115">
        <f t="shared" si="555"/>
        <v>0</v>
      </c>
      <c r="DN874" s="127"/>
      <c r="DO874" s="2"/>
      <c r="DP874" s="11">
        <f t="shared" si="556"/>
        <v>0</v>
      </c>
      <c r="DQ874" s="11">
        <f t="shared" si="557"/>
        <v>0</v>
      </c>
      <c r="DR874" s="11"/>
      <c r="DS874" s="11"/>
      <c r="DT874" s="11"/>
      <c r="DU874" s="2"/>
      <c r="DV874" s="2"/>
      <c r="DW874" s="2"/>
      <c r="DX874" s="2"/>
      <c r="DY874" s="2"/>
    </row>
    <row r="875" spans="1:129" ht="18" hidden="1" customHeight="1" outlineLevel="1" x14ac:dyDescent="0.15">
      <c r="A875" s="2"/>
      <c r="B875" s="53">
        <f t="shared" si="520"/>
        <v>871</v>
      </c>
      <c r="C875" s="5"/>
      <c r="D875" s="6"/>
      <c r="E875" s="7"/>
      <c r="F875" s="8"/>
      <c r="G875" s="111"/>
      <c r="H875" s="112"/>
      <c r="I875" s="113">
        <f t="shared" si="523"/>
        <v>0</v>
      </c>
      <c r="J875" s="114">
        <f t="shared" si="524"/>
        <v>0</v>
      </c>
      <c r="K875" s="115">
        <f t="shared" si="521"/>
        <v>0</v>
      </c>
      <c r="L875" s="113">
        <f t="shared" si="525"/>
        <v>0</v>
      </c>
      <c r="M875" s="114">
        <f t="shared" si="526"/>
        <v>0</v>
      </c>
      <c r="N875" s="115">
        <f t="shared" si="522"/>
        <v>0</v>
      </c>
      <c r="O875" s="113">
        <f t="shared" si="527"/>
        <v>0</v>
      </c>
      <c r="P875" s="116">
        <f t="shared" si="528"/>
        <v>0</v>
      </c>
      <c r="Q875" s="117">
        <f t="shared" si="529"/>
        <v>0</v>
      </c>
      <c r="R875" s="118">
        <f t="shared" si="530"/>
        <v>0</v>
      </c>
      <c r="S875" s="111"/>
      <c r="T875" s="112"/>
      <c r="U875" s="119">
        <f t="shared" si="531"/>
        <v>0</v>
      </c>
      <c r="V875" s="120"/>
      <c r="W875" s="115">
        <f>IFERROR(IF(V875="",0,(SUMIF($G$3:U$3,"金额-入",$G875:U875)-SUMIF($G$3:U$3,"金额-出",$G875:U875))/(SUMIF($G$3:U$3,"数量-入",$G875:U875)-SUMIF($G$3:U$3,"数量-出",$G875:U875))),0)</f>
        <v>0</v>
      </c>
      <c r="X875" s="115">
        <f t="shared" si="532"/>
        <v>0</v>
      </c>
      <c r="Y875" s="121"/>
      <c r="Z875" s="122"/>
      <c r="AA875" s="111"/>
      <c r="AB875" s="112"/>
      <c r="AC875" s="119">
        <f t="shared" si="533"/>
        <v>0</v>
      </c>
      <c r="AD875" s="120"/>
      <c r="AE875" s="115">
        <f>IFERROR(IF(AD875="",0,(SUMIF($G$3:AC$3,"金额-入",$G875:AC875)-SUMIF($G$3:AC$3,"金额-出",$G875:AC875))/(SUMIF($G$3:AC$3,"数量-入",$G875:AC875)-SUMIF($G$3:AC$3,"数量-出",$G875:AC875))),0)</f>
        <v>0</v>
      </c>
      <c r="AF875" s="115">
        <f t="shared" si="534"/>
        <v>0</v>
      </c>
      <c r="AG875" s="121"/>
      <c r="AH875" s="122"/>
      <c r="AI875" s="123"/>
      <c r="AJ875" s="112"/>
      <c r="AK875" s="119">
        <f t="shared" si="535"/>
        <v>0</v>
      </c>
      <c r="AL875" s="124"/>
      <c r="AM875" s="115">
        <f>IFERROR(IF(AL875="",0,(SUMIF($G$3:AK$3,"金额-入",$G875:AK875)-SUMIF($G$3:AK$3,"金额-出",$G875:AK875))/(SUMIF($G$3:AK$3,"数量-入",$G875:AK875)-SUMIF($G$3:AK$3,"数量-出",$G875:AK875))),0)</f>
        <v>0</v>
      </c>
      <c r="AN875" s="115">
        <f t="shared" si="536"/>
        <v>0</v>
      </c>
      <c r="AO875" s="125"/>
      <c r="AP875" s="126"/>
      <c r="AQ875" s="123"/>
      <c r="AR875" s="112"/>
      <c r="AS875" s="119">
        <f t="shared" si="537"/>
        <v>0</v>
      </c>
      <c r="AT875" s="124"/>
      <c r="AU875" s="115">
        <f>IFERROR(IF(AT875="",0,(SUMIF($G$3:AS$3,"金额-入",$G875:AS875)-SUMIF($G$3:AS$3,"金额-出",$G875:AS875))/(SUMIF($G$3:AS$3,"数量-入",$G875:AS875)-SUMIF($G$3:AS$3,"数量-出",$G875:AS875))),0)</f>
        <v>0</v>
      </c>
      <c r="AV875" s="115">
        <f t="shared" si="538"/>
        <v>0</v>
      </c>
      <c r="AW875" s="125"/>
      <c r="AX875" s="126"/>
      <c r="AY875" s="123"/>
      <c r="AZ875" s="112"/>
      <c r="BA875" s="119">
        <f t="shared" si="539"/>
        <v>0</v>
      </c>
      <c r="BB875" s="124"/>
      <c r="BC875" s="115">
        <f>IFERROR(IF(BB875="",0,(SUMIF($G$3:BA$3,"金额-入",$G875:BA875)-SUMIF($G$3:BA$3,"金额-出",$G875:BA875))/(SUMIF($G$3:BA$3,"数量-入",$G875:BA875)-SUMIF($G$3:BA$3,"数量-出",$G875:BA875))),0)</f>
        <v>0</v>
      </c>
      <c r="BD875" s="115">
        <f t="shared" si="540"/>
        <v>0</v>
      </c>
      <c r="BE875" s="125"/>
      <c r="BF875" s="126"/>
      <c r="BG875" s="123"/>
      <c r="BH875" s="112"/>
      <c r="BI875" s="119">
        <f t="shared" si="541"/>
        <v>0</v>
      </c>
      <c r="BJ875" s="124"/>
      <c r="BK875" s="115">
        <f>IFERROR(IF(BJ875="",0,(SUMIF($G$3:BI$3,"金额-入",$G875:BI875)-SUMIF($G$3:BI$3,"金额-出",$G875:BI875))/(SUMIF($G$3:BI$3,"数量-入",$G875:BI875)-SUMIF($G$3:BI$3,"数量-出",$G875:BI875))),0)</f>
        <v>0</v>
      </c>
      <c r="BL875" s="115">
        <f t="shared" si="542"/>
        <v>0</v>
      </c>
      <c r="BM875" s="125"/>
      <c r="BN875" s="126"/>
      <c r="BO875" s="123"/>
      <c r="BP875" s="112"/>
      <c r="BQ875" s="119">
        <f t="shared" si="543"/>
        <v>0</v>
      </c>
      <c r="BR875" s="124"/>
      <c r="BS875" s="115">
        <f>IFERROR(IF(BR875="",0,(SUMIF($G$3:BQ$3,"金额-入",$G875:BQ875)-SUMIF($G$3:BQ$3,"金额-出",$G875:BQ875))/(SUMIF($G$3:BQ$3,"数量-入",$G875:BQ875)-SUMIF($G$3:BQ$3,"数量-出",$G875:BQ875))),0)</f>
        <v>0</v>
      </c>
      <c r="BT875" s="115">
        <f t="shared" si="544"/>
        <v>0</v>
      </c>
      <c r="BU875" s="125"/>
      <c r="BV875" s="126"/>
      <c r="BW875" s="123"/>
      <c r="BX875" s="112"/>
      <c r="BY875" s="119">
        <f t="shared" si="545"/>
        <v>0</v>
      </c>
      <c r="BZ875" s="124"/>
      <c r="CA875" s="115">
        <f>IFERROR(IF(BZ875="",0,(SUMIF($G$3:BY$3,"金额-入",$G875:BY875)-SUMIF($G$3:BY$3,"金额-出",$G875:BY875))/(SUMIF($G$3:BY$3,"数量-入",$G875:BY875)-SUMIF($G$3:BY$3,"数量-出",$G875:BY875))),0)</f>
        <v>0</v>
      </c>
      <c r="CB875" s="115">
        <f t="shared" si="546"/>
        <v>0</v>
      </c>
      <c r="CC875" s="125"/>
      <c r="CD875" s="126"/>
      <c r="CE875" s="123"/>
      <c r="CF875" s="112"/>
      <c r="CG875" s="119">
        <f t="shared" si="547"/>
        <v>0</v>
      </c>
      <c r="CH875" s="124"/>
      <c r="CI875" s="115">
        <f>IFERROR(IF(CH875="",0,(SUMIF($G$3:CG$3,"金额-入",$G875:CG875)-SUMIF($G$3:CG$3,"金额-出",$G875:CG875))/(SUMIF($G$3:CG$3,"数量-入",$G875:CG875)-SUMIF($G$3:CG$3,"数量-出",$G875:CG875))),0)</f>
        <v>0</v>
      </c>
      <c r="CJ875" s="115">
        <f t="shared" si="548"/>
        <v>0</v>
      </c>
      <c r="CK875" s="125"/>
      <c r="CL875" s="126"/>
      <c r="CM875" s="123"/>
      <c r="CN875" s="112"/>
      <c r="CO875" s="119">
        <f t="shared" si="549"/>
        <v>0</v>
      </c>
      <c r="CP875" s="124"/>
      <c r="CQ875" s="115">
        <f>IFERROR(IF(CP875="",0,(SUMIF($G$3:CO$3,"金额-入",$G875:CO875)-SUMIF($G$3:CO$3,"金额-出",$G875:CO875))/(SUMIF($G$3:CO$3,"数量-入",$G875:CO875)-SUMIF($G$3:CO$3,"数量-出",$G875:CO875))),0)</f>
        <v>0</v>
      </c>
      <c r="CR875" s="115">
        <f t="shared" si="550"/>
        <v>0</v>
      </c>
      <c r="CS875" s="125"/>
      <c r="CT875" s="126"/>
      <c r="CU875" s="123"/>
      <c r="CV875" s="112"/>
      <c r="CW875" s="119">
        <f t="shared" si="551"/>
        <v>0</v>
      </c>
      <c r="CX875" s="124"/>
      <c r="CY875" s="115">
        <f>IFERROR(IF(CX875="",0,(SUMIF($G$3:CW$3,"金额-入",$G875:CW875)-SUMIF($G$3:CW$3,"金额-出",$G875:CW875))/(SUMIF($G$3:CW$3,"数量-入",$G875:CW875)-SUMIF($G$3:CW$3,"数量-出",$G875:CW875))),0)</f>
        <v>0</v>
      </c>
      <c r="CZ875" s="115">
        <f t="shared" si="552"/>
        <v>0</v>
      </c>
      <c r="DA875" s="125"/>
      <c r="DB875" s="126"/>
      <c r="DC875" s="123"/>
      <c r="DD875" s="112"/>
      <c r="DE875" s="119">
        <f t="shared" si="553"/>
        <v>0</v>
      </c>
      <c r="DF875" s="124"/>
      <c r="DG875" s="115">
        <f>IFERROR(IF(DF875="",0,(SUMIF($G$3:DE$3,"金额-入",$G875:DE875)-SUMIF($G$3:DE$3,"金额-出",$G875:DE875))/(SUMIF($G$3:DE$3,"数量-入",$G875:DE875)-SUMIF($G$3:DE$3,"数量-出",$G875:DE875))),0)</f>
        <v>0</v>
      </c>
      <c r="DH875" s="115">
        <f t="shared" si="554"/>
        <v>0</v>
      </c>
      <c r="DI875" s="125"/>
      <c r="DJ875" s="126"/>
      <c r="DK875" s="109">
        <f t="array" ref="DK875">MIN(IF(($G$3:$DJ$3="单价")*(G875:DJ875&lt;&gt;0),G875:DJ875))</f>
        <v>0</v>
      </c>
      <c r="DL875" s="97">
        <f t="array" ref="DL875">MAX(IF($G$3:$DJ$3="单价",G875:DJ875))</f>
        <v>0</v>
      </c>
      <c r="DM875" s="115">
        <f t="shared" si="555"/>
        <v>0</v>
      </c>
      <c r="DN875" s="127"/>
      <c r="DO875" s="2"/>
      <c r="DP875" s="11">
        <f t="shared" si="556"/>
        <v>0</v>
      </c>
      <c r="DQ875" s="11">
        <f t="shared" si="557"/>
        <v>0</v>
      </c>
      <c r="DR875" s="11"/>
      <c r="DS875" s="11"/>
      <c r="DT875" s="11"/>
      <c r="DU875" s="2"/>
      <c r="DV875" s="2"/>
      <c r="DW875" s="2"/>
      <c r="DX875" s="2"/>
      <c r="DY875" s="2"/>
    </row>
    <row r="876" spans="1:129" ht="18" hidden="1" customHeight="1" outlineLevel="1" x14ac:dyDescent="0.15">
      <c r="A876" s="2"/>
      <c r="B876" s="53">
        <f t="shared" si="520"/>
        <v>872</v>
      </c>
      <c r="C876" s="5"/>
      <c r="D876" s="6"/>
      <c r="E876" s="7"/>
      <c r="F876" s="8"/>
      <c r="G876" s="111"/>
      <c r="H876" s="112"/>
      <c r="I876" s="113">
        <f t="shared" si="523"/>
        <v>0</v>
      </c>
      <c r="J876" s="114">
        <f t="shared" si="524"/>
        <v>0</v>
      </c>
      <c r="K876" s="115">
        <f t="shared" si="521"/>
        <v>0</v>
      </c>
      <c r="L876" s="113">
        <f t="shared" si="525"/>
        <v>0</v>
      </c>
      <c r="M876" s="114">
        <f t="shared" si="526"/>
        <v>0</v>
      </c>
      <c r="N876" s="115">
        <f t="shared" si="522"/>
        <v>0</v>
      </c>
      <c r="O876" s="113">
        <f t="shared" si="527"/>
        <v>0</v>
      </c>
      <c r="P876" s="116">
        <f t="shared" si="528"/>
        <v>0</v>
      </c>
      <c r="Q876" s="117">
        <f t="shared" si="529"/>
        <v>0</v>
      </c>
      <c r="R876" s="118">
        <f t="shared" si="530"/>
        <v>0</v>
      </c>
      <c r="S876" s="111"/>
      <c r="T876" s="112"/>
      <c r="U876" s="119">
        <f t="shared" si="531"/>
        <v>0</v>
      </c>
      <c r="V876" s="120"/>
      <c r="W876" s="115">
        <f>IFERROR(IF(V876="",0,(SUMIF($G$3:U$3,"金额-入",$G876:U876)-SUMIF($G$3:U$3,"金额-出",$G876:U876))/(SUMIF($G$3:U$3,"数量-入",$G876:U876)-SUMIF($G$3:U$3,"数量-出",$G876:U876))),0)</f>
        <v>0</v>
      </c>
      <c r="X876" s="115">
        <f t="shared" si="532"/>
        <v>0</v>
      </c>
      <c r="Y876" s="121"/>
      <c r="Z876" s="122"/>
      <c r="AA876" s="111"/>
      <c r="AB876" s="112"/>
      <c r="AC876" s="119">
        <f t="shared" si="533"/>
        <v>0</v>
      </c>
      <c r="AD876" s="120"/>
      <c r="AE876" s="115">
        <f>IFERROR(IF(AD876="",0,(SUMIF($G$3:AC$3,"金额-入",$G876:AC876)-SUMIF($G$3:AC$3,"金额-出",$G876:AC876))/(SUMIF($G$3:AC$3,"数量-入",$G876:AC876)-SUMIF($G$3:AC$3,"数量-出",$G876:AC876))),0)</f>
        <v>0</v>
      </c>
      <c r="AF876" s="115">
        <f t="shared" si="534"/>
        <v>0</v>
      </c>
      <c r="AG876" s="121"/>
      <c r="AH876" s="122"/>
      <c r="AI876" s="123"/>
      <c r="AJ876" s="112"/>
      <c r="AK876" s="119">
        <f t="shared" si="535"/>
        <v>0</v>
      </c>
      <c r="AL876" s="124"/>
      <c r="AM876" s="115">
        <f>IFERROR(IF(AL876="",0,(SUMIF($G$3:AK$3,"金额-入",$G876:AK876)-SUMIF($G$3:AK$3,"金额-出",$G876:AK876))/(SUMIF($G$3:AK$3,"数量-入",$G876:AK876)-SUMIF($G$3:AK$3,"数量-出",$G876:AK876))),0)</f>
        <v>0</v>
      </c>
      <c r="AN876" s="115">
        <f t="shared" si="536"/>
        <v>0</v>
      </c>
      <c r="AO876" s="125"/>
      <c r="AP876" s="126"/>
      <c r="AQ876" s="123"/>
      <c r="AR876" s="112"/>
      <c r="AS876" s="119">
        <f t="shared" si="537"/>
        <v>0</v>
      </c>
      <c r="AT876" s="124"/>
      <c r="AU876" s="115">
        <f>IFERROR(IF(AT876="",0,(SUMIF($G$3:AS$3,"金额-入",$G876:AS876)-SUMIF($G$3:AS$3,"金额-出",$G876:AS876))/(SUMIF($G$3:AS$3,"数量-入",$G876:AS876)-SUMIF($G$3:AS$3,"数量-出",$G876:AS876))),0)</f>
        <v>0</v>
      </c>
      <c r="AV876" s="115">
        <f t="shared" si="538"/>
        <v>0</v>
      </c>
      <c r="AW876" s="125"/>
      <c r="AX876" s="126"/>
      <c r="AY876" s="123"/>
      <c r="AZ876" s="112"/>
      <c r="BA876" s="119">
        <f t="shared" si="539"/>
        <v>0</v>
      </c>
      <c r="BB876" s="124"/>
      <c r="BC876" s="115">
        <f>IFERROR(IF(BB876="",0,(SUMIF($G$3:BA$3,"金额-入",$G876:BA876)-SUMIF($G$3:BA$3,"金额-出",$G876:BA876))/(SUMIF($G$3:BA$3,"数量-入",$G876:BA876)-SUMIF($G$3:BA$3,"数量-出",$G876:BA876))),0)</f>
        <v>0</v>
      </c>
      <c r="BD876" s="115">
        <f t="shared" si="540"/>
        <v>0</v>
      </c>
      <c r="BE876" s="125"/>
      <c r="BF876" s="126"/>
      <c r="BG876" s="123"/>
      <c r="BH876" s="112"/>
      <c r="BI876" s="119">
        <f t="shared" si="541"/>
        <v>0</v>
      </c>
      <c r="BJ876" s="124"/>
      <c r="BK876" s="115">
        <f>IFERROR(IF(BJ876="",0,(SUMIF($G$3:BI$3,"金额-入",$G876:BI876)-SUMIF($G$3:BI$3,"金额-出",$G876:BI876))/(SUMIF($G$3:BI$3,"数量-入",$G876:BI876)-SUMIF($G$3:BI$3,"数量-出",$G876:BI876))),0)</f>
        <v>0</v>
      </c>
      <c r="BL876" s="115">
        <f t="shared" si="542"/>
        <v>0</v>
      </c>
      <c r="BM876" s="125"/>
      <c r="BN876" s="126"/>
      <c r="BO876" s="123"/>
      <c r="BP876" s="112"/>
      <c r="BQ876" s="119">
        <f t="shared" si="543"/>
        <v>0</v>
      </c>
      <c r="BR876" s="124"/>
      <c r="BS876" s="115">
        <f>IFERROR(IF(BR876="",0,(SUMIF($G$3:BQ$3,"金额-入",$G876:BQ876)-SUMIF($G$3:BQ$3,"金额-出",$G876:BQ876))/(SUMIF($G$3:BQ$3,"数量-入",$G876:BQ876)-SUMIF($G$3:BQ$3,"数量-出",$G876:BQ876))),0)</f>
        <v>0</v>
      </c>
      <c r="BT876" s="115">
        <f t="shared" si="544"/>
        <v>0</v>
      </c>
      <c r="BU876" s="125"/>
      <c r="BV876" s="126"/>
      <c r="BW876" s="123"/>
      <c r="BX876" s="112"/>
      <c r="BY876" s="119">
        <f t="shared" si="545"/>
        <v>0</v>
      </c>
      <c r="BZ876" s="124"/>
      <c r="CA876" s="115">
        <f>IFERROR(IF(BZ876="",0,(SUMIF($G$3:BY$3,"金额-入",$G876:BY876)-SUMIF($G$3:BY$3,"金额-出",$G876:BY876))/(SUMIF($G$3:BY$3,"数量-入",$G876:BY876)-SUMIF($G$3:BY$3,"数量-出",$G876:BY876))),0)</f>
        <v>0</v>
      </c>
      <c r="CB876" s="115">
        <f t="shared" si="546"/>
        <v>0</v>
      </c>
      <c r="CC876" s="125"/>
      <c r="CD876" s="126"/>
      <c r="CE876" s="123"/>
      <c r="CF876" s="112"/>
      <c r="CG876" s="119">
        <f t="shared" si="547"/>
        <v>0</v>
      </c>
      <c r="CH876" s="124"/>
      <c r="CI876" s="115">
        <f>IFERROR(IF(CH876="",0,(SUMIF($G$3:CG$3,"金额-入",$G876:CG876)-SUMIF($G$3:CG$3,"金额-出",$G876:CG876))/(SUMIF($G$3:CG$3,"数量-入",$G876:CG876)-SUMIF($G$3:CG$3,"数量-出",$G876:CG876))),0)</f>
        <v>0</v>
      </c>
      <c r="CJ876" s="115">
        <f t="shared" si="548"/>
        <v>0</v>
      </c>
      <c r="CK876" s="125"/>
      <c r="CL876" s="126"/>
      <c r="CM876" s="123"/>
      <c r="CN876" s="112"/>
      <c r="CO876" s="119">
        <f t="shared" si="549"/>
        <v>0</v>
      </c>
      <c r="CP876" s="124"/>
      <c r="CQ876" s="115">
        <f>IFERROR(IF(CP876="",0,(SUMIF($G$3:CO$3,"金额-入",$G876:CO876)-SUMIF($G$3:CO$3,"金额-出",$G876:CO876))/(SUMIF($G$3:CO$3,"数量-入",$G876:CO876)-SUMIF($G$3:CO$3,"数量-出",$G876:CO876))),0)</f>
        <v>0</v>
      </c>
      <c r="CR876" s="115">
        <f t="shared" si="550"/>
        <v>0</v>
      </c>
      <c r="CS876" s="125"/>
      <c r="CT876" s="126"/>
      <c r="CU876" s="123"/>
      <c r="CV876" s="112"/>
      <c r="CW876" s="119">
        <f t="shared" si="551"/>
        <v>0</v>
      </c>
      <c r="CX876" s="124"/>
      <c r="CY876" s="115">
        <f>IFERROR(IF(CX876="",0,(SUMIF($G$3:CW$3,"金额-入",$G876:CW876)-SUMIF($G$3:CW$3,"金额-出",$G876:CW876))/(SUMIF($G$3:CW$3,"数量-入",$G876:CW876)-SUMIF($G$3:CW$3,"数量-出",$G876:CW876))),0)</f>
        <v>0</v>
      </c>
      <c r="CZ876" s="115">
        <f t="shared" si="552"/>
        <v>0</v>
      </c>
      <c r="DA876" s="125"/>
      <c r="DB876" s="126"/>
      <c r="DC876" s="123"/>
      <c r="DD876" s="112"/>
      <c r="DE876" s="119">
        <f t="shared" si="553"/>
        <v>0</v>
      </c>
      <c r="DF876" s="124"/>
      <c r="DG876" s="115">
        <f>IFERROR(IF(DF876="",0,(SUMIF($G$3:DE$3,"金额-入",$G876:DE876)-SUMIF($G$3:DE$3,"金额-出",$G876:DE876))/(SUMIF($G$3:DE$3,"数量-入",$G876:DE876)-SUMIF($G$3:DE$3,"数量-出",$G876:DE876))),0)</f>
        <v>0</v>
      </c>
      <c r="DH876" s="115">
        <f t="shared" si="554"/>
        <v>0</v>
      </c>
      <c r="DI876" s="125"/>
      <c r="DJ876" s="126"/>
      <c r="DK876" s="109">
        <f t="array" ref="DK876">MIN(IF(($G$3:$DJ$3="单价")*(G876:DJ876&lt;&gt;0),G876:DJ876))</f>
        <v>0</v>
      </c>
      <c r="DL876" s="97">
        <f t="array" ref="DL876">MAX(IF($G$3:$DJ$3="单价",G876:DJ876))</f>
        <v>0</v>
      </c>
      <c r="DM876" s="115">
        <f t="shared" si="555"/>
        <v>0</v>
      </c>
      <c r="DN876" s="127"/>
      <c r="DO876" s="2"/>
      <c r="DP876" s="11">
        <f t="shared" si="556"/>
        <v>0</v>
      </c>
      <c r="DQ876" s="11">
        <f t="shared" si="557"/>
        <v>0</v>
      </c>
      <c r="DR876" s="11"/>
      <c r="DS876" s="11"/>
      <c r="DT876" s="11"/>
      <c r="DU876" s="2"/>
      <c r="DV876" s="2"/>
      <c r="DW876" s="2"/>
      <c r="DX876" s="2"/>
      <c r="DY876" s="2"/>
    </row>
    <row r="877" spans="1:129" ht="18" hidden="1" customHeight="1" outlineLevel="1" x14ac:dyDescent="0.15">
      <c r="A877" s="2"/>
      <c r="B877" s="53">
        <f t="shared" si="520"/>
        <v>873</v>
      </c>
      <c r="C877" s="5"/>
      <c r="D877" s="6"/>
      <c r="E877" s="7"/>
      <c r="F877" s="8"/>
      <c r="G877" s="111"/>
      <c r="H877" s="112"/>
      <c r="I877" s="113">
        <f t="shared" si="523"/>
        <v>0</v>
      </c>
      <c r="J877" s="114">
        <f t="shared" si="524"/>
        <v>0</v>
      </c>
      <c r="K877" s="115">
        <f t="shared" si="521"/>
        <v>0</v>
      </c>
      <c r="L877" s="113">
        <f t="shared" si="525"/>
        <v>0</v>
      </c>
      <c r="M877" s="114">
        <f t="shared" si="526"/>
        <v>0</v>
      </c>
      <c r="N877" s="115">
        <f t="shared" si="522"/>
        <v>0</v>
      </c>
      <c r="O877" s="113">
        <f t="shared" si="527"/>
        <v>0</v>
      </c>
      <c r="P877" s="116">
        <f t="shared" si="528"/>
        <v>0</v>
      </c>
      <c r="Q877" s="117">
        <f t="shared" si="529"/>
        <v>0</v>
      </c>
      <c r="R877" s="118">
        <f t="shared" si="530"/>
        <v>0</v>
      </c>
      <c r="S877" s="111"/>
      <c r="T877" s="112"/>
      <c r="U877" s="119">
        <f t="shared" si="531"/>
        <v>0</v>
      </c>
      <c r="V877" s="120"/>
      <c r="W877" s="115">
        <f>IFERROR(IF(V877="",0,(SUMIF($G$3:U$3,"金额-入",$G877:U877)-SUMIF($G$3:U$3,"金额-出",$G877:U877))/(SUMIF($G$3:U$3,"数量-入",$G877:U877)-SUMIF($G$3:U$3,"数量-出",$G877:U877))),0)</f>
        <v>0</v>
      </c>
      <c r="X877" s="115">
        <f t="shared" si="532"/>
        <v>0</v>
      </c>
      <c r="Y877" s="121"/>
      <c r="Z877" s="122"/>
      <c r="AA877" s="111"/>
      <c r="AB877" s="112"/>
      <c r="AC877" s="119">
        <f t="shared" si="533"/>
        <v>0</v>
      </c>
      <c r="AD877" s="120"/>
      <c r="AE877" s="115">
        <f>IFERROR(IF(AD877="",0,(SUMIF($G$3:AC$3,"金额-入",$G877:AC877)-SUMIF($G$3:AC$3,"金额-出",$G877:AC877))/(SUMIF($G$3:AC$3,"数量-入",$G877:AC877)-SUMIF($G$3:AC$3,"数量-出",$G877:AC877))),0)</f>
        <v>0</v>
      </c>
      <c r="AF877" s="115">
        <f t="shared" si="534"/>
        <v>0</v>
      </c>
      <c r="AG877" s="121"/>
      <c r="AH877" s="122"/>
      <c r="AI877" s="123"/>
      <c r="AJ877" s="112"/>
      <c r="AK877" s="119">
        <f t="shared" si="535"/>
        <v>0</v>
      </c>
      <c r="AL877" s="124"/>
      <c r="AM877" s="115">
        <f>IFERROR(IF(AL877="",0,(SUMIF($G$3:AK$3,"金额-入",$G877:AK877)-SUMIF($G$3:AK$3,"金额-出",$G877:AK877))/(SUMIF($G$3:AK$3,"数量-入",$G877:AK877)-SUMIF($G$3:AK$3,"数量-出",$G877:AK877))),0)</f>
        <v>0</v>
      </c>
      <c r="AN877" s="115">
        <f t="shared" si="536"/>
        <v>0</v>
      </c>
      <c r="AO877" s="125"/>
      <c r="AP877" s="126"/>
      <c r="AQ877" s="123"/>
      <c r="AR877" s="112"/>
      <c r="AS877" s="119">
        <f t="shared" si="537"/>
        <v>0</v>
      </c>
      <c r="AT877" s="124"/>
      <c r="AU877" s="115">
        <f>IFERROR(IF(AT877="",0,(SUMIF($G$3:AS$3,"金额-入",$G877:AS877)-SUMIF($G$3:AS$3,"金额-出",$G877:AS877))/(SUMIF($G$3:AS$3,"数量-入",$G877:AS877)-SUMIF($G$3:AS$3,"数量-出",$G877:AS877))),0)</f>
        <v>0</v>
      </c>
      <c r="AV877" s="115">
        <f t="shared" si="538"/>
        <v>0</v>
      </c>
      <c r="AW877" s="125"/>
      <c r="AX877" s="126"/>
      <c r="AY877" s="123"/>
      <c r="AZ877" s="112"/>
      <c r="BA877" s="119">
        <f t="shared" si="539"/>
        <v>0</v>
      </c>
      <c r="BB877" s="124"/>
      <c r="BC877" s="115">
        <f>IFERROR(IF(BB877="",0,(SUMIF($G$3:BA$3,"金额-入",$G877:BA877)-SUMIF($G$3:BA$3,"金额-出",$G877:BA877))/(SUMIF($G$3:BA$3,"数量-入",$G877:BA877)-SUMIF($G$3:BA$3,"数量-出",$G877:BA877))),0)</f>
        <v>0</v>
      </c>
      <c r="BD877" s="115">
        <f t="shared" si="540"/>
        <v>0</v>
      </c>
      <c r="BE877" s="125"/>
      <c r="BF877" s="126"/>
      <c r="BG877" s="123"/>
      <c r="BH877" s="112"/>
      <c r="BI877" s="119">
        <f t="shared" si="541"/>
        <v>0</v>
      </c>
      <c r="BJ877" s="124"/>
      <c r="BK877" s="115">
        <f>IFERROR(IF(BJ877="",0,(SUMIF($G$3:BI$3,"金额-入",$G877:BI877)-SUMIF($G$3:BI$3,"金额-出",$G877:BI877))/(SUMIF($G$3:BI$3,"数量-入",$G877:BI877)-SUMIF($G$3:BI$3,"数量-出",$G877:BI877))),0)</f>
        <v>0</v>
      </c>
      <c r="BL877" s="115">
        <f t="shared" si="542"/>
        <v>0</v>
      </c>
      <c r="BM877" s="125"/>
      <c r="BN877" s="126"/>
      <c r="BO877" s="123"/>
      <c r="BP877" s="112"/>
      <c r="BQ877" s="119">
        <f t="shared" si="543"/>
        <v>0</v>
      </c>
      <c r="BR877" s="124"/>
      <c r="BS877" s="115">
        <f>IFERROR(IF(BR877="",0,(SUMIF($G$3:BQ$3,"金额-入",$G877:BQ877)-SUMIF($G$3:BQ$3,"金额-出",$G877:BQ877))/(SUMIF($G$3:BQ$3,"数量-入",$G877:BQ877)-SUMIF($G$3:BQ$3,"数量-出",$G877:BQ877))),0)</f>
        <v>0</v>
      </c>
      <c r="BT877" s="115">
        <f t="shared" si="544"/>
        <v>0</v>
      </c>
      <c r="BU877" s="125"/>
      <c r="BV877" s="126"/>
      <c r="BW877" s="123"/>
      <c r="BX877" s="112"/>
      <c r="BY877" s="119">
        <f t="shared" si="545"/>
        <v>0</v>
      </c>
      <c r="BZ877" s="124"/>
      <c r="CA877" s="115">
        <f>IFERROR(IF(BZ877="",0,(SUMIF($G$3:BY$3,"金额-入",$G877:BY877)-SUMIF($G$3:BY$3,"金额-出",$G877:BY877))/(SUMIF($G$3:BY$3,"数量-入",$G877:BY877)-SUMIF($G$3:BY$3,"数量-出",$G877:BY877))),0)</f>
        <v>0</v>
      </c>
      <c r="CB877" s="115">
        <f t="shared" si="546"/>
        <v>0</v>
      </c>
      <c r="CC877" s="125"/>
      <c r="CD877" s="126"/>
      <c r="CE877" s="123"/>
      <c r="CF877" s="112"/>
      <c r="CG877" s="119">
        <f t="shared" si="547"/>
        <v>0</v>
      </c>
      <c r="CH877" s="124"/>
      <c r="CI877" s="115">
        <f>IFERROR(IF(CH877="",0,(SUMIF($G$3:CG$3,"金额-入",$G877:CG877)-SUMIF($G$3:CG$3,"金额-出",$G877:CG877))/(SUMIF($G$3:CG$3,"数量-入",$G877:CG877)-SUMIF($G$3:CG$3,"数量-出",$G877:CG877))),0)</f>
        <v>0</v>
      </c>
      <c r="CJ877" s="115">
        <f t="shared" si="548"/>
        <v>0</v>
      </c>
      <c r="CK877" s="125"/>
      <c r="CL877" s="126"/>
      <c r="CM877" s="123"/>
      <c r="CN877" s="112"/>
      <c r="CO877" s="119">
        <f t="shared" si="549"/>
        <v>0</v>
      </c>
      <c r="CP877" s="124"/>
      <c r="CQ877" s="115">
        <f>IFERROR(IF(CP877="",0,(SUMIF($G$3:CO$3,"金额-入",$G877:CO877)-SUMIF($G$3:CO$3,"金额-出",$G877:CO877))/(SUMIF($G$3:CO$3,"数量-入",$G877:CO877)-SUMIF($G$3:CO$3,"数量-出",$G877:CO877))),0)</f>
        <v>0</v>
      </c>
      <c r="CR877" s="115">
        <f t="shared" si="550"/>
        <v>0</v>
      </c>
      <c r="CS877" s="125"/>
      <c r="CT877" s="126"/>
      <c r="CU877" s="123"/>
      <c r="CV877" s="112"/>
      <c r="CW877" s="119">
        <f t="shared" si="551"/>
        <v>0</v>
      </c>
      <c r="CX877" s="124"/>
      <c r="CY877" s="115">
        <f>IFERROR(IF(CX877="",0,(SUMIF($G$3:CW$3,"金额-入",$G877:CW877)-SUMIF($G$3:CW$3,"金额-出",$G877:CW877))/(SUMIF($G$3:CW$3,"数量-入",$G877:CW877)-SUMIF($G$3:CW$3,"数量-出",$G877:CW877))),0)</f>
        <v>0</v>
      </c>
      <c r="CZ877" s="115">
        <f t="shared" si="552"/>
        <v>0</v>
      </c>
      <c r="DA877" s="125"/>
      <c r="DB877" s="126"/>
      <c r="DC877" s="123"/>
      <c r="DD877" s="112"/>
      <c r="DE877" s="119">
        <f t="shared" si="553"/>
        <v>0</v>
      </c>
      <c r="DF877" s="124"/>
      <c r="DG877" s="115">
        <f>IFERROR(IF(DF877="",0,(SUMIF($G$3:DE$3,"金额-入",$G877:DE877)-SUMIF($G$3:DE$3,"金额-出",$G877:DE877))/(SUMIF($G$3:DE$3,"数量-入",$G877:DE877)-SUMIF($G$3:DE$3,"数量-出",$G877:DE877))),0)</f>
        <v>0</v>
      </c>
      <c r="DH877" s="115">
        <f t="shared" si="554"/>
        <v>0</v>
      </c>
      <c r="DI877" s="125"/>
      <c r="DJ877" s="126"/>
      <c r="DK877" s="109">
        <f t="array" ref="DK877">MIN(IF(($G$3:$DJ$3="单价")*(G877:DJ877&lt;&gt;0),G877:DJ877))</f>
        <v>0</v>
      </c>
      <c r="DL877" s="97">
        <f t="array" ref="DL877">MAX(IF($G$3:$DJ$3="单价",G877:DJ877))</f>
        <v>0</v>
      </c>
      <c r="DM877" s="115">
        <f t="shared" si="555"/>
        <v>0</v>
      </c>
      <c r="DN877" s="127"/>
      <c r="DO877" s="2"/>
      <c r="DP877" s="11">
        <f t="shared" si="556"/>
        <v>0</v>
      </c>
      <c r="DQ877" s="11">
        <f t="shared" si="557"/>
        <v>0</v>
      </c>
      <c r="DR877" s="11"/>
      <c r="DS877" s="11"/>
      <c r="DT877" s="11"/>
      <c r="DU877" s="2"/>
      <c r="DV877" s="2"/>
      <c r="DW877" s="2"/>
      <c r="DX877" s="2"/>
      <c r="DY877" s="2"/>
    </row>
    <row r="878" spans="1:129" ht="18" hidden="1" customHeight="1" outlineLevel="1" x14ac:dyDescent="0.15">
      <c r="A878" s="2"/>
      <c r="B878" s="53">
        <f t="shared" si="520"/>
        <v>874</v>
      </c>
      <c r="C878" s="5"/>
      <c r="D878" s="6"/>
      <c r="E878" s="7"/>
      <c r="F878" s="8"/>
      <c r="G878" s="111"/>
      <c r="H878" s="112"/>
      <c r="I878" s="113">
        <f t="shared" si="523"/>
        <v>0</v>
      </c>
      <c r="J878" s="114">
        <f t="shared" si="524"/>
        <v>0</v>
      </c>
      <c r="K878" s="115">
        <f t="shared" si="521"/>
        <v>0</v>
      </c>
      <c r="L878" s="113">
        <f t="shared" si="525"/>
        <v>0</v>
      </c>
      <c r="M878" s="114">
        <f t="shared" si="526"/>
        <v>0</v>
      </c>
      <c r="N878" s="115">
        <f t="shared" si="522"/>
        <v>0</v>
      </c>
      <c r="O878" s="113">
        <f t="shared" si="527"/>
        <v>0</v>
      </c>
      <c r="P878" s="116">
        <f t="shared" si="528"/>
        <v>0</v>
      </c>
      <c r="Q878" s="117">
        <f t="shared" si="529"/>
        <v>0</v>
      </c>
      <c r="R878" s="118">
        <f t="shared" si="530"/>
        <v>0</v>
      </c>
      <c r="S878" s="111"/>
      <c r="T878" s="112"/>
      <c r="U878" s="119">
        <f t="shared" si="531"/>
        <v>0</v>
      </c>
      <c r="V878" s="120"/>
      <c r="W878" s="115">
        <f>IFERROR(IF(V878="",0,(SUMIF($G$3:U$3,"金额-入",$G878:U878)-SUMIF($G$3:U$3,"金额-出",$G878:U878))/(SUMIF($G$3:U$3,"数量-入",$G878:U878)-SUMIF($G$3:U$3,"数量-出",$G878:U878))),0)</f>
        <v>0</v>
      </c>
      <c r="X878" s="115">
        <f t="shared" si="532"/>
        <v>0</v>
      </c>
      <c r="Y878" s="121"/>
      <c r="Z878" s="122"/>
      <c r="AA878" s="111"/>
      <c r="AB878" s="112"/>
      <c r="AC878" s="119">
        <f t="shared" si="533"/>
        <v>0</v>
      </c>
      <c r="AD878" s="120"/>
      <c r="AE878" s="115">
        <f>IFERROR(IF(AD878="",0,(SUMIF($G$3:AC$3,"金额-入",$G878:AC878)-SUMIF($G$3:AC$3,"金额-出",$G878:AC878))/(SUMIF($G$3:AC$3,"数量-入",$G878:AC878)-SUMIF($G$3:AC$3,"数量-出",$G878:AC878))),0)</f>
        <v>0</v>
      </c>
      <c r="AF878" s="115">
        <f t="shared" si="534"/>
        <v>0</v>
      </c>
      <c r="AG878" s="121"/>
      <c r="AH878" s="122"/>
      <c r="AI878" s="123"/>
      <c r="AJ878" s="112"/>
      <c r="AK878" s="119">
        <f t="shared" si="535"/>
        <v>0</v>
      </c>
      <c r="AL878" s="124"/>
      <c r="AM878" s="115">
        <f>IFERROR(IF(AL878="",0,(SUMIF($G$3:AK$3,"金额-入",$G878:AK878)-SUMIF($G$3:AK$3,"金额-出",$G878:AK878))/(SUMIF($G$3:AK$3,"数量-入",$G878:AK878)-SUMIF($G$3:AK$3,"数量-出",$G878:AK878))),0)</f>
        <v>0</v>
      </c>
      <c r="AN878" s="115">
        <f t="shared" si="536"/>
        <v>0</v>
      </c>
      <c r="AO878" s="125"/>
      <c r="AP878" s="126"/>
      <c r="AQ878" s="123"/>
      <c r="AR878" s="112"/>
      <c r="AS878" s="119">
        <f t="shared" si="537"/>
        <v>0</v>
      </c>
      <c r="AT878" s="124"/>
      <c r="AU878" s="115">
        <f>IFERROR(IF(AT878="",0,(SUMIF($G$3:AS$3,"金额-入",$G878:AS878)-SUMIF($G$3:AS$3,"金额-出",$G878:AS878))/(SUMIF($G$3:AS$3,"数量-入",$G878:AS878)-SUMIF($G$3:AS$3,"数量-出",$G878:AS878))),0)</f>
        <v>0</v>
      </c>
      <c r="AV878" s="115">
        <f t="shared" si="538"/>
        <v>0</v>
      </c>
      <c r="AW878" s="125"/>
      <c r="AX878" s="126"/>
      <c r="AY878" s="123"/>
      <c r="AZ878" s="112"/>
      <c r="BA878" s="119">
        <f t="shared" si="539"/>
        <v>0</v>
      </c>
      <c r="BB878" s="124"/>
      <c r="BC878" s="115">
        <f>IFERROR(IF(BB878="",0,(SUMIF($G$3:BA$3,"金额-入",$G878:BA878)-SUMIF($G$3:BA$3,"金额-出",$G878:BA878))/(SUMIF($G$3:BA$3,"数量-入",$G878:BA878)-SUMIF($G$3:BA$3,"数量-出",$G878:BA878))),0)</f>
        <v>0</v>
      </c>
      <c r="BD878" s="115">
        <f t="shared" si="540"/>
        <v>0</v>
      </c>
      <c r="BE878" s="125"/>
      <c r="BF878" s="126"/>
      <c r="BG878" s="123"/>
      <c r="BH878" s="112"/>
      <c r="BI878" s="119">
        <f t="shared" si="541"/>
        <v>0</v>
      </c>
      <c r="BJ878" s="124"/>
      <c r="BK878" s="115">
        <f>IFERROR(IF(BJ878="",0,(SUMIF($G$3:BI$3,"金额-入",$G878:BI878)-SUMIF($G$3:BI$3,"金额-出",$G878:BI878))/(SUMIF($G$3:BI$3,"数量-入",$G878:BI878)-SUMIF($G$3:BI$3,"数量-出",$G878:BI878))),0)</f>
        <v>0</v>
      </c>
      <c r="BL878" s="115">
        <f t="shared" si="542"/>
        <v>0</v>
      </c>
      <c r="BM878" s="125"/>
      <c r="BN878" s="126"/>
      <c r="BO878" s="123"/>
      <c r="BP878" s="112"/>
      <c r="BQ878" s="119">
        <f t="shared" si="543"/>
        <v>0</v>
      </c>
      <c r="BR878" s="124"/>
      <c r="BS878" s="115">
        <f>IFERROR(IF(BR878="",0,(SUMIF($G$3:BQ$3,"金额-入",$G878:BQ878)-SUMIF($G$3:BQ$3,"金额-出",$G878:BQ878))/(SUMIF($G$3:BQ$3,"数量-入",$G878:BQ878)-SUMIF($G$3:BQ$3,"数量-出",$G878:BQ878))),0)</f>
        <v>0</v>
      </c>
      <c r="BT878" s="115">
        <f t="shared" si="544"/>
        <v>0</v>
      </c>
      <c r="BU878" s="125"/>
      <c r="BV878" s="126"/>
      <c r="BW878" s="123"/>
      <c r="BX878" s="112"/>
      <c r="BY878" s="119">
        <f t="shared" si="545"/>
        <v>0</v>
      </c>
      <c r="BZ878" s="124"/>
      <c r="CA878" s="115">
        <f>IFERROR(IF(BZ878="",0,(SUMIF($G$3:BY$3,"金额-入",$G878:BY878)-SUMIF($G$3:BY$3,"金额-出",$G878:BY878))/(SUMIF($G$3:BY$3,"数量-入",$G878:BY878)-SUMIF($G$3:BY$3,"数量-出",$G878:BY878))),0)</f>
        <v>0</v>
      </c>
      <c r="CB878" s="115">
        <f t="shared" si="546"/>
        <v>0</v>
      </c>
      <c r="CC878" s="125"/>
      <c r="CD878" s="126"/>
      <c r="CE878" s="123"/>
      <c r="CF878" s="112"/>
      <c r="CG878" s="119">
        <f t="shared" si="547"/>
        <v>0</v>
      </c>
      <c r="CH878" s="124"/>
      <c r="CI878" s="115">
        <f>IFERROR(IF(CH878="",0,(SUMIF($G$3:CG$3,"金额-入",$G878:CG878)-SUMIF($G$3:CG$3,"金额-出",$G878:CG878))/(SUMIF($G$3:CG$3,"数量-入",$G878:CG878)-SUMIF($G$3:CG$3,"数量-出",$G878:CG878))),0)</f>
        <v>0</v>
      </c>
      <c r="CJ878" s="115">
        <f t="shared" si="548"/>
        <v>0</v>
      </c>
      <c r="CK878" s="125"/>
      <c r="CL878" s="126"/>
      <c r="CM878" s="123"/>
      <c r="CN878" s="112"/>
      <c r="CO878" s="119">
        <f t="shared" si="549"/>
        <v>0</v>
      </c>
      <c r="CP878" s="124"/>
      <c r="CQ878" s="115">
        <f>IFERROR(IF(CP878="",0,(SUMIF($G$3:CO$3,"金额-入",$G878:CO878)-SUMIF($G$3:CO$3,"金额-出",$G878:CO878))/(SUMIF($G$3:CO$3,"数量-入",$G878:CO878)-SUMIF($G$3:CO$3,"数量-出",$G878:CO878))),0)</f>
        <v>0</v>
      </c>
      <c r="CR878" s="115">
        <f t="shared" si="550"/>
        <v>0</v>
      </c>
      <c r="CS878" s="125"/>
      <c r="CT878" s="126"/>
      <c r="CU878" s="123"/>
      <c r="CV878" s="112"/>
      <c r="CW878" s="119">
        <f t="shared" si="551"/>
        <v>0</v>
      </c>
      <c r="CX878" s="124"/>
      <c r="CY878" s="115">
        <f>IFERROR(IF(CX878="",0,(SUMIF($G$3:CW$3,"金额-入",$G878:CW878)-SUMIF($G$3:CW$3,"金额-出",$G878:CW878))/(SUMIF($G$3:CW$3,"数量-入",$G878:CW878)-SUMIF($G$3:CW$3,"数量-出",$G878:CW878))),0)</f>
        <v>0</v>
      </c>
      <c r="CZ878" s="115">
        <f t="shared" si="552"/>
        <v>0</v>
      </c>
      <c r="DA878" s="125"/>
      <c r="DB878" s="126"/>
      <c r="DC878" s="123"/>
      <c r="DD878" s="112"/>
      <c r="DE878" s="119">
        <f t="shared" si="553"/>
        <v>0</v>
      </c>
      <c r="DF878" s="124"/>
      <c r="DG878" s="115">
        <f>IFERROR(IF(DF878="",0,(SUMIF($G$3:DE$3,"金额-入",$G878:DE878)-SUMIF($G$3:DE$3,"金额-出",$G878:DE878))/(SUMIF($G$3:DE$3,"数量-入",$G878:DE878)-SUMIF($G$3:DE$3,"数量-出",$G878:DE878))),0)</f>
        <v>0</v>
      </c>
      <c r="DH878" s="115">
        <f t="shared" si="554"/>
        <v>0</v>
      </c>
      <c r="DI878" s="125"/>
      <c r="DJ878" s="126"/>
      <c r="DK878" s="109">
        <f t="array" ref="DK878">MIN(IF(($G$3:$DJ$3="单价")*(G878:DJ878&lt;&gt;0),G878:DJ878))</f>
        <v>0</v>
      </c>
      <c r="DL878" s="97">
        <f t="array" ref="DL878">MAX(IF($G$3:$DJ$3="单价",G878:DJ878))</f>
        <v>0</v>
      </c>
      <c r="DM878" s="115">
        <f t="shared" si="555"/>
        <v>0</v>
      </c>
      <c r="DN878" s="127"/>
      <c r="DO878" s="2"/>
      <c r="DP878" s="11">
        <f t="shared" si="556"/>
        <v>0</v>
      </c>
      <c r="DQ878" s="11">
        <f t="shared" si="557"/>
        <v>0</v>
      </c>
      <c r="DR878" s="11"/>
      <c r="DS878" s="11"/>
      <c r="DT878" s="11"/>
      <c r="DU878" s="2"/>
      <c r="DV878" s="2"/>
      <c r="DW878" s="2"/>
      <c r="DX878" s="2"/>
      <c r="DY878" s="2"/>
    </row>
    <row r="879" spans="1:129" ht="18" hidden="1" customHeight="1" outlineLevel="1" x14ac:dyDescent="0.15">
      <c r="A879" s="2"/>
      <c r="B879" s="53">
        <f t="shared" si="520"/>
        <v>875</v>
      </c>
      <c r="C879" s="5"/>
      <c r="D879" s="6"/>
      <c r="E879" s="7"/>
      <c r="F879" s="8"/>
      <c r="G879" s="111"/>
      <c r="H879" s="112"/>
      <c r="I879" s="113">
        <f t="shared" si="523"/>
        <v>0</v>
      </c>
      <c r="J879" s="114">
        <f t="shared" si="524"/>
        <v>0</v>
      </c>
      <c r="K879" s="115">
        <f t="shared" si="521"/>
        <v>0</v>
      </c>
      <c r="L879" s="113">
        <f t="shared" si="525"/>
        <v>0</v>
      </c>
      <c r="M879" s="114">
        <f t="shared" si="526"/>
        <v>0</v>
      </c>
      <c r="N879" s="115">
        <f t="shared" si="522"/>
        <v>0</v>
      </c>
      <c r="O879" s="113">
        <f t="shared" si="527"/>
        <v>0</v>
      </c>
      <c r="P879" s="116">
        <f t="shared" si="528"/>
        <v>0</v>
      </c>
      <c r="Q879" s="117">
        <f t="shared" si="529"/>
        <v>0</v>
      </c>
      <c r="R879" s="118">
        <f t="shared" si="530"/>
        <v>0</v>
      </c>
      <c r="S879" s="111"/>
      <c r="T879" s="112"/>
      <c r="U879" s="119">
        <f t="shared" si="531"/>
        <v>0</v>
      </c>
      <c r="V879" s="120"/>
      <c r="W879" s="115">
        <f>IFERROR(IF(V879="",0,(SUMIF($G$3:U$3,"金额-入",$G879:U879)-SUMIF($G$3:U$3,"金额-出",$G879:U879))/(SUMIF($G$3:U$3,"数量-入",$G879:U879)-SUMIF($G$3:U$3,"数量-出",$G879:U879))),0)</f>
        <v>0</v>
      </c>
      <c r="X879" s="115">
        <f t="shared" si="532"/>
        <v>0</v>
      </c>
      <c r="Y879" s="121"/>
      <c r="Z879" s="122"/>
      <c r="AA879" s="111"/>
      <c r="AB879" s="112"/>
      <c r="AC879" s="119">
        <f t="shared" si="533"/>
        <v>0</v>
      </c>
      <c r="AD879" s="120"/>
      <c r="AE879" s="115">
        <f>IFERROR(IF(AD879="",0,(SUMIF($G$3:AC$3,"金额-入",$G879:AC879)-SUMIF($G$3:AC$3,"金额-出",$G879:AC879))/(SUMIF($G$3:AC$3,"数量-入",$G879:AC879)-SUMIF($G$3:AC$3,"数量-出",$G879:AC879))),0)</f>
        <v>0</v>
      </c>
      <c r="AF879" s="115">
        <f t="shared" si="534"/>
        <v>0</v>
      </c>
      <c r="AG879" s="121"/>
      <c r="AH879" s="122"/>
      <c r="AI879" s="123"/>
      <c r="AJ879" s="112"/>
      <c r="AK879" s="119">
        <f t="shared" si="535"/>
        <v>0</v>
      </c>
      <c r="AL879" s="124"/>
      <c r="AM879" s="115">
        <f>IFERROR(IF(AL879="",0,(SUMIF($G$3:AK$3,"金额-入",$G879:AK879)-SUMIF($G$3:AK$3,"金额-出",$G879:AK879))/(SUMIF($G$3:AK$3,"数量-入",$G879:AK879)-SUMIF($G$3:AK$3,"数量-出",$G879:AK879))),0)</f>
        <v>0</v>
      </c>
      <c r="AN879" s="115">
        <f t="shared" si="536"/>
        <v>0</v>
      </c>
      <c r="AO879" s="125"/>
      <c r="AP879" s="126"/>
      <c r="AQ879" s="123"/>
      <c r="AR879" s="112"/>
      <c r="AS879" s="119">
        <f t="shared" si="537"/>
        <v>0</v>
      </c>
      <c r="AT879" s="124"/>
      <c r="AU879" s="115">
        <f>IFERROR(IF(AT879="",0,(SUMIF($G$3:AS$3,"金额-入",$G879:AS879)-SUMIF($G$3:AS$3,"金额-出",$G879:AS879))/(SUMIF($G$3:AS$3,"数量-入",$G879:AS879)-SUMIF($G$3:AS$3,"数量-出",$G879:AS879))),0)</f>
        <v>0</v>
      </c>
      <c r="AV879" s="115">
        <f t="shared" si="538"/>
        <v>0</v>
      </c>
      <c r="AW879" s="125"/>
      <c r="AX879" s="126"/>
      <c r="AY879" s="123"/>
      <c r="AZ879" s="112"/>
      <c r="BA879" s="119">
        <f t="shared" si="539"/>
        <v>0</v>
      </c>
      <c r="BB879" s="124"/>
      <c r="BC879" s="115">
        <f>IFERROR(IF(BB879="",0,(SUMIF($G$3:BA$3,"金额-入",$G879:BA879)-SUMIF($G$3:BA$3,"金额-出",$G879:BA879))/(SUMIF($G$3:BA$3,"数量-入",$G879:BA879)-SUMIF($G$3:BA$3,"数量-出",$G879:BA879))),0)</f>
        <v>0</v>
      </c>
      <c r="BD879" s="115">
        <f t="shared" si="540"/>
        <v>0</v>
      </c>
      <c r="BE879" s="125"/>
      <c r="BF879" s="126"/>
      <c r="BG879" s="123"/>
      <c r="BH879" s="112"/>
      <c r="BI879" s="119">
        <f t="shared" si="541"/>
        <v>0</v>
      </c>
      <c r="BJ879" s="124"/>
      <c r="BK879" s="115">
        <f>IFERROR(IF(BJ879="",0,(SUMIF($G$3:BI$3,"金额-入",$G879:BI879)-SUMIF($G$3:BI$3,"金额-出",$G879:BI879))/(SUMIF($G$3:BI$3,"数量-入",$G879:BI879)-SUMIF($G$3:BI$3,"数量-出",$G879:BI879))),0)</f>
        <v>0</v>
      </c>
      <c r="BL879" s="115">
        <f t="shared" si="542"/>
        <v>0</v>
      </c>
      <c r="BM879" s="125"/>
      <c r="BN879" s="126"/>
      <c r="BO879" s="123"/>
      <c r="BP879" s="112"/>
      <c r="BQ879" s="119">
        <f t="shared" si="543"/>
        <v>0</v>
      </c>
      <c r="BR879" s="124"/>
      <c r="BS879" s="115">
        <f>IFERROR(IF(BR879="",0,(SUMIF($G$3:BQ$3,"金额-入",$G879:BQ879)-SUMIF($G$3:BQ$3,"金额-出",$G879:BQ879))/(SUMIF($G$3:BQ$3,"数量-入",$G879:BQ879)-SUMIF($G$3:BQ$3,"数量-出",$G879:BQ879))),0)</f>
        <v>0</v>
      </c>
      <c r="BT879" s="115">
        <f t="shared" si="544"/>
        <v>0</v>
      </c>
      <c r="BU879" s="125"/>
      <c r="BV879" s="126"/>
      <c r="BW879" s="123"/>
      <c r="BX879" s="112"/>
      <c r="BY879" s="119">
        <f t="shared" si="545"/>
        <v>0</v>
      </c>
      <c r="BZ879" s="124"/>
      <c r="CA879" s="115">
        <f>IFERROR(IF(BZ879="",0,(SUMIF($G$3:BY$3,"金额-入",$G879:BY879)-SUMIF($G$3:BY$3,"金额-出",$G879:BY879))/(SUMIF($G$3:BY$3,"数量-入",$G879:BY879)-SUMIF($G$3:BY$3,"数量-出",$G879:BY879))),0)</f>
        <v>0</v>
      </c>
      <c r="CB879" s="115">
        <f t="shared" si="546"/>
        <v>0</v>
      </c>
      <c r="CC879" s="125"/>
      <c r="CD879" s="126"/>
      <c r="CE879" s="123"/>
      <c r="CF879" s="112"/>
      <c r="CG879" s="119">
        <f t="shared" si="547"/>
        <v>0</v>
      </c>
      <c r="CH879" s="124"/>
      <c r="CI879" s="115">
        <f>IFERROR(IF(CH879="",0,(SUMIF($G$3:CG$3,"金额-入",$G879:CG879)-SUMIF($G$3:CG$3,"金额-出",$G879:CG879))/(SUMIF($G$3:CG$3,"数量-入",$G879:CG879)-SUMIF($G$3:CG$3,"数量-出",$G879:CG879))),0)</f>
        <v>0</v>
      </c>
      <c r="CJ879" s="115">
        <f t="shared" si="548"/>
        <v>0</v>
      </c>
      <c r="CK879" s="125"/>
      <c r="CL879" s="126"/>
      <c r="CM879" s="123"/>
      <c r="CN879" s="112"/>
      <c r="CO879" s="119">
        <f t="shared" si="549"/>
        <v>0</v>
      </c>
      <c r="CP879" s="124"/>
      <c r="CQ879" s="115">
        <f>IFERROR(IF(CP879="",0,(SUMIF($G$3:CO$3,"金额-入",$G879:CO879)-SUMIF($G$3:CO$3,"金额-出",$G879:CO879))/(SUMIF($G$3:CO$3,"数量-入",$G879:CO879)-SUMIF($G$3:CO$3,"数量-出",$G879:CO879))),0)</f>
        <v>0</v>
      </c>
      <c r="CR879" s="115">
        <f t="shared" si="550"/>
        <v>0</v>
      </c>
      <c r="CS879" s="125"/>
      <c r="CT879" s="126"/>
      <c r="CU879" s="123"/>
      <c r="CV879" s="112"/>
      <c r="CW879" s="119">
        <f t="shared" si="551"/>
        <v>0</v>
      </c>
      <c r="CX879" s="124"/>
      <c r="CY879" s="115">
        <f>IFERROR(IF(CX879="",0,(SUMIF($G$3:CW$3,"金额-入",$G879:CW879)-SUMIF($G$3:CW$3,"金额-出",$G879:CW879))/(SUMIF($G$3:CW$3,"数量-入",$G879:CW879)-SUMIF($G$3:CW$3,"数量-出",$G879:CW879))),0)</f>
        <v>0</v>
      </c>
      <c r="CZ879" s="115">
        <f t="shared" si="552"/>
        <v>0</v>
      </c>
      <c r="DA879" s="125"/>
      <c r="DB879" s="126"/>
      <c r="DC879" s="123"/>
      <c r="DD879" s="112"/>
      <c r="DE879" s="119">
        <f t="shared" si="553"/>
        <v>0</v>
      </c>
      <c r="DF879" s="124"/>
      <c r="DG879" s="115">
        <f>IFERROR(IF(DF879="",0,(SUMIF($G$3:DE$3,"金额-入",$G879:DE879)-SUMIF($G$3:DE$3,"金额-出",$G879:DE879))/(SUMIF($G$3:DE$3,"数量-入",$G879:DE879)-SUMIF($G$3:DE$3,"数量-出",$G879:DE879))),0)</f>
        <v>0</v>
      </c>
      <c r="DH879" s="115">
        <f t="shared" si="554"/>
        <v>0</v>
      </c>
      <c r="DI879" s="125"/>
      <c r="DJ879" s="126"/>
      <c r="DK879" s="109">
        <f t="array" ref="DK879">MIN(IF(($G$3:$DJ$3="单价")*(G879:DJ879&lt;&gt;0),G879:DJ879))</f>
        <v>0</v>
      </c>
      <c r="DL879" s="97">
        <f t="array" ref="DL879">MAX(IF($G$3:$DJ$3="单价",G879:DJ879))</f>
        <v>0</v>
      </c>
      <c r="DM879" s="115">
        <f t="shared" si="555"/>
        <v>0</v>
      </c>
      <c r="DN879" s="127"/>
      <c r="DO879" s="2"/>
      <c r="DP879" s="11">
        <f t="shared" si="556"/>
        <v>0</v>
      </c>
      <c r="DQ879" s="11">
        <f t="shared" si="557"/>
        <v>0</v>
      </c>
      <c r="DR879" s="11"/>
      <c r="DS879" s="11"/>
      <c r="DT879" s="11"/>
      <c r="DU879" s="2"/>
      <c r="DV879" s="2"/>
      <c r="DW879" s="2"/>
      <c r="DX879" s="2"/>
      <c r="DY879" s="2"/>
    </row>
    <row r="880" spans="1:129" ht="18" hidden="1" customHeight="1" outlineLevel="1" x14ac:dyDescent="0.15">
      <c r="A880" s="2"/>
      <c r="B880" s="53">
        <f t="shared" si="520"/>
        <v>876</v>
      </c>
      <c r="C880" s="5"/>
      <c r="D880" s="6"/>
      <c r="E880" s="7"/>
      <c r="F880" s="8"/>
      <c r="G880" s="111"/>
      <c r="H880" s="112"/>
      <c r="I880" s="113">
        <f t="shared" si="523"/>
        <v>0</v>
      </c>
      <c r="J880" s="114">
        <f t="shared" si="524"/>
        <v>0</v>
      </c>
      <c r="K880" s="115">
        <f t="shared" si="521"/>
        <v>0</v>
      </c>
      <c r="L880" s="113">
        <f t="shared" si="525"/>
        <v>0</v>
      </c>
      <c r="M880" s="114">
        <f t="shared" si="526"/>
        <v>0</v>
      </c>
      <c r="N880" s="115">
        <f t="shared" si="522"/>
        <v>0</v>
      </c>
      <c r="O880" s="113">
        <f t="shared" si="527"/>
        <v>0</v>
      </c>
      <c r="P880" s="116">
        <f t="shared" si="528"/>
        <v>0</v>
      </c>
      <c r="Q880" s="117">
        <f t="shared" si="529"/>
        <v>0</v>
      </c>
      <c r="R880" s="118">
        <f t="shared" si="530"/>
        <v>0</v>
      </c>
      <c r="S880" s="111"/>
      <c r="T880" s="112"/>
      <c r="U880" s="119">
        <f t="shared" si="531"/>
        <v>0</v>
      </c>
      <c r="V880" s="120"/>
      <c r="W880" s="115">
        <f>IFERROR(IF(V880="",0,(SUMIF($G$3:U$3,"金额-入",$G880:U880)-SUMIF($G$3:U$3,"金额-出",$G880:U880))/(SUMIF($G$3:U$3,"数量-入",$G880:U880)-SUMIF($G$3:U$3,"数量-出",$G880:U880))),0)</f>
        <v>0</v>
      </c>
      <c r="X880" s="115">
        <f t="shared" si="532"/>
        <v>0</v>
      </c>
      <c r="Y880" s="121"/>
      <c r="Z880" s="122"/>
      <c r="AA880" s="111"/>
      <c r="AB880" s="112"/>
      <c r="AC880" s="119">
        <f t="shared" si="533"/>
        <v>0</v>
      </c>
      <c r="AD880" s="120"/>
      <c r="AE880" s="115">
        <f>IFERROR(IF(AD880="",0,(SUMIF($G$3:AC$3,"金额-入",$G880:AC880)-SUMIF($G$3:AC$3,"金额-出",$G880:AC880))/(SUMIF($G$3:AC$3,"数量-入",$G880:AC880)-SUMIF($G$3:AC$3,"数量-出",$G880:AC880))),0)</f>
        <v>0</v>
      </c>
      <c r="AF880" s="115">
        <f t="shared" si="534"/>
        <v>0</v>
      </c>
      <c r="AG880" s="121"/>
      <c r="AH880" s="122"/>
      <c r="AI880" s="123"/>
      <c r="AJ880" s="112"/>
      <c r="AK880" s="119">
        <f t="shared" si="535"/>
        <v>0</v>
      </c>
      <c r="AL880" s="124"/>
      <c r="AM880" s="115">
        <f>IFERROR(IF(AL880="",0,(SUMIF($G$3:AK$3,"金额-入",$G880:AK880)-SUMIF($G$3:AK$3,"金额-出",$G880:AK880))/(SUMIF($G$3:AK$3,"数量-入",$G880:AK880)-SUMIF($G$3:AK$3,"数量-出",$G880:AK880))),0)</f>
        <v>0</v>
      </c>
      <c r="AN880" s="115">
        <f t="shared" si="536"/>
        <v>0</v>
      </c>
      <c r="AO880" s="125"/>
      <c r="AP880" s="126"/>
      <c r="AQ880" s="123"/>
      <c r="AR880" s="112"/>
      <c r="AS880" s="119">
        <f t="shared" si="537"/>
        <v>0</v>
      </c>
      <c r="AT880" s="124"/>
      <c r="AU880" s="115">
        <f>IFERROR(IF(AT880="",0,(SUMIF($G$3:AS$3,"金额-入",$G880:AS880)-SUMIF($G$3:AS$3,"金额-出",$G880:AS880))/(SUMIF($G$3:AS$3,"数量-入",$G880:AS880)-SUMIF($G$3:AS$3,"数量-出",$G880:AS880))),0)</f>
        <v>0</v>
      </c>
      <c r="AV880" s="115">
        <f t="shared" si="538"/>
        <v>0</v>
      </c>
      <c r="AW880" s="125"/>
      <c r="AX880" s="126"/>
      <c r="AY880" s="123"/>
      <c r="AZ880" s="112"/>
      <c r="BA880" s="119">
        <f t="shared" si="539"/>
        <v>0</v>
      </c>
      <c r="BB880" s="124"/>
      <c r="BC880" s="115">
        <f>IFERROR(IF(BB880="",0,(SUMIF($G$3:BA$3,"金额-入",$G880:BA880)-SUMIF($G$3:BA$3,"金额-出",$G880:BA880))/(SUMIF($G$3:BA$3,"数量-入",$G880:BA880)-SUMIF($G$3:BA$3,"数量-出",$G880:BA880))),0)</f>
        <v>0</v>
      </c>
      <c r="BD880" s="115">
        <f t="shared" si="540"/>
        <v>0</v>
      </c>
      <c r="BE880" s="125"/>
      <c r="BF880" s="126"/>
      <c r="BG880" s="123"/>
      <c r="BH880" s="112"/>
      <c r="BI880" s="119">
        <f t="shared" si="541"/>
        <v>0</v>
      </c>
      <c r="BJ880" s="124"/>
      <c r="BK880" s="115">
        <f>IFERROR(IF(BJ880="",0,(SUMIF($G$3:BI$3,"金额-入",$G880:BI880)-SUMIF($G$3:BI$3,"金额-出",$G880:BI880))/(SUMIF($G$3:BI$3,"数量-入",$G880:BI880)-SUMIF($G$3:BI$3,"数量-出",$G880:BI880))),0)</f>
        <v>0</v>
      </c>
      <c r="BL880" s="115">
        <f t="shared" si="542"/>
        <v>0</v>
      </c>
      <c r="BM880" s="125"/>
      <c r="BN880" s="126"/>
      <c r="BO880" s="123"/>
      <c r="BP880" s="112"/>
      <c r="BQ880" s="119">
        <f t="shared" si="543"/>
        <v>0</v>
      </c>
      <c r="BR880" s="124"/>
      <c r="BS880" s="115">
        <f>IFERROR(IF(BR880="",0,(SUMIF($G$3:BQ$3,"金额-入",$G880:BQ880)-SUMIF($G$3:BQ$3,"金额-出",$G880:BQ880))/(SUMIF($G$3:BQ$3,"数量-入",$G880:BQ880)-SUMIF($G$3:BQ$3,"数量-出",$G880:BQ880))),0)</f>
        <v>0</v>
      </c>
      <c r="BT880" s="115">
        <f t="shared" si="544"/>
        <v>0</v>
      </c>
      <c r="BU880" s="125"/>
      <c r="BV880" s="126"/>
      <c r="BW880" s="123"/>
      <c r="BX880" s="112"/>
      <c r="BY880" s="119">
        <f t="shared" si="545"/>
        <v>0</v>
      </c>
      <c r="BZ880" s="124"/>
      <c r="CA880" s="115">
        <f>IFERROR(IF(BZ880="",0,(SUMIF($G$3:BY$3,"金额-入",$G880:BY880)-SUMIF($G$3:BY$3,"金额-出",$G880:BY880))/(SUMIF($G$3:BY$3,"数量-入",$G880:BY880)-SUMIF($G$3:BY$3,"数量-出",$G880:BY880))),0)</f>
        <v>0</v>
      </c>
      <c r="CB880" s="115">
        <f t="shared" si="546"/>
        <v>0</v>
      </c>
      <c r="CC880" s="125"/>
      <c r="CD880" s="126"/>
      <c r="CE880" s="123"/>
      <c r="CF880" s="112"/>
      <c r="CG880" s="119">
        <f t="shared" si="547"/>
        <v>0</v>
      </c>
      <c r="CH880" s="124"/>
      <c r="CI880" s="115">
        <f>IFERROR(IF(CH880="",0,(SUMIF($G$3:CG$3,"金额-入",$G880:CG880)-SUMIF($G$3:CG$3,"金额-出",$G880:CG880))/(SUMIF($G$3:CG$3,"数量-入",$G880:CG880)-SUMIF($G$3:CG$3,"数量-出",$G880:CG880))),0)</f>
        <v>0</v>
      </c>
      <c r="CJ880" s="115">
        <f t="shared" si="548"/>
        <v>0</v>
      </c>
      <c r="CK880" s="125"/>
      <c r="CL880" s="126"/>
      <c r="CM880" s="123"/>
      <c r="CN880" s="112"/>
      <c r="CO880" s="119">
        <f t="shared" si="549"/>
        <v>0</v>
      </c>
      <c r="CP880" s="124"/>
      <c r="CQ880" s="115">
        <f>IFERROR(IF(CP880="",0,(SUMIF($G$3:CO$3,"金额-入",$G880:CO880)-SUMIF($G$3:CO$3,"金额-出",$G880:CO880))/(SUMIF($G$3:CO$3,"数量-入",$G880:CO880)-SUMIF($G$3:CO$3,"数量-出",$G880:CO880))),0)</f>
        <v>0</v>
      </c>
      <c r="CR880" s="115">
        <f t="shared" si="550"/>
        <v>0</v>
      </c>
      <c r="CS880" s="125"/>
      <c r="CT880" s="126"/>
      <c r="CU880" s="123"/>
      <c r="CV880" s="112"/>
      <c r="CW880" s="119">
        <f t="shared" si="551"/>
        <v>0</v>
      </c>
      <c r="CX880" s="124"/>
      <c r="CY880" s="115">
        <f>IFERROR(IF(CX880="",0,(SUMIF($G$3:CW$3,"金额-入",$G880:CW880)-SUMIF($G$3:CW$3,"金额-出",$G880:CW880))/(SUMIF($G$3:CW$3,"数量-入",$G880:CW880)-SUMIF($G$3:CW$3,"数量-出",$G880:CW880))),0)</f>
        <v>0</v>
      </c>
      <c r="CZ880" s="115">
        <f t="shared" si="552"/>
        <v>0</v>
      </c>
      <c r="DA880" s="125"/>
      <c r="DB880" s="126"/>
      <c r="DC880" s="123"/>
      <c r="DD880" s="112"/>
      <c r="DE880" s="119">
        <f t="shared" si="553"/>
        <v>0</v>
      </c>
      <c r="DF880" s="124"/>
      <c r="DG880" s="115">
        <f>IFERROR(IF(DF880="",0,(SUMIF($G$3:DE$3,"金额-入",$G880:DE880)-SUMIF($G$3:DE$3,"金额-出",$G880:DE880))/(SUMIF($G$3:DE$3,"数量-入",$G880:DE880)-SUMIF($G$3:DE$3,"数量-出",$G880:DE880))),0)</f>
        <v>0</v>
      </c>
      <c r="DH880" s="115">
        <f t="shared" si="554"/>
        <v>0</v>
      </c>
      <c r="DI880" s="125"/>
      <c r="DJ880" s="126"/>
      <c r="DK880" s="109">
        <f t="array" ref="DK880">MIN(IF(($G$3:$DJ$3="单价")*(G880:DJ880&lt;&gt;0),G880:DJ880))</f>
        <v>0</v>
      </c>
      <c r="DL880" s="97">
        <f t="array" ref="DL880">MAX(IF($G$3:$DJ$3="单价",G880:DJ880))</f>
        <v>0</v>
      </c>
      <c r="DM880" s="115">
        <f t="shared" si="555"/>
        <v>0</v>
      </c>
      <c r="DN880" s="127"/>
      <c r="DO880" s="2"/>
      <c r="DP880" s="11">
        <f t="shared" si="556"/>
        <v>0</v>
      </c>
      <c r="DQ880" s="11">
        <f t="shared" si="557"/>
        <v>0</v>
      </c>
      <c r="DR880" s="11"/>
      <c r="DS880" s="11"/>
      <c r="DT880" s="11"/>
      <c r="DU880" s="2"/>
      <c r="DV880" s="2"/>
      <c r="DW880" s="2"/>
      <c r="DX880" s="2"/>
      <c r="DY880" s="2"/>
    </row>
    <row r="881" spans="1:129" ht="18" hidden="1" customHeight="1" outlineLevel="1" x14ac:dyDescent="0.15">
      <c r="A881" s="2"/>
      <c r="B881" s="53">
        <f t="shared" si="520"/>
        <v>877</v>
      </c>
      <c r="C881" s="5"/>
      <c r="D881" s="6"/>
      <c r="E881" s="7"/>
      <c r="F881" s="8"/>
      <c r="G881" s="111"/>
      <c r="H881" s="112"/>
      <c r="I881" s="113">
        <f t="shared" si="523"/>
        <v>0</v>
      </c>
      <c r="J881" s="114">
        <f t="shared" si="524"/>
        <v>0</v>
      </c>
      <c r="K881" s="115">
        <f t="shared" si="521"/>
        <v>0</v>
      </c>
      <c r="L881" s="113">
        <f t="shared" si="525"/>
        <v>0</v>
      </c>
      <c r="M881" s="114">
        <f t="shared" si="526"/>
        <v>0</v>
      </c>
      <c r="N881" s="115">
        <f t="shared" si="522"/>
        <v>0</v>
      </c>
      <c r="O881" s="113">
        <f t="shared" si="527"/>
        <v>0</v>
      </c>
      <c r="P881" s="116">
        <f t="shared" si="528"/>
        <v>0</v>
      </c>
      <c r="Q881" s="117">
        <f t="shared" si="529"/>
        <v>0</v>
      </c>
      <c r="R881" s="118">
        <f t="shared" si="530"/>
        <v>0</v>
      </c>
      <c r="S881" s="111"/>
      <c r="T881" s="112"/>
      <c r="U881" s="119">
        <f t="shared" si="531"/>
        <v>0</v>
      </c>
      <c r="V881" s="120"/>
      <c r="W881" s="115">
        <f>IFERROR(IF(V881="",0,(SUMIF($G$3:U$3,"金额-入",$G881:U881)-SUMIF($G$3:U$3,"金额-出",$G881:U881))/(SUMIF($G$3:U$3,"数量-入",$G881:U881)-SUMIF($G$3:U$3,"数量-出",$G881:U881))),0)</f>
        <v>0</v>
      </c>
      <c r="X881" s="115">
        <f t="shared" si="532"/>
        <v>0</v>
      </c>
      <c r="Y881" s="121"/>
      <c r="Z881" s="122"/>
      <c r="AA881" s="111"/>
      <c r="AB881" s="112"/>
      <c r="AC881" s="119">
        <f t="shared" si="533"/>
        <v>0</v>
      </c>
      <c r="AD881" s="120"/>
      <c r="AE881" s="115">
        <f>IFERROR(IF(AD881="",0,(SUMIF($G$3:AC$3,"金额-入",$G881:AC881)-SUMIF($G$3:AC$3,"金额-出",$G881:AC881))/(SUMIF($G$3:AC$3,"数量-入",$G881:AC881)-SUMIF($G$3:AC$3,"数量-出",$G881:AC881))),0)</f>
        <v>0</v>
      </c>
      <c r="AF881" s="115">
        <f t="shared" si="534"/>
        <v>0</v>
      </c>
      <c r="AG881" s="121"/>
      <c r="AH881" s="122"/>
      <c r="AI881" s="123"/>
      <c r="AJ881" s="112"/>
      <c r="AK881" s="119">
        <f t="shared" si="535"/>
        <v>0</v>
      </c>
      <c r="AL881" s="124"/>
      <c r="AM881" s="115">
        <f>IFERROR(IF(AL881="",0,(SUMIF($G$3:AK$3,"金额-入",$G881:AK881)-SUMIF($G$3:AK$3,"金额-出",$G881:AK881))/(SUMIF($G$3:AK$3,"数量-入",$G881:AK881)-SUMIF($G$3:AK$3,"数量-出",$G881:AK881))),0)</f>
        <v>0</v>
      </c>
      <c r="AN881" s="115">
        <f t="shared" si="536"/>
        <v>0</v>
      </c>
      <c r="AO881" s="125"/>
      <c r="AP881" s="126"/>
      <c r="AQ881" s="123"/>
      <c r="AR881" s="112"/>
      <c r="AS881" s="119">
        <f t="shared" si="537"/>
        <v>0</v>
      </c>
      <c r="AT881" s="124"/>
      <c r="AU881" s="115">
        <f>IFERROR(IF(AT881="",0,(SUMIF($G$3:AS$3,"金额-入",$G881:AS881)-SUMIF($G$3:AS$3,"金额-出",$G881:AS881))/(SUMIF($G$3:AS$3,"数量-入",$G881:AS881)-SUMIF($G$3:AS$3,"数量-出",$G881:AS881))),0)</f>
        <v>0</v>
      </c>
      <c r="AV881" s="115">
        <f t="shared" si="538"/>
        <v>0</v>
      </c>
      <c r="AW881" s="125"/>
      <c r="AX881" s="126"/>
      <c r="AY881" s="123"/>
      <c r="AZ881" s="112"/>
      <c r="BA881" s="119">
        <f t="shared" si="539"/>
        <v>0</v>
      </c>
      <c r="BB881" s="124"/>
      <c r="BC881" s="115">
        <f>IFERROR(IF(BB881="",0,(SUMIF($G$3:BA$3,"金额-入",$G881:BA881)-SUMIF($G$3:BA$3,"金额-出",$G881:BA881))/(SUMIF($G$3:BA$3,"数量-入",$G881:BA881)-SUMIF($G$3:BA$3,"数量-出",$G881:BA881))),0)</f>
        <v>0</v>
      </c>
      <c r="BD881" s="115">
        <f t="shared" si="540"/>
        <v>0</v>
      </c>
      <c r="BE881" s="125"/>
      <c r="BF881" s="126"/>
      <c r="BG881" s="123"/>
      <c r="BH881" s="112"/>
      <c r="BI881" s="119">
        <f t="shared" si="541"/>
        <v>0</v>
      </c>
      <c r="BJ881" s="124"/>
      <c r="BK881" s="115">
        <f>IFERROR(IF(BJ881="",0,(SUMIF($G$3:BI$3,"金额-入",$G881:BI881)-SUMIF($G$3:BI$3,"金额-出",$G881:BI881))/(SUMIF($G$3:BI$3,"数量-入",$G881:BI881)-SUMIF($G$3:BI$3,"数量-出",$G881:BI881))),0)</f>
        <v>0</v>
      </c>
      <c r="BL881" s="115">
        <f t="shared" si="542"/>
        <v>0</v>
      </c>
      <c r="BM881" s="125"/>
      <c r="BN881" s="126"/>
      <c r="BO881" s="123"/>
      <c r="BP881" s="112"/>
      <c r="BQ881" s="119">
        <f t="shared" si="543"/>
        <v>0</v>
      </c>
      <c r="BR881" s="124"/>
      <c r="BS881" s="115">
        <f>IFERROR(IF(BR881="",0,(SUMIF($G$3:BQ$3,"金额-入",$G881:BQ881)-SUMIF($G$3:BQ$3,"金额-出",$G881:BQ881))/(SUMIF($G$3:BQ$3,"数量-入",$G881:BQ881)-SUMIF($G$3:BQ$3,"数量-出",$G881:BQ881))),0)</f>
        <v>0</v>
      </c>
      <c r="BT881" s="115">
        <f t="shared" si="544"/>
        <v>0</v>
      </c>
      <c r="BU881" s="125"/>
      <c r="BV881" s="126"/>
      <c r="BW881" s="123"/>
      <c r="BX881" s="112"/>
      <c r="BY881" s="119">
        <f t="shared" si="545"/>
        <v>0</v>
      </c>
      <c r="BZ881" s="124"/>
      <c r="CA881" s="115">
        <f>IFERROR(IF(BZ881="",0,(SUMIF($G$3:BY$3,"金额-入",$G881:BY881)-SUMIF($G$3:BY$3,"金额-出",$G881:BY881))/(SUMIF($G$3:BY$3,"数量-入",$G881:BY881)-SUMIF($G$3:BY$3,"数量-出",$G881:BY881))),0)</f>
        <v>0</v>
      </c>
      <c r="CB881" s="115">
        <f t="shared" si="546"/>
        <v>0</v>
      </c>
      <c r="CC881" s="125"/>
      <c r="CD881" s="126"/>
      <c r="CE881" s="123"/>
      <c r="CF881" s="112"/>
      <c r="CG881" s="119">
        <f t="shared" si="547"/>
        <v>0</v>
      </c>
      <c r="CH881" s="124"/>
      <c r="CI881" s="115">
        <f>IFERROR(IF(CH881="",0,(SUMIF($G$3:CG$3,"金额-入",$G881:CG881)-SUMIF($G$3:CG$3,"金额-出",$G881:CG881))/(SUMIF($G$3:CG$3,"数量-入",$G881:CG881)-SUMIF($G$3:CG$3,"数量-出",$G881:CG881))),0)</f>
        <v>0</v>
      </c>
      <c r="CJ881" s="115">
        <f t="shared" si="548"/>
        <v>0</v>
      </c>
      <c r="CK881" s="125"/>
      <c r="CL881" s="126"/>
      <c r="CM881" s="123"/>
      <c r="CN881" s="112"/>
      <c r="CO881" s="119">
        <f t="shared" si="549"/>
        <v>0</v>
      </c>
      <c r="CP881" s="124"/>
      <c r="CQ881" s="115">
        <f>IFERROR(IF(CP881="",0,(SUMIF($G$3:CO$3,"金额-入",$G881:CO881)-SUMIF($G$3:CO$3,"金额-出",$G881:CO881))/(SUMIF($G$3:CO$3,"数量-入",$G881:CO881)-SUMIF($G$3:CO$3,"数量-出",$G881:CO881))),0)</f>
        <v>0</v>
      </c>
      <c r="CR881" s="115">
        <f t="shared" si="550"/>
        <v>0</v>
      </c>
      <c r="CS881" s="125"/>
      <c r="CT881" s="126"/>
      <c r="CU881" s="123"/>
      <c r="CV881" s="112"/>
      <c r="CW881" s="119">
        <f t="shared" si="551"/>
        <v>0</v>
      </c>
      <c r="CX881" s="124"/>
      <c r="CY881" s="115">
        <f>IFERROR(IF(CX881="",0,(SUMIF($G$3:CW$3,"金额-入",$G881:CW881)-SUMIF($G$3:CW$3,"金额-出",$G881:CW881))/(SUMIF($G$3:CW$3,"数量-入",$G881:CW881)-SUMIF($G$3:CW$3,"数量-出",$G881:CW881))),0)</f>
        <v>0</v>
      </c>
      <c r="CZ881" s="115">
        <f t="shared" si="552"/>
        <v>0</v>
      </c>
      <c r="DA881" s="125"/>
      <c r="DB881" s="126"/>
      <c r="DC881" s="123"/>
      <c r="DD881" s="112"/>
      <c r="DE881" s="119">
        <f t="shared" si="553"/>
        <v>0</v>
      </c>
      <c r="DF881" s="124"/>
      <c r="DG881" s="115">
        <f>IFERROR(IF(DF881="",0,(SUMIF($G$3:DE$3,"金额-入",$G881:DE881)-SUMIF($G$3:DE$3,"金额-出",$G881:DE881))/(SUMIF($G$3:DE$3,"数量-入",$G881:DE881)-SUMIF($G$3:DE$3,"数量-出",$G881:DE881))),0)</f>
        <v>0</v>
      </c>
      <c r="DH881" s="115">
        <f t="shared" si="554"/>
        <v>0</v>
      </c>
      <c r="DI881" s="125"/>
      <c r="DJ881" s="126"/>
      <c r="DK881" s="109">
        <f t="array" ref="DK881">MIN(IF(($G$3:$DJ$3="单价")*(G881:DJ881&lt;&gt;0),G881:DJ881))</f>
        <v>0</v>
      </c>
      <c r="DL881" s="97">
        <f t="array" ref="DL881">MAX(IF($G$3:$DJ$3="单价",G881:DJ881))</f>
        <v>0</v>
      </c>
      <c r="DM881" s="115">
        <f t="shared" si="555"/>
        <v>0</v>
      </c>
      <c r="DN881" s="127"/>
      <c r="DO881" s="2"/>
      <c r="DP881" s="11">
        <f t="shared" si="556"/>
        <v>0</v>
      </c>
      <c r="DQ881" s="11">
        <f t="shared" si="557"/>
        <v>0</v>
      </c>
      <c r="DR881" s="11"/>
      <c r="DS881" s="11"/>
      <c r="DT881" s="11"/>
      <c r="DU881" s="2"/>
      <c r="DV881" s="2"/>
      <c r="DW881" s="2"/>
      <c r="DX881" s="2"/>
      <c r="DY881" s="2"/>
    </row>
    <row r="882" spans="1:129" ht="18" hidden="1" customHeight="1" outlineLevel="1" x14ac:dyDescent="0.15">
      <c r="A882" s="2"/>
      <c r="B882" s="53">
        <f t="shared" si="520"/>
        <v>878</v>
      </c>
      <c r="C882" s="5"/>
      <c r="D882" s="6"/>
      <c r="E882" s="7"/>
      <c r="F882" s="8"/>
      <c r="G882" s="111"/>
      <c r="H882" s="112"/>
      <c r="I882" s="113">
        <f t="shared" si="523"/>
        <v>0</v>
      </c>
      <c r="J882" s="114">
        <f t="shared" si="524"/>
        <v>0</v>
      </c>
      <c r="K882" s="115">
        <f t="shared" si="521"/>
        <v>0</v>
      </c>
      <c r="L882" s="113">
        <f t="shared" si="525"/>
        <v>0</v>
      </c>
      <c r="M882" s="114">
        <f t="shared" si="526"/>
        <v>0</v>
      </c>
      <c r="N882" s="115">
        <f t="shared" si="522"/>
        <v>0</v>
      </c>
      <c r="O882" s="113">
        <f t="shared" si="527"/>
        <v>0</v>
      </c>
      <c r="P882" s="116">
        <f t="shared" si="528"/>
        <v>0</v>
      </c>
      <c r="Q882" s="117">
        <f t="shared" si="529"/>
        <v>0</v>
      </c>
      <c r="R882" s="118">
        <f t="shared" si="530"/>
        <v>0</v>
      </c>
      <c r="S882" s="111"/>
      <c r="T882" s="112"/>
      <c r="U882" s="119">
        <f t="shared" si="531"/>
        <v>0</v>
      </c>
      <c r="V882" s="120"/>
      <c r="W882" s="115">
        <f>IFERROR(IF(V882="",0,(SUMIF($G$3:U$3,"金额-入",$G882:U882)-SUMIF($G$3:U$3,"金额-出",$G882:U882))/(SUMIF($G$3:U$3,"数量-入",$G882:U882)-SUMIF($G$3:U$3,"数量-出",$G882:U882))),0)</f>
        <v>0</v>
      </c>
      <c r="X882" s="115">
        <f t="shared" si="532"/>
        <v>0</v>
      </c>
      <c r="Y882" s="121"/>
      <c r="Z882" s="122"/>
      <c r="AA882" s="111"/>
      <c r="AB882" s="112"/>
      <c r="AC882" s="119">
        <f t="shared" si="533"/>
        <v>0</v>
      </c>
      <c r="AD882" s="120"/>
      <c r="AE882" s="115">
        <f>IFERROR(IF(AD882="",0,(SUMIF($G$3:AC$3,"金额-入",$G882:AC882)-SUMIF($G$3:AC$3,"金额-出",$G882:AC882))/(SUMIF($G$3:AC$3,"数量-入",$G882:AC882)-SUMIF($G$3:AC$3,"数量-出",$G882:AC882))),0)</f>
        <v>0</v>
      </c>
      <c r="AF882" s="115">
        <f t="shared" si="534"/>
        <v>0</v>
      </c>
      <c r="AG882" s="121"/>
      <c r="AH882" s="122"/>
      <c r="AI882" s="123"/>
      <c r="AJ882" s="112"/>
      <c r="AK882" s="119">
        <f t="shared" si="535"/>
        <v>0</v>
      </c>
      <c r="AL882" s="124"/>
      <c r="AM882" s="115">
        <f>IFERROR(IF(AL882="",0,(SUMIF($G$3:AK$3,"金额-入",$G882:AK882)-SUMIF($G$3:AK$3,"金额-出",$G882:AK882))/(SUMIF($G$3:AK$3,"数量-入",$G882:AK882)-SUMIF($G$3:AK$3,"数量-出",$G882:AK882))),0)</f>
        <v>0</v>
      </c>
      <c r="AN882" s="115">
        <f t="shared" si="536"/>
        <v>0</v>
      </c>
      <c r="AO882" s="125"/>
      <c r="AP882" s="126"/>
      <c r="AQ882" s="123"/>
      <c r="AR882" s="112"/>
      <c r="AS882" s="119">
        <f t="shared" si="537"/>
        <v>0</v>
      </c>
      <c r="AT882" s="124"/>
      <c r="AU882" s="115">
        <f>IFERROR(IF(AT882="",0,(SUMIF($G$3:AS$3,"金额-入",$G882:AS882)-SUMIF($G$3:AS$3,"金额-出",$G882:AS882))/(SUMIF($G$3:AS$3,"数量-入",$G882:AS882)-SUMIF($G$3:AS$3,"数量-出",$G882:AS882))),0)</f>
        <v>0</v>
      </c>
      <c r="AV882" s="115">
        <f t="shared" si="538"/>
        <v>0</v>
      </c>
      <c r="AW882" s="125"/>
      <c r="AX882" s="126"/>
      <c r="AY882" s="123"/>
      <c r="AZ882" s="112"/>
      <c r="BA882" s="119">
        <f t="shared" si="539"/>
        <v>0</v>
      </c>
      <c r="BB882" s="124"/>
      <c r="BC882" s="115">
        <f>IFERROR(IF(BB882="",0,(SUMIF($G$3:BA$3,"金额-入",$G882:BA882)-SUMIF($G$3:BA$3,"金额-出",$G882:BA882))/(SUMIF($G$3:BA$3,"数量-入",$G882:BA882)-SUMIF($G$3:BA$3,"数量-出",$G882:BA882))),0)</f>
        <v>0</v>
      </c>
      <c r="BD882" s="115">
        <f t="shared" si="540"/>
        <v>0</v>
      </c>
      <c r="BE882" s="125"/>
      <c r="BF882" s="126"/>
      <c r="BG882" s="123"/>
      <c r="BH882" s="112"/>
      <c r="BI882" s="119">
        <f t="shared" si="541"/>
        <v>0</v>
      </c>
      <c r="BJ882" s="124"/>
      <c r="BK882" s="115">
        <f>IFERROR(IF(BJ882="",0,(SUMIF($G$3:BI$3,"金额-入",$G882:BI882)-SUMIF($G$3:BI$3,"金额-出",$G882:BI882))/(SUMIF($G$3:BI$3,"数量-入",$G882:BI882)-SUMIF($G$3:BI$3,"数量-出",$G882:BI882))),0)</f>
        <v>0</v>
      </c>
      <c r="BL882" s="115">
        <f t="shared" si="542"/>
        <v>0</v>
      </c>
      <c r="BM882" s="125"/>
      <c r="BN882" s="126"/>
      <c r="BO882" s="123"/>
      <c r="BP882" s="112"/>
      <c r="BQ882" s="119">
        <f t="shared" si="543"/>
        <v>0</v>
      </c>
      <c r="BR882" s="124"/>
      <c r="BS882" s="115">
        <f>IFERROR(IF(BR882="",0,(SUMIF($G$3:BQ$3,"金额-入",$G882:BQ882)-SUMIF($G$3:BQ$3,"金额-出",$G882:BQ882))/(SUMIF($G$3:BQ$3,"数量-入",$G882:BQ882)-SUMIF($G$3:BQ$3,"数量-出",$G882:BQ882))),0)</f>
        <v>0</v>
      </c>
      <c r="BT882" s="115">
        <f t="shared" si="544"/>
        <v>0</v>
      </c>
      <c r="BU882" s="125"/>
      <c r="BV882" s="126"/>
      <c r="BW882" s="123"/>
      <c r="BX882" s="112"/>
      <c r="BY882" s="119">
        <f t="shared" si="545"/>
        <v>0</v>
      </c>
      <c r="BZ882" s="124"/>
      <c r="CA882" s="115">
        <f>IFERROR(IF(BZ882="",0,(SUMIF($G$3:BY$3,"金额-入",$G882:BY882)-SUMIF($G$3:BY$3,"金额-出",$G882:BY882))/(SUMIF($G$3:BY$3,"数量-入",$G882:BY882)-SUMIF($G$3:BY$3,"数量-出",$G882:BY882))),0)</f>
        <v>0</v>
      </c>
      <c r="CB882" s="115">
        <f t="shared" si="546"/>
        <v>0</v>
      </c>
      <c r="CC882" s="125"/>
      <c r="CD882" s="126"/>
      <c r="CE882" s="123"/>
      <c r="CF882" s="112"/>
      <c r="CG882" s="119">
        <f t="shared" si="547"/>
        <v>0</v>
      </c>
      <c r="CH882" s="124"/>
      <c r="CI882" s="115">
        <f>IFERROR(IF(CH882="",0,(SUMIF($G$3:CG$3,"金额-入",$G882:CG882)-SUMIF($G$3:CG$3,"金额-出",$G882:CG882))/(SUMIF($G$3:CG$3,"数量-入",$G882:CG882)-SUMIF($G$3:CG$3,"数量-出",$G882:CG882))),0)</f>
        <v>0</v>
      </c>
      <c r="CJ882" s="115">
        <f t="shared" si="548"/>
        <v>0</v>
      </c>
      <c r="CK882" s="125"/>
      <c r="CL882" s="126"/>
      <c r="CM882" s="123"/>
      <c r="CN882" s="112"/>
      <c r="CO882" s="119">
        <f t="shared" si="549"/>
        <v>0</v>
      </c>
      <c r="CP882" s="124"/>
      <c r="CQ882" s="115">
        <f>IFERROR(IF(CP882="",0,(SUMIF($G$3:CO$3,"金额-入",$G882:CO882)-SUMIF($G$3:CO$3,"金额-出",$G882:CO882))/(SUMIF($G$3:CO$3,"数量-入",$G882:CO882)-SUMIF($G$3:CO$3,"数量-出",$G882:CO882))),0)</f>
        <v>0</v>
      </c>
      <c r="CR882" s="115">
        <f t="shared" si="550"/>
        <v>0</v>
      </c>
      <c r="CS882" s="125"/>
      <c r="CT882" s="126"/>
      <c r="CU882" s="123"/>
      <c r="CV882" s="112"/>
      <c r="CW882" s="119">
        <f t="shared" si="551"/>
        <v>0</v>
      </c>
      <c r="CX882" s="124"/>
      <c r="CY882" s="115">
        <f>IFERROR(IF(CX882="",0,(SUMIF($G$3:CW$3,"金额-入",$G882:CW882)-SUMIF($G$3:CW$3,"金额-出",$G882:CW882))/(SUMIF($G$3:CW$3,"数量-入",$G882:CW882)-SUMIF($G$3:CW$3,"数量-出",$G882:CW882))),0)</f>
        <v>0</v>
      </c>
      <c r="CZ882" s="115">
        <f t="shared" si="552"/>
        <v>0</v>
      </c>
      <c r="DA882" s="125"/>
      <c r="DB882" s="126"/>
      <c r="DC882" s="123"/>
      <c r="DD882" s="112"/>
      <c r="DE882" s="119">
        <f t="shared" si="553"/>
        <v>0</v>
      </c>
      <c r="DF882" s="124"/>
      <c r="DG882" s="115">
        <f>IFERROR(IF(DF882="",0,(SUMIF($G$3:DE$3,"金额-入",$G882:DE882)-SUMIF($G$3:DE$3,"金额-出",$G882:DE882))/(SUMIF($G$3:DE$3,"数量-入",$G882:DE882)-SUMIF($G$3:DE$3,"数量-出",$G882:DE882))),0)</f>
        <v>0</v>
      </c>
      <c r="DH882" s="115">
        <f t="shared" si="554"/>
        <v>0</v>
      </c>
      <c r="DI882" s="125"/>
      <c r="DJ882" s="126"/>
      <c r="DK882" s="109">
        <f t="array" ref="DK882">MIN(IF(($G$3:$DJ$3="单价")*(G882:DJ882&lt;&gt;0),G882:DJ882))</f>
        <v>0</v>
      </c>
      <c r="DL882" s="97">
        <f t="array" ref="DL882">MAX(IF($G$3:$DJ$3="单价",G882:DJ882))</f>
        <v>0</v>
      </c>
      <c r="DM882" s="115">
        <f t="shared" si="555"/>
        <v>0</v>
      </c>
      <c r="DN882" s="127"/>
      <c r="DO882" s="2"/>
      <c r="DP882" s="11">
        <f t="shared" si="556"/>
        <v>0</v>
      </c>
      <c r="DQ882" s="11">
        <f t="shared" si="557"/>
        <v>0</v>
      </c>
      <c r="DR882" s="11"/>
      <c r="DS882" s="11"/>
      <c r="DT882" s="11"/>
      <c r="DU882" s="2"/>
      <c r="DV882" s="2"/>
      <c r="DW882" s="2"/>
      <c r="DX882" s="2"/>
      <c r="DY882" s="2"/>
    </row>
    <row r="883" spans="1:129" ht="18" hidden="1" customHeight="1" outlineLevel="1" x14ac:dyDescent="0.15">
      <c r="A883" s="2"/>
      <c r="B883" s="53">
        <f t="shared" si="520"/>
        <v>879</v>
      </c>
      <c r="C883" s="5"/>
      <c r="D883" s="6"/>
      <c r="E883" s="7"/>
      <c r="F883" s="8"/>
      <c r="G883" s="111"/>
      <c r="H883" s="112"/>
      <c r="I883" s="113">
        <f t="shared" si="523"/>
        <v>0</v>
      </c>
      <c r="J883" s="114">
        <f t="shared" si="524"/>
        <v>0</v>
      </c>
      <c r="K883" s="115">
        <f t="shared" si="521"/>
        <v>0</v>
      </c>
      <c r="L883" s="113">
        <f t="shared" si="525"/>
        <v>0</v>
      </c>
      <c r="M883" s="114">
        <f t="shared" si="526"/>
        <v>0</v>
      </c>
      <c r="N883" s="115">
        <f t="shared" si="522"/>
        <v>0</v>
      </c>
      <c r="O883" s="113">
        <f t="shared" si="527"/>
        <v>0</v>
      </c>
      <c r="P883" s="116">
        <f t="shared" si="528"/>
        <v>0</v>
      </c>
      <c r="Q883" s="117">
        <f t="shared" si="529"/>
        <v>0</v>
      </c>
      <c r="R883" s="118">
        <f t="shared" si="530"/>
        <v>0</v>
      </c>
      <c r="S883" s="111"/>
      <c r="T883" s="112"/>
      <c r="U883" s="119">
        <f t="shared" si="531"/>
        <v>0</v>
      </c>
      <c r="V883" s="120"/>
      <c r="W883" s="115">
        <f>IFERROR(IF(V883="",0,(SUMIF($G$3:U$3,"金额-入",$G883:U883)-SUMIF($G$3:U$3,"金额-出",$G883:U883))/(SUMIF($G$3:U$3,"数量-入",$G883:U883)-SUMIF($G$3:U$3,"数量-出",$G883:U883))),0)</f>
        <v>0</v>
      </c>
      <c r="X883" s="115">
        <f t="shared" si="532"/>
        <v>0</v>
      </c>
      <c r="Y883" s="121"/>
      <c r="Z883" s="122"/>
      <c r="AA883" s="111"/>
      <c r="AB883" s="112"/>
      <c r="AC883" s="119">
        <f t="shared" si="533"/>
        <v>0</v>
      </c>
      <c r="AD883" s="120"/>
      <c r="AE883" s="115">
        <f>IFERROR(IF(AD883="",0,(SUMIF($G$3:AC$3,"金额-入",$G883:AC883)-SUMIF($G$3:AC$3,"金额-出",$G883:AC883))/(SUMIF($G$3:AC$3,"数量-入",$G883:AC883)-SUMIF($G$3:AC$3,"数量-出",$G883:AC883))),0)</f>
        <v>0</v>
      </c>
      <c r="AF883" s="115">
        <f t="shared" si="534"/>
        <v>0</v>
      </c>
      <c r="AG883" s="121"/>
      <c r="AH883" s="122"/>
      <c r="AI883" s="123"/>
      <c r="AJ883" s="112"/>
      <c r="AK883" s="119">
        <f t="shared" si="535"/>
        <v>0</v>
      </c>
      <c r="AL883" s="124"/>
      <c r="AM883" s="115">
        <f>IFERROR(IF(AL883="",0,(SUMIF($G$3:AK$3,"金额-入",$G883:AK883)-SUMIF($G$3:AK$3,"金额-出",$G883:AK883))/(SUMIF($G$3:AK$3,"数量-入",$G883:AK883)-SUMIF($G$3:AK$3,"数量-出",$G883:AK883))),0)</f>
        <v>0</v>
      </c>
      <c r="AN883" s="115">
        <f t="shared" si="536"/>
        <v>0</v>
      </c>
      <c r="AO883" s="125"/>
      <c r="AP883" s="126"/>
      <c r="AQ883" s="123"/>
      <c r="AR883" s="112"/>
      <c r="AS883" s="119">
        <f t="shared" si="537"/>
        <v>0</v>
      </c>
      <c r="AT883" s="124"/>
      <c r="AU883" s="115">
        <f>IFERROR(IF(AT883="",0,(SUMIF($G$3:AS$3,"金额-入",$G883:AS883)-SUMIF($G$3:AS$3,"金额-出",$G883:AS883))/(SUMIF($G$3:AS$3,"数量-入",$G883:AS883)-SUMIF($G$3:AS$3,"数量-出",$G883:AS883))),0)</f>
        <v>0</v>
      </c>
      <c r="AV883" s="115">
        <f t="shared" si="538"/>
        <v>0</v>
      </c>
      <c r="AW883" s="125"/>
      <c r="AX883" s="126"/>
      <c r="AY883" s="123"/>
      <c r="AZ883" s="112"/>
      <c r="BA883" s="119">
        <f t="shared" si="539"/>
        <v>0</v>
      </c>
      <c r="BB883" s="124"/>
      <c r="BC883" s="115">
        <f>IFERROR(IF(BB883="",0,(SUMIF($G$3:BA$3,"金额-入",$G883:BA883)-SUMIF($G$3:BA$3,"金额-出",$G883:BA883))/(SUMIF($G$3:BA$3,"数量-入",$G883:BA883)-SUMIF($G$3:BA$3,"数量-出",$G883:BA883))),0)</f>
        <v>0</v>
      </c>
      <c r="BD883" s="115">
        <f t="shared" si="540"/>
        <v>0</v>
      </c>
      <c r="BE883" s="125"/>
      <c r="BF883" s="126"/>
      <c r="BG883" s="123"/>
      <c r="BH883" s="112"/>
      <c r="BI883" s="119">
        <f t="shared" si="541"/>
        <v>0</v>
      </c>
      <c r="BJ883" s="124"/>
      <c r="BK883" s="115">
        <f>IFERROR(IF(BJ883="",0,(SUMIF($G$3:BI$3,"金额-入",$G883:BI883)-SUMIF($G$3:BI$3,"金额-出",$G883:BI883))/(SUMIF($G$3:BI$3,"数量-入",$G883:BI883)-SUMIF($G$3:BI$3,"数量-出",$G883:BI883))),0)</f>
        <v>0</v>
      </c>
      <c r="BL883" s="115">
        <f t="shared" si="542"/>
        <v>0</v>
      </c>
      <c r="BM883" s="125"/>
      <c r="BN883" s="126"/>
      <c r="BO883" s="123"/>
      <c r="BP883" s="112"/>
      <c r="BQ883" s="119">
        <f t="shared" si="543"/>
        <v>0</v>
      </c>
      <c r="BR883" s="124"/>
      <c r="BS883" s="115">
        <f>IFERROR(IF(BR883="",0,(SUMIF($G$3:BQ$3,"金额-入",$G883:BQ883)-SUMIF($G$3:BQ$3,"金额-出",$G883:BQ883))/(SUMIF($G$3:BQ$3,"数量-入",$G883:BQ883)-SUMIF($G$3:BQ$3,"数量-出",$G883:BQ883))),0)</f>
        <v>0</v>
      </c>
      <c r="BT883" s="115">
        <f t="shared" si="544"/>
        <v>0</v>
      </c>
      <c r="BU883" s="125"/>
      <c r="BV883" s="126"/>
      <c r="BW883" s="123"/>
      <c r="BX883" s="112"/>
      <c r="BY883" s="119">
        <f t="shared" si="545"/>
        <v>0</v>
      </c>
      <c r="BZ883" s="124"/>
      <c r="CA883" s="115">
        <f>IFERROR(IF(BZ883="",0,(SUMIF($G$3:BY$3,"金额-入",$G883:BY883)-SUMIF($G$3:BY$3,"金额-出",$G883:BY883))/(SUMIF($G$3:BY$3,"数量-入",$G883:BY883)-SUMIF($G$3:BY$3,"数量-出",$G883:BY883))),0)</f>
        <v>0</v>
      </c>
      <c r="CB883" s="115">
        <f t="shared" si="546"/>
        <v>0</v>
      </c>
      <c r="CC883" s="125"/>
      <c r="CD883" s="126"/>
      <c r="CE883" s="123"/>
      <c r="CF883" s="112"/>
      <c r="CG883" s="119">
        <f t="shared" si="547"/>
        <v>0</v>
      </c>
      <c r="CH883" s="124"/>
      <c r="CI883" s="115">
        <f>IFERROR(IF(CH883="",0,(SUMIF($G$3:CG$3,"金额-入",$G883:CG883)-SUMIF($G$3:CG$3,"金额-出",$G883:CG883))/(SUMIF($G$3:CG$3,"数量-入",$G883:CG883)-SUMIF($G$3:CG$3,"数量-出",$G883:CG883))),0)</f>
        <v>0</v>
      </c>
      <c r="CJ883" s="115">
        <f t="shared" si="548"/>
        <v>0</v>
      </c>
      <c r="CK883" s="125"/>
      <c r="CL883" s="126"/>
      <c r="CM883" s="123"/>
      <c r="CN883" s="112"/>
      <c r="CO883" s="119">
        <f t="shared" si="549"/>
        <v>0</v>
      </c>
      <c r="CP883" s="124"/>
      <c r="CQ883" s="115">
        <f>IFERROR(IF(CP883="",0,(SUMIF($G$3:CO$3,"金额-入",$G883:CO883)-SUMIF($G$3:CO$3,"金额-出",$G883:CO883))/(SUMIF($G$3:CO$3,"数量-入",$G883:CO883)-SUMIF($G$3:CO$3,"数量-出",$G883:CO883))),0)</f>
        <v>0</v>
      </c>
      <c r="CR883" s="115">
        <f t="shared" si="550"/>
        <v>0</v>
      </c>
      <c r="CS883" s="125"/>
      <c r="CT883" s="126"/>
      <c r="CU883" s="123"/>
      <c r="CV883" s="112"/>
      <c r="CW883" s="119">
        <f t="shared" si="551"/>
        <v>0</v>
      </c>
      <c r="CX883" s="124"/>
      <c r="CY883" s="115">
        <f>IFERROR(IF(CX883="",0,(SUMIF($G$3:CW$3,"金额-入",$G883:CW883)-SUMIF($G$3:CW$3,"金额-出",$G883:CW883))/(SUMIF($G$3:CW$3,"数量-入",$G883:CW883)-SUMIF($G$3:CW$3,"数量-出",$G883:CW883))),0)</f>
        <v>0</v>
      </c>
      <c r="CZ883" s="115">
        <f t="shared" si="552"/>
        <v>0</v>
      </c>
      <c r="DA883" s="125"/>
      <c r="DB883" s="126"/>
      <c r="DC883" s="123"/>
      <c r="DD883" s="112"/>
      <c r="DE883" s="119">
        <f t="shared" si="553"/>
        <v>0</v>
      </c>
      <c r="DF883" s="124"/>
      <c r="DG883" s="115">
        <f>IFERROR(IF(DF883="",0,(SUMIF($G$3:DE$3,"金额-入",$G883:DE883)-SUMIF($G$3:DE$3,"金额-出",$G883:DE883))/(SUMIF($G$3:DE$3,"数量-入",$G883:DE883)-SUMIF($G$3:DE$3,"数量-出",$G883:DE883))),0)</f>
        <v>0</v>
      </c>
      <c r="DH883" s="115">
        <f t="shared" si="554"/>
        <v>0</v>
      </c>
      <c r="DI883" s="125"/>
      <c r="DJ883" s="126"/>
      <c r="DK883" s="109">
        <f t="array" ref="DK883">MIN(IF(($G$3:$DJ$3="单价")*(G883:DJ883&lt;&gt;0),G883:DJ883))</f>
        <v>0</v>
      </c>
      <c r="DL883" s="97">
        <f t="array" ref="DL883">MAX(IF($G$3:$DJ$3="单价",G883:DJ883))</f>
        <v>0</v>
      </c>
      <c r="DM883" s="115">
        <f t="shared" si="555"/>
        <v>0</v>
      </c>
      <c r="DN883" s="127"/>
      <c r="DO883" s="2"/>
      <c r="DP883" s="11">
        <f t="shared" si="556"/>
        <v>0</v>
      </c>
      <c r="DQ883" s="11">
        <f t="shared" si="557"/>
        <v>0</v>
      </c>
      <c r="DR883" s="11"/>
      <c r="DS883" s="11"/>
      <c r="DT883" s="11"/>
      <c r="DU883" s="2"/>
      <c r="DV883" s="2"/>
      <c r="DW883" s="2"/>
      <c r="DX883" s="2"/>
      <c r="DY883" s="2"/>
    </row>
    <row r="884" spans="1:129" ht="18" hidden="1" customHeight="1" outlineLevel="1" x14ac:dyDescent="0.15">
      <c r="A884" s="2"/>
      <c r="B884" s="53">
        <f t="shared" si="520"/>
        <v>880</v>
      </c>
      <c r="C884" s="5"/>
      <c r="D884" s="6"/>
      <c r="E884" s="7"/>
      <c r="F884" s="8"/>
      <c r="G884" s="111"/>
      <c r="H884" s="112"/>
      <c r="I884" s="113">
        <f t="shared" si="523"/>
        <v>0</v>
      </c>
      <c r="J884" s="114">
        <f t="shared" si="524"/>
        <v>0</v>
      </c>
      <c r="K884" s="115">
        <f t="shared" si="521"/>
        <v>0</v>
      </c>
      <c r="L884" s="113">
        <f t="shared" si="525"/>
        <v>0</v>
      </c>
      <c r="M884" s="114">
        <f t="shared" si="526"/>
        <v>0</v>
      </c>
      <c r="N884" s="115">
        <f t="shared" si="522"/>
        <v>0</v>
      </c>
      <c r="O884" s="113">
        <f t="shared" si="527"/>
        <v>0</v>
      </c>
      <c r="P884" s="116">
        <f t="shared" si="528"/>
        <v>0</v>
      </c>
      <c r="Q884" s="117">
        <f t="shared" si="529"/>
        <v>0</v>
      </c>
      <c r="R884" s="118">
        <f t="shared" si="530"/>
        <v>0</v>
      </c>
      <c r="S884" s="111"/>
      <c r="T884" s="112"/>
      <c r="U884" s="119">
        <f t="shared" si="531"/>
        <v>0</v>
      </c>
      <c r="V884" s="120"/>
      <c r="W884" s="115">
        <f>IFERROR(IF(V884="",0,(SUMIF($G$3:U$3,"金额-入",$G884:U884)-SUMIF($G$3:U$3,"金额-出",$G884:U884))/(SUMIF($G$3:U$3,"数量-入",$G884:U884)-SUMIF($G$3:U$3,"数量-出",$G884:U884))),0)</f>
        <v>0</v>
      </c>
      <c r="X884" s="115">
        <f t="shared" si="532"/>
        <v>0</v>
      </c>
      <c r="Y884" s="121"/>
      <c r="Z884" s="122"/>
      <c r="AA884" s="111"/>
      <c r="AB884" s="112"/>
      <c r="AC884" s="119">
        <f t="shared" si="533"/>
        <v>0</v>
      </c>
      <c r="AD884" s="120"/>
      <c r="AE884" s="115">
        <f>IFERROR(IF(AD884="",0,(SUMIF($G$3:AC$3,"金额-入",$G884:AC884)-SUMIF($G$3:AC$3,"金额-出",$G884:AC884))/(SUMIF($G$3:AC$3,"数量-入",$G884:AC884)-SUMIF($G$3:AC$3,"数量-出",$G884:AC884))),0)</f>
        <v>0</v>
      </c>
      <c r="AF884" s="115">
        <f t="shared" si="534"/>
        <v>0</v>
      </c>
      <c r="AG884" s="121"/>
      <c r="AH884" s="122"/>
      <c r="AI884" s="123"/>
      <c r="AJ884" s="112"/>
      <c r="AK884" s="119">
        <f t="shared" si="535"/>
        <v>0</v>
      </c>
      <c r="AL884" s="124"/>
      <c r="AM884" s="115">
        <f>IFERROR(IF(AL884="",0,(SUMIF($G$3:AK$3,"金额-入",$G884:AK884)-SUMIF($G$3:AK$3,"金额-出",$G884:AK884))/(SUMIF($G$3:AK$3,"数量-入",$G884:AK884)-SUMIF($G$3:AK$3,"数量-出",$G884:AK884))),0)</f>
        <v>0</v>
      </c>
      <c r="AN884" s="115">
        <f t="shared" si="536"/>
        <v>0</v>
      </c>
      <c r="AO884" s="125"/>
      <c r="AP884" s="126"/>
      <c r="AQ884" s="123"/>
      <c r="AR884" s="112"/>
      <c r="AS884" s="119">
        <f t="shared" si="537"/>
        <v>0</v>
      </c>
      <c r="AT884" s="124"/>
      <c r="AU884" s="115">
        <f>IFERROR(IF(AT884="",0,(SUMIF($G$3:AS$3,"金额-入",$G884:AS884)-SUMIF($G$3:AS$3,"金额-出",$G884:AS884))/(SUMIF($G$3:AS$3,"数量-入",$G884:AS884)-SUMIF($G$3:AS$3,"数量-出",$G884:AS884))),0)</f>
        <v>0</v>
      </c>
      <c r="AV884" s="115">
        <f t="shared" si="538"/>
        <v>0</v>
      </c>
      <c r="AW884" s="125"/>
      <c r="AX884" s="126"/>
      <c r="AY884" s="123"/>
      <c r="AZ884" s="112"/>
      <c r="BA884" s="119">
        <f t="shared" si="539"/>
        <v>0</v>
      </c>
      <c r="BB884" s="124"/>
      <c r="BC884" s="115">
        <f>IFERROR(IF(BB884="",0,(SUMIF($G$3:BA$3,"金额-入",$G884:BA884)-SUMIF($G$3:BA$3,"金额-出",$G884:BA884))/(SUMIF($G$3:BA$3,"数量-入",$G884:BA884)-SUMIF($G$3:BA$3,"数量-出",$G884:BA884))),0)</f>
        <v>0</v>
      </c>
      <c r="BD884" s="115">
        <f t="shared" si="540"/>
        <v>0</v>
      </c>
      <c r="BE884" s="125"/>
      <c r="BF884" s="126"/>
      <c r="BG884" s="123"/>
      <c r="BH884" s="112"/>
      <c r="BI884" s="119">
        <f t="shared" si="541"/>
        <v>0</v>
      </c>
      <c r="BJ884" s="124"/>
      <c r="BK884" s="115">
        <f>IFERROR(IF(BJ884="",0,(SUMIF($G$3:BI$3,"金额-入",$G884:BI884)-SUMIF($G$3:BI$3,"金额-出",$G884:BI884))/(SUMIF($G$3:BI$3,"数量-入",$G884:BI884)-SUMIF($G$3:BI$3,"数量-出",$G884:BI884))),0)</f>
        <v>0</v>
      </c>
      <c r="BL884" s="115">
        <f t="shared" si="542"/>
        <v>0</v>
      </c>
      <c r="BM884" s="125"/>
      <c r="BN884" s="126"/>
      <c r="BO884" s="123"/>
      <c r="BP884" s="112"/>
      <c r="BQ884" s="119">
        <f t="shared" si="543"/>
        <v>0</v>
      </c>
      <c r="BR884" s="124"/>
      <c r="BS884" s="115">
        <f>IFERROR(IF(BR884="",0,(SUMIF($G$3:BQ$3,"金额-入",$G884:BQ884)-SUMIF($G$3:BQ$3,"金额-出",$G884:BQ884))/(SUMIF($G$3:BQ$3,"数量-入",$G884:BQ884)-SUMIF($G$3:BQ$3,"数量-出",$G884:BQ884))),0)</f>
        <v>0</v>
      </c>
      <c r="BT884" s="115">
        <f t="shared" si="544"/>
        <v>0</v>
      </c>
      <c r="BU884" s="125"/>
      <c r="BV884" s="126"/>
      <c r="BW884" s="123"/>
      <c r="BX884" s="112"/>
      <c r="BY884" s="119">
        <f t="shared" si="545"/>
        <v>0</v>
      </c>
      <c r="BZ884" s="124"/>
      <c r="CA884" s="115">
        <f>IFERROR(IF(BZ884="",0,(SUMIF($G$3:BY$3,"金额-入",$G884:BY884)-SUMIF($G$3:BY$3,"金额-出",$G884:BY884))/(SUMIF($G$3:BY$3,"数量-入",$G884:BY884)-SUMIF($G$3:BY$3,"数量-出",$G884:BY884))),0)</f>
        <v>0</v>
      </c>
      <c r="CB884" s="115">
        <f t="shared" si="546"/>
        <v>0</v>
      </c>
      <c r="CC884" s="125"/>
      <c r="CD884" s="126"/>
      <c r="CE884" s="123"/>
      <c r="CF884" s="112"/>
      <c r="CG884" s="119">
        <f t="shared" si="547"/>
        <v>0</v>
      </c>
      <c r="CH884" s="124"/>
      <c r="CI884" s="115">
        <f>IFERROR(IF(CH884="",0,(SUMIF($G$3:CG$3,"金额-入",$G884:CG884)-SUMIF($G$3:CG$3,"金额-出",$G884:CG884))/(SUMIF($G$3:CG$3,"数量-入",$G884:CG884)-SUMIF($G$3:CG$3,"数量-出",$G884:CG884))),0)</f>
        <v>0</v>
      </c>
      <c r="CJ884" s="115">
        <f t="shared" si="548"/>
        <v>0</v>
      </c>
      <c r="CK884" s="125"/>
      <c r="CL884" s="126"/>
      <c r="CM884" s="123"/>
      <c r="CN884" s="112"/>
      <c r="CO884" s="119">
        <f t="shared" si="549"/>
        <v>0</v>
      </c>
      <c r="CP884" s="124"/>
      <c r="CQ884" s="115">
        <f>IFERROR(IF(CP884="",0,(SUMIF($G$3:CO$3,"金额-入",$G884:CO884)-SUMIF($G$3:CO$3,"金额-出",$G884:CO884))/(SUMIF($G$3:CO$3,"数量-入",$G884:CO884)-SUMIF($G$3:CO$3,"数量-出",$G884:CO884))),0)</f>
        <v>0</v>
      </c>
      <c r="CR884" s="115">
        <f t="shared" si="550"/>
        <v>0</v>
      </c>
      <c r="CS884" s="125"/>
      <c r="CT884" s="126"/>
      <c r="CU884" s="123"/>
      <c r="CV884" s="112"/>
      <c r="CW884" s="119">
        <f t="shared" si="551"/>
        <v>0</v>
      </c>
      <c r="CX884" s="124"/>
      <c r="CY884" s="115">
        <f>IFERROR(IF(CX884="",0,(SUMIF($G$3:CW$3,"金额-入",$G884:CW884)-SUMIF($G$3:CW$3,"金额-出",$G884:CW884))/(SUMIF($G$3:CW$3,"数量-入",$G884:CW884)-SUMIF($G$3:CW$3,"数量-出",$G884:CW884))),0)</f>
        <v>0</v>
      </c>
      <c r="CZ884" s="115">
        <f t="shared" si="552"/>
        <v>0</v>
      </c>
      <c r="DA884" s="125"/>
      <c r="DB884" s="126"/>
      <c r="DC884" s="123"/>
      <c r="DD884" s="112"/>
      <c r="DE884" s="119">
        <f t="shared" si="553"/>
        <v>0</v>
      </c>
      <c r="DF884" s="124"/>
      <c r="DG884" s="115">
        <f>IFERROR(IF(DF884="",0,(SUMIF($G$3:DE$3,"金额-入",$G884:DE884)-SUMIF($G$3:DE$3,"金额-出",$G884:DE884))/(SUMIF($G$3:DE$3,"数量-入",$G884:DE884)-SUMIF($G$3:DE$3,"数量-出",$G884:DE884))),0)</f>
        <v>0</v>
      </c>
      <c r="DH884" s="115">
        <f t="shared" si="554"/>
        <v>0</v>
      </c>
      <c r="DI884" s="125"/>
      <c r="DJ884" s="126"/>
      <c r="DK884" s="109">
        <f t="array" ref="DK884">MIN(IF(($G$3:$DJ$3="单价")*(G884:DJ884&lt;&gt;0),G884:DJ884))</f>
        <v>0</v>
      </c>
      <c r="DL884" s="97">
        <f t="array" ref="DL884">MAX(IF($G$3:$DJ$3="单价",G884:DJ884))</f>
        <v>0</v>
      </c>
      <c r="DM884" s="115">
        <f t="shared" si="555"/>
        <v>0</v>
      </c>
      <c r="DN884" s="127"/>
      <c r="DO884" s="2"/>
      <c r="DP884" s="11">
        <f t="shared" si="556"/>
        <v>0</v>
      </c>
      <c r="DQ884" s="11">
        <f t="shared" si="557"/>
        <v>0</v>
      </c>
      <c r="DR884" s="11"/>
      <c r="DS884" s="11"/>
      <c r="DT884" s="11"/>
      <c r="DU884" s="2"/>
      <c r="DV884" s="2"/>
      <c r="DW884" s="2"/>
      <c r="DX884" s="2"/>
      <c r="DY884" s="2"/>
    </row>
    <row r="885" spans="1:129" ht="18" hidden="1" customHeight="1" outlineLevel="1" x14ac:dyDescent="0.15">
      <c r="A885" s="2"/>
      <c r="B885" s="53">
        <f t="shared" si="520"/>
        <v>881</v>
      </c>
      <c r="C885" s="5"/>
      <c r="D885" s="6"/>
      <c r="E885" s="7"/>
      <c r="F885" s="8"/>
      <c r="G885" s="111"/>
      <c r="H885" s="112"/>
      <c r="I885" s="113">
        <f t="shared" si="523"/>
        <v>0</v>
      </c>
      <c r="J885" s="114">
        <f t="shared" si="524"/>
        <v>0</v>
      </c>
      <c r="K885" s="115">
        <f t="shared" si="521"/>
        <v>0</v>
      </c>
      <c r="L885" s="113">
        <f t="shared" si="525"/>
        <v>0</v>
      </c>
      <c r="M885" s="114">
        <f t="shared" si="526"/>
        <v>0</v>
      </c>
      <c r="N885" s="115">
        <f t="shared" si="522"/>
        <v>0</v>
      </c>
      <c r="O885" s="113">
        <f t="shared" si="527"/>
        <v>0</v>
      </c>
      <c r="P885" s="116">
        <f t="shared" si="528"/>
        <v>0</v>
      </c>
      <c r="Q885" s="117">
        <f t="shared" si="529"/>
        <v>0</v>
      </c>
      <c r="R885" s="118">
        <f t="shared" si="530"/>
        <v>0</v>
      </c>
      <c r="S885" s="111"/>
      <c r="T885" s="112"/>
      <c r="U885" s="119">
        <f t="shared" si="531"/>
        <v>0</v>
      </c>
      <c r="V885" s="120"/>
      <c r="W885" s="115">
        <f>IFERROR(IF(V885="",0,(SUMIF($G$3:U$3,"金额-入",$G885:U885)-SUMIF($G$3:U$3,"金额-出",$G885:U885))/(SUMIF($G$3:U$3,"数量-入",$G885:U885)-SUMIF($G$3:U$3,"数量-出",$G885:U885))),0)</f>
        <v>0</v>
      </c>
      <c r="X885" s="115">
        <f t="shared" si="532"/>
        <v>0</v>
      </c>
      <c r="Y885" s="121"/>
      <c r="Z885" s="122"/>
      <c r="AA885" s="111"/>
      <c r="AB885" s="112"/>
      <c r="AC885" s="119">
        <f t="shared" si="533"/>
        <v>0</v>
      </c>
      <c r="AD885" s="120"/>
      <c r="AE885" s="115">
        <f>IFERROR(IF(AD885="",0,(SUMIF($G$3:AC$3,"金额-入",$G885:AC885)-SUMIF($G$3:AC$3,"金额-出",$G885:AC885))/(SUMIF($G$3:AC$3,"数量-入",$G885:AC885)-SUMIF($G$3:AC$3,"数量-出",$G885:AC885))),0)</f>
        <v>0</v>
      </c>
      <c r="AF885" s="115">
        <f t="shared" si="534"/>
        <v>0</v>
      </c>
      <c r="AG885" s="121"/>
      <c r="AH885" s="122"/>
      <c r="AI885" s="123"/>
      <c r="AJ885" s="112"/>
      <c r="AK885" s="119">
        <f t="shared" si="535"/>
        <v>0</v>
      </c>
      <c r="AL885" s="124"/>
      <c r="AM885" s="115">
        <f>IFERROR(IF(AL885="",0,(SUMIF($G$3:AK$3,"金额-入",$G885:AK885)-SUMIF($G$3:AK$3,"金额-出",$G885:AK885))/(SUMIF($G$3:AK$3,"数量-入",$G885:AK885)-SUMIF($G$3:AK$3,"数量-出",$G885:AK885))),0)</f>
        <v>0</v>
      </c>
      <c r="AN885" s="115">
        <f t="shared" si="536"/>
        <v>0</v>
      </c>
      <c r="AO885" s="125"/>
      <c r="AP885" s="126"/>
      <c r="AQ885" s="123"/>
      <c r="AR885" s="112"/>
      <c r="AS885" s="119">
        <f t="shared" si="537"/>
        <v>0</v>
      </c>
      <c r="AT885" s="124"/>
      <c r="AU885" s="115">
        <f>IFERROR(IF(AT885="",0,(SUMIF($G$3:AS$3,"金额-入",$G885:AS885)-SUMIF($G$3:AS$3,"金额-出",$G885:AS885))/(SUMIF($G$3:AS$3,"数量-入",$G885:AS885)-SUMIF($G$3:AS$3,"数量-出",$G885:AS885))),0)</f>
        <v>0</v>
      </c>
      <c r="AV885" s="115">
        <f t="shared" si="538"/>
        <v>0</v>
      </c>
      <c r="AW885" s="125"/>
      <c r="AX885" s="126"/>
      <c r="AY885" s="123"/>
      <c r="AZ885" s="112"/>
      <c r="BA885" s="119">
        <f t="shared" si="539"/>
        <v>0</v>
      </c>
      <c r="BB885" s="124"/>
      <c r="BC885" s="115">
        <f>IFERROR(IF(BB885="",0,(SUMIF($G$3:BA$3,"金额-入",$G885:BA885)-SUMIF($G$3:BA$3,"金额-出",$G885:BA885))/(SUMIF($G$3:BA$3,"数量-入",$G885:BA885)-SUMIF($G$3:BA$3,"数量-出",$G885:BA885))),0)</f>
        <v>0</v>
      </c>
      <c r="BD885" s="115">
        <f t="shared" si="540"/>
        <v>0</v>
      </c>
      <c r="BE885" s="125"/>
      <c r="BF885" s="126"/>
      <c r="BG885" s="123"/>
      <c r="BH885" s="112"/>
      <c r="BI885" s="119">
        <f t="shared" si="541"/>
        <v>0</v>
      </c>
      <c r="BJ885" s="124"/>
      <c r="BK885" s="115">
        <f>IFERROR(IF(BJ885="",0,(SUMIF($G$3:BI$3,"金额-入",$G885:BI885)-SUMIF($G$3:BI$3,"金额-出",$G885:BI885))/(SUMIF($G$3:BI$3,"数量-入",$G885:BI885)-SUMIF($G$3:BI$3,"数量-出",$G885:BI885))),0)</f>
        <v>0</v>
      </c>
      <c r="BL885" s="115">
        <f t="shared" si="542"/>
        <v>0</v>
      </c>
      <c r="BM885" s="125"/>
      <c r="BN885" s="126"/>
      <c r="BO885" s="123"/>
      <c r="BP885" s="112"/>
      <c r="BQ885" s="119">
        <f t="shared" si="543"/>
        <v>0</v>
      </c>
      <c r="BR885" s="124"/>
      <c r="BS885" s="115">
        <f>IFERROR(IF(BR885="",0,(SUMIF($G$3:BQ$3,"金额-入",$G885:BQ885)-SUMIF($G$3:BQ$3,"金额-出",$G885:BQ885))/(SUMIF($G$3:BQ$3,"数量-入",$G885:BQ885)-SUMIF($G$3:BQ$3,"数量-出",$G885:BQ885))),0)</f>
        <v>0</v>
      </c>
      <c r="BT885" s="115">
        <f t="shared" si="544"/>
        <v>0</v>
      </c>
      <c r="BU885" s="125"/>
      <c r="BV885" s="126"/>
      <c r="BW885" s="123"/>
      <c r="BX885" s="112"/>
      <c r="BY885" s="119">
        <f t="shared" si="545"/>
        <v>0</v>
      </c>
      <c r="BZ885" s="124"/>
      <c r="CA885" s="115">
        <f>IFERROR(IF(BZ885="",0,(SUMIF($G$3:BY$3,"金额-入",$G885:BY885)-SUMIF($G$3:BY$3,"金额-出",$G885:BY885))/(SUMIF($G$3:BY$3,"数量-入",$G885:BY885)-SUMIF($G$3:BY$3,"数量-出",$G885:BY885))),0)</f>
        <v>0</v>
      </c>
      <c r="CB885" s="115">
        <f t="shared" si="546"/>
        <v>0</v>
      </c>
      <c r="CC885" s="125"/>
      <c r="CD885" s="126"/>
      <c r="CE885" s="123"/>
      <c r="CF885" s="112"/>
      <c r="CG885" s="119">
        <f t="shared" si="547"/>
        <v>0</v>
      </c>
      <c r="CH885" s="124"/>
      <c r="CI885" s="115">
        <f>IFERROR(IF(CH885="",0,(SUMIF($G$3:CG$3,"金额-入",$G885:CG885)-SUMIF($G$3:CG$3,"金额-出",$G885:CG885))/(SUMIF($G$3:CG$3,"数量-入",$G885:CG885)-SUMIF($G$3:CG$3,"数量-出",$G885:CG885))),0)</f>
        <v>0</v>
      </c>
      <c r="CJ885" s="115">
        <f t="shared" si="548"/>
        <v>0</v>
      </c>
      <c r="CK885" s="125"/>
      <c r="CL885" s="126"/>
      <c r="CM885" s="123"/>
      <c r="CN885" s="112"/>
      <c r="CO885" s="119">
        <f t="shared" si="549"/>
        <v>0</v>
      </c>
      <c r="CP885" s="124"/>
      <c r="CQ885" s="115">
        <f>IFERROR(IF(CP885="",0,(SUMIF($G$3:CO$3,"金额-入",$G885:CO885)-SUMIF($G$3:CO$3,"金额-出",$G885:CO885))/(SUMIF($G$3:CO$3,"数量-入",$G885:CO885)-SUMIF($G$3:CO$3,"数量-出",$G885:CO885))),0)</f>
        <v>0</v>
      </c>
      <c r="CR885" s="115">
        <f t="shared" si="550"/>
        <v>0</v>
      </c>
      <c r="CS885" s="125"/>
      <c r="CT885" s="126"/>
      <c r="CU885" s="123"/>
      <c r="CV885" s="112"/>
      <c r="CW885" s="119">
        <f t="shared" si="551"/>
        <v>0</v>
      </c>
      <c r="CX885" s="124"/>
      <c r="CY885" s="115">
        <f>IFERROR(IF(CX885="",0,(SUMIF($G$3:CW$3,"金额-入",$G885:CW885)-SUMIF($G$3:CW$3,"金额-出",$G885:CW885))/(SUMIF($G$3:CW$3,"数量-入",$G885:CW885)-SUMIF($G$3:CW$3,"数量-出",$G885:CW885))),0)</f>
        <v>0</v>
      </c>
      <c r="CZ885" s="115">
        <f t="shared" si="552"/>
        <v>0</v>
      </c>
      <c r="DA885" s="125"/>
      <c r="DB885" s="126"/>
      <c r="DC885" s="123"/>
      <c r="DD885" s="112"/>
      <c r="DE885" s="119">
        <f t="shared" si="553"/>
        <v>0</v>
      </c>
      <c r="DF885" s="124"/>
      <c r="DG885" s="115">
        <f>IFERROR(IF(DF885="",0,(SUMIF($G$3:DE$3,"金额-入",$G885:DE885)-SUMIF($G$3:DE$3,"金额-出",$G885:DE885))/(SUMIF($G$3:DE$3,"数量-入",$G885:DE885)-SUMIF($G$3:DE$3,"数量-出",$G885:DE885))),0)</f>
        <v>0</v>
      </c>
      <c r="DH885" s="115">
        <f t="shared" si="554"/>
        <v>0</v>
      </c>
      <c r="DI885" s="125"/>
      <c r="DJ885" s="126"/>
      <c r="DK885" s="109">
        <f t="array" ref="DK885">MIN(IF(($G$3:$DJ$3="单价")*(G885:DJ885&lt;&gt;0),G885:DJ885))</f>
        <v>0</v>
      </c>
      <c r="DL885" s="97">
        <f t="array" ref="DL885">MAX(IF($G$3:$DJ$3="单价",G885:DJ885))</f>
        <v>0</v>
      </c>
      <c r="DM885" s="115">
        <f t="shared" si="555"/>
        <v>0</v>
      </c>
      <c r="DN885" s="127"/>
      <c r="DO885" s="2"/>
      <c r="DP885" s="11">
        <f t="shared" si="556"/>
        <v>0</v>
      </c>
      <c r="DQ885" s="11">
        <f t="shared" si="557"/>
        <v>0</v>
      </c>
      <c r="DR885" s="11"/>
      <c r="DS885" s="11"/>
      <c r="DT885" s="11"/>
      <c r="DU885" s="2"/>
      <c r="DV885" s="2"/>
      <c r="DW885" s="2"/>
      <c r="DX885" s="2"/>
      <c r="DY885" s="2"/>
    </row>
    <row r="886" spans="1:129" ht="18" hidden="1" customHeight="1" outlineLevel="1" x14ac:dyDescent="0.15">
      <c r="A886" s="2"/>
      <c r="B886" s="53">
        <f t="shared" si="520"/>
        <v>882</v>
      </c>
      <c r="C886" s="5"/>
      <c r="D886" s="6"/>
      <c r="E886" s="7"/>
      <c r="F886" s="8"/>
      <c r="G886" s="111"/>
      <c r="H886" s="112"/>
      <c r="I886" s="113">
        <f t="shared" si="523"/>
        <v>0</v>
      </c>
      <c r="J886" s="114">
        <f t="shared" si="524"/>
        <v>0</v>
      </c>
      <c r="K886" s="115">
        <f t="shared" si="521"/>
        <v>0</v>
      </c>
      <c r="L886" s="113">
        <f t="shared" si="525"/>
        <v>0</v>
      </c>
      <c r="M886" s="114">
        <f t="shared" si="526"/>
        <v>0</v>
      </c>
      <c r="N886" s="115">
        <f t="shared" si="522"/>
        <v>0</v>
      </c>
      <c r="O886" s="113">
        <f t="shared" si="527"/>
        <v>0</v>
      </c>
      <c r="P886" s="116">
        <f t="shared" si="528"/>
        <v>0</v>
      </c>
      <c r="Q886" s="117">
        <f t="shared" si="529"/>
        <v>0</v>
      </c>
      <c r="R886" s="118">
        <f t="shared" si="530"/>
        <v>0</v>
      </c>
      <c r="S886" s="111"/>
      <c r="T886" s="112"/>
      <c r="U886" s="119">
        <f t="shared" si="531"/>
        <v>0</v>
      </c>
      <c r="V886" s="120"/>
      <c r="W886" s="115">
        <f>IFERROR(IF(V886="",0,(SUMIF($G$3:U$3,"金额-入",$G886:U886)-SUMIF($G$3:U$3,"金额-出",$G886:U886))/(SUMIF($G$3:U$3,"数量-入",$G886:U886)-SUMIF($G$3:U$3,"数量-出",$G886:U886))),0)</f>
        <v>0</v>
      </c>
      <c r="X886" s="115">
        <f t="shared" si="532"/>
        <v>0</v>
      </c>
      <c r="Y886" s="121"/>
      <c r="Z886" s="122"/>
      <c r="AA886" s="111"/>
      <c r="AB886" s="112"/>
      <c r="AC886" s="119">
        <f t="shared" si="533"/>
        <v>0</v>
      </c>
      <c r="AD886" s="120"/>
      <c r="AE886" s="115">
        <f>IFERROR(IF(AD886="",0,(SUMIF($G$3:AC$3,"金额-入",$G886:AC886)-SUMIF($G$3:AC$3,"金额-出",$G886:AC886))/(SUMIF($G$3:AC$3,"数量-入",$G886:AC886)-SUMIF($G$3:AC$3,"数量-出",$G886:AC886))),0)</f>
        <v>0</v>
      </c>
      <c r="AF886" s="115">
        <f t="shared" si="534"/>
        <v>0</v>
      </c>
      <c r="AG886" s="121"/>
      <c r="AH886" s="122"/>
      <c r="AI886" s="123"/>
      <c r="AJ886" s="112"/>
      <c r="AK886" s="119">
        <f t="shared" si="535"/>
        <v>0</v>
      </c>
      <c r="AL886" s="124"/>
      <c r="AM886" s="115">
        <f>IFERROR(IF(AL886="",0,(SUMIF($G$3:AK$3,"金额-入",$G886:AK886)-SUMIF($G$3:AK$3,"金额-出",$G886:AK886))/(SUMIF($G$3:AK$3,"数量-入",$G886:AK886)-SUMIF($G$3:AK$3,"数量-出",$G886:AK886))),0)</f>
        <v>0</v>
      </c>
      <c r="AN886" s="115">
        <f t="shared" si="536"/>
        <v>0</v>
      </c>
      <c r="AO886" s="125"/>
      <c r="AP886" s="126"/>
      <c r="AQ886" s="123"/>
      <c r="AR886" s="112"/>
      <c r="AS886" s="119">
        <f t="shared" si="537"/>
        <v>0</v>
      </c>
      <c r="AT886" s="124"/>
      <c r="AU886" s="115">
        <f>IFERROR(IF(AT886="",0,(SUMIF($G$3:AS$3,"金额-入",$G886:AS886)-SUMIF($G$3:AS$3,"金额-出",$G886:AS886))/(SUMIF($G$3:AS$3,"数量-入",$G886:AS886)-SUMIF($G$3:AS$3,"数量-出",$G886:AS886))),0)</f>
        <v>0</v>
      </c>
      <c r="AV886" s="115">
        <f t="shared" si="538"/>
        <v>0</v>
      </c>
      <c r="AW886" s="125"/>
      <c r="AX886" s="126"/>
      <c r="AY886" s="123"/>
      <c r="AZ886" s="112"/>
      <c r="BA886" s="119">
        <f t="shared" si="539"/>
        <v>0</v>
      </c>
      <c r="BB886" s="124"/>
      <c r="BC886" s="115">
        <f>IFERROR(IF(BB886="",0,(SUMIF($G$3:BA$3,"金额-入",$G886:BA886)-SUMIF($G$3:BA$3,"金额-出",$G886:BA886))/(SUMIF($G$3:BA$3,"数量-入",$G886:BA886)-SUMIF($G$3:BA$3,"数量-出",$G886:BA886))),0)</f>
        <v>0</v>
      </c>
      <c r="BD886" s="115">
        <f t="shared" si="540"/>
        <v>0</v>
      </c>
      <c r="BE886" s="125"/>
      <c r="BF886" s="126"/>
      <c r="BG886" s="123"/>
      <c r="BH886" s="112"/>
      <c r="BI886" s="119">
        <f t="shared" si="541"/>
        <v>0</v>
      </c>
      <c r="BJ886" s="124"/>
      <c r="BK886" s="115">
        <f>IFERROR(IF(BJ886="",0,(SUMIF($G$3:BI$3,"金额-入",$G886:BI886)-SUMIF($G$3:BI$3,"金额-出",$G886:BI886))/(SUMIF($G$3:BI$3,"数量-入",$G886:BI886)-SUMIF($G$3:BI$3,"数量-出",$G886:BI886))),0)</f>
        <v>0</v>
      </c>
      <c r="BL886" s="115">
        <f t="shared" si="542"/>
        <v>0</v>
      </c>
      <c r="BM886" s="125"/>
      <c r="BN886" s="126"/>
      <c r="BO886" s="123"/>
      <c r="BP886" s="112"/>
      <c r="BQ886" s="119">
        <f t="shared" si="543"/>
        <v>0</v>
      </c>
      <c r="BR886" s="124"/>
      <c r="BS886" s="115">
        <f>IFERROR(IF(BR886="",0,(SUMIF($G$3:BQ$3,"金额-入",$G886:BQ886)-SUMIF($G$3:BQ$3,"金额-出",$G886:BQ886))/(SUMIF($G$3:BQ$3,"数量-入",$G886:BQ886)-SUMIF($G$3:BQ$3,"数量-出",$G886:BQ886))),0)</f>
        <v>0</v>
      </c>
      <c r="BT886" s="115">
        <f t="shared" si="544"/>
        <v>0</v>
      </c>
      <c r="BU886" s="125"/>
      <c r="BV886" s="126"/>
      <c r="BW886" s="123"/>
      <c r="BX886" s="112"/>
      <c r="BY886" s="119">
        <f t="shared" si="545"/>
        <v>0</v>
      </c>
      <c r="BZ886" s="124"/>
      <c r="CA886" s="115">
        <f>IFERROR(IF(BZ886="",0,(SUMIF($G$3:BY$3,"金额-入",$G886:BY886)-SUMIF($G$3:BY$3,"金额-出",$G886:BY886))/(SUMIF($G$3:BY$3,"数量-入",$G886:BY886)-SUMIF($G$3:BY$3,"数量-出",$G886:BY886))),0)</f>
        <v>0</v>
      </c>
      <c r="CB886" s="115">
        <f t="shared" si="546"/>
        <v>0</v>
      </c>
      <c r="CC886" s="125"/>
      <c r="CD886" s="126"/>
      <c r="CE886" s="123"/>
      <c r="CF886" s="112"/>
      <c r="CG886" s="119">
        <f t="shared" si="547"/>
        <v>0</v>
      </c>
      <c r="CH886" s="124"/>
      <c r="CI886" s="115">
        <f>IFERROR(IF(CH886="",0,(SUMIF($G$3:CG$3,"金额-入",$G886:CG886)-SUMIF($G$3:CG$3,"金额-出",$G886:CG886))/(SUMIF($G$3:CG$3,"数量-入",$G886:CG886)-SUMIF($G$3:CG$3,"数量-出",$G886:CG886))),0)</f>
        <v>0</v>
      </c>
      <c r="CJ886" s="115">
        <f t="shared" si="548"/>
        <v>0</v>
      </c>
      <c r="CK886" s="125"/>
      <c r="CL886" s="126"/>
      <c r="CM886" s="123"/>
      <c r="CN886" s="112"/>
      <c r="CO886" s="119">
        <f t="shared" si="549"/>
        <v>0</v>
      </c>
      <c r="CP886" s="124"/>
      <c r="CQ886" s="115">
        <f>IFERROR(IF(CP886="",0,(SUMIF($G$3:CO$3,"金额-入",$G886:CO886)-SUMIF($G$3:CO$3,"金额-出",$G886:CO886))/(SUMIF($G$3:CO$3,"数量-入",$G886:CO886)-SUMIF($G$3:CO$3,"数量-出",$G886:CO886))),0)</f>
        <v>0</v>
      </c>
      <c r="CR886" s="115">
        <f t="shared" si="550"/>
        <v>0</v>
      </c>
      <c r="CS886" s="125"/>
      <c r="CT886" s="126"/>
      <c r="CU886" s="123"/>
      <c r="CV886" s="112"/>
      <c r="CW886" s="119">
        <f t="shared" si="551"/>
        <v>0</v>
      </c>
      <c r="CX886" s="124"/>
      <c r="CY886" s="115">
        <f>IFERROR(IF(CX886="",0,(SUMIF($G$3:CW$3,"金额-入",$G886:CW886)-SUMIF($G$3:CW$3,"金额-出",$G886:CW886))/(SUMIF($G$3:CW$3,"数量-入",$G886:CW886)-SUMIF($G$3:CW$3,"数量-出",$G886:CW886))),0)</f>
        <v>0</v>
      </c>
      <c r="CZ886" s="115">
        <f t="shared" si="552"/>
        <v>0</v>
      </c>
      <c r="DA886" s="125"/>
      <c r="DB886" s="126"/>
      <c r="DC886" s="123"/>
      <c r="DD886" s="112"/>
      <c r="DE886" s="119">
        <f t="shared" si="553"/>
        <v>0</v>
      </c>
      <c r="DF886" s="124"/>
      <c r="DG886" s="115">
        <f>IFERROR(IF(DF886="",0,(SUMIF($G$3:DE$3,"金额-入",$G886:DE886)-SUMIF($G$3:DE$3,"金额-出",$G886:DE886))/(SUMIF($G$3:DE$3,"数量-入",$G886:DE886)-SUMIF($G$3:DE$3,"数量-出",$G886:DE886))),0)</f>
        <v>0</v>
      </c>
      <c r="DH886" s="115">
        <f t="shared" si="554"/>
        <v>0</v>
      </c>
      <c r="DI886" s="125"/>
      <c r="DJ886" s="126"/>
      <c r="DK886" s="109">
        <f t="array" ref="DK886">MIN(IF(($G$3:$DJ$3="单价")*(G886:DJ886&lt;&gt;0),G886:DJ886))</f>
        <v>0</v>
      </c>
      <c r="DL886" s="97">
        <f t="array" ref="DL886">MAX(IF($G$3:$DJ$3="单价",G886:DJ886))</f>
        <v>0</v>
      </c>
      <c r="DM886" s="115">
        <f t="shared" si="555"/>
        <v>0</v>
      </c>
      <c r="DN886" s="127"/>
      <c r="DO886" s="2"/>
      <c r="DP886" s="11">
        <f t="shared" si="556"/>
        <v>0</v>
      </c>
      <c r="DQ886" s="11">
        <f t="shared" si="557"/>
        <v>0</v>
      </c>
      <c r="DR886" s="11"/>
      <c r="DS886" s="11"/>
      <c r="DT886" s="11"/>
      <c r="DU886" s="2"/>
      <c r="DV886" s="2"/>
      <c r="DW886" s="2"/>
      <c r="DX886" s="2"/>
      <c r="DY886" s="2"/>
    </row>
    <row r="887" spans="1:129" ht="18" hidden="1" customHeight="1" outlineLevel="1" x14ac:dyDescent="0.15">
      <c r="A887" s="2"/>
      <c r="B887" s="53">
        <f t="shared" si="520"/>
        <v>883</v>
      </c>
      <c r="C887" s="5"/>
      <c r="D887" s="6"/>
      <c r="E887" s="7"/>
      <c r="F887" s="8"/>
      <c r="G887" s="111"/>
      <c r="H887" s="112"/>
      <c r="I887" s="113">
        <f t="shared" si="523"/>
        <v>0</v>
      </c>
      <c r="J887" s="114">
        <f t="shared" si="524"/>
        <v>0</v>
      </c>
      <c r="K887" s="115">
        <f t="shared" si="521"/>
        <v>0</v>
      </c>
      <c r="L887" s="113">
        <f t="shared" si="525"/>
        <v>0</v>
      </c>
      <c r="M887" s="114">
        <f t="shared" si="526"/>
        <v>0</v>
      </c>
      <c r="N887" s="115">
        <f t="shared" si="522"/>
        <v>0</v>
      </c>
      <c r="O887" s="113">
        <f t="shared" si="527"/>
        <v>0</v>
      </c>
      <c r="P887" s="116">
        <f t="shared" si="528"/>
        <v>0</v>
      </c>
      <c r="Q887" s="117">
        <f t="shared" si="529"/>
        <v>0</v>
      </c>
      <c r="R887" s="118">
        <f t="shared" si="530"/>
        <v>0</v>
      </c>
      <c r="S887" s="111"/>
      <c r="T887" s="112"/>
      <c r="U887" s="119">
        <f t="shared" si="531"/>
        <v>0</v>
      </c>
      <c r="V887" s="120"/>
      <c r="W887" s="115">
        <f>IFERROR(IF(V887="",0,(SUMIF($G$3:U$3,"金额-入",$G887:U887)-SUMIF($G$3:U$3,"金额-出",$G887:U887))/(SUMIF($G$3:U$3,"数量-入",$G887:U887)-SUMIF($G$3:U$3,"数量-出",$G887:U887))),0)</f>
        <v>0</v>
      </c>
      <c r="X887" s="115">
        <f t="shared" si="532"/>
        <v>0</v>
      </c>
      <c r="Y887" s="121"/>
      <c r="Z887" s="122"/>
      <c r="AA887" s="111"/>
      <c r="AB887" s="112"/>
      <c r="AC887" s="119">
        <f t="shared" si="533"/>
        <v>0</v>
      </c>
      <c r="AD887" s="120"/>
      <c r="AE887" s="115">
        <f>IFERROR(IF(AD887="",0,(SUMIF($G$3:AC$3,"金额-入",$G887:AC887)-SUMIF($G$3:AC$3,"金额-出",$G887:AC887))/(SUMIF($G$3:AC$3,"数量-入",$G887:AC887)-SUMIF($G$3:AC$3,"数量-出",$G887:AC887))),0)</f>
        <v>0</v>
      </c>
      <c r="AF887" s="115">
        <f t="shared" si="534"/>
        <v>0</v>
      </c>
      <c r="AG887" s="121"/>
      <c r="AH887" s="122"/>
      <c r="AI887" s="123"/>
      <c r="AJ887" s="112"/>
      <c r="AK887" s="119">
        <f t="shared" si="535"/>
        <v>0</v>
      </c>
      <c r="AL887" s="124"/>
      <c r="AM887" s="115">
        <f>IFERROR(IF(AL887="",0,(SUMIF($G$3:AK$3,"金额-入",$G887:AK887)-SUMIF($G$3:AK$3,"金额-出",$G887:AK887))/(SUMIF($G$3:AK$3,"数量-入",$G887:AK887)-SUMIF($G$3:AK$3,"数量-出",$G887:AK887))),0)</f>
        <v>0</v>
      </c>
      <c r="AN887" s="115">
        <f t="shared" si="536"/>
        <v>0</v>
      </c>
      <c r="AO887" s="125"/>
      <c r="AP887" s="126"/>
      <c r="AQ887" s="123"/>
      <c r="AR887" s="112"/>
      <c r="AS887" s="119">
        <f t="shared" si="537"/>
        <v>0</v>
      </c>
      <c r="AT887" s="124"/>
      <c r="AU887" s="115">
        <f>IFERROR(IF(AT887="",0,(SUMIF($G$3:AS$3,"金额-入",$G887:AS887)-SUMIF($G$3:AS$3,"金额-出",$G887:AS887))/(SUMIF($G$3:AS$3,"数量-入",$G887:AS887)-SUMIF($G$3:AS$3,"数量-出",$G887:AS887))),0)</f>
        <v>0</v>
      </c>
      <c r="AV887" s="115">
        <f t="shared" si="538"/>
        <v>0</v>
      </c>
      <c r="AW887" s="125"/>
      <c r="AX887" s="126"/>
      <c r="AY887" s="123"/>
      <c r="AZ887" s="112"/>
      <c r="BA887" s="119">
        <f t="shared" si="539"/>
        <v>0</v>
      </c>
      <c r="BB887" s="124"/>
      <c r="BC887" s="115">
        <f>IFERROR(IF(BB887="",0,(SUMIF($G$3:BA$3,"金额-入",$G887:BA887)-SUMIF($G$3:BA$3,"金额-出",$G887:BA887))/(SUMIF($G$3:BA$3,"数量-入",$G887:BA887)-SUMIF($G$3:BA$3,"数量-出",$G887:BA887))),0)</f>
        <v>0</v>
      </c>
      <c r="BD887" s="115">
        <f t="shared" si="540"/>
        <v>0</v>
      </c>
      <c r="BE887" s="125"/>
      <c r="BF887" s="126"/>
      <c r="BG887" s="123"/>
      <c r="BH887" s="112"/>
      <c r="BI887" s="119">
        <f t="shared" si="541"/>
        <v>0</v>
      </c>
      <c r="BJ887" s="124"/>
      <c r="BK887" s="115">
        <f>IFERROR(IF(BJ887="",0,(SUMIF($G$3:BI$3,"金额-入",$G887:BI887)-SUMIF($G$3:BI$3,"金额-出",$G887:BI887))/(SUMIF($G$3:BI$3,"数量-入",$G887:BI887)-SUMIF($G$3:BI$3,"数量-出",$G887:BI887))),0)</f>
        <v>0</v>
      </c>
      <c r="BL887" s="115">
        <f t="shared" si="542"/>
        <v>0</v>
      </c>
      <c r="BM887" s="125"/>
      <c r="BN887" s="126"/>
      <c r="BO887" s="123"/>
      <c r="BP887" s="112"/>
      <c r="BQ887" s="119">
        <f t="shared" si="543"/>
        <v>0</v>
      </c>
      <c r="BR887" s="124"/>
      <c r="BS887" s="115">
        <f>IFERROR(IF(BR887="",0,(SUMIF($G$3:BQ$3,"金额-入",$G887:BQ887)-SUMIF($G$3:BQ$3,"金额-出",$G887:BQ887))/(SUMIF($G$3:BQ$3,"数量-入",$G887:BQ887)-SUMIF($G$3:BQ$3,"数量-出",$G887:BQ887))),0)</f>
        <v>0</v>
      </c>
      <c r="BT887" s="115">
        <f t="shared" si="544"/>
        <v>0</v>
      </c>
      <c r="BU887" s="125"/>
      <c r="BV887" s="126"/>
      <c r="BW887" s="123"/>
      <c r="BX887" s="112"/>
      <c r="BY887" s="119">
        <f t="shared" si="545"/>
        <v>0</v>
      </c>
      <c r="BZ887" s="124"/>
      <c r="CA887" s="115">
        <f>IFERROR(IF(BZ887="",0,(SUMIF($G$3:BY$3,"金额-入",$G887:BY887)-SUMIF($G$3:BY$3,"金额-出",$G887:BY887))/(SUMIF($G$3:BY$3,"数量-入",$G887:BY887)-SUMIF($G$3:BY$3,"数量-出",$G887:BY887))),0)</f>
        <v>0</v>
      </c>
      <c r="CB887" s="115">
        <f t="shared" si="546"/>
        <v>0</v>
      </c>
      <c r="CC887" s="125"/>
      <c r="CD887" s="126"/>
      <c r="CE887" s="123"/>
      <c r="CF887" s="112"/>
      <c r="CG887" s="119">
        <f t="shared" si="547"/>
        <v>0</v>
      </c>
      <c r="CH887" s="124"/>
      <c r="CI887" s="115">
        <f>IFERROR(IF(CH887="",0,(SUMIF($G$3:CG$3,"金额-入",$G887:CG887)-SUMIF($G$3:CG$3,"金额-出",$G887:CG887))/(SUMIF($G$3:CG$3,"数量-入",$G887:CG887)-SUMIF($G$3:CG$3,"数量-出",$G887:CG887))),0)</f>
        <v>0</v>
      </c>
      <c r="CJ887" s="115">
        <f t="shared" si="548"/>
        <v>0</v>
      </c>
      <c r="CK887" s="125"/>
      <c r="CL887" s="126"/>
      <c r="CM887" s="123"/>
      <c r="CN887" s="112"/>
      <c r="CO887" s="119">
        <f t="shared" si="549"/>
        <v>0</v>
      </c>
      <c r="CP887" s="124"/>
      <c r="CQ887" s="115">
        <f>IFERROR(IF(CP887="",0,(SUMIF($G$3:CO$3,"金额-入",$G887:CO887)-SUMIF($G$3:CO$3,"金额-出",$G887:CO887))/(SUMIF($G$3:CO$3,"数量-入",$G887:CO887)-SUMIF($G$3:CO$3,"数量-出",$G887:CO887))),0)</f>
        <v>0</v>
      </c>
      <c r="CR887" s="115">
        <f t="shared" si="550"/>
        <v>0</v>
      </c>
      <c r="CS887" s="125"/>
      <c r="CT887" s="126"/>
      <c r="CU887" s="123"/>
      <c r="CV887" s="112"/>
      <c r="CW887" s="119">
        <f t="shared" si="551"/>
        <v>0</v>
      </c>
      <c r="CX887" s="124"/>
      <c r="CY887" s="115">
        <f>IFERROR(IF(CX887="",0,(SUMIF($G$3:CW$3,"金额-入",$G887:CW887)-SUMIF($G$3:CW$3,"金额-出",$G887:CW887))/(SUMIF($G$3:CW$3,"数量-入",$G887:CW887)-SUMIF($G$3:CW$3,"数量-出",$G887:CW887))),0)</f>
        <v>0</v>
      </c>
      <c r="CZ887" s="115">
        <f t="shared" si="552"/>
        <v>0</v>
      </c>
      <c r="DA887" s="125"/>
      <c r="DB887" s="126"/>
      <c r="DC887" s="123"/>
      <c r="DD887" s="112"/>
      <c r="DE887" s="119">
        <f t="shared" si="553"/>
        <v>0</v>
      </c>
      <c r="DF887" s="124"/>
      <c r="DG887" s="115">
        <f>IFERROR(IF(DF887="",0,(SUMIF($G$3:DE$3,"金额-入",$G887:DE887)-SUMIF($G$3:DE$3,"金额-出",$G887:DE887))/(SUMIF($G$3:DE$3,"数量-入",$G887:DE887)-SUMIF($G$3:DE$3,"数量-出",$G887:DE887))),0)</f>
        <v>0</v>
      </c>
      <c r="DH887" s="115">
        <f t="shared" si="554"/>
        <v>0</v>
      </c>
      <c r="DI887" s="125"/>
      <c r="DJ887" s="126"/>
      <c r="DK887" s="109">
        <f t="array" ref="DK887">MIN(IF(($G$3:$DJ$3="单价")*(G887:DJ887&lt;&gt;0),G887:DJ887))</f>
        <v>0</v>
      </c>
      <c r="DL887" s="97">
        <f t="array" ref="DL887">MAX(IF($G$3:$DJ$3="单价",G887:DJ887))</f>
        <v>0</v>
      </c>
      <c r="DM887" s="115">
        <f t="shared" si="555"/>
        <v>0</v>
      </c>
      <c r="DN887" s="127"/>
      <c r="DO887" s="2"/>
      <c r="DP887" s="11">
        <f t="shared" si="556"/>
        <v>0</v>
      </c>
      <c r="DQ887" s="11">
        <f t="shared" si="557"/>
        <v>0</v>
      </c>
      <c r="DR887" s="11"/>
      <c r="DS887" s="11"/>
      <c r="DT887" s="11"/>
      <c r="DU887" s="2"/>
      <c r="DV887" s="2"/>
      <c r="DW887" s="2"/>
      <c r="DX887" s="2"/>
      <c r="DY887" s="2"/>
    </row>
    <row r="888" spans="1:129" ht="18" hidden="1" customHeight="1" outlineLevel="1" x14ac:dyDescent="0.15">
      <c r="A888" s="2"/>
      <c r="B888" s="53">
        <f t="shared" si="520"/>
        <v>884</v>
      </c>
      <c r="C888" s="5"/>
      <c r="D888" s="6"/>
      <c r="E888" s="7"/>
      <c r="F888" s="8"/>
      <c r="G888" s="111"/>
      <c r="H888" s="112"/>
      <c r="I888" s="113">
        <f t="shared" si="523"/>
        <v>0</v>
      </c>
      <c r="J888" s="114">
        <f t="shared" si="524"/>
        <v>0</v>
      </c>
      <c r="K888" s="115">
        <f t="shared" si="521"/>
        <v>0</v>
      </c>
      <c r="L888" s="113">
        <f t="shared" si="525"/>
        <v>0</v>
      </c>
      <c r="M888" s="114">
        <f t="shared" si="526"/>
        <v>0</v>
      </c>
      <c r="N888" s="115">
        <f t="shared" si="522"/>
        <v>0</v>
      </c>
      <c r="O888" s="113">
        <f t="shared" si="527"/>
        <v>0</v>
      </c>
      <c r="P888" s="116">
        <f t="shared" si="528"/>
        <v>0</v>
      </c>
      <c r="Q888" s="117">
        <f t="shared" si="529"/>
        <v>0</v>
      </c>
      <c r="R888" s="118">
        <f t="shared" si="530"/>
        <v>0</v>
      </c>
      <c r="S888" s="111"/>
      <c r="T888" s="112"/>
      <c r="U888" s="119">
        <f t="shared" si="531"/>
        <v>0</v>
      </c>
      <c r="V888" s="120"/>
      <c r="W888" s="115">
        <f>IFERROR(IF(V888="",0,(SUMIF($G$3:U$3,"金额-入",$G888:U888)-SUMIF($G$3:U$3,"金额-出",$G888:U888))/(SUMIF($G$3:U$3,"数量-入",$G888:U888)-SUMIF($G$3:U$3,"数量-出",$G888:U888))),0)</f>
        <v>0</v>
      </c>
      <c r="X888" s="115">
        <f t="shared" si="532"/>
        <v>0</v>
      </c>
      <c r="Y888" s="121"/>
      <c r="Z888" s="122"/>
      <c r="AA888" s="111"/>
      <c r="AB888" s="112"/>
      <c r="AC888" s="119">
        <f t="shared" si="533"/>
        <v>0</v>
      </c>
      <c r="AD888" s="120"/>
      <c r="AE888" s="115">
        <f>IFERROR(IF(AD888="",0,(SUMIF($G$3:AC$3,"金额-入",$G888:AC888)-SUMIF($G$3:AC$3,"金额-出",$G888:AC888))/(SUMIF($G$3:AC$3,"数量-入",$G888:AC888)-SUMIF($G$3:AC$3,"数量-出",$G888:AC888))),0)</f>
        <v>0</v>
      </c>
      <c r="AF888" s="115">
        <f t="shared" si="534"/>
        <v>0</v>
      </c>
      <c r="AG888" s="121"/>
      <c r="AH888" s="122"/>
      <c r="AI888" s="123"/>
      <c r="AJ888" s="112"/>
      <c r="AK888" s="119">
        <f t="shared" si="535"/>
        <v>0</v>
      </c>
      <c r="AL888" s="124"/>
      <c r="AM888" s="115">
        <f>IFERROR(IF(AL888="",0,(SUMIF($G$3:AK$3,"金额-入",$G888:AK888)-SUMIF($G$3:AK$3,"金额-出",$G888:AK888))/(SUMIF($G$3:AK$3,"数量-入",$G888:AK888)-SUMIF($G$3:AK$3,"数量-出",$G888:AK888))),0)</f>
        <v>0</v>
      </c>
      <c r="AN888" s="115">
        <f t="shared" si="536"/>
        <v>0</v>
      </c>
      <c r="AO888" s="125"/>
      <c r="AP888" s="126"/>
      <c r="AQ888" s="123"/>
      <c r="AR888" s="112"/>
      <c r="AS888" s="119">
        <f t="shared" si="537"/>
        <v>0</v>
      </c>
      <c r="AT888" s="124"/>
      <c r="AU888" s="115">
        <f>IFERROR(IF(AT888="",0,(SUMIF($G$3:AS$3,"金额-入",$G888:AS888)-SUMIF($G$3:AS$3,"金额-出",$G888:AS888))/(SUMIF($G$3:AS$3,"数量-入",$G888:AS888)-SUMIF($G$3:AS$3,"数量-出",$G888:AS888))),0)</f>
        <v>0</v>
      </c>
      <c r="AV888" s="115">
        <f t="shared" si="538"/>
        <v>0</v>
      </c>
      <c r="AW888" s="125"/>
      <c r="AX888" s="126"/>
      <c r="AY888" s="123"/>
      <c r="AZ888" s="112"/>
      <c r="BA888" s="119">
        <f t="shared" si="539"/>
        <v>0</v>
      </c>
      <c r="BB888" s="124"/>
      <c r="BC888" s="115">
        <f>IFERROR(IF(BB888="",0,(SUMIF($G$3:BA$3,"金额-入",$G888:BA888)-SUMIF($G$3:BA$3,"金额-出",$G888:BA888))/(SUMIF($G$3:BA$3,"数量-入",$G888:BA888)-SUMIF($G$3:BA$3,"数量-出",$G888:BA888))),0)</f>
        <v>0</v>
      </c>
      <c r="BD888" s="115">
        <f t="shared" si="540"/>
        <v>0</v>
      </c>
      <c r="BE888" s="125"/>
      <c r="BF888" s="126"/>
      <c r="BG888" s="123"/>
      <c r="BH888" s="112"/>
      <c r="BI888" s="119">
        <f t="shared" si="541"/>
        <v>0</v>
      </c>
      <c r="BJ888" s="124"/>
      <c r="BK888" s="115">
        <f>IFERROR(IF(BJ888="",0,(SUMIF($G$3:BI$3,"金额-入",$G888:BI888)-SUMIF($G$3:BI$3,"金额-出",$G888:BI888))/(SUMIF($G$3:BI$3,"数量-入",$G888:BI888)-SUMIF($G$3:BI$3,"数量-出",$G888:BI888))),0)</f>
        <v>0</v>
      </c>
      <c r="BL888" s="115">
        <f t="shared" si="542"/>
        <v>0</v>
      </c>
      <c r="BM888" s="125"/>
      <c r="BN888" s="126"/>
      <c r="BO888" s="123"/>
      <c r="BP888" s="112"/>
      <c r="BQ888" s="119">
        <f t="shared" si="543"/>
        <v>0</v>
      </c>
      <c r="BR888" s="124"/>
      <c r="BS888" s="115">
        <f>IFERROR(IF(BR888="",0,(SUMIF($G$3:BQ$3,"金额-入",$G888:BQ888)-SUMIF($G$3:BQ$3,"金额-出",$G888:BQ888))/(SUMIF($G$3:BQ$3,"数量-入",$G888:BQ888)-SUMIF($G$3:BQ$3,"数量-出",$G888:BQ888))),0)</f>
        <v>0</v>
      </c>
      <c r="BT888" s="115">
        <f t="shared" si="544"/>
        <v>0</v>
      </c>
      <c r="BU888" s="125"/>
      <c r="BV888" s="126"/>
      <c r="BW888" s="123"/>
      <c r="BX888" s="112"/>
      <c r="BY888" s="119">
        <f t="shared" si="545"/>
        <v>0</v>
      </c>
      <c r="BZ888" s="124"/>
      <c r="CA888" s="115">
        <f>IFERROR(IF(BZ888="",0,(SUMIF($G$3:BY$3,"金额-入",$G888:BY888)-SUMIF($G$3:BY$3,"金额-出",$G888:BY888))/(SUMIF($G$3:BY$3,"数量-入",$G888:BY888)-SUMIF($G$3:BY$3,"数量-出",$G888:BY888))),0)</f>
        <v>0</v>
      </c>
      <c r="CB888" s="115">
        <f t="shared" si="546"/>
        <v>0</v>
      </c>
      <c r="CC888" s="125"/>
      <c r="CD888" s="126"/>
      <c r="CE888" s="123"/>
      <c r="CF888" s="112"/>
      <c r="CG888" s="119">
        <f t="shared" si="547"/>
        <v>0</v>
      </c>
      <c r="CH888" s="124"/>
      <c r="CI888" s="115">
        <f>IFERROR(IF(CH888="",0,(SUMIF($G$3:CG$3,"金额-入",$G888:CG888)-SUMIF($G$3:CG$3,"金额-出",$G888:CG888))/(SUMIF($G$3:CG$3,"数量-入",$G888:CG888)-SUMIF($G$3:CG$3,"数量-出",$G888:CG888))),0)</f>
        <v>0</v>
      </c>
      <c r="CJ888" s="115">
        <f t="shared" si="548"/>
        <v>0</v>
      </c>
      <c r="CK888" s="125"/>
      <c r="CL888" s="126"/>
      <c r="CM888" s="123"/>
      <c r="CN888" s="112"/>
      <c r="CO888" s="119">
        <f t="shared" si="549"/>
        <v>0</v>
      </c>
      <c r="CP888" s="124"/>
      <c r="CQ888" s="115">
        <f>IFERROR(IF(CP888="",0,(SUMIF($G$3:CO$3,"金额-入",$G888:CO888)-SUMIF($G$3:CO$3,"金额-出",$G888:CO888))/(SUMIF($G$3:CO$3,"数量-入",$G888:CO888)-SUMIF($G$3:CO$3,"数量-出",$G888:CO888))),0)</f>
        <v>0</v>
      </c>
      <c r="CR888" s="115">
        <f t="shared" si="550"/>
        <v>0</v>
      </c>
      <c r="CS888" s="125"/>
      <c r="CT888" s="126"/>
      <c r="CU888" s="123"/>
      <c r="CV888" s="112"/>
      <c r="CW888" s="119">
        <f t="shared" si="551"/>
        <v>0</v>
      </c>
      <c r="CX888" s="124"/>
      <c r="CY888" s="115">
        <f>IFERROR(IF(CX888="",0,(SUMIF($G$3:CW$3,"金额-入",$G888:CW888)-SUMIF($G$3:CW$3,"金额-出",$G888:CW888))/(SUMIF($G$3:CW$3,"数量-入",$G888:CW888)-SUMIF($G$3:CW$3,"数量-出",$G888:CW888))),0)</f>
        <v>0</v>
      </c>
      <c r="CZ888" s="115">
        <f t="shared" si="552"/>
        <v>0</v>
      </c>
      <c r="DA888" s="125"/>
      <c r="DB888" s="126"/>
      <c r="DC888" s="123"/>
      <c r="DD888" s="112"/>
      <c r="DE888" s="119">
        <f t="shared" si="553"/>
        <v>0</v>
      </c>
      <c r="DF888" s="124"/>
      <c r="DG888" s="115">
        <f>IFERROR(IF(DF888="",0,(SUMIF($G$3:DE$3,"金额-入",$G888:DE888)-SUMIF($G$3:DE$3,"金额-出",$G888:DE888))/(SUMIF($G$3:DE$3,"数量-入",$G888:DE888)-SUMIF($G$3:DE$3,"数量-出",$G888:DE888))),0)</f>
        <v>0</v>
      </c>
      <c r="DH888" s="115">
        <f t="shared" si="554"/>
        <v>0</v>
      </c>
      <c r="DI888" s="125"/>
      <c r="DJ888" s="126"/>
      <c r="DK888" s="109">
        <f t="array" ref="DK888">MIN(IF(($G$3:$DJ$3="单价")*(G888:DJ888&lt;&gt;0),G888:DJ888))</f>
        <v>0</v>
      </c>
      <c r="DL888" s="97">
        <f t="array" ref="DL888">MAX(IF($G$3:$DJ$3="单价",G888:DJ888))</f>
        <v>0</v>
      </c>
      <c r="DM888" s="115">
        <f t="shared" si="555"/>
        <v>0</v>
      </c>
      <c r="DN888" s="127"/>
      <c r="DO888" s="2"/>
      <c r="DP888" s="11">
        <f t="shared" si="556"/>
        <v>0</v>
      </c>
      <c r="DQ888" s="11">
        <f t="shared" si="557"/>
        <v>0</v>
      </c>
      <c r="DR888" s="11"/>
      <c r="DS888" s="11"/>
      <c r="DT888" s="11"/>
      <c r="DU888" s="2"/>
      <c r="DV888" s="2"/>
      <c r="DW888" s="2"/>
      <c r="DX888" s="2"/>
      <c r="DY888" s="2"/>
    </row>
    <row r="889" spans="1:129" ht="18" hidden="1" customHeight="1" outlineLevel="1" x14ac:dyDescent="0.15">
      <c r="A889" s="2"/>
      <c r="B889" s="53">
        <f t="shared" si="520"/>
        <v>885</v>
      </c>
      <c r="C889" s="5"/>
      <c r="D889" s="6"/>
      <c r="E889" s="7"/>
      <c r="F889" s="8"/>
      <c r="G889" s="111"/>
      <c r="H889" s="112"/>
      <c r="I889" s="113">
        <f t="shared" si="523"/>
        <v>0</v>
      </c>
      <c r="J889" s="114">
        <f t="shared" si="524"/>
        <v>0</v>
      </c>
      <c r="K889" s="115">
        <f t="shared" si="521"/>
        <v>0</v>
      </c>
      <c r="L889" s="113">
        <f t="shared" si="525"/>
        <v>0</v>
      </c>
      <c r="M889" s="114">
        <f t="shared" si="526"/>
        <v>0</v>
      </c>
      <c r="N889" s="115">
        <f t="shared" si="522"/>
        <v>0</v>
      </c>
      <c r="O889" s="113">
        <f t="shared" si="527"/>
        <v>0</v>
      </c>
      <c r="P889" s="116">
        <f t="shared" si="528"/>
        <v>0</v>
      </c>
      <c r="Q889" s="117">
        <f t="shared" si="529"/>
        <v>0</v>
      </c>
      <c r="R889" s="118">
        <f t="shared" si="530"/>
        <v>0</v>
      </c>
      <c r="S889" s="111"/>
      <c r="T889" s="112"/>
      <c r="U889" s="119">
        <f t="shared" si="531"/>
        <v>0</v>
      </c>
      <c r="V889" s="120"/>
      <c r="W889" s="115">
        <f>IFERROR(IF(V889="",0,(SUMIF($G$3:U$3,"金额-入",$G889:U889)-SUMIF($G$3:U$3,"金额-出",$G889:U889))/(SUMIF($G$3:U$3,"数量-入",$G889:U889)-SUMIF($G$3:U$3,"数量-出",$G889:U889))),0)</f>
        <v>0</v>
      </c>
      <c r="X889" s="115">
        <f t="shared" si="532"/>
        <v>0</v>
      </c>
      <c r="Y889" s="121"/>
      <c r="Z889" s="122"/>
      <c r="AA889" s="111"/>
      <c r="AB889" s="112"/>
      <c r="AC889" s="119">
        <f t="shared" si="533"/>
        <v>0</v>
      </c>
      <c r="AD889" s="120"/>
      <c r="AE889" s="115">
        <f>IFERROR(IF(AD889="",0,(SUMIF($G$3:AC$3,"金额-入",$G889:AC889)-SUMIF($G$3:AC$3,"金额-出",$G889:AC889))/(SUMIF($G$3:AC$3,"数量-入",$G889:AC889)-SUMIF($G$3:AC$3,"数量-出",$G889:AC889))),0)</f>
        <v>0</v>
      </c>
      <c r="AF889" s="115">
        <f t="shared" si="534"/>
        <v>0</v>
      </c>
      <c r="AG889" s="121"/>
      <c r="AH889" s="122"/>
      <c r="AI889" s="123"/>
      <c r="AJ889" s="112"/>
      <c r="AK889" s="119">
        <f t="shared" si="535"/>
        <v>0</v>
      </c>
      <c r="AL889" s="124"/>
      <c r="AM889" s="115">
        <f>IFERROR(IF(AL889="",0,(SUMIF($G$3:AK$3,"金额-入",$G889:AK889)-SUMIF($G$3:AK$3,"金额-出",$G889:AK889))/(SUMIF($G$3:AK$3,"数量-入",$G889:AK889)-SUMIF($G$3:AK$3,"数量-出",$G889:AK889))),0)</f>
        <v>0</v>
      </c>
      <c r="AN889" s="115">
        <f t="shared" si="536"/>
        <v>0</v>
      </c>
      <c r="AO889" s="125"/>
      <c r="AP889" s="126"/>
      <c r="AQ889" s="123"/>
      <c r="AR889" s="112"/>
      <c r="AS889" s="119">
        <f t="shared" si="537"/>
        <v>0</v>
      </c>
      <c r="AT889" s="124"/>
      <c r="AU889" s="115">
        <f>IFERROR(IF(AT889="",0,(SUMIF($G$3:AS$3,"金额-入",$G889:AS889)-SUMIF($G$3:AS$3,"金额-出",$G889:AS889))/(SUMIF($G$3:AS$3,"数量-入",$G889:AS889)-SUMIF($G$3:AS$3,"数量-出",$G889:AS889))),0)</f>
        <v>0</v>
      </c>
      <c r="AV889" s="115">
        <f t="shared" si="538"/>
        <v>0</v>
      </c>
      <c r="AW889" s="125"/>
      <c r="AX889" s="126"/>
      <c r="AY889" s="123"/>
      <c r="AZ889" s="112"/>
      <c r="BA889" s="119">
        <f t="shared" si="539"/>
        <v>0</v>
      </c>
      <c r="BB889" s="124"/>
      <c r="BC889" s="115">
        <f>IFERROR(IF(BB889="",0,(SUMIF($G$3:BA$3,"金额-入",$G889:BA889)-SUMIF($G$3:BA$3,"金额-出",$G889:BA889))/(SUMIF($G$3:BA$3,"数量-入",$G889:BA889)-SUMIF($G$3:BA$3,"数量-出",$G889:BA889))),0)</f>
        <v>0</v>
      </c>
      <c r="BD889" s="115">
        <f t="shared" si="540"/>
        <v>0</v>
      </c>
      <c r="BE889" s="125"/>
      <c r="BF889" s="126"/>
      <c r="BG889" s="123"/>
      <c r="BH889" s="112"/>
      <c r="BI889" s="119">
        <f t="shared" si="541"/>
        <v>0</v>
      </c>
      <c r="BJ889" s="124"/>
      <c r="BK889" s="115">
        <f>IFERROR(IF(BJ889="",0,(SUMIF($G$3:BI$3,"金额-入",$G889:BI889)-SUMIF($G$3:BI$3,"金额-出",$G889:BI889))/(SUMIF($G$3:BI$3,"数量-入",$G889:BI889)-SUMIF($G$3:BI$3,"数量-出",$G889:BI889))),0)</f>
        <v>0</v>
      </c>
      <c r="BL889" s="115">
        <f t="shared" si="542"/>
        <v>0</v>
      </c>
      <c r="BM889" s="125"/>
      <c r="BN889" s="126"/>
      <c r="BO889" s="123"/>
      <c r="BP889" s="112"/>
      <c r="BQ889" s="119">
        <f t="shared" si="543"/>
        <v>0</v>
      </c>
      <c r="BR889" s="124"/>
      <c r="BS889" s="115">
        <f>IFERROR(IF(BR889="",0,(SUMIF($G$3:BQ$3,"金额-入",$G889:BQ889)-SUMIF($G$3:BQ$3,"金额-出",$G889:BQ889))/(SUMIF($G$3:BQ$3,"数量-入",$G889:BQ889)-SUMIF($G$3:BQ$3,"数量-出",$G889:BQ889))),0)</f>
        <v>0</v>
      </c>
      <c r="BT889" s="115">
        <f t="shared" si="544"/>
        <v>0</v>
      </c>
      <c r="BU889" s="125"/>
      <c r="BV889" s="126"/>
      <c r="BW889" s="123"/>
      <c r="BX889" s="112"/>
      <c r="BY889" s="119">
        <f t="shared" si="545"/>
        <v>0</v>
      </c>
      <c r="BZ889" s="124"/>
      <c r="CA889" s="115">
        <f>IFERROR(IF(BZ889="",0,(SUMIF($G$3:BY$3,"金额-入",$G889:BY889)-SUMIF($G$3:BY$3,"金额-出",$G889:BY889))/(SUMIF($G$3:BY$3,"数量-入",$G889:BY889)-SUMIF($G$3:BY$3,"数量-出",$G889:BY889))),0)</f>
        <v>0</v>
      </c>
      <c r="CB889" s="115">
        <f t="shared" si="546"/>
        <v>0</v>
      </c>
      <c r="CC889" s="125"/>
      <c r="CD889" s="126"/>
      <c r="CE889" s="123"/>
      <c r="CF889" s="112"/>
      <c r="CG889" s="119">
        <f t="shared" si="547"/>
        <v>0</v>
      </c>
      <c r="CH889" s="124"/>
      <c r="CI889" s="115">
        <f>IFERROR(IF(CH889="",0,(SUMIF($G$3:CG$3,"金额-入",$G889:CG889)-SUMIF($G$3:CG$3,"金额-出",$G889:CG889))/(SUMIF($G$3:CG$3,"数量-入",$G889:CG889)-SUMIF($G$3:CG$3,"数量-出",$G889:CG889))),0)</f>
        <v>0</v>
      </c>
      <c r="CJ889" s="115">
        <f t="shared" si="548"/>
        <v>0</v>
      </c>
      <c r="CK889" s="125"/>
      <c r="CL889" s="126"/>
      <c r="CM889" s="123"/>
      <c r="CN889" s="112"/>
      <c r="CO889" s="119">
        <f t="shared" si="549"/>
        <v>0</v>
      </c>
      <c r="CP889" s="124"/>
      <c r="CQ889" s="115">
        <f>IFERROR(IF(CP889="",0,(SUMIF($G$3:CO$3,"金额-入",$G889:CO889)-SUMIF($G$3:CO$3,"金额-出",$G889:CO889))/(SUMIF($G$3:CO$3,"数量-入",$G889:CO889)-SUMIF($G$3:CO$3,"数量-出",$G889:CO889))),0)</f>
        <v>0</v>
      </c>
      <c r="CR889" s="115">
        <f t="shared" si="550"/>
        <v>0</v>
      </c>
      <c r="CS889" s="125"/>
      <c r="CT889" s="126"/>
      <c r="CU889" s="123"/>
      <c r="CV889" s="112"/>
      <c r="CW889" s="119">
        <f t="shared" si="551"/>
        <v>0</v>
      </c>
      <c r="CX889" s="124"/>
      <c r="CY889" s="115">
        <f>IFERROR(IF(CX889="",0,(SUMIF($G$3:CW$3,"金额-入",$G889:CW889)-SUMIF($G$3:CW$3,"金额-出",$G889:CW889))/(SUMIF($G$3:CW$3,"数量-入",$G889:CW889)-SUMIF($G$3:CW$3,"数量-出",$G889:CW889))),0)</f>
        <v>0</v>
      </c>
      <c r="CZ889" s="115">
        <f t="shared" si="552"/>
        <v>0</v>
      </c>
      <c r="DA889" s="125"/>
      <c r="DB889" s="126"/>
      <c r="DC889" s="123"/>
      <c r="DD889" s="112"/>
      <c r="DE889" s="119">
        <f t="shared" si="553"/>
        <v>0</v>
      </c>
      <c r="DF889" s="124"/>
      <c r="DG889" s="115">
        <f>IFERROR(IF(DF889="",0,(SUMIF($G$3:DE$3,"金额-入",$G889:DE889)-SUMIF($G$3:DE$3,"金额-出",$G889:DE889))/(SUMIF($G$3:DE$3,"数量-入",$G889:DE889)-SUMIF($G$3:DE$3,"数量-出",$G889:DE889))),0)</f>
        <v>0</v>
      </c>
      <c r="DH889" s="115">
        <f t="shared" si="554"/>
        <v>0</v>
      </c>
      <c r="DI889" s="125"/>
      <c r="DJ889" s="126"/>
      <c r="DK889" s="109">
        <f t="array" ref="DK889">MIN(IF(($G$3:$DJ$3="单价")*(G889:DJ889&lt;&gt;0),G889:DJ889))</f>
        <v>0</v>
      </c>
      <c r="DL889" s="97">
        <f t="array" ref="DL889">MAX(IF($G$3:$DJ$3="单价",G889:DJ889))</f>
        <v>0</v>
      </c>
      <c r="DM889" s="115">
        <f t="shared" si="555"/>
        <v>0</v>
      </c>
      <c r="DN889" s="127"/>
      <c r="DO889" s="2"/>
      <c r="DP889" s="11">
        <f t="shared" si="556"/>
        <v>0</v>
      </c>
      <c r="DQ889" s="11">
        <f t="shared" si="557"/>
        <v>0</v>
      </c>
      <c r="DR889" s="11"/>
      <c r="DS889" s="11"/>
      <c r="DT889" s="11"/>
      <c r="DU889" s="2"/>
      <c r="DV889" s="2"/>
      <c r="DW889" s="2"/>
      <c r="DX889" s="2"/>
      <c r="DY889" s="2"/>
    </row>
    <row r="890" spans="1:129" ht="18" hidden="1" customHeight="1" outlineLevel="1" x14ac:dyDescent="0.15">
      <c r="A890" s="2"/>
      <c r="B890" s="53">
        <f t="shared" si="520"/>
        <v>886</v>
      </c>
      <c r="C890" s="5"/>
      <c r="D890" s="6"/>
      <c r="E890" s="7"/>
      <c r="F890" s="8"/>
      <c r="G890" s="111"/>
      <c r="H890" s="112"/>
      <c r="I890" s="113">
        <f t="shared" si="523"/>
        <v>0</v>
      </c>
      <c r="J890" s="114">
        <f t="shared" si="524"/>
        <v>0</v>
      </c>
      <c r="K890" s="115">
        <f t="shared" si="521"/>
        <v>0</v>
      </c>
      <c r="L890" s="113">
        <f t="shared" si="525"/>
        <v>0</v>
      </c>
      <c r="M890" s="114">
        <f t="shared" si="526"/>
        <v>0</v>
      </c>
      <c r="N890" s="115">
        <f t="shared" si="522"/>
        <v>0</v>
      </c>
      <c r="O890" s="113">
        <f t="shared" si="527"/>
        <v>0</v>
      </c>
      <c r="P890" s="116">
        <f t="shared" si="528"/>
        <v>0</v>
      </c>
      <c r="Q890" s="117">
        <f t="shared" si="529"/>
        <v>0</v>
      </c>
      <c r="R890" s="118">
        <f t="shared" si="530"/>
        <v>0</v>
      </c>
      <c r="S890" s="111"/>
      <c r="T890" s="112"/>
      <c r="U890" s="119">
        <f t="shared" si="531"/>
        <v>0</v>
      </c>
      <c r="V890" s="120"/>
      <c r="W890" s="115">
        <f>IFERROR(IF(V890="",0,(SUMIF($G$3:U$3,"金额-入",$G890:U890)-SUMIF($G$3:U$3,"金额-出",$G890:U890))/(SUMIF($G$3:U$3,"数量-入",$G890:U890)-SUMIF($G$3:U$3,"数量-出",$G890:U890))),0)</f>
        <v>0</v>
      </c>
      <c r="X890" s="115">
        <f t="shared" si="532"/>
        <v>0</v>
      </c>
      <c r="Y890" s="121"/>
      <c r="Z890" s="122"/>
      <c r="AA890" s="111"/>
      <c r="AB890" s="112"/>
      <c r="AC890" s="119">
        <f t="shared" si="533"/>
        <v>0</v>
      </c>
      <c r="AD890" s="120"/>
      <c r="AE890" s="115">
        <f>IFERROR(IF(AD890="",0,(SUMIF($G$3:AC$3,"金额-入",$G890:AC890)-SUMIF($G$3:AC$3,"金额-出",$G890:AC890))/(SUMIF($G$3:AC$3,"数量-入",$G890:AC890)-SUMIF($G$3:AC$3,"数量-出",$G890:AC890))),0)</f>
        <v>0</v>
      </c>
      <c r="AF890" s="115">
        <f t="shared" si="534"/>
        <v>0</v>
      </c>
      <c r="AG890" s="121"/>
      <c r="AH890" s="122"/>
      <c r="AI890" s="123"/>
      <c r="AJ890" s="112"/>
      <c r="AK890" s="119">
        <f t="shared" si="535"/>
        <v>0</v>
      </c>
      <c r="AL890" s="124"/>
      <c r="AM890" s="115">
        <f>IFERROR(IF(AL890="",0,(SUMIF($G$3:AK$3,"金额-入",$G890:AK890)-SUMIF($G$3:AK$3,"金额-出",$G890:AK890))/(SUMIF($G$3:AK$3,"数量-入",$G890:AK890)-SUMIF($G$3:AK$3,"数量-出",$G890:AK890))),0)</f>
        <v>0</v>
      </c>
      <c r="AN890" s="115">
        <f t="shared" si="536"/>
        <v>0</v>
      </c>
      <c r="AO890" s="125"/>
      <c r="AP890" s="126"/>
      <c r="AQ890" s="123"/>
      <c r="AR890" s="112"/>
      <c r="AS890" s="119">
        <f t="shared" si="537"/>
        <v>0</v>
      </c>
      <c r="AT890" s="124"/>
      <c r="AU890" s="115">
        <f>IFERROR(IF(AT890="",0,(SUMIF($G$3:AS$3,"金额-入",$G890:AS890)-SUMIF($G$3:AS$3,"金额-出",$G890:AS890))/(SUMIF($G$3:AS$3,"数量-入",$G890:AS890)-SUMIF($G$3:AS$3,"数量-出",$G890:AS890))),0)</f>
        <v>0</v>
      </c>
      <c r="AV890" s="115">
        <f t="shared" si="538"/>
        <v>0</v>
      </c>
      <c r="AW890" s="125"/>
      <c r="AX890" s="126"/>
      <c r="AY890" s="123"/>
      <c r="AZ890" s="112"/>
      <c r="BA890" s="119">
        <f t="shared" si="539"/>
        <v>0</v>
      </c>
      <c r="BB890" s="124"/>
      <c r="BC890" s="115">
        <f>IFERROR(IF(BB890="",0,(SUMIF($G$3:BA$3,"金额-入",$G890:BA890)-SUMIF($G$3:BA$3,"金额-出",$G890:BA890))/(SUMIF($G$3:BA$3,"数量-入",$G890:BA890)-SUMIF($G$3:BA$3,"数量-出",$G890:BA890))),0)</f>
        <v>0</v>
      </c>
      <c r="BD890" s="115">
        <f t="shared" si="540"/>
        <v>0</v>
      </c>
      <c r="BE890" s="125"/>
      <c r="BF890" s="126"/>
      <c r="BG890" s="123"/>
      <c r="BH890" s="112"/>
      <c r="BI890" s="119">
        <f t="shared" si="541"/>
        <v>0</v>
      </c>
      <c r="BJ890" s="124"/>
      <c r="BK890" s="115">
        <f>IFERROR(IF(BJ890="",0,(SUMIF($G$3:BI$3,"金额-入",$G890:BI890)-SUMIF($G$3:BI$3,"金额-出",$G890:BI890))/(SUMIF($G$3:BI$3,"数量-入",$G890:BI890)-SUMIF($G$3:BI$3,"数量-出",$G890:BI890))),0)</f>
        <v>0</v>
      </c>
      <c r="BL890" s="115">
        <f t="shared" si="542"/>
        <v>0</v>
      </c>
      <c r="BM890" s="125"/>
      <c r="BN890" s="126"/>
      <c r="BO890" s="123"/>
      <c r="BP890" s="112"/>
      <c r="BQ890" s="119">
        <f t="shared" si="543"/>
        <v>0</v>
      </c>
      <c r="BR890" s="124"/>
      <c r="BS890" s="115">
        <f>IFERROR(IF(BR890="",0,(SUMIF($G$3:BQ$3,"金额-入",$G890:BQ890)-SUMIF($G$3:BQ$3,"金额-出",$G890:BQ890))/(SUMIF($G$3:BQ$3,"数量-入",$G890:BQ890)-SUMIF($G$3:BQ$3,"数量-出",$G890:BQ890))),0)</f>
        <v>0</v>
      </c>
      <c r="BT890" s="115">
        <f t="shared" si="544"/>
        <v>0</v>
      </c>
      <c r="BU890" s="125"/>
      <c r="BV890" s="126"/>
      <c r="BW890" s="123"/>
      <c r="BX890" s="112"/>
      <c r="BY890" s="119">
        <f t="shared" si="545"/>
        <v>0</v>
      </c>
      <c r="BZ890" s="124"/>
      <c r="CA890" s="115">
        <f>IFERROR(IF(BZ890="",0,(SUMIF($G$3:BY$3,"金额-入",$G890:BY890)-SUMIF($G$3:BY$3,"金额-出",$G890:BY890))/(SUMIF($G$3:BY$3,"数量-入",$G890:BY890)-SUMIF($G$3:BY$3,"数量-出",$G890:BY890))),0)</f>
        <v>0</v>
      </c>
      <c r="CB890" s="115">
        <f t="shared" si="546"/>
        <v>0</v>
      </c>
      <c r="CC890" s="125"/>
      <c r="CD890" s="126"/>
      <c r="CE890" s="123"/>
      <c r="CF890" s="112"/>
      <c r="CG890" s="119">
        <f t="shared" si="547"/>
        <v>0</v>
      </c>
      <c r="CH890" s="124"/>
      <c r="CI890" s="115">
        <f>IFERROR(IF(CH890="",0,(SUMIF($G$3:CG$3,"金额-入",$G890:CG890)-SUMIF($G$3:CG$3,"金额-出",$G890:CG890))/(SUMIF($G$3:CG$3,"数量-入",$G890:CG890)-SUMIF($G$3:CG$3,"数量-出",$G890:CG890))),0)</f>
        <v>0</v>
      </c>
      <c r="CJ890" s="115">
        <f t="shared" si="548"/>
        <v>0</v>
      </c>
      <c r="CK890" s="125"/>
      <c r="CL890" s="126"/>
      <c r="CM890" s="123"/>
      <c r="CN890" s="112"/>
      <c r="CO890" s="119">
        <f t="shared" si="549"/>
        <v>0</v>
      </c>
      <c r="CP890" s="124"/>
      <c r="CQ890" s="115">
        <f>IFERROR(IF(CP890="",0,(SUMIF($G$3:CO$3,"金额-入",$G890:CO890)-SUMIF($G$3:CO$3,"金额-出",$G890:CO890))/(SUMIF($G$3:CO$3,"数量-入",$G890:CO890)-SUMIF($G$3:CO$3,"数量-出",$G890:CO890))),0)</f>
        <v>0</v>
      </c>
      <c r="CR890" s="115">
        <f t="shared" si="550"/>
        <v>0</v>
      </c>
      <c r="CS890" s="125"/>
      <c r="CT890" s="126"/>
      <c r="CU890" s="123"/>
      <c r="CV890" s="112"/>
      <c r="CW890" s="119">
        <f t="shared" si="551"/>
        <v>0</v>
      </c>
      <c r="CX890" s="124"/>
      <c r="CY890" s="115">
        <f>IFERROR(IF(CX890="",0,(SUMIF($G$3:CW$3,"金额-入",$G890:CW890)-SUMIF($G$3:CW$3,"金额-出",$G890:CW890))/(SUMIF($G$3:CW$3,"数量-入",$G890:CW890)-SUMIF($G$3:CW$3,"数量-出",$G890:CW890))),0)</f>
        <v>0</v>
      </c>
      <c r="CZ890" s="115">
        <f t="shared" si="552"/>
        <v>0</v>
      </c>
      <c r="DA890" s="125"/>
      <c r="DB890" s="126"/>
      <c r="DC890" s="123"/>
      <c r="DD890" s="112"/>
      <c r="DE890" s="119">
        <f t="shared" si="553"/>
        <v>0</v>
      </c>
      <c r="DF890" s="124"/>
      <c r="DG890" s="115">
        <f>IFERROR(IF(DF890="",0,(SUMIF($G$3:DE$3,"金额-入",$G890:DE890)-SUMIF($G$3:DE$3,"金额-出",$G890:DE890))/(SUMIF($G$3:DE$3,"数量-入",$G890:DE890)-SUMIF($G$3:DE$3,"数量-出",$G890:DE890))),0)</f>
        <v>0</v>
      </c>
      <c r="DH890" s="115">
        <f t="shared" si="554"/>
        <v>0</v>
      </c>
      <c r="DI890" s="125"/>
      <c r="DJ890" s="126"/>
      <c r="DK890" s="109">
        <f t="array" ref="DK890">MIN(IF(($G$3:$DJ$3="单价")*(G890:DJ890&lt;&gt;0),G890:DJ890))</f>
        <v>0</v>
      </c>
      <c r="DL890" s="97">
        <f t="array" ref="DL890">MAX(IF($G$3:$DJ$3="单价",G890:DJ890))</f>
        <v>0</v>
      </c>
      <c r="DM890" s="115">
        <f t="shared" si="555"/>
        <v>0</v>
      </c>
      <c r="DN890" s="127"/>
      <c r="DO890" s="2"/>
      <c r="DP890" s="11">
        <f t="shared" si="556"/>
        <v>0</v>
      </c>
      <c r="DQ890" s="11">
        <f t="shared" si="557"/>
        <v>0</v>
      </c>
      <c r="DR890" s="11"/>
      <c r="DS890" s="11"/>
      <c r="DT890" s="11"/>
      <c r="DU890" s="2"/>
      <c r="DV890" s="2"/>
      <c r="DW890" s="2"/>
      <c r="DX890" s="2"/>
      <c r="DY890" s="2"/>
    </row>
    <row r="891" spans="1:129" ht="18" hidden="1" customHeight="1" outlineLevel="1" x14ac:dyDescent="0.15">
      <c r="A891" s="2"/>
      <c r="B891" s="53">
        <f t="shared" si="520"/>
        <v>887</v>
      </c>
      <c r="C891" s="5"/>
      <c r="D891" s="6"/>
      <c r="E891" s="7"/>
      <c r="F891" s="8"/>
      <c r="G891" s="111"/>
      <c r="H891" s="112"/>
      <c r="I891" s="113">
        <f t="shared" si="523"/>
        <v>0</v>
      </c>
      <c r="J891" s="114">
        <f t="shared" si="524"/>
        <v>0</v>
      </c>
      <c r="K891" s="115">
        <f t="shared" si="521"/>
        <v>0</v>
      </c>
      <c r="L891" s="113">
        <f t="shared" si="525"/>
        <v>0</v>
      </c>
      <c r="M891" s="114">
        <f t="shared" si="526"/>
        <v>0</v>
      </c>
      <c r="N891" s="115">
        <f t="shared" si="522"/>
        <v>0</v>
      </c>
      <c r="O891" s="113">
        <f t="shared" si="527"/>
        <v>0</v>
      </c>
      <c r="P891" s="116">
        <f t="shared" si="528"/>
        <v>0</v>
      </c>
      <c r="Q891" s="117">
        <f t="shared" si="529"/>
        <v>0</v>
      </c>
      <c r="R891" s="118">
        <f t="shared" si="530"/>
        <v>0</v>
      </c>
      <c r="S891" s="111"/>
      <c r="T891" s="112"/>
      <c r="U891" s="119">
        <f t="shared" si="531"/>
        <v>0</v>
      </c>
      <c r="V891" s="120"/>
      <c r="W891" s="115">
        <f>IFERROR(IF(V891="",0,(SUMIF($G$3:U$3,"金额-入",$G891:U891)-SUMIF($G$3:U$3,"金额-出",$G891:U891))/(SUMIF($G$3:U$3,"数量-入",$G891:U891)-SUMIF($G$3:U$3,"数量-出",$G891:U891))),0)</f>
        <v>0</v>
      </c>
      <c r="X891" s="115">
        <f t="shared" si="532"/>
        <v>0</v>
      </c>
      <c r="Y891" s="121"/>
      <c r="Z891" s="122"/>
      <c r="AA891" s="111"/>
      <c r="AB891" s="112"/>
      <c r="AC891" s="119">
        <f t="shared" si="533"/>
        <v>0</v>
      </c>
      <c r="AD891" s="120"/>
      <c r="AE891" s="115">
        <f>IFERROR(IF(AD891="",0,(SUMIF($G$3:AC$3,"金额-入",$G891:AC891)-SUMIF($G$3:AC$3,"金额-出",$G891:AC891))/(SUMIF($G$3:AC$3,"数量-入",$G891:AC891)-SUMIF($G$3:AC$3,"数量-出",$G891:AC891))),0)</f>
        <v>0</v>
      </c>
      <c r="AF891" s="115">
        <f t="shared" si="534"/>
        <v>0</v>
      </c>
      <c r="AG891" s="121"/>
      <c r="AH891" s="122"/>
      <c r="AI891" s="123"/>
      <c r="AJ891" s="112"/>
      <c r="AK891" s="119">
        <f t="shared" si="535"/>
        <v>0</v>
      </c>
      <c r="AL891" s="124"/>
      <c r="AM891" s="115">
        <f>IFERROR(IF(AL891="",0,(SUMIF($G$3:AK$3,"金额-入",$G891:AK891)-SUMIF($G$3:AK$3,"金额-出",$G891:AK891))/(SUMIF($G$3:AK$3,"数量-入",$G891:AK891)-SUMIF($G$3:AK$3,"数量-出",$G891:AK891))),0)</f>
        <v>0</v>
      </c>
      <c r="AN891" s="115">
        <f t="shared" si="536"/>
        <v>0</v>
      </c>
      <c r="AO891" s="125"/>
      <c r="AP891" s="126"/>
      <c r="AQ891" s="123"/>
      <c r="AR891" s="112"/>
      <c r="AS891" s="119">
        <f t="shared" si="537"/>
        <v>0</v>
      </c>
      <c r="AT891" s="124"/>
      <c r="AU891" s="115">
        <f>IFERROR(IF(AT891="",0,(SUMIF($G$3:AS$3,"金额-入",$G891:AS891)-SUMIF($G$3:AS$3,"金额-出",$G891:AS891))/(SUMIF($G$3:AS$3,"数量-入",$G891:AS891)-SUMIF($G$3:AS$3,"数量-出",$G891:AS891))),0)</f>
        <v>0</v>
      </c>
      <c r="AV891" s="115">
        <f t="shared" si="538"/>
        <v>0</v>
      </c>
      <c r="AW891" s="125"/>
      <c r="AX891" s="126"/>
      <c r="AY891" s="123"/>
      <c r="AZ891" s="112"/>
      <c r="BA891" s="119">
        <f t="shared" si="539"/>
        <v>0</v>
      </c>
      <c r="BB891" s="124"/>
      <c r="BC891" s="115">
        <f>IFERROR(IF(BB891="",0,(SUMIF($G$3:BA$3,"金额-入",$G891:BA891)-SUMIF($G$3:BA$3,"金额-出",$G891:BA891))/(SUMIF($G$3:BA$3,"数量-入",$G891:BA891)-SUMIF($G$3:BA$3,"数量-出",$G891:BA891))),0)</f>
        <v>0</v>
      </c>
      <c r="BD891" s="115">
        <f t="shared" si="540"/>
        <v>0</v>
      </c>
      <c r="BE891" s="125"/>
      <c r="BF891" s="126"/>
      <c r="BG891" s="123"/>
      <c r="BH891" s="112"/>
      <c r="BI891" s="119">
        <f t="shared" si="541"/>
        <v>0</v>
      </c>
      <c r="BJ891" s="124"/>
      <c r="BK891" s="115">
        <f>IFERROR(IF(BJ891="",0,(SUMIF($G$3:BI$3,"金额-入",$G891:BI891)-SUMIF($G$3:BI$3,"金额-出",$G891:BI891))/(SUMIF($G$3:BI$3,"数量-入",$G891:BI891)-SUMIF($G$3:BI$3,"数量-出",$G891:BI891))),0)</f>
        <v>0</v>
      </c>
      <c r="BL891" s="115">
        <f t="shared" si="542"/>
        <v>0</v>
      </c>
      <c r="BM891" s="125"/>
      <c r="BN891" s="126"/>
      <c r="BO891" s="123"/>
      <c r="BP891" s="112"/>
      <c r="BQ891" s="119">
        <f t="shared" si="543"/>
        <v>0</v>
      </c>
      <c r="BR891" s="124"/>
      <c r="BS891" s="115">
        <f>IFERROR(IF(BR891="",0,(SUMIF($G$3:BQ$3,"金额-入",$G891:BQ891)-SUMIF($G$3:BQ$3,"金额-出",$G891:BQ891))/(SUMIF($G$3:BQ$3,"数量-入",$G891:BQ891)-SUMIF($G$3:BQ$3,"数量-出",$G891:BQ891))),0)</f>
        <v>0</v>
      </c>
      <c r="BT891" s="115">
        <f t="shared" si="544"/>
        <v>0</v>
      </c>
      <c r="BU891" s="125"/>
      <c r="BV891" s="126"/>
      <c r="BW891" s="123"/>
      <c r="BX891" s="112"/>
      <c r="BY891" s="119">
        <f t="shared" si="545"/>
        <v>0</v>
      </c>
      <c r="BZ891" s="124"/>
      <c r="CA891" s="115">
        <f>IFERROR(IF(BZ891="",0,(SUMIF($G$3:BY$3,"金额-入",$G891:BY891)-SUMIF($G$3:BY$3,"金额-出",$G891:BY891))/(SUMIF($G$3:BY$3,"数量-入",$G891:BY891)-SUMIF($G$3:BY$3,"数量-出",$G891:BY891))),0)</f>
        <v>0</v>
      </c>
      <c r="CB891" s="115">
        <f t="shared" si="546"/>
        <v>0</v>
      </c>
      <c r="CC891" s="125"/>
      <c r="CD891" s="126"/>
      <c r="CE891" s="123"/>
      <c r="CF891" s="112"/>
      <c r="CG891" s="119">
        <f t="shared" si="547"/>
        <v>0</v>
      </c>
      <c r="CH891" s="124"/>
      <c r="CI891" s="115">
        <f>IFERROR(IF(CH891="",0,(SUMIF($G$3:CG$3,"金额-入",$G891:CG891)-SUMIF($G$3:CG$3,"金额-出",$G891:CG891))/(SUMIF($G$3:CG$3,"数量-入",$G891:CG891)-SUMIF($G$3:CG$3,"数量-出",$G891:CG891))),0)</f>
        <v>0</v>
      </c>
      <c r="CJ891" s="115">
        <f t="shared" si="548"/>
        <v>0</v>
      </c>
      <c r="CK891" s="125"/>
      <c r="CL891" s="126"/>
      <c r="CM891" s="123"/>
      <c r="CN891" s="112"/>
      <c r="CO891" s="119">
        <f t="shared" si="549"/>
        <v>0</v>
      </c>
      <c r="CP891" s="124"/>
      <c r="CQ891" s="115">
        <f>IFERROR(IF(CP891="",0,(SUMIF($G$3:CO$3,"金额-入",$G891:CO891)-SUMIF($G$3:CO$3,"金额-出",$G891:CO891))/(SUMIF($G$3:CO$3,"数量-入",$G891:CO891)-SUMIF($G$3:CO$3,"数量-出",$G891:CO891))),0)</f>
        <v>0</v>
      </c>
      <c r="CR891" s="115">
        <f t="shared" si="550"/>
        <v>0</v>
      </c>
      <c r="CS891" s="125"/>
      <c r="CT891" s="126"/>
      <c r="CU891" s="123"/>
      <c r="CV891" s="112"/>
      <c r="CW891" s="119">
        <f t="shared" si="551"/>
        <v>0</v>
      </c>
      <c r="CX891" s="124"/>
      <c r="CY891" s="115">
        <f>IFERROR(IF(CX891="",0,(SUMIF($G$3:CW$3,"金额-入",$G891:CW891)-SUMIF($G$3:CW$3,"金额-出",$G891:CW891))/(SUMIF($G$3:CW$3,"数量-入",$G891:CW891)-SUMIF($G$3:CW$3,"数量-出",$G891:CW891))),0)</f>
        <v>0</v>
      </c>
      <c r="CZ891" s="115">
        <f t="shared" si="552"/>
        <v>0</v>
      </c>
      <c r="DA891" s="125"/>
      <c r="DB891" s="126"/>
      <c r="DC891" s="123"/>
      <c r="DD891" s="112"/>
      <c r="DE891" s="119">
        <f t="shared" si="553"/>
        <v>0</v>
      </c>
      <c r="DF891" s="124"/>
      <c r="DG891" s="115">
        <f>IFERROR(IF(DF891="",0,(SUMIF($G$3:DE$3,"金额-入",$G891:DE891)-SUMIF($G$3:DE$3,"金额-出",$G891:DE891))/(SUMIF($G$3:DE$3,"数量-入",$G891:DE891)-SUMIF($G$3:DE$3,"数量-出",$G891:DE891))),0)</f>
        <v>0</v>
      </c>
      <c r="DH891" s="115">
        <f t="shared" si="554"/>
        <v>0</v>
      </c>
      <c r="DI891" s="125"/>
      <c r="DJ891" s="126"/>
      <c r="DK891" s="109">
        <f t="array" ref="DK891">MIN(IF(($G$3:$DJ$3="单价")*(G891:DJ891&lt;&gt;0),G891:DJ891))</f>
        <v>0</v>
      </c>
      <c r="DL891" s="97">
        <f t="array" ref="DL891">MAX(IF($G$3:$DJ$3="单价",G891:DJ891))</f>
        <v>0</v>
      </c>
      <c r="DM891" s="115">
        <f t="shared" si="555"/>
        <v>0</v>
      </c>
      <c r="DN891" s="127"/>
      <c r="DO891" s="2"/>
      <c r="DP891" s="11">
        <f t="shared" si="556"/>
        <v>0</v>
      </c>
      <c r="DQ891" s="11">
        <f t="shared" si="557"/>
        <v>0</v>
      </c>
      <c r="DR891" s="11"/>
      <c r="DS891" s="11"/>
      <c r="DT891" s="11"/>
      <c r="DU891" s="2"/>
      <c r="DV891" s="2"/>
      <c r="DW891" s="2"/>
      <c r="DX891" s="2"/>
      <c r="DY891" s="2"/>
    </row>
    <row r="892" spans="1:129" ht="18" hidden="1" customHeight="1" outlineLevel="1" x14ac:dyDescent="0.15">
      <c r="A892" s="2"/>
      <c r="B892" s="53">
        <f t="shared" si="520"/>
        <v>888</v>
      </c>
      <c r="C892" s="5"/>
      <c r="D892" s="6"/>
      <c r="E892" s="7"/>
      <c r="F892" s="8"/>
      <c r="G892" s="111"/>
      <c r="H892" s="112"/>
      <c r="I892" s="113">
        <f t="shared" si="523"/>
        <v>0</v>
      </c>
      <c r="J892" s="114">
        <f t="shared" si="524"/>
        <v>0</v>
      </c>
      <c r="K892" s="115">
        <f t="shared" si="521"/>
        <v>0</v>
      </c>
      <c r="L892" s="113">
        <f t="shared" si="525"/>
        <v>0</v>
      </c>
      <c r="M892" s="114">
        <f t="shared" si="526"/>
        <v>0</v>
      </c>
      <c r="N892" s="115">
        <f t="shared" si="522"/>
        <v>0</v>
      </c>
      <c r="O892" s="113">
        <f t="shared" si="527"/>
        <v>0</v>
      </c>
      <c r="P892" s="116">
        <f t="shared" si="528"/>
        <v>0</v>
      </c>
      <c r="Q892" s="117">
        <f t="shared" si="529"/>
        <v>0</v>
      </c>
      <c r="R892" s="118">
        <f t="shared" si="530"/>
        <v>0</v>
      </c>
      <c r="S892" s="111"/>
      <c r="T892" s="112"/>
      <c r="U892" s="119">
        <f t="shared" si="531"/>
        <v>0</v>
      </c>
      <c r="V892" s="120"/>
      <c r="W892" s="115">
        <f>IFERROR(IF(V892="",0,(SUMIF($G$3:U$3,"金额-入",$G892:U892)-SUMIF($G$3:U$3,"金额-出",$G892:U892))/(SUMIF($G$3:U$3,"数量-入",$G892:U892)-SUMIF($G$3:U$3,"数量-出",$G892:U892))),0)</f>
        <v>0</v>
      </c>
      <c r="X892" s="115">
        <f t="shared" si="532"/>
        <v>0</v>
      </c>
      <c r="Y892" s="121"/>
      <c r="Z892" s="122"/>
      <c r="AA892" s="111"/>
      <c r="AB892" s="112"/>
      <c r="AC892" s="119">
        <f t="shared" si="533"/>
        <v>0</v>
      </c>
      <c r="AD892" s="120"/>
      <c r="AE892" s="115">
        <f>IFERROR(IF(AD892="",0,(SUMIF($G$3:AC$3,"金额-入",$G892:AC892)-SUMIF($G$3:AC$3,"金额-出",$G892:AC892))/(SUMIF($G$3:AC$3,"数量-入",$G892:AC892)-SUMIF($G$3:AC$3,"数量-出",$G892:AC892))),0)</f>
        <v>0</v>
      </c>
      <c r="AF892" s="115">
        <f t="shared" si="534"/>
        <v>0</v>
      </c>
      <c r="AG892" s="121"/>
      <c r="AH892" s="122"/>
      <c r="AI892" s="123"/>
      <c r="AJ892" s="112"/>
      <c r="AK892" s="119">
        <f t="shared" si="535"/>
        <v>0</v>
      </c>
      <c r="AL892" s="124"/>
      <c r="AM892" s="115">
        <f>IFERROR(IF(AL892="",0,(SUMIF($G$3:AK$3,"金额-入",$G892:AK892)-SUMIF($G$3:AK$3,"金额-出",$G892:AK892))/(SUMIF($G$3:AK$3,"数量-入",$G892:AK892)-SUMIF($G$3:AK$3,"数量-出",$G892:AK892))),0)</f>
        <v>0</v>
      </c>
      <c r="AN892" s="115">
        <f t="shared" si="536"/>
        <v>0</v>
      </c>
      <c r="AO892" s="125"/>
      <c r="AP892" s="126"/>
      <c r="AQ892" s="123"/>
      <c r="AR892" s="112"/>
      <c r="AS892" s="119">
        <f t="shared" si="537"/>
        <v>0</v>
      </c>
      <c r="AT892" s="124"/>
      <c r="AU892" s="115">
        <f>IFERROR(IF(AT892="",0,(SUMIF($G$3:AS$3,"金额-入",$G892:AS892)-SUMIF($G$3:AS$3,"金额-出",$G892:AS892))/(SUMIF($G$3:AS$3,"数量-入",$G892:AS892)-SUMIF($G$3:AS$3,"数量-出",$G892:AS892))),0)</f>
        <v>0</v>
      </c>
      <c r="AV892" s="115">
        <f t="shared" si="538"/>
        <v>0</v>
      </c>
      <c r="AW892" s="125"/>
      <c r="AX892" s="126"/>
      <c r="AY892" s="123"/>
      <c r="AZ892" s="112"/>
      <c r="BA892" s="119">
        <f t="shared" si="539"/>
        <v>0</v>
      </c>
      <c r="BB892" s="124"/>
      <c r="BC892" s="115">
        <f>IFERROR(IF(BB892="",0,(SUMIF($G$3:BA$3,"金额-入",$G892:BA892)-SUMIF($G$3:BA$3,"金额-出",$G892:BA892))/(SUMIF($G$3:BA$3,"数量-入",$G892:BA892)-SUMIF($G$3:BA$3,"数量-出",$G892:BA892))),0)</f>
        <v>0</v>
      </c>
      <c r="BD892" s="115">
        <f t="shared" si="540"/>
        <v>0</v>
      </c>
      <c r="BE892" s="125"/>
      <c r="BF892" s="126"/>
      <c r="BG892" s="123"/>
      <c r="BH892" s="112"/>
      <c r="BI892" s="119">
        <f t="shared" si="541"/>
        <v>0</v>
      </c>
      <c r="BJ892" s="124"/>
      <c r="BK892" s="115">
        <f>IFERROR(IF(BJ892="",0,(SUMIF($G$3:BI$3,"金额-入",$G892:BI892)-SUMIF($G$3:BI$3,"金额-出",$G892:BI892))/(SUMIF($G$3:BI$3,"数量-入",$G892:BI892)-SUMIF($G$3:BI$3,"数量-出",$G892:BI892))),0)</f>
        <v>0</v>
      </c>
      <c r="BL892" s="115">
        <f t="shared" si="542"/>
        <v>0</v>
      </c>
      <c r="BM892" s="125"/>
      <c r="BN892" s="126"/>
      <c r="BO892" s="123"/>
      <c r="BP892" s="112"/>
      <c r="BQ892" s="119">
        <f t="shared" si="543"/>
        <v>0</v>
      </c>
      <c r="BR892" s="124"/>
      <c r="BS892" s="115">
        <f>IFERROR(IF(BR892="",0,(SUMIF($G$3:BQ$3,"金额-入",$G892:BQ892)-SUMIF($G$3:BQ$3,"金额-出",$G892:BQ892))/(SUMIF($G$3:BQ$3,"数量-入",$G892:BQ892)-SUMIF($G$3:BQ$3,"数量-出",$G892:BQ892))),0)</f>
        <v>0</v>
      </c>
      <c r="BT892" s="115">
        <f t="shared" si="544"/>
        <v>0</v>
      </c>
      <c r="BU892" s="125"/>
      <c r="BV892" s="126"/>
      <c r="BW892" s="123"/>
      <c r="BX892" s="112"/>
      <c r="BY892" s="119">
        <f t="shared" si="545"/>
        <v>0</v>
      </c>
      <c r="BZ892" s="124"/>
      <c r="CA892" s="115">
        <f>IFERROR(IF(BZ892="",0,(SUMIF($G$3:BY$3,"金额-入",$G892:BY892)-SUMIF($G$3:BY$3,"金额-出",$G892:BY892))/(SUMIF($G$3:BY$3,"数量-入",$G892:BY892)-SUMIF($G$3:BY$3,"数量-出",$G892:BY892))),0)</f>
        <v>0</v>
      </c>
      <c r="CB892" s="115">
        <f t="shared" si="546"/>
        <v>0</v>
      </c>
      <c r="CC892" s="125"/>
      <c r="CD892" s="126"/>
      <c r="CE892" s="123"/>
      <c r="CF892" s="112"/>
      <c r="CG892" s="119">
        <f t="shared" si="547"/>
        <v>0</v>
      </c>
      <c r="CH892" s="124"/>
      <c r="CI892" s="115">
        <f>IFERROR(IF(CH892="",0,(SUMIF($G$3:CG$3,"金额-入",$G892:CG892)-SUMIF($G$3:CG$3,"金额-出",$G892:CG892))/(SUMIF($G$3:CG$3,"数量-入",$G892:CG892)-SUMIF($G$3:CG$3,"数量-出",$G892:CG892))),0)</f>
        <v>0</v>
      </c>
      <c r="CJ892" s="115">
        <f t="shared" si="548"/>
        <v>0</v>
      </c>
      <c r="CK892" s="125"/>
      <c r="CL892" s="126"/>
      <c r="CM892" s="123"/>
      <c r="CN892" s="112"/>
      <c r="CO892" s="119">
        <f t="shared" si="549"/>
        <v>0</v>
      </c>
      <c r="CP892" s="124"/>
      <c r="CQ892" s="115">
        <f>IFERROR(IF(CP892="",0,(SUMIF($G$3:CO$3,"金额-入",$G892:CO892)-SUMIF($G$3:CO$3,"金额-出",$G892:CO892))/(SUMIF($G$3:CO$3,"数量-入",$G892:CO892)-SUMIF($G$3:CO$3,"数量-出",$G892:CO892))),0)</f>
        <v>0</v>
      </c>
      <c r="CR892" s="115">
        <f t="shared" si="550"/>
        <v>0</v>
      </c>
      <c r="CS892" s="125"/>
      <c r="CT892" s="126"/>
      <c r="CU892" s="123"/>
      <c r="CV892" s="112"/>
      <c r="CW892" s="119">
        <f t="shared" si="551"/>
        <v>0</v>
      </c>
      <c r="CX892" s="124"/>
      <c r="CY892" s="115">
        <f>IFERROR(IF(CX892="",0,(SUMIF($G$3:CW$3,"金额-入",$G892:CW892)-SUMIF($G$3:CW$3,"金额-出",$G892:CW892))/(SUMIF($G$3:CW$3,"数量-入",$G892:CW892)-SUMIF($G$3:CW$3,"数量-出",$G892:CW892))),0)</f>
        <v>0</v>
      </c>
      <c r="CZ892" s="115">
        <f t="shared" si="552"/>
        <v>0</v>
      </c>
      <c r="DA892" s="125"/>
      <c r="DB892" s="126"/>
      <c r="DC892" s="123"/>
      <c r="DD892" s="112"/>
      <c r="DE892" s="119">
        <f t="shared" si="553"/>
        <v>0</v>
      </c>
      <c r="DF892" s="124"/>
      <c r="DG892" s="115">
        <f>IFERROR(IF(DF892="",0,(SUMIF($G$3:DE$3,"金额-入",$G892:DE892)-SUMIF($G$3:DE$3,"金额-出",$G892:DE892))/(SUMIF($G$3:DE$3,"数量-入",$G892:DE892)-SUMIF($G$3:DE$3,"数量-出",$G892:DE892))),0)</f>
        <v>0</v>
      </c>
      <c r="DH892" s="115">
        <f t="shared" si="554"/>
        <v>0</v>
      </c>
      <c r="DI892" s="125"/>
      <c r="DJ892" s="126"/>
      <c r="DK892" s="109">
        <f t="array" ref="DK892">MIN(IF(($G$3:$DJ$3="单价")*(G892:DJ892&lt;&gt;0),G892:DJ892))</f>
        <v>0</v>
      </c>
      <c r="DL892" s="97">
        <f t="array" ref="DL892">MAX(IF($G$3:$DJ$3="单价",G892:DJ892))</f>
        <v>0</v>
      </c>
      <c r="DM892" s="115">
        <f t="shared" si="555"/>
        <v>0</v>
      </c>
      <c r="DN892" s="127"/>
      <c r="DO892" s="2"/>
      <c r="DP892" s="11">
        <f t="shared" si="556"/>
        <v>0</v>
      </c>
      <c r="DQ892" s="11">
        <f t="shared" si="557"/>
        <v>0</v>
      </c>
      <c r="DR892" s="11"/>
      <c r="DS892" s="11"/>
      <c r="DT892" s="11"/>
      <c r="DU892" s="2"/>
      <c r="DV892" s="2"/>
      <c r="DW892" s="2"/>
      <c r="DX892" s="2"/>
      <c r="DY892" s="2"/>
    </row>
    <row r="893" spans="1:129" ht="18" hidden="1" customHeight="1" outlineLevel="1" x14ac:dyDescent="0.15">
      <c r="A893" s="2"/>
      <c r="B893" s="53">
        <f t="shared" si="520"/>
        <v>889</v>
      </c>
      <c r="C893" s="5"/>
      <c r="D893" s="6"/>
      <c r="E893" s="7"/>
      <c r="F893" s="8"/>
      <c r="G893" s="111"/>
      <c r="H893" s="112"/>
      <c r="I893" s="113">
        <f t="shared" si="523"/>
        <v>0</v>
      </c>
      <c r="J893" s="114">
        <f t="shared" si="524"/>
        <v>0</v>
      </c>
      <c r="K893" s="115">
        <f t="shared" si="521"/>
        <v>0</v>
      </c>
      <c r="L893" s="113">
        <f t="shared" si="525"/>
        <v>0</v>
      </c>
      <c r="M893" s="114">
        <f t="shared" si="526"/>
        <v>0</v>
      </c>
      <c r="N893" s="115">
        <f t="shared" si="522"/>
        <v>0</v>
      </c>
      <c r="O893" s="113">
        <f t="shared" si="527"/>
        <v>0</v>
      </c>
      <c r="P893" s="116">
        <f t="shared" si="528"/>
        <v>0</v>
      </c>
      <c r="Q893" s="117">
        <f t="shared" si="529"/>
        <v>0</v>
      </c>
      <c r="R893" s="118">
        <f t="shared" si="530"/>
        <v>0</v>
      </c>
      <c r="S893" s="111"/>
      <c r="T893" s="112"/>
      <c r="U893" s="119">
        <f t="shared" si="531"/>
        <v>0</v>
      </c>
      <c r="V893" s="120"/>
      <c r="W893" s="115">
        <f>IFERROR(IF(V893="",0,(SUMIF($G$3:U$3,"金额-入",$G893:U893)-SUMIF($G$3:U$3,"金额-出",$G893:U893))/(SUMIF($G$3:U$3,"数量-入",$G893:U893)-SUMIF($G$3:U$3,"数量-出",$G893:U893))),0)</f>
        <v>0</v>
      </c>
      <c r="X893" s="115">
        <f t="shared" si="532"/>
        <v>0</v>
      </c>
      <c r="Y893" s="121"/>
      <c r="Z893" s="122"/>
      <c r="AA893" s="111"/>
      <c r="AB893" s="112"/>
      <c r="AC893" s="119">
        <f t="shared" si="533"/>
        <v>0</v>
      </c>
      <c r="AD893" s="120"/>
      <c r="AE893" s="115">
        <f>IFERROR(IF(AD893="",0,(SUMIF($G$3:AC$3,"金额-入",$G893:AC893)-SUMIF($G$3:AC$3,"金额-出",$G893:AC893))/(SUMIF($G$3:AC$3,"数量-入",$G893:AC893)-SUMIF($G$3:AC$3,"数量-出",$G893:AC893))),0)</f>
        <v>0</v>
      </c>
      <c r="AF893" s="115">
        <f t="shared" si="534"/>
        <v>0</v>
      </c>
      <c r="AG893" s="121"/>
      <c r="AH893" s="122"/>
      <c r="AI893" s="123"/>
      <c r="AJ893" s="112"/>
      <c r="AK893" s="119">
        <f t="shared" si="535"/>
        <v>0</v>
      </c>
      <c r="AL893" s="124"/>
      <c r="AM893" s="115">
        <f>IFERROR(IF(AL893="",0,(SUMIF($G$3:AK$3,"金额-入",$G893:AK893)-SUMIF($G$3:AK$3,"金额-出",$G893:AK893))/(SUMIF($G$3:AK$3,"数量-入",$G893:AK893)-SUMIF($G$3:AK$3,"数量-出",$G893:AK893))),0)</f>
        <v>0</v>
      </c>
      <c r="AN893" s="115">
        <f t="shared" si="536"/>
        <v>0</v>
      </c>
      <c r="AO893" s="125"/>
      <c r="AP893" s="126"/>
      <c r="AQ893" s="123"/>
      <c r="AR893" s="112"/>
      <c r="AS893" s="119">
        <f t="shared" si="537"/>
        <v>0</v>
      </c>
      <c r="AT893" s="124"/>
      <c r="AU893" s="115">
        <f>IFERROR(IF(AT893="",0,(SUMIF($G$3:AS$3,"金额-入",$G893:AS893)-SUMIF($G$3:AS$3,"金额-出",$G893:AS893))/(SUMIF($G$3:AS$3,"数量-入",$G893:AS893)-SUMIF($G$3:AS$3,"数量-出",$G893:AS893))),0)</f>
        <v>0</v>
      </c>
      <c r="AV893" s="115">
        <f t="shared" si="538"/>
        <v>0</v>
      </c>
      <c r="AW893" s="125"/>
      <c r="AX893" s="126"/>
      <c r="AY893" s="123"/>
      <c r="AZ893" s="112"/>
      <c r="BA893" s="119">
        <f t="shared" si="539"/>
        <v>0</v>
      </c>
      <c r="BB893" s="124"/>
      <c r="BC893" s="115">
        <f>IFERROR(IF(BB893="",0,(SUMIF($G$3:BA$3,"金额-入",$G893:BA893)-SUMIF($G$3:BA$3,"金额-出",$G893:BA893))/(SUMIF($G$3:BA$3,"数量-入",$G893:BA893)-SUMIF($G$3:BA$3,"数量-出",$G893:BA893))),0)</f>
        <v>0</v>
      </c>
      <c r="BD893" s="115">
        <f t="shared" si="540"/>
        <v>0</v>
      </c>
      <c r="BE893" s="125"/>
      <c r="BF893" s="126"/>
      <c r="BG893" s="123"/>
      <c r="BH893" s="112"/>
      <c r="BI893" s="119">
        <f t="shared" si="541"/>
        <v>0</v>
      </c>
      <c r="BJ893" s="124"/>
      <c r="BK893" s="115">
        <f>IFERROR(IF(BJ893="",0,(SUMIF($G$3:BI$3,"金额-入",$G893:BI893)-SUMIF($G$3:BI$3,"金额-出",$G893:BI893))/(SUMIF($G$3:BI$3,"数量-入",$G893:BI893)-SUMIF($G$3:BI$3,"数量-出",$G893:BI893))),0)</f>
        <v>0</v>
      </c>
      <c r="BL893" s="115">
        <f t="shared" si="542"/>
        <v>0</v>
      </c>
      <c r="BM893" s="125"/>
      <c r="BN893" s="126"/>
      <c r="BO893" s="123"/>
      <c r="BP893" s="112"/>
      <c r="BQ893" s="119">
        <f t="shared" si="543"/>
        <v>0</v>
      </c>
      <c r="BR893" s="124"/>
      <c r="BS893" s="115">
        <f>IFERROR(IF(BR893="",0,(SUMIF($G$3:BQ$3,"金额-入",$G893:BQ893)-SUMIF($G$3:BQ$3,"金额-出",$G893:BQ893))/(SUMIF($G$3:BQ$3,"数量-入",$G893:BQ893)-SUMIF($G$3:BQ$3,"数量-出",$G893:BQ893))),0)</f>
        <v>0</v>
      </c>
      <c r="BT893" s="115">
        <f t="shared" si="544"/>
        <v>0</v>
      </c>
      <c r="BU893" s="125"/>
      <c r="BV893" s="126"/>
      <c r="BW893" s="123"/>
      <c r="BX893" s="112"/>
      <c r="BY893" s="119">
        <f t="shared" si="545"/>
        <v>0</v>
      </c>
      <c r="BZ893" s="124"/>
      <c r="CA893" s="115">
        <f>IFERROR(IF(BZ893="",0,(SUMIF($G$3:BY$3,"金额-入",$G893:BY893)-SUMIF($G$3:BY$3,"金额-出",$G893:BY893))/(SUMIF($G$3:BY$3,"数量-入",$G893:BY893)-SUMIF($G$3:BY$3,"数量-出",$G893:BY893))),0)</f>
        <v>0</v>
      </c>
      <c r="CB893" s="115">
        <f t="shared" si="546"/>
        <v>0</v>
      </c>
      <c r="CC893" s="125"/>
      <c r="CD893" s="126"/>
      <c r="CE893" s="123"/>
      <c r="CF893" s="112"/>
      <c r="CG893" s="119">
        <f t="shared" si="547"/>
        <v>0</v>
      </c>
      <c r="CH893" s="124"/>
      <c r="CI893" s="115">
        <f>IFERROR(IF(CH893="",0,(SUMIF($G$3:CG$3,"金额-入",$G893:CG893)-SUMIF($G$3:CG$3,"金额-出",$G893:CG893))/(SUMIF($G$3:CG$3,"数量-入",$G893:CG893)-SUMIF($G$3:CG$3,"数量-出",$G893:CG893))),0)</f>
        <v>0</v>
      </c>
      <c r="CJ893" s="115">
        <f t="shared" si="548"/>
        <v>0</v>
      </c>
      <c r="CK893" s="125"/>
      <c r="CL893" s="126"/>
      <c r="CM893" s="123"/>
      <c r="CN893" s="112"/>
      <c r="CO893" s="119">
        <f t="shared" si="549"/>
        <v>0</v>
      </c>
      <c r="CP893" s="124"/>
      <c r="CQ893" s="115">
        <f>IFERROR(IF(CP893="",0,(SUMIF($G$3:CO$3,"金额-入",$G893:CO893)-SUMIF($G$3:CO$3,"金额-出",$G893:CO893))/(SUMIF($G$3:CO$3,"数量-入",$G893:CO893)-SUMIF($G$3:CO$3,"数量-出",$G893:CO893))),0)</f>
        <v>0</v>
      </c>
      <c r="CR893" s="115">
        <f t="shared" si="550"/>
        <v>0</v>
      </c>
      <c r="CS893" s="125"/>
      <c r="CT893" s="126"/>
      <c r="CU893" s="123"/>
      <c r="CV893" s="112"/>
      <c r="CW893" s="119">
        <f t="shared" si="551"/>
        <v>0</v>
      </c>
      <c r="CX893" s="124"/>
      <c r="CY893" s="115">
        <f>IFERROR(IF(CX893="",0,(SUMIF($G$3:CW$3,"金额-入",$G893:CW893)-SUMIF($G$3:CW$3,"金额-出",$G893:CW893))/(SUMIF($G$3:CW$3,"数量-入",$G893:CW893)-SUMIF($G$3:CW$3,"数量-出",$G893:CW893))),0)</f>
        <v>0</v>
      </c>
      <c r="CZ893" s="115">
        <f t="shared" si="552"/>
        <v>0</v>
      </c>
      <c r="DA893" s="125"/>
      <c r="DB893" s="126"/>
      <c r="DC893" s="123"/>
      <c r="DD893" s="112"/>
      <c r="DE893" s="119">
        <f t="shared" si="553"/>
        <v>0</v>
      </c>
      <c r="DF893" s="124"/>
      <c r="DG893" s="115">
        <f>IFERROR(IF(DF893="",0,(SUMIF($G$3:DE$3,"金额-入",$G893:DE893)-SUMIF($G$3:DE$3,"金额-出",$G893:DE893))/(SUMIF($G$3:DE$3,"数量-入",$G893:DE893)-SUMIF($G$3:DE$3,"数量-出",$G893:DE893))),0)</f>
        <v>0</v>
      </c>
      <c r="DH893" s="115">
        <f t="shared" si="554"/>
        <v>0</v>
      </c>
      <c r="DI893" s="125"/>
      <c r="DJ893" s="126"/>
      <c r="DK893" s="109">
        <f t="array" ref="DK893">MIN(IF(($G$3:$DJ$3="单价")*(G893:DJ893&lt;&gt;0),G893:DJ893))</f>
        <v>0</v>
      </c>
      <c r="DL893" s="97">
        <f t="array" ref="DL893">MAX(IF($G$3:$DJ$3="单价",G893:DJ893))</f>
        <v>0</v>
      </c>
      <c r="DM893" s="115">
        <f t="shared" si="555"/>
        <v>0</v>
      </c>
      <c r="DN893" s="127"/>
      <c r="DO893" s="2"/>
      <c r="DP893" s="11">
        <f t="shared" si="556"/>
        <v>0</v>
      </c>
      <c r="DQ893" s="11">
        <f t="shared" si="557"/>
        <v>0</v>
      </c>
      <c r="DR893" s="11"/>
      <c r="DS893" s="11"/>
      <c r="DT893" s="11"/>
      <c r="DU893" s="2"/>
      <c r="DV893" s="2"/>
      <c r="DW893" s="2"/>
      <c r="DX893" s="2"/>
      <c r="DY893" s="2"/>
    </row>
    <row r="894" spans="1:129" ht="18" hidden="1" customHeight="1" outlineLevel="1" x14ac:dyDescent="0.15">
      <c r="A894" s="2"/>
      <c r="B894" s="53">
        <f t="shared" si="520"/>
        <v>890</v>
      </c>
      <c r="C894" s="5"/>
      <c r="D894" s="6"/>
      <c r="E894" s="7"/>
      <c r="F894" s="8"/>
      <c r="G894" s="111"/>
      <c r="H894" s="112"/>
      <c r="I894" s="113">
        <f t="shared" si="523"/>
        <v>0</v>
      </c>
      <c r="J894" s="114">
        <f t="shared" si="524"/>
        <v>0</v>
      </c>
      <c r="K894" s="115">
        <f t="shared" si="521"/>
        <v>0</v>
      </c>
      <c r="L894" s="113">
        <f t="shared" si="525"/>
        <v>0</v>
      </c>
      <c r="M894" s="114">
        <f t="shared" si="526"/>
        <v>0</v>
      </c>
      <c r="N894" s="115">
        <f t="shared" si="522"/>
        <v>0</v>
      </c>
      <c r="O894" s="113">
        <f t="shared" si="527"/>
        <v>0</v>
      </c>
      <c r="P894" s="116">
        <f t="shared" si="528"/>
        <v>0</v>
      </c>
      <c r="Q894" s="117">
        <f t="shared" si="529"/>
        <v>0</v>
      </c>
      <c r="R894" s="118">
        <f t="shared" si="530"/>
        <v>0</v>
      </c>
      <c r="S894" s="111"/>
      <c r="T894" s="112"/>
      <c r="U894" s="119">
        <f t="shared" si="531"/>
        <v>0</v>
      </c>
      <c r="V894" s="120"/>
      <c r="W894" s="115">
        <f>IFERROR(IF(V894="",0,(SUMIF($G$3:U$3,"金额-入",$G894:U894)-SUMIF($G$3:U$3,"金额-出",$G894:U894))/(SUMIF($G$3:U$3,"数量-入",$G894:U894)-SUMIF($G$3:U$3,"数量-出",$G894:U894))),0)</f>
        <v>0</v>
      </c>
      <c r="X894" s="115">
        <f t="shared" si="532"/>
        <v>0</v>
      </c>
      <c r="Y894" s="121"/>
      <c r="Z894" s="122"/>
      <c r="AA894" s="111"/>
      <c r="AB894" s="112"/>
      <c r="AC894" s="119">
        <f t="shared" si="533"/>
        <v>0</v>
      </c>
      <c r="AD894" s="120"/>
      <c r="AE894" s="115">
        <f>IFERROR(IF(AD894="",0,(SUMIF($G$3:AC$3,"金额-入",$G894:AC894)-SUMIF($G$3:AC$3,"金额-出",$G894:AC894))/(SUMIF($G$3:AC$3,"数量-入",$G894:AC894)-SUMIF($G$3:AC$3,"数量-出",$G894:AC894))),0)</f>
        <v>0</v>
      </c>
      <c r="AF894" s="115">
        <f t="shared" si="534"/>
        <v>0</v>
      </c>
      <c r="AG894" s="121"/>
      <c r="AH894" s="122"/>
      <c r="AI894" s="123"/>
      <c r="AJ894" s="112"/>
      <c r="AK894" s="119">
        <f t="shared" si="535"/>
        <v>0</v>
      </c>
      <c r="AL894" s="124"/>
      <c r="AM894" s="115">
        <f>IFERROR(IF(AL894="",0,(SUMIF($G$3:AK$3,"金额-入",$G894:AK894)-SUMIF($G$3:AK$3,"金额-出",$G894:AK894))/(SUMIF($G$3:AK$3,"数量-入",$G894:AK894)-SUMIF($G$3:AK$3,"数量-出",$G894:AK894))),0)</f>
        <v>0</v>
      </c>
      <c r="AN894" s="115">
        <f t="shared" si="536"/>
        <v>0</v>
      </c>
      <c r="AO894" s="125"/>
      <c r="AP894" s="126"/>
      <c r="AQ894" s="123"/>
      <c r="AR894" s="112"/>
      <c r="AS894" s="119">
        <f t="shared" si="537"/>
        <v>0</v>
      </c>
      <c r="AT894" s="124"/>
      <c r="AU894" s="115">
        <f>IFERROR(IF(AT894="",0,(SUMIF($G$3:AS$3,"金额-入",$G894:AS894)-SUMIF($G$3:AS$3,"金额-出",$G894:AS894))/(SUMIF($G$3:AS$3,"数量-入",$G894:AS894)-SUMIF($G$3:AS$3,"数量-出",$G894:AS894))),0)</f>
        <v>0</v>
      </c>
      <c r="AV894" s="115">
        <f t="shared" si="538"/>
        <v>0</v>
      </c>
      <c r="AW894" s="125"/>
      <c r="AX894" s="126"/>
      <c r="AY894" s="123"/>
      <c r="AZ894" s="112"/>
      <c r="BA894" s="119">
        <f t="shared" si="539"/>
        <v>0</v>
      </c>
      <c r="BB894" s="124"/>
      <c r="BC894" s="115">
        <f>IFERROR(IF(BB894="",0,(SUMIF($G$3:BA$3,"金额-入",$G894:BA894)-SUMIF($G$3:BA$3,"金额-出",$G894:BA894))/(SUMIF($G$3:BA$3,"数量-入",$G894:BA894)-SUMIF($G$3:BA$3,"数量-出",$G894:BA894))),0)</f>
        <v>0</v>
      </c>
      <c r="BD894" s="115">
        <f t="shared" si="540"/>
        <v>0</v>
      </c>
      <c r="BE894" s="125"/>
      <c r="BF894" s="126"/>
      <c r="BG894" s="123"/>
      <c r="BH894" s="112"/>
      <c r="BI894" s="119">
        <f t="shared" si="541"/>
        <v>0</v>
      </c>
      <c r="BJ894" s="124"/>
      <c r="BK894" s="115">
        <f>IFERROR(IF(BJ894="",0,(SUMIF($G$3:BI$3,"金额-入",$G894:BI894)-SUMIF($G$3:BI$3,"金额-出",$G894:BI894))/(SUMIF($G$3:BI$3,"数量-入",$G894:BI894)-SUMIF($G$3:BI$3,"数量-出",$G894:BI894))),0)</f>
        <v>0</v>
      </c>
      <c r="BL894" s="115">
        <f t="shared" si="542"/>
        <v>0</v>
      </c>
      <c r="BM894" s="125"/>
      <c r="BN894" s="126"/>
      <c r="BO894" s="123"/>
      <c r="BP894" s="112"/>
      <c r="BQ894" s="119">
        <f t="shared" si="543"/>
        <v>0</v>
      </c>
      <c r="BR894" s="124"/>
      <c r="BS894" s="115">
        <f>IFERROR(IF(BR894="",0,(SUMIF($G$3:BQ$3,"金额-入",$G894:BQ894)-SUMIF($G$3:BQ$3,"金额-出",$G894:BQ894))/(SUMIF($G$3:BQ$3,"数量-入",$G894:BQ894)-SUMIF($G$3:BQ$3,"数量-出",$G894:BQ894))),0)</f>
        <v>0</v>
      </c>
      <c r="BT894" s="115">
        <f t="shared" si="544"/>
        <v>0</v>
      </c>
      <c r="BU894" s="125"/>
      <c r="BV894" s="126"/>
      <c r="BW894" s="123"/>
      <c r="BX894" s="112"/>
      <c r="BY894" s="119">
        <f t="shared" si="545"/>
        <v>0</v>
      </c>
      <c r="BZ894" s="124"/>
      <c r="CA894" s="115">
        <f>IFERROR(IF(BZ894="",0,(SUMIF($G$3:BY$3,"金额-入",$G894:BY894)-SUMIF($G$3:BY$3,"金额-出",$G894:BY894))/(SUMIF($G$3:BY$3,"数量-入",$G894:BY894)-SUMIF($G$3:BY$3,"数量-出",$G894:BY894))),0)</f>
        <v>0</v>
      </c>
      <c r="CB894" s="115">
        <f t="shared" si="546"/>
        <v>0</v>
      </c>
      <c r="CC894" s="125"/>
      <c r="CD894" s="126"/>
      <c r="CE894" s="123"/>
      <c r="CF894" s="112"/>
      <c r="CG894" s="119">
        <f t="shared" si="547"/>
        <v>0</v>
      </c>
      <c r="CH894" s="124"/>
      <c r="CI894" s="115">
        <f>IFERROR(IF(CH894="",0,(SUMIF($G$3:CG$3,"金额-入",$G894:CG894)-SUMIF($G$3:CG$3,"金额-出",$G894:CG894))/(SUMIF($G$3:CG$3,"数量-入",$G894:CG894)-SUMIF($G$3:CG$3,"数量-出",$G894:CG894))),0)</f>
        <v>0</v>
      </c>
      <c r="CJ894" s="115">
        <f t="shared" si="548"/>
        <v>0</v>
      </c>
      <c r="CK894" s="125"/>
      <c r="CL894" s="126"/>
      <c r="CM894" s="123"/>
      <c r="CN894" s="112"/>
      <c r="CO894" s="119">
        <f t="shared" si="549"/>
        <v>0</v>
      </c>
      <c r="CP894" s="124"/>
      <c r="CQ894" s="115">
        <f>IFERROR(IF(CP894="",0,(SUMIF($G$3:CO$3,"金额-入",$G894:CO894)-SUMIF($G$3:CO$3,"金额-出",$G894:CO894))/(SUMIF($G$3:CO$3,"数量-入",$G894:CO894)-SUMIF($G$3:CO$3,"数量-出",$G894:CO894))),0)</f>
        <v>0</v>
      </c>
      <c r="CR894" s="115">
        <f t="shared" si="550"/>
        <v>0</v>
      </c>
      <c r="CS894" s="125"/>
      <c r="CT894" s="126"/>
      <c r="CU894" s="123"/>
      <c r="CV894" s="112"/>
      <c r="CW894" s="119">
        <f t="shared" si="551"/>
        <v>0</v>
      </c>
      <c r="CX894" s="124"/>
      <c r="CY894" s="115">
        <f>IFERROR(IF(CX894="",0,(SUMIF($G$3:CW$3,"金额-入",$G894:CW894)-SUMIF($G$3:CW$3,"金额-出",$G894:CW894))/(SUMIF($G$3:CW$3,"数量-入",$G894:CW894)-SUMIF($G$3:CW$3,"数量-出",$G894:CW894))),0)</f>
        <v>0</v>
      </c>
      <c r="CZ894" s="115">
        <f t="shared" si="552"/>
        <v>0</v>
      </c>
      <c r="DA894" s="125"/>
      <c r="DB894" s="126"/>
      <c r="DC894" s="123"/>
      <c r="DD894" s="112"/>
      <c r="DE894" s="119">
        <f t="shared" si="553"/>
        <v>0</v>
      </c>
      <c r="DF894" s="124"/>
      <c r="DG894" s="115">
        <f>IFERROR(IF(DF894="",0,(SUMIF($G$3:DE$3,"金额-入",$G894:DE894)-SUMIF($G$3:DE$3,"金额-出",$G894:DE894))/(SUMIF($G$3:DE$3,"数量-入",$G894:DE894)-SUMIF($G$3:DE$3,"数量-出",$G894:DE894))),0)</f>
        <v>0</v>
      </c>
      <c r="DH894" s="115">
        <f t="shared" si="554"/>
        <v>0</v>
      </c>
      <c r="DI894" s="125"/>
      <c r="DJ894" s="126"/>
      <c r="DK894" s="109">
        <f t="array" ref="DK894">MIN(IF(($G$3:$DJ$3="单价")*(G894:DJ894&lt;&gt;0),G894:DJ894))</f>
        <v>0</v>
      </c>
      <c r="DL894" s="97">
        <f t="array" ref="DL894">MAX(IF($G$3:$DJ$3="单价",G894:DJ894))</f>
        <v>0</v>
      </c>
      <c r="DM894" s="115">
        <f t="shared" si="555"/>
        <v>0</v>
      </c>
      <c r="DN894" s="127"/>
      <c r="DO894" s="2"/>
      <c r="DP894" s="11">
        <f t="shared" si="556"/>
        <v>0</v>
      </c>
      <c r="DQ894" s="11">
        <f t="shared" si="557"/>
        <v>0</v>
      </c>
      <c r="DR894" s="11"/>
      <c r="DS894" s="11"/>
      <c r="DT894" s="11"/>
      <c r="DU894" s="2"/>
      <c r="DV894" s="2"/>
      <c r="DW894" s="2"/>
      <c r="DX894" s="2"/>
      <c r="DY894" s="2"/>
    </row>
    <row r="895" spans="1:129" ht="18" hidden="1" customHeight="1" outlineLevel="1" x14ac:dyDescent="0.15">
      <c r="A895" s="2"/>
      <c r="B895" s="53">
        <f t="shared" si="520"/>
        <v>891</v>
      </c>
      <c r="C895" s="5"/>
      <c r="D895" s="6"/>
      <c r="E895" s="7"/>
      <c r="F895" s="8"/>
      <c r="G895" s="111"/>
      <c r="H895" s="112"/>
      <c r="I895" s="113">
        <f t="shared" si="523"/>
        <v>0</v>
      </c>
      <c r="J895" s="114">
        <f t="shared" si="524"/>
        <v>0</v>
      </c>
      <c r="K895" s="115">
        <f t="shared" si="521"/>
        <v>0</v>
      </c>
      <c r="L895" s="113">
        <f t="shared" si="525"/>
        <v>0</v>
      </c>
      <c r="M895" s="114">
        <f t="shared" si="526"/>
        <v>0</v>
      </c>
      <c r="N895" s="115">
        <f t="shared" si="522"/>
        <v>0</v>
      </c>
      <c r="O895" s="113">
        <f t="shared" si="527"/>
        <v>0</v>
      </c>
      <c r="P895" s="116">
        <f t="shared" si="528"/>
        <v>0</v>
      </c>
      <c r="Q895" s="117">
        <f t="shared" si="529"/>
        <v>0</v>
      </c>
      <c r="R895" s="118">
        <f t="shared" si="530"/>
        <v>0</v>
      </c>
      <c r="S895" s="111"/>
      <c r="T895" s="112"/>
      <c r="U895" s="119">
        <f t="shared" si="531"/>
        <v>0</v>
      </c>
      <c r="V895" s="120"/>
      <c r="W895" s="115">
        <f>IFERROR(IF(V895="",0,(SUMIF($G$3:U$3,"金额-入",$G895:U895)-SUMIF($G$3:U$3,"金额-出",$G895:U895))/(SUMIF($G$3:U$3,"数量-入",$G895:U895)-SUMIF($G$3:U$3,"数量-出",$G895:U895))),0)</f>
        <v>0</v>
      </c>
      <c r="X895" s="115">
        <f t="shared" si="532"/>
        <v>0</v>
      </c>
      <c r="Y895" s="121"/>
      <c r="Z895" s="122"/>
      <c r="AA895" s="111"/>
      <c r="AB895" s="112"/>
      <c r="AC895" s="119">
        <f t="shared" si="533"/>
        <v>0</v>
      </c>
      <c r="AD895" s="120"/>
      <c r="AE895" s="115">
        <f>IFERROR(IF(AD895="",0,(SUMIF($G$3:AC$3,"金额-入",$G895:AC895)-SUMIF($G$3:AC$3,"金额-出",$G895:AC895))/(SUMIF($G$3:AC$3,"数量-入",$G895:AC895)-SUMIF($G$3:AC$3,"数量-出",$G895:AC895))),0)</f>
        <v>0</v>
      </c>
      <c r="AF895" s="115">
        <f t="shared" si="534"/>
        <v>0</v>
      </c>
      <c r="AG895" s="121"/>
      <c r="AH895" s="122"/>
      <c r="AI895" s="123"/>
      <c r="AJ895" s="112"/>
      <c r="AK895" s="119">
        <f t="shared" si="535"/>
        <v>0</v>
      </c>
      <c r="AL895" s="124"/>
      <c r="AM895" s="115">
        <f>IFERROR(IF(AL895="",0,(SUMIF($G$3:AK$3,"金额-入",$G895:AK895)-SUMIF($G$3:AK$3,"金额-出",$G895:AK895))/(SUMIF($G$3:AK$3,"数量-入",$G895:AK895)-SUMIF($G$3:AK$3,"数量-出",$G895:AK895))),0)</f>
        <v>0</v>
      </c>
      <c r="AN895" s="115">
        <f t="shared" si="536"/>
        <v>0</v>
      </c>
      <c r="AO895" s="125"/>
      <c r="AP895" s="126"/>
      <c r="AQ895" s="123"/>
      <c r="AR895" s="112"/>
      <c r="AS895" s="119">
        <f t="shared" si="537"/>
        <v>0</v>
      </c>
      <c r="AT895" s="124"/>
      <c r="AU895" s="115">
        <f>IFERROR(IF(AT895="",0,(SUMIF($G$3:AS$3,"金额-入",$G895:AS895)-SUMIF($G$3:AS$3,"金额-出",$G895:AS895))/(SUMIF($G$3:AS$3,"数量-入",$G895:AS895)-SUMIF($G$3:AS$3,"数量-出",$G895:AS895))),0)</f>
        <v>0</v>
      </c>
      <c r="AV895" s="115">
        <f t="shared" si="538"/>
        <v>0</v>
      </c>
      <c r="AW895" s="125"/>
      <c r="AX895" s="126"/>
      <c r="AY895" s="123"/>
      <c r="AZ895" s="112"/>
      <c r="BA895" s="119">
        <f t="shared" si="539"/>
        <v>0</v>
      </c>
      <c r="BB895" s="124"/>
      <c r="BC895" s="115">
        <f>IFERROR(IF(BB895="",0,(SUMIF($G$3:BA$3,"金额-入",$G895:BA895)-SUMIF($G$3:BA$3,"金额-出",$G895:BA895))/(SUMIF($G$3:BA$3,"数量-入",$G895:BA895)-SUMIF($G$3:BA$3,"数量-出",$G895:BA895))),0)</f>
        <v>0</v>
      </c>
      <c r="BD895" s="115">
        <f t="shared" si="540"/>
        <v>0</v>
      </c>
      <c r="BE895" s="125"/>
      <c r="BF895" s="126"/>
      <c r="BG895" s="123"/>
      <c r="BH895" s="112"/>
      <c r="BI895" s="119">
        <f t="shared" si="541"/>
        <v>0</v>
      </c>
      <c r="BJ895" s="124"/>
      <c r="BK895" s="115">
        <f>IFERROR(IF(BJ895="",0,(SUMIF($G$3:BI$3,"金额-入",$G895:BI895)-SUMIF($G$3:BI$3,"金额-出",$G895:BI895))/(SUMIF($G$3:BI$3,"数量-入",$G895:BI895)-SUMIF($G$3:BI$3,"数量-出",$G895:BI895))),0)</f>
        <v>0</v>
      </c>
      <c r="BL895" s="115">
        <f t="shared" si="542"/>
        <v>0</v>
      </c>
      <c r="BM895" s="125"/>
      <c r="BN895" s="126"/>
      <c r="BO895" s="123"/>
      <c r="BP895" s="112"/>
      <c r="BQ895" s="119">
        <f t="shared" si="543"/>
        <v>0</v>
      </c>
      <c r="BR895" s="124"/>
      <c r="BS895" s="115">
        <f>IFERROR(IF(BR895="",0,(SUMIF($G$3:BQ$3,"金额-入",$G895:BQ895)-SUMIF($G$3:BQ$3,"金额-出",$G895:BQ895))/(SUMIF($G$3:BQ$3,"数量-入",$G895:BQ895)-SUMIF($G$3:BQ$3,"数量-出",$G895:BQ895))),0)</f>
        <v>0</v>
      </c>
      <c r="BT895" s="115">
        <f t="shared" si="544"/>
        <v>0</v>
      </c>
      <c r="BU895" s="125"/>
      <c r="BV895" s="126"/>
      <c r="BW895" s="123"/>
      <c r="BX895" s="112"/>
      <c r="BY895" s="119">
        <f t="shared" si="545"/>
        <v>0</v>
      </c>
      <c r="BZ895" s="124"/>
      <c r="CA895" s="115">
        <f>IFERROR(IF(BZ895="",0,(SUMIF($G$3:BY$3,"金额-入",$G895:BY895)-SUMIF($G$3:BY$3,"金额-出",$G895:BY895))/(SUMIF($G$3:BY$3,"数量-入",$G895:BY895)-SUMIF($G$3:BY$3,"数量-出",$G895:BY895))),0)</f>
        <v>0</v>
      </c>
      <c r="CB895" s="115">
        <f t="shared" si="546"/>
        <v>0</v>
      </c>
      <c r="CC895" s="125"/>
      <c r="CD895" s="126"/>
      <c r="CE895" s="123"/>
      <c r="CF895" s="112"/>
      <c r="CG895" s="119">
        <f t="shared" si="547"/>
        <v>0</v>
      </c>
      <c r="CH895" s="124"/>
      <c r="CI895" s="115">
        <f>IFERROR(IF(CH895="",0,(SUMIF($G$3:CG$3,"金额-入",$G895:CG895)-SUMIF($G$3:CG$3,"金额-出",$G895:CG895))/(SUMIF($G$3:CG$3,"数量-入",$G895:CG895)-SUMIF($G$3:CG$3,"数量-出",$G895:CG895))),0)</f>
        <v>0</v>
      </c>
      <c r="CJ895" s="115">
        <f t="shared" si="548"/>
        <v>0</v>
      </c>
      <c r="CK895" s="125"/>
      <c r="CL895" s="126"/>
      <c r="CM895" s="123"/>
      <c r="CN895" s="112"/>
      <c r="CO895" s="119">
        <f t="shared" si="549"/>
        <v>0</v>
      </c>
      <c r="CP895" s="124"/>
      <c r="CQ895" s="115">
        <f>IFERROR(IF(CP895="",0,(SUMIF($G$3:CO$3,"金额-入",$G895:CO895)-SUMIF($G$3:CO$3,"金额-出",$G895:CO895))/(SUMIF($G$3:CO$3,"数量-入",$G895:CO895)-SUMIF($G$3:CO$3,"数量-出",$G895:CO895))),0)</f>
        <v>0</v>
      </c>
      <c r="CR895" s="115">
        <f t="shared" si="550"/>
        <v>0</v>
      </c>
      <c r="CS895" s="125"/>
      <c r="CT895" s="126"/>
      <c r="CU895" s="123"/>
      <c r="CV895" s="112"/>
      <c r="CW895" s="119">
        <f t="shared" si="551"/>
        <v>0</v>
      </c>
      <c r="CX895" s="124"/>
      <c r="CY895" s="115">
        <f>IFERROR(IF(CX895="",0,(SUMIF($G$3:CW$3,"金额-入",$G895:CW895)-SUMIF($G$3:CW$3,"金额-出",$G895:CW895))/(SUMIF($G$3:CW$3,"数量-入",$G895:CW895)-SUMIF($G$3:CW$3,"数量-出",$G895:CW895))),0)</f>
        <v>0</v>
      </c>
      <c r="CZ895" s="115">
        <f t="shared" si="552"/>
        <v>0</v>
      </c>
      <c r="DA895" s="125"/>
      <c r="DB895" s="126"/>
      <c r="DC895" s="123"/>
      <c r="DD895" s="112"/>
      <c r="DE895" s="119">
        <f t="shared" si="553"/>
        <v>0</v>
      </c>
      <c r="DF895" s="124"/>
      <c r="DG895" s="115">
        <f>IFERROR(IF(DF895="",0,(SUMIF($G$3:DE$3,"金额-入",$G895:DE895)-SUMIF($G$3:DE$3,"金额-出",$G895:DE895))/(SUMIF($G$3:DE$3,"数量-入",$G895:DE895)-SUMIF($G$3:DE$3,"数量-出",$G895:DE895))),0)</f>
        <v>0</v>
      </c>
      <c r="DH895" s="115">
        <f t="shared" si="554"/>
        <v>0</v>
      </c>
      <c r="DI895" s="125"/>
      <c r="DJ895" s="126"/>
      <c r="DK895" s="109">
        <f t="array" ref="DK895">MIN(IF(($G$3:$DJ$3="单价")*(G895:DJ895&lt;&gt;0),G895:DJ895))</f>
        <v>0</v>
      </c>
      <c r="DL895" s="97">
        <f t="array" ref="DL895">MAX(IF($G$3:$DJ$3="单价",G895:DJ895))</f>
        <v>0</v>
      </c>
      <c r="DM895" s="115">
        <f t="shared" si="555"/>
        <v>0</v>
      </c>
      <c r="DN895" s="127"/>
      <c r="DO895" s="2"/>
      <c r="DP895" s="11">
        <f t="shared" si="556"/>
        <v>0</v>
      </c>
      <c r="DQ895" s="11">
        <f t="shared" si="557"/>
        <v>0</v>
      </c>
      <c r="DR895" s="11"/>
      <c r="DS895" s="11"/>
      <c r="DT895" s="11"/>
      <c r="DU895" s="2"/>
      <c r="DV895" s="2"/>
      <c r="DW895" s="2"/>
      <c r="DX895" s="2"/>
      <c r="DY895" s="2"/>
    </row>
    <row r="896" spans="1:129" ht="18" hidden="1" customHeight="1" outlineLevel="1" x14ac:dyDescent="0.15">
      <c r="A896" s="2"/>
      <c r="B896" s="53">
        <f t="shared" si="520"/>
        <v>892</v>
      </c>
      <c r="C896" s="5"/>
      <c r="D896" s="6"/>
      <c r="E896" s="7"/>
      <c r="F896" s="8"/>
      <c r="G896" s="111"/>
      <c r="H896" s="112"/>
      <c r="I896" s="113">
        <f t="shared" si="523"/>
        <v>0</v>
      </c>
      <c r="J896" s="114">
        <f t="shared" si="524"/>
        <v>0</v>
      </c>
      <c r="K896" s="115">
        <f t="shared" si="521"/>
        <v>0</v>
      </c>
      <c r="L896" s="113">
        <f t="shared" si="525"/>
        <v>0</v>
      </c>
      <c r="M896" s="114">
        <f t="shared" si="526"/>
        <v>0</v>
      </c>
      <c r="N896" s="115">
        <f t="shared" si="522"/>
        <v>0</v>
      </c>
      <c r="O896" s="113">
        <f t="shared" si="527"/>
        <v>0</v>
      </c>
      <c r="P896" s="116">
        <f t="shared" si="528"/>
        <v>0</v>
      </c>
      <c r="Q896" s="117">
        <f t="shared" si="529"/>
        <v>0</v>
      </c>
      <c r="R896" s="118">
        <f t="shared" si="530"/>
        <v>0</v>
      </c>
      <c r="S896" s="111"/>
      <c r="T896" s="112"/>
      <c r="U896" s="119">
        <f t="shared" si="531"/>
        <v>0</v>
      </c>
      <c r="V896" s="120"/>
      <c r="W896" s="115">
        <f>IFERROR(IF(V896="",0,(SUMIF($G$3:U$3,"金额-入",$G896:U896)-SUMIF($G$3:U$3,"金额-出",$G896:U896))/(SUMIF($G$3:U$3,"数量-入",$G896:U896)-SUMIF($G$3:U$3,"数量-出",$G896:U896))),0)</f>
        <v>0</v>
      </c>
      <c r="X896" s="115">
        <f t="shared" si="532"/>
        <v>0</v>
      </c>
      <c r="Y896" s="121"/>
      <c r="Z896" s="122"/>
      <c r="AA896" s="111"/>
      <c r="AB896" s="112"/>
      <c r="AC896" s="119">
        <f t="shared" si="533"/>
        <v>0</v>
      </c>
      <c r="AD896" s="120"/>
      <c r="AE896" s="115">
        <f>IFERROR(IF(AD896="",0,(SUMIF($G$3:AC$3,"金额-入",$G896:AC896)-SUMIF($G$3:AC$3,"金额-出",$G896:AC896))/(SUMIF($G$3:AC$3,"数量-入",$G896:AC896)-SUMIF($G$3:AC$3,"数量-出",$G896:AC896))),0)</f>
        <v>0</v>
      </c>
      <c r="AF896" s="115">
        <f t="shared" si="534"/>
        <v>0</v>
      </c>
      <c r="AG896" s="121"/>
      <c r="AH896" s="122"/>
      <c r="AI896" s="123"/>
      <c r="AJ896" s="112"/>
      <c r="AK896" s="119">
        <f t="shared" si="535"/>
        <v>0</v>
      </c>
      <c r="AL896" s="124"/>
      <c r="AM896" s="115">
        <f>IFERROR(IF(AL896="",0,(SUMIF($G$3:AK$3,"金额-入",$G896:AK896)-SUMIF($G$3:AK$3,"金额-出",$G896:AK896))/(SUMIF($G$3:AK$3,"数量-入",$G896:AK896)-SUMIF($G$3:AK$3,"数量-出",$G896:AK896))),0)</f>
        <v>0</v>
      </c>
      <c r="AN896" s="115">
        <f t="shared" si="536"/>
        <v>0</v>
      </c>
      <c r="AO896" s="125"/>
      <c r="AP896" s="126"/>
      <c r="AQ896" s="123"/>
      <c r="AR896" s="112"/>
      <c r="AS896" s="119">
        <f t="shared" si="537"/>
        <v>0</v>
      </c>
      <c r="AT896" s="124"/>
      <c r="AU896" s="115">
        <f>IFERROR(IF(AT896="",0,(SUMIF($G$3:AS$3,"金额-入",$G896:AS896)-SUMIF($G$3:AS$3,"金额-出",$G896:AS896))/(SUMIF($G$3:AS$3,"数量-入",$G896:AS896)-SUMIF($G$3:AS$3,"数量-出",$G896:AS896))),0)</f>
        <v>0</v>
      </c>
      <c r="AV896" s="115">
        <f t="shared" si="538"/>
        <v>0</v>
      </c>
      <c r="AW896" s="125"/>
      <c r="AX896" s="126"/>
      <c r="AY896" s="123"/>
      <c r="AZ896" s="112"/>
      <c r="BA896" s="119">
        <f t="shared" si="539"/>
        <v>0</v>
      </c>
      <c r="BB896" s="124"/>
      <c r="BC896" s="115">
        <f>IFERROR(IF(BB896="",0,(SUMIF($G$3:BA$3,"金额-入",$G896:BA896)-SUMIF($G$3:BA$3,"金额-出",$G896:BA896))/(SUMIF($G$3:BA$3,"数量-入",$G896:BA896)-SUMIF($G$3:BA$3,"数量-出",$G896:BA896))),0)</f>
        <v>0</v>
      </c>
      <c r="BD896" s="115">
        <f t="shared" si="540"/>
        <v>0</v>
      </c>
      <c r="BE896" s="125"/>
      <c r="BF896" s="126"/>
      <c r="BG896" s="123"/>
      <c r="BH896" s="112"/>
      <c r="BI896" s="119">
        <f t="shared" si="541"/>
        <v>0</v>
      </c>
      <c r="BJ896" s="124"/>
      <c r="BK896" s="115">
        <f>IFERROR(IF(BJ896="",0,(SUMIF($G$3:BI$3,"金额-入",$G896:BI896)-SUMIF($G$3:BI$3,"金额-出",$G896:BI896))/(SUMIF($G$3:BI$3,"数量-入",$G896:BI896)-SUMIF($G$3:BI$3,"数量-出",$G896:BI896))),0)</f>
        <v>0</v>
      </c>
      <c r="BL896" s="115">
        <f t="shared" si="542"/>
        <v>0</v>
      </c>
      <c r="BM896" s="125"/>
      <c r="BN896" s="126"/>
      <c r="BO896" s="123"/>
      <c r="BP896" s="112"/>
      <c r="BQ896" s="119">
        <f t="shared" si="543"/>
        <v>0</v>
      </c>
      <c r="BR896" s="124"/>
      <c r="BS896" s="115">
        <f>IFERROR(IF(BR896="",0,(SUMIF($G$3:BQ$3,"金额-入",$G896:BQ896)-SUMIF($G$3:BQ$3,"金额-出",$G896:BQ896))/(SUMIF($G$3:BQ$3,"数量-入",$G896:BQ896)-SUMIF($G$3:BQ$3,"数量-出",$G896:BQ896))),0)</f>
        <v>0</v>
      </c>
      <c r="BT896" s="115">
        <f t="shared" si="544"/>
        <v>0</v>
      </c>
      <c r="BU896" s="125"/>
      <c r="BV896" s="126"/>
      <c r="BW896" s="123"/>
      <c r="BX896" s="112"/>
      <c r="BY896" s="119">
        <f t="shared" si="545"/>
        <v>0</v>
      </c>
      <c r="BZ896" s="124"/>
      <c r="CA896" s="115">
        <f>IFERROR(IF(BZ896="",0,(SUMIF($G$3:BY$3,"金额-入",$G896:BY896)-SUMIF($G$3:BY$3,"金额-出",$G896:BY896))/(SUMIF($G$3:BY$3,"数量-入",$G896:BY896)-SUMIF($G$3:BY$3,"数量-出",$G896:BY896))),0)</f>
        <v>0</v>
      </c>
      <c r="CB896" s="115">
        <f t="shared" si="546"/>
        <v>0</v>
      </c>
      <c r="CC896" s="125"/>
      <c r="CD896" s="126"/>
      <c r="CE896" s="123"/>
      <c r="CF896" s="112"/>
      <c r="CG896" s="119">
        <f t="shared" si="547"/>
        <v>0</v>
      </c>
      <c r="CH896" s="124"/>
      <c r="CI896" s="115">
        <f>IFERROR(IF(CH896="",0,(SUMIF($G$3:CG$3,"金额-入",$G896:CG896)-SUMIF($G$3:CG$3,"金额-出",$G896:CG896))/(SUMIF($G$3:CG$3,"数量-入",$G896:CG896)-SUMIF($G$3:CG$3,"数量-出",$G896:CG896))),0)</f>
        <v>0</v>
      </c>
      <c r="CJ896" s="115">
        <f t="shared" si="548"/>
        <v>0</v>
      </c>
      <c r="CK896" s="125"/>
      <c r="CL896" s="126"/>
      <c r="CM896" s="123"/>
      <c r="CN896" s="112"/>
      <c r="CO896" s="119">
        <f t="shared" si="549"/>
        <v>0</v>
      </c>
      <c r="CP896" s="124"/>
      <c r="CQ896" s="115">
        <f>IFERROR(IF(CP896="",0,(SUMIF($G$3:CO$3,"金额-入",$G896:CO896)-SUMIF($G$3:CO$3,"金额-出",$G896:CO896))/(SUMIF($G$3:CO$3,"数量-入",$G896:CO896)-SUMIF($G$3:CO$3,"数量-出",$G896:CO896))),0)</f>
        <v>0</v>
      </c>
      <c r="CR896" s="115">
        <f t="shared" si="550"/>
        <v>0</v>
      </c>
      <c r="CS896" s="125"/>
      <c r="CT896" s="126"/>
      <c r="CU896" s="123"/>
      <c r="CV896" s="112"/>
      <c r="CW896" s="119">
        <f t="shared" si="551"/>
        <v>0</v>
      </c>
      <c r="CX896" s="124"/>
      <c r="CY896" s="115">
        <f>IFERROR(IF(CX896="",0,(SUMIF($G$3:CW$3,"金额-入",$G896:CW896)-SUMIF($G$3:CW$3,"金额-出",$G896:CW896))/(SUMIF($G$3:CW$3,"数量-入",$G896:CW896)-SUMIF($G$3:CW$3,"数量-出",$G896:CW896))),0)</f>
        <v>0</v>
      </c>
      <c r="CZ896" s="115">
        <f t="shared" si="552"/>
        <v>0</v>
      </c>
      <c r="DA896" s="125"/>
      <c r="DB896" s="126"/>
      <c r="DC896" s="123"/>
      <c r="DD896" s="112"/>
      <c r="DE896" s="119">
        <f t="shared" si="553"/>
        <v>0</v>
      </c>
      <c r="DF896" s="124"/>
      <c r="DG896" s="115">
        <f>IFERROR(IF(DF896="",0,(SUMIF($G$3:DE$3,"金额-入",$G896:DE896)-SUMIF($G$3:DE$3,"金额-出",$G896:DE896))/(SUMIF($G$3:DE$3,"数量-入",$G896:DE896)-SUMIF($G$3:DE$3,"数量-出",$G896:DE896))),0)</f>
        <v>0</v>
      </c>
      <c r="DH896" s="115">
        <f t="shared" si="554"/>
        <v>0</v>
      </c>
      <c r="DI896" s="125"/>
      <c r="DJ896" s="126"/>
      <c r="DK896" s="109">
        <f t="array" ref="DK896">MIN(IF(($G$3:$DJ$3="单价")*(G896:DJ896&lt;&gt;0),G896:DJ896))</f>
        <v>0</v>
      </c>
      <c r="DL896" s="97">
        <f t="array" ref="DL896">MAX(IF($G$3:$DJ$3="单价",G896:DJ896))</f>
        <v>0</v>
      </c>
      <c r="DM896" s="115">
        <f t="shared" si="555"/>
        <v>0</v>
      </c>
      <c r="DN896" s="127"/>
      <c r="DO896" s="2"/>
      <c r="DP896" s="11">
        <f t="shared" si="556"/>
        <v>0</v>
      </c>
      <c r="DQ896" s="11">
        <f t="shared" si="557"/>
        <v>0</v>
      </c>
      <c r="DR896" s="11"/>
      <c r="DS896" s="11"/>
      <c r="DT896" s="11"/>
      <c r="DU896" s="2"/>
      <c r="DV896" s="2"/>
      <c r="DW896" s="2"/>
      <c r="DX896" s="2"/>
      <c r="DY896" s="2"/>
    </row>
    <row r="897" spans="1:129" ht="18" hidden="1" customHeight="1" outlineLevel="1" x14ac:dyDescent="0.15">
      <c r="A897" s="2"/>
      <c r="B897" s="53">
        <f t="shared" si="520"/>
        <v>893</v>
      </c>
      <c r="C897" s="5"/>
      <c r="D897" s="6"/>
      <c r="E897" s="7"/>
      <c r="F897" s="8"/>
      <c r="G897" s="111"/>
      <c r="H897" s="112"/>
      <c r="I897" s="113">
        <f t="shared" si="523"/>
        <v>0</v>
      </c>
      <c r="J897" s="114">
        <f t="shared" si="524"/>
        <v>0</v>
      </c>
      <c r="K897" s="115">
        <f t="shared" si="521"/>
        <v>0</v>
      </c>
      <c r="L897" s="113">
        <f t="shared" si="525"/>
        <v>0</v>
      </c>
      <c r="M897" s="114">
        <f t="shared" si="526"/>
        <v>0</v>
      </c>
      <c r="N897" s="115">
        <f t="shared" si="522"/>
        <v>0</v>
      </c>
      <c r="O897" s="113">
        <f t="shared" si="527"/>
        <v>0</v>
      </c>
      <c r="P897" s="116">
        <f t="shared" si="528"/>
        <v>0</v>
      </c>
      <c r="Q897" s="117">
        <f t="shared" si="529"/>
        <v>0</v>
      </c>
      <c r="R897" s="118">
        <f t="shared" si="530"/>
        <v>0</v>
      </c>
      <c r="S897" s="111"/>
      <c r="T897" s="112"/>
      <c r="U897" s="119">
        <f t="shared" si="531"/>
        <v>0</v>
      </c>
      <c r="V897" s="120"/>
      <c r="W897" s="115">
        <f>IFERROR(IF(V897="",0,(SUMIF($G$3:U$3,"金额-入",$G897:U897)-SUMIF($G$3:U$3,"金额-出",$G897:U897))/(SUMIF($G$3:U$3,"数量-入",$G897:U897)-SUMIF($G$3:U$3,"数量-出",$G897:U897))),0)</f>
        <v>0</v>
      </c>
      <c r="X897" s="115">
        <f t="shared" si="532"/>
        <v>0</v>
      </c>
      <c r="Y897" s="121"/>
      <c r="Z897" s="122"/>
      <c r="AA897" s="111"/>
      <c r="AB897" s="112"/>
      <c r="AC897" s="119">
        <f t="shared" si="533"/>
        <v>0</v>
      </c>
      <c r="AD897" s="120"/>
      <c r="AE897" s="115">
        <f>IFERROR(IF(AD897="",0,(SUMIF($G$3:AC$3,"金额-入",$G897:AC897)-SUMIF($G$3:AC$3,"金额-出",$G897:AC897))/(SUMIF($G$3:AC$3,"数量-入",$G897:AC897)-SUMIF($G$3:AC$3,"数量-出",$G897:AC897))),0)</f>
        <v>0</v>
      </c>
      <c r="AF897" s="115">
        <f t="shared" si="534"/>
        <v>0</v>
      </c>
      <c r="AG897" s="121"/>
      <c r="AH897" s="122"/>
      <c r="AI897" s="123"/>
      <c r="AJ897" s="112"/>
      <c r="AK897" s="119">
        <f t="shared" si="535"/>
        <v>0</v>
      </c>
      <c r="AL897" s="124"/>
      <c r="AM897" s="115">
        <f>IFERROR(IF(AL897="",0,(SUMIF($G$3:AK$3,"金额-入",$G897:AK897)-SUMIF($G$3:AK$3,"金额-出",$G897:AK897))/(SUMIF($G$3:AK$3,"数量-入",$G897:AK897)-SUMIF($G$3:AK$3,"数量-出",$G897:AK897))),0)</f>
        <v>0</v>
      </c>
      <c r="AN897" s="115">
        <f t="shared" si="536"/>
        <v>0</v>
      </c>
      <c r="AO897" s="125"/>
      <c r="AP897" s="126"/>
      <c r="AQ897" s="123"/>
      <c r="AR897" s="112"/>
      <c r="AS897" s="119">
        <f t="shared" si="537"/>
        <v>0</v>
      </c>
      <c r="AT897" s="124"/>
      <c r="AU897" s="115">
        <f>IFERROR(IF(AT897="",0,(SUMIF($G$3:AS$3,"金额-入",$G897:AS897)-SUMIF($G$3:AS$3,"金额-出",$G897:AS897))/(SUMIF($G$3:AS$3,"数量-入",$G897:AS897)-SUMIF($G$3:AS$3,"数量-出",$G897:AS897))),0)</f>
        <v>0</v>
      </c>
      <c r="AV897" s="115">
        <f t="shared" si="538"/>
        <v>0</v>
      </c>
      <c r="AW897" s="125"/>
      <c r="AX897" s="126"/>
      <c r="AY897" s="123"/>
      <c r="AZ897" s="112"/>
      <c r="BA897" s="119">
        <f t="shared" si="539"/>
        <v>0</v>
      </c>
      <c r="BB897" s="124"/>
      <c r="BC897" s="115">
        <f>IFERROR(IF(BB897="",0,(SUMIF($G$3:BA$3,"金额-入",$G897:BA897)-SUMIF($G$3:BA$3,"金额-出",$G897:BA897))/(SUMIF($G$3:BA$3,"数量-入",$G897:BA897)-SUMIF($G$3:BA$3,"数量-出",$G897:BA897))),0)</f>
        <v>0</v>
      </c>
      <c r="BD897" s="115">
        <f t="shared" si="540"/>
        <v>0</v>
      </c>
      <c r="BE897" s="125"/>
      <c r="BF897" s="126"/>
      <c r="BG897" s="123"/>
      <c r="BH897" s="112"/>
      <c r="BI897" s="119">
        <f t="shared" si="541"/>
        <v>0</v>
      </c>
      <c r="BJ897" s="124"/>
      <c r="BK897" s="115">
        <f>IFERROR(IF(BJ897="",0,(SUMIF($G$3:BI$3,"金额-入",$G897:BI897)-SUMIF($G$3:BI$3,"金额-出",$G897:BI897))/(SUMIF($G$3:BI$3,"数量-入",$G897:BI897)-SUMIF($G$3:BI$3,"数量-出",$G897:BI897))),0)</f>
        <v>0</v>
      </c>
      <c r="BL897" s="115">
        <f t="shared" si="542"/>
        <v>0</v>
      </c>
      <c r="BM897" s="125"/>
      <c r="BN897" s="126"/>
      <c r="BO897" s="123"/>
      <c r="BP897" s="112"/>
      <c r="BQ897" s="119">
        <f t="shared" si="543"/>
        <v>0</v>
      </c>
      <c r="BR897" s="124"/>
      <c r="BS897" s="115">
        <f>IFERROR(IF(BR897="",0,(SUMIF($G$3:BQ$3,"金额-入",$G897:BQ897)-SUMIF($G$3:BQ$3,"金额-出",$G897:BQ897))/(SUMIF($G$3:BQ$3,"数量-入",$G897:BQ897)-SUMIF($G$3:BQ$3,"数量-出",$G897:BQ897))),0)</f>
        <v>0</v>
      </c>
      <c r="BT897" s="115">
        <f t="shared" si="544"/>
        <v>0</v>
      </c>
      <c r="BU897" s="125"/>
      <c r="BV897" s="126"/>
      <c r="BW897" s="123"/>
      <c r="BX897" s="112"/>
      <c r="BY897" s="119">
        <f t="shared" si="545"/>
        <v>0</v>
      </c>
      <c r="BZ897" s="124"/>
      <c r="CA897" s="115">
        <f>IFERROR(IF(BZ897="",0,(SUMIF($G$3:BY$3,"金额-入",$G897:BY897)-SUMIF($G$3:BY$3,"金额-出",$G897:BY897))/(SUMIF($G$3:BY$3,"数量-入",$G897:BY897)-SUMIF($G$3:BY$3,"数量-出",$G897:BY897))),0)</f>
        <v>0</v>
      </c>
      <c r="CB897" s="115">
        <f t="shared" si="546"/>
        <v>0</v>
      </c>
      <c r="CC897" s="125"/>
      <c r="CD897" s="126"/>
      <c r="CE897" s="123"/>
      <c r="CF897" s="112"/>
      <c r="CG897" s="119">
        <f t="shared" si="547"/>
        <v>0</v>
      </c>
      <c r="CH897" s="124"/>
      <c r="CI897" s="115">
        <f>IFERROR(IF(CH897="",0,(SUMIF($G$3:CG$3,"金额-入",$G897:CG897)-SUMIF($G$3:CG$3,"金额-出",$G897:CG897))/(SUMIF($G$3:CG$3,"数量-入",$G897:CG897)-SUMIF($G$3:CG$3,"数量-出",$G897:CG897))),0)</f>
        <v>0</v>
      </c>
      <c r="CJ897" s="115">
        <f t="shared" si="548"/>
        <v>0</v>
      </c>
      <c r="CK897" s="125"/>
      <c r="CL897" s="126"/>
      <c r="CM897" s="123"/>
      <c r="CN897" s="112"/>
      <c r="CO897" s="119">
        <f t="shared" si="549"/>
        <v>0</v>
      </c>
      <c r="CP897" s="124"/>
      <c r="CQ897" s="115">
        <f>IFERROR(IF(CP897="",0,(SUMIF($G$3:CO$3,"金额-入",$G897:CO897)-SUMIF($G$3:CO$3,"金额-出",$G897:CO897))/(SUMIF($G$3:CO$3,"数量-入",$G897:CO897)-SUMIF($G$3:CO$3,"数量-出",$G897:CO897))),0)</f>
        <v>0</v>
      </c>
      <c r="CR897" s="115">
        <f t="shared" si="550"/>
        <v>0</v>
      </c>
      <c r="CS897" s="125"/>
      <c r="CT897" s="126"/>
      <c r="CU897" s="123"/>
      <c r="CV897" s="112"/>
      <c r="CW897" s="119">
        <f t="shared" si="551"/>
        <v>0</v>
      </c>
      <c r="CX897" s="124"/>
      <c r="CY897" s="115">
        <f>IFERROR(IF(CX897="",0,(SUMIF($G$3:CW$3,"金额-入",$G897:CW897)-SUMIF($G$3:CW$3,"金额-出",$G897:CW897))/(SUMIF($G$3:CW$3,"数量-入",$G897:CW897)-SUMIF($G$3:CW$3,"数量-出",$G897:CW897))),0)</f>
        <v>0</v>
      </c>
      <c r="CZ897" s="115">
        <f t="shared" si="552"/>
        <v>0</v>
      </c>
      <c r="DA897" s="125"/>
      <c r="DB897" s="126"/>
      <c r="DC897" s="123"/>
      <c r="DD897" s="112"/>
      <c r="DE897" s="119">
        <f t="shared" si="553"/>
        <v>0</v>
      </c>
      <c r="DF897" s="124"/>
      <c r="DG897" s="115">
        <f>IFERROR(IF(DF897="",0,(SUMIF($G$3:DE$3,"金额-入",$G897:DE897)-SUMIF($G$3:DE$3,"金额-出",$G897:DE897))/(SUMIF($G$3:DE$3,"数量-入",$G897:DE897)-SUMIF($G$3:DE$3,"数量-出",$G897:DE897))),0)</f>
        <v>0</v>
      </c>
      <c r="DH897" s="115">
        <f t="shared" si="554"/>
        <v>0</v>
      </c>
      <c r="DI897" s="125"/>
      <c r="DJ897" s="126"/>
      <c r="DK897" s="109">
        <f t="array" ref="DK897">MIN(IF(($G$3:$DJ$3="单价")*(G897:DJ897&lt;&gt;0),G897:DJ897))</f>
        <v>0</v>
      </c>
      <c r="DL897" s="97">
        <f t="array" ref="DL897">MAX(IF($G$3:$DJ$3="单价",G897:DJ897))</f>
        <v>0</v>
      </c>
      <c r="DM897" s="115">
        <f t="shared" si="555"/>
        <v>0</v>
      </c>
      <c r="DN897" s="127"/>
      <c r="DO897" s="2"/>
      <c r="DP897" s="11">
        <f t="shared" si="556"/>
        <v>0</v>
      </c>
      <c r="DQ897" s="11">
        <f t="shared" si="557"/>
        <v>0</v>
      </c>
      <c r="DR897" s="11"/>
      <c r="DS897" s="11"/>
      <c r="DT897" s="11"/>
      <c r="DU897" s="2"/>
      <c r="DV897" s="2"/>
      <c r="DW897" s="2"/>
      <c r="DX897" s="2"/>
      <c r="DY897" s="2"/>
    </row>
    <row r="898" spans="1:129" ht="18" hidden="1" customHeight="1" outlineLevel="1" x14ac:dyDescent="0.15">
      <c r="A898" s="2"/>
      <c r="B898" s="53">
        <f t="shared" si="520"/>
        <v>894</v>
      </c>
      <c r="C898" s="5"/>
      <c r="D898" s="6"/>
      <c r="E898" s="7"/>
      <c r="F898" s="8"/>
      <c r="G898" s="111"/>
      <c r="H898" s="112"/>
      <c r="I898" s="113">
        <f t="shared" si="523"/>
        <v>0</v>
      </c>
      <c r="J898" s="114">
        <f t="shared" si="524"/>
        <v>0</v>
      </c>
      <c r="K898" s="115">
        <f t="shared" si="521"/>
        <v>0</v>
      </c>
      <c r="L898" s="113">
        <f t="shared" si="525"/>
        <v>0</v>
      </c>
      <c r="M898" s="114">
        <f t="shared" si="526"/>
        <v>0</v>
      </c>
      <c r="N898" s="115">
        <f t="shared" si="522"/>
        <v>0</v>
      </c>
      <c r="O898" s="113">
        <f t="shared" si="527"/>
        <v>0</v>
      </c>
      <c r="P898" s="116">
        <f t="shared" si="528"/>
        <v>0</v>
      </c>
      <c r="Q898" s="117">
        <f t="shared" si="529"/>
        <v>0</v>
      </c>
      <c r="R898" s="118">
        <f t="shared" si="530"/>
        <v>0</v>
      </c>
      <c r="S898" s="111"/>
      <c r="T898" s="112"/>
      <c r="U898" s="119">
        <f t="shared" si="531"/>
        <v>0</v>
      </c>
      <c r="V898" s="120"/>
      <c r="W898" s="115">
        <f>IFERROR(IF(V898="",0,(SUMIF($G$3:U$3,"金额-入",$G898:U898)-SUMIF($G$3:U$3,"金额-出",$G898:U898))/(SUMIF($G$3:U$3,"数量-入",$G898:U898)-SUMIF($G$3:U$3,"数量-出",$G898:U898))),0)</f>
        <v>0</v>
      </c>
      <c r="X898" s="115">
        <f t="shared" si="532"/>
        <v>0</v>
      </c>
      <c r="Y898" s="121"/>
      <c r="Z898" s="122"/>
      <c r="AA898" s="111"/>
      <c r="AB898" s="112"/>
      <c r="AC898" s="119">
        <f t="shared" si="533"/>
        <v>0</v>
      </c>
      <c r="AD898" s="120"/>
      <c r="AE898" s="115">
        <f>IFERROR(IF(AD898="",0,(SUMIF($G$3:AC$3,"金额-入",$G898:AC898)-SUMIF($G$3:AC$3,"金额-出",$G898:AC898))/(SUMIF($G$3:AC$3,"数量-入",$G898:AC898)-SUMIF($G$3:AC$3,"数量-出",$G898:AC898))),0)</f>
        <v>0</v>
      </c>
      <c r="AF898" s="115">
        <f t="shared" si="534"/>
        <v>0</v>
      </c>
      <c r="AG898" s="121"/>
      <c r="AH898" s="122"/>
      <c r="AI898" s="123"/>
      <c r="AJ898" s="112"/>
      <c r="AK898" s="119">
        <f t="shared" si="535"/>
        <v>0</v>
      </c>
      <c r="AL898" s="124"/>
      <c r="AM898" s="115">
        <f>IFERROR(IF(AL898="",0,(SUMIF($G$3:AK$3,"金额-入",$G898:AK898)-SUMIF($G$3:AK$3,"金额-出",$G898:AK898))/(SUMIF($G$3:AK$3,"数量-入",$G898:AK898)-SUMIF($G$3:AK$3,"数量-出",$G898:AK898))),0)</f>
        <v>0</v>
      </c>
      <c r="AN898" s="115">
        <f t="shared" si="536"/>
        <v>0</v>
      </c>
      <c r="AO898" s="125"/>
      <c r="AP898" s="126"/>
      <c r="AQ898" s="123"/>
      <c r="AR898" s="112"/>
      <c r="AS898" s="119">
        <f t="shared" si="537"/>
        <v>0</v>
      </c>
      <c r="AT898" s="124"/>
      <c r="AU898" s="115">
        <f>IFERROR(IF(AT898="",0,(SUMIF($G$3:AS$3,"金额-入",$G898:AS898)-SUMIF($G$3:AS$3,"金额-出",$G898:AS898))/(SUMIF($G$3:AS$3,"数量-入",$G898:AS898)-SUMIF($G$3:AS$3,"数量-出",$G898:AS898))),0)</f>
        <v>0</v>
      </c>
      <c r="AV898" s="115">
        <f t="shared" si="538"/>
        <v>0</v>
      </c>
      <c r="AW898" s="125"/>
      <c r="AX898" s="126"/>
      <c r="AY898" s="123"/>
      <c r="AZ898" s="112"/>
      <c r="BA898" s="119">
        <f t="shared" si="539"/>
        <v>0</v>
      </c>
      <c r="BB898" s="124"/>
      <c r="BC898" s="115">
        <f>IFERROR(IF(BB898="",0,(SUMIF($G$3:BA$3,"金额-入",$G898:BA898)-SUMIF($G$3:BA$3,"金额-出",$G898:BA898))/(SUMIF($G$3:BA$3,"数量-入",$G898:BA898)-SUMIF($G$3:BA$3,"数量-出",$G898:BA898))),0)</f>
        <v>0</v>
      </c>
      <c r="BD898" s="115">
        <f t="shared" si="540"/>
        <v>0</v>
      </c>
      <c r="BE898" s="125"/>
      <c r="BF898" s="126"/>
      <c r="BG898" s="123"/>
      <c r="BH898" s="112"/>
      <c r="BI898" s="119">
        <f t="shared" si="541"/>
        <v>0</v>
      </c>
      <c r="BJ898" s="124"/>
      <c r="BK898" s="115">
        <f>IFERROR(IF(BJ898="",0,(SUMIF($G$3:BI$3,"金额-入",$G898:BI898)-SUMIF($G$3:BI$3,"金额-出",$G898:BI898))/(SUMIF($G$3:BI$3,"数量-入",$G898:BI898)-SUMIF($G$3:BI$3,"数量-出",$G898:BI898))),0)</f>
        <v>0</v>
      </c>
      <c r="BL898" s="115">
        <f t="shared" si="542"/>
        <v>0</v>
      </c>
      <c r="BM898" s="125"/>
      <c r="BN898" s="126"/>
      <c r="BO898" s="123"/>
      <c r="BP898" s="112"/>
      <c r="BQ898" s="119">
        <f t="shared" si="543"/>
        <v>0</v>
      </c>
      <c r="BR898" s="124"/>
      <c r="BS898" s="115">
        <f>IFERROR(IF(BR898="",0,(SUMIF($G$3:BQ$3,"金额-入",$G898:BQ898)-SUMIF($G$3:BQ$3,"金额-出",$G898:BQ898))/(SUMIF($G$3:BQ$3,"数量-入",$G898:BQ898)-SUMIF($G$3:BQ$3,"数量-出",$G898:BQ898))),0)</f>
        <v>0</v>
      </c>
      <c r="BT898" s="115">
        <f t="shared" si="544"/>
        <v>0</v>
      </c>
      <c r="BU898" s="125"/>
      <c r="BV898" s="126"/>
      <c r="BW898" s="123"/>
      <c r="BX898" s="112"/>
      <c r="BY898" s="119">
        <f t="shared" si="545"/>
        <v>0</v>
      </c>
      <c r="BZ898" s="124"/>
      <c r="CA898" s="115">
        <f>IFERROR(IF(BZ898="",0,(SUMIF($G$3:BY$3,"金额-入",$G898:BY898)-SUMIF($G$3:BY$3,"金额-出",$G898:BY898))/(SUMIF($G$3:BY$3,"数量-入",$G898:BY898)-SUMIF($G$3:BY$3,"数量-出",$G898:BY898))),0)</f>
        <v>0</v>
      </c>
      <c r="CB898" s="115">
        <f t="shared" si="546"/>
        <v>0</v>
      </c>
      <c r="CC898" s="125"/>
      <c r="CD898" s="126"/>
      <c r="CE898" s="123"/>
      <c r="CF898" s="112"/>
      <c r="CG898" s="119">
        <f t="shared" si="547"/>
        <v>0</v>
      </c>
      <c r="CH898" s="124"/>
      <c r="CI898" s="115">
        <f>IFERROR(IF(CH898="",0,(SUMIF($G$3:CG$3,"金额-入",$G898:CG898)-SUMIF($G$3:CG$3,"金额-出",$G898:CG898))/(SUMIF($G$3:CG$3,"数量-入",$G898:CG898)-SUMIF($G$3:CG$3,"数量-出",$G898:CG898))),0)</f>
        <v>0</v>
      </c>
      <c r="CJ898" s="115">
        <f t="shared" si="548"/>
        <v>0</v>
      </c>
      <c r="CK898" s="125"/>
      <c r="CL898" s="126"/>
      <c r="CM898" s="123"/>
      <c r="CN898" s="112"/>
      <c r="CO898" s="119">
        <f t="shared" si="549"/>
        <v>0</v>
      </c>
      <c r="CP898" s="124"/>
      <c r="CQ898" s="115">
        <f>IFERROR(IF(CP898="",0,(SUMIF($G$3:CO$3,"金额-入",$G898:CO898)-SUMIF($G$3:CO$3,"金额-出",$G898:CO898))/(SUMIF($G$3:CO$3,"数量-入",$G898:CO898)-SUMIF($G$3:CO$3,"数量-出",$G898:CO898))),0)</f>
        <v>0</v>
      </c>
      <c r="CR898" s="115">
        <f t="shared" si="550"/>
        <v>0</v>
      </c>
      <c r="CS898" s="125"/>
      <c r="CT898" s="126"/>
      <c r="CU898" s="123"/>
      <c r="CV898" s="112"/>
      <c r="CW898" s="119">
        <f t="shared" si="551"/>
        <v>0</v>
      </c>
      <c r="CX898" s="124"/>
      <c r="CY898" s="115">
        <f>IFERROR(IF(CX898="",0,(SUMIF($G$3:CW$3,"金额-入",$G898:CW898)-SUMIF($G$3:CW$3,"金额-出",$G898:CW898))/(SUMIF($G$3:CW$3,"数量-入",$G898:CW898)-SUMIF($G$3:CW$3,"数量-出",$G898:CW898))),0)</f>
        <v>0</v>
      </c>
      <c r="CZ898" s="115">
        <f t="shared" si="552"/>
        <v>0</v>
      </c>
      <c r="DA898" s="125"/>
      <c r="DB898" s="126"/>
      <c r="DC898" s="123"/>
      <c r="DD898" s="112"/>
      <c r="DE898" s="119">
        <f t="shared" si="553"/>
        <v>0</v>
      </c>
      <c r="DF898" s="124"/>
      <c r="DG898" s="115">
        <f>IFERROR(IF(DF898="",0,(SUMIF($G$3:DE$3,"金额-入",$G898:DE898)-SUMIF($G$3:DE$3,"金额-出",$G898:DE898))/(SUMIF($G$3:DE$3,"数量-入",$G898:DE898)-SUMIF($G$3:DE$3,"数量-出",$G898:DE898))),0)</f>
        <v>0</v>
      </c>
      <c r="DH898" s="115">
        <f t="shared" si="554"/>
        <v>0</v>
      </c>
      <c r="DI898" s="125"/>
      <c r="DJ898" s="126"/>
      <c r="DK898" s="109">
        <f t="array" ref="DK898">MIN(IF(($G$3:$DJ$3="单价")*(G898:DJ898&lt;&gt;0),G898:DJ898))</f>
        <v>0</v>
      </c>
      <c r="DL898" s="97">
        <f t="array" ref="DL898">MAX(IF($G$3:$DJ$3="单价",G898:DJ898))</f>
        <v>0</v>
      </c>
      <c r="DM898" s="115">
        <f t="shared" si="555"/>
        <v>0</v>
      </c>
      <c r="DN898" s="127"/>
      <c r="DO898" s="2"/>
      <c r="DP898" s="11">
        <f t="shared" si="556"/>
        <v>0</v>
      </c>
      <c r="DQ898" s="11">
        <f t="shared" si="557"/>
        <v>0</v>
      </c>
      <c r="DR898" s="11"/>
      <c r="DS898" s="11"/>
      <c r="DT898" s="11"/>
      <c r="DU898" s="2"/>
      <c r="DV898" s="2"/>
      <c r="DW898" s="2"/>
      <c r="DX898" s="2"/>
      <c r="DY898" s="2"/>
    </row>
    <row r="899" spans="1:129" ht="18" hidden="1" customHeight="1" outlineLevel="1" x14ac:dyDescent="0.15">
      <c r="A899" s="2"/>
      <c r="B899" s="53">
        <f t="shared" si="520"/>
        <v>895</v>
      </c>
      <c r="C899" s="5"/>
      <c r="D899" s="6"/>
      <c r="E899" s="7"/>
      <c r="F899" s="8"/>
      <c r="G899" s="111"/>
      <c r="H899" s="112"/>
      <c r="I899" s="113">
        <f t="shared" si="523"/>
        <v>0</v>
      </c>
      <c r="J899" s="114">
        <f t="shared" si="524"/>
        <v>0</v>
      </c>
      <c r="K899" s="115">
        <f t="shared" si="521"/>
        <v>0</v>
      </c>
      <c r="L899" s="113">
        <f t="shared" si="525"/>
        <v>0</v>
      </c>
      <c r="M899" s="114">
        <f t="shared" si="526"/>
        <v>0</v>
      </c>
      <c r="N899" s="115">
        <f t="shared" si="522"/>
        <v>0</v>
      </c>
      <c r="O899" s="113">
        <f t="shared" si="527"/>
        <v>0</v>
      </c>
      <c r="P899" s="116">
        <f t="shared" si="528"/>
        <v>0</v>
      </c>
      <c r="Q899" s="117">
        <f t="shared" si="529"/>
        <v>0</v>
      </c>
      <c r="R899" s="118">
        <f t="shared" si="530"/>
        <v>0</v>
      </c>
      <c r="S899" s="111"/>
      <c r="T899" s="112"/>
      <c r="U899" s="119">
        <f t="shared" si="531"/>
        <v>0</v>
      </c>
      <c r="V899" s="120"/>
      <c r="W899" s="115">
        <f>IFERROR(IF(V899="",0,(SUMIF($G$3:U$3,"金额-入",$G899:U899)-SUMIF($G$3:U$3,"金额-出",$G899:U899))/(SUMIF($G$3:U$3,"数量-入",$G899:U899)-SUMIF($G$3:U$3,"数量-出",$G899:U899))),0)</f>
        <v>0</v>
      </c>
      <c r="X899" s="115">
        <f t="shared" si="532"/>
        <v>0</v>
      </c>
      <c r="Y899" s="121"/>
      <c r="Z899" s="122"/>
      <c r="AA899" s="111"/>
      <c r="AB899" s="112"/>
      <c r="AC899" s="119">
        <f t="shared" si="533"/>
        <v>0</v>
      </c>
      <c r="AD899" s="120"/>
      <c r="AE899" s="115">
        <f>IFERROR(IF(AD899="",0,(SUMIF($G$3:AC$3,"金额-入",$G899:AC899)-SUMIF($G$3:AC$3,"金额-出",$G899:AC899))/(SUMIF($G$3:AC$3,"数量-入",$G899:AC899)-SUMIF($G$3:AC$3,"数量-出",$G899:AC899))),0)</f>
        <v>0</v>
      </c>
      <c r="AF899" s="115">
        <f t="shared" si="534"/>
        <v>0</v>
      </c>
      <c r="AG899" s="121"/>
      <c r="AH899" s="122"/>
      <c r="AI899" s="123"/>
      <c r="AJ899" s="112"/>
      <c r="AK899" s="119">
        <f t="shared" si="535"/>
        <v>0</v>
      </c>
      <c r="AL899" s="124"/>
      <c r="AM899" s="115">
        <f>IFERROR(IF(AL899="",0,(SUMIF($G$3:AK$3,"金额-入",$G899:AK899)-SUMIF($G$3:AK$3,"金额-出",$G899:AK899))/(SUMIF($G$3:AK$3,"数量-入",$G899:AK899)-SUMIF($G$3:AK$3,"数量-出",$G899:AK899))),0)</f>
        <v>0</v>
      </c>
      <c r="AN899" s="115">
        <f t="shared" si="536"/>
        <v>0</v>
      </c>
      <c r="AO899" s="125"/>
      <c r="AP899" s="126"/>
      <c r="AQ899" s="123"/>
      <c r="AR899" s="112"/>
      <c r="AS899" s="119">
        <f t="shared" si="537"/>
        <v>0</v>
      </c>
      <c r="AT899" s="124"/>
      <c r="AU899" s="115">
        <f>IFERROR(IF(AT899="",0,(SUMIF($G$3:AS$3,"金额-入",$G899:AS899)-SUMIF($G$3:AS$3,"金额-出",$G899:AS899))/(SUMIF($G$3:AS$3,"数量-入",$G899:AS899)-SUMIF($G$3:AS$3,"数量-出",$G899:AS899))),0)</f>
        <v>0</v>
      </c>
      <c r="AV899" s="115">
        <f t="shared" si="538"/>
        <v>0</v>
      </c>
      <c r="AW899" s="125"/>
      <c r="AX899" s="126"/>
      <c r="AY899" s="123"/>
      <c r="AZ899" s="112"/>
      <c r="BA899" s="119">
        <f t="shared" si="539"/>
        <v>0</v>
      </c>
      <c r="BB899" s="124"/>
      <c r="BC899" s="115">
        <f>IFERROR(IF(BB899="",0,(SUMIF($G$3:BA$3,"金额-入",$G899:BA899)-SUMIF($G$3:BA$3,"金额-出",$G899:BA899))/(SUMIF($G$3:BA$3,"数量-入",$G899:BA899)-SUMIF($G$3:BA$3,"数量-出",$G899:BA899))),0)</f>
        <v>0</v>
      </c>
      <c r="BD899" s="115">
        <f t="shared" si="540"/>
        <v>0</v>
      </c>
      <c r="BE899" s="125"/>
      <c r="BF899" s="126"/>
      <c r="BG899" s="123"/>
      <c r="BH899" s="112"/>
      <c r="BI899" s="119">
        <f t="shared" si="541"/>
        <v>0</v>
      </c>
      <c r="BJ899" s="124"/>
      <c r="BK899" s="115">
        <f>IFERROR(IF(BJ899="",0,(SUMIF($G$3:BI$3,"金额-入",$G899:BI899)-SUMIF($G$3:BI$3,"金额-出",$G899:BI899))/(SUMIF($G$3:BI$3,"数量-入",$G899:BI899)-SUMIF($G$3:BI$3,"数量-出",$G899:BI899))),0)</f>
        <v>0</v>
      </c>
      <c r="BL899" s="115">
        <f t="shared" si="542"/>
        <v>0</v>
      </c>
      <c r="BM899" s="125"/>
      <c r="BN899" s="126"/>
      <c r="BO899" s="123"/>
      <c r="BP899" s="112"/>
      <c r="BQ899" s="119">
        <f t="shared" si="543"/>
        <v>0</v>
      </c>
      <c r="BR899" s="124"/>
      <c r="BS899" s="115">
        <f>IFERROR(IF(BR899="",0,(SUMIF($G$3:BQ$3,"金额-入",$G899:BQ899)-SUMIF($G$3:BQ$3,"金额-出",$G899:BQ899))/(SUMIF($G$3:BQ$3,"数量-入",$G899:BQ899)-SUMIF($G$3:BQ$3,"数量-出",$G899:BQ899))),0)</f>
        <v>0</v>
      </c>
      <c r="BT899" s="115">
        <f t="shared" si="544"/>
        <v>0</v>
      </c>
      <c r="BU899" s="125"/>
      <c r="BV899" s="126"/>
      <c r="BW899" s="123"/>
      <c r="BX899" s="112"/>
      <c r="BY899" s="119">
        <f t="shared" si="545"/>
        <v>0</v>
      </c>
      <c r="BZ899" s="124"/>
      <c r="CA899" s="115">
        <f>IFERROR(IF(BZ899="",0,(SUMIF($G$3:BY$3,"金额-入",$G899:BY899)-SUMIF($G$3:BY$3,"金额-出",$G899:BY899))/(SUMIF($G$3:BY$3,"数量-入",$G899:BY899)-SUMIF($G$3:BY$3,"数量-出",$G899:BY899))),0)</f>
        <v>0</v>
      </c>
      <c r="CB899" s="115">
        <f t="shared" si="546"/>
        <v>0</v>
      </c>
      <c r="CC899" s="125"/>
      <c r="CD899" s="126"/>
      <c r="CE899" s="123"/>
      <c r="CF899" s="112"/>
      <c r="CG899" s="119">
        <f t="shared" si="547"/>
        <v>0</v>
      </c>
      <c r="CH899" s="124"/>
      <c r="CI899" s="115">
        <f>IFERROR(IF(CH899="",0,(SUMIF($G$3:CG$3,"金额-入",$G899:CG899)-SUMIF($G$3:CG$3,"金额-出",$G899:CG899))/(SUMIF($G$3:CG$3,"数量-入",$G899:CG899)-SUMIF($G$3:CG$3,"数量-出",$G899:CG899))),0)</f>
        <v>0</v>
      </c>
      <c r="CJ899" s="115">
        <f t="shared" si="548"/>
        <v>0</v>
      </c>
      <c r="CK899" s="125"/>
      <c r="CL899" s="126"/>
      <c r="CM899" s="123"/>
      <c r="CN899" s="112"/>
      <c r="CO899" s="119">
        <f t="shared" si="549"/>
        <v>0</v>
      </c>
      <c r="CP899" s="124"/>
      <c r="CQ899" s="115">
        <f>IFERROR(IF(CP899="",0,(SUMIF($G$3:CO$3,"金额-入",$G899:CO899)-SUMIF($G$3:CO$3,"金额-出",$G899:CO899))/(SUMIF($G$3:CO$3,"数量-入",$G899:CO899)-SUMIF($G$3:CO$3,"数量-出",$G899:CO899))),0)</f>
        <v>0</v>
      </c>
      <c r="CR899" s="115">
        <f t="shared" si="550"/>
        <v>0</v>
      </c>
      <c r="CS899" s="125"/>
      <c r="CT899" s="126"/>
      <c r="CU899" s="123"/>
      <c r="CV899" s="112"/>
      <c r="CW899" s="119">
        <f t="shared" si="551"/>
        <v>0</v>
      </c>
      <c r="CX899" s="124"/>
      <c r="CY899" s="115">
        <f>IFERROR(IF(CX899="",0,(SUMIF($G$3:CW$3,"金额-入",$G899:CW899)-SUMIF($G$3:CW$3,"金额-出",$G899:CW899))/(SUMIF($G$3:CW$3,"数量-入",$G899:CW899)-SUMIF($G$3:CW$3,"数量-出",$G899:CW899))),0)</f>
        <v>0</v>
      </c>
      <c r="CZ899" s="115">
        <f t="shared" si="552"/>
        <v>0</v>
      </c>
      <c r="DA899" s="125"/>
      <c r="DB899" s="126"/>
      <c r="DC899" s="123"/>
      <c r="DD899" s="112"/>
      <c r="DE899" s="119">
        <f t="shared" si="553"/>
        <v>0</v>
      </c>
      <c r="DF899" s="124"/>
      <c r="DG899" s="115">
        <f>IFERROR(IF(DF899="",0,(SUMIF($G$3:DE$3,"金额-入",$G899:DE899)-SUMIF($G$3:DE$3,"金额-出",$G899:DE899))/(SUMIF($G$3:DE$3,"数量-入",$G899:DE899)-SUMIF($G$3:DE$3,"数量-出",$G899:DE899))),0)</f>
        <v>0</v>
      </c>
      <c r="DH899" s="115">
        <f t="shared" si="554"/>
        <v>0</v>
      </c>
      <c r="DI899" s="125"/>
      <c r="DJ899" s="126"/>
      <c r="DK899" s="109">
        <f t="array" ref="DK899">MIN(IF(($G$3:$DJ$3="单价")*(G899:DJ899&lt;&gt;0),G899:DJ899))</f>
        <v>0</v>
      </c>
      <c r="DL899" s="97">
        <f t="array" ref="DL899">MAX(IF($G$3:$DJ$3="单价",G899:DJ899))</f>
        <v>0</v>
      </c>
      <c r="DM899" s="115">
        <f t="shared" si="555"/>
        <v>0</v>
      </c>
      <c r="DN899" s="127"/>
      <c r="DO899" s="2"/>
      <c r="DP899" s="11">
        <f t="shared" si="556"/>
        <v>0</v>
      </c>
      <c r="DQ899" s="11">
        <f t="shared" si="557"/>
        <v>0</v>
      </c>
      <c r="DR899" s="11"/>
      <c r="DS899" s="11"/>
      <c r="DT899" s="11"/>
      <c r="DU899" s="2"/>
      <c r="DV899" s="2"/>
      <c r="DW899" s="2"/>
      <c r="DX899" s="2"/>
      <c r="DY899" s="2"/>
    </row>
    <row r="900" spans="1:129" ht="18" hidden="1" customHeight="1" outlineLevel="1" x14ac:dyDescent="0.15">
      <c r="A900" s="2"/>
      <c r="B900" s="53">
        <f t="shared" si="520"/>
        <v>896</v>
      </c>
      <c r="C900" s="5"/>
      <c r="D900" s="6"/>
      <c r="E900" s="7"/>
      <c r="F900" s="8"/>
      <c r="G900" s="111"/>
      <c r="H900" s="112"/>
      <c r="I900" s="113">
        <f t="shared" si="523"/>
        <v>0</v>
      </c>
      <c r="J900" s="114">
        <f t="shared" si="524"/>
        <v>0</v>
      </c>
      <c r="K900" s="115">
        <f t="shared" si="521"/>
        <v>0</v>
      </c>
      <c r="L900" s="113">
        <f t="shared" si="525"/>
        <v>0</v>
      </c>
      <c r="M900" s="114">
        <f t="shared" si="526"/>
        <v>0</v>
      </c>
      <c r="N900" s="115">
        <f t="shared" si="522"/>
        <v>0</v>
      </c>
      <c r="O900" s="113">
        <f t="shared" si="527"/>
        <v>0</v>
      </c>
      <c r="P900" s="116">
        <f t="shared" si="528"/>
        <v>0</v>
      </c>
      <c r="Q900" s="117">
        <f t="shared" si="529"/>
        <v>0</v>
      </c>
      <c r="R900" s="118">
        <f t="shared" si="530"/>
        <v>0</v>
      </c>
      <c r="S900" s="111"/>
      <c r="T900" s="112"/>
      <c r="U900" s="119">
        <f t="shared" si="531"/>
        <v>0</v>
      </c>
      <c r="V900" s="120"/>
      <c r="W900" s="115">
        <f>IFERROR(IF(V900="",0,(SUMIF($G$3:U$3,"金额-入",$G900:U900)-SUMIF($G$3:U$3,"金额-出",$G900:U900))/(SUMIF($G$3:U$3,"数量-入",$G900:U900)-SUMIF($G$3:U$3,"数量-出",$G900:U900))),0)</f>
        <v>0</v>
      </c>
      <c r="X900" s="115">
        <f t="shared" si="532"/>
        <v>0</v>
      </c>
      <c r="Y900" s="121"/>
      <c r="Z900" s="122"/>
      <c r="AA900" s="111"/>
      <c r="AB900" s="112"/>
      <c r="AC900" s="119">
        <f t="shared" si="533"/>
        <v>0</v>
      </c>
      <c r="AD900" s="120"/>
      <c r="AE900" s="115">
        <f>IFERROR(IF(AD900="",0,(SUMIF($G$3:AC$3,"金额-入",$G900:AC900)-SUMIF($G$3:AC$3,"金额-出",$G900:AC900))/(SUMIF($G$3:AC$3,"数量-入",$G900:AC900)-SUMIF($G$3:AC$3,"数量-出",$G900:AC900))),0)</f>
        <v>0</v>
      </c>
      <c r="AF900" s="115">
        <f t="shared" si="534"/>
        <v>0</v>
      </c>
      <c r="AG900" s="121"/>
      <c r="AH900" s="122"/>
      <c r="AI900" s="123"/>
      <c r="AJ900" s="112"/>
      <c r="AK900" s="119">
        <f t="shared" si="535"/>
        <v>0</v>
      </c>
      <c r="AL900" s="124"/>
      <c r="AM900" s="115">
        <f>IFERROR(IF(AL900="",0,(SUMIF($G$3:AK$3,"金额-入",$G900:AK900)-SUMIF($G$3:AK$3,"金额-出",$G900:AK900))/(SUMIF($G$3:AK$3,"数量-入",$G900:AK900)-SUMIF($G$3:AK$3,"数量-出",$G900:AK900))),0)</f>
        <v>0</v>
      </c>
      <c r="AN900" s="115">
        <f t="shared" si="536"/>
        <v>0</v>
      </c>
      <c r="AO900" s="125"/>
      <c r="AP900" s="126"/>
      <c r="AQ900" s="123"/>
      <c r="AR900" s="112"/>
      <c r="AS900" s="119">
        <f t="shared" si="537"/>
        <v>0</v>
      </c>
      <c r="AT900" s="124"/>
      <c r="AU900" s="115">
        <f>IFERROR(IF(AT900="",0,(SUMIF($G$3:AS$3,"金额-入",$G900:AS900)-SUMIF($G$3:AS$3,"金额-出",$G900:AS900))/(SUMIF($G$3:AS$3,"数量-入",$G900:AS900)-SUMIF($G$3:AS$3,"数量-出",$G900:AS900))),0)</f>
        <v>0</v>
      </c>
      <c r="AV900" s="115">
        <f t="shared" si="538"/>
        <v>0</v>
      </c>
      <c r="AW900" s="125"/>
      <c r="AX900" s="126"/>
      <c r="AY900" s="123"/>
      <c r="AZ900" s="112"/>
      <c r="BA900" s="119">
        <f t="shared" si="539"/>
        <v>0</v>
      </c>
      <c r="BB900" s="124"/>
      <c r="BC900" s="115">
        <f>IFERROR(IF(BB900="",0,(SUMIF($G$3:BA$3,"金额-入",$G900:BA900)-SUMIF($G$3:BA$3,"金额-出",$G900:BA900))/(SUMIF($G$3:BA$3,"数量-入",$G900:BA900)-SUMIF($G$3:BA$3,"数量-出",$G900:BA900))),0)</f>
        <v>0</v>
      </c>
      <c r="BD900" s="115">
        <f t="shared" si="540"/>
        <v>0</v>
      </c>
      <c r="BE900" s="125"/>
      <c r="BF900" s="126"/>
      <c r="BG900" s="123"/>
      <c r="BH900" s="112"/>
      <c r="BI900" s="119">
        <f t="shared" si="541"/>
        <v>0</v>
      </c>
      <c r="BJ900" s="124"/>
      <c r="BK900" s="115">
        <f>IFERROR(IF(BJ900="",0,(SUMIF($G$3:BI$3,"金额-入",$G900:BI900)-SUMIF($G$3:BI$3,"金额-出",$G900:BI900))/(SUMIF($G$3:BI$3,"数量-入",$G900:BI900)-SUMIF($G$3:BI$3,"数量-出",$G900:BI900))),0)</f>
        <v>0</v>
      </c>
      <c r="BL900" s="115">
        <f t="shared" si="542"/>
        <v>0</v>
      </c>
      <c r="BM900" s="125"/>
      <c r="BN900" s="126"/>
      <c r="BO900" s="123"/>
      <c r="BP900" s="112"/>
      <c r="BQ900" s="119">
        <f t="shared" si="543"/>
        <v>0</v>
      </c>
      <c r="BR900" s="124"/>
      <c r="BS900" s="115">
        <f>IFERROR(IF(BR900="",0,(SUMIF($G$3:BQ$3,"金额-入",$G900:BQ900)-SUMIF($G$3:BQ$3,"金额-出",$G900:BQ900))/(SUMIF($G$3:BQ$3,"数量-入",$G900:BQ900)-SUMIF($G$3:BQ$3,"数量-出",$G900:BQ900))),0)</f>
        <v>0</v>
      </c>
      <c r="BT900" s="115">
        <f t="shared" si="544"/>
        <v>0</v>
      </c>
      <c r="BU900" s="125"/>
      <c r="BV900" s="126"/>
      <c r="BW900" s="123"/>
      <c r="BX900" s="112"/>
      <c r="BY900" s="119">
        <f t="shared" si="545"/>
        <v>0</v>
      </c>
      <c r="BZ900" s="124"/>
      <c r="CA900" s="115">
        <f>IFERROR(IF(BZ900="",0,(SUMIF($G$3:BY$3,"金额-入",$G900:BY900)-SUMIF($G$3:BY$3,"金额-出",$G900:BY900))/(SUMIF($G$3:BY$3,"数量-入",$G900:BY900)-SUMIF($G$3:BY$3,"数量-出",$G900:BY900))),0)</f>
        <v>0</v>
      </c>
      <c r="CB900" s="115">
        <f t="shared" si="546"/>
        <v>0</v>
      </c>
      <c r="CC900" s="125"/>
      <c r="CD900" s="126"/>
      <c r="CE900" s="123"/>
      <c r="CF900" s="112"/>
      <c r="CG900" s="119">
        <f t="shared" si="547"/>
        <v>0</v>
      </c>
      <c r="CH900" s="124"/>
      <c r="CI900" s="115">
        <f>IFERROR(IF(CH900="",0,(SUMIF($G$3:CG$3,"金额-入",$G900:CG900)-SUMIF($G$3:CG$3,"金额-出",$G900:CG900))/(SUMIF($G$3:CG$3,"数量-入",$G900:CG900)-SUMIF($G$3:CG$3,"数量-出",$G900:CG900))),0)</f>
        <v>0</v>
      </c>
      <c r="CJ900" s="115">
        <f t="shared" si="548"/>
        <v>0</v>
      </c>
      <c r="CK900" s="125"/>
      <c r="CL900" s="126"/>
      <c r="CM900" s="123"/>
      <c r="CN900" s="112"/>
      <c r="CO900" s="119">
        <f t="shared" si="549"/>
        <v>0</v>
      </c>
      <c r="CP900" s="124"/>
      <c r="CQ900" s="115">
        <f>IFERROR(IF(CP900="",0,(SUMIF($G$3:CO$3,"金额-入",$G900:CO900)-SUMIF($G$3:CO$3,"金额-出",$G900:CO900))/(SUMIF($G$3:CO$3,"数量-入",$G900:CO900)-SUMIF($G$3:CO$3,"数量-出",$G900:CO900))),0)</f>
        <v>0</v>
      </c>
      <c r="CR900" s="115">
        <f t="shared" si="550"/>
        <v>0</v>
      </c>
      <c r="CS900" s="125"/>
      <c r="CT900" s="126"/>
      <c r="CU900" s="123"/>
      <c r="CV900" s="112"/>
      <c r="CW900" s="119">
        <f t="shared" si="551"/>
        <v>0</v>
      </c>
      <c r="CX900" s="124"/>
      <c r="CY900" s="115">
        <f>IFERROR(IF(CX900="",0,(SUMIF($G$3:CW$3,"金额-入",$G900:CW900)-SUMIF($G$3:CW$3,"金额-出",$G900:CW900))/(SUMIF($G$3:CW$3,"数量-入",$G900:CW900)-SUMIF($G$3:CW$3,"数量-出",$G900:CW900))),0)</f>
        <v>0</v>
      </c>
      <c r="CZ900" s="115">
        <f t="shared" si="552"/>
        <v>0</v>
      </c>
      <c r="DA900" s="125"/>
      <c r="DB900" s="126"/>
      <c r="DC900" s="123"/>
      <c r="DD900" s="112"/>
      <c r="DE900" s="119">
        <f t="shared" si="553"/>
        <v>0</v>
      </c>
      <c r="DF900" s="124"/>
      <c r="DG900" s="115">
        <f>IFERROR(IF(DF900="",0,(SUMIF($G$3:DE$3,"金额-入",$G900:DE900)-SUMIF($G$3:DE$3,"金额-出",$G900:DE900))/(SUMIF($G$3:DE$3,"数量-入",$G900:DE900)-SUMIF($G$3:DE$3,"数量-出",$G900:DE900))),0)</f>
        <v>0</v>
      </c>
      <c r="DH900" s="115">
        <f t="shared" si="554"/>
        <v>0</v>
      </c>
      <c r="DI900" s="125"/>
      <c r="DJ900" s="126"/>
      <c r="DK900" s="109">
        <f t="array" ref="DK900">MIN(IF(($G$3:$DJ$3="单价")*(G900:DJ900&lt;&gt;0),G900:DJ900))</f>
        <v>0</v>
      </c>
      <c r="DL900" s="97">
        <f t="array" ref="DL900">MAX(IF($G$3:$DJ$3="单价",G900:DJ900))</f>
        <v>0</v>
      </c>
      <c r="DM900" s="115">
        <f t="shared" si="555"/>
        <v>0</v>
      </c>
      <c r="DN900" s="127"/>
      <c r="DO900" s="2"/>
      <c r="DP900" s="11">
        <f t="shared" si="556"/>
        <v>0</v>
      </c>
      <c r="DQ900" s="11">
        <f t="shared" si="557"/>
        <v>0</v>
      </c>
      <c r="DR900" s="11"/>
      <c r="DS900" s="11"/>
      <c r="DT900" s="11"/>
      <c r="DU900" s="2"/>
      <c r="DV900" s="2"/>
      <c r="DW900" s="2"/>
      <c r="DX900" s="2"/>
      <c r="DY900" s="2"/>
    </row>
    <row r="901" spans="1:129" ht="18" hidden="1" customHeight="1" outlineLevel="1" x14ac:dyDescent="0.15">
      <c r="A901" s="2"/>
      <c r="B901" s="53">
        <f t="shared" si="520"/>
        <v>897</v>
      </c>
      <c r="C901" s="5"/>
      <c r="D901" s="6"/>
      <c r="E901" s="7"/>
      <c r="F901" s="8"/>
      <c r="G901" s="111"/>
      <c r="H901" s="112"/>
      <c r="I901" s="113">
        <f t="shared" si="523"/>
        <v>0</v>
      </c>
      <c r="J901" s="114">
        <f t="shared" si="524"/>
        <v>0</v>
      </c>
      <c r="K901" s="115">
        <f t="shared" si="521"/>
        <v>0</v>
      </c>
      <c r="L901" s="113">
        <f t="shared" si="525"/>
        <v>0</v>
      </c>
      <c r="M901" s="114">
        <f t="shared" si="526"/>
        <v>0</v>
      </c>
      <c r="N901" s="115">
        <f t="shared" si="522"/>
        <v>0</v>
      </c>
      <c r="O901" s="113">
        <f t="shared" si="527"/>
        <v>0</v>
      </c>
      <c r="P901" s="116">
        <f t="shared" si="528"/>
        <v>0</v>
      </c>
      <c r="Q901" s="117">
        <f t="shared" si="529"/>
        <v>0</v>
      </c>
      <c r="R901" s="118">
        <f t="shared" si="530"/>
        <v>0</v>
      </c>
      <c r="S901" s="111"/>
      <c r="T901" s="112"/>
      <c r="U901" s="119">
        <f t="shared" si="531"/>
        <v>0</v>
      </c>
      <c r="V901" s="120"/>
      <c r="W901" s="115">
        <f>IFERROR(IF(V901="",0,(SUMIF($G$3:U$3,"金额-入",$G901:U901)-SUMIF($G$3:U$3,"金额-出",$G901:U901))/(SUMIF($G$3:U$3,"数量-入",$G901:U901)-SUMIF($G$3:U$3,"数量-出",$G901:U901))),0)</f>
        <v>0</v>
      </c>
      <c r="X901" s="115">
        <f t="shared" si="532"/>
        <v>0</v>
      </c>
      <c r="Y901" s="121"/>
      <c r="Z901" s="122"/>
      <c r="AA901" s="111"/>
      <c r="AB901" s="112"/>
      <c r="AC901" s="119">
        <f t="shared" si="533"/>
        <v>0</v>
      </c>
      <c r="AD901" s="120"/>
      <c r="AE901" s="115">
        <f>IFERROR(IF(AD901="",0,(SUMIF($G$3:AC$3,"金额-入",$G901:AC901)-SUMIF($G$3:AC$3,"金额-出",$G901:AC901))/(SUMIF($G$3:AC$3,"数量-入",$G901:AC901)-SUMIF($G$3:AC$3,"数量-出",$G901:AC901))),0)</f>
        <v>0</v>
      </c>
      <c r="AF901" s="115">
        <f t="shared" si="534"/>
        <v>0</v>
      </c>
      <c r="AG901" s="121"/>
      <c r="AH901" s="122"/>
      <c r="AI901" s="123"/>
      <c r="AJ901" s="112"/>
      <c r="AK901" s="119">
        <f t="shared" si="535"/>
        <v>0</v>
      </c>
      <c r="AL901" s="124"/>
      <c r="AM901" s="115">
        <f>IFERROR(IF(AL901="",0,(SUMIF($G$3:AK$3,"金额-入",$G901:AK901)-SUMIF($G$3:AK$3,"金额-出",$G901:AK901))/(SUMIF($G$3:AK$3,"数量-入",$G901:AK901)-SUMIF($G$3:AK$3,"数量-出",$G901:AK901))),0)</f>
        <v>0</v>
      </c>
      <c r="AN901" s="115">
        <f t="shared" si="536"/>
        <v>0</v>
      </c>
      <c r="AO901" s="125"/>
      <c r="AP901" s="126"/>
      <c r="AQ901" s="123"/>
      <c r="AR901" s="112"/>
      <c r="AS901" s="119">
        <f t="shared" si="537"/>
        <v>0</v>
      </c>
      <c r="AT901" s="124"/>
      <c r="AU901" s="115">
        <f>IFERROR(IF(AT901="",0,(SUMIF($G$3:AS$3,"金额-入",$G901:AS901)-SUMIF($G$3:AS$3,"金额-出",$G901:AS901))/(SUMIF($G$3:AS$3,"数量-入",$G901:AS901)-SUMIF($G$3:AS$3,"数量-出",$G901:AS901))),0)</f>
        <v>0</v>
      </c>
      <c r="AV901" s="115">
        <f t="shared" si="538"/>
        <v>0</v>
      </c>
      <c r="AW901" s="125"/>
      <c r="AX901" s="126"/>
      <c r="AY901" s="123"/>
      <c r="AZ901" s="112"/>
      <c r="BA901" s="119">
        <f t="shared" si="539"/>
        <v>0</v>
      </c>
      <c r="BB901" s="124"/>
      <c r="BC901" s="115">
        <f>IFERROR(IF(BB901="",0,(SUMIF($G$3:BA$3,"金额-入",$G901:BA901)-SUMIF($G$3:BA$3,"金额-出",$G901:BA901))/(SUMIF($G$3:BA$3,"数量-入",$G901:BA901)-SUMIF($G$3:BA$3,"数量-出",$G901:BA901))),0)</f>
        <v>0</v>
      </c>
      <c r="BD901" s="115">
        <f t="shared" si="540"/>
        <v>0</v>
      </c>
      <c r="BE901" s="125"/>
      <c r="BF901" s="126"/>
      <c r="BG901" s="123"/>
      <c r="BH901" s="112"/>
      <c r="BI901" s="119">
        <f t="shared" si="541"/>
        <v>0</v>
      </c>
      <c r="BJ901" s="124"/>
      <c r="BK901" s="115">
        <f>IFERROR(IF(BJ901="",0,(SUMIF($G$3:BI$3,"金额-入",$G901:BI901)-SUMIF($G$3:BI$3,"金额-出",$G901:BI901))/(SUMIF($G$3:BI$3,"数量-入",$G901:BI901)-SUMIF($G$3:BI$3,"数量-出",$G901:BI901))),0)</f>
        <v>0</v>
      </c>
      <c r="BL901" s="115">
        <f t="shared" si="542"/>
        <v>0</v>
      </c>
      <c r="BM901" s="125"/>
      <c r="BN901" s="126"/>
      <c r="BO901" s="123"/>
      <c r="BP901" s="112"/>
      <c r="BQ901" s="119">
        <f t="shared" si="543"/>
        <v>0</v>
      </c>
      <c r="BR901" s="124"/>
      <c r="BS901" s="115">
        <f>IFERROR(IF(BR901="",0,(SUMIF($G$3:BQ$3,"金额-入",$G901:BQ901)-SUMIF($G$3:BQ$3,"金额-出",$G901:BQ901))/(SUMIF($G$3:BQ$3,"数量-入",$G901:BQ901)-SUMIF($G$3:BQ$3,"数量-出",$G901:BQ901))),0)</f>
        <v>0</v>
      </c>
      <c r="BT901" s="115">
        <f t="shared" si="544"/>
        <v>0</v>
      </c>
      <c r="BU901" s="125"/>
      <c r="BV901" s="126"/>
      <c r="BW901" s="123"/>
      <c r="BX901" s="112"/>
      <c r="BY901" s="119">
        <f t="shared" si="545"/>
        <v>0</v>
      </c>
      <c r="BZ901" s="124"/>
      <c r="CA901" s="115">
        <f>IFERROR(IF(BZ901="",0,(SUMIF($G$3:BY$3,"金额-入",$G901:BY901)-SUMIF($G$3:BY$3,"金额-出",$G901:BY901))/(SUMIF($G$3:BY$3,"数量-入",$G901:BY901)-SUMIF($G$3:BY$3,"数量-出",$G901:BY901))),0)</f>
        <v>0</v>
      </c>
      <c r="CB901" s="115">
        <f t="shared" si="546"/>
        <v>0</v>
      </c>
      <c r="CC901" s="125"/>
      <c r="CD901" s="126"/>
      <c r="CE901" s="123"/>
      <c r="CF901" s="112"/>
      <c r="CG901" s="119">
        <f t="shared" si="547"/>
        <v>0</v>
      </c>
      <c r="CH901" s="124"/>
      <c r="CI901" s="115">
        <f>IFERROR(IF(CH901="",0,(SUMIF($G$3:CG$3,"金额-入",$G901:CG901)-SUMIF($G$3:CG$3,"金额-出",$G901:CG901))/(SUMIF($G$3:CG$3,"数量-入",$G901:CG901)-SUMIF($G$3:CG$3,"数量-出",$G901:CG901))),0)</f>
        <v>0</v>
      </c>
      <c r="CJ901" s="115">
        <f t="shared" si="548"/>
        <v>0</v>
      </c>
      <c r="CK901" s="125"/>
      <c r="CL901" s="126"/>
      <c r="CM901" s="123"/>
      <c r="CN901" s="112"/>
      <c r="CO901" s="119">
        <f t="shared" si="549"/>
        <v>0</v>
      </c>
      <c r="CP901" s="124"/>
      <c r="CQ901" s="115">
        <f>IFERROR(IF(CP901="",0,(SUMIF($G$3:CO$3,"金额-入",$G901:CO901)-SUMIF($G$3:CO$3,"金额-出",$G901:CO901))/(SUMIF($G$3:CO$3,"数量-入",$G901:CO901)-SUMIF($G$3:CO$3,"数量-出",$G901:CO901))),0)</f>
        <v>0</v>
      </c>
      <c r="CR901" s="115">
        <f t="shared" si="550"/>
        <v>0</v>
      </c>
      <c r="CS901" s="125"/>
      <c r="CT901" s="126"/>
      <c r="CU901" s="123"/>
      <c r="CV901" s="112"/>
      <c r="CW901" s="119">
        <f t="shared" si="551"/>
        <v>0</v>
      </c>
      <c r="CX901" s="124"/>
      <c r="CY901" s="115">
        <f>IFERROR(IF(CX901="",0,(SUMIF($G$3:CW$3,"金额-入",$G901:CW901)-SUMIF($G$3:CW$3,"金额-出",$G901:CW901))/(SUMIF($G$3:CW$3,"数量-入",$G901:CW901)-SUMIF($G$3:CW$3,"数量-出",$G901:CW901))),0)</f>
        <v>0</v>
      </c>
      <c r="CZ901" s="115">
        <f t="shared" si="552"/>
        <v>0</v>
      </c>
      <c r="DA901" s="125"/>
      <c r="DB901" s="126"/>
      <c r="DC901" s="123"/>
      <c r="DD901" s="112"/>
      <c r="DE901" s="119">
        <f t="shared" si="553"/>
        <v>0</v>
      </c>
      <c r="DF901" s="124"/>
      <c r="DG901" s="115">
        <f>IFERROR(IF(DF901="",0,(SUMIF($G$3:DE$3,"金额-入",$G901:DE901)-SUMIF($G$3:DE$3,"金额-出",$G901:DE901))/(SUMIF($G$3:DE$3,"数量-入",$G901:DE901)-SUMIF($G$3:DE$3,"数量-出",$G901:DE901))),0)</f>
        <v>0</v>
      </c>
      <c r="DH901" s="115">
        <f t="shared" si="554"/>
        <v>0</v>
      </c>
      <c r="DI901" s="125"/>
      <c r="DJ901" s="126"/>
      <c r="DK901" s="109">
        <f t="array" ref="DK901">MIN(IF(($G$3:$DJ$3="单价")*(G901:DJ901&lt;&gt;0),G901:DJ901))</f>
        <v>0</v>
      </c>
      <c r="DL901" s="97">
        <f t="array" ref="DL901">MAX(IF($G$3:$DJ$3="单价",G901:DJ901))</f>
        <v>0</v>
      </c>
      <c r="DM901" s="115">
        <f t="shared" si="555"/>
        <v>0</v>
      </c>
      <c r="DN901" s="127"/>
      <c r="DO901" s="2"/>
      <c r="DP901" s="11">
        <f t="shared" si="556"/>
        <v>0</v>
      </c>
      <c r="DQ901" s="11">
        <f t="shared" si="557"/>
        <v>0</v>
      </c>
      <c r="DR901" s="11"/>
      <c r="DS901" s="11"/>
      <c r="DT901" s="11"/>
      <c r="DU901" s="2"/>
      <c r="DV901" s="2"/>
      <c r="DW901" s="2"/>
      <c r="DX901" s="2"/>
      <c r="DY901" s="2"/>
    </row>
    <row r="902" spans="1:129" ht="18" hidden="1" customHeight="1" outlineLevel="1" x14ac:dyDescent="0.15">
      <c r="A902" s="2"/>
      <c r="B902" s="53">
        <f t="shared" si="520"/>
        <v>898</v>
      </c>
      <c r="C902" s="5"/>
      <c r="D902" s="6"/>
      <c r="E902" s="7"/>
      <c r="F902" s="8"/>
      <c r="G902" s="111"/>
      <c r="H902" s="112"/>
      <c r="I902" s="113">
        <f t="shared" si="523"/>
        <v>0</v>
      </c>
      <c r="J902" s="114">
        <f t="shared" si="524"/>
        <v>0</v>
      </c>
      <c r="K902" s="115">
        <f t="shared" si="521"/>
        <v>0</v>
      </c>
      <c r="L902" s="113">
        <f t="shared" si="525"/>
        <v>0</v>
      </c>
      <c r="M902" s="114">
        <f t="shared" si="526"/>
        <v>0</v>
      </c>
      <c r="N902" s="115">
        <f t="shared" si="522"/>
        <v>0</v>
      </c>
      <c r="O902" s="113">
        <f t="shared" si="527"/>
        <v>0</v>
      </c>
      <c r="P902" s="116">
        <f t="shared" si="528"/>
        <v>0</v>
      </c>
      <c r="Q902" s="117">
        <f t="shared" si="529"/>
        <v>0</v>
      </c>
      <c r="R902" s="118">
        <f t="shared" si="530"/>
        <v>0</v>
      </c>
      <c r="S902" s="111"/>
      <c r="T902" s="112"/>
      <c r="U902" s="119">
        <f t="shared" si="531"/>
        <v>0</v>
      </c>
      <c r="V902" s="120"/>
      <c r="W902" s="115">
        <f>IFERROR(IF(V902="",0,(SUMIF($G$3:U$3,"金额-入",$G902:U902)-SUMIF($G$3:U$3,"金额-出",$G902:U902))/(SUMIF($G$3:U$3,"数量-入",$G902:U902)-SUMIF($G$3:U$3,"数量-出",$G902:U902))),0)</f>
        <v>0</v>
      </c>
      <c r="X902" s="115">
        <f t="shared" si="532"/>
        <v>0</v>
      </c>
      <c r="Y902" s="121"/>
      <c r="Z902" s="122"/>
      <c r="AA902" s="111"/>
      <c r="AB902" s="112"/>
      <c r="AC902" s="119">
        <f t="shared" si="533"/>
        <v>0</v>
      </c>
      <c r="AD902" s="120"/>
      <c r="AE902" s="115">
        <f>IFERROR(IF(AD902="",0,(SUMIF($G$3:AC$3,"金额-入",$G902:AC902)-SUMIF($G$3:AC$3,"金额-出",$G902:AC902))/(SUMIF($G$3:AC$3,"数量-入",$G902:AC902)-SUMIF($G$3:AC$3,"数量-出",$G902:AC902))),0)</f>
        <v>0</v>
      </c>
      <c r="AF902" s="115">
        <f t="shared" si="534"/>
        <v>0</v>
      </c>
      <c r="AG902" s="121"/>
      <c r="AH902" s="122"/>
      <c r="AI902" s="123"/>
      <c r="AJ902" s="112"/>
      <c r="AK902" s="119">
        <f t="shared" si="535"/>
        <v>0</v>
      </c>
      <c r="AL902" s="124"/>
      <c r="AM902" s="115">
        <f>IFERROR(IF(AL902="",0,(SUMIF($G$3:AK$3,"金额-入",$G902:AK902)-SUMIF($G$3:AK$3,"金额-出",$G902:AK902))/(SUMIF($G$3:AK$3,"数量-入",$G902:AK902)-SUMIF($G$3:AK$3,"数量-出",$G902:AK902))),0)</f>
        <v>0</v>
      </c>
      <c r="AN902" s="115">
        <f t="shared" si="536"/>
        <v>0</v>
      </c>
      <c r="AO902" s="125"/>
      <c r="AP902" s="126"/>
      <c r="AQ902" s="123"/>
      <c r="AR902" s="112"/>
      <c r="AS902" s="119">
        <f t="shared" si="537"/>
        <v>0</v>
      </c>
      <c r="AT902" s="124"/>
      <c r="AU902" s="115">
        <f>IFERROR(IF(AT902="",0,(SUMIF($G$3:AS$3,"金额-入",$G902:AS902)-SUMIF($G$3:AS$3,"金额-出",$G902:AS902))/(SUMIF($G$3:AS$3,"数量-入",$G902:AS902)-SUMIF($G$3:AS$3,"数量-出",$G902:AS902))),0)</f>
        <v>0</v>
      </c>
      <c r="AV902" s="115">
        <f t="shared" si="538"/>
        <v>0</v>
      </c>
      <c r="AW902" s="125"/>
      <c r="AX902" s="126"/>
      <c r="AY902" s="123"/>
      <c r="AZ902" s="112"/>
      <c r="BA902" s="119">
        <f t="shared" si="539"/>
        <v>0</v>
      </c>
      <c r="BB902" s="124"/>
      <c r="BC902" s="115">
        <f>IFERROR(IF(BB902="",0,(SUMIF($G$3:BA$3,"金额-入",$G902:BA902)-SUMIF($G$3:BA$3,"金额-出",$G902:BA902))/(SUMIF($G$3:BA$3,"数量-入",$G902:BA902)-SUMIF($G$3:BA$3,"数量-出",$G902:BA902))),0)</f>
        <v>0</v>
      </c>
      <c r="BD902" s="115">
        <f t="shared" si="540"/>
        <v>0</v>
      </c>
      <c r="BE902" s="125"/>
      <c r="BF902" s="126"/>
      <c r="BG902" s="123"/>
      <c r="BH902" s="112"/>
      <c r="BI902" s="119">
        <f t="shared" si="541"/>
        <v>0</v>
      </c>
      <c r="BJ902" s="124"/>
      <c r="BK902" s="115">
        <f>IFERROR(IF(BJ902="",0,(SUMIF($G$3:BI$3,"金额-入",$G902:BI902)-SUMIF($G$3:BI$3,"金额-出",$G902:BI902))/(SUMIF($G$3:BI$3,"数量-入",$G902:BI902)-SUMIF($G$3:BI$3,"数量-出",$G902:BI902))),0)</f>
        <v>0</v>
      </c>
      <c r="BL902" s="115">
        <f t="shared" si="542"/>
        <v>0</v>
      </c>
      <c r="BM902" s="125"/>
      <c r="BN902" s="126"/>
      <c r="BO902" s="123"/>
      <c r="BP902" s="112"/>
      <c r="BQ902" s="119">
        <f t="shared" si="543"/>
        <v>0</v>
      </c>
      <c r="BR902" s="124"/>
      <c r="BS902" s="115">
        <f>IFERROR(IF(BR902="",0,(SUMIF($G$3:BQ$3,"金额-入",$G902:BQ902)-SUMIF($G$3:BQ$3,"金额-出",$G902:BQ902))/(SUMIF($G$3:BQ$3,"数量-入",$G902:BQ902)-SUMIF($G$3:BQ$3,"数量-出",$G902:BQ902))),0)</f>
        <v>0</v>
      </c>
      <c r="BT902" s="115">
        <f t="shared" si="544"/>
        <v>0</v>
      </c>
      <c r="BU902" s="125"/>
      <c r="BV902" s="126"/>
      <c r="BW902" s="123"/>
      <c r="BX902" s="112"/>
      <c r="BY902" s="119">
        <f t="shared" si="545"/>
        <v>0</v>
      </c>
      <c r="BZ902" s="124"/>
      <c r="CA902" s="115">
        <f>IFERROR(IF(BZ902="",0,(SUMIF($G$3:BY$3,"金额-入",$G902:BY902)-SUMIF($G$3:BY$3,"金额-出",$G902:BY902))/(SUMIF($G$3:BY$3,"数量-入",$G902:BY902)-SUMIF($G$3:BY$3,"数量-出",$G902:BY902))),0)</f>
        <v>0</v>
      </c>
      <c r="CB902" s="115">
        <f t="shared" si="546"/>
        <v>0</v>
      </c>
      <c r="CC902" s="125"/>
      <c r="CD902" s="126"/>
      <c r="CE902" s="123"/>
      <c r="CF902" s="112"/>
      <c r="CG902" s="119">
        <f t="shared" si="547"/>
        <v>0</v>
      </c>
      <c r="CH902" s="124"/>
      <c r="CI902" s="115">
        <f>IFERROR(IF(CH902="",0,(SUMIF($G$3:CG$3,"金额-入",$G902:CG902)-SUMIF($G$3:CG$3,"金额-出",$G902:CG902))/(SUMIF($G$3:CG$3,"数量-入",$G902:CG902)-SUMIF($G$3:CG$3,"数量-出",$G902:CG902))),0)</f>
        <v>0</v>
      </c>
      <c r="CJ902" s="115">
        <f t="shared" si="548"/>
        <v>0</v>
      </c>
      <c r="CK902" s="125"/>
      <c r="CL902" s="126"/>
      <c r="CM902" s="123"/>
      <c r="CN902" s="112"/>
      <c r="CO902" s="119">
        <f t="shared" si="549"/>
        <v>0</v>
      </c>
      <c r="CP902" s="124"/>
      <c r="CQ902" s="115">
        <f>IFERROR(IF(CP902="",0,(SUMIF($G$3:CO$3,"金额-入",$G902:CO902)-SUMIF($G$3:CO$3,"金额-出",$G902:CO902))/(SUMIF($G$3:CO$3,"数量-入",$G902:CO902)-SUMIF($G$3:CO$3,"数量-出",$G902:CO902))),0)</f>
        <v>0</v>
      </c>
      <c r="CR902" s="115">
        <f t="shared" si="550"/>
        <v>0</v>
      </c>
      <c r="CS902" s="125"/>
      <c r="CT902" s="126"/>
      <c r="CU902" s="123"/>
      <c r="CV902" s="112"/>
      <c r="CW902" s="119">
        <f t="shared" si="551"/>
        <v>0</v>
      </c>
      <c r="CX902" s="124"/>
      <c r="CY902" s="115">
        <f>IFERROR(IF(CX902="",0,(SUMIF($G$3:CW$3,"金额-入",$G902:CW902)-SUMIF($G$3:CW$3,"金额-出",$G902:CW902))/(SUMIF($G$3:CW$3,"数量-入",$G902:CW902)-SUMIF($G$3:CW$3,"数量-出",$G902:CW902))),0)</f>
        <v>0</v>
      </c>
      <c r="CZ902" s="115">
        <f t="shared" si="552"/>
        <v>0</v>
      </c>
      <c r="DA902" s="125"/>
      <c r="DB902" s="126"/>
      <c r="DC902" s="123"/>
      <c r="DD902" s="112"/>
      <c r="DE902" s="119">
        <f t="shared" si="553"/>
        <v>0</v>
      </c>
      <c r="DF902" s="124"/>
      <c r="DG902" s="115">
        <f>IFERROR(IF(DF902="",0,(SUMIF($G$3:DE$3,"金额-入",$G902:DE902)-SUMIF($G$3:DE$3,"金额-出",$G902:DE902))/(SUMIF($G$3:DE$3,"数量-入",$G902:DE902)-SUMIF($G$3:DE$3,"数量-出",$G902:DE902))),0)</f>
        <v>0</v>
      </c>
      <c r="DH902" s="115">
        <f t="shared" si="554"/>
        <v>0</v>
      </c>
      <c r="DI902" s="125"/>
      <c r="DJ902" s="126"/>
      <c r="DK902" s="109">
        <f t="array" ref="DK902">MIN(IF(($G$3:$DJ$3="单价")*(G902:DJ902&lt;&gt;0),G902:DJ902))</f>
        <v>0</v>
      </c>
      <c r="DL902" s="97">
        <f t="array" ref="DL902">MAX(IF($G$3:$DJ$3="单价",G902:DJ902))</f>
        <v>0</v>
      </c>
      <c r="DM902" s="115">
        <f t="shared" si="555"/>
        <v>0</v>
      </c>
      <c r="DN902" s="127"/>
      <c r="DO902" s="2"/>
      <c r="DP902" s="11">
        <f t="shared" si="556"/>
        <v>0</v>
      </c>
      <c r="DQ902" s="11">
        <f t="shared" si="557"/>
        <v>0</v>
      </c>
      <c r="DR902" s="11"/>
      <c r="DS902" s="11"/>
      <c r="DT902" s="11"/>
      <c r="DU902" s="2"/>
      <c r="DV902" s="2"/>
      <c r="DW902" s="2"/>
      <c r="DX902" s="2"/>
      <c r="DY902" s="2"/>
    </row>
    <row r="903" spans="1:129" ht="18" hidden="1" customHeight="1" outlineLevel="1" x14ac:dyDescent="0.15">
      <c r="A903" s="2"/>
      <c r="B903" s="53">
        <f t="shared" si="520"/>
        <v>899</v>
      </c>
      <c r="C903" s="5"/>
      <c r="D903" s="6"/>
      <c r="E903" s="7"/>
      <c r="F903" s="8"/>
      <c r="G903" s="111"/>
      <c r="H903" s="112"/>
      <c r="I903" s="113">
        <f t="shared" si="523"/>
        <v>0</v>
      </c>
      <c r="J903" s="114">
        <f t="shared" si="524"/>
        <v>0</v>
      </c>
      <c r="K903" s="115">
        <f t="shared" si="521"/>
        <v>0</v>
      </c>
      <c r="L903" s="113">
        <f t="shared" si="525"/>
        <v>0</v>
      </c>
      <c r="M903" s="114">
        <f t="shared" si="526"/>
        <v>0</v>
      </c>
      <c r="N903" s="115">
        <f t="shared" si="522"/>
        <v>0</v>
      </c>
      <c r="O903" s="113">
        <f t="shared" si="527"/>
        <v>0</v>
      </c>
      <c r="P903" s="116">
        <f t="shared" si="528"/>
        <v>0</v>
      </c>
      <c r="Q903" s="117">
        <f t="shared" si="529"/>
        <v>0</v>
      </c>
      <c r="R903" s="118">
        <f t="shared" si="530"/>
        <v>0</v>
      </c>
      <c r="S903" s="111"/>
      <c r="T903" s="112"/>
      <c r="U903" s="119">
        <f t="shared" si="531"/>
        <v>0</v>
      </c>
      <c r="V903" s="120"/>
      <c r="W903" s="115">
        <f>IFERROR(IF(V903="",0,(SUMIF($G$3:U$3,"金额-入",$G903:U903)-SUMIF($G$3:U$3,"金额-出",$G903:U903))/(SUMIF($G$3:U$3,"数量-入",$G903:U903)-SUMIF($G$3:U$3,"数量-出",$G903:U903))),0)</f>
        <v>0</v>
      </c>
      <c r="X903" s="115">
        <f t="shared" si="532"/>
        <v>0</v>
      </c>
      <c r="Y903" s="121"/>
      <c r="Z903" s="122"/>
      <c r="AA903" s="111"/>
      <c r="AB903" s="112"/>
      <c r="AC903" s="119">
        <f t="shared" si="533"/>
        <v>0</v>
      </c>
      <c r="AD903" s="120"/>
      <c r="AE903" s="115">
        <f>IFERROR(IF(AD903="",0,(SUMIF($G$3:AC$3,"金额-入",$G903:AC903)-SUMIF($G$3:AC$3,"金额-出",$G903:AC903))/(SUMIF($G$3:AC$3,"数量-入",$G903:AC903)-SUMIF($G$3:AC$3,"数量-出",$G903:AC903))),0)</f>
        <v>0</v>
      </c>
      <c r="AF903" s="115">
        <f t="shared" si="534"/>
        <v>0</v>
      </c>
      <c r="AG903" s="121"/>
      <c r="AH903" s="122"/>
      <c r="AI903" s="123"/>
      <c r="AJ903" s="112"/>
      <c r="AK903" s="119">
        <f t="shared" si="535"/>
        <v>0</v>
      </c>
      <c r="AL903" s="124"/>
      <c r="AM903" s="115">
        <f>IFERROR(IF(AL903="",0,(SUMIF($G$3:AK$3,"金额-入",$G903:AK903)-SUMIF($G$3:AK$3,"金额-出",$G903:AK903))/(SUMIF($G$3:AK$3,"数量-入",$G903:AK903)-SUMIF($G$3:AK$3,"数量-出",$G903:AK903))),0)</f>
        <v>0</v>
      </c>
      <c r="AN903" s="115">
        <f t="shared" si="536"/>
        <v>0</v>
      </c>
      <c r="AO903" s="125"/>
      <c r="AP903" s="126"/>
      <c r="AQ903" s="123"/>
      <c r="AR903" s="112"/>
      <c r="AS903" s="119">
        <f t="shared" si="537"/>
        <v>0</v>
      </c>
      <c r="AT903" s="124"/>
      <c r="AU903" s="115">
        <f>IFERROR(IF(AT903="",0,(SUMIF($G$3:AS$3,"金额-入",$G903:AS903)-SUMIF($G$3:AS$3,"金额-出",$G903:AS903))/(SUMIF($G$3:AS$3,"数量-入",$G903:AS903)-SUMIF($G$3:AS$3,"数量-出",$G903:AS903))),0)</f>
        <v>0</v>
      </c>
      <c r="AV903" s="115">
        <f t="shared" si="538"/>
        <v>0</v>
      </c>
      <c r="AW903" s="125"/>
      <c r="AX903" s="126"/>
      <c r="AY903" s="123"/>
      <c r="AZ903" s="112"/>
      <c r="BA903" s="119">
        <f t="shared" si="539"/>
        <v>0</v>
      </c>
      <c r="BB903" s="124"/>
      <c r="BC903" s="115">
        <f>IFERROR(IF(BB903="",0,(SUMIF($G$3:BA$3,"金额-入",$G903:BA903)-SUMIF($G$3:BA$3,"金额-出",$G903:BA903))/(SUMIF($G$3:BA$3,"数量-入",$G903:BA903)-SUMIF($G$3:BA$3,"数量-出",$G903:BA903))),0)</f>
        <v>0</v>
      </c>
      <c r="BD903" s="115">
        <f t="shared" si="540"/>
        <v>0</v>
      </c>
      <c r="BE903" s="125"/>
      <c r="BF903" s="126"/>
      <c r="BG903" s="123"/>
      <c r="BH903" s="112"/>
      <c r="BI903" s="119">
        <f t="shared" si="541"/>
        <v>0</v>
      </c>
      <c r="BJ903" s="124"/>
      <c r="BK903" s="115">
        <f>IFERROR(IF(BJ903="",0,(SUMIF($G$3:BI$3,"金额-入",$G903:BI903)-SUMIF($G$3:BI$3,"金额-出",$G903:BI903))/(SUMIF($G$3:BI$3,"数量-入",$G903:BI903)-SUMIF($G$3:BI$3,"数量-出",$G903:BI903))),0)</f>
        <v>0</v>
      </c>
      <c r="BL903" s="115">
        <f t="shared" si="542"/>
        <v>0</v>
      </c>
      <c r="BM903" s="125"/>
      <c r="BN903" s="126"/>
      <c r="BO903" s="123"/>
      <c r="BP903" s="112"/>
      <c r="BQ903" s="119">
        <f t="shared" si="543"/>
        <v>0</v>
      </c>
      <c r="BR903" s="124"/>
      <c r="BS903" s="115">
        <f>IFERROR(IF(BR903="",0,(SUMIF($G$3:BQ$3,"金额-入",$G903:BQ903)-SUMIF($G$3:BQ$3,"金额-出",$G903:BQ903))/(SUMIF($G$3:BQ$3,"数量-入",$G903:BQ903)-SUMIF($G$3:BQ$3,"数量-出",$G903:BQ903))),0)</f>
        <v>0</v>
      </c>
      <c r="BT903" s="115">
        <f t="shared" si="544"/>
        <v>0</v>
      </c>
      <c r="BU903" s="125"/>
      <c r="BV903" s="126"/>
      <c r="BW903" s="123"/>
      <c r="BX903" s="112"/>
      <c r="BY903" s="119">
        <f t="shared" si="545"/>
        <v>0</v>
      </c>
      <c r="BZ903" s="124"/>
      <c r="CA903" s="115">
        <f>IFERROR(IF(BZ903="",0,(SUMIF($G$3:BY$3,"金额-入",$G903:BY903)-SUMIF($G$3:BY$3,"金额-出",$G903:BY903))/(SUMIF($G$3:BY$3,"数量-入",$G903:BY903)-SUMIF($G$3:BY$3,"数量-出",$G903:BY903))),0)</f>
        <v>0</v>
      </c>
      <c r="CB903" s="115">
        <f t="shared" si="546"/>
        <v>0</v>
      </c>
      <c r="CC903" s="125"/>
      <c r="CD903" s="126"/>
      <c r="CE903" s="123"/>
      <c r="CF903" s="112"/>
      <c r="CG903" s="119">
        <f t="shared" si="547"/>
        <v>0</v>
      </c>
      <c r="CH903" s="124"/>
      <c r="CI903" s="115">
        <f>IFERROR(IF(CH903="",0,(SUMIF($G$3:CG$3,"金额-入",$G903:CG903)-SUMIF($G$3:CG$3,"金额-出",$G903:CG903))/(SUMIF($G$3:CG$3,"数量-入",$G903:CG903)-SUMIF($G$3:CG$3,"数量-出",$G903:CG903))),0)</f>
        <v>0</v>
      </c>
      <c r="CJ903" s="115">
        <f t="shared" si="548"/>
        <v>0</v>
      </c>
      <c r="CK903" s="125"/>
      <c r="CL903" s="126"/>
      <c r="CM903" s="123"/>
      <c r="CN903" s="112"/>
      <c r="CO903" s="119">
        <f t="shared" si="549"/>
        <v>0</v>
      </c>
      <c r="CP903" s="124"/>
      <c r="CQ903" s="115">
        <f>IFERROR(IF(CP903="",0,(SUMIF($G$3:CO$3,"金额-入",$G903:CO903)-SUMIF($G$3:CO$3,"金额-出",$G903:CO903))/(SUMIF($G$3:CO$3,"数量-入",$G903:CO903)-SUMIF($G$3:CO$3,"数量-出",$G903:CO903))),0)</f>
        <v>0</v>
      </c>
      <c r="CR903" s="115">
        <f t="shared" si="550"/>
        <v>0</v>
      </c>
      <c r="CS903" s="125"/>
      <c r="CT903" s="126"/>
      <c r="CU903" s="123"/>
      <c r="CV903" s="112"/>
      <c r="CW903" s="119">
        <f t="shared" si="551"/>
        <v>0</v>
      </c>
      <c r="CX903" s="124"/>
      <c r="CY903" s="115">
        <f>IFERROR(IF(CX903="",0,(SUMIF($G$3:CW$3,"金额-入",$G903:CW903)-SUMIF($G$3:CW$3,"金额-出",$G903:CW903))/(SUMIF($G$3:CW$3,"数量-入",$G903:CW903)-SUMIF($G$3:CW$3,"数量-出",$G903:CW903))),0)</f>
        <v>0</v>
      </c>
      <c r="CZ903" s="115">
        <f t="shared" si="552"/>
        <v>0</v>
      </c>
      <c r="DA903" s="125"/>
      <c r="DB903" s="126"/>
      <c r="DC903" s="123"/>
      <c r="DD903" s="112"/>
      <c r="DE903" s="119">
        <f t="shared" si="553"/>
        <v>0</v>
      </c>
      <c r="DF903" s="124"/>
      <c r="DG903" s="115">
        <f>IFERROR(IF(DF903="",0,(SUMIF($G$3:DE$3,"金额-入",$G903:DE903)-SUMIF($G$3:DE$3,"金额-出",$G903:DE903))/(SUMIF($G$3:DE$3,"数量-入",$G903:DE903)-SUMIF($G$3:DE$3,"数量-出",$G903:DE903))),0)</f>
        <v>0</v>
      </c>
      <c r="DH903" s="115">
        <f t="shared" si="554"/>
        <v>0</v>
      </c>
      <c r="DI903" s="125"/>
      <c r="DJ903" s="126"/>
      <c r="DK903" s="109">
        <f t="array" ref="DK903">MIN(IF(($G$3:$DJ$3="单价")*(G903:DJ903&lt;&gt;0),G903:DJ903))</f>
        <v>0</v>
      </c>
      <c r="DL903" s="97">
        <f t="array" ref="DL903">MAX(IF($G$3:$DJ$3="单价",G903:DJ903))</f>
        <v>0</v>
      </c>
      <c r="DM903" s="115">
        <f t="shared" si="555"/>
        <v>0</v>
      </c>
      <c r="DN903" s="127"/>
      <c r="DO903" s="2"/>
      <c r="DP903" s="11">
        <f t="shared" si="556"/>
        <v>0</v>
      </c>
      <c r="DQ903" s="11">
        <f t="shared" si="557"/>
        <v>0</v>
      </c>
      <c r="DR903" s="11"/>
      <c r="DS903" s="11"/>
      <c r="DT903" s="11"/>
      <c r="DU903" s="2"/>
      <c r="DV903" s="2"/>
      <c r="DW903" s="2"/>
      <c r="DX903" s="2"/>
      <c r="DY903" s="2"/>
    </row>
    <row r="904" spans="1:129" ht="18" hidden="1" customHeight="1" outlineLevel="1" x14ac:dyDescent="0.15">
      <c r="A904" s="2"/>
      <c r="B904" s="53">
        <f t="shared" si="520"/>
        <v>900</v>
      </c>
      <c r="C904" s="5"/>
      <c r="D904" s="6"/>
      <c r="E904" s="7"/>
      <c r="F904" s="8"/>
      <c r="G904" s="111"/>
      <c r="H904" s="112"/>
      <c r="I904" s="113">
        <f t="shared" si="523"/>
        <v>0</v>
      </c>
      <c r="J904" s="114">
        <f t="shared" si="524"/>
        <v>0</v>
      </c>
      <c r="K904" s="115">
        <f t="shared" si="521"/>
        <v>0</v>
      </c>
      <c r="L904" s="113">
        <f t="shared" si="525"/>
        <v>0</v>
      </c>
      <c r="M904" s="114">
        <f t="shared" si="526"/>
        <v>0</v>
      </c>
      <c r="N904" s="115">
        <f t="shared" si="522"/>
        <v>0</v>
      </c>
      <c r="O904" s="113">
        <f t="shared" si="527"/>
        <v>0</v>
      </c>
      <c r="P904" s="116">
        <f t="shared" si="528"/>
        <v>0</v>
      </c>
      <c r="Q904" s="117">
        <f t="shared" si="529"/>
        <v>0</v>
      </c>
      <c r="R904" s="118">
        <f t="shared" si="530"/>
        <v>0</v>
      </c>
      <c r="S904" s="111"/>
      <c r="T904" s="112"/>
      <c r="U904" s="119">
        <f t="shared" si="531"/>
        <v>0</v>
      </c>
      <c r="V904" s="120"/>
      <c r="W904" s="115">
        <f>IFERROR(IF(V904="",0,(SUMIF($G$3:U$3,"金额-入",$G904:U904)-SUMIF($G$3:U$3,"金额-出",$G904:U904))/(SUMIF($G$3:U$3,"数量-入",$G904:U904)-SUMIF($G$3:U$3,"数量-出",$G904:U904))),0)</f>
        <v>0</v>
      </c>
      <c r="X904" s="115">
        <f t="shared" si="532"/>
        <v>0</v>
      </c>
      <c r="Y904" s="121"/>
      <c r="Z904" s="122"/>
      <c r="AA904" s="111"/>
      <c r="AB904" s="112"/>
      <c r="AC904" s="119">
        <f t="shared" si="533"/>
        <v>0</v>
      </c>
      <c r="AD904" s="120"/>
      <c r="AE904" s="115">
        <f>IFERROR(IF(AD904="",0,(SUMIF($G$3:AC$3,"金额-入",$G904:AC904)-SUMIF($G$3:AC$3,"金额-出",$G904:AC904))/(SUMIF($G$3:AC$3,"数量-入",$G904:AC904)-SUMIF($G$3:AC$3,"数量-出",$G904:AC904))),0)</f>
        <v>0</v>
      </c>
      <c r="AF904" s="115">
        <f t="shared" si="534"/>
        <v>0</v>
      </c>
      <c r="AG904" s="121"/>
      <c r="AH904" s="122"/>
      <c r="AI904" s="123"/>
      <c r="AJ904" s="112"/>
      <c r="AK904" s="119">
        <f t="shared" si="535"/>
        <v>0</v>
      </c>
      <c r="AL904" s="124"/>
      <c r="AM904" s="115">
        <f>IFERROR(IF(AL904="",0,(SUMIF($G$3:AK$3,"金额-入",$G904:AK904)-SUMIF($G$3:AK$3,"金额-出",$G904:AK904))/(SUMIF($G$3:AK$3,"数量-入",$G904:AK904)-SUMIF($G$3:AK$3,"数量-出",$G904:AK904))),0)</f>
        <v>0</v>
      </c>
      <c r="AN904" s="115">
        <f t="shared" si="536"/>
        <v>0</v>
      </c>
      <c r="AO904" s="125"/>
      <c r="AP904" s="126"/>
      <c r="AQ904" s="123"/>
      <c r="AR904" s="112"/>
      <c r="AS904" s="119">
        <f t="shared" si="537"/>
        <v>0</v>
      </c>
      <c r="AT904" s="124"/>
      <c r="AU904" s="115">
        <f>IFERROR(IF(AT904="",0,(SUMIF($G$3:AS$3,"金额-入",$G904:AS904)-SUMIF($G$3:AS$3,"金额-出",$G904:AS904))/(SUMIF($G$3:AS$3,"数量-入",$G904:AS904)-SUMIF($G$3:AS$3,"数量-出",$G904:AS904))),0)</f>
        <v>0</v>
      </c>
      <c r="AV904" s="115">
        <f t="shared" si="538"/>
        <v>0</v>
      </c>
      <c r="AW904" s="125"/>
      <c r="AX904" s="126"/>
      <c r="AY904" s="123"/>
      <c r="AZ904" s="112"/>
      <c r="BA904" s="119">
        <f t="shared" si="539"/>
        <v>0</v>
      </c>
      <c r="BB904" s="124"/>
      <c r="BC904" s="115">
        <f>IFERROR(IF(BB904="",0,(SUMIF($G$3:BA$3,"金额-入",$G904:BA904)-SUMIF($G$3:BA$3,"金额-出",$G904:BA904))/(SUMIF($G$3:BA$3,"数量-入",$G904:BA904)-SUMIF($G$3:BA$3,"数量-出",$G904:BA904))),0)</f>
        <v>0</v>
      </c>
      <c r="BD904" s="115">
        <f t="shared" si="540"/>
        <v>0</v>
      </c>
      <c r="BE904" s="125"/>
      <c r="BF904" s="126"/>
      <c r="BG904" s="123"/>
      <c r="BH904" s="112"/>
      <c r="BI904" s="119">
        <f t="shared" si="541"/>
        <v>0</v>
      </c>
      <c r="BJ904" s="124"/>
      <c r="BK904" s="115">
        <f>IFERROR(IF(BJ904="",0,(SUMIF($G$3:BI$3,"金额-入",$G904:BI904)-SUMIF($G$3:BI$3,"金额-出",$G904:BI904))/(SUMIF($G$3:BI$3,"数量-入",$G904:BI904)-SUMIF($G$3:BI$3,"数量-出",$G904:BI904))),0)</f>
        <v>0</v>
      </c>
      <c r="BL904" s="115">
        <f t="shared" si="542"/>
        <v>0</v>
      </c>
      <c r="BM904" s="125"/>
      <c r="BN904" s="126"/>
      <c r="BO904" s="123"/>
      <c r="BP904" s="112"/>
      <c r="BQ904" s="119">
        <f t="shared" si="543"/>
        <v>0</v>
      </c>
      <c r="BR904" s="124"/>
      <c r="BS904" s="115">
        <f>IFERROR(IF(BR904="",0,(SUMIF($G$3:BQ$3,"金额-入",$G904:BQ904)-SUMIF($G$3:BQ$3,"金额-出",$G904:BQ904))/(SUMIF($G$3:BQ$3,"数量-入",$G904:BQ904)-SUMIF($G$3:BQ$3,"数量-出",$G904:BQ904))),0)</f>
        <v>0</v>
      </c>
      <c r="BT904" s="115">
        <f t="shared" si="544"/>
        <v>0</v>
      </c>
      <c r="BU904" s="125"/>
      <c r="BV904" s="126"/>
      <c r="BW904" s="123"/>
      <c r="BX904" s="112"/>
      <c r="BY904" s="119">
        <f t="shared" si="545"/>
        <v>0</v>
      </c>
      <c r="BZ904" s="124"/>
      <c r="CA904" s="115">
        <f>IFERROR(IF(BZ904="",0,(SUMIF($G$3:BY$3,"金额-入",$G904:BY904)-SUMIF($G$3:BY$3,"金额-出",$G904:BY904))/(SUMIF($G$3:BY$3,"数量-入",$G904:BY904)-SUMIF($G$3:BY$3,"数量-出",$G904:BY904))),0)</f>
        <v>0</v>
      </c>
      <c r="CB904" s="115">
        <f t="shared" si="546"/>
        <v>0</v>
      </c>
      <c r="CC904" s="125"/>
      <c r="CD904" s="126"/>
      <c r="CE904" s="123"/>
      <c r="CF904" s="112"/>
      <c r="CG904" s="119">
        <f t="shared" si="547"/>
        <v>0</v>
      </c>
      <c r="CH904" s="124"/>
      <c r="CI904" s="115">
        <f>IFERROR(IF(CH904="",0,(SUMIF($G$3:CG$3,"金额-入",$G904:CG904)-SUMIF($G$3:CG$3,"金额-出",$G904:CG904))/(SUMIF($G$3:CG$3,"数量-入",$G904:CG904)-SUMIF($G$3:CG$3,"数量-出",$G904:CG904))),0)</f>
        <v>0</v>
      </c>
      <c r="CJ904" s="115">
        <f t="shared" si="548"/>
        <v>0</v>
      </c>
      <c r="CK904" s="125"/>
      <c r="CL904" s="126"/>
      <c r="CM904" s="123"/>
      <c r="CN904" s="112"/>
      <c r="CO904" s="119">
        <f t="shared" si="549"/>
        <v>0</v>
      </c>
      <c r="CP904" s="124"/>
      <c r="CQ904" s="115">
        <f>IFERROR(IF(CP904="",0,(SUMIF($G$3:CO$3,"金额-入",$G904:CO904)-SUMIF($G$3:CO$3,"金额-出",$G904:CO904))/(SUMIF($G$3:CO$3,"数量-入",$G904:CO904)-SUMIF($G$3:CO$3,"数量-出",$G904:CO904))),0)</f>
        <v>0</v>
      </c>
      <c r="CR904" s="115">
        <f t="shared" si="550"/>
        <v>0</v>
      </c>
      <c r="CS904" s="125"/>
      <c r="CT904" s="126"/>
      <c r="CU904" s="123"/>
      <c r="CV904" s="112"/>
      <c r="CW904" s="119">
        <f t="shared" si="551"/>
        <v>0</v>
      </c>
      <c r="CX904" s="124"/>
      <c r="CY904" s="115">
        <f>IFERROR(IF(CX904="",0,(SUMIF($G$3:CW$3,"金额-入",$G904:CW904)-SUMIF($G$3:CW$3,"金额-出",$G904:CW904))/(SUMIF($G$3:CW$3,"数量-入",$G904:CW904)-SUMIF($G$3:CW$3,"数量-出",$G904:CW904))),0)</f>
        <v>0</v>
      </c>
      <c r="CZ904" s="115">
        <f t="shared" si="552"/>
        <v>0</v>
      </c>
      <c r="DA904" s="125"/>
      <c r="DB904" s="126"/>
      <c r="DC904" s="123"/>
      <c r="DD904" s="112"/>
      <c r="DE904" s="119">
        <f t="shared" si="553"/>
        <v>0</v>
      </c>
      <c r="DF904" s="124"/>
      <c r="DG904" s="115">
        <f>IFERROR(IF(DF904="",0,(SUMIF($G$3:DE$3,"金额-入",$G904:DE904)-SUMIF($G$3:DE$3,"金额-出",$G904:DE904))/(SUMIF($G$3:DE$3,"数量-入",$G904:DE904)-SUMIF($G$3:DE$3,"数量-出",$G904:DE904))),0)</f>
        <v>0</v>
      </c>
      <c r="DH904" s="115">
        <f t="shared" si="554"/>
        <v>0</v>
      </c>
      <c r="DI904" s="125"/>
      <c r="DJ904" s="126"/>
      <c r="DK904" s="109">
        <f t="array" ref="DK904">MIN(IF(($G$3:$DJ$3="单价")*(G904:DJ904&lt;&gt;0),G904:DJ904))</f>
        <v>0</v>
      </c>
      <c r="DL904" s="97">
        <f t="array" ref="DL904">MAX(IF($G$3:$DJ$3="单价",G904:DJ904))</f>
        <v>0</v>
      </c>
      <c r="DM904" s="115">
        <f t="shared" si="555"/>
        <v>0</v>
      </c>
      <c r="DN904" s="127"/>
      <c r="DO904" s="2"/>
      <c r="DP904" s="11">
        <f t="shared" si="556"/>
        <v>0</v>
      </c>
      <c r="DQ904" s="11">
        <f t="shared" si="557"/>
        <v>0</v>
      </c>
      <c r="DR904" s="11"/>
      <c r="DS904" s="11"/>
      <c r="DT904" s="11"/>
      <c r="DU904" s="2"/>
      <c r="DV904" s="2"/>
      <c r="DW904" s="2"/>
      <c r="DX904" s="2"/>
      <c r="DY904" s="2"/>
    </row>
    <row r="905" spans="1:129" ht="18" hidden="1" customHeight="1" outlineLevel="1" x14ac:dyDescent="0.15">
      <c r="A905" s="2"/>
      <c r="B905" s="53">
        <f t="shared" si="520"/>
        <v>901</v>
      </c>
      <c r="C905" s="5"/>
      <c r="D905" s="6"/>
      <c r="E905" s="7"/>
      <c r="F905" s="8"/>
      <c r="G905" s="111"/>
      <c r="H905" s="112"/>
      <c r="I905" s="113">
        <f t="shared" si="523"/>
        <v>0</v>
      </c>
      <c r="J905" s="114">
        <f t="shared" si="524"/>
        <v>0</v>
      </c>
      <c r="K905" s="115">
        <f t="shared" si="521"/>
        <v>0</v>
      </c>
      <c r="L905" s="113">
        <f t="shared" si="525"/>
        <v>0</v>
      </c>
      <c r="M905" s="114">
        <f t="shared" si="526"/>
        <v>0</v>
      </c>
      <c r="N905" s="115">
        <f t="shared" si="522"/>
        <v>0</v>
      </c>
      <c r="O905" s="113">
        <f t="shared" si="527"/>
        <v>0</v>
      </c>
      <c r="P905" s="116">
        <f t="shared" si="528"/>
        <v>0</v>
      </c>
      <c r="Q905" s="117">
        <f t="shared" si="529"/>
        <v>0</v>
      </c>
      <c r="R905" s="118">
        <f t="shared" si="530"/>
        <v>0</v>
      </c>
      <c r="S905" s="111"/>
      <c r="T905" s="112"/>
      <c r="U905" s="119">
        <f t="shared" si="531"/>
        <v>0</v>
      </c>
      <c r="V905" s="120"/>
      <c r="W905" s="115">
        <f>IFERROR(IF(V905="",0,(SUMIF($G$3:U$3,"金额-入",$G905:U905)-SUMIF($G$3:U$3,"金额-出",$G905:U905))/(SUMIF($G$3:U$3,"数量-入",$G905:U905)-SUMIF($G$3:U$3,"数量-出",$G905:U905))),0)</f>
        <v>0</v>
      </c>
      <c r="X905" s="115">
        <f t="shared" si="532"/>
        <v>0</v>
      </c>
      <c r="Y905" s="121"/>
      <c r="Z905" s="122"/>
      <c r="AA905" s="111"/>
      <c r="AB905" s="112"/>
      <c r="AC905" s="119">
        <f t="shared" si="533"/>
        <v>0</v>
      </c>
      <c r="AD905" s="120"/>
      <c r="AE905" s="115">
        <f>IFERROR(IF(AD905="",0,(SUMIF($G$3:AC$3,"金额-入",$G905:AC905)-SUMIF($G$3:AC$3,"金额-出",$G905:AC905))/(SUMIF($G$3:AC$3,"数量-入",$G905:AC905)-SUMIF($G$3:AC$3,"数量-出",$G905:AC905))),0)</f>
        <v>0</v>
      </c>
      <c r="AF905" s="115">
        <f t="shared" si="534"/>
        <v>0</v>
      </c>
      <c r="AG905" s="121"/>
      <c r="AH905" s="122"/>
      <c r="AI905" s="123"/>
      <c r="AJ905" s="112"/>
      <c r="AK905" s="119">
        <f t="shared" si="535"/>
        <v>0</v>
      </c>
      <c r="AL905" s="124"/>
      <c r="AM905" s="115">
        <f>IFERROR(IF(AL905="",0,(SUMIF($G$3:AK$3,"金额-入",$G905:AK905)-SUMIF($G$3:AK$3,"金额-出",$G905:AK905))/(SUMIF($G$3:AK$3,"数量-入",$G905:AK905)-SUMIF($G$3:AK$3,"数量-出",$G905:AK905))),0)</f>
        <v>0</v>
      </c>
      <c r="AN905" s="115">
        <f t="shared" si="536"/>
        <v>0</v>
      </c>
      <c r="AO905" s="125"/>
      <c r="AP905" s="126"/>
      <c r="AQ905" s="123"/>
      <c r="AR905" s="112"/>
      <c r="AS905" s="119">
        <f t="shared" si="537"/>
        <v>0</v>
      </c>
      <c r="AT905" s="124"/>
      <c r="AU905" s="115">
        <f>IFERROR(IF(AT905="",0,(SUMIF($G$3:AS$3,"金额-入",$G905:AS905)-SUMIF($G$3:AS$3,"金额-出",$G905:AS905))/(SUMIF($G$3:AS$3,"数量-入",$G905:AS905)-SUMIF($G$3:AS$3,"数量-出",$G905:AS905))),0)</f>
        <v>0</v>
      </c>
      <c r="AV905" s="115">
        <f t="shared" si="538"/>
        <v>0</v>
      </c>
      <c r="AW905" s="125"/>
      <c r="AX905" s="126"/>
      <c r="AY905" s="123"/>
      <c r="AZ905" s="112"/>
      <c r="BA905" s="119">
        <f t="shared" si="539"/>
        <v>0</v>
      </c>
      <c r="BB905" s="124"/>
      <c r="BC905" s="115">
        <f>IFERROR(IF(BB905="",0,(SUMIF($G$3:BA$3,"金额-入",$G905:BA905)-SUMIF($G$3:BA$3,"金额-出",$G905:BA905))/(SUMIF($G$3:BA$3,"数量-入",$G905:BA905)-SUMIF($G$3:BA$3,"数量-出",$G905:BA905))),0)</f>
        <v>0</v>
      </c>
      <c r="BD905" s="115">
        <f t="shared" si="540"/>
        <v>0</v>
      </c>
      <c r="BE905" s="125"/>
      <c r="BF905" s="126"/>
      <c r="BG905" s="123"/>
      <c r="BH905" s="112"/>
      <c r="BI905" s="119">
        <f t="shared" si="541"/>
        <v>0</v>
      </c>
      <c r="BJ905" s="124"/>
      <c r="BK905" s="115">
        <f>IFERROR(IF(BJ905="",0,(SUMIF($G$3:BI$3,"金额-入",$G905:BI905)-SUMIF($G$3:BI$3,"金额-出",$G905:BI905))/(SUMIF($G$3:BI$3,"数量-入",$G905:BI905)-SUMIF($G$3:BI$3,"数量-出",$G905:BI905))),0)</f>
        <v>0</v>
      </c>
      <c r="BL905" s="115">
        <f t="shared" si="542"/>
        <v>0</v>
      </c>
      <c r="BM905" s="125"/>
      <c r="BN905" s="126"/>
      <c r="BO905" s="123"/>
      <c r="BP905" s="112"/>
      <c r="BQ905" s="119">
        <f t="shared" si="543"/>
        <v>0</v>
      </c>
      <c r="BR905" s="124"/>
      <c r="BS905" s="115">
        <f>IFERROR(IF(BR905="",0,(SUMIF($G$3:BQ$3,"金额-入",$G905:BQ905)-SUMIF($G$3:BQ$3,"金额-出",$G905:BQ905))/(SUMIF($G$3:BQ$3,"数量-入",$G905:BQ905)-SUMIF($G$3:BQ$3,"数量-出",$G905:BQ905))),0)</f>
        <v>0</v>
      </c>
      <c r="BT905" s="115">
        <f t="shared" si="544"/>
        <v>0</v>
      </c>
      <c r="BU905" s="125"/>
      <c r="BV905" s="126"/>
      <c r="BW905" s="123"/>
      <c r="BX905" s="112"/>
      <c r="BY905" s="119">
        <f t="shared" si="545"/>
        <v>0</v>
      </c>
      <c r="BZ905" s="124"/>
      <c r="CA905" s="115">
        <f>IFERROR(IF(BZ905="",0,(SUMIF($G$3:BY$3,"金额-入",$G905:BY905)-SUMIF($G$3:BY$3,"金额-出",$G905:BY905))/(SUMIF($G$3:BY$3,"数量-入",$G905:BY905)-SUMIF($G$3:BY$3,"数量-出",$G905:BY905))),0)</f>
        <v>0</v>
      </c>
      <c r="CB905" s="115">
        <f t="shared" si="546"/>
        <v>0</v>
      </c>
      <c r="CC905" s="125"/>
      <c r="CD905" s="126"/>
      <c r="CE905" s="123"/>
      <c r="CF905" s="112"/>
      <c r="CG905" s="119">
        <f t="shared" si="547"/>
        <v>0</v>
      </c>
      <c r="CH905" s="124"/>
      <c r="CI905" s="115">
        <f>IFERROR(IF(CH905="",0,(SUMIF($G$3:CG$3,"金额-入",$G905:CG905)-SUMIF($G$3:CG$3,"金额-出",$G905:CG905))/(SUMIF($G$3:CG$3,"数量-入",$G905:CG905)-SUMIF($G$3:CG$3,"数量-出",$G905:CG905))),0)</f>
        <v>0</v>
      </c>
      <c r="CJ905" s="115">
        <f t="shared" si="548"/>
        <v>0</v>
      </c>
      <c r="CK905" s="125"/>
      <c r="CL905" s="126"/>
      <c r="CM905" s="123"/>
      <c r="CN905" s="112"/>
      <c r="CO905" s="119">
        <f t="shared" si="549"/>
        <v>0</v>
      </c>
      <c r="CP905" s="124"/>
      <c r="CQ905" s="115">
        <f>IFERROR(IF(CP905="",0,(SUMIF($G$3:CO$3,"金额-入",$G905:CO905)-SUMIF($G$3:CO$3,"金额-出",$G905:CO905))/(SUMIF($G$3:CO$3,"数量-入",$G905:CO905)-SUMIF($G$3:CO$3,"数量-出",$G905:CO905))),0)</f>
        <v>0</v>
      </c>
      <c r="CR905" s="115">
        <f t="shared" si="550"/>
        <v>0</v>
      </c>
      <c r="CS905" s="125"/>
      <c r="CT905" s="126"/>
      <c r="CU905" s="123"/>
      <c r="CV905" s="112"/>
      <c r="CW905" s="119">
        <f t="shared" si="551"/>
        <v>0</v>
      </c>
      <c r="CX905" s="124"/>
      <c r="CY905" s="115">
        <f>IFERROR(IF(CX905="",0,(SUMIF($G$3:CW$3,"金额-入",$G905:CW905)-SUMIF($G$3:CW$3,"金额-出",$G905:CW905))/(SUMIF($G$3:CW$3,"数量-入",$G905:CW905)-SUMIF($G$3:CW$3,"数量-出",$G905:CW905))),0)</f>
        <v>0</v>
      </c>
      <c r="CZ905" s="115">
        <f t="shared" si="552"/>
        <v>0</v>
      </c>
      <c r="DA905" s="125"/>
      <c r="DB905" s="126"/>
      <c r="DC905" s="123"/>
      <c r="DD905" s="112"/>
      <c r="DE905" s="119">
        <f t="shared" si="553"/>
        <v>0</v>
      </c>
      <c r="DF905" s="124"/>
      <c r="DG905" s="115">
        <f>IFERROR(IF(DF905="",0,(SUMIF($G$3:DE$3,"金额-入",$G905:DE905)-SUMIF($G$3:DE$3,"金额-出",$G905:DE905))/(SUMIF($G$3:DE$3,"数量-入",$G905:DE905)-SUMIF($G$3:DE$3,"数量-出",$G905:DE905))),0)</f>
        <v>0</v>
      </c>
      <c r="DH905" s="115">
        <f t="shared" si="554"/>
        <v>0</v>
      </c>
      <c r="DI905" s="125"/>
      <c r="DJ905" s="126"/>
      <c r="DK905" s="109">
        <f t="array" ref="DK905">MIN(IF(($G$3:$DJ$3="单价")*(G905:DJ905&lt;&gt;0),G905:DJ905))</f>
        <v>0</v>
      </c>
      <c r="DL905" s="97">
        <f t="array" ref="DL905">MAX(IF($G$3:$DJ$3="单价",G905:DJ905))</f>
        <v>0</v>
      </c>
      <c r="DM905" s="115">
        <f t="shared" si="555"/>
        <v>0</v>
      </c>
      <c r="DN905" s="127"/>
      <c r="DO905" s="2"/>
      <c r="DP905" s="11">
        <f t="shared" si="556"/>
        <v>0</v>
      </c>
      <c r="DQ905" s="11">
        <f t="shared" si="557"/>
        <v>0</v>
      </c>
      <c r="DR905" s="11"/>
      <c r="DS905" s="11"/>
      <c r="DT905" s="11"/>
      <c r="DU905" s="2"/>
      <c r="DV905" s="2"/>
      <c r="DW905" s="2"/>
      <c r="DX905" s="2"/>
      <c r="DY905" s="2"/>
    </row>
    <row r="906" spans="1:129" ht="18" hidden="1" customHeight="1" outlineLevel="1" x14ac:dyDescent="0.15">
      <c r="A906" s="2"/>
      <c r="B906" s="53">
        <f t="shared" si="520"/>
        <v>902</v>
      </c>
      <c r="C906" s="5"/>
      <c r="D906" s="6"/>
      <c r="E906" s="7"/>
      <c r="F906" s="8"/>
      <c r="G906" s="111"/>
      <c r="H906" s="112"/>
      <c r="I906" s="113">
        <f t="shared" si="523"/>
        <v>0</v>
      </c>
      <c r="J906" s="114">
        <f t="shared" si="524"/>
        <v>0</v>
      </c>
      <c r="K906" s="115">
        <f t="shared" si="521"/>
        <v>0</v>
      </c>
      <c r="L906" s="113">
        <f t="shared" si="525"/>
        <v>0</v>
      </c>
      <c r="M906" s="114">
        <f t="shared" si="526"/>
        <v>0</v>
      </c>
      <c r="N906" s="115">
        <f t="shared" si="522"/>
        <v>0</v>
      </c>
      <c r="O906" s="113">
        <f t="shared" si="527"/>
        <v>0</v>
      </c>
      <c r="P906" s="116">
        <f t="shared" si="528"/>
        <v>0</v>
      </c>
      <c r="Q906" s="117">
        <f t="shared" si="529"/>
        <v>0</v>
      </c>
      <c r="R906" s="118">
        <f t="shared" si="530"/>
        <v>0</v>
      </c>
      <c r="S906" s="111"/>
      <c r="T906" s="112"/>
      <c r="U906" s="119">
        <f t="shared" si="531"/>
        <v>0</v>
      </c>
      <c r="V906" s="120"/>
      <c r="W906" s="115">
        <f>IFERROR(IF(V906="",0,(SUMIF($G$3:U$3,"金额-入",$G906:U906)-SUMIF($G$3:U$3,"金额-出",$G906:U906))/(SUMIF($G$3:U$3,"数量-入",$G906:U906)-SUMIF($G$3:U$3,"数量-出",$G906:U906))),0)</f>
        <v>0</v>
      </c>
      <c r="X906" s="115">
        <f t="shared" si="532"/>
        <v>0</v>
      </c>
      <c r="Y906" s="121"/>
      <c r="Z906" s="122"/>
      <c r="AA906" s="111"/>
      <c r="AB906" s="112"/>
      <c r="AC906" s="119">
        <f t="shared" si="533"/>
        <v>0</v>
      </c>
      <c r="AD906" s="120"/>
      <c r="AE906" s="115">
        <f>IFERROR(IF(AD906="",0,(SUMIF($G$3:AC$3,"金额-入",$G906:AC906)-SUMIF($G$3:AC$3,"金额-出",$G906:AC906))/(SUMIF($G$3:AC$3,"数量-入",$G906:AC906)-SUMIF($G$3:AC$3,"数量-出",$G906:AC906))),0)</f>
        <v>0</v>
      </c>
      <c r="AF906" s="115">
        <f t="shared" si="534"/>
        <v>0</v>
      </c>
      <c r="AG906" s="121"/>
      <c r="AH906" s="122"/>
      <c r="AI906" s="123"/>
      <c r="AJ906" s="112"/>
      <c r="AK906" s="119">
        <f t="shared" si="535"/>
        <v>0</v>
      </c>
      <c r="AL906" s="124"/>
      <c r="AM906" s="115">
        <f>IFERROR(IF(AL906="",0,(SUMIF($G$3:AK$3,"金额-入",$G906:AK906)-SUMIF($G$3:AK$3,"金额-出",$G906:AK906))/(SUMIF($G$3:AK$3,"数量-入",$G906:AK906)-SUMIF($G$3:AK$3,"数量-出",$G906:AK906))),0)</f>
        <v>0</v>
      </c>
      <c r="AN906" s="115">
        <f t="shared" si="536"/>
        <v>0</v>
      </c>
      <c r="AO906" s="125"/>
      <c r="AP906" s="126"/>
      <c r="AQ906" s="123"/>
      <c r="AR906" s="112"/>
      <c r="AS906" s="119">
        <f t="shared" si="537"/>
        <v>0</v>
      </c>
      <c r="AT906" s="124"/>
      <c r="AU906" s="115">
        <f>IFERROR(IF(AT906="",0,(SUMIF($G$3:AS$3,"金额-入",$G906:AS906)-SUMIF($G$3:AS$3,"金额-出",$G906:AS906))/(SUMIF($G$3:AS$3,"数量-入",$G906:AS906)-SUMIF($G$3:AS$3,"数量-出",$G906:AS906))),0)</f>
        <v>0</v>
      </c>
      <c r="AV906" s="115">
        <f t="shared" si="538"/>
        <v>0</v>
      </c>
      <c r="AW906" s="125"/>
      <c r="AX906" s="126"/>
      <c r="AY906" s="123"/>
      <c r="AZ906" s="112"/>
      <c r="BA906" s="119">
        <f t="shared" si="539"/>
        <v>0</v>
      </c>
      <c r="BB906" s="124"/>
      <c r="BC906" s="115">
        <f>IFERROR(IF(BB906="",0,(SUMIF($G$3:BA$3,"金额-入",$G906:BA906)-SUMIF($G$3:BA$3,"金额-出",$G906:BA906))/(SUMIF($G$3:BA$3,"数量-入",$G906:BA906)-SUMIF($G$3:BA$3,"数量-出",$G906:BA906))),0)</f>
        <v>0</v>
      </c>
      <c r="BD906" s="115">
        <f t="shared" si="540"/>
        <v>0</v>
      </c>
      <c r="BE906" s="125"/>
      <c r="BF906" s="126"/>
      <c r="BG906" s="123"/>
      <c r="BH906" s="112"/>
      <c r="BI906" s="119">
        <f t="shared" si="541"/>
        <v>0</v>
      </c>
      <c r="BJ906" s="124"/>
      <c r="BK906" s="115">
        <f>IFERROR(IF(BJ906="",0,(SUMIF($G$3:BI$3,"金额-入",$G906:BI906)-SUMIF($G$3:BI$3,"金额-出",$G906:BI906))/(SUMIF($G$3:BI$3,"数量-入",$G906:BI906)-SUMIF($G$3:BI$3,"数量-出",$G906:BI906))),0)</f>
        <v>0</v>
      </c>
      <c r="BL906" s="115">
        <f t="shared" si="542"/>
        <v>0</v>
      </c>
      <c r="BM906" s="125"/>
      <c r="BN906" s="126"/>
      <c r="BO906" s="123"/>
      <c r="BP906" s="112"/>
      <c r="BQ906" s="119">
        <f t="shared" si="543"/>
        <v>0</v>
      </c>
      <c r="BR906" s="124"/>
      <c r="BS906" s="115">
        <f>IFERROR(IF(BR906="",0,(SUMIF($G$3:BQ$3,"金额-入",$G906:BQ906)-SUMIF($G$3:BQ$3,"金额-出",$G906:BQ906))/(SUMIF($G$3:BQ$3,"数量-入",$G906:BQ906)-SUMIF($G$3:BQ$3,"数量-出",$G906:BQ906))),0)</f>
        <v>0</v>
      </c>
      <c r="BT906" s="115">
        <f t="shared" si="544"/>
        <v>0</v>
      </c>
      <c r="BU906" s="125"/>
      <c r="BV906" s="126"/>
      <c r="BW906" s="123"/>
      <c r="BX906" s="112"/>
      <c r="BY906" s="119">
        <f t="shared" si="545"/>
        <v>0</v>
      </c>
      <c r="BZ906" s="124"/>
      <c r="CA906" s="115">
        <f>IFERROR(IF(BZ906="",0,(SUMIF($G$3:BY$3,"金额-入",$G906:BY906)-SUMIF($G$3:BY$3,"金额-出",$G906:BY906))/(SUMIF($G$3:BY$3,"数量-入",$G906:BY906)-SUMIF($G$3:BY$3,"数量-出",$G906:BY906))),0)</f>
        <v>0</v>
      </c>
      <c r="CB906" s="115">
        <f t="shared" si="546"/>
        <v>0</v>
      </c>
      <c r="CC906" s="125"/>
      <c r="CD906" s="126"/>
      <c r="CE906" s="123"/>
      <c r="CF906" s="112"/>
      <c r="CG906" s="119">
        <f t="shared" si="547"/>
        <v>0</v>
      </c>
      <c r="CH906" s="124"/>
      <c r="CI906" s="115">
        <f>IFERROR(IF(CH906="",0,(SUMIF($G$3:CG$3,"金额-入",$G906:CG906)-SUMIF($G$3:CG$3,"金额-出",$G906:CG906))/(SUMIF($G$3:CG$3,"数量-入",$G906:CG906)-SUMIF($G$3:CG$3,"数量-出",$G906:CG906))),0)</f>
        <v>0</v>
      </c>
      <c r="CJ906" s="115">
        <f t="shared" si="548"/>
        <v>0</v>
      </c>
      <c r="CK906" s="125"/>
      <c r="CL906" s="126"/>
      <c r="CM906" s="123"/>
      <c r="CN906" s="112"/>
      <c r="CO906" s="119">
        <f t="shared" si="549"/>
        <v>0</v>
      </c>
      <c r="CP906" s="124"/>
      <c r="CQ906" s="115">
        <f>IFERROR(IF(CP906="",0,(SUMIF($G$3:CO$3,"金额-入",$G906:CO906)-SUMIF($G$3:CO$3,"金额-出",$G906:CO906))/(SUMIF($G$3:CO$3,"数量-入",$G906:CO906)-SUMIF($G$3:CO$3,"数量-出",$G906:CO906))),0)</f>
        <v>0</v>
      </c>
      <c r="CR906" s="115">
        <f t="shared" si="550"/>
        <v>0</v>
      </c>
      <c r="CS906" s="125"/>
      <c r="CT906" s="126"/>
      <c r="CU906" s="123"/>
      <c r="CV906" s="112"/>
      <c r="CW906" s="119">
        <f t="shared" si="551"/>
        <v>0</v>
      </c>
      <c r="CX906" s="124"/>
      <c r="CY906" s="115">
        <f>IFERROR(IF(CX906="",0,(SUMIF($G$3:CW$3,"金额-入",$G906:CW906)-SUMIF($G$3:CW$3,"金额-出",$G906:CW906))/(SUMIF($G$3:CW$3,"数量-入",$G906:CW906)-SUMIF($G$3:CW$3,"数量-出",$G906:CW906))),0)</f>
        <v>0</v>
      </c>
      <c r="CZ906" s="115">
        <f t="shared" si="552"/>
        <v>0</v>
      </c>
      <c r="DA906" s="125"/>
      <c r="DB906" s="126"/>
      <c r="DC906" s="123"/>
      <c r="DD906" s="112"/>
      <c r="DE906" s="119">
        <f t="shared" si="553"/>
        <v>0</v>
      </c>
      <c r="DF906" s="124"/>
      <c r="DG906" s="115">
        <f>IFERROR(IF(DF906="",0,(SUMIF($G$3:DE$3,"金额-入",$G906:DE906)-SUMIF($G$3:DE$3,"金额-出",$G906:DE906))/(SUMIF($G$3:DE$3,"数量-入",$G906:DE906)-SUMIF($G$3:DE$3,"数量-出",$G906:DE906))),0)</f>
        <v>0</v>
      </c>
      <c r="DH906" s="115">
        <f t="shared" si="554"/>
        <v>0</v>
      </c>
      <c r="DI906" s="125"/>
      <c r="DJ906" s="126"/>
      <c r="DK906" s="109">
        <f t="array" ref="DK906">MIN(IF(($G$3:$DJ$3="单价")*(G906:DJ906&lt;&gt;0),G906:DJ906))</f>
        <v>0</v>
      </c>
      <c r="DL906" s="97">
        <f t="array" ref="DL906">MAX(IF($G$3:$DJ$3="单价",G906:DJ906))</f>
        <v>0</v>
      </c>
      <c r="DM906" s="115">
        <f t="shared" si="555"/>
        <v>0</v>
      </c>
      <c r="DN906" s="127"/>
      <c r="DO906" s="2"/>
      <c r="DP906" s="11">
        <f t="shared" si="556"/>
        <v>0</v>
      </c>
      <c r="DQ906" s="11">
        <f t="shared" si="557"/>
        <v>0</v>
      </c>
      <c r="DR906" s="11"/>
      <c r="DS906" s="11"/>
      <c r="DT906" s="11"/>
      <c r="DU906" s="2"/>
      <c r="DV906" s="2"/>
      <c r="DW906" s="2"/>
      <c r="DX906" s="2"/>
      <c r="DY906" s="2"/>
    </row>
    <row r="907" spans="1:129" ht="18" hidden="1" customHeight="1" outlineLevel="1" x14ac:dyDescent="0.15">
      <c r="A907" s="2"/>
      <c r="B907" s="53">
        <f t="shared" si="520"/>
        <v>903</v>
      </c>
      <c r="C907" s="5"/>
      <c r="D907" s="6"/>
      <c r="E907" s="7"/>
      <c r="F907" s="8"/>
      <c r="G907" s="111"/>
      <c r="H907" s="112"/>
      <c r="I907" s="113">
        <f t="shared" si="523"/>
        <v>0</v>
      </c>
      <c r="J907" s="114">
        <f t="shared" si="524"/>
        <v>0</v>
      </c>
      <c r="K907" s="115">
        <f t="shared" si="521"/>
        <v>0</v>
      </c>
      <c r="L907" s="113">
        <f t="shared" si="525"/>
        <v>0</v>
      </c>
      <c r="M907" s="114">
        <f t="shared" si="526"/>
        <v>0</v>
      </c>
      <c r="N907" s="115">
        <f t="shared" si="522"/>
        <v>0</v>
      </c>
      <c r="O907" s="113">
        <f t="shared" si="527"/>
        <v>0</v>
      </c>
      <c r="P907" s="116">
        <f t="shared" si="528"/>
        <v>0</v>
      </c>
      <c r="Q907" s="117">
        <f t="shared" si="529"/>
        <v>0</v>
      </c>
      <c r="R907" s="118">
        <f t="shared" si="530"/>
        <v>0</v>
      </c>
      <c r="S907" s="111"/>
      <c r="T907" s="112"/>
      <c r="U907" s="119">
        <f t="shared" si="531"/>
        <v>0</v>
      </c>
      <c r="V907" s="120"/>
      <c r="W907" s="115">
        <f>IFERROR(IF(V907="",0,(SUMIF($G$3:U$3,"金额-入",$G907:U907)-SUMIF($G$3:U$3,"金额-出",$G907:U907))/(SUMIF($G$3:U$3,"数量-入",$G907:U907)-SUMIF($G$3:U$3,"数量-出",$G907:U907))),0)</f>
        <v>0</v>
      </c>
      <c r="X907" s="115">
        <f t="shared" si="532"/>
        <v>0</v>
      </c>
      <c r="Y907" s="121"/>
      <c r="Z907" s="122"/>
      <c r="AA907" s="111"/>
      <c r="AB907" s="112"/>
      <c r="AC907" s="119">
        <f t="shared" si="533"/>
        <v>0</v>
      </c>
      <c r="AD907" s="120"/>
      <c r="AE907" s="115">
        <f>IFERROR(IF(AD907="",0,(SUMIF($G$3:AC$3,"金额-入",$G907:AC907)-SUMIF($G$3:AC$3,"金额-出",$G907:AC907))/(SUMIF($G$3:AC$3,"数量-入",$G907:AC907)-SUMIF($G$3:AC$3,"数量-出",$G907:AC907))),0)</f>
        <v>0</v>
      </c>
      <c r="AF907" s="115">
        <f t="shared" si="534"/>
        <v>0</v>
      </c>
      <c r="AG907" s="121"/>
      <c r="AH907" s="122"/>
      <c r="AI907" s="123"/>
      <c r="AJ907" s="112"/>
      <c r="AK907" s="119">
        <f t="shared" si="535"/>
        <v>0</v>
      </c>
      <c r="AL907" s="124"/>
      <c r="AM907" s="115">
        <f>IFERROR(IF(AL907="",0,(SUMIF($G$3:AK$3,"金额-入",$G907:AK907)-SUMIF($G$3:AK$3,"金额-出",$G907:AK907))/(SUMIF($G$3:AK$3,"数量-入",$G907:AK907)-SUMIF($G$3:AK$3,"数量-出",$G907:AK907))),0)</f>
        <v>0</v>
      </c>
      <c r="AN907" s="115">
        <f t="shared" si="536"/>
        <v>0</v>
      </c>
      <c r="AO907" s="125"/>
      <c r="AP907" s="126"/>
      <c r="AQ907" s="123"/>
      <c r="AR907" s="112"/>
      <c r="AS907" s="119">
        <f t="shared" si="537"/>
        <v>0</v>
      </c>
      <c r="AT907" s="124"/>
      <c r="AU907" s="115">
        <f>IFERROR(IF(AT907="",0,(SUMIF($G$3:AS$3,"金额-入",$G907:AS907)-SUMIF($G$3:AS$3,"金额-出",$G907:AS907))/(SUMIF($G$3:AS$3,"数量-入",$G907:AS907)-SUMIF($G$3:AS$3,"数量-出",$G907:AS907))),0)</f>
        <v>0</v>
      </c>
      <c r="AV907" s="115">
        <f t="shared" si="538"/>
        <v>0</v>
      </c>
      <c r="AW907" s="125"/>
      <c r="AX907" s="126"/>
      <c r="AY907" s="123"/>
      <c r="AZ907" s="112"/>
      <c r="BA907" s="119">
        <f t="shared" si="539"/>
        <v>0</v>
      </c>
      <c r="BB907" s="124"/>
      <c r="BC907" s="115">
        <f>IFERROR(IF(BB907="",0,(SUMIF($G$3:BA$3,"金额-入",$G907:BA907)-SUMIF($G$3:BA$3,"金额-出",$G907:BA907))/(SUMIF($G$3:BA$3,"数量-入",$G907:BA907)-SUMIF($G$3:BA$3,"数量-出",$G907:BA907))),0)</f>
        <v>0</v>
      </c>
      <c r="BD907" s="115">
        <f t="shared" si="540"/>
        <v>0</v>
      </c>
      <c r="BE907" s="125"/>
      <c r="BF907" s="126"/>
      <c r="BG907" s="123"/>
      <c r="BH907" s="112"/>
      <c r="BI907" s="119">
        <f t="shared" si="541"/>
        <v>0</v>
      </c>
      <c r="BJ907" s="124"/>
      <c r="BK907" s="115">
        <f>IFERROR(IF(BJ907="",0,(SUMIF($G$3:BI$3,"金额-入",$G907:BI907)-SUMIF($G$3:BI$3,"金额-出",$G907:BI907))/(SUMIF($G$3:BI$3,"数量-入",$G907:BI907)-SUMIF($G$3:BI$3,"数量-出",$G907:BI907))),0)</f>
        <v>0</v>
      </c>
      <c r="BL907" s="115">
        <f t="shared" si="542"/>
        <v>0</v>
      </c>
      <c r="BM907" s="125"/>
      <c r="BN907" s="126"/>
      <c r="BO907" s="123"/>
      <c r="BP907" s="112"/>
      <c r="BQ907" s="119">
        <f t="shared" si="543"/>
        <v>0</v>
      </c>
      <c r="BR907" s="124"/>
      <c r="BS907" s="115">
        <f>IFERROR(IF(BR907="",0,(SUMIF($G$3:BQ$3,"金额-入",$G907:BQ907)-SUMIF($G$3:BQ$3,"金额-出",$G907:BQ907))/(SUMIF($G$3:BQ$3,"数量-入",$G907:BQ907)-SUMIF($G$3:BQ$3,"数量-出",$G907:BQ907))),0)</f>
        <v>0</v>
      </c>
      <c r="BT907" s="115">
        <f t="shared" si="544"/>
        <v>0</v>
      </c>
      <c r="BU907" s="125"/>
      <c r="BV907" s="126"/>
      <c r="BW907" s="123"/>
      <c r="BX907" s="112"/>
      <c r="BY907" s="119">
        <f t="shared" si="545"/>
        <v>0</v>
      </c>
      <c r="BZ907" s="124"/>
      <c r="CA907" s="115">
        <f>IFERROR(IF(BZ907="",0,(SUMIF($G$3:BY$3,"金额-入",$G907:BY907)-SUMIF($G$3:BY$3,"金额-出",$G907:BY907))/(SUMIF($G$3:BY$3,"数量-入",$G907:BY907)-SUMIF($G$3:BY$3,"数量-出",$G907:BY907))),0)</f>
        <v>0</v>
      </c>
      <c r="CB907" s="115">
        <f t="shared" si="546"/>
        <v>0</v>
      </c>
      <c r="CC907" s="125"/>
      <c r="CD907" s="126"/>
      <c r="CE907" s="123"/>
      <c r="CF907" s="112"/>
      <c r="CG907" s="119">
        <f t="shared" si="547"/>
        <v>0</v>
      </c>
      <c r="CH907" s="124"/>
      <c r="CI907" s="115">
        <f>IFERROR(IF(CH907="",0,(SUMIF($G$3:CG$3,"金额-入",$G907:CG907)-SUMIF($G$3:CG$3,"金额-出",$G907:CG907))/(SUMIF($G$3:CG$3,"数量-入",$G907:CG907)-SUMIF($G$3:CG$3,"数量-出",$G907:CG907))),0)</f>
        <v>0</v>
      </c>
      <c r="CJ907" s="115">
        <f t="shared" si="548"/>
        <v>0</v>
      </c>
      <c r="CK907" s="125"/>
      <c r="CL907" s="126"/>
      <c r="CM907" s="123"/>
      <c r="CN907" s="112"/>
      <c r="CO907" s="119">
        <f t="shared" si="549"/>
        <v>0</v>
      </c>
      <c r="CP907" s="124"/>
      <c r="CQ907" s="115">
        <f>IFERROR(IF(CP907="",0,(SUMIF($G$3:CO$3,"金额-入",$G907:CO907)-SUMIF($G$3:CO$3,"金额-出",$G907:CO907))/(SUMIF($G$3:CO$3,"数量-入",$G907:CO907)-SUMIF($G$3:CO$3,"数量-出",$G907:CO907))),0)</f>
        <v>0</v>
      </c>
      <c r="CR907" s="115">
        <f t="shared" si="550"/>
        <v>0</v>
      </c>
      <c r="CS907" s="125"/>
      <c r="CT907" s="126"/>
      <c r="CU907" s="123"/>
      <c r="CV907" s="112"/>
      <c r="CW907" s="119">
        <f t="shared" si="551"/>
        <v>0</v>
      </c>
      <c r="CX907" s="124"/>
      <c r="CY907" s="115">
        <f>IFERROR(IF(CX907="",0,(SUMIF($G$3:CW$3,"金额-入",$G907:CW907)-SUMIF($G$3:CW$3,"金额-出",$G907:CW907))/(SUMIF($G$3:CW$3,"数量-入",$G907:CW907)-SUMIF($G$3:CW$3,"数量-出",$G907:CW907))),0)</f>
        <v>0</v>
      </c>
      <c r="CZ907" s="115">
        <f t="shared" si="552"/>
        <v>0</v>
      </c>
      <c r="DA907" s="125"/>
      <c r="DB907" s="126"/>
      <c r="DC907" s="123"/>
      <c r="DD907" s="112"/>
      <c r="DE907" s="119">
        <f t="shared" si="553"/>
        <v>0</v>
      </c>
      <c r="DF907" s="124"/>
      <c r="DG907" s="115">
        <f>IFERROR(IF(DF907="",0,(SUMIF($G$3:DE$3,"金额-入",$G907:DE907)-SUMIF($G$3:DE$3,"金额-出",$G907:DE907))/(SUMIF($G$3:DE$3,"数量-入",$G907:DE907)-SUMIF($G$3:DE$3,"数量-出",$G907:DE907))),0)</f>
        <v>0</v>
      </c>
      <c r="DH907" s="115">
        <f t="shared" si="554"/>
        <v>0</v>
      </c>
      <c r="DI907" s="125"/>
      <c r="DJ907" s="126"/>
      <c r="DK907" s="109">
        <f t="array" ref="DK907">MIN(IF(($G$3:$DJ$3="单价")*(G907:DJ907&lt;&gt;0),G907:DJ907))</f>
        <v>0</v>
      </c>
      <c r="DL907" s="97">
        <f t="array" ref="DL907">MAX(IF($G$3:$DJ$3="单价",G907:DJ907))</f>
        <v>0</v>
      </c>
      <c r="DM907" s="115">
        <f t="shared" si="555"/>
        <v>0</v>
      </c>
      <c r="DN907" s="127"/>
      <c r="DO907" s="2"/>
      <c r="DP907" s="11">
        <f t="shared" si="556"/>
        <v>0</v>
      </c>
      <c r="DQ907" s="11">
        <f t="shared" si="557"/>
        <v>0</v>
      </c>
      <c r="DR907" s="11"/>
      <c r="DS907" s="11"/>
      <c r="DT907" s="11"/>
      <c r="DU907" s="2"/>
      <c r="DV907" s="2"/>
      <c r="DW907" s="2"/>
      <c r="DX907" s="2"/>
      <c r="DY907" s="2"/>
    </row>
    <row r="908" spans="1:129" ht="18" hidden="1" customHeight="1" outlineLevel="1" x14ac:dyDescent="0.15">
      <c r="A908" s="2"/>
      <c r="B908" s="53">
        <f t="shared" si="520"/>
        <v>904</v>
      </c>
      <c r="C908" s="5"/>
      <c r="D908" s="6"/>
      <c r="E908" s="7"/>
      <c r="F908" s="8"/>
      <c r="G908" s="111"/>
      <c r="H908" s="112"/>
      <c r="I908" s="113">
        <f t="shared" si="523"/>
        <v>0</v>
      </c>
      <c r="J908" s="114">
        <f t="shared" si="524"/>
        <v>0</v>
      </c>
      <c r="K908" s="115">
        <f t="shared" si="521"/>
        <v>0</v>
      </c>
      <c r="L908" s="113">
        <f t="shared" si="525"/>
        <v>0</v>
      </c>
      <c r="M908" s="114">
        <f t="shared" si="526"/>
        <v>0</v>
      </c>
      <c r="N908" s="115">
        <f t="shared" si="522"/>
        <v>0</v>
      </c>
      <c r="O908" s="113">
        <f t="shared" si="527"/>
        <v>0</v>
      </c>
      <c r="P908" s="116">
        <f t="shared" si="528"/>
        <v>0</v>
      </c>
      <c r="Q908" s="117">
        <f t="shared" si="529"/>
        <v>0</v>
      </c>
      <c r="R908" s="118">
        <f t="shared" si="530"/>
        <v>0</v>
      </c>
      <c r="S908" s="111"/>
      <c r="T908" s="112"/>
      <c r="U908" s="119">
        <f t="shared" si="531"/>
        <v>0</v>
      </c>
      <c r="V908" s="120"/>
      <c r="W908" s="115">
        <f>IFERROR(IF(V908="",0,(SUMIF($G$3:U$3,"金额-入",$G908:U908)-SUMIF($G$3:U$3,"金额-出",$G908:U908))/(SUMIF($G$3:U$3,"数量-入",$G908:U908)-SUMIF($G$3:U$3,"数量-出",$G908:U908))),0)</f>
        <v>0</v>
      </c>
      <c r="X908" s="115">
        <f t="shared" si="532"/>
        <v>0</v>
      </c>
      <c r="Y908" s="121"/>
      <c r="Z908" s="122"/>
      <c r="AA908" s="111"/>
      <c r="AB908" s="112"/>
      <c r="AC908" s="119">
        <f t="shared" si="533"/>
        <v>0</v>
      </c>
      <c r="AD908" s="120"/>
      <c r="AE908" s="115">
        <f>IFERROR(IF(AD908="",0,(SUMIF($G$3:AC$3,"金额-入",$G908:AC908)-SUMIF($G$3:AC$3,"金额-出",$G908:AC908))/(SUMIF($G$3:AC$3,"数量-入",$G908:AC908)-SUMIF($G$3:AC$3,"数量-出",$G908:AC908))),0)</f>
        <v>0</v>
      </c>
      <c r="AF908" s="115">
        <f t="shared" si="534"/>
        <v>0</v>
      </c>
      <c r="AG908" s="121"/>
      <c r="AH908" s="122"/>
      <c r="AI908" s="123"/>
      <c r="AJ908" s="112"/>
      <c r="AK908" s="119">
        <f t="shared" si="535"/>
        <v>0</v>
      </c>
      <c r="AL908" s="124"/>
      <c r="AM908" s="115">
        <f>IFERROR(IF(AL908="",0,(SUMIF($G$3:AK$3,"金额-入",$G908:AK908)-SUMIF($G$3:AK$3,"金额-出",$G908:AK908))/(SUMIF($G$3:AK$3,"数量-入",$G908:AK908)-SUMIF($G$3:AK$3,"数量-出",$G908:AK908))),0)</f>
        <v>0</v>
      </c>
      <c r="AN908" s="115">
        <f t="shared" si="536"/>
        <v>0</v>
      </c>
      <c r="AO908" s="125"/>
      <c r="AP908" s="126"/>
      <c r="AQ908" s="123"/>
      <c r="AR908" s="112"/>
      <c r="AS908" s="119">
        <f t="shared" si="537"/>
        <v>0</v>
      </c>
      <c r="AT908" s="124"/>
      <c r="AU908" s="115">
        <f>IFERROR(IF(AT908="",0,(SUMIF($G$3:AS$3,"金额-入",$G908:AS908)-SUMIF($G$3:AS$3,"金额-出",$G908:AS908))/(SUMIF($G$3:AS$3,"数量-入",$G908:AS908)-SUMIF($G$3:AS$3,"数量-出",$G908:AS908))),0)</f>
        <v>0</v>
      </c>
      <c r="AV908" s="115">
        <f t="shared" si="538"/>
        <v>0</v>
      </c>
      <c r="AW908" s="125"/>
      <c r="AX908" s="126"/>
      <c r="AY908" s="123"/>
      <c r="AZ908" s="112"/>
      <c r="BA908" s="119">
        <f t="shared" si="539"/>
        <v>0</v>
      </c>
      <c r="BB908" s="124"/>
      <c r="BC908" s="115">
        <f>IFERROR(IF(BB908="",0,(SUMIF($G$3:BA$3,"金额-入",$G908:BA908)-SUMIF($G$3:BA$3,"金额-出",$G908:BA908))/(SUMIF($G$3:BA$3,"数量-入",$G908:BA908)-SUMIF($G$3:BA$3,"数量-出",$G908:BA908))),0)</f>
        <v>0</v>
      </c>
      <c r="BD908" s="115">
        <f t="shared" si="540"/>
        <v>0</v>
      </c>
      <c r="BE908" s="125"/>
      <c r="BF908" s="126"/>
      <c r="BG908" s="123"/>
      <c r="BH908" s="112"/>
      <c r="BI908" s="119">
        <f t="shared" si="541"/>
        <v>0</v>
      </c>
      <c r="BJ908" s="124"/>
      <c r="BK908" s="115">
        <f>IFERROR(IF(BJ908="",0,(SUMIF($G$3:BI$3,"金额-入",$G908:BI908)-SUMIF($G$3:BI$3,"金额-出",$G908:BI908))/(SUMIF($G$3:BI$3,"数量-入",$G908:BI908)-SUMIF($G$3:BI$3,"数量-出",$G908:BI908))),0)</f>
        <v>0</v>
      </c>
      <c r="BL908" s="115">
        <f t="shared" si="542"/>
        <v>0</v>
      </c>
      <c r="BM908" s="125"/>
      <c r="BN908" s="126"/>
      <c r="BO908" s="123"/>
      <c r="BP908" s="112"/>
      <c r="BQ908" s="119">
        <f t="shared" si="543"/>
        <v>0</v>
      </c>
      <c r="BR908" s="124"/>
      <c r="BS908" s="115">
        <f>IFERROR(IF(BR908="",0,(SUMIF($G$3:BQ$3,"金额-入",$G908:BQ908)-SUMIF($G$3:BQ$3,"金额-出",$G908:BQ908))/(SUMIF($G$3:BQ$3,"数量-入",$G908:BQ908)-SUMIF($G$3:BQ$3,"数量-出",$G908:BQ908))),0)</f>
        <v>0</v>
      </c>
      <c r="BT908" s="115">
        <f t="shared" si="544"/>
        <v>0</v>
      </c>
      <c r="BU908" s="125"/>
      <c r="BV908" s="126"/>
      <c r="BW908" s="123"/>
      <c r="BX908" s="112"/>
      <c r="BY908" s="119">
        <f t="shared" si="545"/>
        <v>0</v>
      </c>
      <c r="BZ908" s="124"/>
      <c r="CA908" s="115">
        <f>IFERROR(IF(BZ908="",0,(SUMIF($G$3:BY$3,"金额-入",$G908:BY908)-SUMIF($G$3:BY$3,"金额-出",$G908:BY908))/(SUMIF($G$3:BY$3,"数量-入",$G908:BY908)-SUMIF($G$3:BY$3,"数量-出",$G908:BY908))),0)</f>
        <v>0</v>
      </c>
      <c r="CB908" s="115">
        <f t="shared" si="546"/>
        <v>0</v>
      </c>
      <c r="CC908" s="125"/>
      <c r="CD908" s="126"/>
      <c r="CE908" s="123"/>
      <c r="CF908" s="112"/>
      <c r="CG908" s="119">
        <f t="shared" si="547"/>
        <v>0</v>
      </c>
      <c r="CH908" s="124"/>
      <c r="CI908" s="115">
        <f>IFERROR(IF(CH908="",0,(SUMIF($G$3:CG$3,"金额-入",$G908:CG908)-SUMIF($G$3:CG$3,"金额-出",$G908:CG908))/(SUMIF($G$3:CG$3,"数量-入",$G908:CG908)-SUMIF($G$3:CG$3,"数量-出",$G908:CG908))),0)</f>
        <v>0</v>
      </c>
      <c r="CJ908" s="115">
        <f t="shared" si="548"/>
        <v>0</v>
      </c>
      <c r="CK908" s="125"/>
      <c r="CL908" s="126"/>
      <c r="CM908" s="123"/>
      <c r="CN908" s="112"/>
      <c r="CO908" s="119">
        <f t="shared" si="549"/>
        <v>0</v>
      </c>
      <c r="CP908" s="124"/>
      <c r="CQ908" s="115">
        <f>IFERROR(IF(CP908="",0,(SUMIF($G$3:CO$3,"金额-入",$G908:CO908)-SUMIF($G$3:CO$3,"金额-出",$G908:CO908))/(SUMIF($G$3:CO$3,"数量-入",$G908:CO908)-SUMIF($G$3:CO$3,"数量-出",$G908:CO908))),0)</f>
        <v>0</v>
      </c>
      <c r="CR908" s="115">
        <f t="shared" si="550"/>
        <v>0</v>
      </c>
      <c r="CS908" s="125"/>
      <c r="CT908" s="126"/>
      <c r="CU908" s="123"/>
      <c r="CV908" s="112"/>
      <c r="CW908" s="119">
        <f t="shared" si="551"/>
        <v>0</v>
      </c>
      <c r="CX908" s="124"/>
      <c r="CY908" s="115">
        <f>IFERROR(IF(CX908="",0,(SUMIF($G$3:CW$3,"金额-入",$G908:CW908)-SUMIF($G$3:CW$3,"金额-出",$G908:CW908))/(SUMIF($G$3:CW$3,"数量-入",$G908:CW908)-SUMIF($G$3:CW$3,"数量-出",$G908:CW908))),0)</f>
        <v>0</v>
      </c>
      <c r="CZ908" s="115">
        <f t="shared" si="552"/>
        <v>0</v>
      </c>
      <c r="DA908" s="125"/>
      <c r="DB908" s="126"/>
      <c r="DC908" s="123"/>
      <c r="DD908" s="112"/>
      <c r="DE908" s="119">
        <f t="shared" si="553"/>
        <v>0</v>
      </c>
      <c r="DF908" s="124"/>
      <c r="DG908" s="115">
        <f>IFERROR(IF(DF908="",0,(SUMIF($G$3:DE$3,"金额-入",$G908:DE908)-SUMIF($G$3:DE$3,"金额-出",$G908:DE908))/(SUMIF($G$3:DE$3,"数量-入",$G908:DE908)-SUMIF($G$3:DE$3,"数量-出",$G908:DE908))),0)</f>
        <v>0</v>
      </c>
      <c r="DH908" s="115">
        <f t="shared" si="554"/>
        <v>0</v>
      </c>
      <c r="DI908" s="125"/>
      <c r="DJ908" s="126"/>
      <c r="DK908" s="109">
        <f t="array" ref="DK908">MIN(IF(($G$3:$DJ$3="单价")*(G908:DJ908&lt;&gt;0),G908:DJ908))</f>
        <v>0</v>
      </c>
      <c r="DL908" s="97">
        <f t="array" ref="DL908">MAX(IF($G$3:$DJ$3="单价",G908:DJ908))</f>
        <v>0</v>
      </c>
      <c r="DM908" s="115">
        <f t="shared" si="555"/>
        <v>0</v>
      </c>
      <c r="DN908" s="127"/>
      <c r="DO908" s="2"/>
      <c r="DP908" s="11">
        <f t="shared" si="556"/>
        <v>0</v>
      </c>
      <c r="DQ908" s="11">
        <f t="shared" si="557"/>
        <v>0</v>
      </c>
      <c r="DR908" s="11"/>
      <c r="DS908" s="11"/>
      <c r="DT908" s="11"/>
      <c r="DU908" s="2"/>
      <c r="DV908" s="2"/>
      <c r="DW908" s="2"/>
      <c r="DX908" s="2"/>
      <c r="DY908" s="2"/>
    </row>
    <row r="909" spans="1:129" ht="18" hidden="1" customHeight="1" outlineLevel="1" x14ac:dyDescent="0.15">
      <c r="A909" s="2"/>
      <c r="B909" s="53">
        <f t="shared" si="520"/>
        <v>905</v>
      </c>
      <c r="C909" s="5"/>
      <c r="D909" s="6"/>
      <c r="E909" s="7"/>
      <c r="F909" s="8"/>
      <c r="G909" s="111"/>
      <c r="H909" s="112"/>
      <c r="I909" s="113">
        <f t="shared" si="523"/>
        <v>0</v>
      </c>
      <c r="J909" s="114">
        <f t="shared" si="524"/>
        <v>0</v>
      </c>
      <c r="K909" s="115">
        <f t="shared" si="521"/>
        <v>0</v>
      </c>
      <c r="L909" s="113">
        <f t="shared" si="525"/>
        <v>0</v>
      </c>
      <c r="M909" s="114">
        <f t="shared" si="526"/>
        <v>0</v>
      </c>
      <c r="N909" s="115">
        <f t="shared" si="522"/>
        <v>0</v>
      </c>
      <c r="O909" s="113">
        <f t="shared" si="527"/>
        <v>0</v>
      </c>
      <c r="P909" s="116">
        <f t="shared" si="528"/>
        <v>0</v>
      </c>
      <c r="Q909" s="117">
        <f t="shared" si="529"/>
        <v>0</v>
      </c>
      <c r="R909" s="118">
        <f t="shared" si="530"/>
        <v>0</v>
      </c>
      <c r="S909" s="111"/>
      <c r="T909" s="112"/>
      <c r="U909" s="119">
        <f t="shared" si="531"/>
        <v>0</v>
      </c>
      <c r="V909" s="120"/>
      <c r="W909" s="115">
        <f>IFERROR(IF(V909="",0,(SUMIF($G$3:U$3,"金额-入",$G909:U909)-SUMIF($G$3:U$3,"金额-出",$G909:U909))/(SUMIF($G$3:U$3,"数量-入",$G909:U909)-SUMIF($G$3:U$3,"数量-出",$G909:U909))),0)</f>
        <v>0</v>
      </c>
      <c r="X909" s="115">
        <f t="shared" si="532"/>
        <v>0</v>
      </c>
      <c r="Y909" s="121"/>
      <c r="Z909" s="122"/>
      <c r="AA909" s="111"/>
      <c r="AB909" s="112"/>
      <c r="AC909" s="119">
        <f t="shared" si="533"/>
        <v>0</v>
      </c>
      <c r="AD909" s="120"/>
      <c r="AE909" s="115">
        <f>IFERROR(IF(AD909="",0,(SUMIF($G$3:AC$3,"金额-入",$G909:AC909)-SUMIF($G$3:AC$3,"金额-出",$G909:AC909))/(SUMIF($G$3:AC$3,"数量-入",$G909:AC909)-SUMIF($G$3:AC$3,"数量-出",$G909:AC909))),0)</f>
        <v>0</v>
      </c>
      <c r="AF909" s="115">
        <f t="shared" si="534"/>
        <v>0</v>
      </c>
      <c r="AG909" s="121"/>
      <c r="AH909" s="122"/>
      <c r="AI909" s="123"/>
      <c r="AJ909" s="112"/>
      <c r="AK909" s="119">
        <f t="shared" si="535"/>
        <v>0</v>
      </c>
      <c r="AL909" s="124"/>
      <c r="AM909" s="115">
        <f>IFERROR(IF(AL909="",0,(SUMIF($G$3:AK$3,"金额-入",$G909:AK909)-SUMIF($G$3:AK$3,"金额-出",$G909:AK909))/(SUMIF($G$3:AK$3,"数量-入",$G909:AK909)-SUMIF($G$3:AK$3,"数量-出",$G909:AK909))),0)</f>
        <v>0</v>
      </c>
      <c r="AN909" s="115">
        <f t="shared" si="536"/>
        <v>0</v>
      </c>
      <c r="AO909" s="125"/>
      <c r="AP909" s="126"/>
      <c r="AQ909" s="123"/>
      <c r="AR909" s="112"/>
      <c r="AS909" s="119">
        <f t="shared" si="537"/>
        <v>0</v>
      </c>
      <c r="AT909" s="124"/>
      <c r="AU909" s="115">
        <f>IFERROR(IF(AT909="",0,(SUMIF($G$3:AS$3,"金额-入",$G909:AS909)-SUMIF($G$3:AS$3,"金额-出",$G909:AS909))/(SUMIF($G$3:AS$3,"数量-入",$G909:AS909)-SUMIF($G$3:AS$3,"数量-出",$G909:AS909))),0)</f>
        <v>0</v>
      </c>
      <c r="AV909" s="115">
        <f t="shared" si="538"/>
        <v>0</v>
      </c>
      <c r="AW909" s="125"/>
      <c r="AX909" s="126"/>
      <c r="AY909" s="123"/>
      <c r="AZ909" s="112"/>
      <c r="BA909" s="119">
        <f t="shared" si="539"/>
        <v>0</v>
      </c>
      <c r="BB909" s="124"/>
      <c r="BC909" s="115">
        <f>IFERROR(IF(BB909="",0,(SUMIF($G$3:BA$3,"金额-入",$G909:BA909)-SUMIF($G$3:BA$3,"金额-出",$G909:BA909))/(SUMIF($G$3:BA$3,"数量-入",$G909:BA909)-SUMIF($G$3:BA$3,"数量-出",$G909:BA909))),0)</f>
        <v>0</v>
      </c>
      <c r="BD909" s="115">
        <f t="shared" si="540"/>
        <v>0</v>
      </c>
      <c r="BE909" s="125"/>
      <c r="BF909" s="126"/>
      <c r="BG909" s="123"/>
      <c r="BH909" s="112"/>
      <c r="BI909" s="119">
        <f t="shared" si="541"/>
        <v>0</v>
      </c>
      <c r="BJ909" s="124"/>
      <c r="BK909" s="115">
        <f>IFERROR(IF(BJ909="",0,(SUMIF($G$3:BI$3,"金额-入",$G909:BI909)-SUMIF($G$3:BI$3,"金额-出",$G909:BI909))/(SUMIF($G$3:BI$3,"数量-入",$G909:BI909)-SUMIF($G$3:BI$3,"数量-出",$G909:BI909))),0)</f>
        <v>0</v>
      </c>
      <c r="BL909" s="115">
        <f t="shared" si="542"/>
        <v>0</v>
      </c>
      <c r="BM909" s="125"/>
      <c r="BN909" s="126"/>
      <c r="BO909" s="123"/>
      <c r="BP909" s="112"/>
      <c r="BQ909" s="119">
        <f t="shared" si="543"/>
        <v>0</v>
      </c>
      <c r="BR909" s="124"/>
      <c r="BS909" s="115">
        <f>IFERROR(IF(BR909="",0,(SUMIF($G$3:BQ$3,"金额-入",$G909:BQ909)-SUMIF($G$3:BQ$3,"金额-出",$G909:BQ909))/(SUMIF($G$3:BQ$3,"数量-入",$G909:BQ909)-SUMIF($G$3:BQ$3,"数量-出",$G909:BQ909))),0)</f>
        <v>0</v>
      </c>
      <c r="BT909" s="115">
        <f t="shared" si="544"/>
        <v>0</v>
      </c>
      <c r="BU909" s="125"/>
      <c r="BV909" s="126"/>
      <c r="BW909" s="123"/>
      <c r="BX909" s="112"/>
      <c r="BY909" s="119">
        <f t="shared" si="545"/>
        <v>0</v>
      </c>
      <c r="BZ909" s="124"/>
      <c r="CA909" s="115">
        <f>IFERROR(IF(BZ909="",0,(SUMIF($G$3:BY$3,"金额-入",$G909:BY909)-SUMIF($G$3:BY$3,"金额-出",$G909:BY909))/(SUMIF($G$3:BY$3,"数量-入",$G909:BY909)-SUMIF($G$3:BY$3,"数量-出",$G909:BY909))),0)</f>
        <v>0</v>
      </c>
      <c r="CB909" s="115">
        <f t="shared" si="546"/>
        <v>0</v>
      </c>
      <c r="CC909" s="125"/>
      <c r="CD909" s="126"/>
      <c r="CE909" s="123"/>
      <c r="CF909" s="112"/>
      <c r="CG909" s="119">
        <f t="shared" si="547"/>
        <v>0</v>
      </c>
      <c r="CH909" s="124"/>
      <c r="CI909" s="115">
        <f>IFERROR(IF(CH909="",0,(SUMIF($G$3:CG$3,"金额-入",$G909:CG909)-SUMIF($G$3:CG$3,"金额-出",$G909:CG909))/(SUMIF($G$3:CG$3,"数量-入",$G909:CG909)-SUMIF($G$3:CG$3,"数量-出",$G909:CG909))),0)</f>
        <v>0</v>
      </c>
      <c r="CJ909" s="115">
        <f t="shared" si="548"/>
        <v>0</v>
      </c>
      <c r="CK909" s="125"/>
      <c r="CL909" s="126"/>
      <c r="CM909" s="123"/>
      <c r="CN909" s="112"/>
      <c r="CO909" s="119">
        <f t="shared" si="549"/>
        <v>0</v>
      </c>
      <c r="CP909" s="124"/>
      <c r="CQ909" s="115">
        <f>IFERROR(IF(CP909="",0,(SUMIF($G$3:CO$3,"金额-入",$G909:CO909)-SUMIF($G$3:CO$3,"金额-出",$G909:CO909))/(SUMIF($G$3:CO$3,"数量-入",$G909:CO909)-SUMIF($G$3:CO$3,"数量-出",$G909:CO909))),0)</f>
        <v>0</v>
      </c>
      <c r="CR909" s="115">
        <f t="shared" si="550"/>
        <v>0</v>
      </c>
      <c r="CS909" s="125"/>
      <c r="CT909" s="126"/>
      <c r="CU909" s="123"/>
      <c r="CV909" s="112"/>
      <c r="CW909" s="119">
        <f t="shared" si="551"/>
        <v>0</v>
      </c>
      <c r="CX909" s="124"/>
      <c r="CY909" s="115">
        <f>IFERROR(IF(CX909="",0,(SUMIF($G$3:CW$3,"金额-入",$G909:CW909)-SUMIF($G$3:CW$3,"金额-出",$G909:CW909))/(SUMIF($G$3:CW$3,"数量-入",$G909:CW909)-SUMIF($G$3:CW$3,"数量-出",$G909:CW909))),0)</f>
        <v>0</v>
      </c>
      <c r="CZ909" s="115">
        <f t="shared" si="552"/>
        <v>0</v>
      </c>
      <c r="DA909" s="125"/>
      <c r="DB909" s="126"/>
      <c r="DC909" s="123"/>
      <c r="DD909" s="112"/>
      <c r="DE909" s="119">
        <f t="shared" si="553"/>
        <v>0</v>
      </c>
      <c r="DF909" s="124"/>
      <c r="DG909" s="115">
        <f>IFERROR(IF(DF909="",0,(SUMIF($G$3:DE$3,"金额-入",$G909:DE909)-SUMIF($G$3:DE$3,"金额-出",$G909:DE909))/(SUMIF($G$3:DE$3,"数量-入",$G909:DE909)-SUMIF($G$3:DE$3,"数量-出",$G909:DE909))),0)</f>
        <v>0</v>
      </c>
      <c r="DH909" s="115">
        <f t="shared" si="554"/>
        <v>0</v>
      </c>
      <c r="DI909" s="125"/>
      <c r="DJ909" s="126"/>
      <c r="DK909" s="109">
        <f t="array" ref="DK909">MIN(IF(($G$3:$DJ$3="单价")*(G909:DJ909&lt;&gt;0),G909:DJ909))</f>
        <v>0</v>
      </c>
      <c r="DL909" s="97">
        <f t="array" ref="DL909">MAX(IF($G$3:$DJ$3="单价",G909:DJ909))</f>
        <v>0</v>
      </c>
      <c r="DM909" s="115">
        <f t="shared" si="555"/>
        <v>0</v>
      </c>
      <c r="DN909" s="127"/>
      <c r="DO909" s="2"/>
      <c r="DP909" s="11">
        <f t="shared" si="556"/>
        <v>0</v>
      </c>
      <c r="DQ909" s="11">
        <f t="shared" si="557"/>
        <v>0</v>
      </c>
      <c r="DR909" s="11"/>
      <c r="DS909" s="11"/>
      <c r="DT909" s="11"/>
      <c r="DU909" s="2"/>
      <c r="DV909" s="2"/>
      <c r="DW909" s="2"/>
      <c r="DX909" s="2"/>
      <c r="DY909" s="2"/>
    </row>
    <row r="910" spans="1:129" ht="18" hidden="1" customHeight="1" outlineLevel="1" x14ac:dyDescent="0.15">
      <c r="A910" s="2"/>
      <c r="B910" s="53">
        <f t="shared" ref="B910:B973" si="558">ROW()-4</f>
        <v>906</v>
      </c>
      <c r="C910" s="5"/>
      <c r="D910" s="6"/>
      <c r="E910" s="7"/>
      <c r="F910" s="8"/>
      <c r="G910" s="111"/>
      <c r="H910" s="112"/>
      <c r="I910" s="113">
        <f t="shared" si="523"/>
        <v>0</v>
      </c>
      <c r="J910" s="114">
        <f t="shared" si="524"/>
        <v>0</v>
      </c>
      <c r="K910" s="115">
        <f t="shared" si="521"/>
        <v>0</v>
      </c>
      <c r="L910" s="113">
        <f t="shared" si="525"/>
        <v>0</v>
      </c>
      <c r="M910" s="114">
        <f t="shared" si="526"/>
        <v>0</v>
      </c>
      <c r="N910" s="115">
        <f t="shared" si="522"/>
        <v>0</v>
      </c>
      <c r="O910" s="113">
        <f t="shared" si="527"/>
        <v>0</v>
      </c>
      <c r="P910" s="116">
        <f t="shared" si="528"/>
        <v>0</v>
      </c>
      <c r="Q910" s="117">
        <f t="shared" si="529"/>
        <v>0</v>
      </c>
      <c r="R910" s="118">
        <f t="shared" si="530"/>
        <v>0</v>
      </c>
      <c r="S910" s="111"/>
      <c r="T910" s="112"/>
      <c r="U910" s="119">
        <f t="shared" si="531"/>
        <v>0</v>
      </c>
      <c r="V910" s="120"/>
      <c r="W910" s="115">
        <f>IFERROR(IF(V910="",0,(SUMIF($G$3:U$3,"金额-入",$G910:U910)-SUMIF($G$3:U$3,"金额-出",$G910:U910))/(SUMIF($G$3:U$3,"数量-入",$G910:U910)-SUMIF($G$3:U$3,"数量-出",$G910:U910))),0)</f>
        <v>0</v>
      </c>
      <c r="X910" s="115">
        <f t="shared" si="532"/>
        <v>0</v>
      </c>
      <c r="Y910" s="121"/>
      <c r="Z910" s="122"/>
      <c r="AA910" s="111"/>
      <c r="AB910" s="112"/>
      <c r="AC910" s="119">
        <f t="shared" si="533"/>
        <v>0</v>
      </c>
      <c r="AD910" s="120"/>
      <c r="AE910" s="115">
        <f>IFERROR(IF(AD910="",0,(SUMIF($G$3:AC$3,"金额-入",$G910:AC910)-SUMIF($G$3:AC$3,"金额-出",$G910:AC910))/(SUMIF($G$3:AC$3,"数量-入",$G910:AC910)-SUMIF($G$3:AC$3,"数量-出",$G910:AC910))),0)</f>
        <v>0</v>
      </c>
      <c r="AF910" s="115">
        <f t="shared" si="534"/>
        <v>0</v>
      </c>
      <c r="AG910" s="121"/>
      <c r="AH910" s="122"/>
      <c r="AI910" s="123"/>
      <c r="AJ910" s="112"/>
      <c r="AK910" s="119">
        <f t="shared" si="535"/>
        <v>0</v>
      </c>
      <c r="AL910" s="124"/>
      <c r="AM910" s="115">
        <f>IFERROR(IF(AL910="",0,(SUMIF($G$3:AK$3,"金额-入",$G910:AK910)-SUMIF($G$3:AK$3,"金额-出",$G910:AK910))/(SUMIF($G$3:AK$3,"数量-入",$G910:AK910)-SUMIF($G$3:AK$3,"数量-出",$G910:AK910))),0)</f>
        <v>0</v>
      </c>
      <c r="AN910" s="115">
        <f t="shared" si="536"/>
        <v>0</v>
      </c>
      <c r="AO910" s="125"/>
      <c r="AP910" s="126"/>
      <c r="AQ910" s="123"/>
      <c r="AR910" s="112"/>
      <c r="AS910" s="119">
        <f t="shared" si="537"/>
        <v>0</v>
      </c>
      <c r="AT910" s="124"/>
      <c r="AU910" s="115">
        <f>IFERROR(IF(AT910="",0,(SUMIF($G$3:AS$3,"金额-入",$G910:AS910)-SUMIF($G$3:AS$3,"金额-出",$G910:AS910))/(SUMIF($G$3:AS$3,"数量-入",$G910:AS910)-SUMIF($G$3:AS$3,"数量-出",$G910:AS910))),0)</f>
        <v>0</v>
      </c>
      <c r="AV910" s="115">
        <f t="shared" si="538"/>
        <v>0</v>
      </c>
      <c r="AW910" s="125"/>
      <c r="AX910" s="126"/>
      <c r="AY910" s="123"/>
      <c r="AZ910" s="112"/>
      <c r="BA910" s="119">
        <f t="shared" si="539"/>
        <v>0</v>
      </c>
      <c r="BB910" s="124"/>
      <c r="BC910" s="115">
        <f>IFERROR(IF(BB910="",0,(SUMIF($G$3:BA$3,"金额-入",$G910:BA910)-SUMIF($G$3:BA$3,"金额-出",$G910:BA910))/(SUMIF($G$3:BA$3,"数量-入",$G910:BA910)-SUMIF($G$3:BA$3,"数量-出",$G910:BA910))),0)</f>
        <v>0</v>
      </c>
      <c r="BD910" s="115">
        <f t="shared" si="540"/>
        <v>0</v>
      </c>
      <c r="BE910" s="125"/>
      <c r="BF910" s="126"/>
      <c r="BG910" s="123"/>
      <c r="BH910" s="112"/>
      <c r="BI910" s="119">
        <f t="shared" si="541"/>
        <v>0</v>
      </c>
      <c r="BJ910" s="124"/>
      <c r="BK910" s="115">
        <f>IFERROR(IF(BJ910="",0,(SUMIF($G$3:BI$3,"金额-入",$G910:BI910)-SUMIF($G$3:BI$3,"金额-出",$G910:BI910))/(SUMIF($G$3:BI$3,"数量-入",$G910:BI910)-SUMIF($G$3:BI$3,"数量-出",$G910:BI910))),0)</f>
        <v>0</v>
      </c>
      <c r="BL910" s="115">
        <f t="shared" si="542"/>
        <v>0</v>
      </c>
      <c r="BM910" s="125"/>
      <c r="BN910" s="126"/>
      <c r="BO910" s="123"/>
      <c r="BP910" s="112"/>
      <c r="BQ910" s="119">
        <f t="shared" si="543"/>
        <v>0</v>
      </c>
      <c r="BR910" s="124"/>
      <c r="BS910" s="115">
        <f>IFERROR(IF(BR910="",0,(SUMIF($G$3:BQ$3,"金额-入",$G910:BQ910)-SUMIF($G$3:BQ$3,"金额-出",$G910:BQ910))/(SUMIF($G$3:BQ$3,"数量-入",$G910:BQ910)-SUMIF($G$3:BQ$3,"数量-出",$G910:BQ910))),0)</f>
        <v>0</v>
      </c>
      <c r="BT910" s="115">
        <f t="shared" si="544"/>
        <v>0</v>
      </c>
      <c r="BU910" s="125"/>
      <c r="BV910" s="126"/>
      <c r="BW910" s="123"/>
      <c r="BX910" s="112"/>
      <c r="BY910" s="119">
        <f t="shared" si="545"/>
        <v>0</v>
      </c>
      <c r="BZ910" s="124"/>
      <c r="CA910" s="115">
        <f>IFERROR(IF(BZ910="",0,(SUMIF($G$3:BY$3,"金额-入",$G910:BY910)-SUMIF($G$3:BY$3,"金额-出",$G910:BY910))/(SUMIF($G$3:BY$3,"数量-入",$G910:BY910)-SUMIF($G$3:BY$3,"数量-出",$G910:BY910))),0)</f>
        <v>0</v>
      </c>
      <c r="CB910" s="115">
        <f t="shared" si="546"/>
        <v>0</v>
      </c>
      <c r="CC910" s="125"/>
      <c r="CD910" s="126"/>
      <c r="CE910" s="123"/>
      <c r="CF910" s="112"/>
      <c r="CG910" s="119">
        <f t="shared" si="547"/>
        <v>0</v>
      </c>
      <c r="CH910" s="124"/>
      <c r="CI910" s="115">
        <f>IFERROR(IF(CH910="",0,(SUMIF($G$3:CG$3,"金额-入",$G910:CG910)-SUMIF($G$3:CG$3,"金额-出",$G910:CG910))/(SUMIF($G$3:CG$3,"数量-入",$G910:CG910)-SUMIF($G$3:CG$3,"数量-出",$G910:CG910))),0)</f>
        <v>0</v>
      </c>
      <c r="CJ910" s="115">
        <f t="shared" si="548"/>
        <v>0</v>
      </c>
      <c r="CK910" s="125"/>
      <c r="CL910" s="126"/>
      <c r="CM910" s="123"/>
      <c r="CN910" s="112"/>
      <c r="CO910" s="119">
        <f t="shared" si="549"/>
        <v>0</v>
      </c>
      <c r="CP910" s="124"/>
      <c r="CQ910" s="115">
        <f>IFERROR(IF(CP910="",0,(SUMIF($G$3:CO$3,"金额-入",$G910:CO910)-SUMIF($G$3:CO$3,"金额-出",$G910:CO910))/(SUMIF($G$3:CO$3,"数量-入",$G910:CO910)-SUMIF($G$3:CO$3,"数量-出",$G910:CO910))),0)</f>
        <v>0</v>
      </c>
      <c r="CR910" s="115">
        <f t="shared" si="550"/>
        <v>0</v>
      </c>
      <c r="CS910" s="125"/>
      <c r="CT910" s="126"/>
      <c r="CU910" s="123"/>
      <c r="CV910" s="112"/>
      <c r="CW910" s="119">
        <f t="shared" si="551"/>
        <v>0</v>
      </c>
      <c r="CX910" s="124"/>
      <c r="CY910" s="115">
        <f>IFERROR(IF(CX910="",0,(SUMIF($G$3:CW$3,"金额-入",$G910:CW910)-SUMIF($G$3:CW$3,"金额-出",$G910:CW910))/(SUMIF($G$3:CW$3,"数量-入",$G910:CW910)-SUMIF($G$3:CW$3,"数量-出",$G910:CW910))),0)</f>
        <v>0</v>
      </c>
      <c r="CZ910" s="115">
        <f t="shared" si="552"/>
        <v>0</v>
      </c>
      <c r="DA910" s="125"/>
      <c r="DB910" s="126"/>
      <c r="DC910" s="123"/>
      <c r="DD910" s="112"/>
      <c r="DE910" s="119">
        <f t="shared" si="553"/>
        <v>0</v>
      </c>
      <c r="DF910" s="124"/>
      <c r="DG910" s="115">
        <f>IFERROR(IF(DF910="",0,(SUMIF($G$3:DE$3,"金额-入",$G910:DE910)-SUMIF($G$3:DE$3,"金额-出",$G910:DE910))/(SUMIF($G$3:DE$3,"数量-入",$G910:DE910)-SUMIF($G$3:DE$3,"数量-出",$G910:DE910))),0)</f>
        <v>0</v>
      </c>
      <c r="DH910" s="115">
        <f t="shared" si="554"/>
        <v>0</v>
      </c>
      <c r="DI910" s="125"/>
      <c r="DJ910" s="126"/>
      <c r="DK910" s="109">
        <f t="array" ref="DK910">MIN(IF(($G$3:$DJ$3="单价")*(G910:DJ910&lt;&gt;0),G910:DJ910))</f>
        <v>0</v>
      </c>
      <c r="DL910" s="97">
        <f t="array" ref="DL910">MAX(IF($G$3:$DJ$3="单价",G910:DJ910))</f>
        <v>0</v>
      </c>
      <c r="DM910" s="115">
        <f t="shared" si="555"/>
        <v>0</v>
      </c>
      <c r="DN910" s="127"/>
      <c r="DO910" s="2"/>
      <c r="DP910" s="11">
        <f t="shared" si="556"/>
        <v>0</v>
      </c>
      <c r="DQ910" s="11">
        <f t="shared" si="557"/>
        <v>0</v>
      </c>
      <c r="DR910" s="11"/>
      <c r="DS910" s="11"/>
      <c r="DT910" s="11"/>
      <c r="DU910" s="2"/>
      <c r="DV910" s="2"/>
      <c r="DW910" s="2"/>
      <c r="DX910" s="2"/>
      <c r="DY910" s="2"/>
    </row>
    <row r="911" spans="1:129" ht="18" hidden="1" customHeight="1" outlineLevel="1" x14ac:dyDescent="0.15">
      <c r="A911" s="2"/>
      <c r="B911" s="53">
        <f t="shared" si="558"/>
        <v>907</v>
      </c>
      <c r="C911" s="5"/>
      <c r="D911" s="6"/>
      <c r="E911" s="7"/>
      <c r="F911" s="8"/>
      <c r="G911" s="111"/>
      <c r="H911" s="112"/>
      <c r="I911" s="113">
        <f t="shared" si="523"/>
        <v>0</v>
      </c>
      <c r="J911" s="114">
        <f t="shared" si="524"/>
        <v>0</v>
      </c>
      <c r="K911" s="115">
        <f t="shared" si="521"/>
        <v>0</v>
      </c>
      <c r="L911" s="113">
        <f t="shared" si="525"/>
        <v>0</v>
      </c>
      <c r="M911" s="114">
        <f t="shared" si="526"/>
        <v>0</v>
      </c>
      <c r="N911" s="115">
        <f t="shared" si="522"/>
        <v>0</v>
      </c>
      <c r="O911" s="113">
        <f t="shared" si="527"/>
        <v>0</v>
      </c>
      <c r="P911" s="116">
        <f t="shared" si="528"/>
        <v>0</v>
      </c>
      <c r="Q911" s="117">
        <f t="shared" si="529"/>
        <v>0</v>
      </c>
      <c r="R911" s="118">
        <f t="shared" si="530"/>
        <v>0</v>
      </c>
      <c r="S911" s="111"/>
      <c r="T911" s="112"/>
      <c r="U911" s="119">
        <f t="shared" si="531"/>
        <v>0</v>
      </c>
      <c r="V911" s="120"/>
      <c r="W911" s="115">
        <f>IFERROR(IF(V911="",0,(SUMIF($G$3:U$3,"金额-入",$G911:U911)-SUMIF($G$3:U$3,"金额-出",$G911:U911))/(SUMIF($G$3:U$3,"数量-入",$G911:U911)-SUMIF($G$3:U$3,"数量-出",$G911:U911))),0)</f>
        <v>0</v>
      </c>
      <c r="X911" s="115">
        <f t="shared" si="532"/>
        <v>0</v>
      </c>
      <c r="Y911" s="121"/>
      <c r="Z911" s="122"/>
      <c r="AA911" s="111"/>
      <c r="AB911" s="112"/>
      <c r="AC911" s="119">
        <f t="shared" si="533"/>
        <v>0</v>
      </c>
      <c r="AD911" s="120"/>
      <c r="AE911" s="115">
        <f>IFERROR(IF(AD911="",0,(SUMIF($G$3:AC$3,"金额-入",$G911:AC911)-SUMIF($G$3:AC$3,"金额-出",$G911:AC911))/(SUMIF($G$3:AC$3,"数量-入",$G911:AC911)-SUMIF($G$3:AC$3,"数量-出",$G911:AC911))),0)</f>
        <v>0</v>
      </c>
      <c r="AF911" s="115">
        <f t="shared" si="534"/>
        <v>0</v>
      </c>
      <c r="AG911" s="121"/>
      <c r="AH911" s="122"/>
      <c r="AI911" s="123"/>
      <c r="AJ911" s="112"/>
      <c r="AK911" s="119">
        <f t="shared" si="535"/>
        <v>0</v>
      </c>
      <c r="AL911" s="124"/>
      <c r="AM911" s="115">
        <f>IFERROR(IF(AL911="",0,(SUMIF($G$3:AK$3,"金额-入",$G911:AK911)-SUMIF($G$3:AK$3,"金额-出",$G911:AK911))/(SUMIF($G$3:AK$3,"数量-入",$G911:AK911)-SUMIF($G$3:AK$3,"数量-出",$G911:AK911))),0)</f>
        <v>0</v>
      </c>
      <c r="AN911" s="115">
        <f t="shared" si="536"/>
        <v>0</v>
      </c>
      <c r="AO911" s="125"/>
      <c r="AP911" s="126"/>
      <c r="AQ911" s="123"/>
      <c r="AR911" s="112"/>
      <c r="AS911" s="119">
        <f t="shared" si="537"/>
        <v>0</v>
      </c>
      <c r="AT911" s="124"/>
      <c r="AU911" s="115">
        <f>IFERROR(IF(AT911="",0,(SUMIF($G$3:AS$3,"金额-入",$G911:AS911)-SUMIF($G$3:AS$3,"金额-出",$G911:AS911))/(SUMIF($G$3:AS$3,"数量-入",$G911:AS911)-SUMIF($G$3:AS$3,"数量-出",$G911:AS911))),0)</f>
        <v>0</v>
      </c>
      <c r="AV911" s="115">
        <f t="shared" si="538"/>
        <v>0</v>
      </c>
      <c r="AW911" s="125"/>
      <c r="AX911" s="126"/>
      <c r="AY911" s="123"/>
      <c r="AZ911" s="112"/>
      <c r="BA911" s="119">
        <f t="shared" si="539"/>
        <v>0</v>
      </c>
      <c r="BB911" s="124"/>
      <c r="BC911" s="115">
        <f>IFERROR(IF(BB911="",0,(SUMIF($G$3:BA$3,"金额-入",$G911:BA911)-SUMIF($G$3:BA$3,"金额-出",$G911:BA911))/(SUMIF($G$3:BA$3,"数量-入",$G911:BA911)-SUMIF($G$3:BA$3,"数量-出",$G911:BA911))),0)</f>
        <v>0</v>
      </c>
      <c r="BD911" s="115">
        <f t="shared" si="540"/>
        <v>0</v>
      </c>
      <c r="BE911" s="125"/>
      <c r="BF911" s="126"/>
      <c r="BG911" s="123"/>
      <c r="BH911" s="112"/>
      <c r="BI911" s="119">
        <f t="shared" si="541"/>
        <v>0</v>
      </c>
      <c r="BJ911" s="124"/>
      <c r="BK911" s="115">
        <f>IFERROR(IF(BJ911="",0,(SUMIF($G$3:BI$3,"金额-入",$G911:BI911)-SUMIF($G$3:BI$3,"金额-出",$G911:BI911))/(SUMIF($G$3:BI$3,"数量-入",$G911:BI911)-SUMIF($G$3:BI$3,"数量-出",$G911:BI911))),0)</f>
        <v>0</v>
      </c>
      <c r="BL911" s="115">
        <f t="shared" si="542"/>
        <v>0</v>
      </c>
      <c r="BM911" s="125"/>
      <c r="BN911" s="126"/>
      <c r="BO911" s="123"/>
      <c r="BP911" s="112"/>
      <c r="BQ911" s="119">
        <f t="shared" si="543"/>
        <v>0</v>
      </c>
      <c r="BR911" s="124"/>
      <c r="BS911" s="115">
        <f>IFERROR(IF(BR911="",0,(SUMIF($G$3:BQ$3,"金额-入",$G911:BQ911)-SUMIF($G$3:BQ$3,"金额-出",$G911:BQ911))/(SUMIF($G$3:BQ$3,"数量-入",$G911:BQ911)-SUMIF($G$3:BQ$3,"数量-出",$G911:BQ911))),0)</f>
        <v>0</v>
      </c>
      <c r="BT911" s="115">
        <f t="shared" si="544"/>
        <v>0</v>
      </c>
      <c r="BU911" s="125"/>
      <c r="BV911" s="126"/>
      <c r="BW911" s="123"/>
      <c r="BX911" s="112"/>
      <c r="BY911" s="119">
        <f t="shared" si="545"/>
        <v>0</v>
      </c>
      <c r="BZ911" s="124"/>
      <c r="CA911" s="115">
        <f>IFERROR(IF(BZ911="",0,(SUMIF($G$3:BY$3,"金额-入",$G911:BY911)-SUMIF($G$3:BY$3,"金额-出",$G911:BY911))/(SUMIF($G$3:BY$3,"数量-入",$G911:BY911)-SUMIF($G$3:BY$3,"数量-出",$G911:BY911))),0)</f>
        <v>0</v>
      </c>
      <c r="CB911" s="115">
        <f t="shared" si="546"/>
        <v>0</v>
      </c>
      <c r="CC911" s="125"/>
      <c r="CD911" s="126"/>
      <c r="CE911" s="123"/>
      <c r="CF911" s="112"/>
      <c r="CG911" s="119">
        <f t="shared" si="547"/>
        <v>0</v>
      </c>
      <c r="CH911" s="124"/>
      <c r="CI911" s="115">
        <f>IFERROR(IF(CH911="",0,(SUMIF($G$3:CG$3,"金额-入",$G911:CG911)-SUMIF($G$3:CG$3,"金额-出",$G911:CG911))/(SUMIF($G$3:CG$3,"数量-入",$G911:CG911)-SUMIF($G$3:CG$3,"数量-出",$G911:CG911))),0)</f>
        <v>0</v>
      </c>
      <c r="CJ911" s="115">
        <f t="shared" si="548"/>
        <v>0</v>
      </c>
      <c r="CK911" s="125"/>
      <c r="CL911" s="126"/>
      <c r="CM911" s="123"/>
      <c r="CN911" s="112"/>
      <c r="CO911" s="119">
        <f t="shared" si="549"/>
        <v>0</v>
      </c>
      <c r="CP911" s="124"/>
      <c r="CQ911" s="115">
        <f>IFERROR(IF(CP911="",0,(SUMIF($G$3:CO$3,"金额-入",$G911:CO911)-SUMIF($G$3:CO$3,"金额-出",$G911:CO911))/(SUMIF($G$3:CO$3,"数量-入",$G911:CO911)-SUMIF($G$3:CO$3,"数量-出",$G911:CO911))),0)</f>
        <v>0</v>
      </c>
      <c r="CR911" s="115">
        <f t="shared" si="550"/>
        <v>0</v>
      </c>
      <c r="CS911" s="125"/>
      <c r="CT911" s="126"/>
      <c r="CU911" s="123"/>
      <c r="CV911" s="112"/>
      <c r="CW911" s="119">
        <f t="shared" si="551"/>
        <v>0</v>
      </c>
      <c r="CX911" s="124"/>
      <c r="CY911" s="115">
        <f>IFERROR(IF(CX911="",0,(SUMIF($G$3:CW$3,"金额-入",$G911:CW911)-SUMIF($G$3:CW$3,"金额-出",$G911:CW911))/(SUMIF($G$3:CW$3,"数量-入",$G911:CW911)-SUMIF($G$3:CW$3,"数量-出",$G911:CW911))),0)</f>
        <v>0</v>
      </c>
      <c r="CZ911" s="115">
        <f t="shared" si="552"/>
        <v>0</v>
      </c>
      <c r="DA911" s="125"/>
      <c r="DB911" s="126"/>
      <c r="DC911" s="123"/>
      <c r="DD911" s="112"/>
      <c r="DE911" s="119">
        <f t="shared" si="553"/>
        <v>0</v>
      </c>
      <c r="DF911" s="124"/>
      <c r="DG911" s="115">
        <f>IFERROR(IF(DF911="",0,(SUMIF($G$3:DE$3,"金额-入",$G911:DE911)-SUMIF($G$3:DE$3,"金额-出",$G911:DE911))/(SUMIF($G$3:DE$3,"数量-入",$G911:DE911)-SUMIF($G$3:DE$3,"数量-出",$G911:DE911))),0)</f>
        <v>0</v>
      </c>
      <c r="DH911" s="115">
        <f t="shared" si="554"/>
        <v>0</v>
      </c>
      <c r="DI911" s="125"/>
      <c r="DJ911" s="126"/>
      <c r="DK911" s="109">
        <f t="array" ref="DK911">MIN(IF(($G$3:$DJ$3="单价")*(G911:DJ911&lt;&gt;0),G911:DJ911))</f>
        <v>0</v>
      </c>
      <c r="DL911" s="97">
        <f t="array" ref="DL911">MAX(IF($G$3:$DJ$3="单价",G911:DJ911))</f>
        <v>0</v>
      </c>
      <c r="DM911" s="115">
        <f t="shared" si="555"/>
        <v>0</v>
      </c>
      <c r="DN911" s="127"/>
      <c r="DO911" s="2"/>
      <c r="DP911" s="11">
        <f t="shared" si="556"/>
        <v>0</v>
      </c>
      <c r="DQ911" s="11">
        <f t="shared" si="557"/>
        <v>0</v>
      </c>
      <c r="DR911" s="11"/>
      <c r="DS911" s="11"/>
      <c r="DT911" s="11"/>
      <c r="DU911" s="2"/>
      <c r="DV911" s="2"/>
      <c r="DW911" s="2"/>
      <c r="DX911" s="2"/>
      <c r="DY911" s="2"/>
    </row>
    <row r="912" spans="1:129" ht="18" hidden="1" customHeight="1" outlineLevel="1" x14ac:dyDescent="0.15">
      <c r="A912" s="2"/>
      <c r="B912" s="53">
        <f t="shared" si="558"/>
        <v>908</v>
      </c>
      <c r="C912" s="5"/>
      <c r="D912" s="6"/>
      <c r="E912" s="7"/>
      <c r="F912" s="8"/>
      <c r="G912" s="111"/>
      <c r="H912" s="112"/>
      <c r="I912" s="113">
        <f t="shared" si="523"/>
        <v>0</v>
      </c>
      <c r="J912" s="114">
        <f t="shared" si="524"/>
        <v>0</v>
      </c>
      <c r="K912" s="115">
        <f t="shared" si="521"/>
        <v>0</v>
      </c>
      <c r="L912" s="113">
        <f t="shared" si="525"/>
        <v>0</v>
      </c>
      <c r="M912" s="114">
        <f t="shared" si="526"/>
        <v>0</v>
      </c>
      <c r="N912" s="115">
        <f t="shared" si="522"/>
        <v>0</v>
      </c>
      <c r="O912" s="113">
        <f t="shared" si="527"/>
        <v>0</v>
      </c>
      <c r="P912" s="116">
        <f t="shared" si="528"/>
        <v>0</v>
      </c>
      <c r="Q912" s="117">
        <f t="shared" si="529"/>
        <v>0</v>
      </c>
      <c r="R912" s="118">
        <f t="shared" si="530"/>
        <v>0</v>
      </c>
      <c r="S912" s="111"/>
      <c r="T912" s="112"/>
      <c r="U912" s="119">
        <f t="shared" si="531"/>
        <v>0</v>
      </c>
      <c r="V912" s="120"/>
      <c r="W912" s="115">
        <f>IFERROR(IF(V912="",0,(SUMIF($G$3:U$3,"金额-入",$G912:U912)-SUMIF($G$3:U$3,"金额-出",$G912:U912))/(SUMIF($G$3:U$3,"数量-入",$G912:U912)-SUMIF($G$3:U$3,"数量-出",$G912:U912))),0)</f>
        <v>0</v>
      </c>
      <c r="X912" s="115">
        <f t="shared" si="532"/>
        <v>0</v>
      </c>
      <c r="Y912" s="121"/>
      <c r="Z912" s="122"/>
      <c r="AA912" s="111"/>
      <c r="AB912" s="112"/>
      <c r="AC912" s="119">
        <f t="shared" si="533"/>
        <v>0</v>
      </c>
      <c r="AD912" s="120"/>
      <c r="AE912" s="115">
        <f>IFERROR(IF(AD912="",0,(SUMIF($G$3:AC$3,"金额-入",$G912:AC912)-SUMIF($G$3:AC$3,"金额-出",$G912:AC912))/(SUMIF($G$3:AC$3,"数量-入",$G912:AC912)-SUMIF($G$3:AC$3,"数量-出",$G912:AC912))),0)</f>
        <v>0</v>
      </c>
      <c r="AF912" s="115">
        <f t="shared" si="534"/>
        <v>0</v>
      </c>
      <c r="AG912" s="121"/>
      <c r="AH912" s="122"/>
      <c r="AI912" s="123"/>
      <c r="AJ912" s="112"/>
      <c r="AK912" s="119">
        <f t="shared" si="535"/>
        <v>0</v>
      </c>
      <c r="AL912" s="124"/>
      <c r="AM912" s="115">
        <f>IFERROR(IF(AL912="",0,(SUMIF($G$3:AK$3,"金额-入",$G912:AK912)-SUMIF($G$3:AK$3,"金额-出",$G912:AK912))/(SUMIF($G$3:AK$3,"数量-入",$G912:AK912)-SUMIF($G$3:AK$3,"数量-出",$G912:AK912))),0)</f>
        <v>0</v>
      </c>
      <c r="AN912" s="115">
        <f t="shared" si="536"/>
        <v>0</v>
      </c>
      <c r="AO912" s="125"/>
      <c r="AP912" s="126"/>
      <c r="AQ912" s="123"/>
      <c r="AR912" s="112"/>
      <c r="AS912" s="119">
        <f t="shared" si="537"/>
        <v>0</v>
      </c>
      <c r="AT912" s="124"/>
      <c r="AU912" s="115">
        <f>IFERROR(IF(AT912="",0,(SUMIF($G$3:AS$3,"金额-入",$G912:AS912)-SUMIF($G$3:AS$3,"金额-出",$G912:AS912))/(SUMIF($G$3:AS$3,"数量-入",$G912:AS912)-SUMIF($G$3:AS$3,"数量-出",$G912:AS912))),0)</f>
        <v>0</v>
      </c>
      <c r="AV912" s="115">
        <f t="shared" si="538"/>
        <v>0</v>
      </c>
      <c r="AW912" s="125"/>
      <c r="AX912" s="126"/>
      <c r="AY912" s="123"/>
      <c r="AZ912" s="112"/>
      <c r="BA912" s="119">
        <f t="shared" si="539"/>
        <v>0</v>
      </c>
      <c r="BB912" s="124"/>
      <c r="BC912" s="115">
        <f>IFERROR(IF(BB912="",0,(SUMIF($G$3:BA$3,"金额-入",$G912:BA912)-SUMIF($G$3:BA$3,"金额-出",$G912:BA912))/(SUMIF($G$3:BA$3,"数量-入",$G912:BA912)-SUMIF($G$3:BA$3,"数量-出",$G912:BA912))),0)</f>
        <v>0</v>
      </c>
      <c r="BD912" s="115">
        <f t="shared" si="540"/>
        <v>0</v>
      </c>
      <c r="BE912" s="125"/>
      <c r="BF912" s="126"/>
      <c r="BG912" s="123"/>
      <c r="BH912" s="112"/>
      <c r="BI912" s="119">
        <f t="shared" si="541"/>
        <v>0</v>
      </c>
      <c r="BJ912" s="124"/>
      <c r="BK912" s="115">
        <f>IFERROR(IF(BJ912="",0,(SUMIF($G$3:BI$3,"金额-入",$G912:BI912)-SUMIF($G$3:BI$3,"金额-出",$G912:BI912))/(SUMIF($G$3:BI$3,"数量-入",$G912:BI912)-SUMIF($G$3:BI$3,"数量-出",$G912:BI912))),0)</f>
        <v>0</v>
      </c>
      <c r="BL912" s="115">
        <f t="shared" si="542"/>
        <v>0</v>
      </c>
      <c r="BM912" s="125"/>
      <c r="BN912" s="126"/>
      <c r="BO912" s="123"/>
      <c r="BP912" s="112"/>
      <c r="BQ912" s="119">
        <f t="shared" si="543"/>
        <v>0</v>
      </c>
      <c r="BR912" s="124"/>
      <c r="BS912" s="115">
        <f>IFERROR(IF(BR912="",0,(SUMIF($G$3:BQ$3,"金额-入",$G912:BQ912)-SUMIF($G$3:BQ$3,"金额-出",$G912:BQ912))/(SUMIF($G$3:BQ$3,"数量-入",$G912:BQ912)-SUMIF($G$3:BQ$3,"数量-出",$G912:BQ912))),0)</f>
        <v>0</v>
      </c>
      <c r="BT912" s="115">
        <f t="shared" si="544"/>
        <v>0</v>
      </c>
      <c r="BU912" s="125"/>
      <c r="BV912" s="126"/>
      <c r="BW912" s="123"/>
      <c r="BX912" s="112"/>
      <c r="BY912" s="119">
        <f t="shared" si="545"/>
        <v>0</v>
      </c>
      <c r="BZ912" s="124"/>
      <c r="CA912" s="115">
        <f>IFERROR(IF(BZ912="",0,(SUMIF($G$3:BY$3,"金额-入",$G912:BY912)-SUMIF($G$3:BY$3,"金额-出",$G912:BY912))/(SUMIF($G$3:BY$3,"数量-入",$G912:BY912)-SUMIF($G$3:BY$3,"数量-出",$G912:BY912))),0)</f>
        <v>0</v>
      </c>
      <c r="CB912" s="115">
        <f t="shared" si="546"/>
        <v>0</v>
      </c>
      <c r="CC912" s="125"/>
      <c r="CD912" s="126"/>
      <c r="CE912" s="123"/>
      <c r="CF912" s="112"/>
      <c r="CG912" s="119">
        <f t="shared" si="547"/>
        <v>0</v>
      </c>
      <c r="CH912" s="124"/>
      <c r="CI912" s="115">
        <f>IFERROR(IF(CH912="",0,(SUMIF($G$3:CG$3,"金额-入",$G912:CG912)-SUMIF($G$3:CG$3,"金额-出",$G912:CG912))/(SUMIF($G$3:CG$3,"数量-入",$G912:CG912)-SUMIF($G$3:CG$3,"数量-出",$G912:CG912))),0)</f>
        <v>0</v>
      </c>
      <c r="CJ912" s="115">
        <f t="shared" si="548"/>
        <v>0</v>
      </c>
      <c r="CK912" s="125"/>
      <c r="CL912" s="126"/>
      <c r="CM912" s="123"/>
      <c r="CN912" s="112"/>
      <c r="CO912" s="119">
        <f t="shared" si="549"/>
        <v>0</v>
      </c>
      <c r="CP912" s="124"/>
      <c r="CQ912" s="115">
        <f>IFERROR(IF(CP912="",0,(SUMIF($G$3:CO$3,"金额-入",$G912:CO912)-SUMIF($G$3:CO$3,"金额-出",$G912:CO912))/(SUMIF($G$3:CO$3,"数量-入",$G912:CO912)-SUMIF($G$3:CO$3,"数量-出",$G912:CO912))),0)</f>
        <v>0</v>
      </c>
      <c r="CR912" s="115">
        <f t="shared" si="550"/>
        <v>0</v>
      </c>
      <c r="CS912" s="125"/>
      <c r="CT912" s="126"/>
      <c r="CU912" s="123"/>
      <c r="CV912" s="112"/>
      <c r="CW912" s="119">
        <f t="shared" si="551"/>
        <v>0</v>
      </c>
      <c r="CX912" s="124"/>
      <c r="CY912" s="115">
        <f>IFERROR(IF(CX912="",0,(SUMIF($G$3:CW$3,"金额-入",$G912:CW912)-SUMIF($G$3:CW$3,"金额-出",$G912:CW912))/(SUMIF($G$3:CW$3,"数量-入",$G912:CW912)-SUMIF($G$3:CW$3,"数量-出",$G912:CW912))),0)</f>
        <v>0</v>
      </c>
      <c r="CZ912" s="115">
        <f t="shared" si="552"/>
        <v>0</v>
      </c>
      <c r="DA912" s="125"/>
      <c r="DB912" s="126"/>
      <c r="DC912" s="123"/>
      <c r="DD912" s="112"/>
      <c r="DE912" s="119">
        <f t="shared" si="553"/>
        <v>0</v>
      </c>
      <c r="DF912" s="124"/>
      <c r="DG912" s="115">
        <f>IFERROR(IF(DF912="",0,(SUMIF($G$3:DE$3,"金额-入",$G912:DE912)-SUMIF($G$3:DE$3,"金额-出",$G912:DE912))/(SUMIF($G$3:DE$3,"数量-入",$G912:DE912)-SUMIF($G$3:DE$3,"数量-出",$G912:DE912))),0)</f>
        <v>0</v>
      </c>
      <c r="DH912" s="115">
        <f t="shared" si="554"/>
        <v>0</v>
      </c>
      <c r="DI912" s="125"/>
      <c r="DJ912" s="126"/>
      <c r="DK912" s="109">
        <f t="array" ref="DK912">MIN(IF(($G$3:$DJ$3="单价")*(G912:DJ912&lt;&gt;0),G912:DJ912))</f>
        <v>0</v>
      </c>
      <c r="DL912" s="97">
        <f t="array" ref="DL912">MAX(IF($G$3:$DJ$3="单价",G912:DJ912))</f>
        <v>0</v>
      </c>
      <c r="DM912" s="115">
        <f t="shared" si="555"/>
        <v>0</v>
      </c>
      <c r="DN912" s="127"/>
      <c r="DO912" s="2"/>
      <c r="DP912" s="11">
        <f t="shared" si="556"/>
        <v>0</v>
      </c>
      <c r="DQ912" s="11">
        <f t="shared" si="557"/>
        <v>0</v>
      </c>
      <c r="DR912" s="11"/>
      <c r="DS912" s="11"/>
      <c r="DT912" s="11"/>
      <c r="DU912" s="2"/>
      <c r="DV912" s="2"/>
      <c r="DW912" s="2"/>
      <c r="DX912" s="2"/>
      <c r="DY912" s="2"/>
    </row>
    <row r="913" spans="1:129" ht="18" hidden="1" customHeight="1" outlineLevel="1" x14ac:dyDescent="0.15">
      <c r="A913" s="2"/>
      <c r="B913" s="53">
        <f t="shared" si="558"/>
        <v>909</v>
      </c>
      <c r="C913" s="5"/>
      <c r="D913" s="6"/>
      <c r="E913" s="7"/>
      <c r="F913" s="8"/>
      <c r="G913" s="111"/>
      <c r="H913" s="112"/>
      <c r="I913" s="113">
        <f t="shared" si="523"/>
        <v>0</v>
      </c>
      <c r="J913" s="114">
        <f t="shared" si="524"/>
        <v>0</v>
      </c>
      <c r="K913" s="115">
        <f t="shared" si="521"/>
        <v>0</v>
      </c>
      <c r="L913" s="113">
        <f t="shared" si="525"/>
        <v>0</v>
      </c>
      <c r="M913" s="114">
        <f t="shared" si="526"/>
        <v>0</v>
      </c>
      <c r="N913" s="115">
        <f t="shared" si="522"/>
        <v>0</v>
      </c>
      <c r="O913" s="113">
        <f t="shared" si="527"/>
        <v>0</v>
      </c>
      <c r="P913" s="116">
        <f t="shared" si="528"/>
        <v>0</v>
      </c>
      <c r="Q913" s="117">
        <f t="shared" si="529"/>
        <v>0</v>
      </c>
      <c r="R913" s="118">
        <f t="shared" si="530"/>
        <v>0</v>
      </c>
      <c r="S913" s="111"/>
      <c r="T913" s="112"/>
      <c r="U913" s="119">
        <f t="shared" si="531"/>
        <v>0</v>
      </c>
      <c r="V913" s="120"/>
      <c r="W913" s="115">
        <f>IFERROR(IF(V913="",0,(SUMIF($G$3:U$3,"金额-入",$G913:U913)-SUMIF($G$3:U$3,"金额-出",$G913:U913))/(SUMIF($G$3:U$3,"数量-入",$G913:U913)-SUMIF($G$3:U$3,"数量-出",$G913:U913))),0)</f>
        <v>0</v>
      </c>
      <c r="X913" s="115">
        <f t="shared" si="532"/>
        <v>0</v>
      </c>
      <c r="Y913" s="121"/>
      <c r="Z913" s="122"/>
      <c r="AA913" s="111"/>
      <c r="AB913" s="112"/>
      <c r="AC913" s="119">
        <f t="shared" si="533"/>
        <v>0</v>
      </c>
      <c r="AD913" s="120"/>
      <c r="AE913" s="115">
        <f>IFERROR(IF(AD913="",0,(SUMIF($G$3:AC$3,"金额-入",$G913:AC913)-SUMIF($G$3:AC$3,"金额-出",$G913:AC913))/(SUMIF($G$3:AC$3,"数量-入",$G913:AC913)-SUMIF($G$3:AC$3,"数量-出",$G913:AC913))),0)</f>
        <v>0</v>
      </c>
      <c r="AF913" s="115">
        <f t="shared" si="534"/>
        <v>0</v>
      </c>
      <c r="AG913" s="121"/>
      <c r="AH913" s="122"/>
      <c r="AI913" s="123"/>
      <c r="AJ913" s="112"/>
      <c r="AK913" s="119">
        <f t="shared" si="535"/>
        <v>0</v>
      </c>
      <c r="AL913" s="124"/>
      <c r="AM913" s="115">
        <f>IFERROR(IF(AL913="",0,(SUMIF($G$3:AK$3,"金额-入",$G913:AK913)-SUMIF($G$3:AK$3,"金额-出",$G913:AK913))/(SUMIF($G$3:AK$3,"数量-入",$G913:AK913)-SUMIF($G$3:AK$3,"数量-出",$G913:AK913))),0)</f>
        <v>0</v>
      </c>
      <c r="AN913" s="115">
        <f t="shared" si="536"/>
        <v>0</v>
      </c>
      <c r="AO913" s="125"/>
      <c r="AP913" s="126"/>
      <c r="AQ913" s="123"/>
      <c r="AR913" s="112"/>
      <c r="AS913" s="119">
        <f t="shared" si="537"/>
        <v>0</v>
      </c>
      <c r="AT913" s="124"/>
      <c r="AU913" s="115">
        <f>IFERROR(IF(AT913="",0,(SUMIF($G$3:AS$3,"金额-入",$G913:AS913)-SUMIF($G$3:AS$3,"金额-出",$G913:AS913))/(SUMIF($G$3:AS$3,"数量-入",$G913:AS913)-SUMIF($G$3:AS$3,"数量-出",$G913:AS913))),0)</f>
        <v>0</v>
      </c>
      <c r="AV913" s="115">
        <f t="shared" si="538"/>
        <v>0</v>
      </c>
      <c r="AW913" s="125"/>
      <c r="AX913" s="126"/>
      <c r="AY913" s="123"/>
      <c r="AZ913" s="112"/>
      <c r="BA913" s="119">
        <f t="shared" si="539"/>
        <v>0</v>
      </c>
      <c r="BB913" s="124"/>
      <c r="BC913" s="115">
        <f>IFERROR(IF(BB913="",0,(SUMIF($G$3:BA$3,"金额-入",$G913:BA913)-SUMIF($G$3:BA$3,"金额-出",$G913:BA913))/(SUMIF($G$3:BA$3,"数量-入",$G913:BA913)-SUMIF($G$3:BA$3,"数量-出",$G913:BA913))),0)</f>
        <v>0</v>
      </c>
      <c r="BD913" s="115">
        <f t="shared" si="540"/>
        <v>0</v>
      </c>
      <c r="BE913" s="125"/>
      <c r="BF913" s="126"/>
      <c r="BG913" s="123"/>
      <c r="BH913" s="112"/>
      <c r="BI913" s="119">
        <f t="shared" si="541"/>
        <v>0</v>
      </c>
      <c r="BJ913" s="124"/>
      <c r="BK913" s="115">
        <f>IFERROR(IF(BJ913="",0,(SUMIF($G$3:BI$3,"金额-入",$G913:BI913)-SUMIF($G$3:BI$3,"金额-出",$G913:BI913))/(SUMIF($G$3:BI$3,"数量-入",$G913:BI913)-SUMIF($G$3:BI$3,"数量-出",$G913:BI913))),0)</f>
        <v>0</v>
      </c>
      <c r="BL913" s="115">
        <f t="shared" si="542"/>
        <v>0</v>
      </c>
      <c r="BM913" s="125"/>
      <c r="BN913" s="126"/>
      <c r="BO913" s="123"/>
      <c r="BP913" s="112"/>
      <c r="BQ913" s="119">
        <f t="shared" si="543"/>
        <v>0</v>
      </c>
      <c r="BR913" s="124"/>
      <c r="BS913" s="115">
        <f>IFERROR(IF(BR913="",0,(SUMIF($G$3:BQ$3,"金额-入",$G913:BQ913)-SUMIF($G$3:BQ$3,"金额-出",$G913:BQ913))/(SUMIF($G$3:BQ$3,"数量-入",$G913:BQ913)-SUMIF($G$3:BQ$3,"数量-出",$G913:BQ913))),0)</f>
        <v>0</v>
      </c>
      <c r="BT913" s="115">
        <f t="shared" si="544"/>
        <v>0</v>
      </c>
      <c r="BU913" s="125"/>
      <c r="BV913" s="126"/>
      <c r="BW913" s="123"/>
      <c r="BX913" s="112"/>
      <c r="BY913" s="119">
        <f t="shared" si="545"/>
        <v>0</v>
      </c>
      <c r="BZ913" s="124"/>
      <c r="CA913" s="115">
        <f>IFERROR(IF(BZ913="",0,(SUMIF($G$3:BY$3,"金额-入",$G913:BY913)-SUMIF($G$3:BY$3,"金额-出",$G913:BY913))/(SUMIF($G$3:BY$3,"数量-入",$G913:BY913)-SUMIF($G$3:BY$3,"数量-出",$G913:BY913))),0)</f>
        <v>0</v>
      </c>
      <c r="CB913" s="115">
        <f t="shared" si="546"/>
        <v>0</v>
      </c>
      <c r="CC913" s="125"/>
      <c r="CD913" s="126"/>
      <c r="CE913" s="123"/>
      <c r="CF913" s="112"/>
      <c r="CG913" s="119">
        <f t="shared" si="547"/>
        <v>0</v>
      </c>
      <c r="CH913" s="124"/>
      <c r="CI913" s="115">
        <f>IFERROR(IF(CH913="",0,(SUMIF($G$3:CG$3,"金额-入",$G913:CG913)-SUMIF($G$3:CG$3,"金额-出",$G913:CG913))/(SUMIF($G$3:CG$3,"数量-入",$G913:CG913)-SUMIF($G$3:CG$3,"数量-出",$G913:CG913))),0)</f>
        <v>0</v>
      </c>
      <c r="CJ913" s="115">
        <f t="shared" si="548"/>
        <v>0</v>
      </c>
      <c r="CK913" s="125"/>
      <c r="CL913" s="126"/>
      <c r="CM913" s="123"/>
      <c r="CN913" s="112"/>
      <c r="CO913" s="119">
        <f t="shared" si="549"/>
        <v>0</v>
      </c>
      <c r="CP913" s="124"/>
      <c r="CQ913" s="115">
        <f>IFERROR(IF(CP913="",0,(SUMIF($G$3:CO$3,"金额-入",$G913:CO913)-SUMIF($G$3:CO$3,"金额-出",$G913:CO913))/(SUMIF($G$3:CO$3,"数量-入",$G913:CO913)-SUMIF($G$3:CO$3,"数量-出",$G913:CO913))),0)</f>
        <v>0</v>
      </c>
      <c r="CR913" s="115">
        <f t="shared" si="550"/>
        <v>0</v>
      </c>
      <c r="CS913" s="125"/>
      <c r="CT913" s="126"/>
      <c r="CU913" s="123"/>
      <c r="CV913" s="112"/>
      <c r="CW913" s="119">
        <f t="shared" si="551"/>
        <v>0</v>
      </c>
      <c r="CX913" s="124"/>
      <c r="CY913" s="115">
        <f>IFERROR(IF(CX913="",0,(SUMIF($G$3:CW$3,"金额-入",$G913:CW913)-SUMIF($G$3:CW$3,"金额-出",$G913:CW913))/(SUMIF($G$3:CW$3,"数量-入",$G913:CW913)-SUMIF($G$3:CW$3,"数量-出",$G913:CW913))),0)</f>
        <v>0</v>
      </c>
      <c r="CZ913" s="115">
        <f t="shared" si="552"/>
        <v>0</v>
      </c>
      <c r="DA913" s="125"/>
      <c r="DB913" s="126"/>
      <c r="DC913" s="123"/>
      <c r="DD913" s="112"/>
      <c r="DE913" s="119">
        <f t="shared" si="553"/>
        <v>0</v>
      </c>
      <c r="DF913" s="124"/>
      <c r="DG913" s="115">
        <f>IFERROR(IF(DF913="",0,(SUMIF($G$3:DE$3,"金额-入",$G913:DE913)-SUMIF($G$3:DE$3,"金额-出",$G913:DE913))/(SUMIF($G$3:DE$3,"数量-入",$G913:DE913)-SUMIF($G$3:DE$3,"数量-出",$G913:DE913))),0)</f>
        <v>0</v>
      </c>
      <c r="DH913" s="115">
        <f t="shared" si="554"/>
        <v>0</v>
      </c>
      <c r="DI913" s="125"/>
      <c r="DJ913" s="126"/>
      <c r="DK913" s="109">
        <f t="array" ref="DK913">MIN(IF(($G$3:$DJ$3="单价")*(G913:DJ913&lt;&gt;0),G913:DJ913))</f>
        <v>0</v>
      </c>
      <c r="DL913" s="97">
        <f t="array" ref="DL913">MAX(IF($G$3:$DJ$3="单价",G913:DJ913))</f>
        <v>0</v>
      </c>
      <c r="DM913" s="115">
        <f t="shared" si="555"/>
        <v>0</v>
      </c>
      <c r="DN913" s="127"/>
      <c r="DO913" s="2"/>
      <c r="DP913" s="11">
        <f t="shared" si="556"/>
        <v>0</v>
      </c>
      <c r="DQ913" s="11">
        <f t="shared" si="557"/>
        <v>0</v>
      </c>
      <c r="DR913" s="11"/>
      <c r="DS913" s="11"/>
      <c r="DT913" s="11"/>
      <c r="DU913" s="2"/>
      <c r="DV913" s="2"/>
      <c r="DW913" s="2"/>
      <c r="DX913" s="2"/>
      <c r="DY913" s="2"/>
    </row>
    <row r="914" spans="1:129" ht="18" hidden="1" customHeight="1" outlineLevel="1" x14ac:dyDescent="0.15">
      <c r="A914" s="2"/>
      <c r="B914" s="53">
        <f t="shared" si="558"/>
        <v>910</v>
      </c>
      <c r="C914" s="5"/>
      <c r="D914" s="6"/>
      <c r="E914" s="7"/>
      <c r="F914" s="8"/>
      <c r="G914" s="111"/>
      <c r="H914" s="112"/>
      <c r="I914" s="113">
        <f t="shared" si="523"/>
        <v>0</v>
      </c>
      <c r="J914" s="114">
        <f t="shared" si="524"/>
        <v>0</v>
      </c>
      <c r="K914" s="115">
        <f t="shared" ref="K914:K977" si="559">IFERROR(L914/J914,0)</f>
        <v>0</v>
      </c>
      <c r="L914" s="113">
        <f t="shared" si="525"/>
        <v>0</v>
      </c>
      <c r="M914" s="114">
        <f t="shared" si="526"/>
        <v>0</v>
      </c>
      <c r="N914" s="115">
        <f t="shared" ref="N914:N977" si="560">IFERROR(O914/M914,0)</f>
        <v>0</v>
      </c>
      <c r="O914" s="113">
        <f t="shared" si="527"/>
        <v>0</v>
      </c>
      <c r="P914" s="116">
        <f t="shared" si="528"/>
        <v>0</v>
      </c>
      <c r="Q914" s="117">
        <f t="shared" si="529"/>
        <v>0</v>
      </c>
      <c r="R914" s="118">
        <f t="shared" si="530"/>
        <v>0</v>
      </c>
      <c r="S914" s="111"/>
      <c r="T914" s="112"/>
      <c r="U914" s="119">
        <f t="shared" si="531"/>
        <v>0</v>
      </c>
      <c r="V914" s="120"/>
      <c r="W914" s="115">
        <f>IFERROR(IF(V914="",0,(SUMIF($G$3:U$3,"金额-入",$G914:U914)-SUMIF($G$3:U$3,"金额-出",$G914:U914))/(SUMIF($G$3:U$3,"数量-入",$G914:U914)-SUMIF($G$3:U$3,"数量-出",$G914:U914))),0)</f>
        <v>0</v>
      </c>
      <c r="X914" s="115">
        <f t="shared" si="532"/>
        <v>0</v>
      </c>
      <c r="Y914" s="121"/>
      <c r="Z914" s="122"/>
      <c r="AA914" s="111"/>
      <c r="AB914" s="112"/>
      <c r="AC914" s="119">
        <f t="shared" si="533"/>
        <v>0</v>
      </c>
      <c r="AD914" s="120"/>
      <c r="AE914" s="115">
        <f>IFERROR(IF(AD914="",0,(SUMIF($G$3:AC$3,"金额-入",$G914:AC914)-SUMIF($G$3:AC$3,"金额-出",$G914:AC914))/(SUMIF($G$3:AC$3,"数量-入",$G914:AC914)-SUMIF($G$3:AC$3,"数量-出",$G914:AC914))),0)</f>
        <v>0</v>
      </c>
      <c r="AF914" s="115">
        <f t="shared" si="534"/>
        <v>0</v>
      </c>
      <c r="AG914" s="121"/>
      <c r="AH914" s="122"/>
      <c r="AI914" s="123"/>
      <c r="AJ914" s="112"/>
      <c r="AK914" s="119">
        <f t="shared" si="535"/>
        <v>0</v>
      </c>
      <c r="AL914" s="124"/>
      <c r="AM914" s="115">
        <f>IFERROR(IF(AL914="",0,(SUMIF($G$3:AK$3,"金额-入",$G914:AK914)-SUMIF($G$3:AK$3,"金额-出",$G914:AK914))/(SUMIF($G$3:AK$3,"数量-入",$G914:AK914)-SUMIF($G$3:AK$3,"数量-出",$G914:AK914))),0)</f>
        <v>0</v>
      </c>
      <c r="AN914" s="115">
        <f t="shared" si="536"/>
        <v>0</v>
      </c>
      <c r="AO914" s="125"/>
      <c r="AP914" s="126"/>
      <c r="AQ914" s="123"/>
      <c r="AR914" s="112"/>
      <c r="AS914" s="119">
        <f t="shared" si="537"/>
        <v>0</v>
      </c>
      <c r="AT914" s="124"/>
      <c r="AU914" s="115">
        <f>IFERROR(IF(AT914="",0,(SUMIF($G$3:AS$3,"金额-入",$G914:AS914)-SUMIF($G$3:AS$3,"金额-出",$G914:AS914))/(SUMIF($G$3:AS$3,"数量-入",$G914:AS914)-SUMIF($G$3:AS$3,"数量-出",$G914:AS914))),0)</f>
        <v>0</v>
      </c>
      <c r="AV914" s="115">
        <f t="shared" si="538"/>
        <v>0</v>
      </c>
      <c r="AW914" s="125"/>
      <c r="AX914" s="126"/>
      <c r="AY914" s="123"/>
      <c r="AZ914" s="112"/>
      <c r="BA914" s="119">
        <f t="shared" si="539"/>
        <v>0</v>
      </c>
      <c r="BB914" s="124"/>
      <c r="BC914" s="115">
        <f>IFERROR(IF(BB914="",0,(SUMIF($G$3:BA$3,"金额-入",$G914:BA914)-SUMIF($G$3:BA$3,"金额-出",$G914:BA914))/(SUMIF($G$3:BA$3,"数量-入",$G914:BA914)-SUMIF($G$3:BA$3,"数量-出",$G914:BA914))),0)</f>
        <v>0</v>
      </c>
      <c r="BD914" s="115">
        <f t="shared" si="540"/>
        <v>0</v>
      </c>
      <c r="BE914" s="125"/>
      <c r="BF914" s="126"/>
      <c r="BG914" s="123"/>
      <c r="BH914" s="112"/>
      <c r="BI914" s="119">
        <f t="shared" si="541"/>
        <v>0</v>
      </c>
      <c r="BJ914" s="124"/>
      <c r="BK914" s="115">
        <f>IFERROR(IF(BJ914="",0,(SUMIF($G$3:BI$3,"金额-入",$G914:BI914)-SUMIF($G$3:BI$3,"金额-出",$G914:BI914))/(SUMIF($G$3:BI$3,"数量-入",$G914:BI914)-SUMIF($G$3:BI$3,"数量-出",$G914:BI914))),0)</f>
        <v>0</v>
      </c>
      <c r="BL914" s="115">
        <f t="shared" si="542"/>
        <v>0</v>
      </c>
      <c r="BM914" s="125"/>
      <c r="BN914" s="126"/>
      <c r="BO914" s="123"/>
      <c r="BP914" s="112"/>
      <c r="BQ914" s="119">
        <f t="shared" si="543"/>
        <v>0</v>
      </c>
      <c r="BR914" s="124"/>
      <c r="BS914" s="115">
        <f>IFERROR(IF(BR914="",0,(SUMIF($G$3:BQ$3,"金额-入",$G914:BQ914)-SUMIF($G$3:BQ$3,"金额-出",$G914:BQ914))/(SUMIF($G$3:BQ$3,"数量-入",$G914:BQ914)-SUMIF($G$3:BQ$3,"数量-出",$G914:BQ914))),0)</f>
        <v>0</v>
      </c>
      <c r="BT914" s="115">
        <f t="shared" si="544"/>
        <v>0</v>
      </c>
      <c r="BU914" s="125"/>
      <c r="BV914" s="126"/>
      <c r="BW914" s="123"/>
      <c r="BX914" s="112"/>
      <c r="BY914" s="119">
        <f t="shared" si="545"/>
        <v>0</v>
      </c>
      <c r="BZ914" s="124"/>
      <c r="CA914" s="115">
        <f>IFERROR(IF(BZ914="",0,(SUMIF($G$3:BY$3,"金额-入",$G914:BY914)-SUMIF($G$3:BY$3,"金额-出",$G914:BY914))/(SUMIF($G$3:BY$3,"数量-入",$G914:BY914)-SUMIF($G$3:BY$3,"数量-出",$G914:BY914))),0)</f>
        <v>0</v>
      </c>
      <c r="CB914" s="115">
        <f t="shared" si="546"/>
        <v>0</v>
      </c>
      <c r="CC914" s="125"/>
      <c r="CD914" s="126"/>
      <c r="CE914" s="123"/>
      <c r="CF914" s="112"/>
      <c r="CG914" s="119">
        <f t="shared" si="547"/>
        <v>0</v>
      </c>
      <c r="CH914" s="124"/>
      <c r="CI914" s="115">
        <f>IFERROR(IF(CH914="",0,(SUMIF($G$3:CG$3,"金额-入",$G914:CG914)-SUMIF($G$3:CG$3,"金额-出",$G914:CG914))/(SUMIF($G$3:CG$3,"数量-入",$G914:CG914)-SUMIF($G$3:CG$3,"数量-出",$G914:CG914))),0)</f>
        <v>0</v>
      </c>
      <c r="CJ914" s="115">
        <f t="shared" si="548"/>
        <v>0</v>
      </c>
      <c r="CK914" s="125"/>
      <c r="CL914" s="126"/>
      <c r="CM914" s="123"/>
      <c r="CN914" s="112"/>
      <c r="CO914" s="119">
        <f t="shared" si="549"/>
        <v>0</v>
      </c>
      <c r="CP914" s="124"/>
      <c r="CQ914" s="115">
        <f>IFERROR(IF(CP914="",0,(SUMIF($G$3:CO$3,"金额-入",$G914:CO914)-SUMIF($G$3:CO$3,"金额-出",$G914:CO914))/(SUMIF($G$3:CO$3,"数量-入",$G914:CO914)-SUMIF($G$3:CO$3,"数量-出",$G914:CO914))),0)</f>
        <v>0</v>
      </c>
      <c r="CR914" s="115">
        <f t="shared" si="550"/>
        <v>0</v>
      </c>
      <c r="CS914" s="125"/>
      <c r="CT914" s="126"/>
      <c r="CU914" s="123"/>
      <c r="CV914" s="112"/>
      <c r="CW914" s="119">
        <f t="shared" si="551"/>
        <v>0</v>
      </c>
      <c r="CX914" s="124"/>
      <c r="CY914" s="115">
        <f>IFERROR(IF(CX914="",0,(SUMIF($G$3:CW$3,"金额-入",$G914:CW914)-SUMIF($G$3:CW$3,"金额-出",$G914:CW914))/(SUMIF($G$3:CW$3,"数量-入",$G914:CW914)-SUMIF($G$3:CW$3,"数量-出",$G914:CW914))),0)</f>
        <v>0</v>
      </c>
      <c r="CZ914" s="115">
        <f t="shared" si="552"/>
        <v>0</v>
      </c>
      <c r="DA914" s="125"/>
      <c r="DB914" s="126"/>
      <c r="DC914" s="123"/>
      <c r="DD914" s="112"/>
      <c r="DE914" s="119">
        <f t="shared" si="553"/>
        <v>0</v>
      </c>
      <c r="DF914" s="124"/>
      <c r="DG914" s="115">
        <f>IFERROR(IF(DF914="",0,(SUMIF($G$3:DE$3,"金额-入",$G914:DE914)-SUMIF($G$3:DE$3,"金额-出",$G914:DE914))/(SUMIF($G$3:DE$3,"数量-入",$G914:DE914)-SUMIF($G$3:DE$3,"数量-出",$G914:DE914))),0)</f>
        <v>0</v>
      </c>
      <c r="DH914" s="115">
        <f t="shared" si="554"/>
        <v>0</v>
      </c>
      <c r="DI914" s="125"/>
      <c r="DJ914" s="126"/>
      <c r="DK914" s="109">
        <f t="array" ref="DK914">MIN(IF(($G$3:$DJ$3="单价")*(G914:DJ914&lt;&gt;0),G914:DJ914))</f>
        <v>0</v>
      </c>
      <c r="DL914" s="97">
        <f t="array" ref="DL914">MAX(IF($G$3:$DJ$3="单价",G914:DJ914))</f>
        <v>0</v>
      </c>
      <c r="DM914" s="115">
        <f t="shared" si="555"/>
        <v>0</v>
      </c>
      <c r="DN914" s="127"/>
      <c r="DO914" s="2"/>
      <c r="DP914" s="11">
        <f t="shared" si="556"/>
        <v>0</v>
      </c>
      <c r="DQ914" s="11">
        <f t="shared" si="557"/>
        <v>0</v>
      </c>
      <c r="DR914" s="11"/>
      <c r="DS914" s="11"/>
      <c r="DT914" s="11"/>
      <c r="DU914" s="2"/>
      <c r="DV914" s="2"/>
      <c r="DW914" s="2"/>
      <c r="DX914" s="2"/>
      <c r="DY914" s="2"/>
    </row>
    <row r="915" spans="1:129" ht="18" hidden="1" customHeight="1" outlineLevel="1" x14ac:dyDescent="0.15">
      <c r="A915" s="2"/>
      <c r="B915" s="53">
        <f t="shared" si="558"/>
        <v>911</v>
      </c>
      <c r="C915" s="5"/>
      <c r="D915" s="6"/>
      <c r="E915" s="7"/>
      <c r="F915" s="8"/>
      <c r="G915" s="111"/>
      <c r="H915" s="112"/>
      <c r="I915" s="113">
        <f t="shared" ref="I915:I978" si="561">G915*H915</f>
        <v>0</v>
      </c>
      <c r="J915" s="114">
        <f t="shared" ref="J915:J978" si="562">+SUMIF($S$3:$DJ$3,"数量-入",S915:DJ915)</f>
        <v>0</v>
      </c>
      <c r="K915" s="115">
        <f t="shared" si="559"/>
        <v>0</v>
      </c>
      <c r="L915" s="113">
        <f t="shared" ref="L915:L978" si="563">+SUMIF($S$3:$DJ$3,"金额-入",S915:DJ915)</f>
        <v>0</v>
      </c>
      <c r="M915" s="114">
        <f t="shared" ref="M915:M978" si="564">SUMIF($S$3:$DJ$3,"数量-出",S915:DJ915)</f>
        <v>0</v>
      </c>
      <c r="N915" s="115">
        <f t="shared" si="560"/>
        <v>0</v>
      </c>
      <c r="O915" s="113">
        <f t="shared" ref="O915:O978" si="565">+SUMIF($S$3:$DJ$3,"金额-出",S915:DJ915)</f>
        <v>0</v>
      </c>
      <c r="P915" s="116">
        <f t="shared" ref="P915:P978" si="566">G915+J915-M915</f>
        <v>0</v>
      </c>
      <c r="Q915" s="117">
        <f t="shared" ref="Q915:Q978" si="567">IFERROR(R915/P915,0)</f>
        <v>0</v>
      </c>
      <c r="R915" s="118">
        <f t="shared" ref="R915:R978" si="568">I915+L915-O915</f>
        <v>0</v>
      </c>
      <c r="S915" s="111"/>
      <c r="T915" s="112"/>
      <c r="U915" s="119">
        <f t="shared" ref="U915:U978" si="569">S915*T915</f>
        <v>0</v>
      </c>
      <c r="V915" s="120"/>
      <c r="W915" s="115">
        <f>IFERROR(IF(V915="",0,(SUMIF($G$3:U$3,"金额-入",$G915:U915)-SUMIF($G$3:U$3,"金额-出",$G915:U915))/(SUMIF($G$3:U$3,"数量-入",$G915:U915)-SUMIF($G$3:U$3,"数量-出",$G915:U915))),0)</f>
        <v>0</v>
      </c>
      <c r="X915" s="115">
        <f t="shared" ref="X915:X978" si="570">V915*W915</f>
        <v>0</v>
      </c>
      <c r="Y915" s="121"/>
      <c r="Z915" s="122"/>
      <c r="AA915" s="111"/>
      <c r="AB915" s="112"/>
      <c r="AC915" s="119">
        <f t="shared" ref="AC915:AC978" si="571">AA915*AB915</f>
        <v>0</v>
      </c>
      <c r="AD915" s="120"/>
      <c r="AE915" s="115">
        <f>IFERROR(IF(AD915="",0,(SUMIF($G$3:AC$3,"金额-入",$G915:AC915)-SUMIF($G$3:AC$3,"金额-出",$G915:AC915))/(SUMIF($G$3:AC$3,"数量-入",$G915:AC915)-SUMIF($G$3:AC$3,"数量-出",$G915:AC915))),0)</f>
        <v>0</v>
      </c>
      <c r="AF915" s="115">
        <f t="shared" ref="AF915:AF978" si="572">AD915*AE915</f>
        <v>0</v>
      </c>
      <c r="AG915" s="121"/>
      <c r="AH915" s="122"/>
      <c r="AI915" s="123"/>
      <c r="AJ915" s="112"/>
      <c r="AK915" s="119">
        <f t="shared" ref="AK915:AK978" si="573">AI915*AJ915</f>
        <v>0</v>
      </c>
      <c r="AL915" s="124"/>
      <c r="AM915" s="115">
        <f>IFERROR(IF(AL915="",0,(SUMIF($G$3:AK$3,"金额-入",$G915:AK915)-SUMIF($G$3:AK$3,"金额-出",$G915:AK915))/(SUMIF($G$3:AK$3,"数量-入",$G915:AK915)-SUMIF($G$3:AK$3,"数量-出",$G915:AK915))),0)</f>
        <v>0</v>
      </c>
      <c r="AN915" s="115">
        <f t="shared" ref="AN915:AN978" si="574">AL915*AM915</f>
        <v>0</v>
      </c>
      <c r="AO915" s="125"/>
      <c r="AP915" s="126"/>
      <c r="AQ915" s="123"/>
      <c r="AR915" s="112"/>
      <c r="AS915" s="119">
        <f t="shared" ref="AS915:AS978" si="575">AQ915*AR915</f>
        <v>0</v>
      </c>
      <c r="AT915" s="124"/>
      <c r="AU915" s="115">
        <f>IFERROR(IF(AT915="",0,(SUMIF($G$3:AS$3,"金额-入",$G915:AS915)-SUMIF($G$3:AS$3,"金额-出",$G915:AS915))/(SUMIF($G$3:AS$3,"数量-入",$G915:AS915)-SUMIF($G$3:AS$3,"数量-出",$G915:AS915))),0)</f>
        <v>0</v>
      </c>
      <c r="AV915" s="115">
        <f t="shared" ref="AV915:AV978" si="576">AT915*AU915</f>
        <v>0</v>
      </c>
      <c r="AW915" s="125"/>
      <c r="AX915" s="126"/>
      <c r="AY915" s="123"/>
      <c r="AZ915" s="112"/>
      <c r="BA915" s="119">
        <f t="shared" ref="BA915:BA978" si="577">AY915*AZ915</f>
        <v>0</v>
      </c>
      <c r="BB915" s="124"/>
      <c r="BC915" s="115">
        <f>IFERROR(IF(BB915="",0,(SUMIF($G$3:BA$3,"金额-入",$G915:BA915)-SUMIF($G$3:BA$3,"金额-出",$G915:BA915))/(SUMIF($G$3:BA$3,"数量-入",$G915:BA915)-SUMIF($G$3:BA$3,"数量-出",$G915:BA915))),0)</f>
        <v>0</v>
      </c>
      <c r="BD915" s="115">
        <f t="shared" ref="BD915:BD978" si="578">BB915*BC915</f>
        <v>0</v>
      </c>
      <c r="BE915" s="125"/>
      <c r="BF915" s="126"/>
      <c r="BG915" s="123"/>
      <c r="BH915" s="112"/>
      <c r="BI915" s="119">
        <f t="shared" ref="BI915:BI978" si="579">BG915*BH915</f>
        <v>0</v>
      </c>
      <c r="BJ915" s="124"/>
      <c r="BK915" s="115">
        <f>IFERROR(IF(BJ915="",0,(SUMIF($G$3:BI$3,"金额-入",$G915:BI915)-SUMIF($G$3:BI$3,"金额-出",$G915:BI915))/(SUMIF($G$3:BI$3,"数量-入",$G915:BI915)-SUMIF($G$3:BI$3,"数量-出",$G915:BI915))),0)</f>
        <v>0</v>
      </c>
      <c r="BL915" s="115">
        <f t="shared" ref="BL915:BL978" si="580">BJ915*BK915</f>
        <v>0</v>
      </c>
      <c r="BM915" s="125"/>
      <c r="BN915" s="126"/>
      <c r="BO915" s="123"/>
      <c r="BP915" s="112"/>
      <c r="BQ915" s="119">
        <f t="shared" ref="BQ915:BQ978" si="581">BO915*BP915</f>
        <v>0</v>
      </c>
      <c r="BR915" s="124"/>
      <c r="BS915" s="115">
        <f>IFERROR(IF(BR915="",0,(SUMIF($G$3:BQ$3,"金额-入",$G915:BQ915)-SUMIF($G$3:BQ$3,"金额-出",$G915:BQ915))/(SUMIF($G$3:BQ$3,"数量-入",$G915:BQ915)-SUMIF($G$3:BQ$3,"数量-出",$G915:BQ915))),0)</f>
        <v>0</v>
      </c>
      <c r="BT915" s="115">
        <f t="shared" ref="BT915:BT978" si="582">BR915*BS915</f>
        <v>0</v>
      </c>
      <c r="BU915" s="125"/>
      <c r="BV915" s="126"/>
      <c r="BW915" s="123"/>
      <c r="BX915" s="112"/>
      <c r="BY915" s="119">
        <f t="shared" ref="BY915:BY978" si="583">BW915*BX915</f>
        <v>0</v>
      </c>
      <c r="BZ915" s="124"/>
      <c r="CA915" s="115">
        <f>IFERROR(IF(BZ915="",0,(SUMIF($G$3:BY$3,"金额-入",$G915:BY915)-SUMIF($G$3:BY$3,"金额-出",$G915:BY915))/(SUMIF($G$3:BY$3,"数量-入",$G915:BY915)-SUMIF($G$3:BY$3,"数量-出",$G915:BY915))),0)</f>
        <v>0</v>
      </c>
      <c r="CB915" s="115">
        <f t="shared" ref="CB915:CB978" si="584">BZ915*CA915</f>
        <v>0</v>
      </c>
      <c r="CC915" s="125"/>
      <c r="CD915" s="126"/>
      <c r="CE915" s="123"/>
      <c r="CF915" s="112"/>
      <c r="CG915" s="119">
        <f t="shared" ref="CG915:CG978" si="585">CE915*CF915</f>
        <v>0</v>
      </c>
      <c r="CH915" s="124"/>
      <c r="CI915" s="115">
        <f>IFERROR(IF(CH915="",0,(SUMIF($G$3:CG$3,"金额-入",$G915:CG915)-SUMIF($G$3:CG$3,"金额-出",$G915:CG915))/(SUMIF($G$3:CG$3,"数量-入",$G915:CG915)-SUMIF($G$3:CG$3,"数量-出",$G915:CG915))),0)</f>
        <v>0</v>
      </c>
      <c r="CJ915" s="115">
        <f t="shared" ref="CJ915:CJ978" si="586">CH915*CI915</f>
        <v>0</v>
      </c>
      <c r="CK915" s="125"/>
      <c r="CL915" s="126"/>
      <c r="CM915" s="123"/>
      <c r="CN915" s="112"/>
      <c r="CO915" s="119">
        <f t="shared" ref="CO915:CO978" si="587">CM915*CN915</f>
        <v>0</v>
      </c>
      <c r="CP915" s="124"/>
      <c r="CQ915" s="115">
        <f>IFERROR(IF(CP915="",0,(SUMIF($G$3:CO$3,"金额-入",$G915:CO915)-SUMIF($G$3:CO$3,"金额-出",$G915:CO915))/(SUMIF($G$3:CO$3,"数量-入",$G915:CO915)-SUMIF($G$3:CO$3,"数量-出",$G915:CO915))),0)</f>
        <v>0</v>
      </c>
      <c r="CR915" s="115">
        <f t="shared" ref="CR915:CR978" si="588">CP915*CQ915</f>
        <v>0</v>
      </c>
      <c r="CS915" s="125"/>
      <c r="CT915" s="126"/>
      <c r="CU915" s="123"/>
      <c r="CV915" s="112"/>
      <c r="CW915" s="119">
        <f t="shared" ref="CW915:CW978" si="589">CU915*CV915</f>
        <v>0</v>
      </c>
      <c r="CX915" s="124"/>
      <c r="CY915" s="115">
        <f>IFERROR(IF(CX915="",0,(SUMIF($G$3:CW$3,"金额-入",$G915:CW915)-SUMIF($G$3:CW$3,"金额-出",$G915:CW915))/(SUMIF($G$3:CW$3,"数量-入",$G915:CW915)-SUMIF($G$3:CW$3,"数量-出",$G915:CW915))),0)</f>
        <v>0</v>
      </c>
      <c r="CZ915" s="115">
        <f t="shared" ref="CZ915:CZ978" si="590">CX915*CY915</f>
        <v>0</v>
      </c>
      <c r="DA915" s="125"/>
      <c r="DB915" s="126"/>
      <c r="DC915" s="123"/>
      <c r="DD915" s="112"/>
      <c r="DE915" s="119">
        <f t="shared" ref="DE915:DE978" si="591">DC915*DD915</f>
        <v>0</v>
      </c>
      <c r="DF915" s="124"/>
      <c r="DG915" s="115">
        <f>IFERROR(IF(DF915="",0,(SUMIF($G$3:DE$3,"金额-入",$G915:DE915)-SUMIF($G$3:DE$3,"金额-出",$G915:DE915))/(SUMIF($G$3:DE$3,"数量-入",$G915:DE915)-SUMIF($G$3:DE$3,"数量-出",$G915:DE915))),0)</f>
        <v>0</v>
      </c>
      <c r="DH915" s="115">
        <f t="shared" ref="DH915:DH978" si="592">DF915*DG915</f>
        <v>0</v>
      </c>
      <c r="DI915" s="125"/>
      <c r="DJ915" s="126"/>
      <c r="DK915" s="109">
        <f t="array" ref="DK915">MIN(IF(($G$3:$DJ$3="单价")*(G915:DJ915&lt;&gt;0),G915:DJ915))</f>
        <v>0</v>
      </c>
      <c r="DL915" s="97">
        <f t="array" ref="DL915">MAX(IF($G$3:$DJ$3="单价",G915:DJ915))</f>
        <v>0</v>
      </c>
      <c r="DM915" s="115">
        <f t="shared" ref="DM915:DM978" si="593">IFERROR(SUMIF($G$3:$DJ$3,"金额-入",G915:DJ915)/SUMIF($G$3:$DJ$3,"数量-入",G915:DJ915),0)</f>
        <v>0</v>
      </c>
      <c r="DN915" s="127"/>
      <c r="DO915" s="2"/>
      <c r="DP915" s="11">
        <f t="shared" ref="DP915:DP978" si="594">ROUND(SUMIF($G$3:$DN$3,"数量-入",G915:DN915)-SUMIF($G$3:$DN$3,"数量-出",G915:DN915)-P915,0)</f>
        <v>0</v>
      </c>
      <c r="DQ915" s="11">
        <f t="shared" ref="DQ915:DQ978" si="595">ROUND(SUMIF($G$3:$DN$3,"金额-入",G915:DN915)-SUMIF($G$3:$DN$3,"金额-出",G915:DN915)-R915,0)</f>
        <v>0</v>
      </c>
      <c r="DR915" s="11"/>
      <c r="DS915" s="11"/>
      <c r="DT915" s="11"/>
      <c r="DU915" s="2"/>
      <c r="DV915" s="2"/>
      <c r="DW915" s="2"/>
      <c r="DX915" s="2"/>
      <c r="DY915" s="2"/>
    </row>
    <row r="916" spans="1:129" ht="18" hidden="1" customHeight="1" outlineLevel="1" x14ac:dyDescent="0.15">
      <c r="A916" s="2"/>
      <c r="B916" s="53">
        <f t="shared" si="558"/>
        <v>912</v>
      </c>
      <c r="C916" s="5"/>
      <c r="D916" s="6"/>
      <c r="E916" s="7"/>
      <c r="F916" s="8"/>
      <c r="G916" s="111"/>
      <c r="H916" s="112"/>
      <c r="I916" s="113">
        <f t="shared" si="561"/>
        <v>0</v>
      </c>
      <c r="J916" s="114">
        <f t="shared" si="562"/>
        <v>0</v>
      </c>
      <c r="K916" s="115">
        <f t="shared" si="559"/>
        <v>0</v>
      </c>
      <c r="L916" s="113">
        <f t="shared" si="563"/>
        <v>0</v>
      </c>
      <c r="M916" s="114">
        <f t="shared" si="564"/>
        <v>0</v>
      </c>
      <c r="N916" s="115">
        <f t="shared" si="560"/>
        <v>0</v>
      </c>
      <c r="O916" s="113">
        <f t="shared" si="565"/>
        <v>0</v>
      </c>
      <c r="P916" s="116">
        <f t="shared" si="566"/>
        <v>0</v>
      </c>
      <c r="Q916" s="117">
        <f t="shared" si="567"/>
        <v>0</v>
      </c>
      <c r="R916" s="118">
        <f t="shared" si="568"/>
        <v>0</v>
      </c>
      <c r="S916" s="111"/>
      <c r="T916" s="112"/>
      <c r="U916" s="119">
        <f t="shared" si="569"/>
        <v>0</v>
      </c>
      <c r="V916" s="120"/>
      <c r="W916" s="115">
        <f>IFERROR(IF(V916="",0,(SUMIF($G$3:U$3,"金额-入",$G916:U916)-SUMIF($G$3:U$3,"金额-出",$G916:U916))/(SUMIF($G$3:U$3,"数量-入",$G916:U916)-SUMIF($G$3:U$3,"数量-出",$G916:U916))),0)</f>
        <v>0</v>
      </c>
      <c r="X916" s="115">
        <f t="shared" si="570"/>
        <v>0</v>
      </c>
      <c r="Y916" s="121"/>
      <c r="Z916" s="122"/>
      <c r="AA916" s="111"/>
      <c r="AB916" s="112"/>
      <c r="AC916" s="119">
        <f t="shared" si="571"/>
        <v>0</v>
      </c>
      <c r="AD916" s="120"/>
      <c r="AE916" s="115">
        <f>IFERROR(IF(AD916="",0,(SUMIF($G$3:AC$3,"金额-入",$G916:AC916)-SUMIF($G$3:AC$3,"金额-出",$G916:AC916))/(SUMIF($G$3:AC$3,"数量-入",$G916:AC916)-SUMIF($G$3:AC$3,"数量-出",$G916:AC916))),0)</f>
        <v>0</v>
      </c>
      <c r="AF916" s="115">
        <f t="shared" si="572"/>
        <v>0</v>
      </c>
      <c r="AG916" s="121"/>
      <c r="AH916" s="122"/>
      <c r="AI916" s="123"/>
      <c r="AJ916" s="112"/>
      <c r="AK916" s="119">
        <f t="shared" si="573"/>
        <v>0</v>
      </c>
      <c r="AL916" s="124"/>
      <c r="AM916" s="115">
        <f>IFERROR(IF(AL916="",0,(SUMIF($G$3:AK$3,"金额-入",$G916:AK916)-SUMIF($G$3:AK$3,"金额-出",$G916:AK916))/(SUMIF($G$3:AK$3,"数量-入",$G916:AK916)-SUMIF($G$3:AK$3,"数量-出",$G916:AK916))),0)</f>
        <v>0</v>
      </c>
      <c r="AN916" s="115">
        <f t="shared" si="574"/>
        <v>0</v>
      </c>
      <c r="AO916" s="125"/>
      <c r="AP916" s="126"/>
      <c r="AQ916" s="123"/>
      <c r="AR916" s="112"/>
      <c r="AS916" s="119">
        <f t="shared" si="575"/>
        <v>0</v>
      </c>
      <c r="AT916" s="124"/>
      <c r="AU916" s="115">
        <f>IFERROR(IF(AT916="",0,(SUMIF($G$3:AS$3,"金额-入",$G916:AS916)-SUMIF($G$3:AS$3,"金额-出",$G916:AS916))/(SUMIF($G$3:AS$3,"数量-入",$G916:AS916)-SUMIF($G$3:AS$3,"数量-出",$G916:AS916))),0)</f>
        <v>0</v>
      </c>
      <c r="AV916" s="115">
        <f t="shared" si="576"/>
        <v>0</v>
      </c>
      <c r="AW916" s="125"/>
      <c r="AX916" s="126"/>
      <c r="AY916" s="123"/>
      <c r="AZ916" s="112"/>
      <c r="BA916" s="119">
        <f t="shared" si="577"/>
        <v>0</v>
      </c>
      <c r="BB916" s="124"/>
      <c r="BC916" s="115">
        <f>IFERROR(IF(BB916="",0,(SUMIF($G$3:BA$3,"金额-入",$G916:BA916)-SUMIF($G$3:BA$3,"金额-出",$G916:BA916))/(SUMIF($G$3:BA$3,"数量-入",$G916:BA916)-SUMIF($G$3:BA$3,"数量-出",$G916:BA916))),0)</f>
        <v>0</v>
      </c>
      <c r="BD916" s="115">
        <f t="shared" si="578"/>
        <v>0</v>
      </c>
      <c r="BE916" s="125"/>
      <c r="BF916" s="126"/>
      <c r="BG916" s="123"/>
      <c r="BH916" s="112"/>
      <c r="BI916" s="119">
        <f t="shared" si="579"/>
        <v>0</v>
      </c>
      <c r="BJ916" s="124"/>
      <c r="BK916" s="115">
        <f>IFERROR(IF(BJ916="",0,(SUMIF($G$3:BI$3,"金额-入",$G916:BI916)-SUMIF($G$3:BI$3,"金额-出",$G916:BI916))/(SUMIF($G$3:BI$3,"数量-入",$G916:BI916)-SUMIF($G$3:BI$3,"数量-出",$G916:BI916))),0)</f>
        <v>0</v>
      </c>
      <c r="BL916" s="115">
        <f t="shared" si="580"/>
        <v>0</v>
      </c>
      <c r="BM916" s="125"/>
      <c r="BN916" s="126"/>
      <c r="BO916" s="123"/>
      <c r="BP916" s="112"/>
      <c r="BQ916" s="119">
        <f t="shared" si="581"/>
        <v>0</v>
      </c>
      <c r="BR916" s="124"/>
      <c r="BS916" s="115">
        <f>IFERROR(IF(BR916="",0,(SUMIF($G$3:BQ$3,"金额-入",$G916:BQ916)-SUMIF($G$3:BQ$3,"金额-出",$G916:BQ916))/(SUMIF($G$3:BQ$3,"数量-入",$G916:BQ916)-SUMIF($G$3:BQ$3,"数量-出",$G916:BQ916))),0)</f>
        <v>0</v>
      </c>
      <c r="BT916" s="115">
        <f t="shared" si="582"/>
        <v>0</v>
      </c>
      <c r="BU916" s="125"/>
      <c r="BV916" s="126"/>
      <c r="BW916" s="123"/>
      <c r="BX916" s="112"/>
      <c r="BY916" s="119">
        <f t="shared" si="583"/>
        <v>0</v>
      </c>
      <c r="BZ916" s="124"/>
      <c r="CA916" s="115">
        <f>IFERROR(IF(BZ916="",0,(SUMIF($G$3:BY$3,"金额-入",$G916:BY916)-SUMIF($G$3:BY$3,"金额-出",$G916:BY916))/(SUMIF($G$3:BY$3,"数量-入",$G916:BY916)-SUMIF($G$3:BY$3,"数量-出",$G916:BY916))),0)</f>
        <v>0</v>
      </c>
      <c r="CB916" s="115">
        <f t="shared" si="584"/>
        <v>0</v>
      </c>
      <c r="CC916" s="125"/>
      <c r="CD916" s="126"/>
      <c r="CE916" s="123"/>
      <c r="CF916" s="112"/>
      <c r="CG916" s="119">
        <f t="shared" si="585"/>
        <v>0</v>
      </c>
      <c r="CH916" s="124"/>
      <c r="CI916" s="115">
        <f>IFERROR(IF(CH916="",0,(SUMIF($G$3:CG$3,"金额-入",$G916:CG916)-SUMIF($G$3:CG$3,"金额-出",$G916:CG916))/(SUMIF($G$3:CG$3,"数量-入",$G916:CG916)-SUMIF($G$3:CG$3,"数量-出",$G916:CG916))),0)</f>
        <v>0</v>
      </c>
      <c r="CJ916" s="115">
        <f t="shared" si="586"/>
        <v>0</v>
      </c>
      <c r="CK916" s="125"/>
      <c r="CL916" s="126"/>
      <c r="CM916" s="123"/>
      <c r="CN916" s="112"/>
      <c r="CO916" s="119">
        <f t="shared" si="587"/>
        <v>0</v>
      </c>
      <c r="CP916" s="124"/>
      <c r="CQ916" s="115">
        <f>IFERROR(IF(CP916="",0,(SUMIF($G$3:CO$3,"金额-入",$G916:CO916)-SUMIF($G$3:CO$3,"金额-出",$G916:CO916))/(SUMIF($G$3:CO$3,"数量-入",$G916:CO916)-SUMIF($G$3:CO$3,"数量-出",$G916:CO916))),0)</f>
        <v>0</v>
      </c>
      <c r="CR916" s="115">
        <f t="shared" si="588"/>
        <v>0</v>
      </c>
      <c r="CS916" s="125"/>
      <c r="CT916" s="126"/>
      <c r="CU916" s="123"/>
      <c r="CV916" s="112"/>
      <c r="CW916" s="119">
        <f t="shared" si="589"/>
        <v>0</v>
      </c>
      <c r="CX916" s="124"/>
      <c r="CY916" s="115">
        <f>IFERROR(IF(CX916="",0,(SUMIF($G$3:CW$3,"金额-入",$G916:CW916)-SUMIF($G$3:CW$3,"金额-出",$G916:CW916))/(SUMIF($G$3:CW$3,"数量-入",$G916:CW916)-SUMIF($G$3:CW$3,"数量-出",$G916:CW916))),0)</f>
        <v>0</v>
      </c>
      <c r="CZ916" s="115">
        <f t="shared" si="590"/>
        <v>0</v>
      </c>
      <c r="DA916" s="125"/>
      <c r="DB916" s="126"/>
      <c r="DC916" s="123"/>
      <c r="DD916" s="112"/>
      <c r="DE916" s="119">
        <f t="shared" si="591"/>
        <v>0</v>
      </c>
      <c r="DF916" s="124"/>
      <c r="DG916" s="115">
        <f>IFERROR(IF(DF916="",0,(SUMIF($G$3:DE$3,"金额-入",$G916:DE916)-SUMIF($G$3:DE$3,"金额-出",$G916:DE916))/(SUMIF($G$3:DE$3,"数量-入",$G916:DE916)-SUMIF($G$3:DE$3,"数量-出",$G916:DE916))),0)</f>
        <v>0</v>
      </c>
      <c r="DH916" s="115">
        <f t="shared" si="592"/>
        <v>0</v>
      </c>
      <c r="DI916" s="125"/>
      <c r="DJ916" s="126"/>
      <c r="DK916" s="109">
        <f t="array" ref="DK916">MIN(IF(($G$3:$DJ$3="单价")*(G916:DJ916&lt;&gt;0),G916:DJ916))</f>
        <v>0</v>
      </c>
      <c r="DL916" s="97">
        <f t="array" ref="DL916">MAX(IF($G$3:$DJ$3="单价",G916:DJ916))</f>
        <v>0</v>
      </c>
      <c r="DM916" s="115">
        <f t="shared" si="593"/>
        <v>0</v>
      </c>
      <c r="DN916" s="127"/>
      <c r="DO916" s="2"/>
      <c r="DP916" s="11">
        <f t="shared" si="594"/>
        <v>0</v>
      </c>
      <c r="DQ916" s="11">
        <f t="shared" si="595"/>
        <v>0</v>
      </c>
      <c r="DR916" s="11"/>
      <c r="DS916" s="11"/>
      <c r="DT916" s="11"/>
      <c r="DU916" s="2"/>
      <c r="DV916" s="2"/>
      <c r="DW916" s="2"/>
      <c r="DX916" s="2"/>
      <c r="DY916" s="2"/>
    </row>
    <row r="917" spans="1:129" ht="18" hidden="1" customHeight="1" outlineLevel="1" x14ac:dyDescent="0.15">
      <c r="A917" s="2"/>
      <c r="B917" s="53">
        <f t="shared" si="558"/>
        <v>913</v>
      </c>
      <c r="C917" s="5"/>
      <c r="D917" s="6"/>
      <c r="E917" s="7"/>
      <c r="F917" s="8"/>
      <c r="G917" s="111"/>
      <c r="H917" s="112"/>
      <c r="I917" s="113">
        <f t="shared" si="561"/>
        <v>0</v>
      </c>
      <c r="J917" s="114">
        <f t="shared" si="562"/>
        <v>0</v>
      </c>
      <c r="K917" s="115">
        <f t="shared" si="559"/>
        <v>0</v>
      </c>
      <c r="L917" s="113">
        <f t="shared" si="563"/>
        <v>0</v>
      </c>
      <c r="M917" s="114">
        <f t="shared" si="564"/>
        <v>0</v>
      </c>
      <c r="N917" s="115">
        <f t="shared" si="560"/>
        <v>0</v>
      </c>
      <c r="O917" s="113">
        <f t="shared" si="565"/>
        <v>0</v>
      </c>
      <c r="P917" s="116">
        <f t="shared" si="566"/>
        <v>0</v>
      </c>
      <c r="Q917" s="117">
        <f t="shared" si="567"/>
        <v>0</v>
      </c>
      <c r="R917" s="118">
        <f t="shared" si="568"/>
        <v>0</v>
      </c>
      <c r="S917" s="111"/>
      <c r="T917" s="112"/>
      <c r="U917" s="119">
        <f t="shared" si="569"/>
        <v>0</v>
      </c>
      <c r="V917" s="120"/>
      <c r="W917" s="115">
        <f>IFERROR(IF(V917="",0,(SUMIF($G$3:U$3,"金额-入",$G917:U917)-SUMIF($G$3:U$3,"金额-出",$G917:U917))/(SUMIF($G$3:U$3,"数量-入",$G917:U917)-SUMIF($G$3:U$3,"数量-出",$G917:U917))),0)</f>
        <v>0</v>
      </c>
      <c r="X917" s="115">
        <f t="shared" si="570"/>
        <v>0</v>
      </c>
      <c r="Y917" s="121"/>
      <c r="Z917" s="122"/>
      <c r="AA917" s="111"/>
      <c r="AB917" s="112"/>
      <c r="AC917" s="119">
        <f t="shared" si="571"/>
        <v>0</v>
      </c>
      <c r="AD917" s="120"/>
      <c r="AE917" s="115">
        <f>IFERROR(IF(AD917="",0,(SUMIF($G$3:AC$3,"金额-入",$G917:AC917)-SUMIF($G$3:AC$3,"金额-出",$G917:AC917))/(SUMIF($G$3:AC$3,"数量-入",$G917:AC917)-SUMIF($G$3:AC$3,"数量-出",$G917:AC917))),0)</f>
        <v>0</v>
      </c>
      <c r="AF917" s="115">
        <f t="shared" si="572"/>
        <v>0</v>
      </c>
      <c r="AG917" s="121"/>
      <c r="AH917" s="122"/>
      <c r="AI917" s="123"/>
      <c r="AJ917" s="112"/>
      <c r="AK917" s="119">
        <f t="shared" si="573"/>
        <v>0</v>
      </c>
      <c r="AL917" s="124"/>
      <c r="AM917" s="115">
        <f>IFERROR(IF(AL917="",0,(SUMIF($G$3:AK$3,"金额-入",$G917:AK917)-SUMIF($G$3:AK$3,"金额-出",$G917:AK917))/(SUMIF($G$3:AK$3,"数量-入",$G917:AK917)-SUMIF($G$3:AK$3,"数量-出",$G917:AK917))),0)</f>
        <v>0</v>
      </c>
      <c r="AN917" s="115">
        <f t="shared" si="574"/>
        <v>0</v>
      </c>
      <c r="AO917" s="125"/>
      <c r="AP917" s="126"/>
      <c r="AQ917" s="123"/>
      <c r="AR917" s="112"/>
      <c r="AS917" s="119">
        <f t="shared" si="575"/>
        <v>0</v>
      </c>
      <c r="AT917" s="124"/>
      <c r="AU917" s="115">
        <f>IFERROR(IF(AT917="",0,(SUMIF($G$3:AS$3,"金额-入",$G917:AS917)-SUMIF($G$3:AS$3,"金额-出",$G917:AS917))/(SUMIF($G$3:AS$3,"数量-入",$G917:AS917)-SUMIF($G$3:AS$3,"数量-出",$G917:AS917))),0)</f>
        <v>0</v>
      </c>
      <c r="AV917" s="115">
        <f t="shared" si="576"/>
        <v>0</v>
      </c>
      <c r="AW917" s="125"/>
      <c r="AX917" s="126"/>
      <c r="AY917" s="123"/>
      <c r="AZ917" s="112"/>
      <c r="BA917" s="119">
        <f t="shared" si="577"/>
        <v>0</v>
      </c>
      <c r="BB917" s="124"/>
      <c r="BC917" s="115">
        <f>IFERROR(IF(BB917="",0,(SUMIF($G$3:BA$3,"金额-入",$G917:BA917)-SUMIF($G$3:BA$3,"金额-出",$G917:BA917))/(SUMIF($G$3:BA$3,"数量-入",$G917:BA917)-SUMIF($G$3:BA$3,"数量-出",$G917:BA917))),0)</f>
        <v>0</v>
      </c>
      <c r="BD917" s="115">
        <f t="shared" si="578"/>
        <v>0</v>
      </c>
      <c r="BE917" s="125"/>
      <c r="BF917" s="126"/>
      <c r="BG917" s="123"/>
      <c r="BH917" s="112"/>
      <c r="BI917" s="119">
        <f t="shared" si="579"/>
        <v>0</v>
      </c>
      <c r="BJ917" s="124"/>
      <c r="BK917" s="115">
        <f>IFERROR(IF(BJ917="",0,(SUMIF($G$3:BI$3,"金额-入",$G917:BI917)-SUMIF($G$3:BI$3,"金额-出",$G917:BI917))/(SUMIF($G$3:BI$3,"数量-入",$G917:BI917)-SUMIF($G$3:BI$3,"数量-出",$G917:BI917))),0)</f>
        <v>0</v>
      </c>
      <c r="BL917" s="115">
        <f t="shared" si="580"/>
        <v>0</v>
      </c>
      <c r="BM917" s="125"/>
      <c r="BN917" s="126"/>
      <c r="BO917" s="123"/>
      <c r="BP917" s="112"/>
      <c r="BQ917" s="119">
        <f t="shared" si="581"/>
        <v>0</v>
      </c>
      <c r="BR917" s="124"/>
      <c r="BS917" s="115">
        <f>IFERROR(IF(BR917="",0,(SUMIF($G$3:BQ$3,"金额-入",$G917:BQ917)-SUMIF($G$3:BQ$3,"金额-出",$G917:BQ917))/(SUMIF($G$3:BQ$3,"数量-入",$G917:BQ917)-SUMIF($G$3:BQ$3,"数量-出",$G917:BQ917))),0)</f>
        <v>0</v>
      </c>
      <c r="BT917" s="115">
        <f t="shared" si="582"/>
        <v>0</v>
      </c>
      <c r="BU917" s="125"/>
      <c r="BV917" s="126"/>
      <c r="BW917" s="123"/>
      <c r="BX917" s="112"/>
      <c r="BY917" s="119">
        <f t="shared" si="583"/>
        <v>0</v>
      </c>
      <c r="BZ917" s="124"/>
      <c r="CA917" s="115">
        <f>IFERROR(IF(BZ917="",0,(SUMIF($G$3:BY$3,"金额-入",$G917:BY917)-SUMIF($G$3:BY$3,"金额-出",$G917:BY917))/(SUMIF($G$3:BY$3,"数量-入",$G917:BY917)-SUMIF($G$3:BY$3,"数量-出",$G917:BY917))),0)</f>
        <v>0</v>
      </c>
      <c r="CB917" s="115">
        <f t="shared" si="584"/>
        <v>0</v>
      </c>
      <c r="CC917" s="125"/>
      <c r="CD917" s="126"/>
      <c r="CE917" s="123"/>
      <c r="CF917" s="112"/>
      <c r="CG917" s="119">
        <f t="shared" si="585"/>
        <v>0</v>
      </c>
      <c r="CH917" s="124"/>
      <c r="CI917" s="115">
        <f>IFERROR(IF(CH917="",0,(SUMIF($G$3:CG$3,"金额-入",$G917:CG917)-SUMIF($G$3:CG$3,"金额-出",$G917:CG917))/(SUMIF($G$3:CG$3,"数量-入",$G917:CG917)-SUMIF($G$3:CG$3,"数量-出",$G917:CG917))),0)</f>
        <v>0</v>
      </c>
      <c r="CJ917" s="115">
        <f t="shared" si="586"/>
        <v>0</v>
      </c>
      <c r="CK917" s="125"/>
      <c r="CL917" s="126"/>
      <c r="CM917" s="123"/>
      <c r="CN917" s="112"/>
      <c r="CO917" s="119">
        <f t="shared" si="587"/>
        <v>0</v>
      </c>
      <c r="CP917" s="124"/>
      <c r="CQ917" s="115">
        <f>IFERROR(IF(CP917="",0,(SUMIF($G$3:CO$3,"金额-入",$G917:CO917)-SUMIF($G$3:CO$3,"金额-出",$G917:CO917))/(SUMIF($G$3:CO$3,"数量-入",$G917:CO917)-SUMIF($G$3:CO$3,"数量-出",$G917:CO917))),0)</f>
        <v>0</v>
      </c>
      <c r="CR917" s="115">
        <f t="shared" si="588"/>
        <v>0</v>
      </c>
      <c r="CS917" s="125"/>
      <c r="CT917" s="126"/>
      <c r="CU917" s="123"/>
      <c r="CV917" s="112"/>
      <c r="CW917" s="119">
        <f t="shared" si="589"/>
        <v>0</v>
      </c>
      <c r="CX917" s="124"/>
      <c r="CY917" s="115">
        <f>IFERROR(IF(CX917="",0,(SUMIF($G$3:CW$3,"金额-入",$G917:CW917)-SUMIF($G$3:CW$3,"金额-出",$G917:CW917))/(SUMIF($G$3:CW$3,"数量-入",$G917:CW917)-SUMIF($G$3:CW$3,"数量-出",$G917:CW917))),0)</f>
        <v>0</v>
      </c>
      <c r="CZ917" s="115">
        <f t="shared" si="590"/>
        <v>0</v>
      </c>
      <c r="DA917" s="125"/>
      <c r="DB917" s="126"/>
      <c r="DC917" s="123"/>
      <c r="DD917" s="112"/>
      <c r="DE917" s="119">
        <f t="shared" si="591"/>
        <v>0</v>
      </c>
      <c r="DF917" s="124"/>
      <c r="DG917" s="115">
        <f>IFERROR(IF(DF917="",0,(SUMIF($G$3:DE$3,"金额-入",$G917:DE917)-SUMIF($G$3:DE$3,"金额-出",$G917:DE917))/(SUMIF($G$3:DE$3,"数量-入",$G917:DE917)-SUMIF($G$3:DE$3,"数量-出",$G917:DE917))),0)</f>
        <v>0</v>
      </c>
      <c r="DH917" s="115">
        <f t="shared" si="592"/>
        <v>0</v>
      </c>
      <c r="DI917" s="125"/>
      <c r="DJ917" s="126"/>
      <c r="DK917" s="109">
        <f t="array" ref="DK917">MIN(IF(($G$3:$DJ$3="单价")*(G917:DJ917&lt;&gt;0),G917:DJ917))</f>
        <v>0</v>
      </c>
      <c r="DL917" s="97">
        <f t="array" ref="DL917">MAX(IF($G$3:$DJ$3="单价",G917:DJ917))</f>
        <v>0</v>
      </c>
      <c r="DM917" s="115">
        <f t="shared" si="593"/>
        <v>0</v>
      </c>
      <c r="DN917" s="127"/>
      <c r="DO917" s="2"/>
      <c r="DP917" s="11">
        <f t="shared" si="594"/>
        <v>0</v>
      </c>
      <c r="DQ917" s="11">
        <f t="shared" si="595"/>
        <v>0</v>
      </c>
      <c r="DR917" s="11"/>
      <c r="DS917" s="11"/>
      <c r="DT917" s="11"/>
      <c r="DU917" s="2"/>
      <c r="DV917" s="2"/>
      <c r="DW917" s="2"/>
      <c r="DX917" s="2"/>
      <c r="DY917" s="2"/>
    </row>
    <row r="918" spans="1:129" ht="18" hidden="1" customHeight="1" outlineLevel="1" x14ac:dyDescent="0.15">
      <c r="A918" s="2"/>
      <c r="B918" s="53">
        <f t="shared" si="558"/>
        <v>914</v>
      </c>
      <c r="C918" s="5"/>
      <c r="D918" s="6"/>
      <c r="E918" s="7"/>
      <c r="F918" s="8"/>
      <c r="G918" s="111"/>
      <c r="H918" s="112"/>
      <c r="I918" s="113">
        <f t="shared" si="561"/>
        <v>0</v>
      </c>
      <c r="J918" s="114">
        <f t="shared" si="562"/>
        <v>0</v>
      </c>
      <c r="K918" s="115">
        <f t="shared" si="559"/>
        <v>0</v>
      </c>
      <c r="L918" s="113">
        <f t="shared" si="563"/>
        <v>0</v>
      </c>
      <c r="M918" s="114">
        <f t="shared" si="564"/>
        <v>0</v>
      </c>
      <c r="N918" s="115">
        <f t="shared" si="560"/>
        <v>0</v>
      </c>
      <c r="O918" s="113">
        <f t="shared" si="565"/>
        <v>0</v>
      </c>
      <c r="P918" s="116">
        <f t="shared" si="566"/>
        <v>0</v>
      </c>
      <c r="Q918" s="117">
        <f t="shared" si="567"/>
        <v>0</v>
      </c>
      <c r="R918" s="118">
        <f t="shared" si="568"/>
        <v>0</v>
      </c>
      <c r="S918" s="111"/>
      <c r="T918" s="112"/>
      <c r="U918" s="119">
        <f t="shared" si="569"/>
        <v>0</v>
      </c>
      <c r="V918" s="120"/>
      <c r="W918" s="115">
        <f>IFERROR(IF(V918="",0,(SUMIF($G$3:U$3,"金额-入",$G918:U918)-SUMIF($G$3:U$3,"金额-出",$G918:U918))/(SUMIF($G$3:U$3,"数量-入",$G918:U918)-SUMIF($G$3:U$3,"数量-出",$G918:U918))),0)</f>
        <v>0</v>
      </c>
      <c r="X918" s="115">
        <f t="shared" si="570"/>
        <v>0</v>
      </c>
      <c r="Y918" s="121"/>
      <c r="Z918" s="122"/>
      <c r="AA918" s="111"/>
      <c r="AB918" s="112"/>
      <c r="AC918" s="119">
        <f t="shared" si="571"/>
        <v>0</v>
      </c>
      <c r="AD918" s="120"/>
      <c r="AE918" s="115">
        <f>IFERROR(IF(AD918="",0,(SUMIF($G$3:AC$3,"金额-入",$G918:AC918)-SUMIF($G$3:AC$3,"金额-出",$G918:AC918))/(SUMIF($G$3:AC$3,"数量-入",$G918:AC918)-SUMIF($G$3:AC$3,"数量-出",$G918:AC918))),0)</f>
        <v>0</v>
      </c>
      <c r="AF918" s="115">
        <f t="shared" si="572"/>
        <v>0</v>
      </c>
      <c r="AG918" s="121"/>
      <c r="AH918" s="122"/>
      <c r="AI918" s="123"/>
      <c r="AJ918" s="112"/>
      <c r="AK918" s="119">
        <f t="shared" si="573"/>
        <v>0</v>
      </c>
      <c r="AL918" s="124"/>
      <c r="AM918" s="115">
        <f>IFERROR(IF(AL918="",0,(SUMIF($G$3:AK$3,"金额-入",$G918:AK918)-SUMIF($G$3:AK$3,"金额-出",$G918:AK918))/(SUMIF($G$3:AK$3,"数量-入",$G918:AK918)-SUMIF($G$3:AK$3,"数量-出",$G918:AK918))),0)</f>
        <v>0</v>
      </c>
      <c r="AN918" s="115">
        <f t="shared" si="574"/>
        <v>0</v>
      </c>
      <c r="AO918" s="125"/>
      <c r="AP918" s="126"/>
      <c r="AQ918" s="123"/>
      <c r="AR918" s="112"/>
      <c r="AS918" s="119">
        <f t="shared" si="575"/>
        <v>0</v>
      </c>
      <c r="AT918" s="124"/>
      <c r="AU918" s="115">
        <f>IFERROR(IF(AT918="",0,(SUMIF($G$3:AS$3,"金额-入",$G918:AS918)-SUMIF($G$3:AS$3,"金额-出",$G918:AS918))/(SUMIF($G$3:AS$3,"数量-入",$G918:AS918)-SUMIF($G$3:AS$3,"数量-出",$G918:AS918))),0)</f>
        <v>0</v>
      </c>
      <c r="AV918" s="115">
        <f t="shared" si="576"/>
        <v>0</v>
      </c>
      <c r="AW918" s="125"/>
      <c r="AX918" s="126"/>
      <c r="AY918" s="123"/>
      <c r="AZ918" s="112"/>
      <c r="BA918" s="119">
        <f t="shared" si="577"/>
        <v>0</v>
      </c>
      <c r="BB918" s="124"/>
      <c r="BC918" s="115">
        <f>IFERROR(IF(BB918="",0,(SUMIF($G$3:BA$3,"金额-入",$G918:BA918)-SUMIF($G$3:BA$3,"金额-出",$G918:BA918))/(SUMIF($G$3:BA$3,"数量-入",$G918:BA918)-SUMIF($G$3:BA$3,"数量-出",$G918:BA918))),0)</f>
        <v>0</v>
      </c>
      <c r="BD918" s="115">
        <f t="shared" si="578"/>
        <v>0</v>
      </c>
      <c r="BE918" s="125"/>
      <c r="BF918" s="126"/>
      <c r="BG918" s="123"/>
      <c r="BH918" s="112"/>
      <c r="BI918" s="119">
        <f t="shared" si="579"/>
        <v>0</v>
      </c>
      <c r="BJ918" s="124"/>
      <c r="BK918" s="115">
        <f>IFERROR(IF(BJ918="",0,(SUMIF($G$3:BI$3,"金额-入",$G918:BI918)-SUMIF($G$3:BI$3,"金额-出",$G918:BI918))/(SUMIF($G$3:BI$3,"数量-入",$G918:BI918)-SUMIF($G$3:BI$3,"数量-出",$G918:BI918))),0)</f>
        <v>0</v>
      </c>
      <c r="BL918" s="115">
        <f t="shared" si="580"/>
        <v>0</v>
      </c>
      <c r="BM918" s="125"/>
      <c r="BN918" s="126"/>
      <c r="BO918" s="123"/>
      <c r="BP918" s="112"/>
      <c r="BQ918" s="119">
        <f t="shared" si="581"/>
        <v>0</v>
      </c>
      <c r="BR918" s="124"/>
      <c r="BS918" s="115">
        <f>IFERROR(IF(BR918="",0,(SUMIF($G$3:BQ$3,"金额-入",$G918:BQ918)-SUMIF($G$3:BQ$3,"金额-出",$G918:BQ918))/(SUMIF($G$3:BQ$3,"数量-入",$G918:BQ918)-SUMIF($G$3:BQ$3,"数量-出",$G918:BQ918))),0)</f>
        <v>0</v>
      </c>
      <c r="BT918" s="115">
        <f t="shared" si="582"/>
        <v>0</v>
      </c>
      <c r="BU918" s="125"/>
      <c r="BV918" s="126"/>
      <c r="BW918" s="123"/>
      <c r="BX918" s="112"/>
      <c r="BY918" s="119">
        <f t="shared" si="583"/>
        <v>0</v>
      </c>
      <c r="BZ918" s="124"/>
      <c r="CA918" s="115">
        <f>IFERROR(IF(BZ918="",0,(SUMIF($G$3:BY$3,"金额-入",$G918:BY918)-SUMIF($G$3:BY$3,"金额-出",$G918:BY918))/(SUMIF($G$3:BY$3,"数量-入",$G918:BY918)-SUMIF($G$3:BY$3,"数量-出",$G918:BY918))),0)</f>
        <v>0</v>
      </c>
      <c r="CB918" s="115">
        <f t="shared" si="584"/>
        <v>0</v>
      </c>
      <c r="CC918" s="125"/>
      <c r="CD918" s="126"/>
      <c r="CE918" s="123"/>
      <c r="CF918" s="112"/>
      <c r="CG918" s="119">
        <f t="shared" si="585"/>
        <v>0</v>
      </c>
      <c r="CH918" s="124"/>
      <c r="CI918" s="115">
        <f>IFERROR(IF(CH918="",0,(SUMIF($G$3:CG$3,"金额-入",$G918:CG918)-SUMIF($G$3:CG$3,"金额-出",$G918:CG918))/(SUMIF($G$3:CG$3,"数量-入",$G918:CG918)-SUMIF($G$3:CG$3,"数量-出",$G918:CG918))),0)</f>
        <v>0</v>
      </c>
      <c r="CJ918" s="115">
        <f t="shared" si="586"/>
        <v>0</v>
      </c>
      <c r="CK918" s="125"/>
      <c r="CL918" s="126"/>
      <c r="CM918" s="123"/>
      <c r="CN918" s="112"/>
      <c r="CO918" s="119">
        <f t="shared" si="587"/>
        <v>0</v>
      </c>
      <c r="CP918" s="124"/>
      <c r="CQ918" s="115">
        <f>IFERROR(IF(CP918="",0,(SUMIF($G$3:CO$3,"金额-入",$G918:CO918)-SUMIF($G$3:CO$3,"金额-出",$G918:CO918))/(SUMIF($G$3:CO$3,"数量-入",$G918:CO918)-SUMIF($G$3:CO$3,"数量-出",$G918:CO918))),0)</f>
        <v>0</v>
      </c>
      <c r="CR918" s="115">
        <f t="shared" si="588"/>
        <v>0</v>
      </c>
      <c r="CS918" s="125"/>
      <c r="CT918" s="126"/>
      <c r="CU918" s="123"/>
      <c r="CV918" s="112"/>
      <c r="CW918" s="119">
        <f t="shared" si="589"/>
        <v>0</v>
      </c>
      <c r="CX918" s="124"/>
      <c r="CY918" s="115">
        <f>IFERROR(IF(CX918="",0,(SUMIF($G$3:CW$3,"金额-入",$G918:CW918)-SUMIF($G$3:CW$3,"金额-出",$G918:CW918))/(SUMIF($G$3:CW$3,"数量-入",$G918:CW918)-SUMIF($G$3:CW$3,"数量-出",$G918:CW918))),0)</f>
        <v>0</v>
      </c>
      <c r="CZ918" s="115">
        <f t="shared" si="590"/>
        <v>0</v>
      </c>
      <c r="DA918" s="125"/>
      <c r="DB918" s="126"/>
      <c r="DC918" s="123"/>
      <c r="DD918" s="112"/>
      <c r="DE918" s="119">
        <f t="shared" si="591"/>
        <v>0</v>
      </c>
      <c r="DF918" s="124"/>
      <c r="DG918" s="115">
        <f>IFERROR(IF(DF918="",0,(SUMIF($G$3:DE$3,"金额-入",$G918:DE918)-SUMIF($G$3:DE$3,"金额-出",$G918:DE918))/(SUMIF($G$3:DE$3,"数量-入",$G918:DE918)-SUMIF($G$3:DE$3,"数量-出",$G918:DE918))),0)</f>
        <v>0</v>
      </c>
      <c r="DH918" s="115">
        <f t="shared" si="592"/>
        <v>0</v>
      </c>
      <c r="DI918" s="125"/>
      <c r="DJ918" s="126"/>
      <c r="DK918" s="109">
        <f t="array" ref="DK918">MIN(IF(($G$3:$DJ$3="单价")*(G918:DJ918&lt;&gt;0),G918:DJ918))</f>
        <v>0</v>
      </c>
      <c r="DL918" s="97">
        <f t="array" ref="DL918">MAX(IF($G$3:$DJ$3="单价",G918:DJ918))</f>
        <v>0</v>
      </c>
      <c r="DM918" s="115">
        <f t="shared" si="593"/>
        <v>0</v>
      </c>
      <c r="DN918" s="127"/>
      <c r="DO918" s="2"/>
      <c r="DP918" s="11">
        <f t="shared" si="594"/>
        <v>0</v>
      </c>
      <c r="DQ918" s="11">
        <f t="shared" si="595"/>
        <v>0</v>
      </c>
      <c r="DR918" s="11"/>
      <c r="DS918" s="11"/>
      <c r="DT918" s="11"/>
      <c r="DU918" s="2"/>
      <c r="DV918" s="2"/>
      <c r="DW918" s="2"/>
      <c r="DX918" s="2"/>
      <c r="DY918" s="2"/>
    </row>
    <row r="919" spans="1:129" ht="18" hidden="1" customHeight="1" outlineLevel="1" x14ac:dyDescent="0.15">
      <c r="A919" s="2"/>
      <c r="B919" s="53">
        <f t="shared" si="558"/>
        <v>915</v>
      </c>
      <c r="C919" s="5"/>
      <c r="D919" s="6"/>
      <c r="E919" s="7"/>
      <c r="F919" s="8"/>
      <c r="G919" s="111"/>
      <c r="H919" s="112"/>
      <c r="I919" s="113">
        <f t="shared" si="561"/>
        <v>0</v>
      </c>
      <c r="J919" s="114">
        <f t="shared" si="562"/>
        <v>0</v>
      </c>
      <c r="K919" s="115">
        <f t="shared" si="559"/>
        <v>0</v>
      </c>
      <c r="L919" s="113">
        <f t="shared" si="563"/>
        <v>0</v>
      </c>
      <c r="M919" s="114">
        <f t="shared" si="564"/>
        <v>0</v>
      </c>
      <c r="N919" s="115">
        <f t="shared" si="560"/>
        <v>0</v>
      </c>
      <c r="O919" s="113">
        <f t="shared" si="565"/>
        <v>0</v>
      </c>
      <c r="P919" s="116">
        <f t="shared" si="566"/>
        <v>0</v>
      </c>
      <c r="Q919" s="117">
        <f t="shared" si="567"/>
        <v>0</v>
      </c>
      <c r="R919" s="118">
        <f t="shared" si="568"/>
        <v>0</v>
      </c>
      <c r="S919" s="111"/>
      <c r="T919" s="112"/>
      <c r="U919" s="119">
        <f t="shared" si="569"/>
        <v>0</v>
      </c>
      <c r="V919" s="120"/>
      <c r="W919" s="115">
        <f>IFERROR(IF(V919="",0,(SUMIF($G$3:U$3,"金额-入",$G919:U919)-SUMIF($G$3:U$3,"金额-出",$G919:U919))/(SUMIF($G$3:U$3,"数量-入",$G919:U919)-SUMIF($G$3:U$3,"数量-出",$G919:U919))),0)</f>
        <v>0</v>
      </c>
      <c r="X919" s="115">
        <f t="shared" si="570"/>
        <v>0</v>
      </c>
      <c r="Y919" s="121"/>
      <c r="Z919" s="122"/>
      <c r="AA919" s="111"/>
      <c r="AB919" s="112"/>
      <c r="AC919" s="119">
        <f t="shared" si="571"/>
        <v>0</v>
      </c>
      <c r="AD919" s="120"/>
      <c r="AE919" s="115">
        <f>IFERROR(IF(AD919="",0,(SUMIF($G$3:AC$3,"金额-入",$G919:AC919)-SUMIF($G$3:AC$3,"金额-出",$G919:AC919))/(SUMIF($G$3:AC$3,"数量-入",$G919:AC919)-SUMIF($G$3:AC$3,"数量-出",$G919:AC919))),0)</f>
        <v>0</v>
      </c>
      <c r="AF919" s="115">
        <f t="shared" si="572"/>
        <v>0</v>
      </c>
      <c r="AG919" s="121"/>
      <c r="AH919" s="122"/>
      <c r="AI919" s="123"/>
      <c r="AJ919" s="112"/>
      <c r="AK919" s="119">
        <f t="shared" si="573"/>
        <v>0</v>
      </c>
      <c r="AL919" s="124"/>
      <c r="AM919" s="115">
        <f>IFERROR(IF(AL919="",0,(SUMIF($G$3:AK$3,"金额-入",$G919:AK919)-SUMIF($G$3:AK$3,"金额-出",$G919:AK919))/(SUMIF($G$3:AK$3,"数量-入",$G919:AK919)-SUMIF($G$3:AK$3,"数量-出",$G919:AK919))),0)</f>
        <v>0</v>
      </c>
      <c r="AN919" s="115">
        <f t="shared" si="574"/>
        <v>0</v>
      </c>
      <c r="AO919" s="125"/>
      <c r="AP919" s="126"/>
      <c r="AQ919" s="123"/>
      <c r="AR919" s="112"/>
      <c r="AS919" s="119">
        <f t="shared" si="575"/>
        <v>0</v>
      </c>
      <c r="AT919" s="124"/>
      <c r="AU919" s="115">
        <f>IFERROR(IF(AT919="",0,(SUMIF($G$3:AS$3,"金额-入",$G919:AS919)-SUMIF($G$3:AS$3,"金额-出",$G919:AS919))/(SUMIF($G$3:AS$3,"数量-入",$G919:AS919)-SUMIF($G$3:AS$3,"数量-出",$G919:AS919))),0)</f>
        <v>0</v>
      </c>
      <c r="AV919" s="115">
        <f t="shared" si="576"/>
        <v>0</v>
      </c>
      <c r="AW919" s="125"/>
      <c r="AX919" s="126"/>
      <c r="AY919" s="123"/>
      <c r="AZ919" s="112"/>
      <c r="BA919" s="119">
        <f t="shared" si="577"/>
        <v>0</v>
      </c>
      <c r="BB919" s="124"/>
      <c r="BC919" s="115">
        <f>IFERROR(IF(BB919="",0,(SUMIF($G$3:BA$3,"金额-入",$G919:BA919)-SUMIF($G$3:BA$3,"金额-出",$G919:BA919))/(SUMIF($G$3:BA$3,"数量-入",$G919:BA919)-SUMIF($G$3:BA$3,"数量-出",$G919:BA919))),0)</f>
        <v>0</v>
      </c>
      <c r="BD919" s="115">
        <f t="shared" si="578"/>
        <v>0</v>
      </c>
      <c r="BE919" s="125"/>
      <c r="BF919" s="126"/>
      <c r="BG919" s="123"/>
      <c r="BH919" s="112"/>
      <c r="BI919" s="119">
        <f t="shared" si="579"/>
        <v>0</v>
      </c>
      <c r="BJ919" s="124"/>
      <c r="BK919" s="115">
        <f>IFERROR(IF(BJ919="",0,(SUMIF($G$3:BI$3,"金额-入",$G919:BI919)-SUMIF($G$3:BI$3,"金额-出",$G919:BI919))/(SUMIF($G$3:BI$3,"数量-入",$G919:BI919)-SUMIF($G$3:BI$3,"数量-出",$G919:BI919))),0)</f>
        <v>0</v>
      </c>
      <c r="BL919" s="115">
        <f t="shared" si="580"/>
        <v>0</v>
      </c>
      <c r="BM919" s="125"/>
      <c r="BN919" s="126"/>
      <c r="BO919" s="123"/>
      <c r="BP919" s="112"/>
      <c r="BQ919" s="119">
        <f t="shared" si="581"/>
        <v>0</v>
      </c>
      <c r="BR919" s="124"/>
      <c r="BS919" s="115">
        <f>IFERROR(IF(BR919="",0,(SUMIF($G$3:BQ$3,"金额-入",$G919:BQ919)-SUMIF($G$3:BQ$3,"金额-出",$G919:BQ919))/(SUMIF($G$3:BQ$3,"数量-入",$G919:BQ919)-SUMIF($G$3:BQ$3,"数量-出",$G919:BQ919))),0)</f>
        <v>0</v>
      </c>
      <c r="BT919" s="115">
        <f t="shared" si="582"/>
        <v>0</v>
      </c>
      <c r="BU919" s="125"/>
      <c r="BV919" s="126"/>
      <c r="BW919" s="123"/>
      <c r="BX919" s="112"/>
      <c r="BY919" s="119">
        <f t="shared" si="583"/>
        <v>0</v>
      </c>
      <c r="BZ919" s="124"/>
      <c r="CA919" s="115">
        <f>IFERROR(IF(BZ919="",0,(SUMIF($G$3:BY$3,"金额-入",$G919:BY919)-SUMIF($G$3:BY$3,"金额-出",$G919:BY919))/(SUMIF($G$3:BY$3,"数量-入",$G919:BY919)-SUMIF($G$3:BY$3,"数量-出",$G919:BY919))),0)</f>
        <v>0</v>
      </c>
      <c r="CB919" s="115">
        <f t="shared" si="584"/>
        <v>0</v>
      </c>
      <c r="CC919" s="125"/>
      <c r="CD919" s="126"/>
      <c r="CE919" s="123"/>
      <c r="CF919" s="112"/>
      <c r="CG919" s="119">
        <f t="shared" si="585"/>
        <v>0</v>
      </c>
      <c r="CH919" s="124"/>
      <c r="CI919" s="115">
        <f>IFERROR(IF(CH919="",0,(SUMIF($G$3:CG$3,"金额-入",$G919:CG919)-SUMIF($G$3:CG$3,"金额-出",$G919:CG919))/(SUMIF($G$3:CG$3,"数量-入",$G919:CG919)-SUMIF($G$3:CG$3,"数量-出",$G919:CG919))),0)</f>
        <v>0</v>
      </c>
      <c r="CJ919" s="115">
        <f t="shared" si="586"/>
        <v>0</v>
      </c>
      <c r="CK919" s="125"/>
      <c r="CL919" s="126"/>
      <c r="CM919" s="123"/>
      <c r="CN919" s="112"/>
      <c r="CO919" s="119">
        <f t="shared" si="587"/>
        <v>0</v>
      </c>
      <c r="CP919" s="124"/>
      <c r="CQ919" s="115">
        <f>IFERROR(IF(CP919="",0,(SUMIF($G$3:CO$3,"金额-入",$G919:CO919)-SUMIF($G$3:CO$3,"金额-出",$G919:CO919))/(SUMIF($G$3:CO$3,"数量-入",$G919:CO919)-SUMIF($G$3:CO$3,"数量-出",$G919:CO919))),0)</f>
        <v>0</v>
      </c>
      <c r="CR919" s="115">
        <f t="shared" si="588"/>
        <v>0</v>
      </c>
      <c r="CS919" s="125"/>
      <c r="CT919" s="126"/>
      <c r="CU919" s="123"/>
      <c r="CV919" s="112"/>
      <c r="CW919" s="119">
        <f t="shared" si="589"/>
        <v>0</v>
      </c>
      <c r="CX919" s="124"/>
      <c r="CY919" s="115">
        <f>IFERROR(IF(CX919="",0,(SUMIF($G$3:CW$3,"金额-入",$G919:CW919)-SUMIF($G$3:CW$3,"金额-出",$G919:CW919))/(SUMIF($G$3:CW$3,"数量-入",$G919:CW919)-SUMIF($G$3:CW$3,"数量-出",$G919:CW919))),0)</f>
        <v>0</v>
      </c>
      <c r="CZ919" s="115">
        <f t="shared" si="590"/>
        <v>0</v>
      </c>
      <c r="DA919" s="125"/>
      <c r="DB919" s="126"/>
      <c r="DC919" s="123"/>
      <c r="DD919" s="112"/>
      <c r="DE919" s="119">
        <f t="shared" si="591"/>
        <v>0</v>
      </c>
      <c r="DF919" s="124"/>
      <c r="DG919" s="115">
        <f>IFERROR(IF(DF919="",0,(SUMIF($G$3:DE$3,"金额-入",$G919:DE919)-SUMIF($G$3:DE$3,"金额-出",$G919:DE919))/(SUMIF($G$3:DE$3,"数量-入",$G919:DE919)-SUMIF($G$3:DE$3,"数量-出",$G919:DE919))),0)</f>
        <v>0</v>
      </c>
      <c r="DH919" s="115">
        <f t="shared" si="592"/>
        <v>0</v>
      </c>
      <c r="DI919" s="125"/>
      <c r="DJ919" s="126"/>
      <c r="DK919" s="109">
        <f t="array" ref="DK919">MIN(IF(($G$3:$DJ$3="单价")*(G919:DJ919&lt;&gt;0),G919:DJ919))</f>
        <v>0</v>
      </c>
      <c r="DL919" s="97">
        <f t="array" ref="DL919">MAX(IF($G$3:$DJ$3="单价",G919:DJ919))</f>
        <v>0</v>
      </c>
      <c r="DM919" s="115">
        <f t="shared" si="593"/>
        <v>0</v>
      </c>
      <c r="DN919" s="127"/>
      <c r="DO919" s="2"/>
      <c r="DP919" s="11">
        <f t="shared" si="594"/>
        <v>0</v>
      </c>
      <c r="DQ919" s="11">
        <f t="shared" si="595"/>
        <v>0</v>
      </c>
      <c r="DR919" s="11"/>
      <c r="DS919" s="11"/>
      <c r="DT919" s="11"/>
      <c r="DU919" s="2"/>
      <c r="DV919" s="2"/>
      <c r="DW919" s="2"/>
      <c r="DX919" s="2"/>
      <c r="DY919" s="2"/>
    </row>
    <row r="920" spans="1:129" ht="18" hidden="1" customHeight="1" outlineLevel="1" x14ac:dyDescent="0.15">
      <c r="A920" s="2"/>
      <c r="B920" s="53">
        <f t="shared" si="558"/>
        <v>916</v>
      </c>
      <c r="C920" s="5"/>
      <c r="D920" s="6"/>
      <c r="E920" s="7"/>
      <c r="F920" s="8"/>
      <c r="G920" s="111"/>
      <c r="H920" s="112"/>
      <c r="I920" s="113">
        <f t="shared" si="561"/>
        <v>0</v>
      </c>
      <c r="J920" s="114">
        <f t="shared" si="562"/>
        <v>0</v>
      </c>
      <c r="K920" s="115">
        <f t="shared" si="559"/>
        <v>0</v>
      </c>
      <c r="L920" s="113">
        <f t="shared" si="563"/>
        <v>0</v>
      </c>
      <c r="M920" s="114">
        <f t="shared" si="564"/>
        <v>0</v>
      </c>
      <c r="N920" s="115">
        <f t="shared" si="560"/>
        <v>0</v>
      </c>
      <c r="O920" s="113">
        <f t="shared" si="565"/>
        <v>0</v>
      </c>
      <c r="P920" s="116">
        <f t="shared" si="566"/>
        <v>0</v>
      </c>
      <c r="Q920" s="117">
        <f t="shared" si="567"/>
        <v>0</v>
      </c>
      <c r="R920" s="118">
        <f t="shared" si="568"/>
        <v>0</v>
      </c>
      <c r="S920" s="111"/>
      <c r="T920" s="112"/>
      <c r="U920" s="119">
        <f t="shared" si="569"/>
        <v>0</v>
      </c>
      <c r="V920" s="120"/>
      <c r="W920" s="115">
        <f>IFERROR(IF(V920="",0,(SUMIF($G$3:U$3,"金额-入",$G920:U920)-SUMIF($G$3:U$3,"金额-出",$G920:U920))/(SUMIF($G$3:U$3,"数量-入",$G920:U920)-SUMIF($G$3:U$3,"数量-出",$G920:U920))),0)</f>
        <v>0</v>
      </c>
      <c r="X920" s="115">
        <f t="shared" si="570"/>
        <v>0</v>
      </c>
      <c r="Y920" s="121"/>
      <c r="Z920" s="122"/>
      <c r="AA920" s="111"/>
      <c r="AB920" s="112"/>
      <c r="AC920" s="119">
        <f t="shared" si="571"/>
        <v>0</v>
      </c>
      <c r="AD920" s="120"/>
      <c r="AE920" s="115">
        <f>IFERROR(IF(AD920="",0,(SUMIF($G$3:AC$3,"金额-入",$G920:AC920)-SUMIF($G$3:AC$3,"金额-出",$G920:AC920))/(SUMIF($G$3:AC$3,"数量-入",$G920:AC920)-SUMIF($G$3:AC$3,"数量-出",$G920:AC920))),0)</f>
        <v>0</v>
      </c>
      <c r="AF920" s="115">
        <f t="shared" si="572"/>
        <v>0</v>
      </c>
      <c r="AG920" s="121"/>
      <c r="AH920" s="122"/>
      <c r="AI920" s="123"/>
      <c r="AJ920" s="112"/>
      <c r="AK920" s="119">
        <f t="shared" si="573"/>
        <v>0</v>
      </c>
      <c r="AL920" s="124"/>
      <c r="AM920" s="115">
        <f>IFERROR(IF(AL920="",0,(SUMIF($G$3:AK$3,"金额-入",$G920:AK920)-SUMIF($G$3:AK$3,"金额-出",$G920:AK920))/(SUMIF($G$3:AK$3,"数量-入",$G920:AK920)-SUMIF($G$3:AK$3,"数量-出",$G920:AK920))),0)</f>
        <v>0</v>
      </c>
      <c r="AN920" s="115">
        <f t="shared" si="574"/>
        <v>0</v>
      </c>
      <c r="AO920" s="125"/>
      <c r="AP920" s="126"/>
      <c r="AQ920" s="123"/>
      <c r="AR920" s="112"/>
      <c r="AS920" s="119">
        <f t="shared" si="575"/>
        <v>0</v>
      </c>
      <c r="AT920" s="124"/>
      <c r="AU920" s="115">
        <f>IFERROR(IF(AT920="",0,(SUMIF($G$3:AS$3,"金额-入",$G920:AS920)-SUMIF($G$3:AS$3,"金额-出",$G920:AS920))/(SUMIF($G$3:AS$3,"数量-入",$G920:AS920)-SUMIF($G$3:AS$3,"数量-出",$G920:AS920))),0)</f>
        <v>0</v>
      </c>
      <c r="AV920" s="115">
        <f t="shared" si="576"/>
        <v>0</v>
      </c>
      <c r="AW920" s="125"/>
      <c r="AX920" s="126"/>
      <c r="AY920" s="123"/>
      <c r="AZ920" s="112"/>
      <c r="BA920" s="119">
        <f t="shared" si="577"/>
        <v>0</v>
      </c>
      <c r="BB920" s="124"/>
      <c r="BC920" s="115">
        <f>IFERROR(IF(BB920="",0,(SUMIF($G$3:BA$3,"金额-入",$G920:BA920)-SUMIF($G$3:BA$3,"金额-出",$G920:BA920))/(SUMIF($G$3:BA$3,"数量-入",$G920:BA920)-SUMIF($G$3:BA$3,"数量-出",$G920:BA920))),0)</f>
        <v>0</v>
      </c>
      <c r="BD920" s="115">
        <f t="shared" si="578"/>
        <v>0</v>
      </c>
      <c r="BE920" s="125"/>
      <c r="BF920" s="126"/>
      <c r="BG920" s="123"/>
      <c r="BH920" s="112"/>
      <c r="BI920" s="119">
        <f t="shared" si="579"/>
        <v>0</v>
      </c>
      <c r="BJ920" s="124"/>
      <c r="BK920" s="115">
        <f>IFERROR(IF(BJ920="",0,(SUMIF($G$3:BI$3,"金额-入",$G920:BI920)-SUMIF($G$3:BI$3,"金额-出",$G920:BI920))/(SUMIF($G$3:BI$3,"数量-入",$G920:BI920)-SUMIF($G$3:BI$3,"数量-出",$G920:BI920))),0)</f>
        <v>0</v>
      </c>
      <c r="BL920" s="115">
        <f t="shared" si="580"/>
        <v>0</v>
      </c>
      <c r="BM920" s="125"/>
      <c r="BN920" s="126"/>
      <c r="BO920" s="123"/>
      <c r="BP920" s="112"/>
      <c r="BQ920" s="119">
        <f t="shared" si="581"/>
        <v>0</v>
      </c>
      <c r="BR920" s="124"/>
      <c r="BS920" s="115">
        <f>IFERROR(IF(BR920="",0,(SUMIF($G$3:BQ$3,"金额-入",$G920:BQ920)-SUMIF($G$3:BQ$3,"金额-出",$G920:BQ920))/(SUMIF($G$3:BQ$3,"数量-入",$G920:BQ920)-SUMIF($G$3:BQ$3,"数量-出",$G920:BQ920))),0)</f>
        <v>0</v>
      </c>
      <c r="BT920" s="115">
        <f t="shared" si="582"/>
        <v>0</v>
      </c>
      <c r="BU920" s="125"/>
      <c r="BV920" s="126"/>
      <c r="BW920" s="123"/>
      <c r="BX920" s="112"/>
      <c r="BY920" s="119">
        <f t="shared" si="583"/>
        <v>0</v>
      </c>
      <c r="BZ920" s="124"/>
      <c r="CA920" s="115">
        <f>IFERROR(IF(BZ920="",0,(SUMIF($G$3:BY$3,"金额-入",$G920:BY920)-SUMIF($G$3:BY$3,"金额-出",$G920:BY920))/(SUMIF($G$3:BY$3,"数量-入",$G920:BY920)-SUMIF($G$3:BY$3,"数量-出",$G920:BY920))),0)</f>
        <v>0</v>
      </c>
      <c r="CB920" s="115">
        <f t="shared" si="584"/>
        <v>0</v>
      </c>
      <c r="CC920" s="125"/>
      <c r="CD920" s="126"/>
      <c r="CE920" s="123"/>
      <c r="CF920" s="112"/>
      <c r="CG920" s="119">
        <f t="shared" si="585"/>
        <v>0</v>
      </c>
      <c r="CH920" s="124"/>
      <c r="CI920" s="115">
        <f>IFERROR(IF(CH920="",0,(SUMIF($G$3:CG$3,"金额-入",$G920:CG920)-SUMIF($G$3:CG$3,"金额-出",$G920:CG920))/(SUMIF($G$3:CG$3,"数量-入",$G920:CG920)-SUMIF($G$3:CG$3,"数量-出",$G920:CG920))),0)</f>
        <v>0</v>
      </c>
      <c r="CJ920" s="115">
        <f t="shared" si="586"/>
        <v>0</v>
      </c>
      <c r="CK920" s="125"/>
      <c r="CL920" s="126"/>
      <c r="CM920" s="123"/>
      <c r="CN920" s="112"/>
      <c r="CO920" s="119">
        <f t="shared" si="587"/>
        <v>0</v>
      </c>
      <c r="CP920" s="124"/>
      <c r="CQ920" s="115">
        <f>IFERROR(IF(CP920="",0,(SUMIF($G$3:CO$3,"金额-入",$G920:CO920)-SUMIF($G$3:CO$3,"金额-出",$G920:CO920))/(SUMIF($G$3:CO$3,"数量-入",$G920:CO920)-SUMIF($G$3:CO$3,"数量-出",$G920:CO920))),0)</f>
        <v>0</v>
      </c>
      <c r="CR920" s="115">
        <f t="shared" si="588"/>
        <v>0</v>
      </c>
      <c r="CS920" s="125"/>
      <c r="CT920" s="126"/>
      <c r="CU920" s="123"/>
      <c r="CV920" s="112"/>
      <c r="CW920" s="119">
        <f t="shared" si="589"/>
        <v>0</v>
      </c>
      <c r="CX920" s="124"/>
      <c r="CY920" s="115">
        <f>IFERROR(IF(CX920="",0,(SUMIF($G$3:CW$3,"金额-入",$G920:CW920)-SUMIF($G$3:CW$3,"金额-出",$G920:CW920))/(SUMIF($G$3:CW$3,"数量-入",$G920:CW920)-SUMIF($G$3:CW$3,"数量-出",$G920:CW920))),0)</f>
        <v>0</v>
      </c>
      <c r="CZ920" s="115">
        <f t="shared" si="590"/>
        <v>0</v>
      </c>
      <c r="DA920" s="125"/>
      <c r="DB920" s="126"/>
      <c r="DC920" s="123"/>
      <c r="DD920" s="112"/>
      <c r="DE920" s="119">
        <f t="shared" si="591"/>
        <v>0</v>
      </c>
      <c r="DF920" s="124"/>
      <c r="DG920" s="115">
        <f>IFERROR(IF(DF920="",0,(SUMIF($G$3:DE$3,"金额-入",$G920:DE920)-SUMIF($G$3:DE$3,"金额-出",$G920:DE920))/(SUMIF($G$3:DE$3,"数量-入",$G920:DE920)-SUMIF($G$3:DE$3,"数量-出",$G920:DE920))),0)</f>
        <v>0</v>
      </c>
      <c r="DH920" s="115">
        <f t="shared" si="592"/>
        <v>0</v>
      </c>
      <c r="DI920" s="125"/>
      <c r="DJ920" s="126"/>
      <c r="DK920" s="109">
        <f t="array" ref="DK920">MIN(IF(($G$3:$DJ$3="单价")*(G920:DJ920&lt;&gt;0),G920:DJ920))</f>
        <v>0</v>
      </c>
      <c r="DL920" s="97">
        <f t="array" ref="DL920">MAX(IF($G$3:$DJ$3="单价",G920:DJ920))</f>
        <v>0</v>
      </c>
      <c r="DM920" s="115">
        <f t="shared" si="593"/>
        <v>0</v>
      </c>
      <c r="DN920" s="127"/>
      <c r="DO920" s="2"/>
      <c r="DP920" s="11">
        <f t="shared" si="594"/>
        <v>0</v>
      </c>
      <c r="DQ920" s="11">
        <f t="shared" si="595"/>
        <v>0</v>
      </c>
      <c r="DR920" s="11"/>
      <c r="DS920" s="11"/>
      <c r="DT920" s="11"/>
      <c r="DU920" s="2"/>
      <c r="DV920" s="2"/>
      <c r="DW920" s="2"/>
      <c r="DX920" s="2"/>
      <c r="DY920" s="2"/>
    </row>
    <row r="921" spans="1:129" ht="18" hidden="1" customHeight="1" outlineLevel="1" x14ac:dyDescent="0.15">
      <c r="A921" s="2"/>
      <c r="B921" s="53">
        <f t="shared" si="558"/>
        <v>917</v>
      </c>
      <c r="C921" s="5"/>
      <c r="D921" s="6"/>
      <c r="E921" s="7"/>
      <c r="F921" s="8"/>
      <c r="G921" s="111"/>
      <c r="H921" s="112"/>
      <c r="I921" s="113">
        <f t="shared" si="561"/>
        <v>0</v>
      </c>
      <c r="J921" s="114">
        <f t="shared" si="562"/>
        <v>0</v>
      </c>
      <c r="K921" s="115">
        <f t="shared" si="559"/>
        <v>0</v>
      </c>
      <c r="L921" s="113">
        <f t="shared" si="563"/>
        <v>0</v>
      </c>
      <c r="M921" s="114">
        <f t="shared" si="564"/>
        <v>0</v>
      </c>
      <c r="N921" s="115">
        <f t="shared" si="560"/>
        <v>0</v>
      </c>
      <c r="O921" s="113">
        <f t="shared" si="565"/>
        <v>0</v>
      </c>
      <c r="P921" s="116">
        <f t="shared" si="566"/>
        <v>0</v>
      </c>
      <c r="Q921" s="117">
        <f t="shared" si="567"/>
        <v>0</v>
      </c>
      <c r="R921" s="118">
        <f t="shared" si="568"/>
        <v>0</v>
      </c>
      <c r="S921" s="111"/>
      <c r="T921" s="112"/>
      <c r="U921" s="119">
        <f t="shared" si="569"/>
        <v>0</v>
      </c>
      <c r="V921" s="120"/>
      <c r="W921" s="115">
        <f>IFERROR(IF(V921="",0,(SUMIF($G$3:U$3,"金额-入",$G921:U921)-SUMIF($G$3:U$3,"金额-出",$G921:U921))/(SUMIF($G$3:U$3,"数量-入",$G921:U921)-SUMIF($G$3:U$3,"数量-出",$G921:U921))),0)</f>
        <v>0</v>
      </c>
      <c r="X921" s="115">
        <f t="shared" si="570"/>
        <v>0</v>
      </c>
      <c r="Y921" s="121"/>
      <c r="Z921" s="122"/>
      <c r="AA921" s="111"/>
      <c r="AB921" s="112"/>
      <c r="AC921" s="119">
        <f t="shared" si="571"/>
        <v>0</v>
      </c>
      <c r="AD921" s="120"/>
      <c r="AE921" s="115">
        <f>IFERROR(IF(AD921="",0,(SUMIF($G$3:AC$3,"金额-入",$G921:AC921)-SUMIF($G$3:AC$3,"金额-出",$G921:AC921))/(SUMIF($G$3:AC$3,"数量-入",$G921:AC921)-SUMIF($G$3:AC$3,"数量-出",$G921:AC921))),0)</f>
        <v>0</v>
      </c>
      <c r="AF921" s="115">
        <f t="shared" si="572"/>
        <v>0</v>
      </c>
      <c r="AG921" s="121"/>
      <c r="AH921" s="122"/>
      <c r="AI921" s="123"/>
      <c r="AJ921" s="112"/>
      <c r="AK921" s="119">
        <f t="shared" si="573"/>
        <v>0</v>
      </c>
      <c r="AL921" s="124"/>
      <c r="AM921" s="115">
        <f>IFERROR(IF(AL921="",0,(SUMIF($G$3:AK$3,"金额-入",$G921:AK921)-SUMIF($G$3:AK$3,"金额-出",$G921:AK921))/(SUMIF($G$3:AK$3,"数量-入",$G921:AK921)-SUMIF($G$3:AK$3,"数量-出",$G921:AK921))),0)</f>
        <v>0</v>
      </c>
      <c r="AN921" s="115">
        <f t="shared" si="574"/>
        <v>0</v>
      </c>
      <c r="AO921" s="125"/>
      <c r="AP921" s="126"/>
      <c r="AQ921" s="123"/>
      <c r="AR921" s="112"/>
      <c r="AS921" s="119">
        <f t="shared" si="575"/>
        <v>0</v>
      </c>
      <c r="AT921" s="124"/>
      <c r="AU921" s="115">
        <f>IFERROR(IF(AT921="",0,(SUMIF($G$3:AS$3,"金额-入",$G921:AS921)-SUMIF($G$3:AS$3,"金额-出",$G921:AS921))/(SUMIF($G$3:AS$3,"数量-入",$G921:AS921)-SUMIF($G$3:AS$3,"数量-出",$G921:AS921))),0)</f>
        <v>0</v>
      </c>
      <c r="AV921" s="115">
        <f t="shared" si="576"/>
        <v>0</v>
      </c>
      <c r="AW921" s="125"/>
      <c r="AX921" s="126"/>
      <c r="AY921" s="123"/>
      <c r="AZ921" s="112"/>
      <c r="BA921" s="119">
        <f t="shared" si="577"/>
        <v>0</v>
      </c>
      <c r="BB921" s="124"/>
      <c r="BC921" s="115">
        <f>IFERROR(IF(BB921="",0,(SUMIF($G$3:BA$3,"金额-入",$G921:BA921)-SUMIF($G$3:BA$3,"金额-出",$G921:BA921))/(SUMIF($G$3:BA$3,"数量-入",$G921:BA921)-SUMIF($G$3:BA$3,"数量-出",$G921:BA921))),0)</f>
        <v>0</v>
      </c>
      <c r="BD921" s="115">
        <f t="shared" si="578"/>
        <v>0</v>
      </c>
      <c r="BE921" s="125"/>
      <c r="BF921" s="126"/>
      <c r="BG921" s="123"/>
      <c r="BH921" s="112"/>
      <c r="BI921" s="119">
        <f t="shared" si="579"/>
        <v>0</v>
      </c>
      <c r="BJ921" s="124"/>
      <c r="BK921" s="115">
        <f>IFERROR(IF(BJ921="",0,(SUMIF($G$3:BI$3,"金额-入",$G921:BI921)-SUMIF($G$3:BI$3,"金额-出",$G921:BI921))/(SUMIF($G$3:BI$3,"数量-入",$G921:BI921)-SUMIF($G$3:BI$3,"数量-出",$G921:BI921))),0)</f>
        <v>0</v>
      </c>
      <c r="BL921" s="115">
        <f t="shared" si="580"/>
        <v>0</v>
      </c>
      <c r="BM921" s="125"/>
      <c r="BN921" s="126"/>
      <c r="BO921" s="123"/>
      <c r="BP921" s="112"/>
      <c r="BQ921" s="119">
        <f t="shared" si="581"/>
        <v>0</v>
      </c>
      <c r="BR921" s="124"/>
      <c r="BS921" s="115">
        <f>IFERROR(IF(BR921="",0,(SUMIF($G$3:BQ$3,"金额-入",$G921:BQ921)-SUMIF($G$3:BQ$3,"金额-出",$G921:BQ921))/(SUMIF($G$3:BQ$3,"数量-入",$G921:BQ921)-SUMIF($G$3:BQ$3,"数量-出",$G921:BQ921))),0)</f>
        <v>0</v>
      </c>
      <c r="BT921" s="115">
        <f t="shared" si="582"/>
        <v>0</v>
      </c>
      <c r="BU921" s="125"/>
      <c r="BV921" s="126"/>
      <c r="BW921" s="123"/>
      <c r="BX921" s="112"/>
      <c r="BY921" s="119">
        <f t="shared" si="583"/>
        <v>0</v>
      </c>
      <c r="BZ921" s="124"/>
      <c r="CA921" s="115">
        <f>IFERROR(IF(BZ921="",0,(SUMIF($G$3:BY$3,"金额-入",$G921:BY921)-SUMIF($G$3:BY$3,"金额-出",$G921:BY921))/(SUMIF($G$3:BY$3,"数量-入",$G921:BY921)-SUMIF($G$3:BY$3,"数量-出",$G921:BY921))),0)</f>
        <v>0</v>
      </c>
      <c r="CB921" s="115">
        <f t="shared" si="584"/>
        <v>0</v>
      </c>
      <c r="CC921" s="125"/>
      <c r="CD921" s="126"/>
      <c r="CE921" s="123"/>
      <c r="CF921" s="112"/>
      <c r="CG921" s="119">
        <f t="shared" si="585"/>
        <v>0</v>
      </c>
      <c r="CH921" s="124"/>
      <c r="CI921" s="115">
        <f>IFERROR(IF(CH921="",0,(SUMIF($G$3:CG$3,"金额-入",$G921:CG921)-SUMIF($G$3:CG$3,"金额-出",$G921:CG921))/(SUMIF($G$3:CG$3,"数量-入",$G921:CG921)-SUMIF($G$3:CG$3,"数量-出",$G921:CG921))),0)</f>
        <v>0</v>
      </c>
      <c r="CJ921" s="115">
        <f t="shared" si="586"/>
        <v>0</v>
      </c>
      <c r="CK921" s="125"/>
      <c r="CL921" s="126"/>
      <c r="CM921" s="123"/>
      <c r="CN921" s="112"/>
      <c r="CO921" s="119">
        <f t="shared" si="587"/>
        <v>0</v>
      </c>
      <c r="CP921" s="124"/>
      <c r="CQ921" s="115">
        <f>IFERROR(IF(CP921="",0,(SUMIF($G$3:CO$3,"金额-入",$G921:CO921)-SUMIF($G$3:CO$3,"金额-出",$G921:CO921))/(SUMIF($G$3:CO$3,"数量-入",$G921:CO921)-SUMIF($G$3:CO$3,"数量-出",$G921:CO921))),0)</f>
        <v>0</v>
      </c>
      <c r="CR921" s="115">
        <f t="shared" si="588"/>
        <v>0</v>
      </c>
      <c r="CS921" s="125"/>
      <c r="CT921" s="126"/>
      <c r="CU921" s="123"/>
      <c r="CV921" s="112"/>
      <c r="CW921" s="119">
        <f t="shared" si="589"/>
        <v>0</v>
      </c>
      <c r="CX921" s="124"/>
      <c r="CY921" s="115">
        <f>IFERROR(IF(CX921="",0,(SUMIF($G$3:CW$3,"金额-入",$G921:CW921)-SUMIF($G$3:CW$3,"金额-出",$G921:CW921))/(SUMIF($G$3:CW$3,"数量-入",$G921:CW921)-SUMIF($G$3:CW$3,"数量-出",$G921:CW921))),0)</f>
        <v>0</v>
      </c>
      <c r="CZ921" s="115">
        <f t="shared" si="590"/>
        <v>0</v>
      </c>
      <c r="DA921" s="125"/>
      <c r="DB921" s="126"/>
      <c r="DC921" s="123"/>
      <c r="DD921" s="112"/>
      <c r="DE921" s="119">
        <f t="shared" si="591"/>
        <v>0</v>
      </c>
      <c r="DF921" s="124"/>
      <c r="DG921" s="115">
        <f>IFERROR(IF(DF921="",0,(SUMIF($G$3:DE$3,"金额-入",$G921:DE921)-SUMIF($G$3:DE$3,"金额-出",$G921:DE921))/(SUMIF($G$3:DE$3,"数量-入",$G921:DE921)-SUMIF($G$3:DE$3,"数量-出",$G921:DE921))),0)</f>
        <v>0</v>
      </c>
      <c r="DH921" s="115">
        <f t="shared" si="592"/>
        <v>0</v>
      </c>
      <c r="DI921" s="125"/>
      <c r="DJ921" s="126"/>
      <c r="DK921" s="109">
        <f t="array" ref="DK921">MIN(IF(($G$3:$DJ$3="单价")*(G921:DJ921&lt;&gt;0),G921:DJ921))</f>
        <v>0</v>
      </c>
      <c r="DL921" s="97">
        <f t="array" ref="DL921">MAX(IF($G$3:$DJ$3="单价",G921:DJ921))</f>
        <v>0</v>
      </c>
      <c r="DM921" s="115">
        <f t="shared" si="593"/>
        <v>0</v>
      </c>
      <c r="DN921" s="127"/>
      <c r="DO921" s="2"/>
      <c r="DP921" s="11">
        <f t="shared" si="594"/>
        <v>0</v>
      </c>
      <c r="DQ921" s="11">
        <f t="shared" si="595"/>
        <v>0</v>
      </c>
      <c r="DR921" s="11"/>
      <c r="DS921" s="11"/>
      <c r="DT921" s="11"/>
      <c r="DU921" s="2"/>
      <c r="DV921" s="2"/>
      <c r="DW921" s="2"/>
      <c r="DX921" s="2"/>
      <c r="DY921" s="2"/>
    </row>
    <row r="922" spans="1:129" ht="18" hidden="1" customHeight="1" outlineLevel="1" x14ac:dyDescent="0.15">
      <c r="A922" s="2"/>
      <c r="B922" s="53">
        <f t="shared" si="558"/>
        <v>918</v>
      </c>
      <c r="C922" s="5"/>
      <c r="D922" s="6"/>
      <c r="E922" s="7"/>
      <c r="F922" s="8"/>
      <c r="G922" s="111"/>
      <c r="H922" s="112"/>
      <c r="I922" s="113">
        <f t="shared" si="561"/>
        <v>0</v>
      </c>
      <c r="J922" s="114">
        <f t="shared" si="562"/>
        <v>0</v>
      </c>
      <c r="K922" s="115">
        <f t="shared" si="559"/>
        <v>0</v>
      </c>
      <c r="L922" s="113">
        <f t="shared" si="563"/>
        <v>0</v>
      </c>
      <c r="M922" s="114">
        <f t="shared" si="564"/>
        <v>0</v>
      </c>
      <c r="N922" s="115">
        <f t="shared" si="560"/>
        <v>0</v>
      </c>
      <c r="O922" s="113">
        <f t="shared" si="565"/>
        <v>0</v>
      </c>
      <c r="P922" s="116">
        <f t="shared" si="566"/>
        <v>0</v>
      </c>
      <c r="Q922" s="117">
        <f t="shared" si="567"/>
        <v>0</v>
      </c>
      <c r="R922" s="118">
        <f t="shared" si="568"/>
        <v>0</v>
      </c>
      <c r="S922" s="111"/>
      <c r="T922" s="112"/>
      <c r="U922" s="119">
        <f t="shared" si="569"/>
        <v>0</v>
      </c>
      <c r="V922" s="120"/>
      <c r="W922" s="115">
        <f>IFERROR(IF(V922="",0,(SUMIF($G$3:U$3,"金额-入",$G922:U922)-SUMIF($G$3:U$3,"金额-出",$G922:U922))/(SUMIF($G$3:U$3,"数量-入",$G922:U922)-SUMIF($G$3:U$3,"数量-出",$G922:U922))),0)</f>
        <v>0</v>
      </c>
      <c r="X922" s="115">
        <f t="shared" si="570"/>
        <v>0</v>
      </c>
      <c r="Y922" s="121"/>
      <c r="Z922" s="122"/>
      <c r="AA922" s="111"/>
      <c r="AB922" s="112"/>
      <c r="AC922" s="119">
        <f t="shared" si="571"/>
        <v>0</v>
      </c>
      <c r="AD922" s="120"/>
      <c r="AE922" s="115">
        <f>IFERROR(IF(AD922="",0,(SUMIF($G$3:AC$3,"金额-入",$G922:AC922)-SUMIF($G$3:AC$3,"金额-出",$G922:AC922))/(SUMIF($G$3:AC$3,"数量-入",$G922:AC922)-SUMIF($G$3:AC$3,"数量-出",$G922:AC922))),0)</f>
        <v>0</v>
      </c>
      <c r="AF922" s="115">
        <f t="shared" si="572"/>
        <v>0</v>
      </c>
      <c r="AG922" s="121"/>
      <c r="AH922" s="122"/>
      <c r="AI922" s="123"/>
      <c r="AJ922" s="112"/>
      <c r="AK922" s="119">
        <f t="shared" si="573"/>
        <v>0</v>
      </c>
      <c r="AL922" s="124"/>
      <c r="AM922" s="115">
        <f>IFERROR(IF(AL922="",0,(SUMIF($G$3:AK$3,"金额-入",$G922:AK922)-SUMIF($G$3:AK$3,"金额-出",$G922:AK922))/(SUMIF($G$3:AK$3,"数量-入",$G922:AK922)-SUMIF($G$3:AK$3,"数量-出",$G922:AK922))),0)</f>
        <v>0</v>
      </c>
      <c r="AN922" s="115">
        <f t="shared" si="574"/>
        <v>0</v>
      </c>
      <c r="AO922" s="125"/>
      <c r="AP922" s="126"/>
      <c r="AQ922" s="123"/>
      <c r="AR922" s="112"/>
      <c r="AS922" s="119">
        <f t="shared" si="575"/>
        <v>0</v>
      </c>
      <c r="AT922" s="124"/>
      <c r="AU922" s="115">
        <f>IFERROR(IF(AT922="",0,(SUMIF($G$3:AS$3,"金额-入",$G922:AS922)-SUMIF($G$3:AS$3,"金额-出",$G922:AS922))/(SUMIF($G$3:AS$3,"数量-入",$G922:AS922)-SUMIF($G$3:AS$3,"数量-出",$G922:AS922))),0)</f>
        <v>0</v>
      </c>
      <c r="AV922" s="115">
        <f t="shared" si="576"/>
        <v>0</v>
      </c>
      <c r="AW922" s="125"/>
      <c r="AX922" s="126"/>
      <c r="AY922" s="123"/>
      <c r="AZ922" s="112"/>
      <c r="BA922" s="119">
        <f t="shared" si="577"/>
        <v>0</v>
      </c>
      <c r="BB922" s="124"/>
      <c r="BC922" s="115">
        <f>IFERROR(IF(BB922="",0,(SUMIF($G$3:BA$3,"金额-入",$G922:BA922)-SUMIF($G$3:BA$3,"金额-出",$G922:BA922))/(SUMIF($G$3:BA$3,"数量-入",$G922:BA922)-SUMIF($G$3:BA$3,"数量-出",$G922:BA922))),0)</f>
        <v>0</v>
      </c>
      <c r="BD922" s="115">
        <f t="shared" si="578"/>
        <v>0</v>
      </c>
      <c r="BE922" s="125"/>
      <c r="BF922" s="126"/>
      <c r="BG922" s="123"/>
      <c r="BH922" s="112"/>
      <c r="BI922" s="119">
        <f t="shared" si="579"/>
        <v>0</v>
      </c>
      <c r="BJ922" s="124"/>
      <c r="BK922" s="115">
        <f>IFERROR(IF(BJ922="",0,(SUMIF($G$3:BI$3,"金额-入",$G922:BI922)-SUMIF($G$3:BI$3,"金额-出",$G922:BI922))/(SUMIF($G$3:BI$3,"数量-入",$G922:BI922)-SUMIF($G$3:BI$3,"数量-出",$G922:BI922))),0)</f>
        <v>0</v>
      </c>
      <c r="BL922" s="115">
        <f t="shared" si="580"/>
        <v>0</v>
      </c>
      <c r="BM922" s="125"/>
      <c r="BN922" s="126"/>
      <c r="BO922" s="123"/>
      <c r="BP922" s="112"/>
      <c r="BQ922" s="119">
        <f t="shared" si="581"/>
        <v>0</v>
      </c>
      <c r="BR922" s="124"/>
      <c r="BS922" s="115">
        <f>IFERROR(IF(BR922="",0,(SUMIF($G$3:BQ$3,"金额-入",$G922:BQ922)-SUMIF($G$3:BQ$3,"金额-出",$G922:BQ922))/(SUMIF($G$3:BQ$3,"数量-入",$G922:BQ922)-SUMIF($G$3:BQ$3,"数量-出",$G922:BQ922))),0)</f>
        <v>0</v>
      </c>
      <c r="BT922" s="115">
        <f t="shared" si="582"/>
        <v>0</v>
      </c>
      <c r="BU922" s="125"/>
      <c r="BV922" s="126"/>
      <c r="BW922" s="123"/>
      <c r="BX922" s="112"/>
      <c r="BY922" s="119">
        <f t="shared" si="583"/>
        <v>0</v>
      </c>
      <c r="BZ922" s="124"/>
      <c r="CA922" s="115">
        <f>IFERROR(IF(BZ922="",0,(SUMIF($G$3:BY$3,"金额-入",$G922:BY922)-SUMIF($G$3:BY$3,"金额-出",$G922:BY922))/(SUMIF($G$3:BY$3,"数量-入",$G922:BY922)-SUMIF($G$3:BY$3,"数量-出",$G922:BY922))),0)</f>
        <v>0</v>
      </c>
      <c r="CB922" s="115">
        <f t="shared" si="584"/>
        <v>0</v>
      </c>
      <c r="CC922" s="125"/>
      <c r="CD922" s="126"/>
      <c r="CE922" s="123"/>
      <c r="CF922" s="112"/>
      <c r="CG922" s="119">
        <f t="shared" si="585"/>
        <v>0</v>
      </c>
      <c r="CH922" s="124"/>
      <c r="CI922" s="115">
        <f>IFERROR(IF(CH922="",0,(SUMIF($G$3:CG$3,"金额-入",$G922:CG922)-SUMIF($G$3:CG$3,"金额-出",$G922:CG922))/(SUMIF($G$3:CG$3,"数量-入",$G922:CG922)-SUMIF($G$3:CG$3,"数量-出",$G922:CG922))),0)</f>
        <v>0</v>
      </c>
      <c r="CJ922" s="115">
        <f t="shared" si="586"/>
        <v>0</v>
      </c>
      <c r="CK922" s="125"/>
      <c r="CL922" s="126"/>
      <c r="CM922" s="123"/>
      <c r="CN922" s="112"/>
      <c r="CO922" s="119">
        <f t="shared" si="587"/>
        <v>0</v>
      </c>
      <c r="CP922" s="124"/>
      <c r="CQ922" s="115">
        <f>IFERROR(IF(CP922="",0,(SUMIF($G$3:CO$3,"金额-入",$G922:CO922)-SUMIF($G$3:CO$3,"金额-出",$G922:CO922))/(SUMIF($G$3:CO$3,"数量-入",$G922:CO922)-SUMIF($G$3:CO$3,"数量-出",$G922:CO922))),0)</f>
        <v>0</v>
      </c>
      <c r="CR922" s="115">
        <f t="shared" si="588"/>
        <v>0</v>
      </c>
      <c r="CS922" s="125"/>
      <c r="CT922" s="126"/>
      <c r="CU922" s="123"/>
      <c r="CV922" s="112"/>
      <c r="CW922" s="119">
        <f t="shared" si="589"/>
        <v>0</v>
      </c>
      <c r="CX922" s="124"/>
      <c r="CY922" s="115">
        <f>IFERROR(IF(CX922="",0,(SUMIF($G$3:CW$3,"金额-入",$G922:CW922)-SUMIF($G$3:CW$3,"金额-出",$G922:CW922))/(SUMIF($G$3:CW$3,"数量-入",$G922:CW922)-SUMIF($G$3:CW$3,"数量-出",$G922:CW922))),0)</f>
        <v>0</v>
      </c>
      <c r="CZ922" s="115">
        <f t="shared" si="590"/>
        <v>0</v>
      </c>
      <c r="DA922" s="125"/>
      <c r="DB922" s="126"/>
      <c r="DC922" s="123"/>
      <c r="DD922" s="112"/>
      <c r="DE922" s="119">
        <f t="shared" si="591"/>
        <v>0</v>
      </c>
      <c r="DF922" s="124"/>
      <c r="DG922" s="115">
        <f>IFERROR(IF(DF922="",0,(SUMIF($G$3:DE$3,"金额-入",$G922:DE922)-SUMIF($G$3:DE$3,"金额-出",$G922:DE922))/(SUMIF($G$3:DE$3,"数量-入",$G922:DE922)-SUMIF($G$3:DE$3,"数量-出",$G922:DE922))),0)</f>
        <v>0</v>
      </c>
      <c r="DH922" s="115">
        <f t="shared" si="592"/>
        <v>0</v>
      </c>
      <c r="DI922" s="125"/>
      <c r="DJ922" s="126"/>
      <c r="DK922" s="109">
        <f t="array" ref="DK922">MIN(IF(($G$3:$DJ$3="单价")*(G922:DJ922&lt;&gt;0),G922:DJ922))</f>
        <v>0</v>
      </c>
      <c r="DL922" s="97">
        <f t="array" ref="DL922">MAX(IF($G$3:$DJ$3="单价",G922:DJ922))</f>
        <v>0</v>
      </c>
      <c r="DM922" s="115">
        <f t="shared" si="593"/>
        <v>0</v>
      </c>
      <c r="DN922" s="127"/>
      <c r="DO922" s="2"/>
      <c r="DP922" s="11">
        <f t="shared" si="594"/>
        <v>0</v>
      </c>
      <c r="DQ922" s="11">
        <f t="shared" si="595"/>
        <v>0</v>
      </c>
      <c r="DR922" s="11"/>
      <c r="DS922" s="11"/>
      <c r="DT922" s="11"/>
      <c r="DU922" s="2"/>
      <c r="DV922" s="2"/>
      <c r="DW922" s="2"/>
      <c r="DX922" s="2"/>
      <c r="DY922" s="2"/>
    </row>
    <row r="923" spans="1:129" ht="18" hidden="1" customHeight="1" outlineLevel="1" x14ac:dyDescent="0.15">
      <c r="A923" s="2"/>
      <c r="B923" s="53">
        <f t="shared" si="558"/>
        <v>919</v>
      </c>
      <c r="C923" s="5"/>
      <c r="D923" s="6"/>
      <c r="E923" s="7"/>
      <c r="F923" s="8"/>
      <c r="G923" s="111"/>
      <c r="H923" s="112"/>
      <c r="I923" s="113">
        <f t="shared" si="561"/>
        <v>0</v>
      </c>
      <c r="J923" s="114">
        <f t="shared" si="562"/>
        <v>0</v>
      </c>
      <c r="K923" s="115">
        <f t="shared" si="559"/>
        <v>0</v>
      </c>
      <c r="L923" s="113">
        <f t="shared" si="563"/>
        <v>0</v>
      </c>
      <c r="M923" s="114">
        <f t="shared" si="564"/>
        <v>0</v>
      </c>
      <c r="N923" s="115">
        <f t="shared" si="560"/>
        <v>0</v>
      </c>
      <c r="O923" s="113">
        <f t="shared" si="565"/>
        <v>0</v>
      </c>
      <c r="P923" s="116">
        <f t="shared" si="566"/>
        <v>0</v>
      </c>
      <c r="Q923" s="117">
        <f t="shared" si="567"/>
        <v>0</v>
      </c>
      <c r="R923" s="118">
        <f t="shared" si="568"/>
        <v>0</v>
      </c>
      <c r="S923" s="111"/>
      <c r="T923" s="112"/>
      <c r="U923" s="119">
        <f t="shared" si="569"/>
        <v>0</v>
      </c>
      <c r="V923" s="120"/>
      <c r="W923" s="115">
        <f>IFERROR(IF(V923="",0,(SUMIF($G$3:U$3,"金额-入",$G923:U923)-SUMIF($G$3:U$3,"金额-出",$G923:U923))/(SUMIF($G$3:U$3,"数量-入",$G923:U923)-SUMIF($G$3:U$3,"数量-出",$G923:U923))),0)</f>
        <v>0</v>
      </c>
      <c r="X923" s="115">
        <f t="shared" si="570"/>
        <v>0</v>
      </c>
      <c r="Y923" s="121"/>
      <c r="Z923" s="122"/>
      <c r="AA923" s="111"/>
      <c r="AB923" s="112"/>
      <c r="AC923" s="119">
        <f t="shared" si="571"/>
        <v>0</v>
      </c>
      <c r="AD923" s="120"/>
      <c r="AE923" s="115">
        <f>IFERROR(IF(AD923="",0,(SUMIF($G$3:AC$3,"金额-入",$G923:AC923)-SUMIF($G$3:AC$3,"金额-出",$G923:AC923))/(SUMIF($G$3:AC$3,"数量-入",$G923:AC923)-SUMIF($G$3:AC$3,"数量-出",$G923:AC923))),0)</f>
        <v>0</v>
      </c>
      <c r="AF923" s="115">
        <f t="shared" si="572"/>
        <v>0</v>
      </c>
      <c r="AG923" s="121"/>
      <c r="AH923" s="122"/>
      <c r="AI923" s="123"/>
      <c r="AJ923" s="112"/>
      <c r="AK923" s="119">
        <f t="shared" si="573"/>
        <v>0</v>
      </c>
      <c r="AL923" s="124"/>
      <c r="AM923" s="115">
        <f>IFERROR(IF(AL923="",0,(SUMIF($G$3:AK$3,"金额-入",$G923:AK923)-SUMIF($G$3:AK$3,"金额-出",$G923:AK923))/(SUMIF($G$3:AK$3,"数量-入",$G923:AK923)-SUMIF($G$3:AK$3,"数量-出",$G923:AK923))),0)</f>
        <v>0</v>
      </c>
      <c r="AN923" s="115">
        <f t="shared" si="574"/>
        <v>0</v>
      </c>
      <c r="AO923" s="125"/>
      <c r="AP923" s="126"/>
      <c r="AQ923" s="123"/>
      <c r="AR923" s="112"/>
      <c r="AS923" s="119">
        <f t="shared" si="575"/>
        <v>0</v>
      </c>
      <c r="AT923" s="124"/>
      <c r="AU923" s="115">
        <f>IFERROR(IF(AT923="",0,(SUMIF($G$3:AS$3,"金额-入",$G923:AS923)-SUMIF($G$3:AS$3,"金额-出",$G923:AS923))/(SUMIF($G$3:AS$3,"数量-入",$G923:AS923)-SUMIF($G$3:AS$3,"数量-出",$G923:AS923))),0)</f>
        <v>0</v>
      </c>
      <c r="AV923" s="115">
        <f t="shared" si="576"/>
        <v>0</v>
      </c>
      <c r="AW923" s="125"/>
      <c r="AX923" s="126"/>
      <c r="AY923" s="123"/>
      <c r="AZ923" s="112"/>
      <c r="BA923" s="119">
        <f t="shared" si="577"/>
        <v>0</v>
      </c>
      <c r="BB923" s="124"/>
      <c r="BC923" s="115">
        <f>IFERROR(IF(BB923="",0,(SUMIF($G$3:BA$3,"金额-入",$G923:BA923)-SUMIF($G$3:BA$3,"金额-出",$G923:BA923))/(SUMIF($G$3:BA$3,"数量-入",$G923:BA923)-SUMIF($G$3:BA$3,"数量-出",$G923:BA923))),0)</f>
        <v>0</v>
      </c>
      <c r="BD923" s="115">
        <f t="shared" si="578"/>
        <v>0</v>
      </c>
      <c r="BE923" s="125"/>
      <c r="BF923" s="126"/>
      <c r="BG923" s="123"/>
      <c r="BH923" s="112"/>
      <c r="BI923" s="119">
        <f t="shared" si="579"/>
        <v>0</v>
      </c>
      <c r="BJ923" s="124"/>
      <c r="BK923" s="115">
        <f>IFERROR(IF(BJ923="",0,(SUMIF($G$3:BI$3,"金额-入",$G923:BI923)-SUMIF($G$3:BI$3,"金额-出",$G923:BI923))/(SUMIF($G$3:BI$3,"数量-入",$G923:BI923)-SUMIF($G$3:BI$3,"数量-出",$G923:BI923))),0)</f>
        <v>0</v>
      </c>
      <c r="BL923" s="115">
        <f t="shared" si="580"/>
        <v>0</v>
      </c>
      <c r="BM923" s="125"/>
      <c r="BN923" s="126"/>
      <c r="BO923" s="123"/>
      <c r="BP923" s="112"/>
      <c r="BQ923" s="119">
        <f t="shared" si="581"/>
        <v>0</v>
      </c>
      <c r="BR923" s="124"/>
      <c r="BS923" s="115">
        <f>IFERROR(IF(BR923="",0,(SUMIF($G$3:BQ$3,"金额-入",$G923:BQ923)-SUMIF($G$3:BQ$3,"金额-出",$G923:BQ923))/(SUMIF($G$3:BQ$3,"数量-入",$G923:BQ923)-SUMIF($G$3:BQ$3,"数量-出",$G923:BQ923))),0)</f>
        <v>0</v>
      </c>
      <c r="BT923" s="115">
        <f t="shared" si="582"/>
        <v>0</v>
      </c>
      <c r="BU923" s="125"/>
      <c r="BV923" s="126"/>
      <c r="BW923" s="123"/>
      <c r="BX923" s="112"/>
      <c r="BY923" s="119">
        <f t="shared" si="583"/>
        <v>0</v>
      </c>
      <c r="BZ923" s="124"/>
      <c r="CA923" s="115">
        <f>IFERROR(IF(BZ923="",0,(SUMIF($G$3:BY$3,"金额-入",$G923:BY923)-SUMIF($G$3:BY$3,"金额-出",$G923:BY923))/(SUMIF($G$3:BY$3,"数量-入",$G923:BY923)-SUMIF($G$3:BY$3,"数量-出",$G923:BY923))),0)</f>
        <v>0</v>
      </c>
      <c r="CB923" s="115">
        <f t="shared" si="584"/>
        <v>0</v>
      </c>
      <c r="CC923" s="125"/>
      <c r="CD923" s="126"/>
      <c r="CE923" s="123"/>
      <c r="CF923" s="112"/>
      <c r="CG923" s="119">
        <f t="shared" si="585"/>
        <v>0</v>
      </c>
      <c r="CH923" s="124"/>
      <c r="CI923" s="115">
        <f>IFERROR(IF(CH923="",0,(SUMIF($G$3:CG$3,"金额-入",$G923:CG923)-SUMIF($G$3:CG$3,"金额-出",$G923:CG923))/(SUMIF($G$3:CG$3,"数量-入",$G923:CG923)-SUMIF($G$3:CG$3,"数量-出",$G923:CG923))),0)</f>
        <v>0</v>
      </c>
      <c r="CJ923" s="115">
        <f t="shared" si="586"/>
        <v>0</v>
      </c>
      <c r="CK923" s="125"/>
      <c r="CL923" s="126"/>
      <c r="CM923" s="123"/>
      <c r="CN923" s="112"/>
      <c r="CO923" s="119">
        <f t="shared" si="587"/>
        <v>0</v>
      </c>
      <c r="CP923" s="124"/>
      <c r="CQ923" s="115">
        <f>IFERROR(IF(CP923="",0,(SUMIF($G$3:CO$3,"金额-入",$G923:CO923)-SUMIF($G$3:CO$3,"金额-出",$G923:CO923))/(SUMIF($G$3:CO$3,"数量-入",$G923:CO923)-SUMIF($G$3:CO$3,"数量-出",$G923:CO923))),0)</f>
        <v>0</v>
      </c>
      <c r="CR923" s="115">
        <f t="shared" si="588"/>
        <v>0</v>
      </c>
      <c r="CS923" s="125"/>
      <c r="CT923" s="126"/>
      <c r="CU923" s="123"/>
      <c r="CV923" s="112"/>
      <c r="CW923" s="119">
        <f t="shared" si="589"/>
        <v>0</v>
      </c>
      <c r="CX923" s="124"/>
      <c r="CY923" s="115">
        <f>IFERROR(IF(CX923="",0,(SUMIF($G$3:CW$3,"金额-入",$G923:CW923)-SUMIF($G$3:CW$3,"金额-出",$G923:CW923))/(SUMIF($G$3:CW$3,"数量-入",$G923:CW923)-SUMIF($G$3:CW$3,"数量-出",$G923:CW923))),0)</f>
        <v>0</v>
      </c>
      <c r="CZ923" s="115">
        <f t="shared" si="590"/>
        <v>0</v>
      </c>
      <c r="DA923" s="125"/>
      <c r="DB923" s="126"/>
      <c r="DC923" s="123"/>
      <c r="DD923" s="112"/>
      <c r="DE923" s="119">
        <f t="shared" si="591"/>
        <v>0</v>
      </c>
      <c r="DF923" s="124"/>
      <c r="DG923" s="115">
        <f>IFERROR(IF(DF923="",0,(SUMIF($G$3:DE$3,"金额-入",$G923:DE923)-SUMIF($G$3:DE$3,"金额-出",$G923:DE923))/(SUMIF($G$3:DE$3,"数量-入",$G923:DE923)-SUMIF($G$3:DE$3,"数量-出",$G923:DE923))),0)</f>
        <v>0</v>
      </c>
      <c r="DH923" s="115">
        <f t="shared" si="592"/>
        <v>0</v>
      </c>
      <c r="DI923" s="125"/>
      <c r="DJ923" s="126"/>
      <c r="DK923" s="109">
        <f t="array" ref="DK923">MIN(IF(($G$3:$DJ$3="单价")*(G923:DJ923&lt;&gt;0),G923:DJ923))</f>
        <v>0</v>
      </c>
      <c r="DL923" s="97">
        <f t="array" ref="DL923">MAX(IF($G$3:$DJ$3="单价",G923:DJ923))</f>
        <v>0</v>
      </c>
      <c r="DM923" s="115">
        <f t="shared" si="593"/>
        <v>0</v>
      </c>
      <c r="DN923" s="127"/>
      <c r="DO923" s="2"/>
      <c r="DP923" s="11">
        <f t="shared" si="594"/>
        <v>0</v>
      </c>
      <c r="DQ923" s="11">
        <f t="shared" si="595"/>
        <v>0</v>
      </c>
      <c r="DR923" s="11"/>
      <c r="DS923" s="11"/>
      <c r="DT923" s="11"/>
      <c r="DU923" s="2"/>
      <c r="DV923" s="2"/>
      <c r="DW923" s="2"/>
      <c r="DX923" s="2"/>
      <c r="DY923" s="2"/>
    </row>
    <row r="924" spans="1:129" ht="18" hidden="1" customHeight="1" outlineLevel="1" x14ac:dyDescent="0.15">
      <c r="A924" s="2"/>
      <c r="B924" s="53">
        <f t="shared" si="558"/>
        <v>920</v>
      </c>
      <c r="C924" s="5"/>
      <c r="D924" s="6"/>
      <c r="E924" s="7"/>
      <c r="F924" s="8"/>
      <c r="G924" s="111"/>
      <c r="H924" s="112"/>
      <c r="I924" s="113">
        <f t="shared" si="561"/>
        <v>0</v>
      </c>
      <c r="J924" s="114">
        <f t="shared" si="562"/>
        <v>0</v>
      </c>
      <c r="K924" s="115">
        <f t="shared" si="559"/>
        <v>0</v>
      </c>
      <c r="L924" s="113">
        <f t="shared" si="563"/>
        <v>0</v>
      </c>
      <c r="M924" s="114">
        <f t="shared" si="564"/>
        <v>0</v>
      </c>
      <c r="N924" s="115">
        <f t="shared" si="560"/>
        <v>0</v>
      </c>
      <c r="O924" s="113">
        <f t="shared" si="565"/>
        <v>0</v>
      </c>
      <c r="P924" s="116">
        <f t="shared" si="566"/>
        <v>0</v>
      </c>
      <c r="Q924" s="117">
        <f t="shared" si="567"/>
        <v>0</v>
      </c>
      <c r="R924" s="118">
        <f t="shared" si="568"/>
        <v>0</v>
      </c>
      <c r="S924" s="111"/>
      <c r="T924" s="112"/>
      <c r="U924" s="119">
        <f t="shared" si="569"/>
        <v>0</v>
      </c>
      <c r="V924" s="120"/>
      <c r="W924" s="115">
        <f>IFERROR(IF(V924="",0,(SUMIF($G$3:U$3,"金额-入",$G924:U924)-SUMIF($G$3:U$3,"金额-出",$G924:U924))/(SUMIF($G$3:U$3,"数量-入",$G924:U924)-SUMIF($G$3:U$3,"数量-出",$G924:U924))),0)</f>
        <v>0</v>
      </c>
      <c r="X924" s="115">
        <f t="shared" si="570"/>
        <v>0</v>
      </c>
      <c r="Y924" s="121"/>
      <c r="Z924" s="122"/>
      <c r="AA924" s="111"/>
      <c r="AB924" s="112"/>
      <c r="AC924" s="119">
        <f t="shared" si="571"/>
        <v>0</v>
      </c>
      <c r="AD924" s="120"/>
      <c r="AE924" s="115">
        <f>IFERROR(IF(AD924="",0,(SUMIF($G$3:AC$3,"金额-入",$G924:AC924)-SUMIF($G$3:AC$3,"金额-出",$G924:AC924))/(SUMIF($G$3:AC$3,"数量-入",$G924:AC924)-SUMIF($G$3:AC$3,"数量-出",$G924:AC924))),0)</f>
        <v>0</v>
      </c>
      <c r="AF924" s="115">
        <f t="shared" si="572"/>
        <v>0</v>
      </c>
      <c r="AG924" s="121"/>
      <c r="AH924" s="122"/>
      <c r="AI924" s="123"/>
      <c r="AJ924" s="112"/>
      <c r="AK924" s="119">
        <f t="shared" si="573"/>
        <v>0</v>
      </c>
      <c r="AL924" s="124"/>
      <c r="AM924" s="115">
        <f>IFERROR(IF(AL924="",0,(SUMIF($G$3:AK$3,"金额-入",$G924:AK924)-SUMIF($G$3:AK$3,"金额-出",$G924:AK924))/(SUMIF($G$3:AK$3,"数量-入",$G924:AK924)-SUMIF($G$3:AK$3,"数量-出",$G924:AK924))),0)</f>
        <v>0</v>
      </c>
      <c r="AN924" s="115">
        <f t="shared" si="574"/>
        <v>0</v>
      </c>
      <c r="AO924" s="125"/>
      <c r="AP924" s="126"/>
      <c r="AQ924" s="123"/>
      <c r="AR924" s="112"/>
      <c r="AS924" s="119">
        <f t="shared" si="575"/>
        <v>0</v>
      </c>
      <c r="AT924" s="124"/>
      <c r="AU924" s="115">
        <f>IFERROR(IF(AT924="",0,(SUMIF($G$3:AS$3,"金额-入",$G924:AS924)-SUMIF($G$3:AS$3,"金额-出",$G924:AS924))/(SUMIF($G$3:AS$3,"数量-入",$G924:AS924)-SUMIF($G$3:AS$3,"数量-出",$G924:AS924))),0)</f>
        <v>0</v>
      </c>
      <c r="AV924" s="115">
        <f t="shared" si="576"/>
        <v>0</v>
      </c>
      <c r="AW924" s="125"/>
      <c r="AX924" s="126"/>
      <c r="AY924" s="123"/>
      <c r="AZ924" s="112"/>
      <c r="BA924" s="119">
        <f t="shared" si="577"/>
        <v>0</v>
      </c>
      <c r="BB924" s="124"/>
      <c r="BC924" s="115">
        <f>IFERROR(IF(BB924="",0,(SUMIF($G$3:BA$3,"金额-入",$G924:BA924)-SUMIF($G$3:BA$3,"金额-出",$G924:BA924))/(SUMIF($G$3:BA$3,"数量-入",$G924:BA924)-SUMIF($G$3:BA$3,"数量-出",$G924:BA924))),0)</f>
        <v>0</v>
      </c>
      <c r="BD924" s="115">
        <f t="shared" si="578"/>
        <v>0</v>
      </c>
      <c r="BE924" s="125"/>
      <c r="BF924" s="126"/>
      <c r="BG924" s="123"/>
      <c r="BH924" s="112"/>
      <c r="BI924" s="119">
        <f t="shared" si="579"/>
        <v>0</v>
      </c>
      <c r="BJ924" s="124"/>
      <c r="BK924" s="115">
        <f>IFERROR(IF(BJ924="",0,(SUMIF($G$3:BI$3,"金额-入",$G924:BI924)-SUMIF($G$3:BI$3,"金额-出",$G924:BI924))/(SUMIF($G$3:BI$3,"数量-入",$G924:BI924)-SUMIF($G$3:BI$3,"数量-出",$G924:BI924))),0)</f>
        <v>0</v>
      </c>
      <c r="BL924" s="115">
        <f t="shared" si="580"/>
        <v>0</v>
      </c>
      <c r="BM924" s="125"/>
      <c r="BN924" s="126"/>
      <c r="BO924" s="123"/>
      <c r="BP924" s="112"/>
      <c r="BQ924" s="119">
        <f t="shared" si="581"/>
        <v>0</v>
      </c>
      <c r="BR924" s="124"/>
      <c r="BS924" s="115">
        <f>IFERROR(IF(BR924="",0,(SUMIF($G$3:BQ$3,"金额-入",$G924:BQ924)-SUMIF($G$3:BQ$3,"金额-出",$G924:BQ924))/(SUMIF($G$3:BQ$3,"数量-入",$G924:BQ924)-SUMIF($G$3:BQ$3,"数量-出",$G924:BQ924))),0)</f>
        <v>0</v>
      </c>
      <c r="BT924" s="115">
        <f t="shared" si="582"/>
        <v>0</v>
      </c>
      <c r="BU924" s="125"/>
      <c r="BV924" s="126"/>
      <c r="BW924" s="123"/>
      <c r="BX924" s="112"/>
      <c r="BY924" s="119">
        <f t="shared" si="583"/>
        <v>0</v>
      </c>
      <c r="BZ924" s="124"/>
      <c r="CA924" s="115">
        <f>IFERROR(IF(BZ924="",0,(SUMIF($G$3:BY$3,"金额-入",$G924:BY924)-SUMIF($G$3:BY$3,"金额-出",$G924:BY924))/(SUMIF($G$3:BY$3,"数量-入",$G924:BY924)-SUMIF($G$3:BY$3,"数量-出",$G924:BY924))),0)</f>
        <v>0</v>
      </c>
      <c r="CB924" s="115">
        <f t="shared" si="584"/>
        <v>0</v>
      </c>
      <c r="CC924" s="125"/>
      <c r="CD924" s="126"/>
      <c r="CE924" s="123"/>
      <c r="CF924" s="112"/>
      <c r="CG924" s="119">
        <f t="shared" si="585"/>
        <v>0</v>
      </c>
      <c r="CH924" s="124"/>
      <c r="CI924" s="115">
        <f>IFERROR(IF(CH924="",0,(SUMIF($G$3:CG$3,"金额-入",$G924:CG924)-SUMIF($G$3:CG$3,"金额-出",$G924:CG924))/(SUMIF($G$3:CG$3,"数量-入",$G924:CG924)-SUMIF($G$3:CG$3,"数量-出",$G924:CG924))),0)</f>
        <v>0</v>
      </c>
      <c r="CJ924" s="115">
        <f t="shared" si="586"/>
        <v>0</v>
      </c>
      <c r="CK924" s="125"/>
      <c r="CL924" s="126"/>
      <c r="CM924" s="123"/>
      <c r="CN924" s="112"/>
      <c r="CO924" s="119">
        <f t="shared" si="587"/>
        <v>0</v>
      </c>
      <c r="CP924" s="124"/>
      <c r="CQ924" s="115">
        <f>IFERROR(IF(CP924="",0,(SUMIF($G$3:CO$3,"金额-入",$G924:CO924)-SUMIF($G$3:CO$3,"金额-出",$G924:CO924))/(SUMIF($G$3:CO$3,"数量-入",$G924:CO924)-SUMIF($G$3:CO$3,"数量-出",$G924:CO924))),0)</f>
        <v>0</v>
      </c>
      <c r="CR924" s="115">
        <f t="shared" si="588"/>
        <v>0</v>
      </c>
      <c r="CS924" s="125"/>
      <c r="CT924" s="126"/>
      <c r="CU924" s="123"/>
      <c r="CV924" s="112"/>
      <c r="CW924" s="119">
        <f t="shared" si="589"/>
        <v>0</v>
      </c>
      <c r="CX924" s="124"/>
      <c r="CY924" s="115">
        <f>IFERROR(IF(CX924="",0,(SUMIF($G$3:CW$3,"金额-入",$G924:CW924)-SUMIF($G$3:CW$3,"金额-出",$G924:CW924))/(SUMIF($G$3:CW$3,"数量-入",$G924:CW924)-SUMIF($G$3:CW$3,"数量-出",$G924:CW924))),0)</f>
        <v>0</v>
      </c>
      <c r="CZ924" s="115">
        <f t="shared" si="590"/>
        <v>0</v>
      </c>
      <c r="DA924" s="125"/>
      <c r="DB924" s="126"/>
      <c r="DC924" s="123"/>
      <c r="DD924" s="112"/>
      <c r="DE924" s="119">
        <f t="shared" si="591"/>
        <v>0</v>
      </c>
      <c r="DF924" s="124"/>
      <c r="DG924" s="115">
        <f>IFERROR(IF(DF924="",0,(SUMIF($G$3:DE$3,"金额-入",$G924:DE924)-SUMIF($G$3:DE$3,"金额-出",$G924:DE924))/(SUMIF($G$3:DE$3,"数量-入",$G924:DE924)-SUMIF($G$3:DE$3,"数量-出",$G924:DE924))),0)</f>
        <v>0</v>
      </c>
      <c r="DH924" s="115">
        <f t="shared" si="592"/>
        <v>0</v>
      </c>
      <c r="DI924" s="125"/>
      <c r="DJ924" s="126"/>
      <c r="DK924" s="109">
        <f t="array" ref="DK924">MIN(IF(($G$3:$DJ$3="单价")*(G924:DJ924&lt;&gt;0),G924:DJ924))</f>
        <v>0</v>
      </c>
      <c r="DL924" s="97">
        <f t="array" ref="DL924">MAX(IF($G$3:$DJ$3="单价",G924:DJ924))</f>
        <v>0</v>
      </c>
      <c r="DM924" s="115">
        <f t="shared" si="593"/>
        <v>0</v>
      </c>
      <c r="DN924" s="127"/>
      <c r="DO924" s="2"/>
      <c r="DP924" s="11">
        <f t="shared" si="594"/>
        <v>0</v>
      </c>
      <c r="DQ924" s="11">
        <f t="shared" si="595"/>
        <v>0</v>
      </c>
      <c r="DR924" s="11"/>
      <c r="DS924" s="11"/>
      <c r="DT924" s="11"/>
      <c r="DU924" s="2"/>
      <c r="DV924" s="2"/>
      <c r="DW924" s="2"/>
      <c r="DX924" s="2"/>
      <c r="DY924" s="2"/>
    </row>
    <row r="925" spans="1:129" ht="18" hidden="1" customHeight="1" outlineLevel="1" x14ac:dyDescent="0.15">
      <c r="A925" s="2"/>
      <c r="B925" s="53">
        <f t="shared" si="558"/>
        <v>921</v>
      </c>
      <c r="C925" s="5"/>
      <c r="D925" s="6"/>
      <c r="E925" s="7"/>
      <c r="F925" s="8"/>
      <c r="G925" s="111"/>
      <c r="H925" s="112"/>
      <c r="I925" s="113">
        <f t="shared" si="561"/>
        <v>0</v>
      </c>
      <c r="J925" s="114">
        <f t="shared" si="562"/>
        <v>0</v>
      </c>
      <c r="K925" s="115">
        <f t="shared" si="559"/>
        <v>0</v>
      </c>
      <c r="L925" s="113">
        <f t="shared" si="563"/>
        <v>0</v>
      </c>
      <c r="M925" s="114">
        <f t="shared" si="564"/>
        <v>0</v>
      </c>
      <c r="N925" s="115">
        <f t="shared" si="560"/>
        <v>0</v>
      </c>
      <c r="O925" s="113">
        <f t="shared" si="565"/>
        <v>0</v>
      </c>
      <c r="P925" s="116">
        <f t="shared" si="566"/>
        <v>0</v>
      </c>
      <c r="Q925" s="117">
        <f t="shared" si="567"/>
        <v>0</v>
      </c>
      <c r="R925" s="118">
        <f t="shared" si="568"/>
        <v>0</v>
      </c>
      <c r="S925" s="111"/>
      <c r="T925" s="112"/>
      <c r="U925" s="119">
        <f t="shared" si="569"/>
        <v>0</v>
      </c>
      <c r="V925" s="120"/>
      <c r="W925" s="115">
        <f>IFERROR(IF(V925="",0,(SUMIF($G$3:U$3,"金额-入",$G925:U925)-SUMIF($G$3:U$3,"金额-出",$G925:U925))/(SUMIF($G$3:U$3,"数量-入",$G925:U925)-SUMIF($G$3:U$3,"数量-出",$G925:U925))),0)</f>
        <v>0</v>
      </c>
      <c r="X925" s="115">
        <f t="shared" si="570"/>
        <v>0</v>
      </c>
      <c r="Y925" s="121"/>
      <c r="Z925" s="122"/>
      <c r="AA925" s="111"/>
      <c r="AB925" s="112"/>
      <c r="AC925" s="119">
        <f t="shared" si="571"/>
        <v>0</v>
      </c>
      <c r="AD925" s="120"/>
      <c r="AE925" s="115">
        <f>IFERROR(IF(AD925="",0,(SUMIF($G$3:AC$3,"金额-入",$G925:AC925)-SUMIF($G$3:AC$3,"金额-出",$G925:AC925))/(SUMIF($G$3:AC$3,"数量-入",$G925:AC925)-SUMIF($G$3:AC$3,"数量-出",$G925:AC925))),0)</f>
        <v>0</v>
      </c>
      <c r="AF925" s="115">
        <f t="shared" si="572"/>
        <v>0</v>
      </c>
      <c r="AG925" s="121"/>
      <c r="AH925" s="122"/>
      <c r="AI925" s="123"/>
      <c r="AJ925" s="112"/>
      <c r="AK925" s="119">
        <f t="shared" si="573"/>
        <v>0</v>
      </c>
      <c r="AL925" s="124"/>
      <c r="AM925" s="115">
        <f>IFERROR(IF(AL925="",0,(SUMIF($G$3:AK$3,"金额-入",$G925:AK925)-SUMIF($G$3:AK$3,"金额-出",$G925:AK925))/(SUMIF($G$3:AK$3,"数量-入",$G925:AK925)-SUMIF($G$3:AK$3,"数量-出",$G925:AK925))),0)</f>
        <v>0</v>
      </c>
      <c r="AN925" s="115">
        <f t="shared" si="574"/>
        <v>0</v>
      </c>
      <c r="AO925" s="125"/>
      <c r="AP925" s="126"/>
      <c r="AQ925" s="123"/>
      <c r="AR925" s="112"/>
      <c r="AS925" s="119">
        <f t="shared" si="575"/>
        <v>0</v>
      </c>
      <c r="AT925" s="124"/>
      <c r="AU925" s="115">
        <f>IFERROR(IF(AT925="",0,(SUMIF($G$3:AS$3,"金额-入",$G925:AS925)-SUMIF($G$3:AS$3,"金额-出",$G925:AS925))/(SUMIF($G$3:AS$3,"数量-入",$G925:AS925)-SUMIF($G$3:AS$3,"数量-出",$G925:AS925))),0)</f>
        <v>0</v>
      </c>
      <c r="AV925" s="115">
        <f t="shared" si="576"/>
        <v>0</v>
      </c>
      <c r="AW925" s="125"/>
      <c r="AX925" s="126"/>
      <c r="AY925" s="123"/>
      <c r="AZ925" s="112"/>
      <c r="BA925" s="119">
        <f t="shared" si="577"/>
        <v>0</v>
      </c>
      <c r="BB925" s="124"/>
      <c r="BC925" s="115">
        <f>IFERROR(IF(BB925="",0,(SUMIF($G$3:BA$3,"金额-入",$G925:BA925)-SUMIF($G$3:BA$3,"金额-出",$G925:BA925))/(SUMIF($G$3:BA$3,"数量-入",$G925:BA925)-SUMIF($G$3:BA$3,"数量-出",$G925:BA925))),0)</f>
        <v>0</v>
      </c>
      <c r="BD925" s="115">
        <f t="shared" si="578"/>
        <v>0</v>
      </c>
      <c r="BE925" s="125"/>
      <c r="BF925" s="126"/>
      <c r="BG925" s="123"/>
      <c r="BH925" s="112"/>
      <c r="BI925" s="119">
        <f t="shared" si="579"/>
        <v>0</v>
      </c>
      <c r="BJ925" s="124"/>
      <c r="BK925" s="115">
        <f>IFERROR(IF(BJ925="",0,(SUMIF($G$3:BI$3,"金额-入",$G925:BI925)-SUMIF($G$3:BI$3,"金额-出",$G925:BI925))/(SUMIF($G$3:BI$3,"数量-入",$G925:BI925)-SUMIF($G$3:BI$3,"数量-出",$G925:BI925))),0)</f>
        <v>0</v>
      </c>
      <c r="BL925" s="115">
        <f t="shared" si="580"/>
        <v>0</v>
      </c>
      <c r="BM925" s="125"/>
      <c r="BN925" s="126"/>
      <c r="BO925" s="123"/>
      <c r="BP925" s="112"/>
      <c r="BQ925" s="119">
        <f t="shared" si="581"/>
        <v>0</v>
      </c>
      <c r="BR925" s="124"/>
      <c r="BS925" s="115">
        <f>IFERROR(IF(BR925="",0,(SUMIF($G$3:BQ$3,"金额-入",$G925:BQ925)-SUMIF($G$3:BQ$3,"金额-出",$G925:BQ925))/(SUMIF($G$3:BQ$3,"数量-入",$G925:BQ925)-SUMIF($G$3:BQ$3,"数量-出",$G925:BQ925))),0)</f>
        <v>0</v>
      </c>
      <c r="BT925" s="115">
        <f t="shared" si="582"/>
        <v>0</v>
      </c>
      <c r="BU925" s="125"/>
      <c r="BV925" s="126"/>
      <c r="BW925" s="123"/>
      <c r="BX925" s="112"/>
      <c r="BY925" s="119">
        <f t="shared" si="583"/>
        <v>0</v>
      </c>
      <c r="BZ925" s="124"/>
      <c r="CA925" s="115">
        <f>IFERROR(IF(BZ925="",0,(SUMIF($G$3:BY$3,"金额-入",$G925:BY925)-SUMIF($G$3:BY$3,"金额-出",$G925:BY925))/(SUMIF($G$3:BY$3,"数量-入",$G925:BY925)-SUMIF($G$3:BY$3,"数量-出",$G925:BY925))),0)</f>
        <v>0</v>
      </c>
      <c r="CB925" s="115">
        <f t="shared" si="584"/>
        <v>0</v>
      </c>
      <c r="CC925" s="125"/>
      <c r="CD925" s="126"/>
      <c r="CE925" s="123"/>
      <c r="CF925" s="112"/>
      <c r="CG925" s="119">
        <f t="shared" si="585"/>
        <v>0</v>
      </c>
      <c r="CH925" s="124"/>
      <c r="CI925" s="115">
        <f>IFERROR(IF(CH925="",0,(SUMIF($G$3:CG$3,"金额-入",$G925:CG925)-SUMIF($G$3:CG$3,"金额-出",$G925:CG925))/(SUMIF($G$3:CG$3,"数量-入",$G925:CG925)-SUMIF($G$3:CG$3,"数量-出",$G925:CG925))),0)</f>
        <v>0</v>
      </c>
      <c r="CJ925" s="115">
        <f t="shared" si="586"/>
        <v>0</v>
      </c>
      <c r="CK925" s="125"/>
      <c r="CL925" s="126"/>
      <c r="CM925" s="123"/>
      <c r="CN925" s="112"/>
      <c r="CO925" s="119">
        <f t="shared" si="587"/>
        <v>0</v>
      </c>
      <c r="CP925" s="124"/>
      <c r="CQ925" s="115">
        <f>IFERROR(IF(CP925="",0,(SUMIF($G$3:CO$3,"金额-入",$G925:CO925)-SUMIF($G$3:CO$3,"金额-出",$G925:CO925))/(SUMIF($G$3:CO$3,"数量-入",$G925:CO925)-SUMIF($G$3:CO$3,"数量-出",$G925:CO925))),0)</f>
        <v>0</v>
      </c>
      <c r="CR925" s="115">
        <f t="shared" si="588"/>
        <v>0</v>
      </c>
      <c r="CS925" s="125"/>
      <c r="CT925" s="126"/>
      <c r="CU925" s="123"/>
      <c r="CV925" s="112"/>
      <c r="CW925" s="119">
        <f t="shared" si="589"/>
        <v>0</v>
      </c>
      <c r="CX925" s="124"/>
      <c r="CY925" s="115">
        <f>IFERROR(IF(CX925="",0,(SUMIF($G$3:CW$3,"金额-入",$G925:CW925)-SUMIF($G$3:CW$3,"金额-出",$G925:CW925))/(SUMIF($G$3:CW$3,"数量-入",$G925:CW925)-SUMIF($G$3:CW$3,"数量-出",$G925:CW925))),0)</f>
        <v>0</v>
      </c>
      <c r="CZ925" s="115">
        <f t="shared" si="590"/>
        <v>0</v>
      </c>
      <c r="DA925" s="125"/>
      <c r="DB925" s="126"/>
      <c r="DC925" s="123"/>
      <c r="DD925" s="112"/>
      <c r="DE925" s="119">
        <f t="shared" si="591"/>
        <v>0</v>
      </c>
      <c r="DF925" s="124"/>
      <c r="DG925" s="115">
        <f>IFERROR(IF(DF925="",0,(SUMIF($G$3:DE$3,"金额-入",$G925:DE925)-SUMIF($G$3:DE$3,"金额-出",$G925:DE925))/(SUMIF($G$3:DE$3,"数量-入",$G925:DE925)-SUMIF($G$3:DE$3,"数量-出",$G925:DE925))),0)</f>
        <v>0</v>
      </c>
      <c r="DH925" s="115">
        <f t="shared" si="592"/>
        <v>0</v>
      </c>
      <c r="DI925" s="125"/>
      <c r="DJ925" s="126"/>
      <c r="DK925" s="109">
        <f t="array" ref="DK925">MIN(IF(($G$3:$DJ$3="单价")*(G925:DJ925&lt;&gt;0),G925:DJ925))</f>
        <v>0</v>
      </c>
      <c r="DL925" s="97">
        <f t="array" ref="DL925">MAX(IF($G$3:$DJ$3="单价",G925:DJ925))</f>
        <v>0</v>
      </c>
      <c r="DM925" s="115">
        <f t="shared" si="593"/>
        <v>0</v>
      </c>
      <c r="DN925" s="127"/>
      <c r="DO925" s="2"/>
      <c r="DP925" s="11">
        <f t="shared" si="594"/>
        <v>0</v>
      </c>
      <c r="DQ925" s="11">
        <f t="shared" si="595"/>
        <v>0</v>
      </c>
      <c r="DR925" s="11"/>
      <c r="DS925" s="11"/>
      <c r="DT925" s="11"/>
      <c r="DU925" s="2"/>
      <c r="DV925" s="2"/>
      <c r="DW925" s="2"/>
      <c r="DX925" s="2"/>
      <c r="DY925" s="2"/>
    </row>
    <row r="926" spans="1:129" ht="18" hidden="1" customHeight="1" outlineLevel="1" x14ac:dyDescent="0.15">
      <c r="A926" s="2"/>
      <c r="B926" s="53">
        <f t="shared" si="558"/>
        <v>922</v>
      </c>
      <c r="C926" s="5"/>
      <c r="D926" s="6"/>
      <c r="E926" s="7"/>
      <c r="F926" s="8"/>
      <c r="G926" s="111"/>
      <c r="H926" s="112"/>
      <c r="I926" s="113">
        <f t="shared" si="561"/>
        <v>0</v>
      </c>
      <c r="J926" s="114">
        <f t="shared" si="562"/>
        <v>0</v>
      </c>
      <c r="K926" s="115">
        <f t="shared" si="559"/>
        <v>0</v>
      </c>
      <c r="L926" s="113">
        <f t="shared" si="563"/>
        <v>0</v>
      </c>
      <c r="M926" s="114">
        <f t="shared" si="564"/>
        <v>0</v>
      </c>
      <c r="N926" s="115">
        <f t="shared" si="560"/>
        <v>0</v>
      </c>
      <c r="O926" s="113">
        <f t="shared" si="565"/>
        <v>0</v>
      </c>
      <c r="P926" s="116">
        <f t="shared" si="566"/>
        <v>0</v>
      </c>
      <c r="Q926" s="117">
        <f t="shared" si="567"/>
        <v>0</v>
      </c>
      <c r="R926" s="118">
        <f t="shared" si="568"/>
        <v>0</v>
      </c>
      <c r="S926" s="111"/>
      <c r="T926" s="112"/>
      <c r="U926" s="119">
        <f t="shared" si="569"/>
        <v>0</v>
      </c>
      <c r="V926" s="120"/>
      <c r="W926" s="115">
        <f>IFERROR(IF(V926="",0,(SUMIF($G$3:U$3,"金额-入",$G926:U926)-SUMIF($G$3:U$3,"金额-出",$G926:U926))/(SUMIF($G$3:U$3,"数量-入",$G926:U926)-SUMIF($G$3:U$3,"数量-出",$G926:U926))),0)</f>
        <v>0</v>
      </c>
      <c r="X926" s="115">
        <f t="shared" si="570"/>
        <v>0</v>
      </c>
      <c r="Y926" s="121"/>
      <c r="Z926" s="122"/>
      <c r="AA926" s="111"/>
      <c r="AB926" s="112"/>
      <c r="AC926" s="119">
        <f t="shared" si="571"/>
        <v>0</v>
      </c>
      <c r="AD926" s="120"/>
      <c r="AE926" s="115">
        <f>IFERROR(IF(AD926="",0,(SUMIF($G$3:AC$3,"金额-入",$G926:AC926)-SUMIF($G$3:AC$3,"金额-出",$G926:AC926))/(SUMIF($G$3:AC$3,"数量-入",$G926:AC926)-SUMIF($G$3:AC$3,"数量-出",$G926:AC926))),0)</f>
        <v>0</v>
      </c>
      <c r="AF926" s="115">
        <f t="shared" si="572"/>
        <v>0</v>
      </c>
      <c r="AG926" s="121"/>
      <c r="AH926" s="122"/>
      <c r="AI926" s="123"/>
      <c r="AJ926" s="112"/>
      <c r="AK926" s="119">
        <f t="shared" si="573"/>
        <v>0</v>
      </c>
      <c r="AL926" s="124"/>
      <c r="AM926" s="115">
        <f>IFERROR(IF(AL926="",0,(SUMIF($G$3:AK$3,"金额-入",$G926:AK926)-SUMIF($G$3:AK$3,"金额-出",$G926:AK926))/(SUMIF($G$3:AK$3,"数量-入",$G926:AK926)-SUMIF($G$3:AK$3,"数量-出",$G926:AK926))),0)</f>
        <v>0</v>
      </c>
      <c r="AN926" s="115">
        <f t="shared" si="574"/>
        <v>0</v>
      </c>
      <c r="AO926" s="125"/>
      <c r="AP926" s="126"/>
      <c r="AQ926" s="123"/>
      <c r="AR926" s="112"/>
      <c r="AS926" s="119">
        <f t="shared" si="575"/>
        <v>0</v>
      </c>
      <c r="AT926" s="124"/>
      <c r="AU926" s="115">
        <f>IFERROR(IF(AT926="",0,(SUMIF($G$3:AS$3,"金额-入",$G926:AS926)-SUMIF($G$3:AS$3,"金额-出",$G926:AS926))/(SUMIF($G$3:AS$3,"数量-入",$G926:AS926)-SUMIF($G$3:AS$3,"数量-出",$G926:AS926))),0)</f>
        <v>0</v>
      </c>
      <c r="AV926" s="115">
        <f t="shared" si="576"/>
        <v>0</v>
      </c>
      <c r="AW926" s="125"/>
      <c r="AX926" s="126"/>
      <c r="AY926" s="123"/>
      <c r="AZ926" s="112"/>
      <c r="BA926" s="119">
        <f t="shared" si="577"/>
        <v>0</v>
      </c>
      <c r="BB926" s="124"/>
      <c r="BC926" s="115">
        <f>IFERROR(IF(BB926="",0,(SUMIF($G$3:BA$3,"金额-入",$G926:BA926)-SUMIF($G$3:BA$3,"金额-出",$G926:BA926))/(SUMIF($G$3:BA$3,"数量-入",$G926:BA926)-SUMIF($G$3:BA$3,"数量-出",$G926:BA926))),0)</f>
        <v>0</v>
      </c>
      <c r="BD926" s="115">
        <f t="shared" si="578"/>
        <v>0</v>
      </c>
      <c r="BE926" s="125"/>
      <c r="BF926" s="126"/>
      <c r="BG926" s="123"/>
      <c r="BH926" s="112"/>
      <c r="BI926" s="119">
        <f t="shared" si="579"/>
        <v>0</v>
      </c>
      <c r="BJ926" s="124"/>
      <c r="BK926" s="115">
        <f>IFERROR(IF(BJ926="",0,(SUMIF($G$3:BI$3,"金额-入",$G926:BI926)-SUMIF($G$3:BI$3,"金额-出",$G926:BI926))/(SUMIF($G$3:BI$3,"数量-入",$G926:BI926)-SUMIF($G$3:BI$3,"数量-出",$G926:BI926))),0)</f>
        <v>0</v>
      </c>
      <c r="BL926" s="115">
        <f t="shared" si="580"/>
        <v>0</v>
      </c>
      <c r="BM926" s="125"/>
      <c r="BN926" s="126"/>
      <c r="BO926" s="123"/>
      <c r="BP926" s="112"/>
      <c r="BQ926" s="119">
        <f t="shared" si="581"/>
        <v>0</v>
      </c>
      <c r="BR926" s="124"/>
      <c r="BS926" s="115">
        <f>IFERROR(IF(BR926="",0,(SUMIF($G$3:BQ$3,"金额-入",$G926:BQ926)-SUMIF($G$3:BQ$3,"金额-出",$G926:BQ926))/(SUMIF($G$3:BQ$3,"数量-入",$G926:BQ926)-SUMIF($G$3:BQ$3,"数量-出",$G926:BQ926))),0)</f>
        <v>0</v>
      </c>
      <c r="BT926" s="115">
        <f t="shared" si="582"/>
        <v>0</v>
      </c>
      <c r="BU926" s="125"/>
      <c r="BV926" s="126"/>
      <c r="BW926" s="123"/>
      <c r="BX926" s="112"/>
      <c r="BY926" s="119">
        <f t="shared" si="583"/>
        <v>0</v>
      </c>
      <c r="BZ926" s="124"/>
      <c r="CA926" s="115">
        <f>IFERROR(IF(BZ926="",0,(SUMIF($G$3:BY$3,"金额-入",$G926:BY926)-SUMIF($G$3:BY$3,"金额-出",$G926:BY926))/(SUMIF($G$3:BY$3,"数量-入",$G926:BY926)-SUMIF($G$3:BY$3,"数量-出",$G926:BY926))),0)</f>
        <v>0</v>
      </c>
      <c r="CB926" s="115">
        <f t="shared" si="584"/>
        <v>0</v>
      </c>
      <c r="CC926" s="125"/>
      <c r="CD926" s="126"/>
      <c r="CE926" s="123"/>
      <c r="CF926" s="112"/>
      <c r="CG926" s="119">
        <f t="shared" si="585"/>
        <v>0</v>
      </c>
      <c r="CH926" s="124"/>
      <c r="CI926" s="115">
        <f>IFERROR(IF(CH926="",0,(SUMIF($G$3:CG$3,"金额-入",$G926:CG926)-SUMIF($G$3:CG$3,"金额-出",$G926:CG926))/(SUMIF($G$3:CG$3,"数量-入",$G926:CG926)-SUMIF($G$3:CG$3,"数量-出",$G926:CG926))),0)</f>
        <v>0</v>
      </c>
      <c r="CJ926" s="115">
        <f t="shared" si="586"/>
        <v>0</v>
      </c>
      <c r="CK926" s="125"/>
      <c r="CL926" s="126"/>
      <c r="CM926" s="123"/>
      <c r="CN926" s="112"/>
      <c r="CO926" s="119">
        <f t="shared" si="587"/>
        <v>0</v>
      </c>
      <c r="CP926" s="124"/>
      <c r="CQ926" s="115">
        <f>IFERROR(IF(CP926="",0,(SUMIF($G$3:CO$3,"金额-入",$G926:CO926)-SUMIF($G$3:CO$3,"金额-出",$G926:CO926))/(SUMIF($G$3:CO$3,"数量-入",$G926:CO926)-SUMIF($G$3:CO$3,"数量-出",$G926:CO926))),0)</f>
        <v>0</v>
      </c>
      <c r="CR926" s="115">
        <f t="shared" si="588"/>
        <v>0</v>
      </c>
      <c r="CS926" s="125"/>
      <c r="CT926" s="126"/>
      <c r="CU926" s="123"/>
      <c r="CV926" s="112"/>
      <c r="CW926" s="119">
        <f t="shared" si="589"/>
        <v>0</v>
      </c>
      <c r="CX926" s="124"/>
      <c r="CY926" s="115">
        <f>IFERROR(IF(CX926="",0,(SUMIF($G$3:CW$3,"金额-入",$G926:CW926)-SUMIF($G$3:CW$3,"金额-出",$G926:CW926))/(SUMIF($G$3:CW$3,"数量-入",$G926:CW926)-SUMIF($G$3:CW$3,"数量-出",$G926:CW926))),0)</f>
        <v>0</v>
      </c>
      <c r="CZ926" s="115">
        <f t="shared" si="590"/>
        <v>0</v>
      </c>
      <c r="DA926" s="125"/>
      <c r="DB926" s="126"/>
      <c r="DC926" s="123"/>
      <c r="DD926" s="112"/>
      <c r="DE926" s="119">
        <f t="shared" si="591"/>
        <v>0</v>
      </c>
      <c r="DF926" s="124"/>
      <c r="DG926" s="115">
        <f>IFERROR(IF(DF926="",0,(SUMIF($G$3:DE$3,"金额-入",$G926:DE926)-SUMIF($G$3:DE$3,"金额-出",$G926:DE926))/(SUMIF($G$3:DE$3,"数量-入",$G926:DE926)-SUMIF($G$3:DE$3,"数量-出",$G926:DE926))),0)</f>
        <v>0</v>
      </c>
      <c r="DH926" s="115">
        <f t="shared" si="592"/>
        <v>0</v>
      </c>
      <c r="DI926" s="125"/>
      <c r="DJ926" s="126"/>
      <c r="DK926" s="109">
        <f t="array" ref="DK926">MIN(IF(($G$3:$DJ$3="单价")*(G926:DJ926&lt;&gt;0),G926:DJ926))</f>
        <v>0</v>
      </c>
      <c r="DL926" s="97">
        <f t="array" ref="DL926">MAX(IF($G$3:$DJ$3="单价",G926:DJ926))</f>
        <v>0</v>
      </c>
      <c r="DM926" s="115">
        <f t="shared" si="593"/>
        <v>0</v>
      </c>
      <c r="DN926" s="127"/>
      <c r="DO926" s="2"/>
      <c r="DP926" s="11">
        <f t="shared" si="594"/>
        <v>0</v>
      </c>
      <c r="DQ926" s="11">
        <f t="shared" si="595"/>
        <v>0</v>
      </c>
      <c r="DR926" s="11"/>
      <c r="DS926" s="11"/>
      <c r="DT926" s="11"/>
      <c r="DU926" s="2"/>
      <c r="DV926" s="2"/>
      <c r="DW926" s="2"/>
      <c r="DX926" s="2"/>
      <c r="DY926" s="2"/>
    </row>
    <row r="927" spans="1:129" ht="18" hidden="1" customHeight="1" outlineLevel="1" x14ac:dyDescent="0.15">
      <c r="A927" s="2"/>
      <c r="B927" s="53">
        <f t="shared" si="558"/>
        <v>923</v>
      </c>
      <c r="C927" s="5"/>
      <c r="D927" s="6"/>
      <c r="E927" s="7"/>
      <c r="F927" s="8"/>
      <c r="G927" s="111"/>
      <c r="H927" s="112"/>
      <c r="I927" s="113">
        <f t="shared" si="561"/>
        <v>0</v>
      </c>
      <c r="J927" s="114">
        <f t="shared" si="562"/>
        <v>0</v>
      </c>
      <c r="K927" s="115">
        <f t="shared" si="559"/>
        <v>0</v>
      </c>
      <c r="L927" s="113">
        <f t="shared" si="563"/>
        <v>0</v>
      </c>
      <c r="M927" s="114">
        <f t="shared" si="564"/>
        <v>0</v>
      </c>
      <c r="N927" s="115">
        <f t="shared" si="560"/>
        <v>0</v>
      </c>
      <c r="O927" s="113">
        <f t="shared" si="565"/>
        <v>0</v>
      </c>
      <c r="P927" s="116">
        <f t="shared" si="566"/>
        <v>0</v>
      </c>
      <c r="Q927" s="117">
        <f t="shared" si="567"/>
        <v>0</v>
      </c>
      <c r="R927" s="118">
        <f t="shared" si="568"/>
        <v>0</v>
      </c>
      <c r="S927" s="111"/>
      <c r="T927" s="112"/>
      <c r="U927" s="119">
        <f t="shared" si="569"/>
        <v>0</v>
      </c>
      <c r="V927" s="120"/>
      <c r="W927" s="115">
        <f>IFERROR(IF(V927="",0,(SUMIF($G$3:U$3,"金额-入",$G927:U927)-SUMIF($G$3:U$3,"金额-出",$G927:U927))/(SUMIF($G$3:U$3,"数量-入",$G927:U927)-SUMIF($G$3:U$3,"数量-出",$G927:U927))),0)</f>
        <v>0</v>
      </c>
      <c r="X927" s="115">
        <f t="shared" si="570"/>
        <v>0</v>
      </c>
      <c r="Y927" s="121"/>
      <c r="Z927" s="122"/>
      <c r="AA927" s="111"/>
      <c r="AB927" s="112"/>
      <c r="AC927" s="119">
        <f t="shared" si="571"/>
        <v>0</v>
      </c>
      <c r="AD927" s="120"/>
      <c r="AE927" s="115">
        <f>IFERROR(IF(AD927="",0,(SUMIF($G$3:AC$3,"金额-入",$G927:AC927)-SUMIF($G$3:AC$3,"金额-出",$G927:AC927))/(SUMIF($G$3:AC$3,"数量-入",$G927:AC927)-SUMIF($G$3:AC$3,"数量-出",$G927:AC927))),0)</f>
        <v>0</v>
      </c>
      <c r="AF927" s="115">
        <f t="shared" si="572"/>
        <v>0</v>
      </c>
      <c r="AG927" s="121"/>
      <c r="AH927" s="122"/>
      <c r="AI927" s="123"/>
      <c r="AJ927" s="112"/>
      <c r="AK927" s="119">
        <f t="shared" si="573"/>
        <v>0</v>
      </c>
      <c r="AL927" s="124"/>
      <c r="AM927" s="115">
        <f>IFERROR(IF(AL927="",0,(SUMIF($G$3:AK$3,"金额-入",$G927:AK927)-SUMIF($G$3:AK$3,"金额-出",$G927:AK927))/(SUMIF($G$3:AK$3,"数量-入",$G927:AK927)-SUMIF($G$3:AK$3,"数量-出",$G927:AK927))),0)</f>
        <v>0</v>
      </c>
      <c r="AN927" s="115">
        <f t="shared" si="574"/>
        <v>0</v>
      </c>
      <c r="AO927" s="125"/>
      <c r="AP927" s="126"/>
      <c r="AQ927" s="123"/>
      <c r="AR927" s="112"/>
      <c r="AS927" s="119">
        <f t="shared" si="575"/>
        <v>0</v>
      </c>
      <c r="AT927" s="124"/>
      <c r="AU927" s="115">
        <f>IFERROR(IF(AT927="",0,(SUMIF($G$3:AS$3,"金额-入",$G927:AS927)-SUMIF($G$3:AS$3,"金额-出",$G927:AS927))/(SUMIF($G$3:AS$3,"数量-入",$G927:AS927)-SUMIF($G$3:AS$3,"数量-出",$G927:AS927))),0)</f>
        <v>0</v>
      </c>
      <c r="AV927" s="115">
        <f t="shared" si="576"/>
        <v>0</v>
      </c>
      <c r="AW927" s="125"/>
      <c r="AX927" s="126"/>
      <c r="AY927" s="123"/>
      <c r="AZ927" s="112"/>
      <c r="BA927" s="119">
        <f t="shared" si="577"/>
        <v>0</v>
      </c>
      <c r="BB927" s="124"/>
      <c r="BC927" s="115">
        <f>IFERROR(IF(BB927="",0,(SUMIF($G$3:BA$3,"金额-入",$G927:BA927)-SUMIF($G$3:BA$3,"金额-出",$G927:BA927))/(SUMIF($G$3:BA$3,"数量-入",$G927:BA927)-SUMIF($G$3:BA$3,"数量-出",$G927:BA927))),0)</f>
        <v>0</v>
      </c>
      <c r="BD927" s="115">
        <f t="shared" si="578"/>
        <v>0</v>
      </c>
      <c r="BE927" s="125"/>
      <c r="BF927" s="126"/>
      <c r="BG927" s="123"/>
      <c r="BH927" s="112"/>
      <c r="BI927" s="119">
        <f t="shared" si="579"/>
        <v>0</v>
      </c>
      <c r="BJ927" s="124"/>
      <c r="BK927" s="115">
        <f>IFERROR(IF(BJ927="",0,(SUMIF($G$3:BI$3,"金额-入",$G927:BI927)-SUMIF($G$3:BI$3,"金额-出",$G927:BI927))/(SUMIF($G$3:BI$3,"数量-入",$G927:BI927)-SUMIF($G$3:BI$3,"数量-出",$G927:BI927))),0)</f>
        <v>0</v>
      </c>
      <c r="BL927" s="115">
        <f t="shared" si="580"/>
        <v>0</v>
      </c>
      <c r="BM927" s="125"/>
      <c r="BN927" s="126"/>
      <c r="BO927" s="123"/>
      <c r="BP927" s="112"/>
      <c r="BQ927" s="119">
        <f t="shared" si="581"/>
        <v>0</v>
      </c>
      <c r="BR927" s="124"/>
      <c r="BS927" s="115">
        <f>IFERROR(IF(BR927="",0,(SUMIF($G$3:BQ$3,"金额-入",$G927:BQ927)-SUMIF($G$3:BQ$3,"金额-出",$G927:BQ927))/(SUMIF($G$3:BQ$3,"数量-入",$G927:BQ927)-SUMIF($G$3:BQ$3,"数量-出",$G927:BQ927))),0)</f>
        <v>0</v>
      </c>
      <c r="BT927" s="115">
        <f t="shared" si="582"/>
        <v>0</v>
      </c>
      <c r="BU927" s="125"/>
      <c r="BV927" s="126"/>
      <c r="BW927" s="123"/>
      <c r="BX927" s="112"/>
      <c r="BY927" s="119">
        <f t="shared" si="583"/>
        <v>0</v>
      </c>
      <c r="BZ927" s="124"/>
      <c r="CA927" s="115">
        <f>IFERROR(IF(BZ927="",0,(SUMIF($G$3:BY$3,"金额-入",$G927:BY927)-SUMIF($G$3:BY$3,"金额-出",$G927:BY927))/(SUMIF($G$3:BY$3,"数量-入",$G927:BY927)-SUMIF($G$3:BY$3,"数量-出",$G927:BY927))),0)</f>
        <v>0</v>
      </c>
      <c r="CB927" s="115">
        <f t="shared" si="584"/>
        <v>0</v>
      </c>
      <c r="CC927" s="125"/>
      <c r="CD927" s="126"/>
      <c r="CE927" s="123"/>
      <c r="CF927" s="112"/>
      <c r="CG927" s="119">
        <f t="shared" si="585"/>
        <v>0</v>
      </c>
      <c r="CH927" s="124"/>
      <c r="CI927" s="115">
        <f>IFERROR(IF(CH927="",0,(SUMIF($G$3:CG$3,"金额-入",$G927:CG927)-SUMIF($G$3:CG$3,"金额-出",$G927:CG927))/(SUMIF($G$3:CG$3,"数量-入",$G927:CG927)-SUMIF($G$3:CG$3,"数量-出",$G927:CG927))),0)</f>
        <v>0</v>
      </c>
      <c r="CJ927" s="115">
        <f t="shared" si="586"/>
        <v>0</v>
      </c>
      <c r="CK927" s="125"/>
      <c r="CL927" s="126"/>
      <c r="CM927" s="123"/>
      <c r="CN927" s="112"/>
      <c r="CO927" s="119">
        <f t="shared" si="587"/>
        <v>0</v>
      </c>
      <c r="CP927" s="124"/>
      <c r="CQ927" s="115">
        <f>IFERROR(IF(CP927="",0,(SUMIF($G$3:CO$3,"金额-入",$G927:CO927)-SUMIF($G$3:CO$3,"金额-出",$G927:CO927))/(SUMIF($G$3:CO$3,"数量-入",$G927:CO927)-SUMIF($G$3:CO$3,"数量-出",$G927:CO927))),0)</f>
        <v>0</v>
      </c>
      <c r="CR927" s="115">
        <f t="shared" si="588"/>
        <v>0</v>
      </c>
      <c r="CS927" s="125"/>
      <c r="CT927" s="126"/>
      <c r="CU927" s="123"/>
      <c r="CV927" s="112"/>
      <c r="CW927" s="119">
        <f t="shared" si="589"/>
        <v>0</v>
      </c>
      <c r="CX927" s="124"/>
      <c r="CY927" s="115">
        <f>IFERROR(IF(CX927="",0,(SUMIF($G$3:CW$3,"金额-入",$G927:CW927)-SUMIF($G$3:CW$3,"金额-出",$G927:CW927))/(SUMIF($G$3:CW$3,"数量-入",$G927:CW927)-SUMIF($G$3:CW$3,"数量-出",$G927:CW927))),0)</f>
        <v>0</v>
      </c>
      <c r="CZ927" s="115">
        <f t="shared" si="590"/>
        <v>0</v>
      </c>
      <c r="DA927" s="125"/>
      <c r="DB927" s="126"/>
      <c r="DC927" s="123"/>
      <c r="DD927" s="112"/>
      <c r="DE927" s="119">
        <f t="shared" si="591"/>
        <v>0</v>
      </c>
      <c r="DF927" s="124"/>
      <c r="DG927" s="115">
        <f>IFERROR(IF(DF927="",0,(SUMIF($G$3:DE$3,"金额-入",$G927:DE927)-SUMIF($G$3:DE$3,"金额-出",$G927:DE927))/(SUMIF($G$3:DE$3,"数量-入",$G927:DE927)-SUMIF($G$3:DE$3,"数量-出",$G927:DE927))),0)</f>
        <v>0</v>
      </c>
      <c r="DH927" s="115">
        <f t="shared" si="592"/>
        <v>0</v>
      </c>
      <c r="DI927" s="125"/>
      <c r="DJ927" s="126"/>
      <c r="DK927" s="109">
        <f t="array" ref="DK927">MIN(IF(($G$3:$DJ$3="单价")*(G927:DJ927&lt;&gt;0),G927:DJ927))</f>
        <v>0</v>
      </c>
      <c r="DL927" s="97">
        <f t="array" ref="DL927">MAX(IF($G$3:$DJ$3="单价",G927:DJ927))</f>
        <v>0</v>
      </c>
      <c r="DM927" s="115">
        <f t="shared" si="593"/>
        <v>0</v>
      </c>
      <c r="DN927" s="127"/>
      <c r="DO927" s="2"/>
      <c r="DP927" s="11">
        <f t="shared" si="594"/>
        <v>0</v>
      </c>
      <c r="DQ927" s="11">
        <f t="shared" si="595"/>
        <v>0</v>
      </c>
      <c r="DR927" s="11"/>
      <c r="DS927" s="11"/>
      <c r="DT927" s="11"/>
      <c r="DU927" s="2"/>
      <c r="DV927" s="2"/>
      <c r="DW927" s="2"/>
      <c r="DX927" s="2"/>
      <c r="DY927" s="2"/>
    </row>
    <row r="928" spans="1:129" ht="18" hidden="1" customHeight="1" outlineLevel="1" x14ac:dyDescent="0.15">
      <c r="A928" s="2"/>
      <c r="B928" s="53">
        <f t="shared" si="558"/>
        <v>924</v>
      </c>
      <c r="C928" s="5"/>
      <c r="D928" s="6"/>
      <c r="E928" s="7"/>
      <c r="F928" s="8"/>
      <c r="G928" s="111"/>
      <c r="H928" s="112"/>
      <c r="I928" s="113">
        <f t="shared" si="561"/>
        <v>0</v>
      </c>
      <c r="J928" s="114">
        <f t="shared" si="562"/>
        <v>0</v>
      </c>
      <c r="K928" s="115">
        <f t="shared" si="559"/>
        <v>0</v>
      </c>
      <c r="L928" s="113">
        <f t="shared" si="563"/>
        <v>0</v>
      </c>
      <c r="M928" s="114">
        <f t="shared" si="564"/>
        <v>0</v>
      </c>
      <c r="N928" s="115">
        <f t="shared" si="560"/>
        <v>0</v>
      </c>
      <c r="O928" s="113">
        <f t="shared" si="565"/>
        <v>0</v>
      </c>
      <c r="P928" s="116">
        <f t="shared" si="566"/>
        <v>0</v>
      </c>
      <c r="Q928" s="117">
        <f t="shared" si="567"/>
        <v>0</v>
      </c>
      <c r="R928" s="118">
        <f t="shared" si="568"/>
        <v>0</v>
      </c>
      <c r="S928" s="111"/>
      <c r="T928" s="112"/>
      <c r="U928" s="119">
        <f t="shared" si="569"/>
        <v>0</v>
      </c>
      <c r="V928" s="120"/>
      <c r="W928" s="115">
        <f>IFERROR(IF(V928="",0,(SUMIF($G$3:U$3,"金额-入",$G928:U928)-SUMIF($G$3:U$3,"金额-出",$G928:U928))/(SUMIF($G$3:U$3,"数量-入",$G928:U928)-SUMIF($G$3:U$3,"数量-出",$G928:U928))),0)</f>
        <v>0</v>
      </c>
      <c r="X928" s="115">
        <f t="shared" si="570"/>
        <v>0</v>
      </c>
      <c r="Y928" s="121"/>
      <c r="Z928" s="122"/>
      <c r="AA928" s="111"/>
      <c r="AB928" s="112"/>
      <c r="AC928" s="119">
        <f t="shared" si="571"/>
        <v>0</v>
      </c>
      <c r="AD928" s="120"/>
      <c r="AE928" s="115">
        <f>IFERROR(IF(AD928="",0,(SUMIF($G$3:AC$3,"金额-入",$G928:AC928)-SUMIF($G$3:AC$3,"金额-出",$G928:AC928))/(SUMIF($G$3:AC$3,"数量-入",$G928:AC928)-SUMIF($G$3:AC$3,"数量-出",$G928:AC928))),0)</f>
        <v>0</v>
      </c>
      <c r="AF928" s="115">
        <f t="shared" si="572"/>
        <v>0</v>
      </c>
      <c r="AG928" s="121"/>
      <c r="AH928" s="122"/>
      <c r="AI928" s="123"/>
      <c r="AJ928" s="112"/>
      <c r="AK928" s="119">
        <f t="shared" si="573"/>
        <v>0</v>
      </c>
      <c r="AL928" s="124"/>
      <c r="AM928" s="115">
        <f>IFERROR(IF(AL928="",0,(SUMIF($G$3:AK$3,"金额-入",$G928:AK928)-SUMIF($G$3:AK$3,"金额-出",$G928:AK928))/(SUMIF($G$3:AK$3,"数量-入",$G928:AK928)-SUMIF($G$3:AK$3,"数量-出",$G928:AK928))),0)</f>
        <v>0</v>
      </c>
      <c r="AN928" s="115">
        <f t="shared" si="574"/>
        <v>0</v>
      </c>
      <c r="AO928" s="125"/>
      <c r="AP928" s="126"/>
      <c r="AQ928" s="123"/>
      <c r="AR928" s="112"/>
      <c r="AS928" s="119">
        <f t="shared" si="575"/>
        <v>0</v>
      </c>
      <c r="AT928" s="124"/>
      <c r="AU928" s="115">
        <f>IFERROR(IF(AT928="",0,(SUMIF($G$3:AS$3,"金额-入",$G928:AS928)-SUMIF($G$3:AS$3,"金额-出",$G928:AS928))/(SUMIF($G$3:AS$3,"数量-入",$G928:AS928)-SUMIF($G$3:AS$3,"数量-出",$G928:AS928))),0)</f>
        <v>0</v>
      </c>
      <c r="AV928" s="115">
        <f t="shared" si="576"/>
        <v>0</v>
      </c>
      <c r="AW928" s="125"/>
      <c r="AX928" s="126"/>
      <c r="AY928" s="123"/>
      <c r="AZ928" s="112"/>
      <c r="BA928" s="119">
        <f t="shared" si="577"/>
        <v>0</v>
      </c>
      <c r="BB928" s="124"/>
      <c r="BC928" s="115">
        <f>IFERROR(IF(BB928="",0,(SUMIF($G$3:BA$3,"金额-入",$G928:BA928)-SUMIF($G$3:BA$3,"金额-出",$G928:BA928))/(SUMIF($G$3:BA$3,"数量-入",$G928:BA928)-SUMIF($G$3:BA$3,"数量-出",$G928:BA928))),0)</f>
        <v>0</v>
      </c>
      <c r="BD928" s="115">
        <f t="shared" si="578"/>
        <v>0</v>
      </c>
      <c r="BE928" s="125"/>
      <c r="BF928" s="126"/>
      <c r="BG928" s="123"/>
      <c r="BH928" s="112"/>
      <c r="BI928" s="119">
        <f t="shared" si="579"/>
        <v>0</v>
      </c>
      <c r="BJ928" s="124"/>
      <c r="BK928" s="115">
        <f>IFERROR(IF(BJ928="",0,(SUMIF($G$3:BI$3,"金额-入",$G928:BI928)-SUMIF($G$3:BI$3,"金额-出",$G928:BI928))/(SUMIF($G$3:BI$3,"数量-入",$G928:BI928)-SUMIF($G$3:BI$3,"数量-出",$G928:BI928))),0)</f>
        <v>0</v>
      </c>
      <c r="BL928" s="115">
        <f t="shared" si="580"/>
        <v>0</v>
      </c>
      <c r="BM928" s="125"/>
      <c r="BN928" s="126"/>
      <c r="BO928" s="123"/>
      <c r="BP928" s="112"/>
      <c r="BQ928" s="119">
        <f t="shared" si="581"/>
        <v>0</v>
      </c>
      <c r="BR928" s="124"/>
      <c r="BS928" s="115">
        <f>IFERROR(IF(BR928="",0,(SUMIF($G$3:BQ$3,"金额-入",$G928:BQ928)-SUMIF($G$3:BQ$3,"金额-出",$G928:BQ928))/(SUMIF($G$3:BQ$3,"数量-入",$G928:BQ928)-SUMIF($G$3:BQ$3,"数量-出",$G928:BQ928))),0)</f>
        <v>0</v>
      </c>
      <c r="BT928" s="115">
        <f t="shared" si="582"/>
        <v>0</v>
      </c>
      <c r="BU928" s="125"/>
      <c r="BV928" s="126"/>
      <c r="BW928" s="123"/>
      <c r="BX928" s="112"/>
      <c r="BY928" s="119">
        <f t="shared" si="583"/>
        <v>0</v>
      </c>
      <c r="BZ928" s="124"/>
      <c r="CA928" s="115">
        <f>IFERROR(IF(BZ928="",0,(SUMIF($G$3:BY$3,"金额-入",$G928:BY928)-SUMIF($G$3:BY$3,"金额-出",$G928:BY928))/(SUMIF($G$3:BY$3,"数量-入",$G928:BY928)-SUMIF($G$3:BY$3,"数量-出",$G928:BY928))),0)</f>
        <v>0</v>
      </c>
      <c r="CB928" s="115">
        <f t="shared" si="584"/>
        <v>0</v>
      </c>
      <c r="CC928" s="125"/>
      <c r="CD928" s="126"/>
      <c r="CE928" s="123"/>
      <c r="CF928" s="112"/>
      <c r="CG928" s="119">
        <f t="shared" si="585"/>
        <v>0</v>
      </c>
      <c r="CH928" s="124"/>
      <c r="CI928" s="115">
        <f>IFERROR(IF(CH928="",0,(SUMIF($G$3:CG$3,"金额-入",$G928:CG928)-SUMIF($G$3:CG$3,"金额-出",$G928:CG928))/(SUMIF($G$3:CG$3,"数量-入",$G928:CG928)-SUMIF($G$3:CG$3,"数量-出",$G928:CG928))),0)</f>
        <v>0</v>
      </c>
      <c r="CJ928" s="115">
        <f t="shared" si="586"/>
        <v>0</v>
      </c>
      <c r="CK928" s="125"/>
      <c r="CL928" s="126"/>
      <c r="CM928" s="123"/>
      <c r="CN928" s="112"/>
      <c r="CO928" s="119">
        <f t="shared" si="587"/>
        <v>0</v>
      </c>
      <c r="CP928" s="124"/>
      <c r="CQ928" s="115">
        <f>IFERROR(IF(CP928="",0,(SUMIF($G$3:CO$3,"金额-入",$G928:CO928)-SUMIF($G$3:CO$3,"金额-出",$G928:CO928))/(SUMIF($G$3:CO$3,"数量-入",$G928:CO928)-SUMIF($G$3:CO$3,"数量-出",$G928:CO928))),0)</f>
        <v>0</v>
      </c>
      <c r="CR928" s="115">
        <f t="shared" si="588"/>
        <v>0</v>
      </c>
      <c r="CS928" s="125"/>
      <c r="CT928" s="126"/>
      <c r="CU928" s="123"/>
      <c r="CV928" s="112"/>
      <c r="CW928" s="119">
        <f t="shared" si="589"/>
        <v>0</v>
      </c>
      <c r="CX928" s="124"/>
      <c r="CY928" s="115">
        <f>IFERROR(IF(CX928="",0,(SUMIF($G$3:CW$3,"金额-入",$G928:CW928)-SUMIF($G$3:CW$3,"金额-出",$G928:CW928))/(SUMIF($G$3:CW$3,"数量-入",$G928:CW928)-SUMIF($G$3:CW$3,"数量-出",$G928:CW928))),0)</f>
        <v>0</v>
      </c>
      <c r="CZ928" s="115">
        <f t="shared" si="590"/>
        <v>0</v>
      </c>
      <c r="DA928" s="125"/>
      <c r="DB928" s="126"/>
      <c r="DC928" s="123"/>
      <c r="DD928" s="112"/>
      <c r="DE928" s="119">
        <f t="shared" si="591"/>
        <v>0</v>
      </c>
      <c r="DF928" s="124"/>
      <c r="DG928" s="115">
        <f>IFERROR(IF(DF928="",0,(SUMIF($G$3:DE$3,"金额-入",$G928:DE928)-SUMIF($G$3:DE$3,"金额-出",$G928:DE928))/(SUMIF($G$3:DE$3,"数量-入",$G928:DE928)-SUMIF($G$3:DE$3,"数量-出",$G928:DE928))),0)</f>
        <v>0</v>
      </c>
      <c r="DH928" s="115">
        <f t="shared" si="592"/>
        <v>0</v>
      </c>
      <c r="DI928" s="125"/>
      <c r="DJ928" s="126"/>
      <c r="DK928" s="109">
        <f t="array" ref="DK928">MIN(IF(($G$3:$DJ$3="单价")*(G928:DJ928&lt;&gt;0),G928:DJ928))</f>
        <v>0</v>
      </c>
      <c r="DL928" s="97">
        <f t="array" ref="DL928">MAX(IF($G$3:$DJ$3="单价",G928:DJ928))</f>
        <v>0</v>
      </c>
      <c r="DM928" s="115">
        <f t="shared" si="593"/>
        <v>0</v>
      </c>
      <c r="DN928" s="127"/>
      <c r="DO928" s="2"/>
      <c r="DP928" s="11">
        <f t="shared" si="594"/>
        <v>0</v>
      </c>
      <c r="DQ928" s="11">
        <f t="shared" si="595"/>
        <v>0</v>
      </c>
      <c r="DR928" s="11"/>
      <c r="DS928" s="11"/>
      <c r="DT928" s="11"/>
      <c r="DU928" s="2"/>
      <c r="DV928" s="2"/>
      <c r="DW928" s="2"/>
      <c r="DX928" s="2"/>
      <c r="DY928" s="2"/>
    </row>
    <row r="929" spans="1:129" ht="18" hidden="1" customHeight="1" outlineLevel="1" x14ac:dyDescent="0.15">
      <c r="A929" s="2"/>
      <c r="B929" s="53">
        <f t="shared" si="558"/>
        <v>925</v>
      </c>
      <c r="C929" s="5"/>
      <c r="D929" s="6"/>
      <c r="E929" s="7"/>
      <c r="F929" s="8"/>
      <c r="G929" s="111"/>
      <c r="H929" s="112"/>
      <c r="I929" s="113">
        <f t="shared" si="561"/>
        <v>0</v>
      </c>
      <c r="J929" s="114">
        <f t="shared" si="562"/>
        <v>0</v>
      </c>
      <c r="K929" s="115">
        <f t="shared" si="559"/>
        <v>0</v>
      </c>
      <c r="L929" s="113">
        <f t="shared" si="563"/>
        <v>0</v>
      </c>
      <c r="M929" s="114">
        <f t="shared" si="564"/>
        <v>0</v>
      </c>
      <c r="N929" s="115">
        <f t="shared" si="560"/>
        <v>0</v>
      </c>
      <c r="O929" s="113">
        <f t="shared" si="565"/>
        <v>0</v>
      </c>
      <c r="P929" s="116">
        <f t="shared" si="566"/>
        <v>0</v>
      </c>
      <c r="Q929" s="117">
        <f t="shared" si="567"/>
        <v>0</v>
      </c>
      <c r="R929" s="118">
        <f t="shared" si="568"/>
        <v>0</v>
      </c>
      <c r="S929" s="111"/>
      <c r="T929" s="112"/>
      <c r="U929" s="119">
        <f t="shared" si="569"/>
        <v>0</v>
      </c>
      <c r="V929" s="120"/>
      <c r="W929" s="115">
        <f>IFERROR(IF(V929="",0,(SUMIF($G$3:U$3,"金额-入",$G929:U929)-SUMIF($G$3:U$3,"金额-出",$G929:U929))/(SUMIF($G$3:U$3,"数量-入",$G929:U929)-SUMIF($G$3:U$3,"数量-出",$G929:U929))),0)</f>
        <v>0</v>
      </c>
      <c r="X929" s="115">
        <f t="shared" si="570"/>
        <v>0</v>
      </c>
      <c r="Y929" s="121"/>
      <c r="Z929" s="122"/>
      <c r="AA929" s="111"/>
      <c r="AB929" s="112"/>
      <c r="AC929" s="119">
        <f t="shared" si="571"/>
        <v>0</v>
      </c>
      <c r="AD929" s="120"/>
      <c r="AE929" s="115">
        <f>IFERROR(IF(AD929="",0,(SUMIF($G$3:AC$3,"金额-入",$G929:AC929)-SUMIF($G$3:AC$3,"金额-出",$G929:AC929))/(SUMIF($G$3:AC$3,"数量-入",$G929:AC929)-SUMIF($G$3:AC$3,"数量-出",$G929:AC929))),0)</f>
        <v>0</v>
      </c>
      <c r="AF929" s="115">
        <f t="shared" si="572"/>
        <v>0</v>
      </c>
      <c r="AG929" s="121"/>
      <c r="AH929" s="122"/>
      <c r="AI929" s="123"/>
      <c r="AJ929" s="112"/>
      <c r="AK929" s="119">
        <f t="shared" si="573"/>
        <v>0</v>
      </c>
      <c r="AL929" s="124"/>
      <c r="AM929" s="115">
        <f>IFERROR(IF(AL929="",0,(SUMIF($G$3:AK$3,"金额-入",$G929:AK929)-SUMIF($G$3:AK$3,"金额-出",$G929:AK929))/(SUMIF($G$3:AK$3,"数量-入",$G929:AK929)-SUMIF($G$3:AK$3,"数量-出",$G929:AK929))),0)</f>
        <v>0</v>
      </c>
      <c r="AN929" s="115">
        <f t="shared" si="574"/>
        <v>0</v>
      </c>
      <c r="AO929" s="125"/>
      <c r="AP929" s="126"/>
      <c r="AQ929" s="123"/>
      <c r="AR929" s="112"/>
      <c r="AS929" s="119">
        <f t="shared" si="575"/>
        <v>0</v>
      </c>
      <c r="AT929" s="124"/>
      <c r="AU929" s="115">
        <f>IFERROR(IF(AT929="",0,(SUMIF($G$3:AS$3,"金额-入",$G929:AS929)-SUMIF($G$3:AS$3,"金额-出",$G929:AS929))/(SUMIF($G$3:AS$3,"数量-入",$G929:AS929)-SUMIF($G$3:AS$3,"数量-出",$G929:AS929))),0)</f>
        <v>0</v>
      </c>
      <c r="AV929" s="115">
        <f t="shared" si="576"/>
        <v>0</v>
      </c>
      <c r="AW929" s="125"/>
      <c r="AX929" s="126"/>
      <c r="AY929" s="123"/>
      <c r="AZ929" s="112"/>
      <c r="BA929" s="119">
        <f t="shared" si="577"/>
        <v>0</v>
      </c>
      <c r="BB929" s="124"/>
      <c r="BC929" s="115">
        <f>IFERROR(IF(BB929="",0,(SUMIF($G$3:BA$3,"金额-入",$G929:BA929)-SUMIF($G$3:BA$3,"金额-出",$G929:BA929))/(SUMIF($G$3:BA$3,"数量-入",$G929:BA929)-SUMIF($G$3:BA$3,"数量-出",$G929:BA929))),0)</f>
        <v>0</v>
      </c>
      <c r="BD929" s="115">
        <f t="shared" si="578"/>
        <v>0</v>
      </c>
      <c r="BE929" s="125"/>
      <c r="BF929" s="126"/>
      <c r="BG929" s="123"/>
      <c r="BH929" s="112"/>
      <c r="BI929" s="119">
        <f t="shared" si="579"/>
        <v>0</v>
      </c>
      <c r="BJ929" s="124"/>
      <c r="BK929" s="115">
        <f>IFERROR(IF(BJ929="",0,(SUMIF($G$3:BI$3,"金额-入",$G929:BI929)-SUMIF($G$3:BI$3,"金额-出",$G929:BI929))/(SUMIF($G$3:BI$3,"数量-入",$G929:BI929)-SUMIF($G$3:BI$3,"数量-出",$G929:BI929))),0)</f>
        <v>0</v>
      </c>
      <c r="BL929" s="115">
        <f t="shared" si="580"/>
        <v>0</v>
      </c>
      <c r="BM929" s="125"/>
      <c r="BN929" s="126"/>
      <c r="BO929" s="123"/>
      <c r="BP929" s="112"/>
      <c r="BQ929" s="119">
        <f t="shared" si="581"/>
        <v>0</v>
      </c>
      <c r="BR929" s="124"/>
      <c r="BS929" s="115">
        <f>IFERROR(IF(BR929="",0,(SUMIF($G$3:BQ$3,"金额-入",$G929:BQ929)-SUMIF($G$3:BQ$3,"金额-出",$G929:BQ929))/(SUMIF($G$3:BQ$3,"数量-入",$G929:BQ929)-SUMIF($G$3:BQ$3,"数量-出",$G929:BQ929))),0)</f>
        <v>0</v>
      </c>
      <c r="BT929" s="115">
        <f t="shared" si="582"/>
        <v>0</v>
      </c>
      <c r="BU929" s="125"/>
      <c r="BV929" s="126"/>
      <c r="BW929" s="123"/>
      <c r="BX929" s="112"/>
      <c r="BY929" s="119">
        <f t="shared" si="583"/>
        <v>0</v>
      </c>
      <c r="BZ929" s="124"/>
      <c r="CA929" s="115">
        <f>IFERROR(IF(BZ929="",0,(SUMIF($G$3:BY$3,"金额-入",$G929:BY929)-SUMIF($G$3:BY$3,"金额-出",$G929:BY929))/(SUMIF($G$3:BY$3,"数量-入",$G929:BY929)-SUMIF($G$3:BY$3,"数量-出",$G929:BY929))),0)</f>
        <v>0</v>
      </c>
      <c r="CB929" s="115">
        <f t="shared" si="584"/>
        <v>0</v>
      </c>
      <c r="CC929" s="125"/>
      <c r="CD929" s="126"/>
      <c r="CE929" s="123"/>
      <c r="CF929" s="112"/>
      <c r="CG929" s="119">
        <f t="shared" si="585"/>
        <v>0</v>
      </c>
      <c r="CH929" s="124"/>
      <c r="CI929" s="115">
        <f>IFERROR(IF(CH929="",0,(SUMIF($G$3:CG$3,"金额-入",$G929:CG929)-SUMIF($G$3:CG$3,"金额-出",$G929:CG929))/(SUMIF($G$3:CG$3,"数量-入",$G929:CG929)-SUMIF($G$3:CG$3,"数量-出",$G929:CG929))),0)</f>
        <v>0</v>
      </c>
      <c r="CJ929" s="115">
        <f t="shared" si="586"/>
        <v>0</v>
      </c>
      <c r="CK929" s="125"/>
      <c r="CL929" s="126"/>
      <c r="CM929" s="123"/>
      <c r="CN929" s="112"/>
      <c r="CO929" s="119">
        <f t="shared" si="587"/>
        <v>0</v>
      </c>
      <c r="CP929" s="124"/>
      <c r="CQ929" s="115">
        <f>IFERROR(IF(CP929="",0,(SUMIF($G$3:CO$3,"金额-入",$G929:CO929)-SUMIF($G$3:CO$3,"金额-出",$G929:CO929))/(SUMIF($G$3:CO$3,"数量-入",$G929:CO929)-SUMIF($G$3:CO$3,"数量-出",$G929:CO929))),0)</f>
        <v>0</v>
      </c>
      <c r="CR929" s="115">
        <f t="shared" si="588"/>
        <v>0</v>
      </c>
      <c r="CS929" s="125"/>
      <c r="CT929" s="126"/>
      <c r="CU929" s="123"/>
      <c r="CV929" s="112"/>
      <c r="CW929" s="119">
        <f t="shared" si="589"/>
        <v>0</v>
      </c>
      <c r="CX929" s="124"/>
      <c r="CY929" s="115">
        <f>IFERROR(IF(CX929="",0,(SUMIF($G$3:CW$3,"金额-入",$G929:CW929)-SUMIF($G$3:CW$3,"金额-出",$G929:CW929))/(SUMIF($G$3:CW$3,"数量-入",$G929:CW929)-SUMIF($G$3:CW$3,"数量-出",$G929:CW929))),0)</f>
        <v>0</v>
      </c>
      <c r="CZ929" s="115">
        <f t="shared" si="590"/>
        <v>0</v>
      </c>
      <c r="DA929" s="125"/>
      <c r="DB929" s="126"/>
      <c r="DC929" s="123"/>
      <c r="DD929" s="112"/>
      <c r="DE929" s="119">
        <f t="shared" si="591"/>
        <v>0</v>
      </c>
      <c r="DF929" s="124"/>
      <c r="DG929" s="115">
        <f>IFERROR(IF(DF929="",0,(SUMIF($G$3:DE$3,"金额-入",$G929:DE929)-SUMIF($G$3:DE$3,"金额-出",$G929:DE929))/(SUMIF($G$3:DE$3,"数量-入",$G929:DE929)-SUMIF($G$3:DE$3,"数量-出",$G929:DE929))),0)</f>
        <v>0</v>
      </c>
      <c r="DH929" s="115">
        <f t="shared" si="592"/>
        <v>0</v>
      </c>
      <c r="DI929" s="125"/>
      <c r="DJ929" s="126"/>
      <c r="DK929" s="109">
        <f t="array" ref="DK929">MIN(IF(($G$3:$DJ$3="单价")*(G929:DJ929&lt;&gt;0),G929:DJ929))</f>
        <v>0</v>
      </c>
      <c r="DL929" s="97">
        <f t="array" ref="DL929">MAX(IF($G$3:$DJ$3="单价",G929:DJ929))</f>
        <v>0</v>
      </c>
      <c r="DM929" s="115">
        <f t="shared" si="593"/>
        <v>0</v>
      </c>
      <c r="DN929" s="127"/>
      <c r="DO929" s="2"/>
      <c r="DP929" s="11">
        <f t="shared" si="594"/>
        <v>0</v>
      </c>
      <c r="DQ929" s="11">
        <f t="shared" si="595"/>
        <v>0</v>
      </c>
      <c r="DR929" s="11"/>
      <c r="DS929" s="11"/>
      <c r="DT929" s="11"/>
      <c r="DU929" s="2"/>
      <c r="DV929" s="2"/>
      <c r="DW929" s="2"/>
      <c r="DX929" s="2"/>
      <c r="DY929" s="2"/>
    </row>
    <row r="930" spans="1:129" ht="18" hidden="1" customHeight="1" outlineLevel="1" x14ac:dyDescent="0.15">
      <c r="A930" s="2"/>
      <c r="B930" s="53">
        <f t="shared" si="558"/>
        <v>926</v>
      </c>
      <c r="C930" s="5"/>
      <c r="D930" s="6"/>
      <c r="E930" s="7"/>
      <c r="F930" s="8"/>
      <c r="G930" s="111"/>
      <c r="H930" s="112"/>
      <c r="I930" s="113">
        <f t="shared" si="561"/>
        <v>0</v>
      </c>
      <c r="J930" s="114">
        <f t="shared" si="562"/>
        <v>0</v>
      </c>
      <c r="K930" s="115">
        <f t="shared" si="559"/>
        <v>0</v>
      </c>
      <c r="L930" s="113">
        <f t="shared" si="563"/>
        <v>0</v>
      </c>
      <c r="M930" s="114">
        <f t="shared" si="564"/>
        <v>0</v>
      </c>
      <c r="N930" s="115">
        <f t="shared" si="560"/>
        <v>0</v>
      </c>
      <c r="O930" s="113">
        <f t="shared" si="565"/>
        <v>0</v>
      </c>
      <c r="P930" s="116">
        <f t="shared" si="566"/>
        <v>0</v>
      </c>
      <c r="Q930" s="117">
        <f t="shared" si="567"/>
        <v>0</v>
      </c>
      <c r="R930" s="118">
        <f t="shared" si="568"/>
        <v>0</v>
      </c>
      <c r="S930" s="111"/>
      <c r="T930" s="112"/>
      <c r="U930" s="119">
        <f t="shared" si="569"/>
        <v>0</v>
      </c>
      <c r="V930" s="120"/>
      <c r="W930" s="115">
        <f>IFERROR(IF(V930="",0,(SUMIF($G$3:U$3,"金额-入",$G930:U930)-SUMIF($G$3:U$3,"金额-出",$G930:U930))/(SUMIF($G$3:U$3,"数量-入",$G930:U930)-SUMIF($G$3:U$3,"数量-出",$G930:U930))),0)</f>
        <v>0</v>
      </c>
      <c r="X930" s="115">
        <f t="shared" si="570"/>
        <v>0</v>
      </c>
      <c r="Y930" s="121"/>
      <c r="Z930" s="122"/>
      <c r="AA930" s="111"/>
      <c r="AB930" s="112"/>
      <c r="AC930" s="119">
        <f t="shared" si="571"/>
        <v>0</v>
      </c>
      <c r="AD930" s="120"/>
      <c r="AE930" s="115">
        <f>IFERROR(IF(AD930="",0,(SUMIF($G$3:AC$3,"金额-入",$G930:AC930)-SUMIF($G$3:AC$3,"金额-出",$G930:AC930))/(SUMIF($G$3:AC$3,"数量-入",$G930:AC930)-SUMIF($G$3:AC$3,"数量-出",$G930:AC930))),0)</f>
        <v>0</v>
      </c>
      <c r="AF930" s="115">
        <f t="shared" si="572"/>
        <v>0</v>
      </c>
      <c r="AG930" s="121"/>
      <c r="AH930" s="122"/>
      <c r="AI930" s="123"/>
      <c r="AJ930" s="112"/>
      <c r="AK930" s="119">
        <f t="shared" si="573"/>
        <v>0</v>
      </c>
      <c r="AL930" s="124"/>
      <c r="AM930" s="115">
        <f>IFERROR(IF(AL930="",0,(SUMIF($G$3:AK$3,"金额-入",$G930:AK930)-SUMIF($G$3:AK$3,"金额-出",$G930:AK930))/(SUMIF($G$3:AK$3,"数量-入",$G930:AK930)-SUMIF($G$3:AK$3,"数量-出",$G930:AK930))),0)</f>
        <v>0</v>
      </c>
      <c r="AN930" s="115">
        <f t="shared" si="574"/>
        <v>0</v>
      </c>
      <c r="AO930" s="125"/>
      <c r="AP930" s="126"/>
      <c r="AQ930" s="123"/>
      <c r="AR930" s="112"/>
      <c r="AS930" s="119">
        <f t="shared" si="575"/>
        <v>0</v>
      </c>
      <c r="AT930" s="124"/>
      <c r="AU930" s="115">
        <f>IFERROR(IF(AT930="",0,(SUMIF($G$3:AS$3,"金额-入",$G930:AS930)-SUMIF($G$3:AS$3,"金额-出",$G930:AS930))/(SUMIF($G$3:AS$3,"数量-入",$G930:AS930)-SUMIF($G$3:AS$3,"数量-出",$G930:AS930))),0)</f>
        <v>0</v>
      </c>
      <c r="AV930" s="115">
        <f t="shared" si="576"/>
        <v>0</v>
      </c>
      <c r="AW930" s="125"/>
      <c r="AX930" s="126"/>
      <c r="AY930" s="123"/>
      <c r="AZ930" s="112"/>
      <c r="BA930" s="119">
        <f t="shared" si="577"/>
        <v>0</v>
      </c>
      <c r="BB930" s="124"/>
      <c r="BC930" s="115">
        <f>IFERROR(IF(BB930="",0,(SUMIF($G$3:BA$3,"金额-入",$G930:BA930)-SUMIF($G$3:BA$3,"金额-出",$G930:BA930))/(SUMIF($G$3:BA$3,"数量-入",$G930:BA930)-SUMIF($G$3:BA$3,"数量-出",$G930:BA930))),0)</f>
        <v>0</v>
      </c>
      <c r="BD930" s="115">
        <f t="shared" si="578"/>
        <v>0</v>
      </c>
      <c r="BE930" s="125"/>
      <c r="BF930" s="126"/>
      <c r="BG930" s="123"/>
      <c r="BH930" s="112"/>
      <c r="BI930" s="119">
        <f t="shared" si="579"/>
        <v>0</v>
      </c>
      <c r="BJ930" s="124"/>
      <c r="BK930" s="115">
        <f>IFERROR(IF(BJ930="",0,(SUMIF($G$3:BI$3,"金额-入",$G930:BI930)-SUMIF($G$3:BI$3,"金额-出",$G930:BI930))/(SUMIF($G$3:BI$3,"数量-入",$G930:BI930)-SUMIF($G$3:BI$3,"数量-出",$G930:BI930))),0)</f>
        <v>0</v>
      </c>
      <c r="BL930" s="115">
        <f t="shared" si="580"/>
        <v>0</v>
      </c>
      <c r="BM930" s="125"/>
      <c r="BN930" s="126"/>
      <c r="BO930" s="123"/>
      <c r="BP930" s="112"/>
      <c r="BQ930" s="119">
        <f t="shared" si="581"/>
        <v>0</v>
      </c>
      <c r="BR930" s="124"/>
      <c r="BS930" s="115">
        <f>IFERROR(IF(BR930="",0,(SUMIF($G$3:BQ$3,"金额-入",$G930:BQ930)-SUMIF($G$3:BQ$3,"金额-出",$G930:BQ930))/(SUMIF($G$3:BQ$3,"数量-入",$G930:BQ930)-SUMIF($G$3:BQ$3,"数量-出",$G930:BQ930))),0)</f>
        <v>0</v>
      </c>
      <c r="BT930" s="115">
        <f t="shared" si="582"/>
        <v>0</v>
      </c>
      <c r="BU930" s="125"/>
      <c r="BV930" s="126"/>
      <c r="BW930" s="123"/>
      <c r="BX930" s="112"/>
      <c r="BY930" s="119">
        <f t="shared" si="583"/>
        <v>0</v>
      </c>
      <c r="BZ930" s="124"/>
      <c r="CA930" s="115">
        <f>IFERROR(IF(BZ930="",0,(SUMIF($G$3:BY$3,"金额-入",$G930:BY930)-SUMIF($G$3:BY$3,"金额-出",$G930:BY930))/(SUMIF($G$3:BY$3,"数量-入",$G930:BY930)-SUMIF($G$3:BY$3,"数量-出",$G930:BY930))),0)</f>
        <v>0</v>
      </c>
      <c r="CB930" s="115">
        <f t="shared" si="584"/>
        <v>0</v>
      </c>
      <c r="CC930" s="125"/>
      <c r="CD930" s="126"/>
      <c r="CE930" s="123"/>
      <c r="CF930" s="112"/>
      <c r="CG930" s="119">
        <f t="shared" si="585"/>
        <v>0</v>
      </c>
      <c r="CH930" s="124"/>
      <c r="CI930" s="115">
        <f>IFERROR(IF(CH930="",0,(SUMIF($G$3:CG$3,"金额-入",$G930:CG930)-SUMIF($G$3:CG$3,"金额-出",$G930:CG930))/(SUMIF($G$3:CG$3,"数量-入",$G930:CG930)-SUMIF($G$3:CG$3,"数量-出",$G930:CG930))),0)</f>
        <v>0</v>
      </c>
      <c r="CJ930" s="115">
        <f t="shared" si="586"/>
        <v>0</v>
      </c>
      <c r="CK930" s="125"/>
      <c r="CL930" s="126"/>
      <c r="CM930" s="123"/>
      <c r="CN930" s="112"/>
      <c r="CO930" s="119">
        <f t="shared" si="587"/>
        <v>0</v>
      </c>
      <c r="CP930" s="124"/>
      <c r="CQ930" s="115">
        <f>IFERROR(IF(CP930="",0,(SUMIF($G$3:CO$3,"金额-入",$G930:CO930)-SUMIF($G$3:CO$3,"金额-出",$G930:CO930))/(SUMIF($G$3:CO$3,"数量-入",$G930:CO930)-SUMIF($G$3:CO$3,"数量-出",$G930:CO930))),0)</f>
        <v>0</v>
      </c>
      <c r="CR930" s="115">
        <f t="shared" si="588"/>
        <v>0</v>
      </c>
      <c r="CS930" s="125"/>
      <c r="CT930" s="126"/>
      <c r="CU930" s="123"/>
      <c r="CV930" s="112"/>
      <c r="CW930" s="119">
        <f t="shared" si="589"/>
        <v>0</v>
      </c>
      <c r="CX930" s="124"/>
      <c r="CY930" s="115">
        <f>IFERROR(IF(CX930="",0,(SUMIF($G$3:CW$3,"金额-入",$G930:CW930)-SUMIF($G$3:CW$3,"金额-出",$G930:CW930))/(SUMIF($G$3:CW$3,"数量-入",$G930:CW930)-SUMIF($G$3:CW$3,"数量-出",$G930:CW930))),0)</f>
        <v>0</v>
      </c>
      <c r="CZ930" s="115">
        <f t="shared" si="590"/>
        <v>0</v>
      </c>
      <c r="DA930" s="125"/>
      <c r="DB930" s="126"/>
      <c r="DC930" s="123"/>
      <c r="DD930" s="112"/>
      <c r="DE930" s="119">
        <f t="shared" si="591"/>
        <v>0</v>
      </c>
      <c r="DF930" s="124"/>
      <c r="DG930" s="115">
        <f>IFERROR(IF(DF930="",0,(SUMIF($G$3:DE$3,"金额-入",$G930:DE930)-SUMIF($G$3:DE$3,"金额-出",$G930:DE930))/(SUMIF($G$3:DE$3,"数量-入",$G930:DE930)-SUMIF($G$3:DE$3,"数量-出",$G930:DE930))),0)</f>
        <v>0</v>
      </c>
      <c r="DH930" s="115">
        <f t="shared" si="592"/>
        <v>0</v>
      </c>
      <c r="DI930" s="125"/>
      <c r="DJ930" s="126"/>
      <c r="DK930" s="109">
        <f t="array" ref="DK930">MIN(IF(($G$3:$DJ$3="单价")*(G930:DJ930&lt;&gt;0),G930:DJ930))</f>
        <v>0</v>
      </c>
      <c r="DL930" s="97">
        <f t="array" ref="DL930">MAX(IF($G$3:$DJ$3="单价",G930:DJ930))</f>
        <v>0</v>
      </c>
      <c r="DM930" s="115">
        <f t="shared" si="593"/>
        <v>0</v>
      </c>
      <c r="DN930" s="127"/>
      <c r="DO930" s="2"/>
      <c r="DP930" s="11">
        <f t="shared" si="594"/>
        <v>0</v>
      </c>
      <c r="DQ930" s="11">
        <f t="shared" si="595"/>
        <v>0</v>
      </c>
      <c r="DR930" s="11"/>
      <c r="DS930" s="11"/>
      <c r="DT930" s="11"/>
      <c r="DU930" s="2"/>
      <c r="DV930" s="2"/>
      <c r="DW930" s="2"/>
      <c r="DX930" s="2"/>
      <c r="DY930" s="2"/>
    </row>
    <row r="931" spans="1:129" ht="18" hidden="1" customHeight="1" outlineLevel="1" x14ac:dyDescent="0.15">
      <c r="A931" s="2"/>
      <c r="B931" s="53">
        <f t="shared" si="558"/>
        <v>927</v>
      </c>
      <c r="C931" s="5"/>
      <c r="D931" s="6"/>
      <c r="E931" s="7"/>
      <c r="F931" s="8"/>
      <c r="G931" s="111"/>
      <c r="H931" s="112"/>
      <c r="I931" s="113">
        <f t="shared" si="561"/>
        <v>0</v>
      </c>
      <c r="J931" s="114">
        <f t="shared" si="562"/>
        <v>0</v>
      </c>
      <c r="K931" s="115">
        <f t="shared" si="559"/>
        <v>0</v>
      </c>
      <c r="L931" s="113">
        <f t="shared" si="563"/>
        <v>0</v>
      </c>
      <c r="M931" s="114">
        <f t="shared" si="564"/>
        <v>0</v>
      </c>
      <c r="N931" s="115">
        <f t="shared" si="560"/>
        <v>0</v>
      </c>
      <c r="O931" s="113">
        <f t="shared" si="565"/>
        <v>0</v>
      </c>
      <c r="P931" s="116">
        <f t="shared" si="566"/>
        <v>0</v>
      </c>
      <c r="Q931" s="117">
        <f t="shared" si="567"/>
        <v>0</v>
      </c>
      <c r="R931" s="118">
        <f t="shared" si="568"/>
        <v>0</v>
      </c>
      <c r="S931" s="111"/>
      <c r="T931" s="112"/>
      <c r="U931" s="119">
        <f t="shared" si="569"/>
        <v>0</v>
      </c>
      <c r="V931" s="120"/>
      <c r="W931" s="115">
        <f>IFERROR(IF(V931="",0,(SUMIF($G$3:U$3,"金额-入",$G931:U931)-SUMIF($G$3:U$3,"金额-出",$G931:U931))/(SUMIF($G$3:U$3,"数量-入",$G931:U931)-SUMIF($G$3:U$3,"数量-出",$G931:U931))),0)</f>
        <v>0</v>
      </c>
      <c r="X931" s="115">
        <f t="shared" si="570"/>
        <v>0</v>
      </c>
      <c r="Y931" s="121"/>
      <c r="Z931" s="122"/>
      <c r="AA931" s="111"/>
      <c r="AB931" s="112"/>
      <c r="AC931" s="119">
        <f t="shared" si="571"/>
        <v>0</v>
      </c>
      <c r="AD931" s="120"/>
      <c r="AE931" s="115">
        <f>IFERROR(IF(AD931="",0,(SUMIF($G$3:AC$3,"金额-入",$G931:AC931)-SUMIF($G$3:AC$3,"金额-出",$G931:AC931))/(SUMIF($G$3:AC$3,"数量-入",$G931:AC931)-SUMIF($G$3:AC$3,"数量-出",$G931:AC931))),0)</f>
        <v>0</v>
      </c>
      <c r="AF931" s="115">
        <f t="shared" si="572"/>
        <v>0</v>
      </c>
      <c r="AG931" s="121"/>
      <c r="AH931" s="122"/>
      <c r="AI931" s="123"/>
      <c r="AJ931" s="112"/>
      <c r="AK931" s="119">
        <f t="shared" si="573"/>
        <v>0</v>
      </c>
      <c r="AL931" s="124"/>
      <c r="AM931" s="115">
        <f>IFERROR(IF(AL931="",0,(SUMIF($G$3:AK$3,"金额-入",$G931:AK931)-SUMIF($G$3:AK$3,"金额-出",$G931:AK931))/(SUMIF($G$3:AK$3,"数量-入",$G931:AK931)-SUMIF($G$3:AK$3,"数量-出",$G931:AK931))),0)</f>
        <v>0</v>
      </c>
      <c r="AN931" s="115">
        <f t="shared" si="574"/>
        <v>0</v>
      </c>
      <c r="AO931" s="125"/>
      <c r="AP931" s="126"/>
      <c r="AQ931" s="123"/>
      <c r="AR931" s="112"/>
      <c r="AS931" s="119">
        <f t="shared" si="575"/>
        <v>0</v>
      </c>
      <c r="AT931" s="124"/>
      <c r="AU931" s="115">
        <f>IFERROR(IF(AT931="",0,(SUMIF($G$3:AS$3,"金额-入",$G931:AS931)-SUMIF($G$3:AS$3,"金额-出",$G931:AS931))/(SUMIF($G$3:AS$3,"数量-入",$G931:AS931)-SUMIF($G$3:AS$3,"数量-出",$G931:AS931))),0)</f>
        <v>0</v>
      </c>
      <c r="AV931" s="115">
        <f t="shared" si="576"/>
        <v>0</v>
      </c>
      <c r="AW931" s="125"/>
      <c r="AX931" s="126"/>
      <c r="AY931" s="123"/>
      <c r="AZ931" s="112"/>
      <c r="BA931" s="119">
        <f t="shared" si="577"/>
        <v>0</v>
      </c>
      <c r="BB931" s="124"/>
      <c r="BC931" s="115">
        <f>IFERROR(IF(BB931="",0,(SUMIF($G$3:BA$3,"金额-入",$G931:BA931)-SUMIF($G$3:BA$3,"金额-出",$G931:BA931))/(SUMIF($G$3:BA$3,"数量-入",$G931:BA931)-SUMIF($G$3:BA$3,"数量-出",$G931:BA931))),0)</f>
        <v>0</v>
      </c>
      <c r="BD931" s="115">
        <f t="shared" si="578"/>
        <v>0</v>
      </c>
      <c r="BE931" s="125"/>
      <c r="BF931" s="126"/>
      <c r="BG931" s="123"/>
      <c r="BH931" s="112"/>
      <c r="BI931" s="119">
        <f t="shared" si="579"/>
        <v>0</v>
      </c>
      <c r="BJ931" s="124"/>
      <c r="BK931" s="115">
        <f>IFERROR(IF(BJ931="",0,(SUMIF($G$3:BI$3,"金额-入",$G931:BI931)-SUMIF($G$3:BI$3,"金额-出",$G931:BI931))/(SUMIF($G$3:BI$3,"数量-入",$G931:BI931)-SUMIF($G$3:BI$3,"数量-出",$G931:BI931))),0)</f>
        <v>0</v>
      </c>
      <c r="BL931" s="115">
        <f t="shared" si="580"/>
        <v>0</v>
      </c>
      <c r="BM931" s="125"/>
      <c r="BN931" s="126"/>
      <c r="BO931" s="123"/>
      <c r="BP931" s="112"/>
      <c r="BQ931" s="119">
        <f t="shared" si="581"/>
        <v>0</v>
      </c>
      <c r="BR931" s="124"/>
      <c r="BS931" s="115">
        <f>IFERROR(IF(BR931="",0,(SUMIF($G$3:BQ$3,"金额-入",$G931:BQ931)-SUMIF($G$3:BQ$3,"金额-出",$G931:BQ931))/(SUMIF($G$3:BQ$3,"数量-入",$G931:BQ931)-SUMIF($G$3:BQ$3,"数量-出",$G931:BQ931))),0)</f>
        <v>0</v>
      </c>
      <c r="BT931" s="115">
        <f t="shared" si="582"/>
        <v>0</v>
      </c>
      <c r="BU931" s="125"/>
      <c r="BV931" s="126"/>
      <c r="BW931" s="123"/>
      <c r="BX931" s="112"/>
      <c r="BY931" s="119">
        <f t="shared" si="583"/>
        <v>0</v>
      </c>
      <c r="BZ931" s="124"/>
      <c r="CA931" s="115">
        <f>IFERROR(IF(BZ931="",0,(SUMIF($G$3:BY$3,"金额-入",$G931:BY931)-SUMIF($G$3:BY$3,"金额-出",$G931:BY931))/(SUMIF($G$3:BY$3,"数量-入",$G931:BY931)-SUMIF($G$3:BY$3,"数量-出",$G931:BY931))),0)</f>
        <v>0</v>
      </c>
      <c r="CB931" s="115">
        <f t="shared" si="584"/>
        <v>0</v>
      </c>
      <c r="CC931" s="125"/>
      <c r="CD931" s="126"/>
      <c r="CE931" s="123"/>
      <c r="CF931" s="112"/>
      <c r="CG931" s="119">
        <f t="shared" si="585"/>
        <v>0</v>
      </c>
      <c r="CH931" s="124"/>
      <c r="CI931" s="115">
        <f>IFERROR(IF(CH931="",0,(SUMIF($G$3:CG$3,"金额-入",$G931:CG931)-SUMIF($G$3:CG$3,"金额-出",$G931:CG931))/(SUMIF($G$3:CG$3,"数量-入",$G931:CG931)-SUMIF($G$3:CG$3,"数量-出",$G931:CG931))),0)</f>
        <v>0</v>
      </c>
      <c r="CJ931" s="115">
        <f t="shared" si="586"/>
        <v>0</v>
      </c>
      <c r="CK931" s="125"/>
      <c r="CL931" s="126"/>
      <c r="CM931" s="123"/>
      <c r="CN931" s="112"/>
      <c r="CO931" s="119">
        <f t="shared" si="587"/>
        <v>0</v>
      </c>
      <c r="CP931" s="124"/>
      <c r="CQ931" s="115">
        <f>IFERROR(IF(CP931="",0,(SUMIF($G$3:CO$3,"金额-入",$G931:CO931)-SUMIF($G$3:CO$3,"金额-出",$G931:CO931))/(SUMIF($G$3:CO$3,"数量-入",$G931:CO931)-SUMIF($G$3:CO$3,"数量-出",$G931:CO931))),0)</f>
        <v>0</v>
      </c>
      <c r="CR931" s="115">
        <f t="shared" si="588"/>
        <v>0</v>
      </c>
      <c r="CS931" s="125"/>
      <c r="CT931" s="126"/>
      <c r="CU931" s="123"/>
      <c r="CV931" s="112"/>
      <c r="CW931" s="119">
        <f t="shared" si="589"/>
        <v>0</v>
      </c>
      <c r="CX931" s="124"/>
      <c r="CY931" s="115">
        <f>IFERROR(IF(CX931="",0,(SUMIF($G$3:CW$3,"金额-入",$G931:CW931)-SUMIF($G$3:CW$3,"金额-出",$G931:CW931))/(SUMIF($G$3:CW$3,"数量-入",$G931:CW931)-SUMIF($G$3:CW$3,"数量-出",$G931:CW931))),0)</f>
        <v>0</v>
      </c>
      <c r="CZ931" s="115">
        <f t="shared" si="590"/>
        <v>0</v>
      </c>
      <c r="DA931" s="125"/>
      <c r="DB931" s="126"/>
      <c r="DC931" s="123"/>
      <c r="DD931" s="112"/>
      <c r="DE931" s="119">
        <f t="shared" si="591"/>
        <v>0</v>
      </c>
      <c r="DF931" s="124"/>
      <c r="DG931" s="115">
        <f>IFERROR(IF(DF931="",0,(SUMIF($G$3:DE$3,"金额-入",$G931:DE931)-SUMIF($G$3:DE$3,"金额-出",$G931:DE931))/(SUMIF($G$3:DE$3,"数量-入",$G931:DE931)-SUMIF($G$3:DE$3,"数量-出",$G931:DE931))),0)</f>
        <v>0</v>
      </c>
      <c r="DH931" s="115">
        <f t="shared" si="592"/>
        <v>0</v>
      </c>
      <c r="DI931" s="125"/>
      <c r="DJ931" s="126"/>
      <c r="DK931" s="109">
        <f t="array" ref="DK931">MIN(IF(($G$3:$DJ$3="单价")*(G931:DJ931&lt;&gt;0),G931:DJ931))</f>
        <v>0</v>
      </c>
      <c r="DL931" s="97">
        <f t="array" ref="DL931">MAX(IF($G$3:$DJ$3="单价",G931:DJ931))</f>
        <v>0</v>
      </c>
      <c r="DM931" s="115">
        <f t="shared" si="593"/>
        <v>0</v>
      </c>
      <c r="DN931" s="127"/>
      <c r="DO931" s="2"/>
      <c r="DP931" s="11">
        <f t="shared" si="594"/>
        <v>0</v>
      </c>
      <c r="DQ931" s="11">
        <f t="shared" si="595"/>
        <v>0</v>
      </c>
      <c r="DR931" s="11"/>
      <c r="DS931" s="11"/>
      <c r="DT931" s="11"/>
      <c r="DU931" s="2"/>
      <c r="DV931" s="2"/>
      <c r="DW931" s="2"/>
      <c r="DX931" s="2"/>
      <c r="DY931" s="2"/>
    </row>
    <row r="932" spans="1:129" ht="18" hidden="1" customHeight="1" outlineLevel="1" x14ac:dyDescent="0.15">
      <c r="A932" s="2"/>
      <c r="B932" s="53">
        <f t="shared" si="558"/>
        <v>928</v>
      </c>
      <c r="C932" s="5"/>
      <c r="D932" s="6"/>
      <c r="E932" s="7"/>
      <c r="F932" s="8"/>
      <c r="G932" s="111"/>
      <c r="H932" s="112"/>
      <c r="I932" s="113">
        <f t="shared" si="561"/>
        <v>0</v>
      </c>
      <c r="J932" s="114">
        <f t="shared" si="562"/>
        <v>0</v>
      </c>
      <c r="K932" s="115">
        <f t="shared" si="559"/>
        <v>0</v>
      </c>
      <c r="L932" s="113">
        <f t="shared" si="563"/>
        <v>0</v>
      </c>
      <c r="M932" s="114">
        <f t="shared" si="564"/>
        <v>0</v>
      </c>
      <c r="N932" s="115">
        <f t="shared" si="560"/>
        <v>0</v>
      </c>
      <c r="O932" s="113">
        <f t="shared" si="565"/>
        <v>0</v>
      </c>
      <c r="P932" s="116">
        <f t="shared" si="566"/>
        <v>0</v>
      </c>
      <c r="Q932" s="117">
        <f t="shared" si="567"/>
        <v>0</v>
      </c>
      <c r="R932" s="118">
        <f t="shared" si="568"/>
        <v>0</v>
      </c>
      <c r="S932" s="111"/>
      <c r="T932" s="112"/>
      <c r="U932" s="119">
        <f t="shared" si="569"/>
        <v>0</v>
      </c>
      <c r="V932" s="120"/>
      <c r="W932" s="115">
        <f>IFERROR(IF(V932="",0,(SUMIF($G$3:U$3,"金额-入",$G932:U932)-SUMIF($G$3:U$3,"金额-出",$G932:U932))/(SUMIF($G$3:U$3,"数量-入",$G932:U932)-SUMIF($G$3:U$3,"数量-出",$G932:U932))),0)</f>
        <v>0</v>
      </c>
      <c r="X932" s="115">
        <f t="shared" si="570"/>
        <v>0</v>
      </c>
      <c r="Y932" s="121"/>
      <c r="Z932" s="122"/>
      <c r="AA932" s="111"/>
      <c r="AB932" s="112"/>
      <c r="AC932" s="119">
        <f t="shared" si="571"/>
        <v>0</v>
      </c>
      <c r="AD932" s="120"/>
      <c r="AE932" s="115">
        <f>IFERROR(IF(AD932="",0,(SUMIF($G$3:AC$3,"金额-入",$G932:AC932)-SUMIF($G$3:AC$3,"金额-出",$G932:AC932))/(SUMIF($G$3:AC$3,"数量-入",$G932:AC932)-SUMIF($G$3:AC$3,"数量-出",$G932:AC932))),0)</f>
        <v>0</v>
      </c>
      <c r="AF932" s="115">
        <f t="shared" si="572"/>
        <v>0</v>
      </c>
      <c r="AG932" s="121"/>
      <c r="AH932" s="122"/>
      <c r="AI932" s="123"/>
      <c r="AJ932" s="112"/>
      <c r="AK932" s="119">
        <f t="shared" si="573"/>
        <v>0</v>
      </c>
      <c r="AL932" s="124"/>
      <c r="AM932" s="115">
        <f>IFERROR(IF(AL932="",0,(SUMIF($G$3:AK$3,"金额-入",$G932:AK932)-SUMIF($G$3:AK$3,"金额-出",$G932:AK932))/(SUMIF($G$3:AK$3,"数量-入",$G932:AK932)-SUMIF($G$3:AK$3,"数量-出",$G932:AK932))),0)</f>
        <v>0</v>
      </c>
      <c r="AN932" s="115">
        <f t="shared" si="574"/>
        <v>0</v>
      </c>
      <c r="AO932" s="125"/>
      <c r="AP932" s="126"/>
      <c r="AQ932" s="123"/>
      <c r="AR932" s="112"/>
      <c r="AS932" s="119">
        <f t="shared" si="575"/>
        <v>0</v>
      </c>
      <c r="AT932" s="124"/>
      <c r="AU932" s="115">
        <f>IFERROR(IF(AT932="",0,(SUMIF($G$3:AS$3,"金额-入",$G932:AS932)-SUMIF($G$3:AS$3,"金额-出",$G932:AS932))/(SUMIF($G$3:AS$3,"数量-入",$G932:AS932)-SUMIF($G$3:AS$3,"数量-出",$G932:AS932))),0)</f>
        <v>0</v>
      </c>
      <c r="AV932" s="115">
        <f t="shared" si="576"/>
        <v>0</v>
      </c>
      <c r="AW932" s="125"/>
      <c r="AX932" s="126"/>
      <c r="AY932" s="123"/>
      <c r="AZ932" s="112"/>
      <c r="BA932" s="119">
        <f t="shared" si="577"/>
        <v>0</v>
      </c>
      <c r="BB932" s="124"/>
      <c r="BC932" s="115">
        <f>IFERROR(IF(BB932="",0,(SUMIF($G$3:BA$3,"金额-入",$G932:BA932)-SUMIF($G$3:BA$3,"金额-出",$G932:BA932))/(SUMIF($G$3:BA$3,"数量-入",$G932:BA932)-SUMIF($G$3:BA$3,"数量-出",$G932:BA932))),0)</f>
        <v>0</v>
      </c>
      <c r="BD932" s="115">
        <f t="shared" si="578"/>
        <v>0</v>
      </c>
      <c r="BE932" s="125"/>
      <c r="BF932" s="126"/>
      <c r="BG932" s="123"/>
      <c r="BH932" s="112"/>
      <c r="BI932" s="119">
        <f t="shared" si="579"/>
        <v>0</v>
      </c>
      <c r="BJ932" s="124"/>
      <c r="BK932" s="115">
        <f>IFERROR(IF(BJ932="",0,(SUMIF($G$3:BI$3,"金额-入",$G932:BI932)-SUMIF($G$3:BI$3,"金额-出",$G932:BI932))/(SUMIF($G$3:BI$3,"数量-入",$G932:BI932)-SUMIF($G$3:BI$3,"数量-出",$G932:BI932))),0)</f>
        <v>0</v>
      </c>
      <c r="BL932" s="115">
        <f t="shared" si="580"/>
        <v>0</v>
      </c>
      <c r="BM932" s="125"/>
      <c r="BN932" s="126"/>
      <c r="BO932" s="123"/>
      <c r="BP932" s="112"/>
      <c r="BQ932" s="119">
        <f t="shared" si="581"/>
        <v>0</v>
      </c>
      <c r="BR932" s="124"/>
      <c r="BS932" s="115">
        <f>IFERROR(IF(BR932="",0,(SUMIF($G$3:BQ$3,"金额-入",$G932:BQ932)-SUMIF($G$3:BQ$3,"金额-出",$G932:BQ932))/(SUMIF($G$3:BQ$3,"数量-入",$G932:BQ932)-SUMIF($G$3:BQ$3,"数量-出",$G932:BQ932))),0)</f>
        <v>0</v>
      </c>
      <c r="BT932" s="115">
        <f t="shared" si="582"/>
        <v>0</v>
      </c>
      <c r="BU932" s="125"/>
      <c r="BV932" s="126"/>
      <c r="BW932" s="123"/>
      <c r="BX932" s="112"/>
      <c r="BY932" s="119">
        <f t="shared" si="583"/>
        <v>0</v>
      </c>
      <c r="BZ932" s="124"/>
      <c r="CA932" s="115">
        <f>IFERROR(IF(BZ932="",0,(SUMIF($G$3:BY$3,"金额-入",$G932:BY932)-SUMIF($G$3:BY$3,"金额-出",$G932:BY932))/(SUMIF($G$3:BY$3,"数量-入",$G932:BY932)-SUMIF($G$3:BY$3,"数量-出",$G932:BY932))),0)</f>
        <v>0</v>
      </c>
      <c r="CB932" s="115">
        <f t="shared" si="584"/>
        <v>0</v>
      </c>
      <c r="CC932" s="125"/>
      <c r="CD932" s="126"/>
      <c r="CE932" s="123"/>
      <c r="CF932" s="112"/>
      <c r="CG932" s="119">
        <f t="shared" si="585"/>
        <v>0</v>
      </c>
      <c r="CH932" s="124"/>
      <c r="CI932" s="115">
        <f>IFERROR(IF(CH932="",0,(SUMIF($G$3:CG$3,"金额-入",$G932:CG932)-SUMIF($G$3:CG$3,"金额-出",$G932:CG932))/(SUMIF($G$3:CG$3,"数量-入",$G932:CG932)-SUMIF($G$3:CG$3,"数量-出",$G932:CG932))),0)</f>
        <v>0</v>
      </c>
      <c r="CJ932" s="115">
        <f t="shared" si="586"/>
        <v>0</v>
      </c>
      <c r="CK932" s="125"/>
      <c r="CL932" s="126"/>
      <c r="CM932" s="123"/>
      <c r="CN932" s="112"/>
      <c r="CO932" s="119">
        <f t="shared" si="587"/>
        <v>0</v>
      </c>
      <c r="CP932" s="124"/>
      <c r="CQ932" s="115">
        <f>IFERROR(IF(CP932="",0,(SUMIF($G$3:CO$3,"金额-入",$G932:CO932)-SUMIF($G$3:CO$3,"金额-出",$G932:CO932))/(SUMIF($G$3:CO$3,"数量-入",$G932:CO932)-SUMIF($G$3:CO$3,"数量-出",$G932:CO932))),0)</f>
        <v>0</v>
      </c>
      <c r="CR932" s="115">
        <f t="shared" si="588"/>
        <v>0</v>
      </c>
      <c r="CS932" s="125"/>
      <c r="CT932" s="126"/>
      <c r="CU932" s="123"/>
      <c r="CV932" s="112"/>
      <c r="CW932" s="119">
        <f t="shared" si="589"/>
        <v>0</v>
      </c>
      <c r="CX932" s="124"/>
      <c r="CY932" s="115">
        <f>IFERROR(IF(CX932="",0,(SUMIF($G$3:CW$3,"金额-入",$G932:CW932)-SUMIF($G$3:CW$3,"金额-出",$G932:CW932))/(SUMIF($G$3:CW$3,"数量-入",$G932:CW932)-SUMIF($G$3:CW$3,"数量-出",$G932:CW932))),0)</f>
        <v>0</v>
      </c>
      <c r="CZ932" s="115">
        <f t="shared" si="590"/>
        <v>0</v>
      </c>
      <c r="DA932" s="125"/>
      <c r="DB932" s="126"/>
      <c r="DC932" s="123"/>
      <c r="DD932" s="112"/>
      <c r="DE932" s="119">
        <f t="shared" si="591"/>
        <v>0</v>
      </c>
      <c r="DF932" s="124"/>
      <c r="DG932" s="115">
        <f>IFERROR(IF(DF932="",0,(SUMIF($G$3:DE$3,"金额-入",$G932:DE932)-SUMIF($G$3:DE$3,"金额-出",$G932:DE932))/(SUMIF($G$3:DE$3,"数量-入",$G932:DE932)-SUMIF($G$3:DE$3,"数量-出",$G932:DE932))),0)</f>
        <v>0</v>
      </c>
      <c r="DH932" s="115">
        <f t="shared" si="592"/>
        <v>0</v>
      </c>
      <c r="DI932" s="125"/>
      <c r="DJ932" s="126"/>
      <c r="DK932" s="109">
        <f t="array" ref="DK932">MIN(IF(($G$3:$DJ$3="单价")*(G932:DJ932&lt;&gt;0),G932:DJ932))</f>
        <v>0</v>
      </c>
      <c r="DL932" s="97">
        <f t="array" ref="DL932">MAX(IF($G$3:$DJ$3="单价",G932:DJ932))</f>
        <v>0</v>
      </c>
      <c r="DM932" s="115">
        <f t="shared" si="593"/>
        <v>0</v>
      </c>
      <c r="DN932" s="127"/>
      <c r="DO932" s="2"/>
      <c r="DP932" s="11">
        <f t="shared" si="594"/>
        <v>0</v>
      </c>
      <c r="DQ932" s="11">
        <f t="shared" si="595"/>
        <v>0</v>
      </c>
      <c r="DR932" s="11"/>
      <c r="DS932" s="11"/>
      <c r="DT932" s="11"/>
      <c r="DU932" s="2"/>
      <c r="DV932" s="2"/>
      <c r="DW932" s="2"/>
      <c r="DX932" s="2"/>
      <c r="DY932" s="2"/>
    </row>
    <row r="933" spans="1:129" ht="18" hidden="1" customHeight="1" outlineLevel="1" x14ac:dyDescent="0.15">
      <c r="A933" s="2"/>
      <c r="B933" s="53">
        <f t="shared" si="558"/>
        <v>929</v>
      </c>
      <c r="C933" s="5"/>
      <c r="D933" s="6"/>
      <c r="E933" s="7"/>
      <c r="F933" s="8"/>
      <c r="G933" s="111"/>
      <c r="H933" s="112"/>
      <c r="I933" s="113">
        <f t="shared" si="561"/>
        <v>0</v>
      </c>
      <c r="J933" s="114">
        <f t="shared" si="562"/>
        <v>0</v>
      </c>
      <c r="K933" s="115">
        <f t="shared" si="559"/>
        <v>0</v>
      </c>
      <c r="L933" s="113">
        <f t="shared" si="563"/>
        <v>0</v>
      </c>
      <c r="M933" s="114">
        <f t="shared" si="564"/>
        <v>0</v>
      </c>
      <c r="N933" s="115">
        <f t="shared" si="560"/>
        <v>0</v>
      </c>
      <c r="O933" s="113">
        <f t="shared" si="565"/>
        <v>0</v>
      </c>
      <c r="P933" s="116">
        <f t="shared" si="566"/>
        <v>0</v>
      </c>
      <c r="Q933" s="117">
        <f t="shared" si="567"/>
        <v>0</v>
      </c>
      <c r="R933" s="118">
        <f t="shared" si="568"/>
        <v>0</v>
      </c>
      <c r="S933" s="111"/>
      <c r="T933" s="112"/>
      <c r="U933" s="119">
        <f t="shared" si="569"/>
        <v>0</v>
      </c>
      <c r="V933" s="120"/>
      <c r="W933" s="115">
        <f>IFERROR(IF(V933="",0,(SUMIF($G$3:U$3,"金额-入",$G933:U933)-SUMIF($G$3:U$3,"金额-出",$G933:U933))/(SUMIF($G$3:U$3,"数量-入",$G933:U933)-SUMIF($G$3:U$3,"数量-出",$G933:U933))),0)</f>
        <v>0</v>
      </c>
      <c r="X933" s="115">
        <f t="shared" si="570"/>
        <v>0</v>
      </c>
      <c r="Y933" s="121"/>
      <c r="Z933" s="122"/>
      <c r="AA933" s="111"/>
      <c r="AB933" s="112"/>
      <c r="AC933" s="119">
        <f t="shared" si="571"/>
        <v>0</v>
      </c>
      <c r="AD933" s="120"/>
      <c r="AE933" s="115">
        <f>IFERROR(IF(AD933="",0,(SUMIF($G$3:AC$3,"金额-入",$G933:AC933)-SUMIF($G$3:AC$3,"金额-出",$G933:AC933))/(SUMIF($G$3:AC$3,"数量-入",$G933:AC933)-SUMIF($G$3:AC$3,"数量-出",$G933:AC933))),0)</f>
        <v>0</v>
      </c>
      <c r="AF933" s="115">
        <f t="shared" si="572"/>
        <v>0</v>
      </c>
      <c r="AG933" s="121"/>
      <c r="AH933" s="122"/>
      <c r="AI933" s="123"/>
      <c r="AJ933" s="112"/>
      <c r="AK933" s="119">
        <f t="shared" si="573"/>
        <v>0</v>
      </c>
      <c r="AL933" s="124"/>
      <c r="AM933" s="115">
        <f>IFERROR(IF(AL933="",0,(SUMIF($G$3:AK$3,"金额-入",$G933:AK933)-SUMIF($G$3:AK$3,"金额-出",$G933:AK933))/(SUMIF($G$3:AK$3,"数量-入",$G933:AK933)-SUMIF($G$3:AK$3,"数量-出",$G933:AK933))),0)</f>
        <v>0</v>
      </c>
      <c r="AN933" s="115">
        <f t="shared" si="574"/>
        <v>0</v>
      </c>
      <c r="AO933" s="125"/>
      <c r="AP933" s="126"/>
      <c r="AQ933" s="123"/>
      <c r="AR933" s="112"/>
      <c r="AS933" s="119">
        <f t="shared" si="575"/>
        <v>0</v>
      </c>
      <c r="AT933" s="124"/>
      <c r="AU933" s="115">
        <f>IFERROR(IF(AT933="",0,(SUMIF($G$3:AS$3,"金额-入",$G933:AS933)-SUMIF($G$3:AS$3,"金额-出",$G933:AS933))/(SUMIF($G$3:AS$3,"数量-入",$G933:AS933)-SUMIF($G$3:AS$3,"数量-出",$G933:AS933))),0)</f>
        <v>0</v>
      </c>
      <c r="AV933" s="115">
        <f t="shared" si="576"/>
        <v>0</v>
      </c>
      <c r="AW933" s="125"/>
      <c r="AX933" s="126"/>
      <c r="AY933" s="123"/>
      <c r="AZ933" s="112"/>
      <c r="BA933" s="119">
        <f t="shared" si="577"/>
        <v>0</v>
      </c>
      <c r="BB933" s="124"/>
      <c r="BC933" s="115">
        <f>IFERROR(IF(BB933="",0,(SUMIF($G$3:BA$3,"金额-入",$G933:BA933)-SUMIF($G$3:BA$3,"金额-出",$G933:BA933))/(SUMIF($G$3:BA$3,"数量-入",$G933:BA933)-SUMIF($G$3:BA$3,"数量-出",$G933:BA933))),0)</f>
        <v>0</v>
      </c>
      <c r="BD933" s="115">
        <f t="shared" si="578"/>
        <v>0</v>
      </c>
      <c r="BE933" s="125"/>
      <c r="BF933" s="126"/>
      <c r="BG933" s="123"/>
      <c r="BH933" s="112"/>
      <c r="BI933" s="119">
        <f t="shared" si="579"/>
        <v>0</v>
      </c>
      <c r="BJ933" s="124"/>
      <c r="BK933" s="115">
        <f>IFERROR(IF(BJ933="",0,(SUMIF($G$3:BI$3,"金额-入",$G933:BI933)-SUMIF($G$3:BI$3,"金额-出",$G933:BI933))/(SUMIF($G$3:BI$3,"数量-入",$G933:BI933)-SUMIF($G$3:BI$3,"数量-出",$G933:BI933))),0)</f>
        <v>0</v>
      </c>
      <c r="BL933" s="115">
        <f t="shared" si="580"/>
        <v>0</v>
      </c>
      <c r="BM933" s="125"/>
      <c r="BN933" s="126"/>
      <c r="BO933" s="123"/>
      <c r="BP933" s="112"/>
      <c r="BQ933" s="119">
        <f t="shared" si="581"/>
        <v>0</v>
      </c>
      <c r="BR933" s="124"/>
      <c r="BS933" s="115">
        <f>IFERROR(IF(BR933="",0,(SUMIF($G$3:BQ$3,"金额-入",$G933:BQ933)-SUMIF($G$3:BQ$3,"金额-出",$G933:BQ933))/(SUMIF($G$3:BQ$3,"数量-入",$G933:BQ933)-SUMIF($G$3:BQ$3,"数量-出",$G933:BQ933))),0)</f>
        <v>0</v>
      </c>
      <c r="BT933" s="115">
        <f t="shared" si="582"/>
        <v>0</v>
      </c>
      <c r="BU933" s="125"/>
      <c r="BV933" s="126"/>
      <c r="BW933" s="123"/>
      <c r="BX933" s="112"/>
      <c r="BY933" s="119">
        <f t="shared" si="583"/>
        <v>0</v>
      </c>
      <c r="BZ933" s="124"/>
      <c r="CA933" s="115">
        <f>IFERROR(IF(BZ933="",0,(SUMIF($G$3:BY$3,"金额-入",$G933:BY933)-SUMIF($G$3:BY$3,"金额-出",$G933:BY933))/(SUMIF($G$3:BY$3,"数量-入",$G933:BY933)-SUMIF($G$3:BY$3,"数量-出",$G933:BY933))),0)</f>
        <v>0</v>
      </c>
      <c r="CB933" s="115">
        <f t="shared" si="584"/>
        <v>0</v>
      </c>
      <c r="CC933" s="125"/>
      <c r="CD933" s="126"/>
      <c r="CE933" s="123"/>
      <c r="CF933" s="112"/>
      <c r="CG933" s="119">
        <f t="shared" si="585"/>
        <v>0</v>
      </c>
      <c r="CH933" s="124"/>
      <c r="CI933" s="115">
        <f>IFERROR(IF(CH933="",0,(SUMIF($G$3:CG$3,"金额-入",$G933:CG933)-SUMIF($G$3:CG$3,"金额-出",$G933:CG933))/(SUMIF($G$3:CG$3,"数量-入",$G933:CG933)-SUMIF($G$3:CG$3,"数量-出",$G933:CG933))),0)</f>
        <v>0</v>
      </c>
      <c r="CJ933" s="115">
        <f t="shared" si="586"/>
        <v>0</v>
      </c>
      <c r="CK933" s="125"/>
      <c r="CL933" s="126"/>
      <c r="CM933" s="123"/>
      <c r="CN933" s="112"/>
      <c r="CO933" s="119">
        <f t="shared" si="587"/>
        <v>0</v>
      </c>
      <c r="CP933" s="124"/>
      <c r="CQ933" s="115">
        <f>IFERROR(IF(CP933="",0,(SUMIF($G$3:CO$3,"金额-入",$G933:CO933)-SUMIF($G$3:CO$3,"金额-出",$G933:CO933))/(SUMIF($G$3:CO$3,"数量-入",$G933:CO933)-SUMIF($G$3:CO$3,"数量-出",$G933:CO933))),0)</f>
        <v>0</v>
      </c>
      <c r="CR933" s="115">
        <f t="shared" si="588"/>
        <v>0</v>
      </c>
      <c r="CS933" s="125"/>
      <c r="CT933" s="126"/>
      <c r="CU933" s="123"/>
      <c r="CV933" s="112"/>
      <c r="CW933" s="119">
        <f t="shared" si="589"/>
        <v>0</v>
      </c>
      <c r="CX933" s="124"/>
      <c r="CY933" s="115">
        <f>IFERROR(IF(CX933="",0,(SUMIF($G$3:CW$3,"金额-入",$G933:CW933)-SUMIF($G$3:CW$3,"金额-出",$G933:CW933))/(SUMIF($G$3:CW$3,"数量-入",$G933:CW933)-SUMIF($G$3:CW$3,"数量-出",$G933:CW933))),0)</f>
        <v>0</v>
      </c>
      <c r="CZ933" s="115">
        <f t="shared" si="590"/>
        <v>0</v>
      </c>
      <c r="DA933" s="125"/>
      <c r="DB933" s="126"/>
      <c r="DC933" s="123"/>
      <c r="DD933" s="112"/>
      <c r="DE933" s="119">
        <f t="shared" si="591"/>
        <v>0</v>
      </c>
      <c r="DF933" s="124"/>
      <c r="DG933" s="115">
        <f>IFERROR(IF(DF933="",0,(SUMIF($G$3:DE$3,"金额-入",$G933:DE933)-SUMIF($G$3:DE$3,"金额-出",$G933:DE933))/(SUMIF($G$3:DE$3,"数量-入",$G933:DE933)-SUMIF($G$3:DE$3,"数量-出",$G933:DE933))),0)</f>
        <v>0</v>
      </c>
      <c r="DH933" s="115">
        <f t="shared" si="592"/>
        <v>0</v>
      </c>
      <c r="DI933" s="125"/>
      <c r="DJ933" s="126"/>
      <c r="DK933" s="109">
        <f t="array" ref="DK933">MIN(IF(($G$3:$DJ$3="单价")*(G933:DJ933&lt;&gt;0),G933:DJ933))</f>
        <v>0</v>
      </c>
      <c r="DL933" s="97">
        <f t="array" ref="DL933">MAX(IF($G$3:$DJ$3="单价",G933:DJ933))</f>
        <v>0</v>
      </c>
      <c r="DM933" s="115">
        <f t="shared" si="593"/>
        <v>0</v>
      </c>
      <c r="DN933" s="127"/>
      <c r="DO933" s="2"/>
      <c r="DP933" s="11">
        <f t="shared" si="594"/>
        <v>0</v>
      </c>
      <c r="DQ933" s="11">
        <f t="shared" si="595"/>
        <v>0</v>
      </c>
      <c r="DR933" s="11"/>
      <c r="DS933" s="11"/>
      <c r="DT933" s="11"/>
      <c r="DU933" s="2"/>
      <c r="DV933" s="2"/>
      <c r="DW933" s="2"/>
      <c r="DX933" s="2"/>
      <c r="DY933" s="2"/>
    </row>
    <row r="934" spans="1:129" ht="18" hidden="1" customHeight="1" outlineLevel="1" x14ac:dyDescent="0.15">
      <c r="A934" s="2"/>
      <c r="B934" s="53">
        <f t="shared" si="558"/>
        <v>930</v>
      </c>
      <c r="C934" s="5"/>
      <c r="D934" s="6"/>
      <c r="E934" s="7"/>
      <c r="F934" s="8"/>
      <c r="G934" s="111"/>
      <c r="H934" s="112"/>
      <c r="I934" s="113">
        <f t="shared" si="561"/>
        <v>0</v>
      </c>
      <c r="J934" s="114">
        <f t="shared" si="562"/>
        <v>0</v>
      </c>
      <c r="K934" s="115">
        <f t="shared" si="559"/>
        <v>0</v>
      </c>
      <c r="L934" s="113">
        <f t="shared" si="563"/>
        <v>0</v>
      </c>
      <c r="M934" s="114">
        <f t="shared" si="564"/>
        <v>0</v>
      </c>
      <c r="N934" s="115">
        <f t="shared" si="560"/>
        <v>0</v>
      </c>
      <c r="O934" s="113">
        <f t="shared" si="565"/>
        <v>0</v>
      </c>
      <c r="P934" s="116">
        <f t="shared" si="566"/>
        <v>0</v>
      </c>
      <c r="Q934" s="117">
        <f t="shared" si="567"/>
        <v>0</v>
      </c>
      <c r="R934" s="118">
        <f t="shared" si="568"/>
        <v>0</v>
      </c>
      <c r="S934" s="111"/>
      <c r="T934" s="112"/>
      <c r="U934" s="119">
        <f t="shared" si="569"/>
        <v>0</v>
      </c>
      <c r="V934" s="120"/>
      <c r="W934" s="115">
        <f>IFERROR(IF(V934="",0,(SUMIF($G$3:U$3,"金额-入",$G934:U934)-SUMIF($G$3:U$3,"金额-出",$G934:U934))/(SUMIF($G$3:U$3,"数量-入",$G934:U934)-SUMIF($G$3:U$3,"数量-出",$G934:U934))),0)</f>
        <v>0</v>
      </c>
      <c r="X934" s="115">
        <f t="shared" si="570"/>
        <v>0</v>
      </c>
      <c r="Y934" s="121"/>
      <c r="Z934" s="122"/>
      <c r="AA934" s="111"/>
      <c r="AB934" s="112"/>
      <c r="AC934" s="119">
        <f t="shared" si="571"/>
        <v>0</v>
      </c>
      <c r="AD934" s="120"/>
      <c r="AE934" s="115">
        <f>IFERROR(IF(AD934="",0,(SUMIF($G$3:AC$3,"金额-入",$G934:AC934)-SUMIF($G$3:AC$3,"金额-出",$G934:AC934))/(SUMIF($G$3:AC$3,"数量-入",$G934:AC934)-SUMIF($G$3:AC$3,"数量-出",$G934:AC934))),0)</f>
        <v>0</v>
      </c>
      <c r="AF934" s="115">
        <f t="shared" si="572"/>
        <v>0</v>
      </c>
      <c r="AG934" s="121"/>
      <c r="AH934" s="122"/>
      <c r="AI934" s="123"/>
      <c r="AJ934" s="112"/>
      <c r="AK934" s="119">
        <f t="shared" si="573"/>
        <v>0</v>
      </c>
      <c r="AL934" s="124"/>
      <c r="AM934" s="115">
        <f>IFERROR(IF(AL934="",0,(SUMIF($G$3:AK$3,"金额-入",$G934:AK934)-SUMIF($G$3:AK$3,"金额-出",$G934:AK934))/(SUMIF($G$3:AK$3,"数量-入",$G934:AK934)-SUMIF($G$3:AK$3,"数量-出",$G934:AK934))),0)</f>
        <v>0</v>
      </c>
      <c r="AN934" s="115">
        <f t="shared" si="574"/>
        <v>0</v>
      </c>
      <c r="AO934" s="125"/>
      <c r="AP934" s="126"/>
      <c r="AQ934" s="123"/>
      <c r="AR934" s="112"/>
      <c r="AS934" s="119">
        <f t="shared" si="575"/>
        <v>0</v>
      </c>
      <c r="AT934" s="124"/>
      <c r="AU934" s="115">
        <f>IFERROR(IF(AT934="",0,(SUMIF($G$3:AS$3,"金额-入",$G934:AS934)-SUMIF($G$3:AS$3,"金额-出",$G934:AS934))/(SUMIF($G$3:AS$3,"数量-入",$G934:AS934)-SUMIF($G$3:AS$3,"数量-出",$G934:AS934))),0)</f>
        <v>0</v>
      </c>
      <c r="AV934" s="115">
        <f t="shared" si="576"/>
        <v>0</v>
      </c>
      <c r="AW934" s="125"/>
      <c r="AX934" s="126"/>
      <c r="AY934" s="123"/>
      <c r="AZ934" s="112"/>
      <c r="BA934" s="119">
        <f t="shared" si="577"/>
        <v>0</v>
      </c>
      <c r="BB934" s="124"/>
      <c r="BC934" s="115">
        <f>IFERROR(IF(BB934="",0,(SUMIF($G$3:BA$3,"金额-入",$G934:BA934)-SUMIF($G$3:BA$3,"金额-出",$G934:BA934))/(SUMIF($G$3:BA$3,"数量-入",$G934:BA934)-SUMIF($G$3:BA$3,"数量-出",$G934:BA934))),0)</f>
        <v>0</v>
      </c>
      <c r="BD934" s="115">
        <f t="shared" si="578"/>
        <v>0</v>
      </c>
      <c r="BE934" s="125"/>
      <c r="BF934" s="126"/>
      <c r="BG934" s="123"/>
      <c r="BH934" s="112"/>
      <c r="BI934" s="119">
        <f t="shared" si="579"/>
        <v>0</v>
      </c>
      <c r="BJ934" s="124"/>
      <c r="BK934" s="115">
        <f>IFERROR(IF(BJ934="",0,(SUMIF($G$3:BI$3,"金额-入",$G934:BI934)-SUMIF($G$3:BI$3,"金额-出",$G934:BI934))/(SUMIF($G$3:BI$3,"数量-入",$G934:BI934)-SUMIF($G$3:BI$3,"数量-出",$G934:BI934))),0)</f>
        <v>0</v>
      </c>
      <c r="BL934" s="115">
        <f t="shared" si="580"/>
        <v>0</v>
      </c>
      <c r="BM934" s="125"/>
      <c r="BN934" s="126"/>
      <c r="BO934" s="123"/>
      <c r="BP934" s="112"/>
      <c r="BQ934" s="119">
        <f t="shared" si="581"/>
        <v>0</v>
      </c>
      <c r="BR934" s="124"/>
      <c r="BS934" s="115">
        <f>IFERROR(IF(BR934="",0,(SUMIF($G$3:BQ$3,"金额-入",$G934:BQ934)-SUMIF($G$3:BQ$3,"金额-出",$G934:BQ934))/(SUMIF($G$3:BQ$3,"数量-入",$G934:BQ934)-SUMIF($G$3:BQ$3,"数量-出",$G934:BQ934))),0)</f>
        <v>0</v>
      </c>
      <c r="BT934" s="115">
        <f t="shared" si="582"/>
        <v>0</v>
      </c>
      <c r="BU934" s="125"/>
      <c r="BV934" s="126"/>
      <c r="BW934" s="123"/>
      <c r="BX934" s="112"/>
      <c r="BY934" s="119">
        <f t="shared" si="583"/>
        <v>0</v>
      </c>
      <c r="BZ934" s="124"/>
      <c r="CA934" s="115">
        <f>IFERROR(IF(BZ934="",0,(SUMIF($G$3:BY$3,"金额-入",$G934:BY934)-SUMIF($G$3:BY$3,"金额-出",$G934:BY934))/(SUMIF($G$3:BY$3,"数量-入",$G934:BY934)-SUMIF($G$3:BY$3,"数量-出",$G934:BY934))),0)</f>
        <v>0</v>
      </c>
      <c r="CB934" s="115">
        <f t="shared" si="584"/>
        <v>0</v>
      </c>
      <c r="CC934" s="125"/>
      <c r="CD934" s="126"/>
      <c r="CE934" s="123"/>
      <c r="CF934" s="112"/>
      <c r="CG934" s="119">
        <f t="shared" si="585"/>
        <v>0</v>
      </c>
      <c r="CH934" s="124"/>
      <c r="CI934" s="115">
        <f>IFERROR(IF(CH934="",0,(SUMIF($G$3:CG$3,"金额-入",$G934:CG934)-SUMIF($G$3:CG$3,"金额-出",$G934:CG934))/(SUMIF($G$3:CG$3,"数量-入",$G934:CG934)-SUMIF($G$3:CG$3,"数量-出",$G934:CG934))),0)</f>
        <v>0</v>
      </c>
      <c r="CJ934" s="115">
        <f t="shared" si="586"/>
        <v>0</v>
      </c>
      <c r="CK934" s="125"/>
      <c r="CL934" s="126"/>
      <c r="CM934" s="123"/>
      <c r="CN934" s="112"/>
      <c r="CO934" s="119">
        <f t="shared" si="587"/>
        <v>0</v>
      </c>
      <c r="CP934" s="124"/>
      <c r="CQ934" s="115">
        <f>IFERROR(IF(CP934="",0,(SUMIF($G$3:CO$3,"金额-入",$G934:CO934)-SUMIF($G$3:CO$3,"金额-出",$G934:CO934))/(SUMIF($G$3:CO$3,"数量-入",$G934:CO934)-SUMIF($G$3:CO$3,"数量-出",$G934:CO934))),0)</f>
        <v>0</v>
      </c>
      <c r="CR934" s="115">
        <f t="shared" si="588"/>
        <v>0</v>
      </c>
      <c r="CS934" s="125"/>
      <c r="CT934" s="126"/>
      <c r="CU934" s="123"/>
      <c r="CV934" s="112"/>
      <c r="CW934" s="119">
        <f t="shared" si="589"/>
        <v>0</v>
      </c>
      <c r="CX934" s="124"/>
      <c r="CY934" s="115">
        <f>IFERROR(IF(CX934="",0,(SUMIF($G$3:CW$3,"金额-入",$G934:CW934)-SUMIF($G$3:CW$3,"金额-出",$G934:CW934))/(SUMIF($G$3:CW$3,"数量-入",$G934:CW934)-SUMIF($G$3:CW$3,"数量-出",$G934:CW934))),0)</f>
        <v>0</v>
      </c>
      <c r="CZ934" s="115">
        <f t="shared" si="590"/>
        <v>0</v>
      </c>
      <c r="DA934" s="125"/>
      <c r="DB934" s="126"/>
      <c r="DC934" s="123"/>
      <c r="DD934" s="112"/>
      <c r="DE934" s="119">
        <f t="shared" si="591"/>
        <v>0</v>
      </c>
      <c r="DF934" s="124"/>
      <c r="DG934" s="115">
        <f>IFERROR(IF(DF934="",0,(SUMIF($G$3:DE$3,"金额-入",$G934:DE934)-SUMIF($G$3:DE$3,"金额-出",$G934:DE934))/(SUMIF($G$3:DE$3,"数量-入",$G934:DE934)-SUMIF($G$3:DE$3,"数量-出",$G934:DE934))),0)</f>
        <v>0</v>
      </c>
      <c r="DH934" s="115">
        <f t="shared" si="592"/>
        <v>0</v>
      </c>
      <c r="DI934" s="125"/>
      <c r="DJ934" s="126"/>
      <c r="DK934" s="109">
        <f t="array" ref="DK934">MIN(IF(($G$3:$DJ$3="单价")*(G934:DJ934&lt;&gt;0),G934:DJ934))</f>
        <v>0</v>
      </c>
      <c r="DL934" s="97">
        <f t="array" ref="DL934">MAX(IF($G$3:$DJ$3="单价",G934:DJ934))</f>
        <v>0</v>
      </c>
      <c r="DM934" s="115">
        <f t="shared" si="593"/>
        <v>0</v>
      </c>
      <c r="DN934" s="127"/>
      <c r="DO934" s="2"/>
      <c r="DP934" s="11">
        <f t="shared" si="594"/>
        <v>0</v>
      </c>
      <c r="DQ934" s="11">
        <f t="shared" si="595"/>
        <v>0</v>
      </c>
      <c r="DR934" s="11"/>
      <c r="DS934" s="11"/>
      <c r="DT934" s="11"/>
      <c r="DU934" s="2"/>
      <c r="DV934" s="2"/>
      <c r="DW934" s="2"/>
      <c r="DX934" s="2"/>
      <c r="DY934" s="2"/>
    </row>
    <row r="935" spans="1:129" ht="18" hidden="1" customHeight="1" outlineLevel="1" x14ac:dyDescent="0.15">
      <c r="A935" s="2"/>
      <c r="B935" s="53">
        <f t="shared" si="558"/>
        <v>931</v>
      </c>
      <c r="C935" s="5"/>
      <c r="D935" s="6"/>
      <c r="E935" s="7"/>
      <c r="F935" s="8"/>
      <c r="G935" s="111"/>
      <c r="H935" s="112"/>
      <c r="I935" s="113">
        <f t="shared" si="561"/>
        <v>0</v>
      </c>
      <c r="J935" s="114">
        <f t="shared" si="562"/>
        <v>0</v>
      </c>
      <c r="K935" s="115">
        <f t="shared" si="559"/>
        <v>0</v>
      </c>
      <c r="L935" s="113">
        <f t="shared" si="563"/>
        <v>0</v>
      </c>
      <c r="M935" s="114">
        <f t="shared" si="564"/>
        <v>0</v>
      </c>
      <c r="N935" s="115">
        <f t="shared" si="560"/>
        <v>0</v>
      </c>
      <c r="O935" s="113">
        <f t="shared" si="565"/>
        <v>0</v>
      </c>
      <c r="P935" s="116">
        <f t="shared" si="566"/>
        <v>0</v>
      </c>
      <c r="Q935" s="117">
        <f t="shared" si="567"/>
        <v>0</v>
      </c>
      <c r="R935" s="118">
        <f t="shared" si="568"/>
        <v>0</v>
      </c>
      <c r="S935" s="111"/>
      <c r="T935" s="112"/>
      <c r="U935" s="119">
        <f t="shared" si="569"/>
        <v>0</v>
      </c>
      <c r="V935" s="120"/>
      <c r="W935" s="115">
        <f>IFERROR(IF(V935="",0,(SUMIF($G$3:U$3,"金额-入",$G935:U935)-SUMIF($G$3:U$3,"金额-出",$G935:U935))/(SUMIF($G$3:U$3,"数量-入",$G935:U935)-SUMIF($G$3:U$3,"数量-出",$G935:U935))),0)</f>
        <v>0</v>
      </c>
      <c r="X935" s="115">
        <f t="shared" si="570"/>
        <v>0</v>
      </c>
      <c r="Y935" s="121"/>
      <c r="Z935" s="122"/>
      <c r="AA935" s="111"/>
      <c r="AB935" s="112"/>
      <c r="AC935" s="119">
        <f t="shared" si="571"/>
        <v>0</v>
      </c>
      <c r="AD935" s="120"/>
      <c r="AE935" s="115">
        <f>IFERROR(IF(AD935="",0,(SUMIF($G$3:AC$3,"金额-入",$G935:AC935)-SUMIF($G$3:AC$3,"金额-出",$G935:AC935))/(SUMIF($G$3:AC$3,"数量-入",$G935:AC935)-SUMIF($G$3:AC$3,"数量-出",$G935:AC935))),0)</f>
        <v>0</v>
      </c>
      <c r="AF935" s="115">
        <f t="shared" si="572"/>
        <v>0</v>
      </c>
      <c r="AG935" s="121"/>
      <c r="AH935" s="122"/>
      <c r="AI935" s="123"/>
      <c r="AJ935" s="112"/>
      <c r="AK935" s="119">
        <f t="shared" si="573"/>
        <v>0</v>
      </c>
      <c r="AL935" s="124"/>
      <c r="AM935" s="115">
        <f>IFERROR(IF(AL935="",0,(SUMIF($G$3:AK$3,"金额-入",$G935:AK935)-SUMIF($G$3:AK$3,"金额-出",$G935:AK935))/(SUMIF($G$3:AK$3,"数量-入",$G935:AK935)-SUMIF($G$3:AK$3,"数量-出",$G935:AK935))),0)</f>
        <v>0</v>
      </c>
      <c r="AN935" s="115">
        <f t="shared" si="574"/>
        <v>0</v>
      </c>
      <c r="AO935" s="125"/>
      <c r="AP935" s="126"/>
      <c r="AQ935" s="123"/>
      <c r="AR935" s="112"/>
      <c r="AS935" s="119">
        <f t="shared" si="575"/>
        <v>0</v>
      </c>
      <c r="AT935" s="124"/>
      <c r="AU935" s="115">
        <f>IFERROR(IF(AT935="",0,(SUMIF($G$3:AS$3,"金额-入",$G935:AS935)-SUMIF($G$3:AS$3,"金额-出",$G935:AS935))/(SUMIF($G$3:AS$3,"数量-入",$G935:AS935)-SUMIF($G$3:AS$3,"数量-出",$G935:AS935))),0)</f>
        <v>0</v>
      </c>
      <c r="AV935" s="115">
        <f t="shared" si="576"/>
        <v>0</v>
      </c>
      <c r="AW935" s="125"/>
      <c r="AX935" s="126"/>
      <c r="AY935" s="123"/>
      <c r="AZ935" s="112"/>
      <c r="BA935" s="119">
        <f t="shared" si="577"/>
        <v>0</v>
      </c>
      <c r="BB935" s="124"/>
      <c r="BC935" s="115">
        <f>IFERROR(IF(BB935="",0,(SUMIF($G$3:BA$3,"金额-入",$G935:BA935)-SUMIF($G$3:BA$3,"金额-出",$G935:BA935))/(SUMIF($G$3:BA$3,"数量-入",$G935:BA935)-SUMIF($G$3:BA$3,"数量-出",$G935:BA935))),0)</f>
        <v>0</v>
      </c>
      <c r="BD935" s="115">
        <f t="shared" si="578"/>
        <v>0</v>
      </c>
      <c r="BE935" s="125"/>
      <c r="BF935" s="126"/>
      <c r="BG935" s="123"/>
      <c r="BH935" s="112"/>
      <c r="BI935" s="119">
        <f t="shared" si="579"/>
        <v>0</v>
      </c>
      <c r="BJ935" s="124"/>
      <c r="BK935" s="115">
        <f>IFERROR(IF(BJ935="",0,(SUMIF($G$3:BI$3,"金额-入",$G935:BI935)-SUMIF($G$3:BI$3,"金额-出",$G935:BI935))/(SUMIF($G$3:BI$3,"数量-入",$G935:BI935)-SUMIF($G$3:BI$3,"数量-出",$G935:BI935))),0)</f>
        <v>0</v>
      </c>
      <c r="BL935" s="115">
        <f t="shared" si="580"/>
        <v>0</v>
      </c>
      <c r="BM935" s="125"/>
      <c r="BN935" s="126"/>
      <c r="BO935" s="123"/>
      <c r="BP935" s="112"/>
      <c r="BQ935" s="119">
        <f t="shared" si="581"/>
        <v>0</v>
      </c>
      <c r="BR935" s="124"/>
      <c r="BS935" s="115">
        <f>IFERROR(IF(BR935="",0,(SUMIF($G$3:BQ$3,"金额-入",$G935:BQ935)-SUMIF($G$3:BQ$3,"金额-出",$G935:BQ935))/(SUMIF($G$3:BQ$3,"数量-入",$G935:BQ935)-SUMIF($G$3:BQ$3,"数量-出",$G935:BQ935))),0)</f>
        <v>0</v>
      </c>
      <c r="BT935" s="115">
        <f t="shared" si="582"/>
        <v>0</v>
      </c>
      <c r="BU935" s="125"/>
      <c r="BV935" s="126"/>
      <c r="BW935" s="123"/>
      <c r="BX935" s="112"/>
      <c r="BY935" s="119">
        <f t="shared" si="583"/>
        <v>0</v>
      </c>
      <c r="BZ935" s="124"/>
      <c r="CA935" s="115">
        <f>IFERROR(IF(BZ935="",0,(SUMIF($G$3:BY$3,"金额-入",$G935:BY935)-SUMIF($G$3:BY$3,"金额-出",$G935:BY935))/(SUMIF($G$3:BY$3,"数量-入",$G935:BY935)-SUMIF($G$3:BY$3,"数量-出",$G935:BY935))),0)</f>
        <v>0</v>
      </c>
      <c r="CB935" s="115">
        <f t="shared" si="584"/>
        <v>0</v>
      </c>
      <c r="CC935" s="125"/>
      <c r="CD935" s="126"/>
      <c r="CE935" s="123"/>
      <c r="CF935" s="112"/>
      <c r="CG935" s="119">
        <f t="shared" si="585"/>
        <v>0</v>
      </c>
      <c r="CH935" s="124"/>
      <c r="CI935" s="115">
        <f>IFERROR(IF(CH935="",0,(SUMIF($G$3:CG$3,"金额-入",$G935:CG935)-SUMIF($G$3:CG$3,"金额-出",$G935:CG935))/(SUMIF($G$3:CG$3,"数量-入",$G935:CG935)-SUMIF($G$3:CG$3,"数量-出",$G935:CG935))),0)</f>
        <v>0</v>
      </c>
      <c r="CJ935" s="115">
        <f t="shared" si="586"/>
        <v>0</v>
      </c>
      <c r="CK935" s="125"/>
      <c r="CL935" s="126"/>
      <c r="CM935" s="123"/>
      <c r="CN935" s="112"/>
      <c r="CO935" s="119">
        <f t="shared" si="587"/>
        <v>0</v>
      </c>
      <c r="CP935" s="124"/>
      <c r="CQ935" s="115">
        <f>IFERROR(IF(CP935="",0,(SUMIF($G$3:CO$3,"金额-入",$G935:CO935)-SUMIF($G$3:CO$3,"金额-出",$G935:CO935))/(SUMIF($G$3:CO$3,"数量-入",$G935:CO935)-SUMIF($G$3:CO$3,"数量-出",$G935:CO935))),0)</f>
        <v>0</v>
      </c>
      <c r="CR935" s="115">
        <f t="shared" si="588"/>
        <v>0</v>
      </c>
      <c r="CS935" s="125"/>
      <c r="CT935" s="126"/>
      <c r="CU935" s="123"/>
      <c r="CV935" s="112"/>
      <c r="CW935" s="119">
        <f t="shared" si="589"/>
        <v>0</v>
      </c>
      <c r="CX935" s="124"/>
      <c r="CY935" s="115">
        <f>IFERROR(IF(CX935="",0,(SUMIF($G$3:CW$3,"金额-入",$G935:CW935)-SUMIF($G$3:CW$3,"金额-出",$G935:CW935))/(SUMIF($G$3:CW$3,"数量-入",$G935:CW935)-SUMIF($G$3:CW$3,"数量-出",$G935:CW935))),0)</f>
        <v>0</v>
      </c>
      <c r="CZ935" s="115">
        <f t="shared" si="590"/>
        <v>0</v>
      </c>
      <c r="DA935" s="125"/>
      <c r="DB935" s="126"/>
      <c r="DC935" s="123"/>
      <c r="DD935" s="112"/>
      <c r="DE935" s="119">
        <f t="shared" si="591"/>
        <v>0</v>
      </c>
      <c r="DF935" s="124"/>
      <c r="DG935" s="115">
        <f>IFERROR(IF(DF935="",0,(SUMIF($G$3:DE$3,"金额-入",$G935:DE935)-SUMIF($G$3:DE$3,"金额-出",$G935:DE935))/(SUMIF($G$3:DE$3,"数量-入",$G935:DE935)-SUMIF($G$3:DE$3,"数量-出",$G935:DE935))),0)</f>
        <v>0</v>
      </c>
      <c r="DH935" s="115">
        <f t="shared" si="592"/>
        <v>0</v>
      </c>
      <c r="DI935" s="125"/>
      <c r="DJ935" s="126"/>
      <c r="DK935" s="109">
        <f t="array" ref="DK935">MIN(IF(($G$3:$DJ$3="单价")*(G935:DJ935&lt;&gt;0),G935:DJ935))</f>
        <v>0</v>
      </c>
      <c r="DL935" s="97">
        <f t="array" ref="DL935">MAX(IF($G$3:$DJ$3="单价",G935:DJ935))</f>
        <v>0</v>
      </c>
      <c r="DM935" s="115">
        <f t="shared" si="593"/>
        <v>0</v>
      </c>
      <c r="DN935" s="127"/>
      <c r="DO935" s="2"/>
      <c r="DP935" s="11">
        <f t="shared" si="594"/>
        <v>0</v>
      </c>
      <c r="DQ935" s="11">
        <f t="shared" si="595"/>
        <v>0</v>
      </c>
      <c r="DR935" s="11"/>
      <c r="DS935" s="11"/>
      <c r="DT935" s="11"/>
      <c r="DU935" s="2"/>
      <c r="DV935" s="2"/>
      <c r="DW935" s="2"/>
      <c r="DX935" s="2"/>
      <c r="DY935" s="2"/>
    </row>
    <row r="936" spans="1:129" ht="18" hidden="1" customHeight="1" outlineLevel="1" x14ac:dyDescent="0.15">
      <c r="A936" s="2"/>
      <c r="B936" s="53">
        <f t="shared" si="558"/>
        <v>932</v>
      </c>
      <c r="C936" s="5"/>
      <c r="D936" s="6"/>
      <c r="E936" s="7"/>
      <c r="F936" s="8"/>
      <c r="G936" s="111"/>
      <c r="H936" s="112"/>
      <c r="I936" s="113">
        <f t="shared" si="561"/>
        <v>0</v>
      </c>
      <c r="J936" s="114">
        <f t="shared" si="562"/>
        <v>0</v>
      </c>
      <c r="K936" s="115">
        <f t="shared" si="559"/>
        <v>0</v>
      </c>
      <c r="L936" s="113">
        <f t="shared" si="563"/>
        <v>0</v>
      </c>
      <c r="M936" s="114">
        <f t="shared" si="564"/>
        <v>0</v>
      </c>
      <c r="N936" s="115">
        <f t="shared" si="560"/>
        <v>0</v>
      </c>
      <c r="O936" s="113">
        <f t="shared" si="565"/>
        <v>0</v>
      </c>
      <c r="P936" s="116">
        <f t="shared" si="566"/>
        <v>0</v>
      </c>
      <c r="Q936" s="117">
        <f t="shared" si="567"/>
        <v>0</v>
      </c>
      <c r="R936" s="118">
        <f t="shared" si="568"/>
        <v>0</v>
      </c>
      <c r="S936" s="111"/>
      <c r="T936" s="112"/>
      <c r="U936" s="119">
        <f t="shared" si="569"/>
        <v>0</v>
      </c>
      <c r="V936" s="120"/>
      <c r="W936" s="115">
        <f>IFERROR(IF(V936="",0,(SUMIF($G$3:U$3,"金额-入",$G936:U936)-SUMIF($G$3:U$3,"金额-出",$G936:U936))/(SUMIF($G$3:U$3,"数量-入",$G936:U936)-SUMIF($G$3:U$3,"数量-出",$G936:U936))),0)</f>
        <v>0</v>
      </c>
      <c r="X936" s="115">
        <f t="shared" si="570"/>
        <v>0</v>
      </c>
      <c r="Y936" s="121"/>
      <c r="Z936" s="122"/>
      <c r="AA936" s="111"/>
      <c r="AB936" s="112"/>
      <c r="AC936" s="119">
        <f t="shared" si="571"/>
        <v>0</v>
      </c>
      <c r="AD936" s="120"/>
      <c r="AE936" s="115">
        <f>IFERROR(IF(AD936="",0,(SUMIF($G$3:AC$3,"金额-入",$G936:AC936)-SUMIF($G$3:AC$3,"金额-出",$G936:AC936))/(SUMIF($G$3:AC$3,"数量-入",$G936:AC936)-SUMIF($G$3:AC$3,"数量-出",$G936:AC936))),0)</f>
        <v>0</v>
      </c>
      <c r="AF936" s="115">
        <f t="shared" si="572"/>
        <v>0</v>
      </c>
      <c r="AG936" s="121"/>
      <c r="AH936" s="122"/>
      <c r="AI936" s="123"/>
      <c r="AJ936" s="112"/>
      <c r="AK936" s="119">
        <f t="shared" si="573"/>
        <v>0</v>
      </c>
      <c r="AL936" s="124"/>
      <c r="AM936" s="115">
        <f>IFERROR(IF(AL936="",0,(SUMIF($G$3:AK$3,"金额-入",$G936:AK936)-SUMIF($G$3:AK$3,"金额-出",$G936:AK936))/(SUMIF($G$3:AK$3,"数量-入",$G936:AK936)-SUMIF($G$3:AK$3,"数量-出",$G936:AK936))),0)</f>
        <v>0</v>
      </c>
      <c r="AN936" s="115">
        <f t="shared" si="574"/>
        <v>0</v>
      </c>
      <c r="AO936" s="125"/>
      <c r="AP936" s="126"/>
      <c r="AQ936" s="123"/>
      <c r="AR936" s="112"/>
      <c r="AS936" s="119">
        <f t="shared" si="575"/>
        <v>0</v>
      </c>
      <c r="AT936" s="124"/>
      <c r="AU936" s="115">
        <f>IFERROR(IF(AT936="",0,(SUMIF($G$3:AS$3,"金额-入",$G936:AS936)-SUMIF($G$3:AS$3,"金额-出",$G936:AS936))/(SUMIF($G$3:AS$3,"数量-入",$G936:AS936)-SUMIF($G$3:AS$3,"数量-出",$G936:AS936))),0)</f>
        <v>0</v>
      </c>
      <c r="AV936" s="115">
        <f t="shared" si="576"/>
        <v>0</v>
      </c>
      <c r="AW936" s="125"/>
      <c r="AX936" s="126"/>
      <c r="AY936" s="123"/>
      <c r="AZ936" s="112"/>
      <c r="BA936" s="119">
        <f t="shared" si="577"/>
        <v>0</v>
      </c>
      <c r="BB936" s="124"/>
      <c r="BC936" s="115">
        <f>IFERROR(IF(BB936="",0,(SUMIF($G$3:BA$3,"金额-入",$G936:BA936)-SUMIF($G$3:BA$3,"金额-出",$G936:BA936))/(SUMIF($G$3:BA$3,"数量-入",$G936:BA936)-SUMIF($G$3:BA$3,"数量-出",$G936:BA936))),0)</f>
        <v>0</v>
      </c>
      <c r="BD936" s="115">
        <f t="shared" si="578"/>
        <v>0</v>
      </c>
      <c r="BE936" s="125"/>
      <c r="BF936" s="126"/>
      <c r="BG936" s="123"/>
      <c r="BH936" s="112"/>
      <c r="BI936" s="119">
        <f t="shared" si="579"/>
        <v>0</v>
      </c>
      <c r="BJ936" s="124"/>
      <c r="BK936" s="115">
        <f>IFERROR(IF(BJ936="",0,(SUMIF($G$3:BI$3,"金额-入",$G936:BI936)-SUMIF($G$3:BI$3,"金额-出",$G936:BI936))/(SUMIF($G$3:BI$3,"数量-入",$G936:BI936)-SUMIF($G$3:BI$3,"数量-出",$G936:BI936))),0)</f>
        <v>0</v>
      </c>
      <c r="BL936" s="115">
        <f t="shared" si="580"/>
        <v>0</v>
      </c>
      <c r="BM936" s="125"/>
      <c r="BN936" s="126"/>
      <c r="BO936" s="123"/>
      <c r="BP936" s="112"/>
      <c r="BQ936" s="119">
        <f t="shared" si="581"/>
        <v>0</v>
      </c>
      <c r="BR936" s="124"/>
      <c r="BS936" s="115">
        <f>IFERROR(IF(BR936="",0,(SUMIF($G$3:BQ$3,"金额-入",$G936:BQ936)-SUMIF($G$3:BQ$3,"金额-出",$G936:BQ936))/(SUMIF($G$3:BQ$3,"数量-入",$G936:BQ936)-SUMIF($G$3:BQ$3,"数量-出",$G936:BQ936))),0)</f>
        <v>0</v>
      </c>
      <c r="BT936" s="115">
        <f t="shared" si="582"/>
        <v>0</v>
      </c>
      <c r="BU936" s="125"/>
      <c r="BV936" s="126"/>
      <c r="BW936" s="123"/>
      <c r="BX936" s="112"/>
      <c r="BY936" s="119">
        <f t="shared" si="583"/>
        <v>0</v>
      </c>
      <c r="BZ936" s="124"/>
      <c r="CA936" s="115">
        <f>IFERROR(IF(BZ936="",0,(SUMIF($G$3:BY$3,"金额-入",$G936:BY936)-SUMIF($G$3:BY$3,"金额-出",$G936:BY936))/(SUMIF($G$3:BY$3,"数量-入",$G936:BY936)-SUMIF($G$3:BY$3,"数量-出",$G936:BY936))),0)</f>
        <v>0</v>
      </c>
      <c r="CB936" s="115">
        <f t="shared" si="584"/>
        <v>0</v>
      </c>
      <c r="CC936" s="125"/>
      <c r="CD936" s="126"/>
      <c r="CE936" s="123"/>
      <c r="CF936" s="112"/>
      <c r="CG936" s="119">
        <f t="shared" si="585"/>
        <v>0</v>
      </c>
      <c r="CH936" s="124"/>
      <c r="CI936" s="115">
        <f>IFERROR(IF(CH936="",0,(SUMIF($G$3:CG$3,"金额-入",$G936:CG936)-SUMIF($G$3:CG$3,"金额-出",$G936:CG936))/(SUMIF($G$3:CG$3,"数量-入",$G936:CG936)-SUMIF($G$3:CG$3,"数量-出",$G936:CG936))),0)</f>
        <v>0</v>
      </c>
      <c r="CJ936" s="115">
        <f t="shared" si="586"/>
        <v>0</v>
      </c>
      <c r="CK936" s="125"/>
      <c r="CL936" s="126"/>
      <c r="CM936" s="123"/>
      <c r="CN936" s="112"/>
      <c r="CO936" s="119">
        <f t="shared" si="587"/>
        <v>0</v>
      </c>
      <c r="CP936" s="124"/>
      <c r="CQ936" s="115">
        <f>IFERROR(IF(CP936="",0,(SUMIF($G$3:CO$3,"金额-入",$G936:CO936)-SUMIF($G$3:CO$3,"金额-出",$G936:CO936))/(SUMIF($G$3:CO$3,"数量-入",$G936:CO936)-SUMIF($G$3:CO$3,"数量-出",$G936:CO936))),0)</f>
        <v>0</v>
      </c>
      <c r="CR936" s="115">
        <f t="shared" si="588"/>
        <v>0</v>
      </c>
      <c r="CS936" s="125"/>
      <c r="CT936" s="126"/>
      <c r="CU936" s="123"/>
      <c r="CV936" s="112"/>
      <c r="CW936" s="119">
        <f t="shared" si="589"/>
        <v>0</v>
      </c>
      <c r="CX936" s="124"/>
      <c r="CY936" s="115">
        <f>IFERROR(IF(CX936="",0,(SUMIF($G$3:CW$3,"金额-入",$G936:CW936)-SUMIF($G$3:CW$3,"金额-出",$G936:CW936))/(SUMIF($G$3:CW$3,"数量-入",$G936:CW936)-SUMIF($G$3:CW$3,"数量-出",$G936:CW936))),0)</f>
        <v>0</v>
      </c>
      <c r="CZ936" s="115">
        <f t="shared" si="590"/>
        <v>0</v>
      </c>
      <c r="DA936" s="125"/>
      <c r="DB936" s="126"/>
      <c r="DC936" s="123"/>
      <c r="DD936" s="112"/>
      <c r="DE936" s="119">
        <f t="shared" si="591"/>
        <v>0</v>
      </c>
      <c r="DF936" s="124"/>
      <c r="DG936" s="115">
        <f>IFERROR(IF(DF936="",0,(SUMIF($G$3:DE$3,"金额-入",$G936:DE936)-SUMIF($G$3:DE$3,"金额-出",$G936:DE936))/(SUMIF($G$3:DE$3,"数量-入",$G936:DE936)-SUMIF($G$3:DE$3,"数量-出",$G936:DE936))),0)</f>
        <v>0</v>
      </c>
      <c r="DH936" s="115">
        <f t="shared" si="592"/>
        <v>0</v>
      </c>
      <c r="DI936" s="125"/>
      <c r="DJ936" s="126"/>
      <c r="DK936" s="109">
        <f t="array" ref="DK936">MIN(IF(($G$3:$DJ$3="单价")*(G936:DJ936&lt;&gt;0),G936:DJ936))</f>
        <v>0</v>
      </c>
      <c r="DL936" s="97">
        <f t="array" ref="DL936">MAX(IF($G$3:$DJ$3="单价",G936:DJ936))</f>
        <v>0</v>
      </c>
      <c r="DM936" s="115">
        <f t="shared" si="593"/>
        <v>0</v>
      </c>
      <c r="DN936" s="127"/>
      <c r="DO936" s="2"/>
      <c r="DP936" s="11">
        <f t="shared" si="594"/>
        <v>0</v>
      </c>
      <c r="DQ936" s="11">
        <f t="shared" si="595"/>
        <v>0</v>
      </c>
      <c r="DR936" s="11"/>
      <c r="DS936" s="11"/>
      <c r="DT936" s="11"/>
      <c r="DU936" s="2"/>
      <c r="DV936" s="2"/>
      <c r="DW936" s="2"/>
      <c r="DX936" s="2"/>
      <c r="DY936" s="2"/>
    </row>
    <row r="937" spans="1:129" ht="18" hidden="1" customHeight="1" outlineLevel="1" x14ac:dyDescent="0.15">
      <c r="A937" s="2"/>
      <c r="B937" s="53">
        <f t="shared" si="558"/>
        <v>933</v>
      </c>
      <c r="C937" s="5"/>
      <c r="D937" s="6"/>
      <c r="E937" s="7"/>
      <c r="F937" s="8"/>
      <c r="G937" s="111"/>
      <c r="H937" s="112"/>
      <c r="I937" s="113">
        <f t="shared" si="561"/>
        <v>0</v>
      </c>
      <c r="J937" s="114">
        <f t="shared" si="562"/>
        <v>0</v>
      </c>
      <c r="K937" s="115">
        <f t="shared" si="559"/>
        <v>0</v>
      </c>
      <c r="L937" s="113">
        <f t="shared" si="563"/>
        <v>0</v>
      </c>
      <c r="M937" s="114">
        <f t="shared" si="564"/>
        <v>0</v>
      </c>
      <c r="N937" s="115">
        <f t="shared" si="560"/>
        <v>0</v>
      </c>
      <c r="O937" s="113">
        <f t="shared" si="565"/>
        <v>0</v>
      </c>
      <c r="P937" s="116">
        <f t="shared" si="566"/>
        <v>0</v>
      </c>
      <c r="Q937" s="117">
        <f t="shared" si="567"/>
        <v>0</v>
      </c>
      <c r="R937" s="118">
        <f t="shared" si="568"/>
        <v>0</v>
      </c>
      <c r="S937" s="111"/>
      <c r="T937" s="112"/>
      <c r="U937" s="119">
        <f t="shared" si="569"/>
        <v>0</v>
      </c>
      <c r="V937" s="120"/>
      <c r="W937" s="115">
        <f>IFERROR(IF(V937="",0,(SUMIF($G$3:U$3,"金额-入",$G937:U937)-SUMIF($G$3:U$3,"金额-出",$G937:U937))/(SUMIF($G$3:U$3,"数量-入",$G937:U937)-SUMIF($G$3:U$3,"数量-出",$G937:U937))),0)</f>
        <v>0</v>
      </c>
      <c r="X937" s="115">
        <f t="shared" si="570"/>
        <v>0</v>
      </c>
      <c r="Y937" s="121"/>
      <c r="Z937" s="122"/>
      <c r="AA937" s="111"/>
      <c r="AB937" s="112"/>
      <c r="AC937" s="119">
        <f t="shared" si="571"/>
        <v>0</v>
      </c>
      <c r="AD937" s="120"/>
      <c r="AE937" s="115">
        <f>IFERROR(IF(AD937="",0,(SUMIF($G$3:AC$3,"金额-入",$G937:AC937)-SUMIF($G$3:AC$3,"金额-出",$G937:AC937))/(SUMIF($G$3:AC$3,"数量-入",$G937:AC937)-SUMIF($G$3:AC$3,"数量-出",$G937:AC937))),0)</f>
        <v>0</v>
      </c>
      <c r="AF937" s="115">
        <f t="shared" si="572"/>
        <v>0</v>
      </c>
      <c r="AG937" s="121"/>
      <c r="AH937" s="122"/>
      <c r="AI937" s="123"/>
      <c r="AJ937" s="112"/>
      <c r="AK937" s="119">
        <f t="shared" si="573"/>
        <v>0</v>
      </c>
      <c r="AL937" s="124"/>
      <c r="AM937" s="115">
        <f>IFERROR(IF(AL937="",0,(SUMIF($G$3:AK$3,"金额-入",$G937:AK937)-SUMIF($G$3:AK$3,"金额-出",$G937:AK937))/(SUMIF($G$3:AK$3,"数量-入",$G937:AK937)-SUMIF($G$3:AK$3,"数量-出",$G937:AK937))),0)</f>
        <v>0</v>
      </c>
      <c r="AN937" s="115">
        <f t="shared" si="574"/>
        <v>0</v>
      </c>
      <c r="AO937" s="125"/>
      <c r="AP937" s="126"/>
      <c r="AQ937" s="123"/>
      <c r="AR937" s="112"/>
      <c r="AS937" s="119">
        <f t="shared" si="575"/>
        <v>0</v>
      </c>
      <c r="AT937" s="124"/>
      <c r="AU937" s="115">
        <f>IFERROR(IF(AT937="",0,(SUMIF($G$3:AS$3,"金额-入",$G937:AS937)-SUMIF($G$3:AS$3,"金额-出",$G937:AS937))/(SUMIF($G$3:AS$3,"数量-入",$G937:AS937)-SUMIF($G$3:AS$3,"数量-出",$G937:AS937))),0)</f>
        <v>0</v>
      </c>
      <c r="AV937" s="115">
        <f t="shared" si="576"/>
        <v>0</v>
      </c>
      <c r="AW937" s="125"/>
      <c r="AX937" s="126"/>
      <c r="AY937" s="123"/>
      <c r="AZ937" s="112"/>
      <c r="BA937" s="119">
        <f t="shared" si="577"/>
        <v>0</v>
      </c>
      <c r="BB937" s="124"/>
      <c r="BC937" s="115">
        <f>IFERROR(IF(BB937="",0,(SUMIF($G$3:BA$3,"金额-入",$G937:BA937)-SUMIF($G$3:BA$3,"金额-出",$G937:BA937))/(SUMIF($G$3:BA$3,"数量-入",$G937:BA937)-SUMIF($G$3:BA$3,"数量-出",$G937:BA937))),0)</f>
        <v>0</v>
      </c>
      <c r="BD937" s="115">
        <f t="shared" si="578"/>
        <v>0</v>
      </c>
      <c r="BE937" s="125"/>
      <c r="BF937" s="126"/>
      <c r="BG937" s="123"/>
      <c r="BH937" s="112"/>
      <c r="BI937" s="119">
        <f t="shared" si="579"/>
        <v>0</v>
      </c>
      <c r="BJ937" s="124"/>
      <c r="BK937" s="115">
        <f>IFERROR(IF(BJ937="",0,(SUMIF($G$3:BI$3,"金额-入",$G937:BI937)-SUMIF($G$3:BI$3,"金额-出",$G937:BI937))/(SUMIF($G$3:BI$3,"数量-入",$G937:BI937)-SUMIF($G$3:BI$3,"数量-出",$G937:BI937))),0)</f>
        <v>0</v>
      </c>
      <c r="BL937" s="115">
        <f t="shared" si="580"/>
        <v>0</v>
      </c>
      <c r="BM937" s="125"/>
      <c r="BN937" s="126"/>
      <c r="BO937" s="123"/>
      <c r="BP937" s="112"/>
      <c r="BQ937" s="119">
        <f t="shared" si="581"/>
        <v>0</v>
      </c>
      <c r="BR937" s="124"/>
      <c r="BS937" s="115">
        <f>IFERROR(IF(BR937="",0,(SUMIF($G$3:BQ$3,"金额-入",$G937:BQ937)-SUMIF($G$3:BQ$3,"金额-出",$G937:BQ937))/(SUMIF($G$3:BQ$3,"数量-入",$G937:BQ937)-SUMIF($G$3:BQ$3,"数量-出",$G937:BQ937))),0)</f>
        <v>0</v>
      </c>
      <c r="BT937" s="115">
        <f t="shared" si="582"/>
        <v>0</v>
      </c>
      <c r="BU937" s="125"/>
      <c r="BV937" s="126"/>
      <c r="BW937" s="123"/>
      <c r="BX937" s="112"/>
      <c r="BY937" s="119">
        <f t="shared" si="583"/>
        <v>0</v>
      </c>
      <c r="BZ937" s="124"/>
      <c r="CA937" s="115">
        <f>IFERROR(IF(BZ937="",0,(SUMIF($G$3:BY$3,"金额-入",$G937:BY937)-SUMIF($G$3:BY$3,"金额-出",$G937:BY937))/(SUMIF($G$3:BY$3,"数量-入",$G937:BY937)-SUMIF($G$3:BY$3,"数量-出",$G937:BY937))),0)</f>
        <v>0</v>
      </c>
      <c r="CB937" s="115">
        <f t="shared" si="584"/>
        <v>0</v>
      </c>
      <c r="CC937" s="125"/>
      <c r="CD937" s="126"/>
      <c r="CE937" s="123"/>
      <c r="CF937" s="112"/>
      <c r="CG937" s="119">
        <f t="shared" si="585"/>
        <v>0</v>
      </c>
      <c r="CH937" s="124"/>
      <c r="CI937" s="115">
        <f>IFERROR(IF(CH937="",0,(SUMIF($G$3:CG$3,"金额-入",$G937:CG937)-SUMIF($G$3:CG$3,"金额-出",$G937:CG937))/(SUMIF($G$3:CG$3,"数量-入",$G937:CG937)-SUMIF($G$3:CG$3,"数量-出",$G937:CG937))),0)</f>
        <v>0</v>
      </c>
      <c r="CJ937" s="115">
        <f t="shared" si="586"/>
        <v>0</v>
      </c>
      <c r="CK937" s="125"/>
      <c r="CL937" s="126"/>
      <c r="CM937" s="123"/>
      <c r="CN937" s="112"/>
      <c r="CO937" s="119">
        <f t="shared" si="587"/>
        <v>0</v>
      </c>
      <c r="CP937" s="124"/>
      <c r="CQ937" s="115">
        <f>IFERROR(IF(CP937="",0,(SUMIF($G$3:CO$3,"金额-入",$G937:CO937)-SUMIF($G$3:CO$3,"金额-出",$G937:CO937))/(SUMIF($G$3:CO$3,"数量-入",$G937:CO937)-SUMIF($G$3:CO$3,"数量-出",$G937:CO937))),0)</f>
        <v>0</v>
      </c>
      <c r="CR937" s="115">
        <f t="shared" si="588"/>
        <v>0</v>
      </c>
      <c r="CS937" s="125"/>
      <c r="CT937" s="126"/>
      <c r="CU937" s="123"/>
      <c r="CV937" s="112"/>
      <c r="CW937" s="119">
        <f t="shared" si="589"/>
        <v>0</v>
      </c>
      <c r="CX937" s="124"/>
      <c r="CY937" s="115">
        <f>IFERROR(IF(CX937="",0,(SUMIF($G$3:CW$3,"金额-入",$G937:CW937)-SUMIF($G$3:CW$3,"金额-出",$G937:CW937))/(SUMIF($G$3:CW$3,"数量-入",$G937:CW937)-SUMIF($G$3:CW$3,"数量-出",$G937:CW937))),0)</f>
        <v>0</v>
      </c>
      <c r="CZ937" s="115">
        <f t="shared" si="590"/>
        <v>0</v>
      </c>
      <c r="DA937" s="125"/>
      <c r="DB937" s="126"/>
      <c r="DC937" s="123"/>
      <c r="DD937" s="112"/>
      <c r="DE937" s="119">
        <f t="shared" si="591"/>
        <v>0</v>
      </c>
      <c r="DF937" s="124"/>
      <c r="DG937" s="115">
        <f>IFERROR(IF(DF937="",0,(SUMIF($G$3:DE$3,"金额-入",$G937:DE937)-SUMIF($G$3:DE$3,"金额-出",$G937:DE937))/(SUMIF($G$3:DE$3,"数量-入",$G937:DE937)-SUMIF($G$3:DE$3,"数量-出",$G937:DE937))),0)</f>
        <v>0</v>
      </c>
      <c r="DH937" s="115">
        <f t="shared" si="592"/>
        <v>0</v>
      </c>
      <c r="DI937" s="125"/>
      <c r="DJ937" s="126"/>
      <c r="DK937" s="109">
        <f t="array" ref="DK937">MIN(IF(($G$3:$DJ$3="单价")*(G937:DJ937&lt;&gt;0),G937:DJ937))</f>
        <v>0</v>
      </c>
      <c r="DL937" s="97">
        <f t="array" ref="DL937">MAX(IF($G$3:$DJ$3="单价",G937:DJ937))</f>
        <v>0</v>
      </c>
      <c r="DM937" s="115">
        <f t="shared" si="593"/>
        <v>0</v>
      </c>
      <c r="DN937" s="127"/>
      <c r="DO937" s="2"/>
      <c r="DP937" s="11">
        <f t="shared" si="594"/>
        <v>0</v>
      </c>
      <c r="DQ937" s="11">
        <f t="shared" si="595"/>
        <v>0</v>
      </c>
      <c r="DR937" s="11"/>
      <c r="DS937" s="11"/>
      <c r="DT937" s="11"/>
      <c r="DU937" s="2"/>
      <c r="DV937" s="2"/>
      <c r="DW937" s="2"/>
      <c r="DX937" s="2"/>
      <c r="DY937" s="2"/>
    </row>
    <row r="938" spans="1:129" ht="18" hidden="1" customHeight="1" outlineLevel="1" x14ac:dyDescent="0.15">
      <c r="A938" s="2"/>
      <c r="B938" s="53">
        <f t="shared" si="558"/>
        <v>934</v>
      </c>
      <c r="C938" s="5"/>
      <c r="D938" s="6"/>
      <c r="E938" s="7"/>
      <c r="F938" s="8"/>
      <c r="G938" s="111"/>
      <c r="H938" s="112"/>
      <c r="I938" s="113">
        <f t="shared" si="561"/>
        <v>0</v>
      </c>
      <c r="J938" s="114">
        <f t="shared" si="562"/>
        <v>0</v>
      </c>
      <c r="K938" s="115">
        <f t="shared" si="559"/>
        <v>0</v>
      </c>
      <c r="L938" s="113">
        <f t="shared" si="563"/>
        <v>0</v>
      </c>
      <c r="M938" s="114">
        <f t="shared" si="564"/>
        <v>0</v>
      </c>
      <c r="N938" s="115">
        <f t="shared" si="560"/>
        <v>0</v>
      </c>
      <c r="O938" s="113">
        <f t="shared" si="565"/>
        <v>0</v>
      </c>
      <c r="P938" s="116">
        <f t="shared" si="566"/>
        <v>0</v>
      </c>
      <c r="Q938" s="117">
        <f t="shared" si="567"/>
        <v>0</v>
      </c>
      <c r="R938" s="118">
        <f t="shared" si="568"/>
        <v>0</v>
      </c>
      <c r="S938" s="111"/>
      <c r="T938" s="112"/>
      <c r="U938" s="119">
        <f t="shared" si="569"/>
        <v>0</v>
      </c>
      <c r="V938" s="120"/>
      <c r="W938" s="115">
        <f>IFERROR(IF(V938="",0,(SUMIF($G$3:U$3,"金额-入",$G938:U938)-SUMIF($G$3:U$3,"金额-出",$G938:U938))/(SUMIF($G$3:U$3,"数量-入",$G938:U938)-SUMIF($G$3:U$3,"数量-出",$G938:U938))),0)</f>
        <v>0</v>
      </c>
      <c r="X938" s="115">
        <f t="shared" si="570"/>
        <v>0</v>
      </c>
      <c r="Y938" s="121"/>
      <c r="Z938" s="122"/>
      <c r="AA938" s="111"/>
      <c r="AB938" s="112"/>
      <c r="AC938" s="119">
        <f t="shared" si="571"/>
        <v>0</v>
      </c>
      <c r="AD938" s="120"/>
      <c r="AE938" s="115">
        <f>IFERROR(IF(AD938="",0,(SUMIF($G$3:AC$3,"金额-入",$G938:AC938)-SUMIF($G$3:AC$3,"金额-出",$G938:AC938))/(SUMIF($G$3:AC$3,"数量-入",$G938:AC938)-SUMIF($G$3:AC$3,"数量-出",$G938:AC938))),0)</f>
        <v>0</v>
      </c>
      <c r="AF938" s="115">
        <f t="shared" si="572"/>
        <v>0</v>
      </c>
      <c r="AG938" s="121"/>
      <c r="AH938" s="122"/>
      <c r="AI938" s="123"/>
      <c r="AJ938" s="112"/>
      <c r="AK938" s="119">
        <f t="shared" si="573"/>
        <v>0</v>
      </c>
      <c r="AL938" s="124"/>
      <c r="AM938" s="115">
        <f>IFERROR(IF(AL938="",0,(SUMIF($G$3:AK$3,"金额-入",$G938:AK938)-SUMIF($G$3:AK$3,"金额-出",$G938:AK938))/(SUMIF($G$3:AK$3,"数量-入",$G938:AK938)-SUMIF($G$3:AK$3,"数量-出",$G938:AK938))),0)</f>
        <v>0</v>
      </c>
      <c r="AN938" s="115">
        <f t="shared" si="574"/>
        <v>0</v>
      </c>
      <c r="AO938" s="125"/>
      <c r="AP938" s="126"/>
      <c r="AQ938" s="123"/>
      <c r="AR938" s="112"/>
      <c r="AS938" s="119">
        <f t="shared" si="575"/>
        <v>0</v>
      </c>
      <c r="AT938" s="124"/>
      <c r="AU938" s="115">
        <f>IFERROR(IF(AT938="",0,(SUMIF($G$3:AS$3,"金额-入",$G938:AS938)-SUMIF($G$3:AS$3,"金额-出",$G938:AS938))/(SUMIF($G$3:AS$3,"数量-入",$G938:AS938)-SUMIF($G$3:AS$3,"数量-出",$G938:AS938))),0)</f>
        <v>0</v>
      </c>
      <c r="AV938" s="115">
        <f t="shared" si="576"/>
        <v>0</v>
      </c>
      <c r="AW938" s="125"/>
      <c r="AX938" s="126"/>
      <c r="AY938" s="123"/>
      <c r="AZ938" s="112"/>
      <c r="BA938" s="119">
        <f t="shared" si="577"/>
        <v>0</v>
      </c>
      <c r="BB938" s="124"/>
      <c r="BC938" s="115">
        <f>IFERROR(IF(BB938="",0,(SUMIF($G$3:BA$3,"金额-入",$G938:BA938)-SUMIF($G$3:BA$3,"金额-出",$G938:BA938))/(SUMIF($G$3:BA$3,"数量-入",$G938:BA938)-SUMIF($G$3:BA$3,"数量-出",$G938:BA938))),0)</f>
        <v>0</v>
      </c>
      <c r="BD938" s="115">
        <f t="shared" si="578"/>
        <v>0</v>
      </c>
      <c r="BE938" s="125"/>
      <c r="BF938" s="126"/>
      <c r="BG938" s="123"/>
      <c r="BH938" s="112"/>
      <c r="BI938" s="119">
        <f t="shared" si="579"/>
        <v>0</v>
      </c>
      <c r="BJ938" s="124"/>
      <c r="BK938" s="115">
        <f>IFERROR(IF(BJ938="",0,(SUMIF($G$3:BI$3,"金额-入",$G938:BI938)-SUMIF($G$3:BI$3,"金额-出",$G938:BI938))/(SUMIF($G$3:BI$3,"数量-入",$G938:BI938)-SUMIF($G$3:BI$3,"数量-出",$G938:BI938))),0)</f>
        <v>0</v>
      </c>
      <c r="BL938" s="115">
        <f t="shared" si="580"/>
        <v>0</v>
      </c>
      <c r="BM938" s="125"/>
      <c r="BN938" s="126"/>
      <c r="BO938" s="123"/>
      <c r="BP938" s="112"/>
      <c r="BQ938" s="119">
        <f t="shared" si="581"/>
        <v>0</v>
      </c>
      <c r="BR938" s="124"/>
      <c r="BS938" s="115">
        <f>IFERROR(IF(BR938="",0,(SUMIF($G$3:BQ$3,"金额-入",$G938:BQ938)-SUMIF($G$3:BQ$3,"金额-出",$G938:BQ938))/(SUMIF($G$3:BQ$3,"数量-入",$G938:BQ938)-SUMIF($G$3:BQ$3,"数量-出",$G938:BQ938))),0)</f>
        <v>0</v>
      </c>
      <c r="BT938" s="115">
        <f t="shared" si="582"/>
        <v>0</v>
      </c>
      <c r="BU938" s="125"/>
      <c r="BV938" s="126"/>
      <c r="BW938" s="123"/>
      <c r="BX938" s="112"/>
      <c r="BY938" s="119">
        <f t="shared" si="583"/>
        <v>0</v>
      </c>
      <c r="BZ938" s="124"/>
      <c r="CA938" s="115">
        <f>IFERROR(IF(BZ938="",0,(SUMIF($G$3:BY$3,"金额-入",$G938:BY938)-SUMIF($G$3:BY$3,"金额-出",$G938:BY938))/(SUMIF($G$3:BY$3,"数量-入",$G938:BY938)-SUMIF($G$3:BY$3,"数量-出",$G938:BY938))),0)</f>
        <v>0</v>
      </c>
      <c r="CB938" s="115">
        <f t="shared" si="584"/>
        <v>0</v>
      </c>
      <c r="CC938" s="125"/>
      <c r="CD938" s="126"/>
      <c r="CE938" s="123"/>
      <c r="CF938" s="112"/>
      <c r="CG938" s="119">
        <f t="shared" si="585"/>
        <v>0</v>
      </c>
      <c r="CH938" s="124"/>
      <c r="CI938" s="115">
        <f>IFERROR(IF(CH938="",0,(SUMIF($G$3:CG$3,"金额-入",$G938:CG938)-SUMIF($G$3:CG$3,"金额-出",$G938:CG938))/(SUMIF($G$3:CG$3,"数量-入",$G938:CG938)-SUMIF($G$3:CG$3,"数量-出",$G938:CG938))),0)</f>
        <v>0</v>
      </c>
      <c r="CJ938" s="115">
        <f t="shared" si="586"/>
        <v>0</v>
      </c>
      <c r="CK938" s="125"/>
      <c r="CL938" s="126"/>
      <c r="CM938" s="123"/>
      <c r="CN938" s="112"/>
      <c r="CO938" s="119">
        <f t="shared" si="587"/>
        <v>0</v>
      </c>
      <c r="CP938" s="124"/>
      <c r="CQ938" s="115">
        <f>IFERROR(IF(CP938="",0,(SUMIF($G$3:CO$3,"金额-入",$G938:CO938)-SUMIF($G$3:CO$3,"金额-出",$G938:CO938))/(SUMIF($G$3:CO$3,"数量-入",$G938:CO938)-SUMIF($G$3:CO$3,"数量-出",$G938:CO938))),0)</f>
        <v>0</v>
      </c>
      <c r="CR938" s="115">
        <f t="shared" si="588"/>
        <v>0</v>
      </c>
      <c r="CS938" s="125"/>
      <c r="CT938" s="126"/>
      <c r="CU938" s="123"/>
      <c r="CV938" s="112"/>
      <c r="CW938" s="119">
        <f t="shared" si="589"/>
        <v>0</v>
      </c>
      <c r="CX938" s="124"/>
      <c r="CY938" s="115">
        <f>IFERROR(IF(CX938="",0,(SUMIF($G$3:CW$3,"金额-入",$G938:CW938)-SUMIF($G$3:CW$3,"金额-出",$G938:CW938))/(SUMIF($G$3:CW$3,"数量-入",$G938:CW938)-SUMIF($G$3:CW$3,"数量-出",$G938:CW938))),0)</f>
        <v>0</v>
      </c>
      <c r="CZ938" s="115">
        <f t="shared" si="590"/>
        <v>0</v>
      </c>
      <c r="DA938" s="125"/>
      <c r="DB938" s="126"/>
      <c r="DC938" s="123"/>
      <c r="DD938" s="112"/>
      <c r="DE938" s="119">
        <f t="shared" si="591"/>
        <v>0</v>
      </c>
      <c r="DF938" s="124"/>
      <c r="DG938" s="115">
        <f>IFERROR(IF(DF938="",0,(SUMIF($G$3:DE$3,"金额-入",$G938:DE938)-SUMIF($G$3:DE$3,"金额-出",$G938:DE938))/(SUMIF($G$3:DE$3,"数量-入",$G938:DE938)-SUMIF($G$3:DE$3,"数量-出",$G938:DE938))),0)</f>
        <v>0</v>
      </c>
      <c r="DH938" s="115">
        <f t="shared" si="592"/>
        <v>0</v>
      </c>
      <c r="DI938" s="125"/>
      <c r="DJ938" s="126"/>
      <c r="DK938" s="109">
        <f t="array" ref="DK938">MIN(IF(($G$3:$DJ$3="单价")*(G938:DJ938&lt;&gt;0),G938:DJ938))</f>
        <v>0</v>
      </c>
      <c r="DL938" s="97">
        <f t="array" ref="DL938">MAX(IF($G$3:$DJ$3="单价",G938:DJ938))</f>
        <v>0</v>
      </c>
      <c r="DM938" s="115">
        <f t="shared" si="593"/>
        <v>0</v>
      </c>
      <c r="DN938" s="127"/>
      <c r="DO938" s="2"/>
      <c r="DP938" s="11">
        <f t="shared" si="594"/>
        <v>0</v>
      </c>
      <c r="DQ938" s="11">
        <f t="shared" si="595"/>
        <v>0</v>
      </c>
      <c r="DR938" s="11"/>
      <c r="DS938" s="11"/>
      <c r="DT938" s="11"/>
      <c r="DU938" s="2"/>
      <c r="DV938" s="2"/>
      <c r="DW938" s="2"/>
      <c r="DX938" s="2"/>
      <c r="DY938" s="2"/>
    </row>
    <row r="939" spans="1:129" ht="18" hidden="1" customHeight="1" outlineLevel="1" x14ac:dyDescent="0.15">
      <c r="A939" s="2"/>
      <c r="B939" s="53">
        <f t="shared" si="558"/>
        <v>935</v>
      </c>
      <c r="C939" s="5"/>
      <c r="D939" s="6"/>
      <c r="E939" s="7"/>
      <c r="F939" s="8"/>
      <c r="G939" s="111"/>
      <c r="H939" s="112"/>
      <c r="I939" s="113">
        <f t="shared" si="561"/>
        <v>0</v>
      </c>
      <c r="J939" s="114">
        <f t="shared" si="562"/>
        <v>0</v>
      </c>
      <c r="K939" s="115">
        <f t="shared" si="559"/>
        <v>0</v>
      </c>
      <c r="L939" s="113">
        <f t="shared" si="563"/>
        <v>0</v>
      </c>
      <c r="M939" s="114">
        <f t="shared" si="564"/>
        <v>0</v>
      </c>
      <c r="N939" s="115">
        <f t="shared" si="560"/>
        <v>0</v>
      </c>
      <c r="O939" s="113">
        <f t="shared" si="565"/>
        <v>0</v>
      </c>
      <c r="P939" s="116">
        <f t="shared" si="566"/>
        <v>0</v>
      </c>
      <c r="Q939" s="117">
        <f t="shared" si="567"/>
        <v>0</v>
      </c>
      <c r="R939" s="118">
        <f t="shared" si="568"/>
        <v>0</v>
      </c>
      <c r="S939" s="111"/>
      <c r="T939" s="112"/>
      <c r="U939" s="119">
        <f t="shared" si="569"/>
        <v>0</v>
      </c>
      <c r="V939" s="120"/>
      <c r="W939" s="115">
        <f>IFERROR(IF(V939="",0,(SUMIF($G$3:U$3,"金额-入",$G939:U939)-SUMIF($G$3:U$3,"金额-出",$G939:U939))/(SUMIF($G$3:U$3,"数量-入",$G939:U939)-SUMIF($G$3:U$3,"数量-出",$G939:U939))),0)</f>
        <v>0</v>
      </c>
      <c r="X939" s="115">
        <f t="shared" si="570"/>
        <v>0</v>
      </c>
      <c r="Y939" s="121"/>
      <c r="Z939" s="122"/>
      <c r="AA939" s="111"/>
      <c r="AB939" s="112"/>
      <c r="AC939" s="119">
        <f t="shared" si="571"/>
        <v>0</v>
      </c>
      <c r="AD939" s="120"/>
      <c r="AE939" s="115">
        <f>IFERROR(IF(AD939="",0,(SUMIF($G$3:AC$3,"金额-入",$G939:AC939)-SUMIF($G$3:AC$3,"金额-出",$G939:AC939))/(SUMIF($G$3:AC$3,"数量-入",$G939:AC939)-SUMIF($G$3:AC$3,"数量-出",$G939:AC939))),0)</f>
        <v>0</v>
      </c>
      <c r="AF939" s="115">
        <f t="shared" si="572"/>
        <v>0</v>
      </c>
      <c r="AG939" s="121"/>
      <c r="AH939" s="122"/>
      <c r="AI939" s="123"/>
      <c r="AJ939" s="112"/>
      <c r="AK939" s="119">
        <f t="shared" si="573"/>
        <v>0</v>
      </c>
      <c r="AL939" s="124"/>
      <c r="AM939" s="115">
        <f>IFERROR(IF(AL939="",0,(SUMIF($G$3:AK$3,"金额-入",$G939:AK939)-SUMIF($G$3:AK$3,"金额-出",$G939:AK939))/(SUMIF($G$3:AK$3,"数量-入",$G939:AK939)-SUMIF($G$3:AK$3,"数量-出",$G939:AK939))),0)</f>
        <v>0</v>
      </c>
      <c r="AN939" s="115">
        <f t="shared" si="574"/>
        <v>0</v>
      </c>
      <c r="AO939" s="125"/>
      <c r="AP939" s="126"/>
      <c r="AQ939" s="123"/>
      <c r="AR939" s="112"/>
      <c r="AS939" s="119">
        <f t="shared" si="575"/>
        <v>0</v>
      </c>
      <c r="AT939" s="124"/>
      <c r="AU939" s="115">
        <f>IFERROR(IF(AT939="",0,(SUMIF($G$3:AS$3,"金额-入",$G939:AS939)-SUMIF($G$3:AS$3,"金额-出",$G939:AS939))/(SUMIF($G$3:AS$3,"数量-入",$G939:AS939)-SUMIF($G$3:AS$3,"数量-出",$G939:AS939))),0)</f>
        <v>0</v>
      </c>
      <c r="AV939" s="115">
        <f t="shared" si="576"/>
        <v>0</v>
      </c>
      <c r="AW939" s="125"/>
      <c r="AX939" s="126"/>
      <c r="AY939" s="123"/>
      <c r="AZ939" s="112"/>
      <c r="BA939" s="119">
        <f t="shared" si="577"/>
        <v>0</v>
      </c>
      <c r="BB939" s="124"/>
      <c r="BC939" s="115">
        <f>IFERROR(IF(BB939="",0,(SUMIF($G$3:BA$3,"金额-入",$G939:BA939)-SUMIF($G$3:BA$3,"金额-出",$G939:BA939))/(SUMIF($G$3:BA$3,"数量-入",$G939:BA939)-SUMIF($G$3:BA$3,"数量-出",$G939:BA939))),0)</f>
        <v>0</v>
      </c>
      <c r="BD939" s="115">
        <f t="shared" si="578"/>
        <v>0</v>
      </c>
      <c r="BE939" s="125"/>
      <c r="BF939" s="126"/>
      <c r="BG939" s="123"/>
      <c r="BH939" s="112"/>
      <c r="BI939" s="119">
        <f t="shared" si="579"/>
        <v>0</v>
      </c>
      <c r="BJ939" s="124"/>
      <c r="BK939" s="115">
        <f>IFERROR(IF(BJ939="",0,(SUMIF($G$3:BI$3,"金额-入",$G939:BI939)-SUMIF($G$3:BI$3,"金额-出",$G939:BI939))/(SUMIF($G$3:BI$3,"数量-入",$G939:BI939)-SUMIF($G$3:BI$3,"数量-出",$G939:BI939))),0)</f>
        <v>0</v>
      </c>
      <c r="BL939" s="115">
        <f t="shared" si="580"/>
        <v>0</v>
      </c>
      <c r="BM939" s="125"/>
      <c r="BN939" s="126"/>
      <c r="BO939" s="123"/>
      <c r="BP939" s="112"/>
      <c r="BQ939" s="119">
        <f t="shared" si="581"/>
        <v>0</v>
      </c>
      <c r="BR939" s="124"/>
      <c r="BS939" s="115">
        <f>IFERROR(IF(BR939="",0,(SUMIF($G$3:BQ$3,"金额-入",$G939:BQ939)-SUMIF($G$3:BQ$3,"金额-出",$G939:BQ939))/(SUMIF($G$3:BQ$3,"数量-入",$G939:BQ939)-SUMIF($G$3:BQ$3,"数量-出",$G939:BQ939))),0)</f>
        <v>0</v>
      </c>
      <c r="BT939" s="115">
        <f t="shared" si="582"/>
        <v>0</v>
      </c>
      <c r="BU939" s="125"/>
      <c r="BV939" s="126"/>
      <c r="BW939" s="123"/>
      <c r="BX939" s="112"/>
      <c r="BY939" s="119">
        <f t="shared" si="583"/>
        <v>0</v>
      </c>
      <c r="BZ939" s="124"/>
      <c r="CA939" s="115">
        <f>IFERROR(IF(BZ939="",0,(SUMIF($G$3:BY$3,"金额-入",$G939:BY939)-SUMIF($G$3:BY$3,"金额-出",$G939:BY939))/(SUMIF($G$3:BY$3,"数量-入",$G939:BY939)-SUMIF($G$3:BY$3,"数量-出",$G939:BY939))),0)</f>
        <v>0</v>
      </c>
      <c r="CB939" s="115">
        <f t="shared" si="584"/>
        <v>0</v>
      </c>
      <c r="CC939" s="125"/>
      <c r="CD939" s="126"/>
      <c r="CE939" s="123"/>
      <c r="CF939" s="112"/>
      <c r="CG939" s="119">
        <f t="shared" si="585"/>
        <v>0</v>
      </c>
      <c r="CH939" s="124"/>
      <c r="CI939" s="115">
        <f>IFERROR(IF(CH939="",0,(SUMIF($G$3:CG$3,"金额-入",$G939:CG939)-SUMIF($G$3:CG$3,"金额-出",$G939:CG939))/(SUMIF($G$3:CG$3,"数量-入",$G939:CG939)-SUMIF($G$3:CG$3,"数量-出",$G939:CG939))),0)</f>
        <v>0</v>
      </c>
      <c r="CJ939" s="115">
        <f t="shared" si="586"/>
        <v>0</v>
      </c>
      <c r="CK939" s="125"/>
      <c r="CL939" s="126"/>
      <c r="CM939" s="123"/>
      <c r="CN939" s="112"/>
      <c r="CO939" s="119">
        <f t="shared" si="587"/>
        <v>0</v>
      </c>
      <c r="CP939" s="124"/>
      <c r="CQ939" s="115">
        <f>IFERROR(IF(CP939="",0,(SUMIF($G$3:CO$3,"金额-入",$G939:CO939)-SUMIF($G$3:CO$3,"金额-出",$G939:CO939))/(SUMIF($G$3:CO$3,"数量-入",$G939:CO939)-SUMIF($G$3:CO$3,"数量-出",$G939:CO939))),0)</f>
        <v>0</v>
      </c>
      <c r="CR939" s="115">
        <f t="shared" si="588"/>
        <v>0</v>
      </c>
      <c r="CS939" s="125"/>
      <c r="CT939" s="126"/>
      <c r="CU939" s="123"/>
      <c r="CV939" s="112"/>
      <c r="CW939" s="119">
        <f t="shared" si="589"/>
        <v>0</v>
      </c>
      <c r="CX939" s="124"/>
      <c r="CY939" s="115">
        <f>IFERROR(IF(CX939="",0,(SUMIF($G$3:CW$3,"金额-入",$G939:CW939)-SUMIF($G$3:CW$3,"金额-出",$G939:CW939))/(SUMIF($G$3:CW$3,"数量-入",$G939:CW939)-SUMIF($G$3:CW$3,"数量-出",$G939:CW939))),0)</f>
        <v>0</v>
      </c>
      <c r="CZ939" s="115">
        <f t="shared" si="590"/>
        <v>0</v>
      </c>
      <c r="DA939" s="125"/>
      <c r="DB939" s="126"/>
      <c r="DC939" s="123"/>
      <c r="DD939" s="112"/>
      <c r="DE939" s="119">
        <f t="shared" si="591"/>
        <v>0</v>
      </c>
      <c r="DF939" s="124"/>
      <c r="DG939" s="115">
        <f>IFERROR(IF(DF939="",0,(SUMIF($G$3:DE$3,"金额-入",$G939:DE939)-SUMIF($G$3:DE$3,"金额-出",$G939:DE939))/(SUMIF($G$3:DE$3,"数量-入",$G939:DE939)-SUMIF($G$3:DE$3,"数量-出",$G939:DE939))),0)</f>
        <v>0</v>
      </c>
      <c r="DH939" s="115">
        <f t="shared" si="592"/>
        <v>0</v>
      </c>
      <c r="DI939" s="125"/>
      <c r="DJ939" s="126"/>
      <c r="DK939" s="109">
        <f t="array" ref="DK939">MIN(IF(($G$3:$DJ$3="单价")*(G939:DJ939&lt;&gt;0),G939:DJ939))</f>
        <v>0</v>
      </c>
      <c r="DL939" s="97">
        <f t="array" ref="DL939">MAX(IF($G$3:$DJ$3="单价",G939:DJ939))</f>
        <v>0</v>
      </c>
      <c r="DM939" s="115">
        <f t="shared" si="593"/>
        <v>0</v>
      </c>
      <c r="DN939" s="127"/>
      <c r="DO939" s="2"/>
      <c r="DP939" s="11">
        <f t="shared" si="594"/>
        <v>0</v>
      </c>
      <c r="DQ939" s="11">
        <f t="shared" si="595"/>
        <v>0</v>
      </c>
      <c r="DR939" s="11"/>
      <c r="DS939" s="11"/>
      <c r="DT939" s="11"/>
      <c r="DU939" s="2"/>
      <c r="DV939" s="2"/>
      <c r="DW939" s="2"/>
      <c r="DX939" s="2"/>
      <c r="DY939" s="2"/>
    </row>
    <row r="940" spans="1:129" ht="18" hidden="1" customHeight="1" outlineLevel="1" x14ac:dyDescent="0.15">
      <c r="A940" s="2"/>
      <c r="B940" s="53">
        <f t="shared" si="558"/>
        <v>936</v>
      </c>
      <c r="C940" s="5"/>
      <c r="D940" s="6"/>
      <c r="E940" s="7"/>
      <c r="F940" s="8"/>
      <c r="G940" s="111"/>
      <c r="H940" s="112"/>
      <c r="I940" s="113">
        <f t="shared" si="561"/>
        <v>0</v>
      </c>
      <c r="J940" s="114">
        <f t="shared" si="562"/>
        <v>0</v>
      </c>
      <c r="K940" s="115">
        <f t="shared" si="559"/>
        <v>0</v>
      </c>
      <c r="L940" s="113">
        <f t="shared" si="563"/>
        <v>0</v>
      </c>
      <c r="M940" s="114">
        <f t="shared" si="564"/>
        <v>0</v>
      </c>
      <c r="N940" s="115">
        <f t="shared" si="560"/>
        <v>0</v>
      </c>
      <c r="O940" s="113">
        <f t="shared" si="565"/>
        <v>0</v>
      </c>
      <c r="P940" s="116">
        <f t="shared" si="566"/>
        <v>0</v>
      </c>
      <c r="Q940" s="117">
        <f t="shared" si="567"/>
        <v>0</v>
      </c>
      <c r="R940" s="118">
        <f t="shared" si="568"/>
        <v>0</v>
      </c>
      <c r="S940" s="111"/>
      <c r="T940" s="112"/>
      <c r="U940" s="119">
        <f t="shared" si="569"/>
        <v>0</v>
      </c>
      <c r="V940" s="120"/>
      <c r="W940" s="115">
        <f>IFERROR(IF(V940="",0,(SUMIF($G$3:U$3,"金额-入",$G940:U940)-SUMIF($G$3:U$3,"金额-出",$G940:U940))/(SUMIF($G$3:U$3,"数量-入",$G940:U940)-SUMIF($G$3:U$3,"数量-出",$G940:U940))),0)</f>
        <v>0</v>
      </c>
      <c r="X940" s="115">
        <f t="shared" si="570"/>
        <v>0</v>
      </c>
      <c r="Y940" s="121"/>
      <c r="Z940" s="122"/>
      <c r="AA940" s="111"/>
      <c r="AB940" s="112"/>
      <c r="AC940" s="119">
        <f t="shared" si="571"/>
        <v>0</v>
      </c>
      <c r="AD940" s="120"/>
      <c r="AE940" s="115">
        <f>IFERROR(IF(AD940="",0,(SUMIF($G$3:AC$3,"金额-入",$G940:AC940)-SUMIF($G$3:AC$3,"金额-出",$G940:AC940))/(SUMIF($G$3:AC$3,"数量-入",$G940:AC940)-SUMIF($G$3:AC$3,"数量-出",$G940:AC940))),0)</f>
        <v>0</v>
      </c>
      <c r="AF940" s="115">
        <f t="shared" si="572"/>
        <v>0</v>
      </c>
      <c r="AG940" s="121"/>
      <c r="AH940" s="122"/>
      <c r="AI940" s="123"/>
      <c r="AJ940" s="112"/>
      <c r="AK940" s="119">
        <f t="shared" si="573"/>
        <v>0</v>
      </c>
      <c r="AL940" s="124"/>
      <c r="AM940" s="115">
        <f>IFERROR(IF(AL940="",0,(SUMIF($G$3:AK$3,"金额-入",$G940:AK940)-SUMIF($G$3:AK$3,"金额-出",$G940:AK940))/(SUMIF($G$3:AK$3,"数量-入",$G940:AK940)-SUMIF($G$3:AK$3,"数量-出",$G940:AK940))),0)</f>
        <v>0</v>
      </c>
      <c r="AN940" s="115">
        <f t="shared" si="574"/>
        <v>0</v>
      </c>
      <c r="AO940" s="125"/>
      <c r="AP940" s="126"/>
      <c r="AQ940" s="123"/>
      <c r="AR940" s="112"/>
      <c r="AS940" s="119">
        <f t="shared" si="575"/>
        <v>0</v>
      </c>
      <c r="AT940" s="124"/>
      <c r="AU940" s="115">
        <f>IFERROR(IF(AT940="",0,(SUMIF($G$3:AS$3,"金额-入",$G940:AS940)-SUMIF($G$3:AS$3,"金额-出",$G940:AS940))/(SUMIF($G$3:AS$3,"数量-入",$G940:AS940)-SUMIF($G$3:AS$3,"数量-出",$G940:AS940))),0)</f>
        <v>0</v>
      </c>
      <c r="AV940" s="115">
        <f t="shared" si="576"/>
        <v>0</v>
      </c>
      <c r="AW940" s="125"/>
      <c r="AX940" s="126"/>
      <c r="AY940" s="123"/>
      <c r="AZ940" s="112"/>
      <c r="BA940" s="119">
        <f t="shared" si="577"/>
        <v>0</v>
      </c>
      <c r="BB940" s="124"/>
      <c r="BC940" s="115">
        <f>IFERROR(IF(BB940="",0,(SUMIF($G$3:BA$3,"金额-入",$G940:BA940)-SUMIF($G$3:BA$3,"金额-出",$G940:BA940))/(SUMIF($G$3:BA$3,"数量-入",$G940:BA940)-SUMIF($G$3:BA$3,"数量-出",$G940:BA940))),0)</f>
        <v>0</v>
      </c>
      <c r="BD940" s="115">
        <f t="shared" si="578"/>
        <v>0</v>
      </c>
      <c r="BE940" s="125"/>
      <c r="BF940" s="126"/>
      <c r="BG940" s="123"/>
      <c r="BH940" s="112"/>
      <c r="BI940" s="119">
        <f t="shared" si="579"/>
        <v>0</v>
      </c>
      <c r="BJ940" s="124"/>
      <c r="BK940" s="115">
        <f>IFERROR(IF(BJ940="",0,(SUMIF($G$3:BI$3,"金额-入",$G940:BI940)-SUMIF($G$3:BI$3,"金额-出",$G940:BI940))/(SUMIF($G$3:BI$3,"数量-入",$G940:BI940)-SUMIF($G$3:BI$3,"数量-出",$G940:BI940))),0)</f>
        <v>0</v>
      </c>
      <c r="BL940" s="115">
        <f t="shared" si="580"/>
        <v>0</v>
      </c>
      <c r="BM940" s="125"/>
      <c r="BN940" s="126"/>
      <c r="BO940" s="123"/>
      <c r="BP940" s="112"/>
      <c r="BQ940" s="119">
        <f t="shared" si="581"/>
        <v>0</v>
      </c>
      <c r="BR940" s="124"/>
      <c r="BS940" s="115">
        <f>IFERROR(IF(BR940="",0,(SUMIF($G$3:BQ$3,"金额-入",$G940:BQ940)-SUMIF($G$3:BQ$3,"金额-出",$G940:BQ940))/(SUMIF($G$3:BQ$3,"数量-入",$G940:BQ940)-SUMIF($G$3:BQ$3,"数量-出",$G940:BQ940))),0)</f>
        <v>0</v>
      </c>
      <c r="BT940" s="115">
        <f t="shared" si="582"/>
        <v>0</v>
      </c>
      <c r="BU940" s="125"/>
      <c r="BV940" s="126"/>
      <c r="BW940" s="123"/>
      <c r="BX940" s="112"/>
      <c r="BY940" s="119">
        <f t="shared" si="583"/>
        <v>0</v>
      </c>
      <c r="BZ940" s="124"/>
      <c r="CA940" s="115">
        <f>IFERROR(IF(BZ940="",0,(SUMIF($G$3:BY$3,"金额-入",$G940:BY940)-SUMIF($G$3:BY$3,"金额-出",$G940:BY940))/(SUMIF($G$3:BY$3,"数量-入",$G940:BY940)-SUMIF($G$3:BY$3,"数量-出",$G940:BY940))),0)</f>
        <v>0</v>
      </c>
      <c r="CB940" s="115">
        <f t="shared" si="584"/>
        <v>0</v>
      </c>
      <c r="CC940" s="125"/>
      <c r="CD940" s="126"/>
      <c r="CE940" s="123"/>
      <c r="CF940" s="112"/>
      <c r="CG940" s="119">
        <f t="shared" si="585"/>
        <v>0</v>
      </c>
      <c r="CH940" s="124"/>
      <c r="CI940" s="115">
        <f>IFERROR(IF(CH940="",0,(SUMIF($G$3:CG$3,"金额-入",$G940:CG940)-SUMIF($G$3:CG$3,"金额-出",$G940:CG940))/(SUMIF($G$3:CG$3,"数量-入",$G940:CG940)-SUMIF($G$3:CG$3,"数量-出",$G940:CG940))),0)</f>
        <v>0</v>
      </c>
      <c r="CJ940" s="115">
        <f t="shared" si="586"/>
        <v>0</v>
      </c>
      <c r="CK940" s="125"/>
      <c r="CL940" s="126"/>
      <c r="CM940" s="123"/>
      <c r="CN940" s="112"/>
      <c r="CO940" s="119">
        <f t="shared" si="587"/>
        <v>0</v>
      </c>
      <c r="CP940" s="124"/>
      <c r="CQ940" s="115">
        <f>IFERROR(IF(CP940="",0,(SUMIF($G$3:CO$3,"金额-入",$G940:CO940)-SUMIF($G$3:CO$3,"金额-出",$G940:CO940))/(SUMIF($G$3:CO$3,"数量-入",$G940:CO940)-SUMIF($G$3:CO$3,"数量-出",$G940:CO940))),0)</f>
        <v>0</v>
      </c>
      <c r="CR940" s="115">
        <f t="shared" si="588"/>
        <v>0</v>
      </c>
      <c r="CS940" s="125"/>
      <c r="CT940" s="126"/>
      <c r="CU940" s="123"/>
      <c r="CV940" s="112"/>
      <c r="CW940" s="119">
        <f t="shared" si="589"/>
        <v>0</v>
      </c>
      <c r="CX940" s="124"/>
      <c r="CY940" s="115">
        <f>IFERROR(IF(CX940="",0,(SUMIF($G$3:CW$3,"金额-入",$G940:CW940)-SUMIF($G$3:CW$3,"金额-出",$G940:CW940))/(SUMIF($G$3:CW$3,"数量-入",$G940:CW940)-SUMIF($G$3:CW$3,"数量-出",$G940:CW940))),0)</f>
        <v>0</v>
      </c>
      <c r="CZ940" s="115">
        <f t="shared" si="590"/>
        <v>0</v>
      </c>
      <c r="DA940" s="125"/>
      <c r="DB940" s="126"/>
      <c r="DC940" s="123"/>
      <c r="DD940" s="112"/>
      <c r="DE940" s="119">
        <f t="shared" si="591"/>
        <v>0</v>
      </c>
      <c r="DF940" s="124"/>
      <c r="DG940" s="115">
        <f>IFERROR(IF(DF940="",0,(SUMIF($G$3:DE$3,"金额-入",$G940:DE940)-SUMIF($G$3:DE$3,"金额-出",$G940:DE940))/(SUMIF($G$3:DE$3,"数量-入",$G940:DE940)-SUMIF($G$3:DE$3,"数量-出",$G940:DE940))),0)</f>
        <v>0</v>
      </c>
      <c r="DH940" s="115">
        <f t="shared" si="592"/>
        <v>0</v>
      </c>
      <c r="DI940" s="125"/>
      <c r="DJ940" s="126"/>
      <c r="DK940" s="109">
        <f t="array" ref="DK940">MIN(IF(($G$3:$DJ$3="单价")*(G940:DJ940&lt;&gt;0),G940:DJ940))</f>
        <v>0</v>
      </c>
      <c r="DL940" s="97">
        <f t="array" ref="DL940">MAX(IF($G$3:$DJ$3="单价",G940:DJ940))</f>
        <v>0</v>
      </c>
      <c r="DM940" s="115">
        <f t="shared" si="593"/>
        <v>0</v>
      </c>
      <c r="DN940" s="127"/>
      <c r="DO940" s="2"/>
      <c r="DP940" s="11">
        <f t="shared" si="594"/>
        <v>0</v>
      </c>
      <c r="DQ940" s="11">
        <f t="shared" si="595"/>
        <v>0</v>
      </c>
      <c r="DR940" s="11"/>
      <c r="DS940" s="11"/>
      <c r="DT940" s="11"/>
      <c r="DU940" s="2"/>
      <c r="DV940" s="2"/>
      <c r="DW940" s="2"/>
      <c r="DX940" s="2"/>
      <c r="DY940" s="2"/>
    </row>
    <row r="941" spans="1:129" ht="18" hidden="1" customHeight="1" outlineLevel="1" x14ac:dyDescent="0.15">
      <c r="A941" s="2"/>
      <c r="B941" s="53">
        <f t="shared" si="558"/>
        <v>937</v>
      </c>
      <c r="C941" s="5"/>
      <c r="D941" s="6"/>
      <c r="E941" s="7"/>
      <c r="F941" s="8"/>
      <c r="G941" s="111"/>
      <c r="H941" s="112"/>
      <c r="I941" s="113">
        <f t="shared" si="561"/>
        <v>0</v>
      </c>
      <c r="J941" s="114">
        <f t="shared" si="562"/>
        <v>0</v>
      </c>
      <c r="K941" s="115">
        <f t="shared" si="559"/>
        <v>0</v>
      </c>
      <c r="L941" s="113">
        <f t="shared" si="563"/>
        <v>0</v>
      </c>
      <c r="M941" s="114">
        <f t="shared" si="564"/>
        <v>0</v>
      </c>
      <c r="N941" s="115">
        <f t="shared" si="560"/>
        <v>0</v>
      </c>
      <c r="O941" s="113">
        <f t="shared" si="565"/>
        <v>0</v>
      </c>
      <c r="P941" s="116">
        <f t="shared" si="566"/>
        <v>0</v>
      </c>
      <c r="Q941" s="117">
        <f t="shared" si="567"/>
        <v>0</v>
      </c>
      <c r="R941" s="118">
        <f t="shared" si="568"/>
        <v>0</v>
      </c>
      <c r="S941" s="111"/>
      <c r="T941" s="112"/>
      <c r="U941" s="119">
        <f t="shared" si="569"/>
        <v>0</v>
      </c>
      <c r="V941" s="120"/>
      <c r="W941" s="115">
        <f>IFERROR(IF(V941="",0,(SUMIF($G$3:U$3,"金额-入",$G941:U941)-SUMIF($G$3:U$3,"金额-出",$G941:U941))/(SUMIF($G$3:U$3,"数量-入",$G941:U941)-SUMIF($G$3:U$3,"数量-出",$G941:U941))),0)</f>
        <v>0</v>
      </c>
      <c r="X941" s="115">
        <f t="shared" si="570"/>
        <v>0</v>
      </c>
      <c r="Y941" s="121"/>
      <c r="Z941" s="122"/>
      <c r="AA941" s="111"/>
      <c r="AB941" s="112"/>
      <c r="AC941" s="119">
        <f t="shared" si="571"/>
        <v>0</v>
      </c>
      <c r="AD941" s="120"/>
      <c r="AE941" s="115">
        <f>IFERROR(IF(AD941="",0,(SUMIF($G$3:AC$3,"金额-入",$G941:AC941)-SUMIF($G$3:AC$3,"金额-出",$G941:AC941))/(SUMIF($G$3:AC$3,"数量-入",$G941:AC941)-SUMIF($G$3:AC$3,"数量-出",$G941:AC941))),0)</f>
        <v>0</v>
      </c>
      <c r="AF941" s="115">
        <f t="shared" si="572"/>
        <v>0</v>
      </c>
      <c r="AG941" s="121"/>
      <c r="AH941" s="122"/>
      <c r="AI941" s="123"/>
      <c r="AJ941" s="112"/>
      <c r="AK941" s="119">
        <f t="shared" si="573"/>
        <v>0</v>
      </c>
      <c r="AL941" s="124"/>
      <c r="AM941" s="115">
        <f>IFERROR(IF(AL941="",0,(SUMIF($G$3:AK$3,"金额-入",$G941:AK941)-SUMIF($G$3:AK$3,"金额-出",$G941:AK941))/(SUMIF($G$3:AK$3,"数量-入",$G941:AK941)-SUMIF($G$3:AK$3,"数量-出",$G941:AK941))),0)</f>
        <v>0</v>
      </c>
      <c r="AN941" s="115">
        <f t="shared" si="574"/>
        <v>0</v>
      </c>
      <c r="AO941" s="125"/>
      <c r="AP941" s="126"/>
      <c r="AQ941" s="123"/>
      <c r="AR941" s="112"/>
      <c r="AS941" s="119">
        <f t="shared" si="575"/>
        <v>0</v>
      </c>
      <c r="AT941" s="124"/>
      <c r="AU941" s="115">
        <f>IFERROR(IF(AT941="",0,(SUMIF($G$3:AS$3,"金额-入",$G941:AS941)-SUMIF($G$3:AS$3,"金额-出",$G941:AS941))/(SUMIF($G$3:AS$3,"数量-入",$G941:AS941)-SUMIF($G$3:AS$3,"数量-出",$G941:AS941))),0)</f>
        <v>0</v>
      </c>
      <c r="AV941" s="115">
        <f t="shared" si="576"/>
        <v>0</v>
      </c>
      <c r="AW941" s="125"/>
      <c r="AX941" s="126"/>
      <c r="AY941" s="123"/>
      <c r="AZ941" s="112"/>
      <c r="BA941" s="119">
        <f t="shared" si="577"/>
        <v>0</v>
      </c>
      <c r="BB941" s="124"/>
      <c r="BC941" s="115">
        <f>IFERROR(IF(BB941="",0,(SUMIF($G$3:BA$3,"金额-入",$G941:BA941)-SUMIF($G$3:BA$3,"金额-出",$G941:BA941))/(SUMIF($G$3:BA$3,"数量-入",$G941:BA941)-SUMIF($G$3:BA$3,"数量-出",$G941:BA941))),0)</f>
        <v>0</v>
      </c>
      <c r="BD941" s="115">
        <f t="shared" si="578"/>
        <v>0</v>
      </c>
      <c r="BE941" s="125"/>
      <c r="BF941" s="126"/>
      <c r="BG941" s="123"/>
      <c r="BH941" s="112"/>
      <c r="BI941" s="119">
        <f t="shared" si="579"/>
        <v>0</v>
      </c>
      <c r="BJ941" s="124"/>
      <c r="BK941" s="115">
        <f>IFERROR(IF(BJ941="",0,(SUMIF($G$3:BI$3,"金额-入",$G941:BI941)-SUMIF($G$3:BI$3,"金额-出",$G941:BI941))/(SUMIF($G$3:BI$3,"数量-入",$G941:BI941)-SUMIF($G$3:BI$3,"数量-出",$G941:BI941))),0)</f>
        <v>0</v>
      </c>
      <c r="BL941" s="115">
        <f t="shared" si="580"/>
        <v>0</v>
      </c>
      <c r="BM941" s="125"/>
      <c r="BN941" s="126"/>
      <c r="BO941" s="123"/>
      <c r="BP941" s="112"/>
      <c r="BQ941" s="119">
        <f t="shared" si="581"/>
        <v>0</v>
      </c>
      <c r="BR941" s="124"/>
      <c r="BS941" s="115">
        <f>IFERROR(IF(BR941="",0,(SUMIF($G$3:BQ$3,"金额-入",$G941:BQ941)-SUMIF($G$3:BQ$3,"金额-出",$G941:BQ941))/(SUMIF($G$3:BQ$3,"数量-入",$G941:BQ941)-SUMIF($G$3:BQ$3,"数量-出",$G941:BQ941))),0)</f>
        <v>0</v>
      </c>
      <c r="BT941" s="115">
        <f t="shared" si="582"/>
        <v>0</v>
      </c>
      <c r="BU941" s="125"/>
      <c r="BV941" s="126"/>
      <c r="BW941" s="123"/>
      <c r="BX941" s="112"/>
      <c r="BY941" s="119">
        <f t="shared" si="583"/>
        <v>0</v>
      </c>
      <c r="BZ941" s="124"/>
      <c r="CA941" s="115">
        <f>IFERROR(IF(BZ941="",0,(SUMIF($G$3:BY$3,"金额-入",$G941:BY941)-SUMIF($G$3:BY$3,"金额-出",$G941:BY941))/(SUMIF($G$3:BY$3,"数量-入",$G941:BY941)-SUMIF($G$3:BY$3,"数量-出",$G941:BY941))),0)</f>
        <v>0</v>
      </c>
      <c r="CB941" s="115">
        <f t="shared" si="584"/>
        <v>0</v>
      </c>
      <c r="CC941" s="125"/>
      <c r="CD941" s="126"/>
      <c r="CE941" s="123"/>
      <c r="CF941" s="112"/>
      <c r="CG941" s="119">
        <f t="shared" si="585"/>
        <v>0</v>
      </c>
      <c r="CH941" s="124"/>
      <c r="CI941" s="115">
        <f>IFERROR(IF(CH941="",0,(SUMIF($G$3:CG$3,"金额-入",$G941:CG941)-SUMIF($G$3:CG$3,"金额-出",$G941:CG941))/(SUMIF($G$3:CG$3,"数量-入",$G941:CG941)-SUMIF($G$3:CG$3,"数量-出",$G941:CG941))),0)</f>
        <v>0</v>
      </c>
      <c r="CJ941" s="115">
        <f t="shared" si="586"/>
        <v>0</v>
      </c>
      <c r="CK941" s="125"/>
      <c r="CL941" s="126"/>
      <c r="CM941" s="123"/>
      <c r="CN941" s="112"/>
      <c r="CO941" s="119">
        <f t="shared" si="587"/>
        <v>0</v>
      </c>
      <c r="CP941" s="124"/>
      <c r="CQ941" s="115">
        <f>IFERROR(IF(CP941="",0,(SUMIF($G$3:CO$3,"金额-入",$G941:CO941)-SUMIF($G$3:CO$3,"金额-出",$G941:CO941))/(SUMIF($G$3:CO$3,"数量-入",$G941:CO941)-SUMIF($G$3:CO$3,"数量-出",$G941:CO941))),0)</f>
        <v>0</v>
      </c>
      <c r="CR941" s="115">
        <f t="shared" si="588"/>
        <v>0</v>
      </c>
      <c r="CS941" s="125"/>
      <c r="CT941" s="126"/>
      <c r="CU941" s="123"/>
      <c r="CV941" s="112"/>
      <c r="CW941" s="119">
        <f t="shared" si="589"/>
        <v>0</v>
      </c>
      <c r="CX941" s="124"/>
      <c r="CY941" s="115">
        <f>IFERROR(IF(CX941="",0,(SUMIF($G$3:CW$3,"金额-入",$G941:CW941)-SUMIF($G$3:CW$3,"金额-出",$G941:CW941))/(SUMIF($G$3:CW$3,"数量-入",$G941:CW941)-SUMIF($G$3:CW$3,"数量-出",$G941:CW941))),0)</f>
        <v>0</v>
      </c>
      <c r="CZ941" s="115">
        <f t="shared" si="590"/>
        <v>0</v>
      </c>
      <c r="DA941" s="125"/>
      <c r="DB941" s="126"/>
      <c r="DC941" s="123"/>
      <c r="DD941" s="112"/>
      <c r="DE941" s="119">
        <f t="shared" si="591"/>
        <v>0</v>
      </c>
      <c r="DF941" s="124"/>
      <c r="DG941" s="115">
        <f>IFERROR(IF(DF941="",0,(SUMIF($G$3:DE$3,"金额-入",$G941:DE941)-SUMIF($G$3:DE$3,"金额-出",$G941:DE941))/(SUMIF($G$3:DE$3,"数量-入",$G941:DE941)-SUMIF($G$3:DE$3,"数量-出",$G941:DE941))),0)</f>
        <v>0</v>
      </c>
      <c r="DH941" s="115">
        <f t="shared" si="592"/>
        <v>0</v>
      </c>
      <c r="DI941" s="125"/>
      <c r="DJ941" s="126"/>
      <c r="DK941" s="109">
        <f t="array" ref="DK941">MIN(IF(($G$3:$DJ$3="单价")*(G941:DJ941&lt;&gt;0),G941:DJ941))</f>
        <v>0</v>
      </c>
      <c r="DL941" s="97">
        <f t="array" ref="DL941">MAX(IF($G$3:$DJ$3="单价",G941:DJ941))</f>
        <v>0</v>
      </c>
      <c r="DM941" s="115">
        <f t="shared" si="593"/>
        <v>0</v>
      </c>
      <c r="DN941" s="127"/>
      <c r="DO941" s="2"/>
      <c r="DP941" s="11">
        <f t="shared" si="594"/>
        <v>0</v>
      </c>
      <c r="DQ941" s="11">
        <f t="shared" si="595"/>
        <v>0</v>
      </c>
      <c r="DR941" s="11"/>
      <c r="DS941" s="11"/>
      <c r="DT941" s="11"/>
      <c r="DU941" s="2"/>
      <c r="DV941" s="2"/>
      <c r="DW941" s="2"/>
      <c r="DX941" s="2"/>
      <c r="DY941" s="2"/>
    </row>
    <row r="942" spans="1:129" ht="18" hidden="1" customHeight="1" outlineLevel="1" x14ac:dyDescent="0.15">
      <c r="A942" s="2"/>
      <c r="B942" s="53">
        <f t="shared" si="558"/>
        <v>938</v>
      </c>
      <c r="C942" s="5"/>
      <c r="D942" s="6"/>
      <c r="E942" s="7"/>
      <c r="F942" s="8"/>
      <c r="G942" s="111"/>
      <c r="H942" s="112"/>
      <c r="I942" s="113">
        <f t="shared" si="561"/>
        <v>0</v>
      </c>
      <c r="J942" s="114">
        <f t="shared" si="562"/>
        <v>0</v>
      </c>
      <c r="K942" s="115">
        <f t="shared" si="559"/>
        <v>0</v>
      </c>
      <c r="L942" s="113">
        <f t="shared" si="563"/>
        <v>0</v>
      </c>
      <c r="M942" s="114">
        <f t="shared" si="564"/>
        <v>0</v>
      </c>
      <c r="N942" s="115">
        <f t="shared" si="560"/>
        <v>0</v>
      </c>
      <c r="O942" s="113">
        <f t="shared" si="565"/>
        <v>0</v>
      </c>
      <c r="P942" s="116">
        <f t="shared" si="566"/>
        <v>0</v>
      </c>
      <c r="Q942" s="117">
        <f t="shared" si="567"/>
        <v>0</v>
      </c>
      <c r="R942" s="118">
        <f t="shared" si="568"/>
        <v>0</v>
      </c>
      <c r="S942" s="111"/>
      <c r="T942" s="112"/>
      <c r="U942" s="119">
        <f t="shared" si="569"/>
        <v>0</v>
      </c>
      <c r="V942" s="120"/>
      <c r="W942" s="115">
        <f>IFERROR(IF(V942="",0,(SUMIF($G$3:U$3,"金额-入",$G942:U942)-SUMIF($G$3:U$3,"金额-出",$G942:U942))/(SUMIF($G$3:U$3,"数量-入",$G942:U942)-SUMIF($G$3:U$3,"数量-出",$G942:U942))),0)</f>
        <v>0</v>
      </c>
      <c r="X942" s="115">
        <f t="shared" si="570"/>
        <v>0</v>
      </c>
      <c r="Y942" s="121"/>
      <c r="Z942" s="122"/>
      <c r="AA942" s="111"/>
      <c r="AB942" s="112"/>
      <c r="AC942" s="119">
        <f t="shared" si="571"/>
        <v>0</v>
      </c>
      <c r="AD942" s="120"/>
      <c r="AE942" s="115">
        <f>IFERROR(IF(AD942="",0,(SUMIF($G$3:AC$3,"金额-入",$G942:AC942)-SUMIF($G$3:AC$3,"金额-出",$G942:AC942))/(SUMIF($G$3:AC$3,"数量-入",$G942:AC942)-SUMIF($G$3:AC$3,"数量-出",$G942:AC942))),0)</f>
        <v>0</v>
      </c>
      <c r="AF942" s="115">
        <f t="shared" si="572"/>
        <v>0</v>
      </c>
      <c r="AG942" s="121"/>
      <c r="AH942" s="122"/>
      <c r="AI942" s="123"/>
      <c r="AJ942" s="112"/>
      <c r="AK942" s="119">
        <f t="shared" si="573"/>
        <v>0</v>
      </c>
      <c r="AL942" s="124"/>
      <c r="AM942" s="115">
        <f>IFERROR(IF(AL942="",0,(SUMIF($G$3:AK$3,"金额-入",$G942:AK942)-SUMIF($G$3:AK$3,"金额-出",$G942:AK942))/(SUMIF($G$3:AK$3,"数量-入",$G942:AK942)-SUMIF($G$3:AK$3,"数量-出",$G942:AK942))),0)</f>
        <v>0</v>
      </c>
      <c r="AN942" s="115">
        <f t="shared" si="574"/>
        <v>0</v>
      </c>
      <c r="AO942" s="125"/>
      <c r="AP942" s="126"/>
      <c r="AQ942" s="123"/>
      <c r="AR942" s="112"/>
      <c r="AS942" s="119">
        <f t="shared" si="575"/>
        <v>0</v>
      </c>
      <c r="AT942" s="124"/>
      <c r="AU942" s="115">
        <f>IFERROR(IF(AT942="",0,(SUMIF($G$3:AS$3,"金额-入",$G942:AS942)-SUMIF($G$3:AS$3,"金额-出",$G942:AS942))/(SUMIF($G$3:AS$3,"数量-入",$G942:AS942)-SUMIF($G$3:AS$3,"数量-出",$G942:AS942))),0)</f>
        <v>0</v>
      </c>
      <c r="AV942" s="115">
        <f t="shared" si="576"/>
        <v>0</v>
      </c>
      <c r="AW942" s="125"/>
      <c r="AX942" s="126"/>
      <c r="AY942" s="123"/>
      <c r="AZ942" s="112"/>
      <c r="BA942" s="119">
        <f t="shared" si="577"/>
        <v>0</v>
      </c>
      <c r="BB942" s="124"/>
      <c r="BC942" s="115">
        <f>IFERROR(IF(BB942="",0,(SUMIF($G$3:BA$3,"金额-入",$G942:BA942)-SUMIF($G$3:BA$3,"金额-出",$G942:BA942))/(SUMIF($G$3:BA$3,"数量-入",$G942:BA942)-SUMIF($G$3:BA$3,"数量-出",$G942:BA942))),0)</f>
        <v>0</v>
      </c>
      <c r="BD942" s="115">
        <f t="shared" si="578"/>
        <v>0</v>
      </c>
      <c r="BE942" s="125"/>
      <c r="BF942" s="126"/>
      <c r="BG942" s="123"/>
      <c r="BH942" s="112"/>
      <c r="BI942" s="119">
        <f t="shared" si="579"/>
        <v>0</v>
      </c>
      <c r="BJ942" s="124"/>
      <c r="BK942" s="115">
        <f>IFERROR(IF(BJ942="",0,(SUMIF($G$3:BI$3,"金额-入",$G942:BI942)-SUMIF($G$3:BI$3,"金额-出",$G942:BI942))/(SUMIF($G$3:BI$3,"数量-入",$G942:BI942)-SUMIF($G$3:BI$3,"数量-出",$G942:BI942))),0)</f>
        <v>0</v>
      </c>
      <c r="BL942" s="115">
        <f t="shared" si="580"/>
        <v>0</v>
      </c>
      <c r="BM942" s="125"/>
      <c r="BN942" s="126"/>
      <c r="BO942" s="123"/>
      <c r="BP942" s="112"/>
      <c r="BQ942" s="119">
        <f t="shared" si="581"/>
        <v>0</v>
      </c>
      <c r="BR942" s="124"/>
      <c r="BS942" s="115">
        <f>IFERROR(IF(BR942="",0,(SUMIF($G$3:BQ$3,"金额-入",$G942:BQ942)-SUMIF($G$3:BQ$3,"金额-出",$G942:BQ942))/(SUMIF($G$3:BQ$3,"数量-入",$G942:BQ942)-SUMIF($G$3:BQ$3,"数量-出",$G942:BQ942))),0)</f>
        <v>0</v>
      </c>
      <c r="BT942" s="115">
        <f t="shared" si="582"/>
        <v>0</v>
      </c>
      <c r="BU942" s="125"/>
      <c r="BV942" s="126"/>
      <c r="BW942" s="123"/>
      <c r="BX942" s="112"/>
      <c r="BY942" s="119">
        <f t="shared" si="583"/>
        <v>0</v>
      </c>
      <c r="BZ942" s="124"/>
      <c r="CA942" s="115">
        <f>IFERROR(IF(BZ942="",0,(SUMIF($G$3:BY$3,"金额-入",$G942:BY942)-SUMIF($G$3:BY$3,"金额-出",$G942:BY942))/(SUMIF($G$3:BY$3,"数量-入",$G942:BY942)-SUMIF($G$3:BY$3,"数量-出",$G942:BY942))),0)</f>
        <v>0</v>
      </c>
      <c r="CB942" s="115">
        <f t="shared" si="584"/>
        <v>0</v>
      </c>
      <c r="CC942" s="125"/>
      <c r="CD942" s="126"/>
      <c r="CE942" s="123"/>
      <c r="CF942" s="112"/>
      <c r="CG942" s="119">
        <f t="shared" si="585"/>
        <v>0</v>
      </c>
      <c r="CH942" s="124"/>
      <c r="CI942" s="115">
        <f>IFERROR(IF(CH942="",0,(SUMIF($G$3:CG$3,"金额-入",$G942:CG942)-SUMIF($G$3:CG$3,"金额-出",$G942:CG942))/(SUMIF($G$3:CG$3,"数量-入",$G942:CG942)-SUMIF($G$3:CG$3,"数量-出",$G942:CG942))),0)</f>
        <v>0</v>
      </c>
      <c r="CJ942" s="115">
        <f t="shared" si="586"/>
        <v>0</v>
      </c>
      <c r="CK942" s="125"/>
      <c r="CL942" s="126"/>
      <c r="CM942" s="123"/>
      <c r="CN942" s="112"/>
      <c r="CO942" s="119">
        <f t="shared" si="587"/>
        <v>0</v>
      </c>
      <c r="CP942" s="124"/>
      <c r="CQ942" s="115">
        <f>IFERROR(IF(CP942="",0,(SUMIF($G$3:CO$3,"金额-入",$G942:CO942)-SUMIF($G$3:CO$3,"金额-出",$G942:CO942))/(SUMIF($G$3:CO$3,"数量-入",$G942:CO942)-SUMIF($G$3:CO$3,"数量-出",$G942:CO942))),0)</f>
        <v>0</v>
      </c>
      <c r="CR942" s="115">
        <f t="shared" si="588"/>
        <v>0</v>
      </c>
      <c r="CS942" s="125"/>
      <c r="CT942" s="126"/>
      <c r="CU942" s="123"/>
      <c r="CV942" s="112"/>
      <c r="CW942" s="119">
        <f t="shared" si="589"/>
        <v>0</v>
      </c>
      <c r="CX942" s="124"/>
      <c r="CY942" s="115">
        <f>IFERROR(IF(CX942="",0,(SUMIF($G$3:CW$3,"金额-入",$G942:CW942)-SUMIF($G$3:CW$3,"金额-出",$G942:CW942))/(SUMIF($G$3:CW$3,"数量-入",$G942:CW942)-SUMIF($G$3:CW$3,"数量-出",$G942:CW942))),0)</f>
        <v>0</v>
      </c>
      <c r="CZ942" s="115">
        <f t="shared" si="590"/>
        <v>0</v>
      </c>
      <c r="DA942" s="125"/>
      <c r="DB942" s="126"/>
      <c r="DC942" s="123"/>
      <c r="DD942" s="112"/>
      <c r="DE942" s="119">
        <f t="shared" si="591"/>
        <v>0</v>
      </c>
      <c r="DF942" s="124"/>
      <c r="DG942" s="115">
        <f>IFERROR(IF(DF942="",0,(SUMIF($G$3:DE$3,"金额-入",$G942:DE942)-SUMIF($G$3:DE$3,"金额-出",$G942:DE942))/(SUMIF($G$3:DE$3,"数量-入",$G942:DE942)-SUMIF($G$3:DE$3,"数量-出",$G942:DE942))),0)</f>
        <v>0</v>
      </c>
      <c r="DH942" s="115">
        <f t="shared" si="592"/>
        <v>0</v>
      </c>
      <c r="DI942" s="125"/>
      <c r="DJ942" s="126"/>
      <c r="DK942" s="109">
        <f t="array" ref="DK942">MIN(IF(($G$3:$DJ$3="单价")*(G942:DJ942&lt;&gt;0),G942:DJ942))</f>
        <v>0</v>
      </c>
      <c r="DL942" s="97">
        <f t="array" ref="DL942">MAX(IF($G$3:$DJ$3="单价",G942:DJ942))</f>
        <v>0</v>
      </c>
      <c r="DM942" s="115">
        <f t="shared" si="593"/>
        <v>0</v>
      </c>
      <c r="DN942" s="127"/>
      <c r="DO942" s="2"/>
      <c r="DP942" s="11">
        <f t="shared" si="594"/>
        <v>0</v>
      </c>
      <c r="DQ942" s="11">
        <f t="shared" si="595"/>
        <v>0</v>
      </c>
      <c r="DR942" s="11"/>
      <c r="DS942" s="11"/>
      <c r="DT942" s="11"/>
      <c r="DU942" s="2"/>
      <c r="DV942" s="2"/>
      <c r="DW942" s="2"/>
      <c r="DX942" s="2"/>
      <c r="DY942" s="2"/>
    </row>
    <row r="943" spans="1:129" ht="18" hidden="1" customHeight="1" outlineLevel="1" x14ac:dyDescent="0.15">
      <c r="A943" s="2"/>
      <c r="B943" s="53">
        <f t="shared" si="558"/>
        <v>939</v>
      </c>
      <c r="C943" s="5"/>
      <c r="D943" s="6"/>
      <c r="E943" s="7"/>
      <c r="F943" s="8"/>
      <c r="G943" s="111"/>
      <c r="H943" s="112"/>
      <c r="I943" s="113">
        <f t="shared" si="561"/>
        <v>0</v>
      </c>
      <c r="J943" s="114">
        <f t="shared" si="562"/>
        <v>0</v>
      </c>
      <c r="K943" s="115">
        <f t="shared" si="559"/>
        <v>0</v>
      </c>
      <c r="L943" s="113">
        <f t="shared" si="563"/>
        <v>0</v>
      </c>
      <c r="M943" s="114">
        <f t="shared" si="564"/>
        <v>0</v>
      </c>
      <c r="N943" s="115">
        <f t="shared" si="560"/>
        <v>0</v>
      </c>
      <c r="O943" s="113">
        <f t="shared" si="565"/>
        <v>0</v>
      </c>
      <c r="P943" s="116">
        <f t="shared" si="566"/>
        <v>0</v>
      </c>
      <c r="Q943" s="117">
        <f t="shared" si="567"/>
        <v>0</v>
      </c>
      <c r="R943" s="118">
        <f t="shared" si="568"/>
        <v>0</v>
      </c>
      <c r="S943" s="111"/>
      <c r="T943" s="112"/>
      <c r="U943" s="119">
        <f t="shared" si="569"/>
        <v>0</v>
      </c>
      <c r="V943" s="120"/>
      <c r="W943" s="115">
        <f>IFERROR(IF(V943="",0,(SUMIF($G$3:U$3,"金额-入",$G943:U943)-SUMIF($G$3:U$3,"金额-出",$G943:U943))/(SUMIF($G$3:U$3,"数量-入",$G943:U943)-SUMIF($G$3:U$3,"数量-出",$G943:U943))),0)</f>
        <v>0</v>
      </c>
      <c r="X943" s="115">
        <f t="shared" si="570"/>
        <v>0</v>
      </c>
      <c r="Y943" s="121"/>
      <c r="Z943" s="122"/>
      <c r="AA943" s="111"/>
      <c r="AB943" s="112"/>
      <c r="AC943" s="119">
        <f t="shared" si="571"/>
        <v>0</v>
      </c>
      <c r="AD943" s="120"/>
      <c r="AE943" s="115">
        <f>IFERROR(IF(AD943="",0,(SUMIF($G$3:AC$3,"金额-入",$G943:AC943)-SUMIF($G$3:AC$3,"金额-出",$G943:AC943))/(SUMIF($G$3:AC$3,"数量-入",$G943:AC943)-SUMIF($G$3:AC$3,"数量-出",$G943:AC943))),0)</f>
        <v>0</v>
      </c>
      <c r="AF943" s="115">
        <f t="shared" si="572"/>
        <v>0</v>
      </c>
      <c r="AG943" s="121"/>
      <c r="AH943" s="122"/>
      <c r="AI943" s="123"/>
      <c r="AJ943" s="112"/>
      <c r="AK943" s="119">
        <f t="shared" si="573"/>
        <v>0</v>
      </c>
      <c r="AL943" s="124"/>
      <c r="AM943" s="115">
        <f>IFERROR(IF(AL943="",0,(SUMIF($G$3:AK$3,"金额-入",$G943:AK943)-SUMIF($G$3:AK$3,"金额-出",$G943:AK943))/(SUMIF($G$3:AK$3,"数量-入",$G943:AK943)-SUMIF($G$3:AK$3,"数量-出",$G943:AK943))),0)</f>
        <v>0</v>
      </c>
      <c r="AN943" s="115">
        <f t="shared" si="574"/>
        <v>0</v>
      </c>
      <c r="AO943" s="125"/>
      <c r="AP943" s="126"/>
      <c r="AQ943" s="123"/>
      <c r="AR943" s="112"/>
      <c r="AS943" s="119">
        <f t="shared" si="575"/>
        <v>0</v>
      </c>
      <c r="AT943" s="124"/>
      <c r="AU943" s="115">
        <f>IFERROR(IF(AT943="",0,(SUMIF($G$3:AS$3,"金额-入",$G943:AS943)-SUMIF($G$3:AS$3,"金额-出",$G943:AS943))/(SUMIF($G$3:AS$3,"数量-入",$G943:AS943)-SUMIF($G$3:AS$3,"数量-出",$G943:AS943))),0)</f>
        <v>0</v>
      </c>
      <c r="AV943" s="115">
        <f t="shared" si="576"/>
        <v>0</v>
      </c>
      <c r="AW943" s="125"/>
      <c r="AX943" s="126"/>
      <c r="AY943" s="123"/>
      <c r="AZ943" s="112"/>
      <c r="BA943" s="119">
        <f t="shared" si="577"/>
        <v>0</v>
      </c>
      <c r="BB943" s="124"/>
      <c r="BC943" s="115">
        <f>IFERROR(IF(BB943="",0,(SUMIF($G$3:BA$3,"金额-入",$G943:BA943)-SUMIF($G$3:BA$3,"金额-出",$G943:BA943))/(SUMIF($G$3:BA$3,"数量-入",$G943:BA943)-SUMIF($G$3:BA$3,"数量-出",$G943:BA943))),0)</f>
        <v>0</v>
      </c>
      <c r="BD943" s="115">
        <f t="shared" si="578"/>
        <v>0</v>
      </c>
      <c r="BE943" s="125"/>
      <c r="BF943" s="126"/>
      <c r="BG943" s="123"/>
      <c r="BH943" s="112"/>
      <c r="BI943" s="119">
        <f t="shared" si="579"/>
        <v>0</v>
      </c>
      <c r="BJ943" s="124"/>
      <c r="BK943" s="115">
        <f>IFERROR(IF(BJ943="",0,(SUMIF($G$3:BI$3,"金额-入",$G943:BI943)-SUMIF($G$3:BI$3,"金额-出",$G943:BI943))/(SUMIF($G$3:BI$3,"数量-入",$G943:BI943)-SUMIF($G$3:BI$3,"数量-出",$G943:BI943))),0)</f>
        <v>0</v>
      </c>
      <c r="BL943" s="115">
        <f t="shared" si="580"/>
        <v>0</v>
      </c>
      <c r="BM943" s="125"/>
      <c r="BN943" s="126"/>
      <c r="BO943" s="123"/>
      <c r="BP943" s="112"/>
      <c r="BQ943" s="119">
        <f t="shared" si="581"/>
        <v>0</v>
      </c>
      <c r="BR943" s="124"/>
      <c r="BS943" s="115">
        <f>IFERROR(IF(BR943="",0,(SUMIF($G$3:BQ$3,"金额-入",$G943:BQ943)-SUMIF($G$3:BQ$3,"金额-出",$G943:BQ943))/(SUMIF($G$3:BQ$3,"数量-入",$G943:BQ943)-SUMIF($G$3:BQ$3,"数量-出",$G943:BQ943))),0)</f>
        <v>0</v>
      </c>
      <c r="BT943" s="115">
        <f t="shared" si="582"/>
        <v>0</v>
      </c>
      <c r="BU943" s="125"/>
      <c r="BV943" s="126"/>
      <c r="BW943" s="123"/>
      <c r="BX943" s="112"/>
      <c r="BY943" s="119">
        <f t="shared" si="583"/>
        <v>0</v>
      </c>
      <c r="BZ943" s="124"/>
      <c r="CA943" s="115">
        <f>IFERROR(IF(BZ943="",0,(SUMIF($G$3:BY$3,"金额-入",$G943:BY943)-SUMIF($G$3:BY$3,"金额-出",$G943:BY943))/(SUMIF($G$3:BY$3,"数量-入",$G943:BY943)-SUMIF($G$3:BY$3,"数量-出",$G943:BY943))),0)</f>
        <v>0</v>
      </c>
      <c r="CB943" s="115">
        <f t="shared" si="584"/>
        <v>0</v>
      </c>
      <c r="CC943" s="125"/>
      <c r="CD943" s="126"/>
      <c r="CE943" s="123"/>
      <c r="CF943" s="112"/>
      <c r="CG943" s="119">
        <f t="shared" si="585"/>
        <v>0</v>
      </c>
      <c r="CH943" s="124"/>
      <c r="CI943" s="115">
        <f>IFERROR(IF(CH943="",0,(SUMIF($G$3:CG$3,"金额-入",$G943:CG943)-SUMIF($G$3:CG$3,"金额-出",$G943:CG943))/(SUMIF($G$3:CG$3,"数量-入",$G943:CG943)-SUMIF($G$3:CG$3,"数量-出",$G943:CG943))),0)</f>
        <v>0</v>
      </c>
      <c r="CJ943" s="115">
        <f t="shared" si="586"/>
        <v>0</v>
      </c>
      <c r="CK943" s="125"/>
      <c r="CL943" s="126"/>
      <c r="CM943" s="123"/>
      <c r="CN943" s="112"/>
      <c r="CO943" s="119">
        <f t="shared" si="587"/>
        <v>0</v>
      </c>
      <c r="CP943" s="124"/>
      <c r="CQ943" s="115">
        <f>IFERROR(IF(CP943="",0,(SUMIF($G$3:CO$3,"金额-入",$G943:CO943)-SUMIF($G$3:CO$3,"金额-出",$G943:CO943))/(SUMIF($G$3:CO$3,"数量-入",$G943:CO943)-SUMIF($G$3:CO$3,"数量-出",$G943:CO943))),0)</f>
        <v>0</v>
      </c>
      <c r="CR943" s="115">
        <f t="shared" si="588"/>
        <v>0</v>
      </c>
      <c r="CS943" s="125"/>
      <c r="CT943" s="126"/>
      <c r="CU943" s="123"/>
      <c r="CV943" s="112"/>
      <c r="CW943" s="119">
        <f t="shared" si="589"/>
        <v>0</v>
      </c>
      <c r="CX943" s="124"/>
      <c r="CY943" s="115">
        <f>IFERROR(IF(CX943="",0,(SUMIF($G$3:CW$3,"金额-入",$G943:CW943)-SUMIF($G$3:CW$3,"金额-出",$G943:CW943))/(SUMIF($G$3:CW$3,"数量-入",$G943:CW943)-SUMIF($G$3:CW$3,"数量-出",$G943:CW943))),0)</f>
        <v>0</v>
      </c>
      <c r="CZ943" s="115">
        <f t="shared" si="590"/>
        <v>0</v>
      </c>
      <c r="DA943" s="125"/>
      <c r="DB943" s="126"/>
      <c r="DC943" s="123"/>
      <c r="DD943" s="112"/>
      <c r="DE943" s="119">
        <f t="shared" si="591"/>
        <v>0</v>
      </c>
      <c r="DF943" s="124"/>
      <c r="DG943" s="115">
        <f>IFERROR(IF(DF943="",0,(SUMIF($G$3:DE$3,"金额-入",$G943:DE943)-SUMIF($G$3:DE$3,"金额-出",$G943:DE943))/(SUMIF($G$3:DE$3,"数量-入",$G943:DE943)-SUMIF($G$3:DE$3,"数量-出",$G943:DE943))),0)</f>
        <v>0</v>
      </c>
      <c r="DH943" s="115">
        <f t="shared" si="592"/>
        <v>0</v>
      </c>
      <c r="DI943" s="125"/>
      <c r="DJ943" s="126"/>
      <c r="DK943" s="109">
        <f t="array" ref="DK943">MIN(IF(($G$3:$DJ$3="单价")*(G943:DJ943&lt;&gt;0),G943:DJ943))</f>
        <v>0</v>
      </c>
      <c r="DL943" s="97">
        <f t="array" ref="DL943">MAX(IF($G$3:$DJ$3="单价",G943:DJ943))</f>
        <v>0</v>
      </c>
      <c r="DM943" s="115">
        <f t="shared" si="593"/>
        <v>0</v>
      </c>
      <c r="DN943" s="127"/>
      <c r="DO943" s="2"/>
      <c r="DP943" s="11">
        <f t="shared" si="594"/>
        <v>0</v>
      </c>
      <c r="DQ943" s="11">
        <f t="shared" si="595"/>
        <v>0</v>
      </c>
      <c r="DR943" s="11"/>
      <c r="DS943" s="11"/>
      <c r="DT943" s="11"/>
      <c r="DU943" s="2"/>
      <c r="DV943" s="2"/>
      <c r="DW943" s="2"/>
      <c r="DX943" s="2"/>
      <c r="DY943" s="2"/>
    </row>
    <row r="944" spans="1:129" ht="18" hidden="1" customHeight="1" outlineLevel="1" x14ac:dyDescent="0.15">
      <c r="A944" s="2"/>
      <c r="B944" s="53">
        <f t="shared" si="558"/>
        <v>940</v>
      </c>
      <c r="C944" s="5"/>
      <c r="D944" s="6"/>
      <c r="E944" s="7"/>
      <c r="F944" s="8"/>
      <c r="G944" s="111"/>
      <c r="H944" s="112"/>
      <c r="I944" s="113">
        <f t="shared" si="561"/>
        <v>0</v>
      </c>
      <c r="J944" s="114">
        <f t="shared" si="562"/>
        <v>0</v>
      </c>
      <c r="K944" s="115">
        <f t="shared" si="559"/>
        <v>0</v>
      </c>
      <c r="L944" s="113">
        <f t="shared" si="563"/>
        <v>0</v>
      </c>
      <c r="M944" s="114">
        <f t="shared" si="564"/>
        <v>0</v>
      </c>
      <c r="N944" s="115">
        <f t="shared" si="560"/>
        <v>0</v>
      </c>
      <c r="O944" s="113">
        <f t="shared" si="565"/>
        <v>0</v>
      </c>
      <c r="P944" s="116">
        <f t="shared" si="566"/>
        <v>0</v>
      </c>
      <c r="Q944" s="117">
        <f t="shared" si="567"/>
        <v>0</v>
      </c>
      <c r="R944" s="118">
        <f t="shared" si="568"/>
        <v>0</v>
      </c>
      <c r="S944" s="111"/>
      <c r="T944" s="112"/>
      <c r="U944" s="119">
        <f t="shared" si="569"/>
        <v>0</v>
      </c>
      <c r="V944" s="120"/>
      <c r="W944" s="115">
        <f>IFERROR(IF(V944="",0,(SUMIF($G$3:U$3,"金额-入",$G944:U944)-SUMIF($G$3:U$3,"金额-出",$G944:U944))/(SUMIF($G$3:U$3,"数量-入",$G944:U944)-SUMIF($G$3:U$3,"数量-出",$G944:U944))),0)</f>
        <v>0</v>
      </c>
      <c r="X944" s="115">
        <f t="shared" si="570"/>
        <v>0</v>
      </c>
      <c r="Y944" s="121"/>
      <c r="Z944" s="122"/>
      <c r="AA944" s="111"/>
      <c r="AB944" s="112"/>
      <c r="AC944" s="119">
        <f t="shared" si="571"/>
        <v>0</v>
      </c>
      <c r="AD944" s="120"/>
      <c r="AE944" s="115">
        <f>IFERROR(IF(AD944="",0,(SUMIF($G$3:AC$3,"金额-入",$G944:AC944)-SUMIF($G$3:AC$3,"金额-出",$G944:AC944))/(SUMIF($G$3:AC$3,"数量-入",$G944:AC944)-SUMIF($G$3:AC$3,"数量-出",$G944:AC944))),0)</f>
        <v>0</v>
      </c>
      <c r="AF944" s="115">
        <f t="shared" si="572"/>
        <v>0</v>
      </c>
      <c r="AG944" s="121"/>
      <c r="AH944" s="122"/>
      <c r="AI944" s="123"/>
      <c r="AJ944" s="112"/>
      <c r="AK944" s="119">
        <f t="shared" si="573"/>
        <v>0</v>
      </c>
      <c r="AL944" s="124"/>
      <c r="AM944" s="115">
        <f>IFERROR(IF(AL944="",0,(SUMIF($G$3:AK$3,"金额-入",$G944:AK944)-SUMIF($G$3:AK$3,"金额-出",$G944:AK944))/(SUMIF($G$3:AK$3,"数量-入",$G944:AK944)-SUMIF($G$3:AK$3,"数量-出",$G944:AK944))),0)</f>
        <v>0</v>
      </c>
      <c r="AN944" s="115">
        <f t="shared" si="574"/>
        <v>0</v>
      </c>
      <c r="AO944" s="125"/>
      <c r="AP944" s="126"/>
      <c r="AQ944" s="123"/>
      <c r="AR944" s="112"/>
      <c r="AS944" s="119">
        <f t="shared" si="575"/>
        <v>0</v>
      </c>
      <c r="AT944" s="124"/>
      <c r="AU944" s="115">
        <f>IFERROR(IF(AT944="",0,(SUMIF($G$3:AS$3,"金额-入",$G944:AS944)-SUMIF($G$3:AS$3,"金额-出",$G944:AS944))/(SUMIF($G$3:AS$3,"数量-入",$G944:AS944)-SUMIF($G$3:AS$3,"数量-出",$G944:AS944))),0)</f>
        <v>0</v>
      </c>
      <c r="AV944" s="115">
        <f t="shared" si="576"/>
        <v>0</v>
      </c>
      <c r="AW944" s="125"/>
      <c r="AX944" s="126"/>
      <c r="AY944" s="123"/>
      <c r="AZ944" s="112"/>
      <c r="BA944" s="119">
        <f t="shared" si="577"/>
        <v>0</v>
      </c>
      <c r="BB944" s="124"/>
      <c r="BC944" s="115">
        <f>IFERROR(IF(BB944="",0,(SUMIF($G$3:BA$3,"金额-入",$G944:BA944)-SUMIF($G$3:BA$3,"金额-出",$G944:BA944))/(SUMIF($G$3:BA$3,"数量-入",$G944:BA944)-SUMIF($G$3:BA$3,"数量-出",$G944:BA944))),0)</f>
        <v>0</v>
      </c>
      <c r="BD944" s="115">
        <f t="shared" si="578"/>
        <v>0</v>
      </c>
      <c r="BE944" s="125"/>
      <c r="BF944" s="126"/>
      <c r="BG944" s="123"/>
      <c r="BH944" s="112"/>
      <c r="BI944" s="119">
        <f t="shared" si="579"/>
        <v>0</v>
      </c>
      <c r="BJ944" s="124"/>
      <c r="BK944" s="115">
        <f>IFERROR(IF(BJ944="",0,(SUMIF($G$3:BI$3,"金额-入",$G944:BI944)-SUMIF($G$3:BI$3,"金额-出",$G944:BI944))/(SUMIF($G$3:BI$3,"数量-入",$G944:BI944)-SUMIF($G$3:BI$3,"数量-出",$G944:BI944))),0)</f>
        <v>0</v>
      </c>
      <c r="BL944" s="115">
        <f t="shared" si="580"/>
        <v>0</v>
      </c>
      <c r="BM944" s="125"/>
      <c r="BN944" s="126"/>
      <c r="BO944" s="123"/>
      <c r="BP944" s="112"/>
      <c r="BQ944" s="119">
        <f t="shared" si="581"/>
        <v>0</v>
      </c>
      <c r="BR944" s="124"/>
      <c r="BS944" s="115">
        <f>IFERROR(IF(BR944="",0,(SUMIF($G$3:BQ$3,"金额-入",$G944:BQ944)-SUMIF($G$3:BQ$3,"金额-出",$G944:BQ944))/(SUMIF($G$3:BQ$3,"数量-入",$G944:BQ944)-SUMIF($G$3:BQ$3,"数量-出",$G944:BQ944))),0)</f>
        <v>0</v>
      </c>
      <c r="BT944" s="115">
        <f t="shared" si="582"/>
        <v>0</v>
      </c>
      <c r="BU944" s="125"/>
      <c r="BV944" s="126"/>
      <c r="BW944" s="123"/>
      <c r="BX944" s="112"/>
      <c r="BY944" s="119">
        <f t="shared" si="583"/>
        <v>0</v>
      </c>
      <c r="BZ944" s="124"/>
      <c r="CA944" s="115">
        <f>IFERROR(IF(BZ944="",0,(SUMIF($G$3:BY$3,"金额-入",$G944:BY944)-SUMIF($G$3:BY$3,"金额-出",$G944:BY944))/(SUMIF($G$3:BY$3,"数量-入",$G944:BY944)-SUMIF($G$3:BY$3,"数量-出",$G944:BY944))),0)</f>
        <v>0</v>
      </c>
      <c r="CB944" s="115">
        <f t="shared" si="584"/>
        <v>0</v>
      </c>
      <c r="CC944" s="125"/>
      <c r="CD944" s="126"/>
      <c r="CE944" s="123"/>
      <c r="CF944" s="112"/>
      <c r="CG944" s="119">
        <f t="shared" si="585"/>
        <v>0</v>
      </c>
      <c r="CH944" s="124"/>
      <c r="CI944" s="115">
        <f>IFERROR(IF(CH944="",0,(SUMIF($G$3:CG$3,"金额-入",$G944:CG944)-SUMIF($G$3:CG$3,"金额-出",$G944:CG944))/(SUMIF($G$3:CG$3,"数量-入",$G944:CG944)-SUMIF($G$3:CG$3,"数量-出",$G944:CG944))),0)</f>
        <v>0</v>
      </c>
      <c r="CJ944" s="115">
        <f t="shared" si="586"/>
        <v>0</v>
      </c>
      <c r="CK944" s="125"/>
      <c r="CL944" s="126"/>
      <c r="CM944" s="123"/>
      <c r="CN944" s="112"/>
      <c r="CO944" s="119">
        <f t="shared" si="587"/>
        <v>0</v>
      </c>
      <c r="CP944" s="124"/>
      <c r="CQ944" s="115">
        <f>IFERROR(IF(CP944="",0,(SUMIF($G$3:CO$3,"金额-入",$G944:CO944)-SUMIF($G$3:CO$3,"金额-出",$G944:CO944))/(SUMIF($G$3:CO$3,"数量-入",$G944:CO944)-SUMIF($G$3:CO$3,"数量-出",$G944:CO944))),0)</f>
        <v>0</v>
      </c>
      <c r="CR944" s="115">
        <f t="shared" si="588"/>
        <v>0</v>
      </c>
      <c r="CS944" s="125"/>
      <c r="CT944" s="126"/>
      <c r="CU944" s="123"/>
      <c r="CV944" s="112"/>
      <c r="CW944" s="119">
        <f t="shared" si="589"/>
        <v>0</v>
      </c>
      <c r="CX944" s="124"/>
      <c r="CY944" s="115">
        <f>IFERROR(IF(CX944="",0,(SUMIF($G$3:CW$3,"金额-入",$G944:CW944)-SUMIF($G$3:CW$3,"金额-出",$G944:CW944))/(SUMIF($G$3:CW$3,"数量-入",$G944:CW944)-SUMIF($G$3:CW$3,"数量-出",$G944:CW944))),0)</f>
        <v>0</v>
      </c>
      <c r="CZ944" s="115">
        <f t="shared" si="590"/>
        <v>0</v>
      </c>
      <c r="DA944" s="125"/>
      <c r="DB944" s="126"/>
      <c r="DC944" s="123"/>
      <c r="DD944" s="112"/>
      <c r="DE944" s="119">
        <f t="shared" si="591"/>
        <v>0</v>
      </c>
      <c r="DF944" s="124"/>
      <c r="DG944" s="115">
        <f>IFERROR(IF(DF944="",0,(SUMIF($G$3:DE$3,"金额-入",$G944:DE944)-SUMIF($G$3:DE$3,"金额-出",$G944:DE944))/(SUMIF($G$3:DE$3,"数量-入",$G944:DE944)-SUMIF($G$3:DE$3,"数量-出",$G944:DE944))),0)</f>
        <v>0</v>
      </c>
      <c r="DH944" s="115">
        <f t="shared" si="592"/>
        <v>0</v>
      </c>
      <c r="DI944" s="125"/>
      <c r="DJ944" s="126"/>
      <c r="DK944" s="109">
        <f t="array" ref="DK944">MIN(IF(($G$3:$DJ$3="单价")*(G944:DJ944&lt;&gt;0),G944:DJ944))</f>
        <v>0</v>
      </c>
      <c r="DL944" s="97">
        <f t="array" ref="DL944">MAX(IF($G$3:$DJ$3="单价",G944:DJ944))</f>
        <v>0</v>
      </c>
      <c r="DM944" s="115">
        <f t="shared" si="593"/>
        <v>0</v>
      </c>
      <c r="DN944" s="127"/>
      <c r="DO944" s="2"/>
      <c r="DP944" s="11">
        <f t="shared" si="594"/>
        <v>0</v>
      </c>
      <c r="DQ944" s="11">
        <f t="shared" si="595"/>
        <v>0</v>
      </c>
      <c r="DR944" s="11"/>
      <c r="DS944" s="11"/>
      <c r="DT944" s="11"/>
      <c r="DU944" s="2"/>
      <c r="DV944" s="2"/>
      <c r="DW944" s="2"/>
      <c r="DX944" s="2"/>
      <c r="DY944" s="2"/>
    </row>
    <row r="945" spans="1:129" ht="18" hidden="1" customHeight="1" outlineLevel="1" x14ac:dyDescent="0.15">
      <c r="A945" s="2"/>
      <c r="B945" s="53">
        <f t="shared" si="558"/>
        <v>941</v>
      </c>
      <c r="C945" s="5"/>
      <c r="D945" s="6"/>
      <c r="E945" s="7"/>
      <c r="F945" s="8"/>
      <c r="G945" s="111"/>
      <c r="H945" s="112"/>
      <c r="I945" s="113">
        <f t="shared" si="561"/>
        <v>0</v>
      </c>
      <c r="J945" s="114">
        <f t="shared" si="562"/>
        <v>0</v>
      </c>
      <c r="K945" s="115">
        <f t="shared" si="559"/>
        <v>0</v>
      </c>
      <c r="L945" s="113">
        <f t="shared" si="563"/>
        <v>0</v>
      </c>
      <c r="M945" s="114">
        <f t="shared" si="564"/>
        <v>0</v>
      </c>
      <c r="N945" s="115">
        <f t="shared" si="560"/>
        <v>0</v>
      </c>
      <c r="O945" s="113">
        <f t="shared" si="565"/>
        <v>0</v>
      </c>
      <c r="P945" s="116">
        <f t="shared" si="566"/>
        <v>0</v>
      </c>
      <c r="Q945" s="117">
        <f t="shared" si="567"/>
        <v>0</v>
      </c>
      <c r="R945" s="118">
        <f t="shared" si="568"/>
        <v>0</v>
      </c>
      <c r="S945" s="111"/>
      <c r="T945" s="112"/>
      <c r="U945" s="119">
        <f t="shared" si="569"/>
        <v>0</v>
      </c>
      <c r="V945" s="120"/>
      <c r="W945" s="115">
        <f>IFERROR(IF(V945="",0,(SUMIF($G$3:U$3,"金额-入",$G945:U945)-SUMIF($G$3:U$3,"金额-出",$G945:U945))/(SUMIF($G$3:U$3,"数量-入",$G945:U945)-SUMIF($G$3:U$3,"数量-出",$G945:U945))),0)</f>
        <v>0</v>
      </c>
      <c r="X945" s="115">
        <f t="shared" si="570"/>
        <v>0</v>
      </c>
      <c r="Y945" s="121"/>
      <c r="Z945" s="122"/>
      <c r="AA945" s="111"/>
      <c r="AB945" s="112"/>
      <c r="AC945" s="119">
        <f t="shared" si="571"/>
        <v>0</v>
      </c>
      <c r="AD945" s="120"/>
      <c r="AE945" s="115">
        <f>IFERROR(IF(AD945="",0,(SUMIF($G$3:AC$3,"金额-入",$G945:AC945)-SUMIF($G$3:AC$3,"金额-出",$G945:AC945))/(SUMIF($G$3:AC$3,"数量-入",$G945:AC945)-SUMIF($G$3:AC$3,"数量-出",$G945:AC945))),0)</f>
        <v>0</v>
      </c>
      <c r="AF945" s="115">
        <f t="shared" si="572"/>
        <v>0</v>
      </c>
      <c r="AG945" s="121"/>
      <c r="AH945" s="122"/>
      <c r="AI945" s="123"/>
      <c r="AJ945" s="112"/>
      <c r="AK945" s="119">
        <f t="shared" si="573"/>
        <v>0</v>
      </c>
      <c r="AL945" s="124"/>
      <c r="AM945" s="115">
        <f>IFERROR(IF(AL945="",0,(SUMIF($G$3:AK$3,"金额-入",$G945:AK945)-SUMIF($G$3:AK$3,"金额-出",$G945:AK945))/(SUMIF($G$3:AK$3,"数量-入",$G945:AK945)-SUMIF($G$3:AK$3,"数量-出",$G945:AK945))),0)</f>
        <v>0</v>
      </c>
      <c r="AN945" s="115">
        <f t="shared" si="574"/>
        <v>0</v>
      </c>
      <c r="AO945" s="125"/>
      <c r="AP945" s="126"/>
      <c r="AQ945" s="123"/>
      <c r="AR945" s="112"/>
      <c r="AS945" s="119">
        <f t="shared" si="575"/>
        <v>0</v>
      </c>
      <c r="AT945" s="124"/>
      <c r="AU945" s="115">
        <f>IFERROR(IF(AT945="",0,(SUMIF($G$3:AS$3,"金额-入",$G945:AS945)-SUMIF($G$3:AS$3,"金额-出",$G945:AS945))/(SUMIF($G$3:AS$3,"数量-入",$G945:AS945)-SUMIF($G$3:AS$3,"数量-出",$G945:AS945))),0)</f>
        <v>0</v>
      </c>
      <c r="AV945" s="115">
        <f t="shared" si="576"/>
        <v>0</v>
      </c>
      <c r="AW945" s="125"/>
      <c r="AX945" s="126"/>
      <c r="AY945" s="123"/>
      <c r="AZ945" s="112"/>
      <c r="BA945" s="119">
        <f t="shared" si="577"/>
        <v>0</v>
      </c>
      <c r="BB945" s="124"/>
      <c r="BC945" s="115">
        <f>IFERROR(IF(BB945="",0,(SUMIF($G$3:BA$3,"金额-入",$G945:BA945)-SUMIF($G$3:BA$3,"金额-出",$G945:BA945))/(SUMIF($G$3:BA$3,"数量-入",$G945:BA945)-SUMIF($G$3:BA$3,"数量-出",$G945:BA945))),0)</f>
        <v>0</v>
      </c>
      <c r="BD945" s="115">
        <f t="shared" si="578"/>
        <v>0</v>
      </c>
      <c r="BE945" s="125"/>
      <c r="BF945" s="126"/>
      <c r="BG945" s="123"/>
      <c r="BH945" s="112"/>
      <c r="BI945" s="119">
        <f t="shared" si="579"/>
        <v>0</v>
      </c>
      <c r="BJ945" s="124"/>
      <c r="BK945" s="115">
        <f>IFERROR(IF(BJ945="",0,(SUMIF($G$3:BI$3,"金额-入",$G945:BI945)-SUMIF($G$3:BI$3,"金额-出",$G945:BI945))/(SUMIF($G$3:BI$3,"数量-入",$G945:BI945)-SUMIF($G$3:BI$3,"数量-出",$G945:BI945))),0)</f>
        <v>0</v>
      </c>
      <c r="BL945" s="115">
        <f t="shared" si="580"/>
        <v>0</v>
      </c>
      <c r="BM945" s="125"/>
      <c r="BN945" s="126"/>
      <c r="BO945" s="123"/>
      <c r="BP945" s="112"/>
      <c r="BQ945" s="119">
        <f t="shared" si="581"/>
        <v>0</v>
      </c>
      <c r="BR945" s="124"/>
      <c r="BS945" s="115">
        <f>IFERROR(IF(BR945="",0,(SUMIF($G$3:BQ$3,"金额-入",$G945:BQ945)-SUMIF($G$3:BQ$3,"金额-出",$G945:BQ945))/(SUMIF($G$3:BQ$3,"数量-入",$G945:BQ945)-SUMIF($G$3:BQ$3,"数量-出",$G945:BQ945))),0)</f>
        <v>0</v>
      </c>
      <c r="BT945" s="115">
        <f t="shared" si="582"/>
        <v>0</v>
      </c>
      <c r="BU945" s="125"/>
      <c r="BV945" s="126"/>
      <c r="BW945" s="123"/>
      <c r="BX945" s="112"/>
      <c r="BY945" s="119">
        <f t="shared" si="583"/>
        <v>0</v>
      </c>
      <c r="BZ945" s="124"/>
      <c r="CA945" s="115">
        <f>IFERROR(IF(BZ945="",0,(SUMIF($G$3:BY$3,"金额-入",$G945:BY945)-SUMIF($G$3:BY$3,"金额-出",$G945:BY945))/(SUMIF($G$3:BY$3,"数量-入",$G945:BY945)-SUMIF($G$3:BY$3,"数量-出",$G945:BY945))),0)</f>
        <v>0</v>
      </c>
      <c r="CB945" s="115">
        <f t="shared" si="584"/>
        <v>0</v>
      </c>
      <c r="CC945" s="125"/>
      <c r="CD945" s="126"/>
      <c r="CE945" s="123"/>
      <c r="CF945" s="112"/>
      <c r="CG945" s="119">
        <f t="shared" si="585"/>
        <v>0</v>
      </c>
      <c r="CH945" s="124"/>
      <c r="CI945" s="115">
        <f>IFERROR(IF(CH945="",0,(SUMIF($G$3:CG$3,"金额-入",$G945:CG945)-SUMIF($G$3:CG$3,"金额-出",$G945:CG945))/(SUMIF($G$3:CG$3,"数量-入",$G945:CG945)-SUMIF($G$3:CG$3,"数量-出",$G945:CG945))),0)</f>
        <v>0</v>
      </c>
      <c r="CJ945" s="115">
        <f t="shared" si="586"/>
        <v>0</v>
      </c>
      <c r="CK945" s="125"/>
      <c r="CL945" s="126"/>
      <c r="CM945" s="123"/>
      <c r="CN945" s="112"/>
      <c r="CO945" s="119">
        <f t="shared" si="587"/>
        <v>0</v>
      </c>
      <c r="CP945" s="124"/>
      <c r="CQ945" s="115">
        <f>IFERROR(IF(CP945="",0,(SUMIF($G$3:CO$3,"金额-入",$G945:CO945)-SUMIF($G$3:CO$3,"金额-出",$G945:CO945))/(SUMIF($G$3:CO$3,"数量-入",$G945:CO945)-SUMIF($G$3:CO$3,"数量-出",$G945:CO945))),0)</f>
        <v>0</v>
      </c>
      <c r="CR945" s="115">
        <f t="shared" si="588"/>
        <v>0</v>
      </c>
      <c r="CS945" s="125"/>
      <c r="CT945" s="126"/>
      <c r="CU945" s="123"/>
      <c r="CV945" s="112"/>
      <c r="CW945" s="119">
        <f t="shared" si="589"/>
        <v>0</v>
      </c>
      <c r="CX945" s="124"/>
      <c r="CY945" s="115">
        <f>IFERROR(IF(CX945="",0,(SUMIF($G$3:CW$3,"金额-入",$G945:CW945)-SUMIF($G$3:CW$3,"金额-出",$G945:CW945))/(SUMIF($G$3:CW$3,"数量-入",$G945:CW945)-SUMIF($G$3:CW$3,"数量-出",$G945:CW945))),0)</f>
        <v>0</v>
      </c>
      <c r="CZ945" s="115">
        <f t="shared" si="590"/>
        <v>0</v>
      </c>
      <c r="DA945" s="125"/>
      <c r="DB945" s="126"/>
      <c r="DC945" s="123"/>
      <c r="DD945" s="112"/>
      <c r="DE945" s="119">
        <f t="shared" si="591"/>
        <v>0</v>
      </c>
      <c r="DF945" s="124"/>
      <c r="DG945" s="115">
        <f>IFERROR(IF(DF945="",0,(SUMIF($G$3:DE$3,"金额-入",$G945:DE945)-SUMIF($G$3:DE$3,"金额-出",$G945:DE945))/(SUMIF($G$3:DE$3,"数量-入",$G945:DE945)-SUMIF($G$3:DE$3,"数量-出",$G945:DE945))),0)</f>
        <v>0</v>
      </c>
      <c r="DH945" s="115">
        <f t="shared" si="592"/>
        <v>0</v>
      </c>
      <c r="DI945" s="125"/>
      <c r="DJ945" s="126"/>
      <c r="DK945" s="109">
        <f t="array" ref="DK945">MIN(IF(($G$3:$DJ$3="单价")*(G945:DJ945&lt;&gt;0),G945:DJ945))</f>
        <v>0</v>
      </c>
      <c r="DL945" s="97">
        <f t="array" ref="DL945">MAX(IF($G$3:$DJ$3="单价",G945:DJ945))</f>
        <v>0</v>
      </c>
      <c r="DM945" s="115">
        <f t="shared" si="593"/>
        <v>0</v>
      </c>
      <c r="DN945" s="127"/>
      <c r="DO945" s="2"/>
      <c r="DP945" s="11">
        <f t="shared" si="594"/>
        <v>0</v>
      </c>
      <c r="DQ945" s="11">
        <f t="shared" si="595"/>
        <v>0</v>
      </c>
      <c r="DR945" s="11"/>
      <c r="DS945" s="11"/>
      <c r="DT945" s="11"/>
      <c r="DU945" s="2"/>
      <c r="DV945" s="2"/>
      <c r="DW945" s="2"/>
      <c r="DX945" s="2"/>
      <c r="DY945" s="2"/>
    </row>
    <row r="946" spans="1:129" ht="18" hidden="1" customHeight="1" outlineLevel="1" x14ac:dyDescent="0.15">
      <c r="A946" s="2"/>
      <c r="B946" s="53">
        <f t="shared" si="558"/>
        <v>942</v>
      </c>
      <c r="C946" s="5"/>
      <c r="D946" s="6"/>
      <c r="E946" s="7"/>
      <c r="F946" s="8"/>
      <c r="G946" s="111"/>
      <c r="H946" s="112"/>
      <c r="I946" s="113">
        <f t="shared" si="561"/>
        <v>0</v>
      </c>
      <c r="J946" s="114">
        <f t="shared" si="562"/>
        <v>0</v>
      </c>
      <c r="K946" s="115">
        <f t="shared" si="559"/>
        <v>0</v>
      </c>
      <c r="L946" s="113">
        <f t="shared" si="563"/>
        <v>0</v>
      </c>
      <c r="M946" s="114">
        <f t="shared" si="564"/>
        <v>0</v>
      </c>
      <c r="N946" s="115">
        <f t="shared" si="560"/>
        <v>0</v>
      </c>
      <c r="O946" s="113">
        <f t="shared" si="565"/>
        <v>0</v>
      </c>
      <c r="P946" s="116">
        <f t="shared" si="566"/>
        <v>0</v>
      </c>
      <c r="Q946" s="117">
        <f t="shared" si="567"/>
        <v>0</v>
      </c>
      <c r="R946" s="118">
        <f t="shared" si="568"/>
        <v>0</v>
      </c>
      <c r="S946" s="111"/>
      <c r="T946" s="112"/>
      <c r="U946" s="119">
        <f t="shared" si="569"/>
        <v>0</v>
      </c>
      <c r="V946" s="120"/>
      <c r="W946" s="115">
        <f>IFERROR(IF(V946="",0,(SUMIF($G$3:U$3,"金额-入",$G946:U946)-SUMIF($G$3:U$3,"金额-出",$G946:U946))/(SUMIF($G$3:U$3,"数量-入",$G946:U946)-SUMIF($G$3:U$3,"数量-出",$G946:U946))),0)</f>
        <v>0</v>
      </c>
      <c r="X946" s="115">
        <f t="shared" si="570"/>
        <v>0</v>
      </c>
      <c r="Y946" s="121"/>
      <c r="Z946" s="122"/>
      <c r="AA946" s="111"/>
      <c r="AB946" s="112"/>
      <c r="AC946" s="119">
        <f t="shared" si="571"/>
        <v>0</v>
      </c>
      <c r="AD946" s="120"/>
      <c r="AE946" s="115">
        <f>IFERROR(IF(AD946="",0,(SUMIF($G$3:AC$3,"金额-入",$G946:AC946)-SUMIF($G$3:AC$3,"金额-出",$G946:AC946))/(SUMIF($G$3:AC$3,"数量-入",$G946:AC946)-SUMIF($G$3:AC$3,"数量-出",$G946:AC946))),0)</f>
        <v>0</v>
      </c>
      <c r="AF946" s="115">
        <f t="shared" si="572"/>
        <v>0</v>
      </c>
      <c r="AG946" s="121"/>
      <c r="AH946" s="122"/>
      <c r="AI946" s="123"/>
      <c r="AJ946" s="112"/>
      <c r="AK946" s="119">
        <f t="shared" si="573"/>
        <v>0</v>
      </c>
      <c r="AL946" s="124"/>
      <c r="AM946" s="115">
        <f>IFERROR(IF(AL946="",0,(SUMIF($G$3:AK$3,"金额-入",$G946:AK946)-SUMIF($G$3:AK$3,"金额-出",$G946:AK946))/(SUMIF($G$3:AK$3,"数量-入",$G946:AK946)-SUMIF($G$3:AK$3,"数量-出",$G946:AK946))),0)</f>
        <v>0</v>
      </c>
      <c r="AN946" s="115">
        <f t="shared" si="574"/>
        <v>0</v>
      </c>
      <c r="AO946" s="125"/>
      <c r="AP946" s="126"/>
      <c r="AQ946" s="123"/>
      <c r="AR946" s="112"/>
      <c r="AS946" s="119">
        <f t="shared" si="575"/>
        <v>0</v>
      </c>
      <c r="AT946" s="124"/>
      <c r="AU946" s="115">
        <f>IFERROR(IF(AT946="",0,(SUMIF($G$3:AS$3,"金额-入",$G946:AS946)-SUMIF($G$3:AS$3,"金额-出",$G946:AS946))/(SUMIF($G$3:AS$3,"数量-入",$G946:AS946)-SUMIF($G$3:AS$3,"数量-出",$G946:AS946))),0)</f>
        <v>0</v>
      </c>
      <c r="AV946" s="115">
        <f t="shared" si="576"/>
        <v>0</v>
      </c>
      <c r="AW946" s="125"/>
      <c r="AX946" s="126"/>
      <c r="AY946" s="123"/>
      <c r="AZ946" s="112"/>
      <c r="BA946" s="119">
        <f t="shared" si="577"/>
        <v>0</v>
      </c>
      <c r="BB946" s="124"/>
      <c r="BC946" s="115">
        <f>IFERROR(IF(BB946="",0,(SUMIF($G$3:BA$3,"金额-入",$G946:BA946)-SUMIF($G$3:BA$3,"金额-出",$G946:BA946))/(SUMIF($G$3:BA$3,"数量-入",$G946:BA946)-SUMIF($G$3:BA$3,"数量-出",$G946:BA946))),0)</f>
        <v>0</v>
      </c>
      <c r="BD946" s="115">
        <f t="shared" si="578"/>
        <v>0</v>
      </c>
      <c r="BE946" s="125"/>
      <c r="BF946" s="126"/>
      <c r="BG946" s="123"/>
      <c r="BH946" s="112"/>
      <c r="BI946" s="119">
        <f t="shared" si="579"/>
        <v>0</v>
      </c>
      <c r="BJ946" s="124"/>
      <c r="BK946" s="115">
        <f>IFERROR(IF(BJ946="",0,(SUMIF($G$3:BI$3,"金额-入",$G946:BI946)-SUMIF($G$3:BI$3,"金额-出",$G946:BI946))/(SUMIF($G$3:BI$3,"数量-入",$G946:BI946)-SUMIF($G$3:BI$3,"数量-出",$G946:BI946))),0)</f>
        <v>0</v>
      </c>
      <c r="BL946" s="115">
        <f t="shared" si="580"/>
        <v>0</v>
      </c>
      <c r="BM946" s="125"/>
      <c r="BN946" s="126"/>
      <c r="BO946" s="123"/>
      <c r="BP946" s="112"/>
      <c r="BQ946" s="119">
        <f t="shared" si="581"/>
        <v>0</v>
      </c>
      <c r="BR946" s="124"/>
      <c r="BS946" s="115">
        <f>IFERROR(IF(BR946="",0,(SUMIF($G$3:BQ$3,"金额-入",$G946:BQ946)-SUMIF($G$3:BQ$3,"金额-出",$G946:BQ946))/(SUMIF($G$3:BQ$3,"数量-入",$G946:BQ946)-SUMIF($G$3:BQ$3,"数量-出",$G946:BQ946))),0)</f>
        <v>0</v>
      </c>
      <c r="BT946" s="115">
        <f t="shared" si="582"/>
        <v>0</v>
      </c>
      <c r="BU946" s="125"/>
      <c r="BV946" s="126"/>
      <c r="BW946" s="123"/>
      <c r="BX946" s="112"/>
      <c r="BY946" s="119">
        <f t="shared" si="583"/>
        <v>0</v>
      </c>
      <c r="BZ946" s="124"/>
      <c r="CA946" s="115">
        <f>IFERROR(IF(BZ946="",0,(SUMIF($G$3:BY$3,"金额-入",$G946:BY946)-SUMIF($G$3:BY$3,"金额-出",$G946:BY946))/(SUMIF($G$3:BY$3,"数量-入",$G946:BY946)-SUMIF($G$3:BY$3,"数量-出",$G946:BY946))),0)</f>
        <v>0</v>
      </c>
      <c r="CB946" s="115">
        <f t="shared" si="584"/>
        <v>0</v>
      </c>
      <c r="CC946" s="125"/>
      <c r="CD946" s="126"/>
      <c r="CE946" s="123"/>
      <c r="CF946" s="112"/>
      <c r="CG946" s="119">
        <f t="shared" si="585"/>
        <v>0</v>
      </c>
      <c r="CH946" s="124"/>
      <c r="CI946" s="115">
        <f>IFERROR(IF(CH946="",0,(SUMIF($G$3:CG$3,"金额-入",$G946:CG946)-SUMIF($G$3:CG$3,"金额-出",$G946:CG946))/(SUMIF($G$3:CG$3,"数量-入",$G946:CG946)-SUMIF($G$3:CG$3,"数量-出",$G946:CG946))),0)</f>
        <v>0</v>
      </c>
      <c r="CJ946" s="115">
        <f t="shared" si="586"/>
        <v>0</v>
      </c>
      <c r="CK946" s="125"/>
      <c r="CL946" s="126"/>
      <c r="CM946" s="123"/>
      <c r="CN946" s="112"/>
      <c r="CO946" s="119">
        <f t="shared" si="587"/>
        <v>0</v>
      </c>
      <c r="CP946" s="124"/>
      <c r="CQ946" s="115">
        <f>IFERROR(IF(CP946="",0,(SUMIF($G$3:CO$3,"金额-入",$G946:CO946)-SUMIF($G$3:CO$3,"金额-出",$G946:CO946))/(SUMIF($G$3:CO$3,"数量-入",$G946:CO946)-SUMIF($G$3:CO$3,"数量-出",$G946:CO946))),0)</f>
        <v>0</v>
      </c>
      <c r="CR946" s="115">
        <f t="shared" si="588"/>
        <v>0</v>
      </c>
      <c r="CS946" s="125"/>
      <c r="CT946" s="126"/>
      <c r="CU946" s="123"/>
      <c r="CV946" s="112"/>
      <c r="CW946" s="119">
        <f t="shared" si="589"/>
        <v>0</v>
      </c>
      <c r="CX946" s="124"/>
      <c r="CY946" s="115">
        <f>IFERROR(IF(CX946="",0,(SUMIF($G$3:CW$3,"金额-入",$G946:CW946)-SUMIF($G$3:CW$3,"金额-出",$G946:CW946))/(SUMIF($G$3:CW$3,"数量-入",$G946:CW946)-SUMIF($G$3:CW$3,"数量-出",$G946:CW946))),0)</f>
        <v>0</v>
      </c>
      <c r="CZ946" s="115">
        <f t="shared" si="590"/>
        <v>0</v>
      </c>
      <c r="DA946" s="125"/>
      <c r="DB946" s="126"/>
      <c r="DC946" s="123"/>
      <c r="DD946" s="112"/>
      <c r="DE946" s="119">
        <f t="shared" si="591"/>
        <v>0</v>
      </c>
      <c r="DF946" s="124"/>
      <c r="DG946" s="115">
        <f>IFERROR(IF(DF946="",0,(SUMIF($G$3:DE$3,"金额-入",$G946:DE946)-SUMIF($G$3:DE$3,"金额-出",$G946:DE946))/(SUMIF($G$3:DE$3,"数量-入",$G946:DE946)-SUMIF($G$3:DE$3,"数量-出",$G946:DE946))),0)</f>
        <v>0</v>
      </c>
      <c r="DH946" s="115">
        <f t="shared" si="592"/>
        <v>0</v>
      </c>
      <c r="DI946" s="125"/>
      <c r="DJ946" s="126"/>
      <c r="DK946" s="109">
        <f t="array" ref="DK946">MIN(IF(($G$3:$DJ$3="单价")*(G946:DJ946&lt;&gt;0),G946:DJ946))</f>
        <v>0</v>
      </c>
      <c r="DL946" s="97">
        <f t="array" ref="DL946">MAX(IF($G$3:$DJ$3="单价",G946:DJ946))</f>
        <v>0</v>
      </c>
      <c r="DM946" s="115">
        <f t="shared" si="593"/>
        <v>0</v>
      </c>
      <c r="DN946" s="127"/>
      <c r="DO946" s="2"/>
      <c r="DP946" s="11">
        <f t="shared" si="594"/>
        <v>0</v>
      </c>
      <c r="DQ946" s="11">
        <f t="shared" si="595"/>
        <v>0</v>
      </c>
      <c r="DR946" s="11"/>
      <c r="DS946" s="11"/>
      <c r="DT946" s="11"/>
      <c r="DU946" s="2"/>
      <c r="DV946" s="2"/>
      <c r="DW946" s="2"/>
      <c r="DX946" s="2"/>
      <c r="DY946" s="2"/>
    </row>
    <row r="947" spans="1:129" ht="18" hidden="1" customHeight="1" outlineLevel="1" x14ac:dyDescent="0.15">
      <c r="A947" s="2"/>
      <c r="B947" s="53">
        <f t="shared" si="558"/>
        <v>943</v>
      </c>
      <c r="C947" s="5"/>
      <c r="D947" s="6"/>
      <c r="E947" s="7"/>
      <c r="F947" s="8"/>
      <c r="G947" s="111"/>
      <c r="H947" s="112"/>
      <c r="I947" s="113">
        <f t="shared" si="561"/>
        <v>0</v>
      </c>
      <c r="J947" s="114">
        <f t="shared" si="562"/>
        <v>0</v>
      </c>
      <c r="K947" s="115">
        <f t="shared" si="559"/>
        <v>0</v>
      </c>
      <c r="L947" s="113">
        <f t="shared" si="563"/>
        <v>0</v>
      </c>
      <c r="M947" s="114">
        <f t="shared" si="564"/>
        <v>0</v>
      </c>
      <c r="N947" s="115">
        <f t="shared" si="560"/>
        <v>0</v>
      </c>
      <c r="O947" s="113">
        <f t="shared" si="565"/>
        <v>0</v>
      </c>
      <c r="P947" s="116">
        <f t="shared" si="566"/>
        <v>0</v>
      </c>
      <c r="Q947" s="117">
        <f t="shared" si="567"/>
        <v>0</v>
      </c>
      <c r="R947" s="118">
        <f t="shared" si="568"/>
        <v>0</v>
      </c>
      <c r="S947" s="111"/>
      <c r="T947" s="112"/>
      <c r="U947" s="119">
        <f t="shared" si="569"/>
        <v>0</v>
      </c>
      <c r="V947" s="120"/>
      <c r="W947" s="115">
        <f>IFERROR(IF(V947="",0,(SUMIF($G$3:U$3,"金额-入",$G947:U947)-SUMIF($G$3:U$3,"金额-出",$G947:U947))/(SUMIF($G$3:U$3,"数量-入",$G947:U947)-SUMIF($G$3:U$3,"数量-出",$G947:U947))),0)</f>
        <v>0</v>
      </c>
      <c r="X947" s="115">
        <f t="shared" si="570"/>
        <v>0</v>
      </c>
      <c r="Y947" s="121"/>
      <c r="Z947" s="122"/>
      <c r="AA947" s="111"/>
      <c r="AB947" s="112"/>
      <c r="AC947" s="119">
        <f t="shared" si="571"/>
        <v>0</v>
      </c>
      <c r="AD947" s="120"/>
      <c r="AE947" s="115">
        <f>IFERROR(IF(AD947="",0,(SUMIF($G$3:AC$3,"金额-入",$G947:AC947)-SUMIF($G$3:AC$3,"金额-出",$G947:AC947))/(SUMIF($G$3:AC$3,"数量-入",$G947:AC947)-SUMIF($G$3:AC$3,"数量-出",$G947:AC947))),0)</f>
        <v>0</v>
      </c>
      <c r="AF947" s="115">
        <f t="shared" si="572"/>
        <v>0</v>
      </c>
      <c r="AG947" s="121"/>
      <c r="AH947" s="122"/>
      <c r="AI947" s="123"/>
      <c r="AJ947" s="112"/>
      <c r="AK947" s="119">
        <f t="shared" si="573"/>
        <v>0</v>
      </c>
      <c r="AL947" s="124"/>
      <c r="AM947" s="115">
        <f>IFERROR(IF(AL947="",0,(SUMIF($G$3:AK$3,"金额-入",$G947:AK947)-SUMIF($G$3:AK$3,"金额-出",$G947:AK947))/(SUMIF($G$3:AK$3,"数量-入",$G947:AK947)-SUMIF($G$3:AK$3,"数量-出",$G947:AK947))),0)</f>
        <v>0</v>
      </c>
      <c r="AN947" s="115">
        <f t="shared" si="574"/>
        <v>0</v>
      </c>
      <c r="AO947" s="125"/>
      <c r="AP947" s="126"/>
      <c r="AQ947" s="123"/>
      <c r="AR947" s="112"/>
      <c r="AS947" s="119">
        <f t="shared" si="575"/>
        <v>0</v>
      </c>
      <c r="AT947" s="124"/>
      <c r="AU947" s="115">
        <f>IFERROR(IF(AT947="",0,(SUMIF($G$3:AS$3,"金额-入",$G947:AS947)-SUMIF($G$3:AS$3,"金额-出",$G947:AS947))/(SUMIF($G$3:AS$3,"数量-入",$G947:AS947)-SUMIF($G$3:AS$3,"数量-出",$G947:AS947))),0)</f>
        <v>0</v>
      </c>
      <c r="AV947" s="115">
        <f t="shared" si="576"/>
        <v>0</v>
      </c>
      <c r="AW947" s="125"/>
      <c r="AX947" s="126"/>
      <c r="AY947" s="123"/>
      <c r="AZ947" s="112"/>
      <c r="BA947" s="119">
        <f t="shared" si="577"/>
        <v>0</v>
      </c>
      <c r="BB947" s="124"/>
      <c r="BC947" s="115">
        <f>IFERROR(IF(BB947="",0,(SUMIF($G$3:BA$3,"金额-入",$G947:BA947)-SUMIF($G$3:BA$3,"金额-出",$G947:BA947))/(SUMIF($G$3:BA$3,"数量-入",$G947:BA947)-SUMIF($G$3:BA$3,"数量-出",$G947:BA947))),0)</f>
        <v>0</v>
      </c>
      <c r="BD947" s="115">
        <f t="shared" si="578"/>
        <v>0</v>
      </c>
      <c r="BE947" s="125"/>
      <c r="BF947" s="126"/>
      <c r="BG947" s="123"/>
      <c r="BH947" s="112"/>
      <c r="BI947" s="119">
        <f t="shared" si="579"/>
        <v>0</v>
      </c>
      <c r="BJ947" s="124"/>
      <c r="BK947" s="115">
        <f>IFERROR(IF(BJ947="",0,(SUMIF($G$3:BI$3,"金额-入",$G947:BI947)-SUMIF($G$3:BI$3,"金额-出",$G947:BI947))/(SUMIF($G$3:BI$3,"数量-入",$G947:BI947)-SUMIF($G$3:BI$3,"数量-出",$G947:BI947))),0)</f>
        <v>0</v>
      </c>
      <c r="BL947" s="115">
        <f t="shared" si="580"/>
        <v>0</v>
      </c>
      <c r="BM947" s="125"/>
      <c r="BN947" s="126"/>
      <c r="BO947" s="123"/>
      <c r="BP947" s="112"/>
      <c r="BQ947" s="119">
        <f t="shared" si="581"/>
        <v>0</v>
      </c>
      <c r="BR947" s="124"/>
      <c r="BS947" s="115">
        <f>IFERROR(IF(BR947="",0,(SUMIF($G$3:BQ$3,"金额-入",$G947:BQ947)-SUMIF($G$3:BQ$3,"金额-出",$G947:BQ947))/(SUMIF($G$3:BQ$3,"数量-入",$G947:BQ947)-SUMIF($G$3:BQ$3,"数量-出",$G947:BQ947))),0)</f>
        <v>0</v>
      </c>
      <c r="BT947" s="115">
        <f t="shared" si="582"/>
        <v>0</v>
      </c>
      <c r="BU947" s="125"/>
      <c r="BV947" s="126"/>
      <c r="BW947" s="123"/>
      <c r="BX947" s="112"/>
      <c r="BY947" s="119">
        <f t="shared" si="583"/>
        <v>0</v>
      </c>
      <c r="BZ947" s="124"/>
      <c r="CA947" s="115">
        <f>IFERROR(IF(BZ947="",0,(SUMIF($G$3:BY$3,"金额-入",$G947:BY947)-SUMIF($G$3:BY$3,"金额-出",$G947:BY947))/(SUMIF($G$3:BY$3,"数量-入",$G947:BY947)-SUMIF($G$3:BY$3,"数量-出",$G947:BY947))),0)</f>
        <v>0</v>
      </c>
      <c r="CB947" s="115">
        <f t="shared" si="584"/>
        <v>0</v>
      </c>
      <c r="CC947" s="125"/>
      <c r="CD947" s="126"/>
      <c r="CE947" s="123"/>
      <c r="CF947" s="112"/>
      <c r="CG947" s="119">
        <f t="shared" si="585"/>
        <v>0</v>
      </c>
      <c r="CH947" s="124"/>
      <c r="CI947" s="115">
        <f>IFERROR(IF(CH947="",0,(SUMIF($G$3:CG$3,"金额-入",$G947:CG947)-SUMIF($G$3:CG$3,"金额-出",$G947:CG947))/(SUMIF($G$3:CG$3,"数量-入",$G947:CG947)-SUMIF($G$3:CG$3,"数量-出",$G947:CG947))),0)</f>
        <v>0</v>
      </c>
      <c r="CJ947" s="115">
        <f t="shared" si="586"/>
        <v>0</v>
      </c>
      <c r="CK947" s="125"/>
      <c r="CL947" s="126"/>
      <c r="CM947" s="123"/>
      <c r="CN947" s="112"/>
      <c r="CO947" s="119">
        <f t="shared" si="587"/>
        <v>0</v>
      </c>
      <c r="CP947" s="124"/>
      <c r="CQ947" s="115">
        <f>IFERROR(IF(CP947="",0,(SUMIF($G$3:CO$3,"金额-入",$G947:CO947)-SUMIF($G$3:CO$3,"金额-出",$G947:CO947))/(SUMIF($G$3:CO$3,"数量-入",$G947:CO947)-SUMIF($G$3:CO$3,"数量-出",$G947:CO947))),0)</f>
        <v>0</v>
      </c>
      <c r="CR947" s="115">
        <f t="shared" si="588"/>
        <v>0</v>
      </c>
      <c r="CS947" s="125"/>
      <c r="CT947" s="126"/>
      <c r="CU947" s="123"/>
      <c r="CV947" s="112"/>
      <c r="CW947" s="119">
        <f t="shared" si="589"/>
        <v>0</v>
      </c>
      <c r="CX947" s="124"/>
      <c r="CY947" s="115">
        <f>IFERROR(IF(CX947="",0,(SUMIF($G$3:CW$3,"金额-入",$G947:CW947)-SUMIF($G$3:CW$3,"金额-出",$G947:CW947))/(SUMIF($G$3:CW$3,"数量-入",$G947:CW947)-SUMIF($G$3:CW$3,"数量-出",$G947:CW947))),0)</f>
        <v>0</v>
      </c>
      <c r="CZ947" s="115">
        <f t="shared" si="590"/>
        <v>0</v>
      </c>
      <c r="DA947" s="125"/>
      <c r="DB947" s="126"/>
      <c r="DC947" s="123"/>
      <c r="DD947" s="112"/>
      <c r="DE947" s="119">
        <f t="shared" si="591"/>
        <v>0</v>
      </c>
      <c r="DF947" s="124"/>
      <c r="DG947" s="115">
        <f>IFERROR(IF(DF947="",0,(SUMIF($G$3:DE$3,"金额-入",$G947:DE947)-SUMIF($G$3:DE$3,"金额-出",$G947:DE947))/(SUMIF($G$3:DE$3,"数量-入",$G947:DE947)-SUMIF($G$3:DE$3,"数量-出",$G947:DE947))),0)</f>
        <v>0</v>
      </c>
      <c r="DH947" s="115">
        <f t="shared" si="592"/>
        <v>0</v>
      </c>
      <c r="DI947" s="125"/>
      <c r="DJ947" s="126"/>
      <c r="DK947" s="109">
        <f t="array" ref="DK947">MIN(IF(($G$3:$DJ$3="单价")*(G947:DJ947&lt;&gt;0),G947:DJ947))</f>
        <v>0</v>
      </c>
      <c r="DL947" s="97">
        <f t="array" ref="DL947">MAX(IF($G$3:$DJ$3="单价",G947:DJ947))</f>
        <v>0</v>
      </c>
      <c r="DM947" s="115">
        <f t="shared" si="593"/>
        <v>0</v>
      </c>
      <c r="DN947" s="127"/>
      <c r="DO947" s="2"/>
      <c r="DP947" s="11">
        <f t="shared" si="594"/>
        <v>0</v>
      </c>
      <c r="DQ947" s="11">
        <f t="shared" si="595"/>
        <v>0</v>
      </c>
      <c r="DR947" s="11"/>
      <c r="DS947" s="11"/>
      <c r="DT947" s="11"/>
      <c r="DU947" s="2"/>
      <c r="DV947" s="2"/>
      <c r="DW947" s="2"/>
      <c r="DX947" s="2"/>
      <c r="DY947" s="2"/>
    </row>
    <row r="948" spans="1:129" ht="18" hidden="1" customHeight="1" outlineLevel="1" x14ac:dyDescent="0.15">
      <c r="A948" s="2"/>
      <c r="B948" s="53">
        <f t="shared" si="558"/>
        <v>944</v>
      </c>
      <c r="C948" s="5"/>
      <c r="D948" s="6"/>
      <c r="E948" s="7"/>
      <c r="F948" s="8"/>
      <c r="G948" s="111"/>
      <c r="H948" s="112"/>
      <c r="I948" s="113">
        <f t="shared" si="561"/>
        <v>0</v>
      </c>
      <c r="J948" s="114">
        <f t="shared" si="562"/>
        <v>0</v>
      </c>
      <c r="K948" s="115">
        <f t="shared" si="559"/>
        <v>0</v>
      </c>
      <c r="L948" s="113">
        <f t="shared" si="563"/>
        <v>0</v>
      </c>
      <c r="M948" s="114">
        <f t="shared" si="564"/>
        <v>0</v>
      </c>
      <c r="N948" s="115">
        <f t="shared" si="560"/>
        <v>0</v>
      </c>
      <c r="O948" s="113">
        <f t="shared" si="565"/>
        <v>0</v>
      </c>
      <c r="P948" s="116">
        <f t="shared" si="566"/>
        <v>0</v>
      </c>
      <c r="Q948" s="117">
        <f t="shared" si="567"/>
        <v>0</v>
      </c>
      <c r="R948" s="118">
        <f t="shared" si="568"/>
        <v>0</v>
      </c>
      <c r="S948" s="111"/>
      <c r="T948" s="112"/>
      <c r="U948" s="119">
        <f t="shared" si="569"/>
        <v>0</v>
      </c>
      <c r="V948" s="120"/>
      <c r="W948" s="115">
        <f>IFERROR(IF(V948="",0,(SUMIF($G$3:U$3,"金额-入",$G948:U948)-SUMIF($G$3:U$3,"金额-出",$G948:U948))/(SUMIF($G$3:U$3,"数量-入",$G948:U948)-SUMIF($G$3:U$3,"数量-出",$G948:U948))),0)</f>
        <v>0</v>
      </c>
      <c r="X948" s="115">
        <f t="shared" si="570"/>
        <v>0</v>
      </c>
      <c r="Y948" s="121"/>
      <c r="Z948" s="122"/>
      <c r="AA948" s="111"/>
      <c r="AB948" s="112"/>
      <c r="AC948" s="119">
        <f t="shared" si="571"/>
        <v>0</v>
      </c>
      <c r="AD948" s="120"/>
      <c r="AE948" s="115">
        <f>IFERROR(IF(AD948="",0,(SUMIF($G$3:AC$3,"金额-入",$G948:AC948)-SUMIF($G$3:AC$3,"金额-出",$G948:AC948))/(SUMIF($G$3:AC$3,"数量-入",$G948:AC948)-SUMIF($G$3:AC$3,"数量-出",$G948:AC948))),0)</f>
        <v>0</v>
      </c>
      <c r="AF948" s="115">
        <f t="shared" si="572"/>
        <v>0</v>
      </c>
      <c r="AG948" s="121"/>
      <c r="AH948" s="122"/>
      <c r="AI948" s="123"/>
      <c r="AJ948" s="112"/>
      <c r="AK948" s="119">
        <f t="shared" si="573"/>
        <v>0</v>
      </c>
      <c r="AL948" s="124"/>
      <c r="AM948" s="115">
        <f>IFERROR(IF(AL948="",0,(SUMIF($G$3:AK$3,"金额-入",$G948:AK948)-SUMIF($G$3:AK$3,"金额-出",$G948:AK948))/(SUMIF($G$3:AK$3,"数量-入",$G948:AK948)-SUMIF($G$3:AK$3,"数量-出",$G948:AK948))),0)</f>
        <v>0</v>
      </c>
      <c r="AN948" s="115">
        <f t="shared" si="574"/>
        <v>0</v>
      </c>
      <c r="AO948" s="125"/>
      <c r="AP948" s="126"/>
      <c r="AQ948" s="123"/>
      <c r="AR948" s="112"/>
      <c r="AS948" s="119">
        <f t="shared" si="575"/>
        <v>0</v>
      </c>
      <c r="AT948" s="124"/>
      <c r="AU948" s="115">
        <f>IFERROR(IF(AT948="",0,(SUMIF($G$3:AS$3,"金额-入",$G948:AS948)-SUMIF($G$3:AS$3,"金额-出",$G948:AS948))/(SUMIF($G$3:AS$3,"数量-入",$G948:AS948)-SUMIF($G$3:AS$3,"数量-出",$G948:AS948))),0)</f>
        <v>0</v>
      </c>
      <c r="AV948" s="115">
        <f t="shared" si="576"/>
        <v>0</v>
      </c>
      <c r="AW948" s="125"/>
      <c r="AX948" s="126"/>
      <c r="AY948" s="123"/>
      <c r="AZ948" s="112"/>
      <c r="BA948" s="119">
        <f t="shared" si="577"/>
        <v>0</v>
      </c>
      <c r="BB948" s="124"/>
      <c r="BC948" s="115">
        <f>IFERROR(IF(BB948="",0,(SUMIF($G$3:BA$3,"金额-入",$G948:BA948)-SUMIF($G$3:BA$3,"金额-出",$G948:BA948))/(SUMIF($G$3:BA$3,"数量-入",$G948:BA948)-SUMIF($G$3:BA$3,"数量-出",$G948:BA948))),0)</f>
        <v>0</v>
      </c>
      <c r="BD948" s="115">
        <f t="shared" si="578"/>
        <v>0</v>
      </c>
      <c r="BE948" s="125"/>
      <c r="BF948" s="126"/>
      <c r="BG948" s="123"/>
      <c r="BH948" s="112"/>
      <c r="BI948" s="119">
        <f t="shared" si="579"/>
        <v>0</v>
      </c>
      <c r="BJ948" s="124"/>
      <c r="BK948" s="115">
        <f>IFERROR(IF(BJ948="",0,(SUMIF($G$3:BI$3,"金额-入",$G948:BI948)-SUMIF($G$3:BI$3,"金额-出",$G948:BI948))/(SUMIF($G$3:BI$3,"数量-入",$G948:BI948)-SUMIF($G$3:BI$3,"数量-出",$G948:BI948))),0)</f>
        <v>0</v>
      </c>
      <c r="BL948" s="115">
        <f t="shared" si="580"/>
        <v>0</v>
      </c>
      <c r="BM948" s="125"/>
      <c r="BN948" s="126"/>
      <c r="BO948" s="123"/>
      <c r="BP948" s="112"/>
      <c r="BQ948" s="119">
        <f t="shared" si="581"/>
        <v>0</v>
      </c>
      <c r="BR948" s="124"/>
      <c r="BS948" s="115">
        <f>IFERROR(IF(BR948="",0,(SUMIF($G$3:BQ$3,"金额-入",$G948:BQ948)-SUMIF($G$3:BQ$3,"金额-出",$G948:BQ948))/(SUMIF($G$3:BQ$3,"数量-入",$G948:BQ948)-SUMIF($G$3:BQ$3,"数量-出",$G948:BQ948))),0)</f>
        <v>0</v>
      </c>
      <c r="BT948" s="115">
        <f t="shared" si="582"/>
        <v>0</v>
      </c>
      <c r="BU948" s="125"/>
      <c r="BV948" s="126"/>
      <c r="BW948" s="123"/>
      <c r="BX948" s="112"/>
      <c r="BY948" s="119">
        <f t="shared" si="583"/>
        <v>0</v>
      </c>
      <c r="BZ948" s="124"/>
      <c r="CA948" s="115">
        <f>IFERROR(IF(BZ948="",0,(SUMIF($G$3:BY$3,"金额-入",$G948:BY948)-SUMIF($G$3:BY$3,"金额-出",$G948:BY948))/(SUMIF($G$3:BY$3,"数量-入",$G948:BY948)-SUMIF($G$3:BY$3,"数量-出",$G948:BY948))),0)</f>
        <v>0</v>
      </c>
      <c r="CB948" s="115">
        <f t="shared" si="584"/>
        <v>0</v>
      </c>
      <c r="CC948" s="125"/>
      <c r="CD948" s="126"/>
      <c r="CE948" s="123"/>
      <c r="CF948" s="112"/>
      <c r="CG948" s="119">
        <f t="shared" si="585"/>
        <v>0</v>
      </c>
      <c r="CH948" s="124"/>
      <c r="CI948" s="115">
        <f>IFERROR(IF(CH948="",0,(SUMIF($G$3:CG$3,"金额-入",$G948:CG948)-SUMIF($G$3:CG$3,"金额-出",$G948:CG948))/(SUMIF($G$3:CG$3,"数量-入",$G948:CG948)-SUMIF($G$3:CG$3,"数量-出",$G948:CG948))),0)</f>
        <v>0</v>
      </c>
      <c r="CJ948" s="115">
        <f t="shared" si="586"/>
        <v>0</v>
      </c>
      <c r="CK948" s="125"/>
      <c r="CL948" s="126"/>
      <c r="CM948" s="123"/>
      <c r="CN948" s="112"/>
      <c r="CO948" s="119">
        <f t="shared" si="587"/>
        <v>0</v>
      </c>
      <c r="CP948" s="124"/>
      <c r="CQ948" s="115">
        <f>IFERROR(IF(CP948="",0,(SUMIF($G$3:CO$3,"金额-入",$G948:CO948)-SUMIF($G$3:CO$3,"金额-出",$G948:CO948))/(SUMIF($G$3:CO$3,"数量-入",$G948:CO948)-SUMIF($G$3:CO$3,"数量-出",$G948:CO948))),0)</f>
        <v>0</v>
      </c>
      <c r="CR948" s="115">
        <f t="shared" si="588"/>
        <v>0</v>
      </c>
      <c r="CS948" s="125"/>
      <c r="CT948" s="126"/>
      <c r="CU948" s="123"/>
      <c r="CV948" s="112"/>
      <c r="CW948" s="119">
        <f t="shared" si="589"/>
        <v>0</v>
      </c>
      <c r="CX948" s="124"/>
      <c r="CY948" s="115">
        <f>IFERROR(IF(CX948="",0,(SUMIF($G$3:CW$3,"金额-入",$G948:CW948)-SUMIF($G$3:CW$3,"金额-出",$G948:CW948))/(SUMIF($G$3:CW$3,"数量-入",$G948:CW948)-SUMIF($G$3:CW$3,"数量-出",$G948:CW948))),0)</f>
        <v>0</v>
      </c>
      <c r="CZ948" s="115">
        <f t="shared" si="590"/>
        <v>0</v>
      </c>
      <c r="DA948" s="125"/>
      <c r="DB948" s="126"/>
      <c r="DC948" s="123"/>
      <c r="DD948" s="112"/>
      <c r="DE948" s="119">
        <f t="shared" si="591"/>
        <v>0</v>
      </c>
      <c r="DF948" s="124"/>
      <c r="DG948" s="115">
        <f>IFERROR(IF(DF948="",0,(SUMIF($G$3:DE$3,"金额-入",$G948:DE948)-SUMIF($G$3:DE$3,"金额-出",$G948:DE948))/(SUMIF($G$3:DE$3,"数量-入",$G948:DE948)-SUMIF($G$3:DE$3,"数量-出",$G948:DE948))),0)</f>
        <v>0</v>
      </c>
      <c r="DH948" s="115">
        <f t="shared" si="592"/>
        <v>0</v>
      </c>
      <c r="DI948" s="125"/>
      <c r="DJ948" s="126"/>
      <c r="DK948" s="109">
        <f t="array" ref="DK948">MIN(IF(($G$3:$DJ$3="单价")*(G948:DJ948&lt;&gt;0),G948:DJ948))</f>
        <v>0</v>
      </c>
      <c r="DL948" s="97">
        <f t="array" ref="DL948">MAX(IF($G$3:$DJ$3="单价",G948:DJ948))</f>
        <v>0</v>
      </c>
      <c r="DM948" s="115">
        <f t="shared" si="593"/>
        <v>0</v>
      </c>
      <c r="DN948" s="127"/>
      <c r="DO948" s="2"/>
      <c r="DP948" s="11">
        <f t="shared" si="594"/>
        <v>0</v>
      </c>
      <c r="DQ948" s="11">
        <f t="shared" si="595"/>
        <v>0</v>
      </c>
      <c r="DR948" s="11"/>
      <c r="DS948" s="11"/>
      <c r="DT948" s="11"/>
      <c r="DU948" s="2"/>
      <c r="DV948" s="2"/>
      <c r="DW948" s="2"/>
      <c r="DX948" s="2"/>
      <c r="DY948" s="2"/>
    </row>
    <row r="949" spans="1:129" ht="18" hidden="1" customHeight="1" outlineLevel="1" x14ac:dyDescent="0.15">
      <c r="A949" s="2"/>
      <c r="B949" s="53">
        <f t="shared" si="558"/>
        <v>945</v>
      </c>
      <c r="C949" s="5"/>
      <c r="D949" s="6"/>
      <c r="E949" s="7"/>
      <c r="F949" s="8"/>
      <c r="G949" s="111"/>
      <c r="H949" s="112"/>
      <c r="I949" s="113">
        <f t="shared" si="561"/>
        <v>0</v>
      </c>
      <c r="J949" s="114">
        <f t="shared" si="562"/>
        <v>0</v>
      </c>
      <c r="K949" s="115">
        <f t="shared" si="559"/>
        <v>0</v>
      </c>
      <c r="L949" s="113">
        <f t="shared" si="563"/>
        <v>0</v>
      </c>
      <c r="M949" s="114">
        <f t="shared" si="564"/>
        <v>0</v>
      </c>
      <c r="N949" s="115">
        <f t="shared" si="560"/>
        <v>0</v>
      </c>
      <c r="O949" s="113">
        <f t="shared" si="565"/>
        <v>0</v>
      </c>
      <c r="P949" s="116">
        <f t="shared" si="566"/>
        <v>0</v>
      </c>
      <c r="Q949" s="117">
        <f t="shared" si="567"/>
        <v>0</v>
      </c>
      <c r="R949" s="118">
        <f t="shared" si="568"/>
        <v>0</v>
      </c>
      <c r="S949" s="111"/>
      <c r="T949" s="112"/>
      <c r="U949" s="119">
        <f t="shared" si="569"/>
        <v>0</v>
      </c>
      <c r="V949" s="120"/>
      <c r="W949" s="115">
        <f>IFERROR(IF(V949="",0,(SUMIF($G$3:U$3,"金额-入",$G949:U949)-SUMIF($G$3:U$3,"金额-出",$G949:U949))/(SUMIF($G$3:U$3,"数量-入",$G949:U949)-SUMIF($G$3:U$3,"数量-出",$G949:U949))),0)</f>
        <v>0</v>
      </c>
      <c r="X949" s="115">
        <f t="shared" si="570"/>
        <v>0</v>
      </c>
      <c r="Y949" s="121"/>
      <c r="Z949" s="122"/>
      <c r="AA949" s="111"/>
      <c r="AB949" s="112"/>
      <c r="AC949" s="119">
        <f t="shared" si="571"/>
        <v>0</v>
      </c>
      <c r="AD949" s="120"/>
      <c r="AE949" s="115">
        <f>IFERROR(IF(AD949="",0,(SUMIF($G$3:AC$3,"金额-入",$G949:AC949)-SUMIF($G$3:AC$3,"金额-出",$G949:AC949))/(SUMIF($G$3:AC$3,"数量-入",$G949:AC949)-SUMIF($G$3:AC$3,"数量-出",$G949:AC949))),0)</f>
        <v>0</v>
      </c>
      <c r="AF949" s="115">
        <f t="shared" si="572"/>
        <v>0</v>
      </c>
      <c r="AG949" s="121"/>
      <c r="AH949" s="122"/>
      <c r="AI949" s="123"/>
      <c r="AJ949" s="112"/>
      <c r="AK949" s="119">
        <f t="shared" si="573"/>
        <v>0</v>
      </c>
      <c r="AL949" s="124"/>
      <c r="AM949" s="115">
        <f>IFERROR(IF(AL949="",0,(SUMIF($G$3:AK$3,"金额-入",$G949:AK949)-SUMIF($G$3:AK$3,"金额-出",$G949:AK949))/(SUMIF($G$3:AK$3,"数量-入",$G949:AK949)-SUMIF($G$3:AK$3,"数量-出",$G949:AK949))),0)</f>
        <v>0</v>
      </c>
      <c r="AN949" s="115">
        <f t="shared" si="574"/>
        <v>0</v>
      </c>
      <c r="AO949" s="125"/>
      <c r="AP949" s="126"/>
      <c r="AQ949" s="123"/>
      <c r="AR949" s="112"/>
      <c r="AS949" s="119">
        <f t="shared" si="575"/>
        <v>0</v>
      </c>
      <c r="AT949" s="124"/>
      <c r="AU949" s="115">
        <f>IFERROR(IF(AT949="",0,(SUMIF($G$3:AS$3,"金额-入",$G949:AS949)-SUMIF($G$3:AS$3,"金额-出",$G949:AS949))/(SUMIF($G$3:AS$3,"数量-入",$G949:AS949)-SUMIF($G$3:AS$3,"数量-出",$G949:AS949))),0)</f>
        <v>0</v>
      </c>
      <c r="AV949" s="115">
        <f t="shared" si="576"/>
        <v>0</v>
      </c>
      <c r="AW949" s="125"/>
      <c r="AX949" s="126"/>
      <c r="AY949" s="123"/>
      <c r="AZ949" s="112"/>
      <c r="BA949" s="119">
        <f t="shared" si="577"/>
        <v>0</v>
      </c>
      <c r="BB949" s="124"/>
      <c r="BC949" s="115">
        <f>IFERROR(IF(BB949="",0,(SUMIF($G$3:BA$3,"金额-入",$G949:BA949)-SUMIF($G$3:BA$3,"金额-出",$G949:BA949))/(SUMIF($G$3:BA$3,"数量-入",$G949:BA949)-SUMIF($G$3:BA$3,"数量-出",$G949:BA949))),0)</f>
        <v>0</v>
      </c>
      <c r="BD949" s="115">
        <f t="shared" si="578"/>
        <v>0</v>
      </c>
      <c r="BE949" s="125"/>
      <c r="BF949" s="126"/>
      <c r="BG949" s="123"/>
      <c r="BH949" s="112"/>
      <c r="BI949" s="119">
        <f t="shared" si="579"/>
        <v>0</v>
      </c>
      <c r="BJ949" s="124"/>
      <c r="BK949" s="115">
        <f>IFERROR(IF(BJ949="",0,(SUMIF($G$3:BI$3,"金额-入",$G949:BI949)-SUMIF($G$3:BI$3,"金额-出",$G949:BI949))/(SUMIF($G$3:BI$3,"数量-入",$G949:BI949)-SUMIF($G$3:BI$3,"数量-出",$G949:BI949))),0)</f>
        <v>0</v>
      </c>
      <c r="BL949" s="115">
        <f t="shared" si="580"/>
        <v>0</v>
      </c>
      <c r="BM949" s="125"/>
      <c r="BN949" s="126"/>
      <c r="BO949" s="123"/>
      <c r="BP949" s="112"/>
      <c r="BQ949" s="119">
        <f t="shared" si="581"/>
        <v>0</v>
      </c>
      <c r="BR949" s="124"/>
      <c r="BS949" s="115">
        <f>IFERROR(IF(BR949="",0,(SUMIF($G$3:BQ$3,"金额-入",$G949:BQ949)-SUMIF($G$3:BQ$3,"金额-出",$G949:BQ949))/(SUMIF($G$3:BQ$3,"数量-入",$G949:BQ949)-SUMIF($G$3:BQ$3,"数量-出",$G949:BQ949))),0)</f>
        <v>0</v>
      </c>
      <c r="BT949" s="115">
        <f t="shared" si="582"/>
        <v>0</v>
      </c>
      <c r="BU949" s="125"/>
      <c r="BV949" s="126"/>
      <c r="BW949" s="123"/>
      <c r="BX949" s="112"/>
      <c r="BY949" s="119">
        <f t="shared" si="583"/>
        <v>0</v>
      </c>
      <c r="BZ949" s="124"/>
      <c r="CA949" s="115">
        <f>IFERROR(IF(BZ949="",0,(SUMIF($G$3:BY$3,"金额-入",$G949:BY949)-SUMIF($G$3:BY$3,"金额-出",$G949:BY949))/(SUMIF($G$3:BY$3,"数量-入",$G949:BY949)-SUMIF($G$3:BY$3,"数量-出",$G949:BY949))),0)</f>
        <v>0</v>
      </c>
      <c r="CB949" s="115">
        <f t="shared" si="584"/>
        <v>0</v>
      </c>
      <c r="CC949" s="125"/>
      <c r="CD949" s="126"/>
      <c r="CE949" s="123"/>
      <c r="CF949" s="112"/>
      <c r="CG949" s="119">
        <f t="shared" si="585"/>
        <v>0</v>
      </c>
      <c r="CH949" s="124"/>
      <c r="CI949" s="115">
        <f>IFERROR(IF(CH949="",0,(SUMIF($G$3:CG$3,"金额-入",$G949:CG949)-SUMIF($G$3:CG$3,"金额-出",$G949:CG949))/(SUMIF($G$3:CG$3,"数量-入",$G949:CG949)-SUMIF($G$3:CG$3,"数量-出",$G949:CG949))),0)</f>
        <v>0</v>
      </c>
      <c r="CJ949" s="115">
        <f t="shared" si="586"/>
        <v>0</v>
      </c>
      <c r="CK949" s="125"/>
      <c r="CL949" s="126"/>
      <c r="CM949" s="123"/>
      <c r="CN949" s="112"/>
      <c r="CO949" s="119">
        <f t="shared" si="587"/>
        <v>0</v>
      </c>
      <c r="CP949" s="124"/>
      <c r="CQ949" s="115">
        <f>IFERROR(IF(CP949="",0,(SUMIF($G$3:CO$3,"金额-入",$G949:CO949)-SUMIF($G$3:CO$3,"金额-出",$G949:CO949))/(SUMIF($G$3:CO$3,"数量-入",$G949:CO949)-SUMIF($G$3:CO$3,"数量-出",$G949:CO949))),0)</f>
        <v>0</v>
      </c>
      <c r="CR949" s="115">
        <f t="shared" si="588"/>
        <v>0</v>
      </c>
      <c r="CS949" s="125"/>
      <c r="CT949" s="126"/>
      <c r="CU949" s="123"/>
      <c r="CV949" s="112"/>
      <c r="CW949" s="119">
        <f t="shared" si="589"/>
        <v>0</v>
      </c>
      <c r="CX949" s="124"/>
      <c r="CY949" s="115">
        <f>IFERROR(IF(CX949="",0,(SUMIF($G$3:CW$3,"金额-入",$G949:CW949)-SUMIF($G$3:CW$3,"金额-出",$G949:CW949))/(SUMIF($G$3:CW$3,"数量-入",$G949:CW949)-SUMIF($G$3:CW$3,"数量-出",$G949:CW949))),0)</f>
        <v>0</v>
      </c>
      <c r="CZ949" s="115">
        <f t="shared" si="590"/>
        <v>0</v>
      </c>
      <c r="DA949" s="125"/>
      <c r="DB949" s="126"/>
      <c r="DC949" s="123"/>
      <c r="DD949" s="112"/>
      <c r="DE949" s="119">
        <f t="shared" si="591"/>
        <v>0</v>
      </c>
      <c r="DF949" s="124"/>
      <c r="DG949" s="115">
        <f>IFERROR(IF(DF949="",0,(SUMIF($G$3:DE$3,"金额-入",$G949:DE949)-SUMIF($G$3:DE$3,"金额-出",$G949:DE949))/(SUMIF($G$3:DE$3,"数量-入",$G949:DE949)-SUMIF($G$3:DE$3,"数量-出",$G949:DE949))),0)</f>
        <v>0</v>
      </c>
      <c r="DH949" s="115">
        <f t="shared" si="592"/>
        <v>0</v>
      </c>
      <c r="DI949" s="125"/>
      <c r="DJ949" s="126"/>
      <c r="DK949" s="109">
        <f t="array" ref="DK949">MIN(IF(($G$3:$DJ$3="单价")*(G949:DJ949&lt;&gt;0),G949:DJ949))</f>
        <v>0</v>
      </c>
      <c r="DL949" s="97">
        <f t="array" ref="DL949">MAX(IF($G$3:$DJ$3="单价",G949:DJ949))</f>
        <v>0</v>
      </c>
      <c r="DM949" s="115">
        <f t="shared" si="593"/>
        <v>0</v>
      </c>
      <c r="DN949" s="127"/>
      <c r="DO949" s="2"/>
      <c r="DP949" s="11">
        <f t="shared" si="594"/>
        <v>0</v>
      </c>
      <c r="DQ949" s="11">
        <f t="shared" si="595"/>
        <v>0</v>
      </c>
      <c r="DR949" s="11"/>
      <c r="DS949" s="11"/>
      <c r="DT949" s="11"/>
      <c r="DU949" s="2"/>
      <c r="DV949" s="2"/>
      <c r="DW949" s="2"/>
      <c r="DX949" s="2"/>
      <c r="DY949" s="2"/>
    </row>
    <row r="950" spans="1:129" ht="18" hidden="1" customHeight="1" outlineLevel="1" x14ac:dyDescent="0.15">
      <c r="A950" s="2"/>
      <c r="B950" s="53">
        <f t="shared" si="558"/>
        <v>946</v>
      </c>
      <c r="C950" s="5"/>
      <c r="D950" s="6"/>
      <c r="E950" s="7"/>
      <c r="F950" s="8"/>
      <c r="G950" s="111"/>
      <c r="H950" s="112"/>
      <c r="I950" s="113">
        <f t="shared" si="561"/>
        <v>0</v>
      </c>
      <c r="J950" s="114">
        <f t="shared" si="562"/>
        <v>0</v>
      </c>
      <c r="K950" s="115">
        <f t="shared" si="559"/>
        <v>0</v>
      </c>
      <c r="L950" s="113">
        <f t="shared" si="563"/>
        <v>0</v>
      </c>
      <c r="M950" s="114">
        <f t="shared" si="564"/>
        <v>0</v>
      </c>
      <c r="N950" s="115">
        <f t="shared" si="560"/>
        <v>0</v>
      </c>
      <c r="O950" s="113">
        <f t="shared" si="565"/>
        <v>0</v>
      </c>
      <c r="P950" s="116">
        <f t="shared" si="566"/>
        <v>0</v>
      </c>
      <c r="Q950" s="117">
        <f t="shared" si="567"/>
        <v>0</v>
      </c>
      <c r="R950" s="118">
        <f t="shared" si="568"/>
        <v>0</v>
      </c>
      <c r="S950" s="111"/>
      <c r="T950" s="112"/>
      <c r="U950" s="119">
        <f t="shared" si="569"/>
        <v>0</v>
      </c>
      <c r="V950" s="120"/>
      <c r="W950" s="115">
        <f>IFERROR(IF(V950="",0,(SUMIF($G$3:U$3,"金额-入",$G950:U950)-SUMIF($G$3:U$3,"金额-出",$G950:U950))/(SUMIF($G$3:U$3,"数量-入",$G950:U950)-SUMIF($G$3:U$3,"数量-出",$G950:U950))),0)</f>
        <v>0</v>
      </c>
      <c r="X950" s="115">
        <f t="shared" si="570"/>
        <v>0</v>
      </c>
      <c r="Y950" s="121"/>
      <c r="Z950" s="122"/>
      <c r="AA950" s="111"/>
      <c r="AB950" s="112"/>
      <c r="AC950" s="119">
        <f t="shared" si="571"/>
        <v>0</v>
      </c>
      <c r="AD950" s="120"/>
      <c r="AE950" s="115">
        <f>IFERROR(IF(AD950="",0,(SUMIF($G$3:AC$3,"金额-入",$G950:AC950)-SUMIF($G$3:AC$3,"金额-出",$G950:AC950))/(SUMIF($G$3:AC$3,"数量-入",$G950:AC950)-SUMIF($G$3:AC$3,"数量-出",$G950:AC950))),0)</f>
        <v>0</v>
      </c>
      <c r="AF950" s="115">
        <f t="shared" si="572"/>
        <v>0</v>
      </c>
      <c r="AG950" s="121"/>
      <c r="AH950" s="122"/>
      <c r="AI950" s="123"/>
      <c r="AJ950" s="112"/>
      <c r="AK950" s="119">
        <f t="shared" si="573"/>
        <v>0</v>
      </c>
      <c r="AL950" s="124"/>
      <c r="AM950" s="115">
        <f>IFERROR(IF(AL950="",0,(SUMIF($G$3:AK$3,"金额-入",$G950:AK950)-SUMIF($G$3:AK$3,"金额-出",$G950:AK950))/(SUMIF($G$3:AK$3,"数量-入",$G950:AK950)-SUMIF($G$3:AK$3,"数量-出",$G950:AK950))),0)</f>
        <v>0</v>
      </c>
      <c r="AN950" s="115">
        <f t="shared" si="574"/>
        <v>0</v>
      </c>
      <c r="AO950" s="125"/>
      <c r="AP950" s="126"/>
      <c r="AQ950" s="123"/>
      <c r="AR950" s="112"/>
      <c r="AS950" s="119">
        <f t="shared" si="575"/>
        <v>0</v>
      </c>
      <c r="AT950" s="124"/>
      <c r="AU950" s="115">
        <f>IFERROR(IF(AT950="",0,(SUMIF($G$3:AS$3,"金额-入",$G950:AS950)-SUMIF($G$3:AS$3,"金额-出",$G950:AS950))/(SUMIF($G$3:AS$3,"数量-入",$G950:AS950)-SUMIF($G$3:AS$3,"数量-出",$G950:AS950))),0)</f>
        <v>0</v>
      </c>
      <c r="AV950" s="115">
        <f t="shared" si="576"/>
        <v>0</v>
      </c>
      <c r="AW950" s="125"/>
      <c r="AX950" s="126"/>
      <c r="AY950" s="123"/>
      <c r="AZ950" s="112"/>
      <c r="BA950" s="119">
        <f t="shared" si="577"/>
        <v>0</v>
      </c>
      <c r="BB950" s="124"/>
      <c r="BC950" s="115">
        <f>IFERROR(IF(BB950="",0,(SUMIF($G$3:BA$3,"金额-入",$G950:BA950)-SUMIF($G$3:BA$3,"金额-出",$G950:BA950))/(SUMIF($G$3:BA$3,"数量-入",$G950:BA950)-SUMIF($G$3:BA$3,"数量-出",$G950:BA950))),0)</f>
        <v>0</v>
      </c>
      <c r="BD950" s="115">
        <f t="shared" si="578"/>
        <v>0</v>
      </c>
      <c r="BE950" s="125"/>
      <c r="BF950" s="126"/>
      <c r="BG950" s="123"/>
      <c r="BH950" s="112"/>
      <c r="BI950" s="119">
        <f t="shared" si="579"/>
        <v>0</v>
      </c>
      <c r="BJ950" s="124"/>
      <c r="BK950" s="115">
        <f>IFERROR(IF(BJ950="",0,(SUMIF($G$3:BI$3,"金额-入",$G950:BI950)-SUMIF($G$3:BI$3,"金额-出",$G950:BI950))/(SUMIF($G$3:BI$3,"数量-入",$G950:BI950)-SUMIF($G$3:BI$3,"数量-出",$G950:BI950))),0)</f>
        <v>0</v>
      </c>
      <c r="BL950" s="115">
        <f t="shared" si="580"/>
        <v>0</v>
      </c>
      <c r="BM950" s="125"/>
      <c r="BN950" s="126"/>
      <c r="BO950" s="123"/>
      <c r="BP950" s="112"/>
      <c r="BQ950" s="119">
        <f t="shared" si="581"/>
        <v>0</v>
      </c>
      <c r="BR950" s="124"/>
      <c r="BS950" s="115">
        <f>IFERROR(IF(BR950="",0,(SUMIF($G$3:BQ$3,"金额-入",$G950:BQ950)-SUMIF($G$3:BQ$3,"金额-出",$G950:BQ950))/(SUMIF($G$3:BQ$3,"数量-入",$G950:BQ950)-SUMIF($G$3:BQ$3,"数量-出",$G950:BQ950))),0)</f>
        <v>0</v>
      </c>
      <c r="BT950" s="115">
        <f t="shared" si="582"/>
        <v>0</v>
      </c>
      <c r="BU950" s="125"/>
      <c r="BV950" s="126"/>
      <c r="BW950" s="123"/>
      <c r="BX950" s="112"/>
      <c r="BY950" s="119">
        <f t="shared" si="583"/>
        <v>0</v>
      </c>
      <c r="BZ950" s="124"/>
      <c r="CA950" s="115">
        <f>IFERROR(IF(BZ950="",0,(SUMIF($G$3:BY$3,"金额-入",$G950:BY950)-SUMIF($G$3:BY$3,"金额-出",$G950:BY950))/(SUMIF($G$3:BY$3,"数量-入",$G950:BY950)-SUMIF($G$3:BY$3,"数量-出",$G950:BY950))),0)</f>
        <v>0</v>
      </c>
      <c r="CB950" s="115">
        <f t="shared" si="584"/>
        <v>0</v>
      </c>
      <c r="CC950" s="125"/>
      <c r="CD950" s="126"/>
      <c r="CE950" s="123"/>
      <c r="CF950" s="112"/>
      <c r="CG950" s="119">
        <f t="shared" si="585"/>
        <v>0</v>
      </c>
      <c r="CH950" s="124"/>
      <c r="CI950" s="115">
        <f>IFERROR(IF(CH950="",0,(SUMIF($G$3:CG$3,"金额-入",$G950:CG950)-SUMIF($G$3:CG$3,"金额-出",$G950:CG950))/(SUMIF($G$3:CG$3,"数量-入",$G950:CG950)-SUMIF($G$3:CG$3,"数量-出",$G950:CG950))),0)</f>
        <v>0</v>
      </c>
      <c r="CJ950" s="115">
        <f t="shared" si="586"/>
        <v>0</v>
      </c>
      <c r="CK950" s="125"/>
      <c r="CL950" s="126"/>
      <c r="CM950" s="123"/>
      <c r="CN950" s="112"/>
      <c r="CO950" s="119">
        <f t="shared" si="587"/>
        <v>0</v>
      </c>
      <c r="CP950" s="124"/>
      <c r="CQ950" s="115">
        <f>IFERROR(IF(CP950="",0,(SUMIF($G$3:CO$3,"金额-入",$G950:CO950)-SUMIF($G$3:CO$3,"金额-出",$G950:CO950))/(SUMIF($G$3:CO$3,"数量-入",$G950:CO950)-SUMIF($G$3:CO$3,"数量-出",$G950:CO950))),0)</f>
        <v>0</v>
      </c>
      <c r="CR950" s="115">
        <f t="shared" si="588"/>
        <v>0</v>
      </c>
      <c r="CS950" s="125"/>
      <c r="CT950" s="126"/>
      <c r="CU950" s="123"/>
      <c r="CV950" s="112"/>
      <c r="CW950" s="119">
        <f t="shared" si="589"/>
        <v>0</v>
      </c>
      <c r="CX950" s="124"/>
      <c r="CY950" s="115">
        <f>IFERROR(IF(CX950="",0,(SUMIF($G$3:CW$3,"金额-入",$G950:CW950)-SUMIF($G$3:CW$3,"金额-出",$G950:CW950))/(SUMIF($G$3:CW$3,"数量-入",$G950:CW950)-SUMIF($G$3:CW$3,"数量-出",$G950:CW950))),0)</f>
        <v>0</v>
      </c>
      <c r="CZ950" s="115">
        <f t="shared" si="590"/>
        <v>0</v>
      </c>
      <c r="DA950" s="125"/>
      <c r="DB950" s="126"/>
      <c r="DC950" s="123"/>
      <c r="DD950" s="112"/>
      <c r="DE950" s="119">
        <f t="shared" si="591"/>
        <v>0</v>
      </c>
      <c r="DF950" s="124"/>
      <c r="DG950" s="115">
        <f>IFERROR(IF(DF950="",0,(SUMIF($G$3:DE$3,"金额-入",$G950:DE950)-SUMIF($G$3:DE$3,"金额-出",$G950:DE950))/(SUMIF($G$3:DE$3,"数量-入",$G950:DE950)-SUMIF($G$3:DE$3,"数量-出",$G950:DE950))),0)</f>
        <v>0</v>
      </c>
      <c r="DH950" s="115">
        <f t="shared" si="592"/>
        <v>0</v>
      </c>
      <c r="DI950" s="125"/>
      <c r="DJ950" s="126"/>
      <c r="DK950" s="109">
        <f t="array" ref="DK950">MIN(IF(($G$3:$DJ$3="单价")*(G950:DJ950&lt;&gt;0),G950:DJ950))</f>
        <v>0</v>
      </c>
      <c r="DL950" s="97">
        <f t="array" ref="DL950">MAX(IF($G$3:$DJ$3="单价",G950:DJ950))</f>
        <v>0</v>
      </c>
      <c r="DM950" s="115">
        <f t="shared" si="593"/>
        <v>0</v>
      </c>
      <c r="DN950" s="127"/>
      <c r="DO950" s="2"/>
      <c r="DP950" s="11">
        <f t="shared" si="594"/>
        <v>0</v>
      </c>
      <c r="DQ950" s="11">
        <f t="shared" si="595"/>
        <v>0</v>
      </c>
      <c r="DR950" s="11"/>
      <c r="DS950" s="11"/>
      <c r="DT950" s="11"/>
      <c r="DU950" s="2"/>
      <c r="DV950" s="2"/>
      <c r="DW950" s="2"/>
      <c r="DX950" s="2"/>
      <c r="DY950" s="2"/>
    </row>
    <row r="951" spans="1:129" ht="18" hidden="1" customHeight="1" outlineLevel="1" x14ac:dyDescent="0.15">
      <c r="A951" s="2"/>
      <c r="B951" s="53">
        <f t="shared" si="558"/>
        <v>947</v>
      </c>
      <c r="C951" s="5"/>
      <c r="D951" s="6"/>
      <c r="E951" s="7"/>
      <c r="F951" s="8"/>
      <c r="G951" s="111"/>
      <c r="H951" s="112"/>
      <c r="I951" s="113">
        <f t="shared" si="561"/>
        <v>0</v>
      </c>
      <c r="J951" s="114">
        <f t="shared" si="562"/>
        <v>0</v>
      </c>
      <c r="K951" s="115">
        <f t="shared" si="559"/>
        <v>0</v>
      </c>
      <c r="L951" s="113">
        <f t="shared" si="563"/>
        <v>0</v>
      </c>
      <c r="M951" s="114">
        <f t="shared" si="564"/>
        <v>0</v>
      </c>
      <c r="N951" s="115">
        <f t="shared" si="560"/>
        <v>0</v>
      </c>
      <c r="O951" s="113">
        <f t="shared" si="565"/>
        <v>0</v>
      </c>
      <c r="P951" s="116">
        <f t="shared" si="566"/>
        <v>0</v>
      </c>
      <c r="Q951" s="117">
        <f t="shared" si="567"/>
        <v>0</v>
      </c>
      <c r="R951" s="118">
        <f t="shared" si="568"/>
        <v>0</v>
      </c>
      <c r="S951" s="111"/>
      <c r="T951" s="112"/>
      <c r="U951" s="119">
        <f t="shared" si="569"/>
        <v>0</v>
      </c>
      <c r="V951" s="120"/>
      <c r="W951" s="115">
        <f>IFERROR(IF(V951="",0,(SUMIF($G$3:U$3,"金额-入",$G951:U951)-SUMIF($G$3:U$3,"金额-出",$G951:U951))/(SUMIF($G$3:U$3,"数量-入",$G951:U951)-SUMIF($G$3:U$3,"数量-出",$G951:U951))),0)</f>
        <v>0</v>
      </c>
      <c r="X951" s="115">
        <f t="shared" si="570"/>
        <v>0</v>
      </c>
      <c r="Y951" s="121"/>
      <c r="Z951" s="122"/>
      <c r="AA951" s="111"/>
      <c r="AB951" s="112"/>
      <c r="AC951" s="119">
        <f t="shared" si="571"/>
        <v>0</v>
      </c>
      <c r="AD951" s="120"/>
      <c r="AE951" s="115">
        <f>IFERROR(IF(AD951="",0,(SUMIF($G$3:AC$3,"金额-入",$G951:AC951)-SUMIF($G$3:AC$3,"金额-出",$G951:AC951))/(SUMIF($G$3:AC$3,"数量-入",$G951:AC951)-SUMIF($G$3:AC$3,"数量-出",$G951:AC951))),0)</f>
        <v>0</v>
      </c>
      <c r="AF951" s="115">
        <f t="shared" si="572"/>
        <v>0</v>
      </c>
      <c r="AG951" s="121"/>
      <c r="AH951" s="122"/>
      <c r="AI951" s="123"/>
      <c r="AJ951" s="112"/>
      <c r="AK951" s="119">
        <f t="shared" si="573"/>
        <v>0</v>
      </c>
      <c r="AL951" s="124"/>
      <c r="AM951" s="115">
        <f>IFERROR(IF(AL951="",0,(SUMIF($G$3:AK$3,"金额-入",$G951:AK951)-SUMIF($G$3:AK$3,"金额-出",$G951:AK951))/(SUMIF($G$3:AK$3,"数量-入",$G951:AK951)-SUMIF($G$3:AK$3,"数量-出",$G951:AK951))),0)</f>
        <v>0</v>
      </c>
      <c r="AN951" s="115">
        <f t="shared" si="574"/>
        <v>0</v>
      </c>
      <c r="AO951" s="125"/>
      <c r="AP951" s="126"/>
      <c r="AQ951" s="123"/>
      <c r="AR951" s="112"/>
      <c r="AS951" s="119">
        <f t="shared" si="575"/>
        <v>0</v>
      </c>
      <c r="AT951" s="124"/>
      <c r="AU951" s="115">
        <f>IFERROR(IF(AT951="",0,(SUMIF($G$3:AS$3,"金额-入",$G951:AS951)-SUMIF($G$3:AS$3,"金额-出",$G951:AS951))/(SUMIF($G$3:AS$3,"数量-入",$G951:AS951)-SUMIF($G$3:AS$3,"数量-出",$G951:AS951))),0)</f>
        <v>0</v>
      </c>
      <c r="AV951" s="115">
        <f t="shared" si="576"/>
        <v>0</v>
      </c>
      <c r="AW951" s="125"/>
      <c r="AX951" s="126"/>
      <c r="AY951" s="123"/>
      <c r="AZ951" s="112"/>
      <c r="BA951" s="119">
        <f t="shared" si="577"/>
        <v>0</v>
      </c>
      <c r="BB951" s="124"/>
      <c r="BC951" s="115">
        <f>IFERROR(IF(BB951="",0,(SUMIF($G$3:BA$3,"金额-入",$G951:BA951)-SUMIF($G$3:BA$3,"金额-出",$G951:BA951))/(SUMIF($G$3:BA$3,"数量-入",$G951:BA951)-SUMIF($G$3:BA$3,"数量-出",$G951:BA951))),0)</f>
        <v>0</v>
      </c>
      <c r="BD951" s="115">
        <f t="shared" si="578"/>
        <v>0</v>
      </c>
      <c r="BE951" s="125"/>
      <c r="BF951" s="126"/>
      <c r="BG951" s="123"/>
      <c r="BH951" s="112"/>
      <c r="BI951" s="119">
        <f t="shared" si="579"/>
        <v>0</v>
      </c>
      <c r="BJ951" s="124"/>
      <c r="BK951" s="115">
        <f>IFERROR(IF(BJ951="",0,(SUMIF($G$3:BI$3,"金额-入",$G951:BI951)-SUMIF($G$3:BI$3,"金额-出",$G951:BI951))/(SUMIF($G$3:BI$3,"数量-入",$G951:BI951)-SUMIF($G$3:BI$3,"数量-出",$G951:BI951))),0)</f>
        <v>0</v>
      </c>
      <c r="BL951" s="115">
        <f t="shared" si="580"/>
        <v>0</v>
      </c>
      <c r="BM951" s="125"/>
      <c r="BN951" s="126"/>
      <c r="BO951" s="123"/>
      <c r="BP951" s="112"/>
      <c r="BQ951" s="119">
        <f t="shared" si="581"/>
        <v>0</v>
      </c>
      <c r="BR951" s="124"/>
      <c r="BS951" s="115">
        <f>IFERROR(IF(BR951="",0,(SUMIF($G$3:BQ$3,"金额-入",$G951:BQ951)-SUMIF($G$3:BQ$3,"金额-出",$G951:BQ951))/(SUMIF($G$3:BQ$3,"数量-入",$G951:BQ951)-SUMIF($G$3:BQ$3,"数量-出",$G951:BQ951))),0)</f>
        <v>0</v>
      </c>
      <c r="BT951" s="115">
        <f t="shared" si="582"/>
        <v>0</v>
      </c>
      <c r="BU951" s="125"/>
      <c r="BV951" s="126"/>
      <c r="BW951" s="123"/>
      <c r="BX951" s="112"/>
      <c r="BY951" s="119">
        <f t="shared" si="583"/>
        <v>0</v>
      </c>
      <c r="BZ951" s="124"/>
      <c r="CA951" s="115">
        <f>IFERROR(IF(BZ951="",0,(SUMIF($G$3:BY$3,"金额-入",$G951:BY951)-SUMIF($G$3:BY$3,"金额-出",$G951:BY951))/(SUMIF($G$3:BY$3,"数量-入",$G951:BY951)-SUMIF($G$3:BY$3,"数量-出",$G951:BY951))),0)</f>
        <v>0</v>
      </c>
      <c r="CB951" s="115">
        <f t="shared" si="584"/>
        <v>0</v>
      </c>
      <c r="CC951" s="125"/>
      <c r="CD951" s="126"/>
      <c r="CE951" s="123"/>
      <c r="CF951" s="112"/>
      <c r="CG951" s="119">
        <f t="shared" si="585"/>
        <v>0</v>
      </c>
      <c r="CH951" s="124"/>
      <c r="CI951" s="115">
        <f>IFERROR(IF(CH951="",0,(SUMIF($G$3:CG$3,"金额-入",$G951:CG951)-SUMIF($G$3:CG$3,"金额-出",$G951:CG951))/(SUMIF($G$3:CG$3,"数量-入",$G951:CG951)-SUMIF($G$3:CG$3,"数量-出",$G951:CG951))),0)</f>
        <v>0</v>
      </c>
      <c r="CJ951" s="115">
        <f t="shared" si="586"/>
        <v>0</v>
      </c>
      <c r="CK951" s="125"/>
      <c r="CL951" s="126"/>
      <c r="CM951" s="123"/>
      <c r="CN951" s="112"/>
      <c r="CO951" s="119">
        <f t="shared" si="587"/>
        <v>0</v>
      </c>
      <c r="CP951" s="124"/>
      <c r="CQ951" s="115">
        <f>IFERROR(IF(CP951="",0,(SUMIF($G$3:CO$3,"金额-入",$G951:CO951)-SUMIF($G$3:CO$3,"金额-出",$G951:CO951))/(SUMIF($G$3:CO$3,"数量-入",$G951:CO951)-SUMIF($G$3:CO$3,"数量-出",$G951:CO951))),0)</f>
        <v>0</v>
      </c>
      <c r="CR951" s="115">
        <f t="shared" si="588"/>
        <v>0</v>
      </c>
      <c r="CS951" s="125"/>
      <c r="CT951" s="126"/>
      <c r="CU951" s="123"/>
      <c r="CV951" s="112"/>
      <c r="CW951" s="119">
        <f t="shared" si="589"/>
        <v>0</v>
      </c>
      <c r="CX951" s="124"/>
      <c r="CY951" s="115">
        <f>IFERROR(IF(CX951="",0,(SUMIF($G$3:CW$3,"金额-入",$G951:CW951)-SUMIF($G$3:CW$3,"金额-出",$G951:CW951))/(SUMIF($G$3:CW$3,"数量-入",$G951:CW951)-SUMIF($G$3:CW$3,"数量-出",$G951:CW951))),0)</f>
        <v>0</v>
      </c>
      <c r="CZ951" s="115">
        <f t="shared" si="590"/>
        <v>0</v>
      </c>
      <c r="DA951" s="125"/>
      <c r="DB951" s="126"/>
      <c r="DC951" s="123"/>
      <c r="DD951" s="112"/>
      <c r="DE951" s="119">
        <f t="shared" si="591"/>
        <v>0</v>
      </c>
      <c r="DF951" s="124"/>
      <c r="DG951" s="115">
        <f>IFERROR(IF(DF951="",0,(SUMIF($G$3:DE$3,"金额-入",$G951:DE951)-SUMIF($G$3:DE$3,"金额-出",$G951:DE951))/(SUMIF($G$3:DE$3,"数量-入",$G951:DE951)-SUMIF($G$3:DE$3,"数量-出",$G951:DE951))),0)</f>
        <v>0</v>
      </c>
      <c r="DH951" s="115">
        <f t="shared" si="592"/>
        <v>0</v>
      </c>
      <c r="DI951" s="125"/>
      <c r="DJ951" s="126"/>
      <c r="DK951" s="109">
        <f t="array" ref="DK951">MIN(IF(($G$3:$DJ$3="单价")*(G951:DJ951&lt;&gt;0),G951:DJ951))</f>
        <v>0</v>
      </c>
      <c r="DL951" s="97">
        <f t="array" ref="DL951">MAX(IF($G$3:$DJ$3="单价",G951:DJ951))</f>
        <v>0</v>
      </c>
      <c r="DM951" s="115">
        <f t="shared" si="593"/>
        <v>0</v>
      </c>
      <c r="DN951" s="127"/>
      <c r="DO951" s="2"/>
      <c r="DP951" s="11">
        <f t="shared" si="594"/>
        <v>0</v>
      </c>
      <c r="DQ951" s="11">
        <f t="shared" si="595"/>
        <v>0</v>
      </c>
      <c r="DR951" s="11"/>
      <c r="DS951" s="11"/>
      <c r="DT951" s="11"/>
      <c r="DU951" s="2"/>
      <c r="DV951" s="2"/>
      <c r="DW951" s="2"/>
      <c r="DX951" s="2"/>
      <c r="DY951" s="2"/>
    </row>
    <row r="952" spans="1:129" ht="18" hidden="1" customHeight="1" outlineLevel="1" x14ac:dyDescent="0.15">
      <c r="A952" s="2"/>
      <c r="B952" s="53">
        <f t="shared" si="558"/>
        <v>948</v>
      </c>
      <c r="C952" s="5"/>
      <c r="D952" s="6"/>
      <c r="E952" s="7"/>
      <c r="F952" s="8"/>
      <c r="G952" s="111"/>
      <c r="H952" s="112"/>
      <c r="I952" s="113">
        <f t="shared" si="561"/>
        <v>0</v>
      </c>
      <c r="J952" s="114">
        <f t="shared" si="562"/>
        <v>0</v>
      </c>
      <c r="K952" s="115">
        <f t="shared" si="559"/>
        <v>0</v>
      </c>
      <c r="L952" s="113">
        <f t="shared" si="563"/>
        <v>0</v>
      </c>
      <c r="M952" s="114">
        <f t="shared" si="564"/>
        <v>0</v>
      </c>
      <c r="N952" s="115">
        <f t="shared" si="560"/>
        <v>0</v>
      </c>
      <c r="O952" s="113">
        <f t="shared" si="565"/>
        <v>0</v>
      </c>
      <c r="P952" s="116">
        <f t="shared" si="566"/>
        <v>0</v>
      </c>
      <c r="Q952" s="117">
        <f t="shared" si="567"/>
        <v>0</v>
      </c>
      <c r="R952" s="118">
        <f t="shared" si="568"/>
        <v>0</v>
      </c>
      <c r="S952" s="111"/>
      <c r="T952" s="112"/>
      <c r="U952" s="119">
        <f t="shared" si="569"/>
        <v>0</v>
      </c>
      <c r="V952" s="120"/>
      <c r="W952" s="115">
        <f>IFERROR(IF(V952="",0,(SUMIF($G$3:U$3,"金额-入",$G952:U952)-SUMIF($G$3:U$3,"金额-出",$G952:U952))/(SUMIF($G$3:U$3,"数量-入",$G952:U952)-SUMIF($G$3:U$3,"数量-出",$G952:U952))),0)</f>
        <v>0</v>
      </c>
      <c r="X952" s="115">
        <f t="shared" si="570"/>
        <v>0</v>
      </c>
      <c r="Y952" s="121"/>
      <c r="Z952" s="122"/>
      <c r="AA952" s="111"/>
      <c r="AB952" s="112"/>
      <c r="AC952" s="119">
        <f t="shared" si="571"/>
        <v>0</v>
      </c>
      <c r="AD952" s="120"/>
      <c r="AE952" s="115">
        <f>IFERROR(IF(AD952="",0,(SUMIF($G$3:AC$3,"金额-入",$G952:AC952)-SUMIF($G$3:AC$3,"金额-出",$G952:AC952))/(SUMIF($G$3:AC$3,"数量-入",$G952:AC952)-SUMIF($G$3:AC$3,"数量-出",$G952:AC952))),0)</f>
        <v>0</v>
      </c>
      <c r="AF952" s="115">
        <f t="shared" si="572"/>
        <v>0</v>
      </c>
      <c r="AG952" s="121"/>
      <c r="AH952" s="122"/>
      <c r="AI952" s="123"/>
      <c r="AJ952" s="112"/>
      <c r="AK952" s="119">
        <f t="shared" si="573"/>
        <v>0</v>
      </c>
      <c r="AL952" s="124"/>
      <c r="AM952" s="115">
        <f>IFERROR(IF(AL952="",0,(SUMIF($G$3:AK$3,"金额-入",$G952:AK952)-SUMIF($G$3:AK$3,"金额-出",$G952:AK952))/(SUMIF($G$3:AK$3,"数量-入",$G952:AK952)-SUMIF($G$3:AK$3,"数量-出",$G952:AK952))),0)</f>
        <v>0</v>
      </c>
      <c r="AN952" s="115">
        <f t="shared" si="574"/>
        <v>0</v>
      </c>
      <c r="AO952" s="125"/>
      <c r="AP952" s="126"/>
      <c r="AQ952" s="123"/>
      <c r="AR952" s="112"/>
      <c r="AS952" s="119">
        <f t="shared" si="575"/>
        <v>0</v>
      </c>
      <c r="AT952" s="124"/>
      <c r="AU952" s="115">
        <f>IFERROR(IF(AT952="",0,(SUMIF($G$3:AS$3,"金额-入",$G952:AS952)-SUMIF($G$3:AS$3,"金额-出",$G952:AS952))/(SUMIF($G$3:AS$3,"数量-入",$G952:AS952)-SUMIF($G$3:AS$3,"数量-出",$G952:AS952))),0)</f>
        <v>0</v>
      </c>
      <c r="AV952" s="115">
        <f t="shared" si="576"/>
        <v>0</v>
      </c>
      <c r="AW952" s="125"/>
      <c r="AX952" s="126"/>
      <c r="AY952" s="123"/>
      <c r="AZ952" s="112"/>
      <c r="BA952" s="119">
        <f t="shared" si="577"/>
        <v>0</v>
      </c>
      <c r="BB952" s="124"/>
      <c r="BC952" s="115">
        <f>IFERROR(IF(BB952="",0,(SUMIF($G$3:BA$3,"金额-入",$G952:BA952)-SUMIF($G$3:BA$3,"金额-出",$G952:BA952))/(SUMIF($G$3:BA$3,"数量-入",$G952:BA952)-SUMIF($G$3:BA$3,"数量-出",$G952:BA952))),0)</f>
        <v>0</v>
      </c>
      <c r="BD952" s="115">
        <f t="shared" si="578"/>
        <v>0</v>
      </c>
      <c r="BE952" s="125"/>
      <c r="BF952" s="126"/>
      <c r="BG952" s="123"/>
      <c r="BH952" s="112"/>
      <c r="BI952" s="119">
        <f t="shared" si="579"/>
        <v>0</v>
      </c>
      <c r="BJ952" s="124"/>
      <c r="BK952" s="115">
        <f>IFERROR(IF(BJ952="",0,(SUMIF($G$3:BI$3,"金额-入",$G952:BI952)-SUMIF($G$3:BI$3,"金额-出",$G952:BI952))/(SUMIF($G$3:BI$3,"数量-入",$G952:BI952)-SUMIF($G$3:BI$3,"数量-出",$G952:BI952))),0)</f>
        <v>0</v>
      </c>
      <c r="BL952" s="115">
        <f t="shared" si="580"/>
        <v>0</v>
      </c>
      <c r="BM952" s="125"/>
      <c r="BN952" s="126"/>
      <c r="BO952" s="123"/>
      <c r="BP952" s="112"/>
      <c r="BQ952" s="119">
        <f t="shared" si="581"/>
        <v>0</v>
      </c>
      <c r="BR952" s="124"/>
      <c r="BS952" s="115">
        <f>IFERROR(IF(BR952="",0,(SUMIF($G$3:BQ$3,"金额-入",$G952:BQ952)-SUMIF($G$3:BQ$3,"金额-出",$G952:BQ952))/(SUMIF($G$3:BQ$3,"数量-入",$G952:BQ952)-SUMIF($G$3:BQ$3,"数量-出",$G952:BQ952))),0)</f>
        <v>0</v>
      </c>
      <c r="BT952" s="115">
        <f t="shared" si="582"/>
        <v>0</v>
      </c>
      <c r="BU952" s="125"/>
      <c r="BV952" s="126"/>
      <c r="BW952" s="123"/>
      <c r="BX952" s="112"/>
      <c r="BY952" s="119">
        <f t="shared" si="583"/>
        <v>0</v>
      </c>
      <c r="BZ952" s="124"/>
      <c r="CA952" s="115">
        <f>IFERROR(IF(BZ952="",0,(SUMIF($G$3:BY$3,"金额-入",$G952:BY952)-SUMIF($G$3:BY$3,"金额-出",$G952:BY952))/(SUMIF($G$3:BY$3,"数量-入",$G952:BY952)-SUMIF($G$3:BY$3,"数量-出",$G952:BY952))),0)</f>
        <v>0</v>
      </c>
      <c r="CB952" s="115">
        <f t="shared" si="584"/>
        <v>0</v>
      </c>
      <c r="CC952" s="125"/>
      <c r="CD952" s="126"/>
      <c r="CE952" s="123"/>
      <c r="CF952" s="112"/>
      <c r="CG952" s="119">
        <f t="shared" si="585"/>
        <v>0</v>
      </c>
      <c r="CH952" s="124"/>
      <c r="CI952" s="115">
        <f>IFERROR(IF(CH952="",0,(SUMIF($G$3:CG$3,"金额-入",$G952:CG952)-SUMIF($G$3:CG$3,"金额-出",$G952:CG952))/(SUMIF($G$3:CG$3,"数量-入",$G952:CG952)-SUMIF($G$3:CG$3,"数量-出",$G952:CG952))),0)</f>
        <v>0</v>
      </c>
      <c r="CJ952" s="115">
        <f t="shared" si="586"/>
        <v>0</v>
      </c>
      <c r="CK952" s="125"/>
      <c r="CL952" s="126"/>
      <c r="CM952" s="123"/>
      <c r="CN952" s="112"/>
      <c r="CO952" s="119">
        <f t="shared" si="587"/>
        <v>0</v>
      </c>
      <c r="CP952" s="124"/>
      <c r="CQ952" s="115">
        <f>IFERROR(IF(CP952="",0,(SUMIF($G$3:CO$3,"金额-入",$G952:CO952)-SUMIF($G$3:CO$3,"金额-出",$G952:CO952))/(SUMIF($G$3:CO$3,"数量-入",$G952:CO952)-SUMIF($G$3:CO$3,"数量-出",$G952:CO952))),0)</f>
        <v>0</v>
      </c>
      <c r="CR952" s="115">
        <f t="shared" si="588"/>
        <v>0</v>
      </c>
      <c r="CS952" s="125"/>
      <c r="CT952" s="126"/>
      <c r="CU952" s="123"/>
      <c r="CV952" s="112"/>
      <c r="CW952" s="119">
        <f t="shared" si="589"/>
        <v>0</v>
      </c>
      <c r="CX952" s="124"/>
      <c r="CY952" s="115">
        <f>IFERROR(IF(CX952="",0,(SUMIF($G$3:CW$3,"金额-入",$G952:CW952)-SUMIF($G$3:CW$3,"金额-出",$G952:CW952))/(SUMIF($G$3:CW$3,"数量-入",$G952:CW952)-SUMIF($G$3:CW$3,"数量-出",$G952:CW952))),0)</f>
        <v>0</v>
      </c>
      <c r="CZ952" s="115">
        <f t="shared" si="590"/>
        <v>0</v>
      </c>
      <c r="DA952" s="125"/>
      <c r="DB952" s="126"/>
      <c r="DC952" s="123"/>
      <c r="DD952" s="112"/>
      <c r="DE952" s="119">
        <f t="shared" si="591"/>
        <v>0</v>
      </c>
      <c r="DF952" s="124"/>
      <c r="DG952" s="115">
        <f>IFERROR(IF(DF952="",0,(SUMIF($G$3:DE$3,"金额-入",$G952:DE952)-SUMIF($G$3:DE$3,"金额-出",$G952:DE952))/(SUMIF($G$3:DE$3,"数量-入",$G952:DE952)-SUMIF($G$3:DE$3,"数量-出",$G952:DE952))),0)</f>
        <v>0</v>
      </c>
      <c r="DH952" s="115">
        <f t="shared" si="592"/>
        <v>0</v>
      </c>
      <c r="DI952" s="125"/>
      <c r="DJ952" s="126"/>
      <c r="DK952" s="109">
        <f t="array" ref="DK952">MIN(IF(($G$3:$DJ$3="单价")*(G952:DJ952&lt;&gt;0),G952:DJ952))</f>
        <v>0</v>
      </c>
      <c r="DL952" s="97">
        <f t="array" ref="DL952">MAX(IF($G$3:$DJ$3="单价",G952:DJ952))</f>
        <v>0</v>
      </c>
      <c r="DM952" s="115">
        <f t="shared" si="593"/>
        <v>0</v>
      </c>
      <c r="DN952" s="127"/>
      <c r="DO952" s="2"/>
      <c r="DP952" s="11">
        <f t="shared" si="594"/>
        <v>0</v>
      </c>
      <c r="DQ952" s="11">
        <f t="shared" si="595"/>
        <v>0</v>
      </c>
      <c r="DR952" s="11"/>
      <c r="DS952" s="11"/>
      <c r="DT952" s="11"/>
      <c r="DU952" s="2"/>
      <c r="DV952" s="2"/>
      <c r="DW952" s="2"/>
      <c r="DX952" s="2"/>
      <c r="DY952" s="2"/>
    </row>
    <row r="953" spans="1:129" ht="18" hidden="1" customHeight="1" outlineLevel="1" x14ac:dyDescent="0.15">
      <c r="A953" s="2"/>
      <c r="B953" s="53">
        <f t="shared" si="558"/>
        <v>949</v>
      </c>
      <c r="C953" s="5"/>
      <c r="D953" s="6"/>
      <c r="E953" s="7"/>
      <c r="F953" s="8"/>
      <c r="G953" s="111"/>
      <c r="H953" s="112"/>
      <c r="I953" s="113">
        <f t="shared" si="561"/>
        <v>0</v>
      </c>
      <c r="J953" s="114">
        <f t="shared" si="562"/>
        <v>0</v>
      </c>
      <c r="K953" s="115">
        <f t="shared" si="559"/>
        <v>0</v>
      </c>
      <c r="L953" s="113">
        <f t="shared" si="563"/>
        <v>0</v>
      </c>
      <c r="M953" s="114">
        <f t="shared" si="564"/>
        <v>0</v>
      </c>
      <c r="N953" s="115">
        <f t="shared" si="560"/>
        <v>0</v>
      </c>
      <c r="O953" s="113">
        <f t="shared" si="565"/>
        <v>0</v>
      </c>
      <c r="P953" s="116">
        <f t="shared" si="566"/>
        <v>0</v>
      </c>
      <c r="Q953" s="117">
        <f t="shared" si="567"/>
        <v>0</v>
      </c>
      <c r="R953" s="118">
        <f t="shared" si="568"/>
        <v>0</v>
      </c>
      <c r="S953" s="111"/>
      <c r="T953" s="112"/>
      <c r="U953" s="119">
        <f t="shared" si="569"/>
        <v>0</v>
      </c>
      <c r="V953" s="120"/>
      <c r="W953" s="115">
        <f>IFERROR(IF(V953="",0,(SUMIF($G$3:U$3,"金额-入",$G953:U953)-SUMIF($G$3:U$3,"金额-出",$G953:U953))/(SUMIF($G$3:U$3,"数量-入",$G953:U953)-SUMIF($G$3:U$3,"数量-出",$G953:U953))),0)</f>
        <v>0</v>
      </c>
      <c r="X953" s="115">
        <f t="shared" si="570"/>
        <v>0</v>
      </c>
      <c r="Y953" s="121"/>
      <c r="Z953" s="122"/>
      <c r="AA953" s="111"/>
      <c r="AB953" s="112"/>
      <c r="AC953" s="119">
        <f t="shared" si="571"/>
        <v>0</v>
      </c>
      <c r="AD953" s="120"/>
      <c r="AE953" s="115">
        <f>IFERROR(IF(AD953="",0,(SUMIF($G$3:AC$3,"金额-入",$G953:AC953)-SUMIF($G$3:AC$3,"金额-出",$G953:AC953))/(SUMIF($G$3:AC$3,"数量-入",$G953:AC953)-SUMIF($G$3:AC$3,"数量-出",$G953:AC953))),0)</f>
        <v>0</v>
      </c>
      <c r="AF953" s="115">
        <f t="shared" si="572"/>
        <v>0</v>
      </c>
      <c r="AG953" s="121"/>
      <c r="AH953" s="122"/>
      <c r="AI953" s="123"/>
      <c r="AJ953" s="112"/>
      <c r="AK953" s="119">
        <f t="shared" si="573"/>
        <v>0</v>
      </c>
      <c r="AL953" s="124"/>
      <c r="AM953" s="115">
        <f>IFERROR(IF(AL953="",0,(SUMIF($G$3:AK$3,"金额-入",$G953:AK953)-SUMIF($G$3:AK$3,"金额-出",$G953:AK953))/(SUMIF($G$3:AK$3,"数量-入",$G953:AK953)-SUMIF($G$3:AK$3,"数量-出",$G953:AK953))),0)</f>
        <v>0</v>
      </c>
      <c r="AN953" s="115">
        <f t="shared" si="574"/>
        <v>0</v>
      </c>
      <c r="AO953" s="125"/>
      <c r="AP953" s="126"/>
      <c r="AQ953" s="123"/>
      <c r="AR953" s="112"/>
      <c r="AS953" s="119">
        <f t="shared" si="575"/>
        <v>0</v>
      </c>
      <c r="AT953" s="124"/>
      <c r="AU953" s="115">
        <f>IFERROR(IF(AT953="",0,(SUMIF($G$3:AS$3,"金额-入",$G953:AS953)-SUMIF($G$3:AS$3,"金额-出",$G953:AS953))/(SUMIF($G$3:AS$3,"数量-入",$G953:AS953)-SUMIF($G$3:AS$3,"数量-出",$G953:AS953))),0)</f>
        <v>0</v>
      </c>
      <c r="AV953" s="115">
        <f t="shared" si="576"/>
        <v>0</v>
      </c>
      <c r="AW953" s="125"/>
      <c r="AX953" s="126"/>
      <c r="AY953" s="123"/>
      <c r="AZ953" s="112"/>
      <c r="BA953" s="119">
        <f t="shared" si="577"/>
        <v>0</v>
      </c>
      <c r="BB953" s="124"/>
      <c r="BC953" s="115">
        <f>IFERROR(IF(BB953="",0,(SUMIF($G$3:BA$3,"金额-入",$G953:BA953)-SUMIF($G$3:BA$3,"金额-出",$G953:BA953))/(SUMIF($G$3:BA$3,"数量-入",$G953:BA953)-SUMIF($G$3:BA$3,"数量-出",$G953:BA953))),0)</f>
        <v>0</v>
      </c>
      <c r="BD953" s="115">
        <f t="shared" si="578"/>
        <v>0</v>
      </c>
      <c r="BE953" s="125"/>
      <c r="BF953" s="126"/>
      <c r="BG953" s="123"/>
      <c r="BH953" s="112"/>
      <c r="BI953" s="119">
        <f t="shared" si="579"/>
        <v>0</v>
      </c>
      <c r="BJ953" s="124"/>
      <c r="BK953" s="115">
        <f>IFERROR(IF(BJ953="",0,(SUMIF($G$3:BI$3,"金额-入",$G953:BI953)-SUMIF($G$3:BI$3,"金额-出",$G953:BI953))/(SUMIF($G$3:BI$3,"数量-入",$G953:BI953)-SUMIF($G$3:BI$3,"数量-出",$G953:BI953))),0)</f>
        <v>0</v>
      </c>
      <c r="BL953" s="115">
        <f t="shared" si="580"/>
        <v>0</v>
      </c>
      <c r="BM953" s="125"/>
      <c r="BN953" s="126"/>
      <c r="BO953" s="123"/>
      <c r="BP953" s="112"/>
      <c r="BQ953" s="119">
        <f t="shared" si="581"/>
        <v>0</v>
      </c>
      <c r="BR953" s="124"/>
      <c r="BS953" s="115">
        <f>IFERROR(IF(BR953="",0,(SUMIF($G$3:BQ$3,"金额-入",$G953:BQ953)-SUMIF($G$3:BQ$3,"金额-出",$G953:BQ953))/(SUMIF($G$3:BQ$3,"数量-入",$G953:BQ953)-SUMIF($G$3:BQ$3,"数量-出",$G953:BQ953))),0)</f>
        <v>0</v>
      </c>
      <c r="BT953" s="115">
        <f t="shared" si="582"/>
        <v>0</v>
      </c>
      <c r="BU953" s="125"/>
      <c r="BV953" s="126"/>
      <c r="BW953" s="123"/>
      <c r="BX953" s="112"/>
      <c r="BY953" s="119">
        <f t="shared" si="583"/>
        <v>0</v>
      </c>
      <c r="BZ953" s="124"/>
      <c r="CA953" s="115">
        <f>IFERROR(IF(BZ953="",0,(SUMIF($G$3:BY$3,"金额-入",$G953:BY953)-SUMIF($G$3:BY$3,"金额-出",$G953:BY953))/(SUMIF($G$3:BY$3,"数量-入",$G953:BY953)-SUMIF($G$3:BY$3,"数量-出",$G953:BY953))),0)</f>
        <v>0</v>
      </c>
      <c r="CB953" s="115">
        <f t="shared" si="584"/>
        <v>0</v>
      </c>
      <c r="CC953" s="125"/>
      <c r="CD953" s="126"/>
      <c r="CE953" s="123"/>
      <c r="CF953" s="112"/>
      <c r="CG953" s="119">
        <f t="shared" si="585"/>
        <v>0</v>
      </c>
      <c r="CH953" s="124"/>
      <c r="CI953" s="115">
        <f>IFERROR(IF(CH953="",0,(SUMIF($G$3:CG$3,"金额-入",$G953:CG953)-SUMIF($G$3:CG$3,"金额-出",$G953:CG953))/(SUMIF($G$3:CG$3,"数量-入",$G953:CG953)-SUMIF($G$3:CG$3,"数量-出",$G953:CG953))),0)</f>
        <v>0</v>
      </c>
      <c r="CJ953" s="115">
        <f t="shared" si="586"/>
        <v>0</v>
      </c>
      <c r="CK953" s="125"/>
      <c r="CL953" s="126"/>
      <c r="CM953" s="123"/>
      <c r="CN953" s="112"/>
      <c r="CO953" s="119">
        <f t="shared" si="587"/>
        <v>0</v>
      </c>
      <c r="CP953" s="124"/>
      <c r="CQ953" s="115">
        <f>IFERROR(IF(CP953="",0,(SUMIF($G$3:CO$3,"金额-入",$G953:CO953)-SUMIF($G$3:CO$3,"金额-出",$G953:CO953))/(SUMIF($G$3:CO$3,"数量-入",$G953:CO953)-SUMIF($G$3:CO$3,"数量-出",$G953:CO953))),0)</f>
        <v>0</v>
      </c>
      <c r="CR953" s="115">
        <f t="shared" si="588"/>
        <v>0</v>
      </c>
      <c r="CS953" s="125"/>
      <c r="CT953" s="126"/>
      <c r="CU953" s="123"/>
      <c r="CV953" s="112"/>
      <c r="CW953" s="119">
        <f t="shared" si="589"/>
        <v>0</v>
      </c>
      <c r="CX953" s="124"/>
      <c r="CY953" s="115">
        <f>IFERROR(IF(CX953="",0,(SUMIF($G$3:CW$3,"金额-入",$G953:CW953)-SUMIF($G$3:CW$3,"金额-出",$G953:CW953))/(SUMIF($G$3:CW$3,"数量-入",$G953:CW953)-SUMIF($G$3:CW$3,"数量-出",$G953:CW953))),0)</f>
        <v>0</v>
      </c>
      <c r="CZ953" s="115">
        <f t="shared" si="590"/>
        <v>0</v>
      </c>
      <c r="DA953" s="125"/>
      <c r="DB953" s="126"/>
      <c r="DC953" s="123"/>
      <c r="DD953" s="112"/>
      <c r="DE953" s="119">
        <f t="shared" si="591"/>
        <v>0</v>
      </c>
      <c r="DF953" s="124"/>
      <c r="DG953" s="115">
        <f>IFERROR(IF(DF953="",0,(SUMIF($G$3:DE$3,"金额-入",$G953:DE953)-SUMIF($G$3:DE$3,"金额-出",$G953:DE953))/(SUMIF($G$3:DE$3,"数量-入",$G953:DE953)-SUMIF($G$3:DE$3,"数量-出",$G953:DE953))),0)</f>
        <v>0</v>
      </c>
      <c r="DH953" s="115">
        <f t="shared" si="592"/>
        <v>0</v>
      </c>
      <c r="DI953" s="125"/>
      <c r="DJ953" s="126"/>
      <c r="DK953" s="109">
        <f t="array" ref="DK953">MIN(IF(($G$3:$DJ$3="单价")*(G953:DJ953&lt;&gt;0),G953:DJ953))</f>
        <v>0</v>
      </c>
      <c r="DL953" s="97">
        <f t="array" ref="DL953">MAX(IF($G$3:$DJ$3="单价",G953:DJ953))</f>
        <v>0</v>
      </c>
      <c r="DM953" s="115">
        <f t="shared" si="593"/>
        <v>0</v>
      </c>
      <c r="DN953" s="127"/>
      <c r="DO953" s="2"/>
      <c r="DP953" s="11">
        <f t="shared" si="594"/>
        <v>0</v>
      </c>
      <c r="DQ953" s="11">
        <f t="shared" si="595"/>
        <v>0</v>
      </c>
      <c r="DR953" s="11"/>
      <c r="DS953" s="11"/>
      <c r="DT953" s="11"/>
      <c r="DU953" s="2"/>
      <c r="DV953" s="2"/>
      <c r="DW953" s="2"/>
      <c r="DX953" s="2"/>
      <c r="DY953" s="2"/>
    </row>
    <row r="954" spans="1:129" ht="18" hidden="1" customHeight="1" outlineLevel="1" x14ac:dyDescent="0.15">
      <c r="A954" s="2"/>
      <c r="B954" s="53">
        <f t="shared" si="558"/>
        <v>950</v>
      </c>
      <c r="C954" s="5"/>
      <c r="D954" s="6"/>
      <c r="E954" s="7"/>
      <c r="F954" s="8"/>
      <c r="G954" s="111"/>
      <c r="H954" s="112"/>
      <c r="I954" s="113">
        <f t="shared" si="561"/>
        <v>0</v>
      </c>
      <c r="J954" s="114">
        <f t="shared" si="562"/>
        <v>0</v>
      </c>
      <c r="K954" s="115">
        <f t="shared" si="559"/>
        <v>0</v>
      </c>
      <c r="L954" s="113">
        <f t="shared" si="563"/>
        <v>0</v>
      </c>
      <c r="M954" s="114">
        <f t="shared" si="564"/>
        <v>0</v>
      </c>
      <c r="N954" s="115">
        <f t="shared" si="560"/>
        <v>0</v>
      </c>
      <c r="O954" s="113">
        <f t="shared" si="565"/>
        <v>0</v>
      </c>
      <c r="P954" s="116">
        <f t="shared" si="566"/>
        <v>0</v>
      </c>
      <c r="Q954" s="117">
        <f t="shared" si="567"/>
        <v>0</v>
      </c>
      <c r="R954" s="118">
        <f t="shared" si="568"/>
        <v>0</v>
      </c>
      <c r="S954" s="111"/>
      <c r="T954" s="112"/>
      <c r="U954" s="119">
        <f t="shared" si="569"/>
        <v>0</v>
      </c>
      <c r="V954" s="120"/>
      <c r="W954" s="115">
        <f>IFERROR(IF(V954="",0,(SUMIF($G$3:U$3,"金额-入",$G954:U954)-SUMIF($G$3:U$3,"金额-出",$G954:U954))/(SUMIF($G$3:U$3,"数量-入",$G954:U954)-SUMIF($G$3:U$3,"数量-出",$G954:U954))),0)</f>
        <v>0</v>
      </c>
      <c r="X954" s="115">
        <f t="shared" si="570"/>
        <v>0</v>
      </c>
      <c r="Y954" s="121"/>
      <c r="Z954" s="122"/>
      <c r="AA954" s="111"/>
      <c r="AB954" s="112"/>
      <c r="AC954" s="119">
        <f t="shared" si="571"/>
        <v>0</v>
      </c>
      <c r="AD954" s="120"/>
      <c r="AE954" s="115">
        <f>IFERROR(IF(AD954="",0,(SUMIF($G$3:AC$3,"金额-入",$G954:AC954)-SUMIF($G$3:AC$3,"金额-出",$G954:AC954))/(SUMIF($G$3:AC$3,"数量-入",$G954:AC954)-SUMIF($G$3:AC$3,"数量-出",$G954:AC954))),0)</f>
        <v>0</v>
      </c>
      <c r="AF954" s="115">
        <f t="shared" si="572"/>
        <v>0</v>
      </c>
      <c r="AG954" s="121"/>
      <c r="AH954" s="122"/>
      <c r="AI954" s="123"/>
      <c r="AJ954" s="112"/>
      <c r="AK954" s="119">
        <f t="shared" si="573"/>
        <v>0</v>
      </c>
      <c r="AL954" s="124"/>
      <c r="AM954" s="115">
        <f>IFERROR(IF(AL954="",0,(SUMIF($G$3:AK$3,"金额-入",$G954:AK954)-SUMIF($G$3:AK$3,"金额-出",$G954:AK954))/(SUMIF($G$3:AK$3,"数量-入",$G954:AK954)-SUMIF($G$3:AK$3,"数量-出",$G954:AK954))),0)</f>
        <v>0</v>
      </c>
      <c r="AN954" s="115">
        <f t="shared" si="574"/>
        <v>0</v>
      </c>
      <c r="AO954" s="125"/>
      <c r="AP954" s="126"/>
      <c r="AQ954" s="123"/>
      <c r="AR954" s="112"/>
      <c r="AS954" s="119">
        <f t="shared" si="575"/>
        <v>0</v>
      </c>
      <c r="AT954" s="124"/>
      <c r="AU954" s="115">
        <f>IFERROR(IF(AT954="",0,(SUMIF($G$3:AS$3,"金额-入",$G954:AS954)-SUMIF($G$3:AS$3,"金额-出",$G954:AS954))/(SUMIF($G$3:AS$3,"数量-入",$G954:AS954)-SUMIF($G$3:AS$3,"数量-出",$G954:AS954))),0)</f>
        <v>0</v>
      </c>
      <c r="AV954" s="115">
        <f t="shared" si="576"/>
        <v>0</v>
      </c>
      <c r="AW954" s="125"/>
      <c r="AX954" s="126"/>
      <c r="AY954" s="123"/>
      <c r="AZ954" s="112"/>
      <c r="BA954" s="119">
        <f t="shared" si="577"/>
        <v>0</v>
      </c>
      <c r="BB954" s="124"/>
      <c r="BC954" s="115">
        <f>IFERROR(IF(BB954="",0,(SUMIF($G$3:BA$3,"金额-入",$G954:BA954)-SUMIF($G$3:BA$3,"金额-出",$G954:BA954))/(SUMIF($G$3:BA$3,"数量-入",$G954:BA954)-SUMIF($G$3:BA$3,"数量-出",$G954:BA954))),0)</f>
        <v>0</v>
      </c>
      <c r="BD954" s="115">
        <f t="shared" si="578"/>
        <v>0</v>
      </c>
      <c r="BE954" s="125"/>
      <c r="BF954" s="126"/>
      <c r="BG954" s="123"/>
      <c r="BH954" s="112"/>
      <c r="BI954" s="119">
        <f t="shared" si="579"/>
        <v>0</v>
      </c>
      <c r="BJ954" s="124"/>
      <c r="BK954" s="115">
        <f>IFERROR(IF(BJ954="",0,(SUMIF($G$3:BI$3,"金额-入",$G954:BI954)-SUMIF($G$3:BI$3,"金额-出",$G954:BI954))/(SUMIF($G$3:BI$3,"数量-入",$G954:BI954)-SUMIF($G$3:BI$3,"数量-出",$G954:BI954))),0)</f>
        <v>0</v>
      </c>
      <c r="BL954" s="115">
        <f t="shared" si="580"/>
        <v>0</v>
      </c>
      <c r="BM954" s="125"/>
      <c r="BN954" s="126"/>
      <c r="BO954" s="123"/>
      <c r="BP954" s="112"/>
      <c r="BQ954" s="119">
        <f t="shared" si="581"/>
        <v>0</v>
      </c>
      <c r="BR954" s="124"/>
      <c r="BS954" s="115">
        <f>IFERROR(IF(BR954="",0,(SUMIF($G$3:BQ$3,"金额-入",$G954:BQ954)-SUMIF($G$3:BQ$3,"金额-出",$G954:BQ954))/(SUMIF($G$3:BQ$3,"数量-入",$G954:BQ954)-SUMIF($G$3:BQ$3,"数量-出",$G954:BQ954))),0)</f>
        <v>0</v>
      </c>
      <c r="BT954" s="115">
        <f t="shared" si="582"/>
        <v>0</v>
      </c>
      <c r="BU954" s="125"/>
      <c r="BV954" s="126"/>
      <c r="BW954" s="123"/>
      <c r="BX954" s="112"/>
      <c r="BY954" s="119">
        <f t="shared" si="583"/>
        <v>0</v>
      </c>
      <c r="BZ954" s="124"/>
      <c r="CA954" s="115">
        <f>IFERROR(IF(BZ954="",0,(SUMIF($G$3:BY$3,"金额-入",$G954:BY954)-SUMIF($G$3:BY$3,"金额-出",$G954:BY954))/(SUMIF($G$3:BY$3,"数量-入",$G954:BY954)-SUMIF($G$3:BY$3,"数量-出",$G954:BY954))),0)</f>
        <v>0</v>
      </c>
      <c r="CB954" s="115">
        <f t="shared" si="584"/>
        <v>0</v>
      </c>
      <c r="CC954" s="125"/>
      <c r="CD954" s="126"/>
      <c r="CE954" s="123"/>
      <c r="CF954" s="112"/>
      <c r="CG954" s="119">
        <f t="shared" si="585"/>
        <v>0</v>
      </c>
      <c r="CH954" s="124"/>
      <c r="CI954" s="115">
        <f>IFERROR(IF(CH954="",0,(SUMIF($G$3:CG$3,"金额-入",$G954:CG954)-SUMIF($G$3:CG$3,"金额-出",$G954:CG954))/(SUMIF($G$3:CG$3,"数量-入",$G954:CG954)-SUMIF($G$3:CG$3,"数量-出",$G954:CG954))),0)</f>
        <v>0</v>
      </c>
      <c r="CJ954" s="115">
        <f t="shared" si="586"/>
        <v>0</v>
      </c>
      <c r="CK954" s="125"/>
      <c r="CL954" s="126"/>
      <c r="CM954" s="123"/>
      <c r="CN954" s="112"/>
      <c r="CO954" s="119">
        <f t="shared" si="587"/>
        <v>0</v>
      </c>
      <c r="CP954" s="124"/>
      <c r="CQ954" s="115">
        <f>IFERROR(IF(CP954="",0,(SUMIF($G$3:CO$3,"金额-入",$G954:CO954)-SUMIF($G$3:CO$3,"金额-出",$G954:CO954))/(SUMIF($G$3:CO$3,"数量-入",$G954:CO954)-SUMIF($G$3:CO$3,"数量-出",$G954:CO954))),0)</f>
        <v>0</v>
      </c>
      <c r="CR954" s="115">
        <f t="shared" si="588"/>
        <v>0</v>
      </c>
      <c r="CS954" s="125"/>
      <c r="CT954" s="126"/>
      <c r="CU954" s="123"/>
      <c r="CV954" s="112"/>
      <c r="CW954" s="119">
        <f t="shared" si="589"/>
        <v>0</v>
      </c>
      <c r="CX954" s="124"/>
      <c r="CY954" s="115">
        <f>IFERROR(IF(CX954="",0,(SUMIF($G$3:CW$3,"金额-入",$G954:CW954)-SUMIF($G$3:CW$3,"金额-出",$G954:CW954))/(SUMIF($G$3:CW$3,"数量-入",$G954:CW954)-SUMIF($G$3:CW$3,"数量-出",$G954:CW954))),0)</f>
        <v>0</v>
      </c>
      <c r="CZ954" s="115">
        <f t="shared" si="590"/>
        <v>0</v>
      </c>
      <c r="DA954" s="125"/>
      <c r="DB954" s="126"/>
      <c r="DC954" s="123"/>
      <c r="DD954" s="112"/>
      <c r="DE954" s="119">
        <f t="shared" si="591"/>
        <v>0</v>
      </c>
      <c r="DF954" s="124"/>
      <c r="DG954" s="115">
        <f>IFERROR(IF(DF954="",0,(SUMIF($G$3:DE$3,"金额-入",$G954:DE954)-SUMIF($G$3:DE$3,"金额-出",$G954:DE954))/(SUMIF($G$3:DE$3,"数量-入",$G954:DE954)-SUMIF($G$3:DE$3,"数量-出",$G954:DE954))),0)</f>
        <v>0</v>
      </c>
      <c r="DH954" s="115">
        <f t="shared" si="592"/>
        <v>0</v>
      </c>
      <c r="DI954" s="125"/>
      <c r="DJ954" s="126"/>
      <c r="DK954" s="109">
        <f t="array" ref="DK954">MIN(IF(($G$3:$DJ$3="单价")*(G954:DJ954&lt;&gt;0),G954:DJ954))</f>
        <v>0</v>
      </c>
      <c r="DL954" s="97">
        <f t="array" ref="DL954">MAX(IF($G$3:$DJ$3="单价",G954:DJ954))</f>
        <v>0</v>
      </c>
      <c r="DM954" s="115">
        <f t="shared" si="593"/>
        <v>0</v>
      </c>
      <c r="DN954" s="127"/>
      <c r="DO954" s="2"/>
      <c r="DP954" s="11">
        <f t="shared" si="594"/>
        <v>0</v>
      </c>
      <c r="DQ954" s="11">
        <f t="shared" si="595"/>
        <v>0</v>
      </c>
      <c r="DR954" s="11"/>
      <c r="DS954" s="11"/>
      <c r="DT954" s="11"/>
      <c r="DU954" s="2"/>
      <c r="DV954" s="2"/>
      <c r="DW954" s="2"/>
      <c r="DX954" s="2"/>
      <c r="DY954" s="2"/>
    </row>
    <row r="955" spans="1:129" ht="18" hidden="1" customHeight="1" outlineLevel="1" x14ac:dyDescent="0.15">
      <c r="A955" s="2"/>
      <c r="B955" s="53">
        <f t="shared" si="558"/>
        <v>951</v>
      </c>
      <c r="C955" s="5"/>
      <c r="D955" s="6"/>
      <c r="E955" s="7"/>
      <c r="F955" s="8"/>
      <c r="G955" s="111"/>
      <c r="H955" s="112"/>
      <c r="I955" s="113">
        <f t="shared" si="561"/>
        <v>0</v>
      </c>
      <c r="J955" s="114">
        <f t="shared" si="562"/>
        <v>0</v>
      </c>
      <c r="K955" s="115">
        <f t="shared" si="559"/>
        <v>0</v>
      </c>
      <c r="L955" s="113">
        <f t="shared" si="563"/>
        <v>0</v>
      </c>
      <c r="M955" s="114">
        <f t="shared" si="564"/>
        <v>0</v>
      </c>
      <c r="N955" s="115">
        <f t="shared" si="560"/>
        <v>0</v>
      </c>
      <c r="O955" s="113">
        <f t="shared" si="565"/>
        <v>0</v>
      </c>
      <c r="P955" s="116">
        <f t="shared" si="566"/>
        <v>0</v>
      </c>
      <c r="Q955" s="117">
        <f t="shared" si="567"/>
        <v>0</v>
      </c>
      <c r="R955" s="118">
        <f t="shared" si="568"/>
        <v>0</v>
      </c>
      <c r="S955" s="111"/>
      <c r="T955" s="112"/>
      <c r="U955" s="119">
        <f t="shared" si="569"/>
        <v>0</v>
      </c>
      <c r="V955" s="120"/>
      <c r="W955" s="115">
        <f>IFERROR(IF(V955="",0,(SUMIF($G$3:U$3,"金额-入",$G955:U955)-SUMIF($G$3:U$3,"金额-出",$G955:U955))/(SUMIF($G$3:U$3,"数量-入",$G955:U955)-SUMIF($G$3:U$3,"数量-出",$G955:U955))),0)</f>
        <v>0</v>
      </c>
      <c r="X955" s="115">
        <f t="shared" si="570"/>
        <v>0</v>
      </c>
      <c r="Y955" s="121"/>
      <c r="Z955" s="122"/>
      <c r="AA955" s="111"/>
      <c r="AB955" s="112"/>
      <c r="AC955" s="119">
        <f t="shared" si="571"/>
        <v>0</v>
      </c>
      <c r="AD955" s="120"/>
      <c r="AE955" s="115">
        <f>IFERROR(IF(AD955="",0,(SUMIF($G$3:AC$3,"金额-入",$G955:AC955)-SUMIF($G$3:AC$3,"金额-出",$G955:AC955))/(SUMIF($G$3:AC$3,"数量-入",$G955:AC955)-SUMIF($G$3:AC$3,"数量-出",$G955:AC955))),0)</f>
        <v>0</v>
      </c>
      <c r="AF955" s="115">
        <f t="shared" si="572"/>
        <v>0</v>
      </c>
      <c r="AG955" s="121"/>
      <c r="AH955" s="122"/>
      <c r="AI955" s="123"/>
      <c r="AJ955" s="112"/>
      <c r="AK955" s="119">
        <f t="shared" si="573"/>
        <v>0</v>
      </c>
      <c r="AL955" s="124"/>
      <c r="AM955" s="115">
        <f>IFERROR(IF(AL955="",0,(SUMIF($G$3:AK$3,"金额-入",$G955:AK955)-SUMIF($G$3:AK$3,"金额-出",$G955:AK955))/(SUMIF($G$3:AK$3,"数量-入",$G955:AK955)-SUMIF($G$3:AK$3,"数量-出",$G955:AK955))),0)</f>
        <v>0</v>
      </c>
      <c r="AN955" s="115">
        <f t="shared" si="574"/>
        <v>0</v>
      </c>
      <c r="AO955" s="125"/>
      <c r="AP955" s="126"/>
      <c r="AQ955" s="123"/>
      <c r="AR955" s="112"/>
      <c r="AS955" s="119">
        <f t="shared" si="575"/>
        <v>0</v>
      </c>
      <c r="AT955" s="124"/>
      <c r="AU955" s="115">
        <f>IFERROR(IF(AT955="",0,(SUMIF($G$3:AS$3,"金额-入",$G955:AS955)-SUMIF($G$3:AS$3,"金额-出",$G955:AS955))/(SUMIF($G$3:AS$3,"数量-入",$G955:AS955)-SUMIF($G$3:AS$3,"数量-出",$G955:AS955))),0)</f>
        <v>0</v>
      </c>
      <c r="AV955" s="115">
        <f t="shared" si="576"/>
        <v>0</v>
      </c>
      <c r="AW955" s="125"/>
      <c r="AX955" s="126"/>
      <c r="AY955" s="123"/>
      <c r="AZ955" s="112"/>
      <c r="BA955" s="119">
        <f t="shared" si="577"/>
        <v>0</v>
      </c>
      <c r="BB955" s="124"/>
      <c r="BC955" s="115">
        <f>IFERROR(IF(BB955="",0,(SUMIF($G$3:BA$3,"金额-入",$G955:BA955)-SUMIF($G$3:BA$3,"金额-出",$G955:BA955))/(SUMIF($G$3:BA$3,"数量-入",$G955:BA955)-SUMIF($G$3:BA$3,"数量-出",$G955:BA955))),0)</f>
        <v>0</v>
      </c>
      <c r="BD955" s="115">
        <f t="shared" si="578"/>
        <v>0</v>
      </c>
      <c r="BE955" s="125"/>
      <c r="BF955" s="126"/>
      <c r="BG955" s="123"/>
      <c r="BH955" s="112"/>
      <c r="BI955" s="119">
        <f t="shared" si="579"/>
        <v>0</v>
      </c>
      <c r="BJ955" s="124"/>
      <c r="BK955" s="115">
        <f>IFERROR(IF(BJ955="",0,(SUMIF($G$3:BI$3,"金额-入",$G955:BI955)-SUMIF($G$3:BI$3,"金额-出",$G955:BI955))/(SUMIF($G$3:BI$3,"数量-入",$G955:BI955)-SUMIF($G$3:BI$3,"数量-出",$G955:BI955))),0)</f>
        <v>0</v>
      </c>
      <c r="BL955" s="115">
        <f t="shared" si="580"/>
        <v>0</v>
      </c>
      <c r="BM955" s="125"/>
      <c r="BN955" s="126"/>
      <c r="BO955" s="123"/>
      <c r="BP955" s="112"/>
      <c r="BQ955" s="119">
        <f t="shared" si="581"/>
        <v>0</v>
      </c>
      <c r="BR955" s="124"/>
      <c r="BS955" s="115">
        <f>IFERROR(IF(BR955="",0,(SUMIF($G$3:BQ$3,"金额-入",$G955:BQ955)-SUMIF($G$3:BQ$3,"金额-出",$G955:BQ955))/(SUMIF($G$3:BQ$3,"数量-入",$G955:BQ955)-SUMIF($G$3:BQ$3,"数量-出",$G955:BQ955))),0)</f>
        <v>0</v>
      </c>
      <c r="BT955" s="115">
        <f t="shared" si="582"/>
        <v>0</v>
      </c>
      <c r="BU955" s="125"/>
      <c r="BV955" s="126"/>
      <c r="BW955" s="123"/>
      <c r="BX955" s="112"/>
      <c r="BY955" s="119">
        <f t="shared" si="583"/>
        <v>0</v>
      </c>
      <c r="BZ955" s="124"/>
      <c r="CA955" s="115">
        <f>IFERROR(IF(BZ955="",0,(SUMIF($G$3:BY$3,"金额-入",$G955:BY955)-SUMIF($G$3:BY$3,"金额-出",$G955:BY955))/(SUMIF($G$3:BY$3,"数量-入",$G955:BY955)-SUMIF($G$3:BY$3,"数量-出",$G955:BY955))),0)</f>
        <v>0</v>
      </c>
      <c r="CB955" s="115">
        <f t="shared" si="584"/>
        <v>0</v>
      </c>
      <c r="CC955" s="125"/>
      <c r="CD955" s="126"/>
      <c r="CE955" s="123"/>
      <c r="CF955" s="112"/>
      <c r="CG955" s="119">
        <f t="shared" si="585"/>
        <v>0</v>
      </c>
      <c r="CH955" s="124"/>
      <c r="CI955" s="115">
        <f>IFERROR(IF(CH955="",0,(SUMIF($G$3:CG$3,"金额-入",$G955:CG955)-SUMIF($G$3:CG$3,"金额-出",$G955:CG955))/(SUMIF($G$3:CG$3,"数量-入",$G955:CG955)-SUMIF($G$3:CG$3,"数量-出",$G955:CG955))),0)</f>
        <v>0</v>
      </c>
      <c r="CJ955" s="115">
        <f t="shared" si="586"/>
        <v>0</v>
      </c>
      <c r="CK955" s="125"/>
      <c r="CL955" s="126"/>
      <c r="CM955" s="123"/>
      <c r="CN955" s="112"/>
      <c r="CO955" s="119">
        <f t="shared" si="587"/>
        <v>0</v>
      </c>
      <c r="CP955" s="124"/>
      <c r="CQ955" s="115">
        <f>IFERROR(IF(CP955="",0,(SUMIF($G$3:CO$3,"金额-入",$G955:CO955)-SUMIF($G$3:CO$3,"金额-出",$G955:CO955))/(SUMIF($G$3:CO$3,"数量-入",$G955:CO955)-SUMIF($G$3:CO$3,"数量-出",$G955:CO955))),0)</f>
        <v>0</v>
      </c>
      <c r="CR955" s="115">
        <f t="shared" si="588"/>
        <v>0</v>
      </c>
      <c r="CS955" s="125"/>
      <c r="CT955" s="126"/>
      <c r="CU955" s="123"/>
      <c r="CV955" s="112"/>
      <c r="CW955" s="119">
        <f t="shared" si="589"/>
        <v>0</v>
      </c>
      <c r="CX955" s="124"/>
      <c r="CY955" s="115">
        <f>IFERROR(IF(CX955="",0,(SUMIF($G$3:CW$3,"金额-入",$G955:CW955)-SUMIF($G$3:CW$3,"金额-出",$G955:CW955))/(SUMIF($G$3:CW$3,"数量-入",$G955:CW955)-SUMIF($G$3:CW$3,"数量-出",$G955:CW955))),0)</f>
        <v>0</v>
      </c>
      <c r="CZ955" s="115">
        <f t="shared" si="590"/>
        <v>0</v>
      </c>
      <c r="DA955" s="125"/>
      <c r="DB955" s="126"/>
      <c r="DC955" s="123"/>
      <c r="DD955" s="112"/>
      <c r="DE955" s="119">
        <f t="shared" si="591"/>
        <v>0</v>
      </c>
      <c r="DF955" s="124"/>
      <c r="DG955" s="115">
        <f>IFERROR(IF(DF955="",0,(SUMIF($G$3:DE$3,"金额-入",$G955:DE955)-SUMIF($G$3:DE$3,"金额-出",$G955:DE955))/(SUMIF($G$3:DE$3,"数量-入",$G955:DE955)-SUMIF($G$3:DE$3,"数量-出",$G955:DE955))),0)</f>
        <v>0</v>
      </c>
      <c r="DH955" s="115">
        <f t="shared" si="592"/>
        <v>0</v>
      </c>
      <c r="DI955" s="125"/>
      <c r="DJ955" s="126"/>
      <c r="DK955" s="109">
        <f t="array" ref="DK955">MIN(IF(($G$3:$DJ$3="单价")*(G955:DJ955&lt;&gt;0),G955:DJ955))</f>
        <v>0</v>
      </c>
      <c r="DL955" s="97">
        <f t="array" ref="DL955">MAX(IF($G$3:$DJ$3="单价",G955:DJ955))</f>
        <v>0</v>
      </c>
      <c r="DM955" s="115">
        <f t="shared" si="593"/>
        <v>0</v>
      </c>
      <c r="DN955" s="127"/>
      <c r="DO955" s="2"/>
      <c r="DP955" s="11">
        <f t="shared" si="594"/>
        <v>0</v>
      </c>
      <c r="DQ955" s="11">
        <f t="shared" si="595"/>
        <v>0</v>
      </c>
      <c r="DR955" s="11"/>
      <c r="DS955" s="11"/>
      <c r="DT955" s="11"/>
      <c r="DU955" s="2"/>
      <c r="DV955" s="2"/>
      <c r="DW955" s="2"/>
      <c r="DX955" s="2"/>
      <c r="DY955" s="2"/>
    </row>
    <row r="956" spans="1:129" ht="18" hidden="1" customHeight="1" outlineLevel="1" x14ac:dyDescent="0.15">
      <c r="A956" s="2"/>
      <c r="B956" s="53">
        <f t="shared" si="558"/>
        <v>952</v>
      </c>
      <c r="C956" s="5"/>
      <c r="D956" s="6"/>
      <c r="E956" s="7"/>
      <c r="F956" s="8"/>
      <c r="G956" s="111"/>
      <c r="H956" s="112"/>
      <c r="I956" s="113">
        <f t="shared" si="561"/>
        <v>0</v>
      </c>
      <c r="J956" s="114">
        <f t="shared" si="562"/>
        <v>0</v>
      </c>
      <c r="K956" s="115">
        <f t="shared" si="559"/>
        <v>0</v>
      </c>
      <c r="L956" s="113">
        <f t="shared" si="563"/>
        <v>0</v>
      </c>
      <c r="M956" s="114">
        <f t="shared" si="564"/>
        <v>0</v>
      </c>
      <c r="N956" s="115">
        <f t="shared" si="560"/>
        <v>0</v>
      </c>
      <c r="O956" s="113">
        <f t="shared" si="565"/>
        <v>0</v>
      </c>
      <c r="P956" s="116">
        <f t="shared" si="566"/>
        <v>0</v>
      </c>
      <c r="Q956" s="117">
        <f t="shared" si="567"/>
        <v>0</v>
      </c>
      <c r="R956" s="118">
        <f t="shared" si="568"/>
        <v>0</v>
      </c>
      <c r="S956" s="111"/>
      <c r="T956" s="112"/>
      <c r="U956" s="119">
        <f t="shared" si="569"/>
        <v>0</v>
      </c>
      <c r="V956" s="120"/>
      <c r="W956" s="115">
        <f>IFERROR(IF(V956="",0,(SUMIF($G$3:U$3,"金额-入",$G956:U956)-SUMIF($G$3:U$3,"金额-出",$G956:U956))/(SUMIF($G$3:U$3,"数量-入",$G956:U956)-SUMIF($G$3:U$3,"数量-出",$G956:U956))),0)</f>
        <v>0</v>
      </c>
      <c r="X956" s="115">
        <f t="shared" si="570"/>
        <v>0</v>
      </c>
      <c r="Y956" s="121"/>
      <c r="Z956" s="122"/>
      <c r="AA956" s="111"/>
      <c r="AB956" s="112"/>
      <c r="AC956" s="119">
        <f t="shared" si="571"/>
        <v>0</v>
      </c>
      <c r="AD956" s="120"/>
      <c r="AE956" s="115">
        <f>IFERROR(IF(AD956="",0,(SUMIF($G$3:AC$3,"金额-入",$G956:AC956)-SUMIF($G$3:AC$3,"金额-出",$G956:AC956))/(SUMIF($G$3:AC$3,"数量-入",$G956:AC956)-SUMIF($G$3:AC$3,"数量-出",$G956:AC956))),0)</f>
        <v>0</v>
      </c>
      <c r="AF956" s="115">
        <f t="shared" si="572"/>
        <v>0</v>
      </c>
      <c r="AG956" s="121"/>
      <c r="AH956" s="122"/>
      <c r="AI956" s="123"/>
      <c r="AJ956" s="112"/>
      <c r="AK956" s="119">
        <f t="shared" si="573"/>
        <v>0</v>
      </c>
      <c r="AL956" s="124"/>
      <c r="AM956" s="115">
        <f>IFERROR(IF(AL956="",0,(SUMIF($G$3:AK$3,"金额-入",$G956:AK956)-SUMIF($G$3:AK$3,"金额-出",$G956:AK956))/(SUMIF($G$3:AK$3,"数量-入",$G956:AK956)-SUMIF($G$3:AK$3,"数量-出",$G956:AK956))),0)</f>
        <v>0</v>
      </c>
      <c r="AN956" s="115">
        <f t="shared" si="574"/>
        <v>0</v>
      </c>
      <c r="AO956" s="125"/>
      <c r="AP956" s="126"/>
      <c r="AQ956" s="123"/>
      <c r="AR956" s="112"/>
      <c r="AS956" s="119">
        <f t="shared" si="575"/>
        <v>0</v>
      </c>
      <c r="AT956" s="124"/>
      <c r="AU956" s="115">
        <f>IFERROR(IF(AT956="",0,(SUMIF($G$3:AS$3,"金额-入",$G956:AS956)-SUMIF($G$3:AS$3,"金额-出",$G956:AS956))/(SUMIF($G$3:AS$3,"数量-入",$G956:AS956)-SUMIF($G$3:AS$3,"数量-出",$G956:AS956))),0)</f>
        <v>0</v>
      </c>
      <c r="AV956" s="115">
        <f t="shared" si="576"/>
        <v>0</v>
      </c>
      <c r="AW956" s="125"/>
      <c r="AX956" s="126"/>
      <c r="AY956" s="123"/>
      <c r="AZ956" s="112"/>
      <c r="BA956" s="119">
        <f t="shared" si="577"/>
        <v>0</v>
      </c>
      <c r="BB956" s="124"/>
      <c r="BC956" s="115">
        <f>IFERROR(IF(BB956="",0,(SUMIF($G$3:BA$3,"金额-入",$G956:BA956)-SUMIF($G$3:BA$3,"金额-出",$G956:BA956))/(SUMIF($G$3:BA$3,"数量-入",$G956:BA956)-SUMIF($G$3:BA$3,"数量-出",$G956:BA956))),0)</f>
        <v>0</v>
      </c>
      <c r="BD956" s="115">
        <f t="shared" si="578"/>
        <v>0</v>
      </c>
      <c r="BE956" s="125"/>
      <c r="BF956" s="126"/>
      <c r="BG956" s="123"/>
      <c r="BH956" s="112"/>
      <c r="BI956" s="119">
        <f t="shared" si="579"/>
        <v>0</v>
      </c>
      <c r="BJ956" s="124"/>
      <c r="BK956" s="115">
        <f>IFERROR(IF(BJ956="",0,(SUMIF($G$3:BI$3,"金额-入",$G956:BI956)-SUMIF($G$3:BI$3,"金额-出",$G956:BI956))/(SUMIF($G$3:BI$3,"数量-入",$G956:BI956)-SUMIF($G$3:BI$3,"数量-出",$G956:BI956))),0)</f>
        <v>0</v>
      </c>
      <c r="BL956" s="115">
        <f t="shared" si="580"/>
        <v>0</v>
      </c>
      <c r="BM956" s="125"/>
      <c r="BN956" s="126"/>
      <c r="BO956" s="123"/>
      <c r="BP956" s="112"/>
      <c r="BQ956" s="119">
        <f t="shared" si="581"/>
        <v>0</v>
      </c>
      <c r="BR956" s="124"/>
      <c r="BS956" s="115">
        <f>IFERROR(IF(BR956="",0,(SUMIF($G$3:BQ$3,"金额-入",$G956:BQ956)-SUMIF($G$3:BQ$3,"金额-出",$G956:BQ956))/(SUMIF($G$3:BQ$3,"数量-入",$G956:BQ956)-SUMIF($G$3:BQ$3,"数量-出",$G956:BQ956))),0)</f>
        <v>0</v>
      </c>
      <c r="BT956" s="115">
        <f t="shared" si="582"/>
        <v>0</v>
      </c>
      <c r="BU956" s="125"/>
      <c r="BV956" s="126"/>
      <c r="BW956" s="123"/>
      <c r="BX956" s="112"/>
      <c r="BY956" s="119">
        <f t="shared" si="583"/>
        <v>0</v>
      </c>
      <c r="BZ956" s="124"/>
      <c r="CA956" s="115">
        <f>IFERROR(IF(BZ956="",0,(SUMIF($G$3:BY$3,"金额-入",$G956:BY956)-SUMIF($G$3:BY$3,"金额-出",$G956:BY956))/(SUMIF($G$3:BY$3,"数量-入",$G956:BY956)-SUMIF($G$3:BY$3,"数量-出",$G956:BY956))),0)</f>
        <v>0</v>
      </c>
      <c r="CB956" s="115">
        <f t="shared" si="584"/>
        <v>0</v>
      </c>
      <c r="CC956" s="125"/>
      <c r="CD956" s="126"/>
      <c r="CE956" s="123"/>
      <c r="CF956" s="112"/>
      <c r="CG956" s="119">
        <f t="shared" si="585"/>
        <v>0</v>
      </c>
      <c r="CH956" s="124"/>
      <c r="CI956" s="115">
        <f>IFERROR(IF(CH956="",0,(SUMIF($G$3:CG$3,"金额-入",$G956:CG956)-SUMIF($G$3:CG$3,"金额-出",$G956:CG956))/(SUMIF($G$3:CG$3,"数量-入",$G956:CG956)-SUMIF($G$3:CG$3,"数量-出",$G956:CG956))),0)</f>
        <v>0</v>
      </c>
      <c r="CJ956" s="115">
        <f t="shared" si="586"/>
        <v>0</v>
      </c>
      <c r="CK956" s="125"/>
      <c r="CL956" s="126"/>
      <c r="CM956" s="123"/>
      <c r="CN956" s="112"/>
      <c r="CO956" s="119">
        <f t="shared" si="587"/>
        <v>0</v>
      </c>
      <c r="CP956" s="124"/>
      <c r="CQ956" s="115">
        <f>IFERROR(IF(CP956="",0,(SUMIF($G$3:CO$3,"金额-入",$G956:CO956)-SUMIF($G$3:CO$3,"金额-出",$G956:CO956))/(SUMIF($G$3:CO$3,"数量-入",$G956:CO956)-SUMIF($G$3:CO$3,"数量-出",$G956:CO956))),0)</f>
        <v>0</v>
      </c>
      <c r="CR956" s="115">
        <f t="shared" si="588"/>
        <v>0</v>
      </c>
      <c r="CS956" s="125"/>
      <c r="CT956" s="126"/>
      <c r="CU956" s="123"/>
      <c r="CV956" s="112"/>
      <c r="CW956" s="119">
        <f t="shared" si="589"/>
        <v>0</v>
      </c>
      <c r="CX956" s="124"/>
      <c r="CY956" s="115">
        <f>IFERROR(IF(CX956="",0,(SUMIF($G$3:CW$3,"金额-入",$G956:CW956)-SUMIF($G$3:CW$3,"金额-出",$G956:CW956))/(SUMIF($G$3:CW$3,"数量-入",$G956:CW956)-SUMIF($G$3:CW$3,"数量-出",$G956:CW956))),0)</f>
        <v>0</v>
      </c>
      <c r="CZ956" s="115">
        <f t="shared" si="590"/>
        <v>0</v>
      </c>
      <c r="DA956" s="125"/>
      <c r="DB956" s="126"/>
      <c r="DC956" s="123"/>
      <c r="DD956" s="112"/>
      <c r="DE956" s="119">
        <f t="shared" si="591"/>
        <v>0</v>
      </c>
      <c r="DF956" s="124"/>
      <c r="DG956" s="115">
        <f>IFERROR(IF(DF956="",0,(SUMIF($G$3:DE$3,"金额-入",$G956:DE956)-SUMIF($G$3:DE$3,"金额-出",$G956:DE956))/(SUMIF($G$3:DE$3,"数量-入",$G956:DE956)-SUMIF($G$3:DE$3,"数量-出",$G956:DE956))),0)</f>
        <v>0</v>
      </c>
      <c r="DH956" s="115">
        <f t="shared" si="592"/>
        <v>0</v>
      </c>
      <c r="DI956" s="125"/>
      <c r="DJ956" s="126"/>
      <c r="DK956" s="109">
        <f t="array" ref="DK956">MIN(IF(($G$3:$DJ$3="单价")*(G956:DJ956&lt;&gt;0),G956:DJ956))</f>
        <v>0</v>
      </c>
      <c r="DL956" s="97">
        <f t="array" ref="DL956">MAX(IF($G$3:$DJ$3="单价",G956:DJ956))</f>
        <v>0</v>
      </c>
      <c r="DM956" s="115">
        <f t="shared" si="593"/>
        <v>0</v>
      </c>
      <c r="DN956" s="127"/>
      <c r="DO956" s="2"/>
      <c r="DP956" s="11">
        <f t="shared" si="594"/>
        <v>0</v>
      </c>
      <c r="DQ956" s="11">
        <f t="shared" si="595"/>
        <v>0</v>
      </c>
      <c r="DR956" s="11"/>
      <c r="DS956" s="11"/>
      <c r="DT956" s="11"/>
      <c r="DU956" s="2"/>
      <c r="DV956" s="2"/>
      <c r="DW956" s="2"/>
      <c r="DX956" s="2"/>
      <c r="DY956" s="2"/>
    </row>
    <row r="957" spans="1:129" ht="18" hidden="1" customHeight="1" outlineLevel="1" x14ac:dyDescent="0.15">
      <c r="A957" s="2"/>
      <c r="B957" s="53">
        <f t="shared" si="558"/>
        <v>953</v>
      </c>
      <c r="C957" s="5"/>
      <c r="D957" s="6"/>
      <c r="E957" s="7"/>
      <c r="F957" s="8"/>
      <c r="G957" s="111"/>
      <c r="H957" s="112"/>
      <c r="I957" s="113">
        <f t="shared" si="561"/>
        <v>0</v>
      </c>
      <c r="J957" s="114">
        <f t="shared" si="562"/>
        <v>0</v>
      </c>
      <c r="K957" s="115">
        <f t="shared" si="559"/>
        <v>0</v>
      </c>
      <c r="L957" s="113">
        <f t="shared" si="563"/>
        <v>0</v>
      </c>
      <c r="M957" s="114">
        <f t="shared" si="564"/>
        <v>0</v>
      </c>
      <c r="N957" s="115">
        <f t="shared" si="560"/>
        <v>0</v>
      </c>
      <c r="O957" s="113">
        <f t="shared" si="565"/>
        <v>0</v>
      </c>
      <c r="P957" s="116">
        <f t="shared" si="566"/>
        <v>0</v>
      </c>
      <c r="Q957" s="117">
        <f t="shared" si="567"/>
        <v>0</v>
      </c>
      <c r="R957" s="118">
        <f t="shared" si="568"/>
        <v>0</v>
      </c>
      <c r="S957" s="111"/>
      <c r="T957" s="112"/>
      <c r="U957" s="119">
        <f t="shared" si="569"/>
        <v>0</v>
      </c>
      <c r="V957" s="120"/>
      <c r="W957" s="115">
        <f>IFERROR(IF(V957="",0,(SUMIF($G$3:U$3,"金额-入",$G957:U957)-SUMIF($G$3:U$3,"金额-出",$G957:U957))/(SUMIF($G$3:U$3,"数量-入",$G957:U957)-SUMIF($G$3:U$3,"数量-出",$G957:U957))),0)</f>
        <v>0</v>
      </c>
      <c r="X957" s="115">
        <f t="shared" si="570"/>
        <v>0</v>
      </c>
      <c r="Y957" s="121"/>
      <c r="Z957" s="122"/>
      <c r="AA957" s="111"/>
      <c r="AB957" s="112"/>
      <c r="AC957" s="119">
        <f t="shared" si="571"/>
        <v>0</v>
      </c>
      <c r="AD957" s="120"/>
      <c r="AE957" s="115">
        <f>IFERROR(IF(AD957="",0,(SUMIF($G$3:AC$3,"金额-入",$G957:AC957)-SUMIF($G$3:AC$3,"金额-出",$G957:AC957))/(SUMIF($G$3:AC$3,"数量-入",$G957:AC957)-SUMIF($G$3:AC$3,"数量-出",$G957:AC957))),0)</f>
        <v>0</v>
      </c>
      <c r="AF957" s="115">
        <f t="shared" si="572"/>
        <v>0</v>
      </c>
      <c r="AG957" s="121"/>
      <c r="AH957" s="122"/>
      <c r="AI957" s="123"/>
      <c r="AJ957" s="112"/>
      <c r="AK957" s="119">
        <f t="shared" si="573"/>
        <v>0</v>
      </c>
      <c r="AL957" s="124"/>
      <c r="AM957" s="115">
        <f>IFERROR(IF(AL957="",0,(SUMIF($G$3:AK$3,"金额-入",$G957:AK957)-SUMIF($G$3:AK$3,"金额-出",$G957:AK957))/(SUMIF($G$3:AK$3,"数量-入",$G957:AK957)-SUMIF($G$3:AK$3,"数量-出",$G957:AK957))),0)</f>
        <v>0</v>
      </c>
      <c r="AN957" s="115">
        <f t="shared" si="574"/>
        <v>0</v>
      </c>
      <c r="AO957" s="125"/>
      <c r="AP957" s="126"/>
      <c r="AQ957" s="123"/>
      <c r="AR957" s="112"/>
      <c r="AS957" s="119">
        <f t="shared" si="575"/>
        <v>0</v>
      </c>
      <c r="AT957" s="124"/>
      <c r="AU957" s="115">
        <f>IFERROR(IF(AT957="",0,(SUMIF($G$3:AS$3,"金额-入",$G957:AS957)-SUMIF($G$3:AS$3,"金额-出",$G957:AS957))/(SUMIF($G$3:AS$3,"数量-入",$G957:AS957)-SUMIF($G$3:AS$3,"数量-出",$G957:AS957))),0)</f>
        <v>0</v>
      </c>
      <c r="AV957" s="115">
        <f t="shared" si="576"/>
        <v>0</v>
      </c>
      <c r="AW957" s="125"/>
      <c r="AX957" s="126"/>
      <c r="AY957" s="123"/>
      <c r="AZ957" s="112"/>
      <c r="BA957" s="119">
        <f t="shared" si="577"/>
        <v>0</v>
      </c>
      <c r="BB957" s="124"/>
      <c r="BC957" s="115">
        <f>IFERROR(IF(BB957="",0,(SUMIF($G$3:BA$3,"金额-入",$G957:BA957)-SUMIF($G$3:BA$3,"金额-出",$G957:BA957))/(SUMIF($G$3:BA$3,"数量-入",$G957:BA957)-SUMIF($G$3:BA$3,"数量-出",$G957:BA957))),0)</f>
        <v>0</v>
      </c>
      <c r="BD957" s="115">
        <f t="shared" si="578"/>
        <v>0</v>
      </c>
      <c r="BE957" s="125"/>
      <c r="BF957" s="126"/>
      <c r="BG957" s="123"/>
      <c r="BH957" s="112"/>
      <c r="BI957" s="119">
        <f t="shared" si="579"/>
        <v>0</v>
      </c>
      <c r="BJ957" s="124"/>
      <c r="BK957" s="115">
        <f>IFERROR(IF(BJ957="",0,(SUMIF($G$3:BI$3,"金额-入",$G957:BI957)-SUMIF($G$3:BI$3,"金额-出",$G957:BI957))/(SUMIF($G$3:BI$3,"数量-入",$G957:BI957)-SUMIF($G$3:BI$3,"数量-出",$G957:BI957))),0)</f>
        <v>0</v>
      </c>
      <c r="BL957" s="115">
        <f t="shared" si="580"/>
        <v>0</v>
      </c>
      <c r="BM957" s="125"/>
      <c r="BN957" s="126"/>
      <c r="BO957" s="123"/>
      <c r="BP957" s="112"/>
      <c r="BQ957" s="119">
        <f t="shared" si="581"/>
        <v>0</v>
      </c>
      <c r="BR957" s="124"/>
      <c r="BS957" s="115">
        <f>IFERROR(IF(BR957="",0,(SUMIF($G$3:BQ$3,"金额-入",$G957:BQ957)-SUMIF($G$3:BQ$3,"金额-出",$G957:BQ957))/(SUMIF($G$3:BQ$3,"数量-入",$G957:BQ957)-SUMIF($G$3:BQ$3,"数量-出",$G957:BQ957))),0)</f>
        <v>0</v>
      </c>
      <c r="BT957" s="115">
        <f t="shared" si="582"/>
        <v>0</v>
      </c>
      <c r="BU957" s="125"/>
      <c r="BV957" s="126"/>
      <c r="BW957" s="123"/>
      <c r="BX957" s="112"/>
      <c r="BY957" s="119">
        <f t="shared" si="583"/>
        <v>0</v>
      </c>
      <c r="BZ957" s="124"/>
      <c r="CA957" s="115">
        <f>IFERROR(IF(BZ957="",0,(SUMIF($G$3:BY$3,"金额-入",$G957:BY957)-SUMIF($G$3:BY$3,"金额-出",$G957:BY957))/(SUMIF($G$3:BY$3,"数量-入",$G957:BY957)-SUMIF($G$3:BY$3,"数量-出",$G957:BY957))),0)</f>
        <v>0</v>
      </c>
      <c r="CB957" s="115">
        <f t="shared" si="584"/>
        <v>0</v>
      </c>
      <c r="CC957" s="125"/>
      <c r="CD957" s="126"/>
      <c r="CE957" s="123"/>
      <c r="CF957" s="112"/>
      <c r="CG957" s="119">
        <f t="shared" si="585"/>
        <v>0</v>
      </c>
      <c r="CH957" s="124"/>
      <c r="CI957" s="115">
        <f>IFERROR(IF(CH957="",0,(SUMIF($G$3:CG$3,"金额-入",$G957:CG957)-SUMIF($G$3:CG$3,"金额-出",$G957:CG957))/(SUMIF($G$3:CG$3,"数量-入",$G957:CG957)-SUMIF($G$3:CG$3,"数量-出",$G957:CG957))),0)</f>
        <v>0</v>
      </c>
      <c r="CJ957" s="115">
        <f t="shared" si="586"/>
        <v>0</v>
      </c>
      <c r="CK957" s="125"/>
      <c r="CL957" s="126"/>
      <c r="CM957" s="123"/>
      <c r="CN957" s="112"/>
      <c r="CO957" s="119">
        <f t="shared" si="587"/>
        <v>0</v>
      </c>
      <c r="CP957" s="124"/>
      <c r="CQ957" s="115">
        <f>IFERROR(IF(CP957="",0,(SUMIF($G$3:CO$3,"金额-入",$G957:CO957)-SUMIF($G$3:CO$3,"金额-出",$G957:CO957))/(SUMIF($G$3:CO$3,"数量-入",$G957:CO957)-SUMIF($G$3:CO$3,"数量-出",$G957:CO957))),0)</f>
        <v>0</v>
      </c>
      <c r="CR957" s="115">
        <f t="shared" si="588"/>
        <v>0</v>
      </c>
      <c r="CS957" s="125"/>
      <c r="CT957" s="126"/>
      <c r="CU957" s="123"/>
      <c r="CV957" s="112"/>
      <c r="CW957" s="119">
        <f t="shared" si="589"/>
        <v>0</v>
      </c>
      <c r="CX957" s="124"/>
      <c r="CY957" s="115">
        <f>IFERROR(IF(CX957="",0,(SUMIF($G$3:CW$3,"金额-入",$G957:CW957)-SUMIF($G$3:CW$3,"金额-出",$G957:CW957))/(SUMIF($G$3:CW$3,"数量-入",$G957:CW957)-SUMIF($G$3:CW$3,"数量-出",$G957:CW957))),0)</f>
        <v>0</v>
      </c>
      <c r="CZ957" s="115">
        <f t="shared" si="590"/>
        <v>0</v>
      </c>
      <c r="DA957" s="125"/>
      <c r="DB957" s="126"/>
      <c r="DC957" s="123"/>
      <c r="DD957" s="112"/>
      <c r="DE957" s="119">
        <f t="shared" si="591"/>
        <v>0</v>
      </c>
      <c r="DF957" s="124"/>
      <c r="DG957" s="115">
        <f>IFERROR(IF(DF957="",0,(SUMIF($G$3:DE$3,"金额-入",$G957:DE957)-SUMIF($G$3:DE$3,"金额-出",$G957:DE957))/(SUMIF($G$3:DE$3,"数量-入",$G957:DE957)-SUMIF($G$3:DE$3,"数量-出",$G957:DE957))),0)</f>
        <v>0</v>
      </c>
      <c r="DH957" s="115">
        <f t="shared" si="592"/>
        <v>0</v>
      </c>
      <c r="DI957" s="125"/>
      <c r="DJ957" s="126"/>
      <c r="DK957" s="109">
        <f t="array" ref="DK957">MIN(IF(($G$3:$DJ$3="单价")*(G957:DJ957&lt;&gt;0),G957:DJ957))</f>
        <v>0</v>
      </c>
      <c r="DL957" s="97">
        <f t="array" ref="DL957">MAX(IF($G$3:$DJ$3="单价",G957:DJ957))</f>
        <v>0</v>
      </c>
      <c r="DM957" s="115">
        <f t="shared" si="593"/>
        <v>0</v>
      </c>
      <c r="DN957" s="127"/>
      <c r="DO957" s="2"/>
      <c r="DP957" s="11">
        <f t="shared" si="594"/>
        <v>0</v>
      </c>
      <c r="DQ957" s="11">
        <f t="shared" si="595"/>
        <v>0</v>
      </c>
      <c r="DR957" s="11"/>
      <c r="DS957" s="11"/>
      <c r="DT957" s="11"/>
      <c r="DU957" s="2"/>
      <c r="DV957" s="2"/>
      <c r="DW957" s="2"/>
      <c r="DX957" s="2"/>
      <c r="DY957" s="2"/>
    </row>
    <row r="958" spans="1:129" ht="18" hidden="1" customHeight="1" outlineLevel="1" x14ac:dyDescent="0.15">
      <c r="A958" s="2"/>
      <c r="B958" s="53">
        <f t="shared" si="558"/>
        <v>954</v>
      </c>
      <c r="C958" s="5"/>
      <c r="D958" s="6"/>
      <c r="E958" s="7"/>
      <c r="F958" s="8"/>
      <c r="G958" s="111"/>
      <c r="H958" s="112"/>
      <c r="I958" s="113">
        <f t="shared" si="561"/>
        <v>0</v>
      </c>
      <c r="J958" s="114">
        <f t="shared" si="562"/>
        <v>0</v>
      </c>
      <c r="K958" s="115">
        <f t="shared" si="559"/>
        <v>0</v>
      </c>
      <c r="L958" s="113">
        <f t="shared" si="563"/>
        <v>0</v>
      </c>
      <c r="M958" s="114">
        <f t="shared" si="564"/>
        <v>0</v>
      </c>
      <c r="N958" s="115">
        <f t="shared" si="560"/>
        <v>0</v>
      </c>
      <c r="O958" s="113">
        <f t="shared" si="565"/>
        <v>0</v>
      </c>
      <c r="P958" s="116">
        <f t="shared" si="566"/>
        <v>0</v>
      </c>
      <c r="Q958" s="117">
        <f t="shared" si="567"/>
        <v>0</v>
      </c>
      <c r="R958" s="118">
        <f t="shared" si="568"/>
        <v>0</v>
      </c>
      <c r="S958" s="111"/>
      <c r="T958" s="112"/>
      <c r="U958" s="119">
        <f t="shared" si="569"/>
        <v>0</v>
      </c>
      <c r="V958" s="120"/>
      <c r="W958" s="115">
        <f>IFERROR(IF(V958="",0,(SUMIF($G$3:U$3,"金额-入",$G958:U958)-SUMIF($G$3:U$3,"金额-出",$G958:U958))/(SUMIF($G$3:U$3,"数量-入",$G958:U958)-SUMIF($G$3:U$3,"数量-出",$G958:U958))),0)</f>
        <v>0</v>
      </c>
      <c r="X958" s="115">
        <f t="shared" si="570"/>
        <v>0</v>
      </c>
      <c r="Y958" s="121"/>
      <c r="Z958" s="122"/>
      <c r="AA958" s="111"/>
      <c r="AB958" s="112"/>
      <c r="AC958" s="119">
        <f t="shared" si="571"/>
        <v>0</v>
      </c>
      <c r="AD958" s="120"/>
      <c r="AE958" s="115">
        <f>IFERROR(IF(AD958="",0,(SUMIF($G$3:AC$3,"金额-入",$G958:AC958)-SUMIF($G$3:AC$3,"金额-出",$G958:AC958))/(SUMIF($G$3:AC$3,"数量-入",$G958:AC958)-SUMIF($G$3:AC$3,"数量-出",$G958:AC958))),0)</f>
        <v>0</v>
      </c>
      <c r="AF958" s="115">
        <f t="shared" si="572"/>
        <v>0</v>
      </c>
      <c r="AG958" s="121"/>
      <c r="AH958" s="122"/>
      <c r="AI958" s="123"/>
      <c r="AJ958" s="112"/>
      <c r="AK958" s="119">
        <f t="shared" si="573"/>
        <v>0</v>
      </c>
      <c r="AL958" s="124"/>
      <c r="AM958" s="115">
        <f>IFERROR(IF(AL958="",0,(SUMIF($G$3:AK$3,"金额-入",$G958:AK958)-SUMIF($G$3:AK$3,"金额-出",$G958:AK958))/(SUMIF($G$3:AK$3,"数量-入",$G958:AK958)-SUMIF($G$3:AK$3,"数量-出",$G958:AK958))),0)</f>
        <v>0</v>
      </c>
      <c r="AN958" s="115">
        <f t="shared" si="574"/>
        <v>0</v>
      </c>
      <c r="AO958" s="125"/>
      <c r="AP958" s="126"/>
      <c r="AQ958" s="123"/>
      <c r="AR958" s="112"/>
      <c r="AS958" s="119">
        <f t="shared" si="575"/>
        <v>0</v>
      </c>
      <c r="AT958" s="124"/>
      <c r="AU958" s="115">
        <f>IFERROR(IF(AT958="",0,(SUMIF($G$3:AS$3,"金额-入",$G958:AS958)-SUMIF($G$3:AS$3,"金额-出",$G958:AS958))/(SUMIF($G$3:AS$3,"数量-入",$G958:AS958)-SUMIF($G$3:AS$3,"数量-出",$G958:AS958))),0)</f>
        <v>0</v>
      </c>
      <c r="AV958" s="115">
        <f t="shared" si="576"/>
        <v>0</v>
      </c>
      <c r="AW958" s="125"/>
      <c r="AX958" s="126"/>
      <c r="AY958" s="123"/>
      <c r="AZ958" s="112"/>
      <c r="BA958" s="119">
        <f t="shared" si="577"/>
        <v>0</v>
      </c>
      <c r="BB958" s="124"/>
      <c r="BC958" s="115">
        <f>IFERROR(IF(BB958="",0,(SUMIF($G$3:BA$3,"金额-入",$G958:BA958)-SUMIF($G$3:BA$3,"金额-出",$G958:BA958))/(SUMIF($G$3:BA$3,"数量-入",$G958:BA958)-SUMIF($G$3:BA$3,"数量-出",$G958:BA958))),0)</f>
        <v>0</v>
      </c>
      <c r="BD958" s="115">
        <f t="shared" si="578"/>
        <v>0</v>
      </c>
      <c r="BE958" s="125"/>
      <c r="BF958" s="126"/>
      <c r="BG958" s="123"/>
      <c r="BH958" s="112"/>
      <c r="BI958" s="119">
        <f t="shared" si="579"/>
        <v>0</v>
      </c>
      <c r="BJ958" s="124"/>
      <c r="BK958" s="115">
        <f>IFERROR(IF(BJ958="",0,(SUMIF($G$3:BI$3,"金额-入",$G958:BI958)-SUMIF($G$3:BI$3,"金额-出",$G958:BI958))/(SUMIF($G$3:BI$3,"数量-入",$G958:BI958)-SUMIF($G$3:BI$3,"数量-出",$G958:BI958))),0)</f>
        <v>0</v>
      </c>
      <c r="BL958" s="115">
        <f t="shared" si="580"/>
        <v>0</v>
      </c>
      <c r="BM958" s="125"/>
      <c r="BN958" s="126"/>
      <c r="BO958" s="123"/>
      <c r="BP958" s="112"/>
      <c r="BQ958" s="119">
        <f t="shared" si="581"/>
        <v>0</v>
      </c>
      <c r="BR958" s="124"/>
      <c r="BS958" s="115">
        <f>IFERROR(IF(BR958="",0,(SUMIF($G$3:BQ$3,"金额-入",$G958:BQ958)-SUMIF($G$3:BQ$3,"金额-出",$G958:BQ958))/(SUMIF($G$3:BQ$3,"数量-入",$G958:BQ958)-SUMIF($G$3:BQ$3,"数量-出",$G958:BQ958))),0)</f>
        <v>0</v>
      </c>
      <c r="BT958" s="115">
        <f t="shared" si="582"/>
        <v>0</v>
      </c>
      <c r="BU958" s="125"/>
      <c r="BV958" s="126"/>
      <c r="BW958" s="123"/>
      <c r="BX958" s="112"/>
      <c r="BY958" s="119">
        <f t="shared" si="583"/>
        <v>0</v>
      </c>
      <c r="BZ958" s="124"/>
      <c r="CA958" s="115">
        <f>IFERROR(IF(BZ958="",0,(SUMIF($G$3:BY$3,"金额-入",$G958:BY958)-SUMIF($G$3:BY$3,"金额-出",$G958:BY958))/(SUMIF($G$3:BY$3,"数量-入",$G958:BY958)-SUMIF($G$3:BY$3,"数量-出",$G958:BY958))),0)</f>
        <v>0</v>
      </c>
      <c r="CB958" s="115">
        <f t="shared" si="584"/>
        <v>0</v>
      </c>
      <c r="CC958" s="125"/>
      <c r="CD958" s="126"/>
      <c r="CE958" s="123"/>
      <c r="CF958" s="112"/>
      <c r="CG958" s="119">
        <f t="shared" si="585"/>
        <v>0</v>
      </c>
      <c r="CH958" s="124"/>
      <c r="CI958" s="115">
        <f>IFERROR(IF(CH958="",0,(SUMIF($G$3:CG$3,"金额-入",$G958:CG958)-SUMIF($G$3:CG$3,"金额-出",$G958:CG958))/(SUMIF($G$3:CG$3,"数量-入",$G958:CG958)-SUMIF($G$3:CG$3,"数量-出",$G958:CG958))),0)</f>
        <v>0</v>
      </c>
      <c r="CJ958" s="115">
        <f t="shared" si="586"/>
        <v>0</v>
      </c>
      <c r="CK958" s="125"/>
      <c r="CL958" s="126"/>
      <c r="CM958" s="123"/>
      <c r="CN958" s="112"/>
      <c r="CO958" s="119">
        <f t="shared" si="587"/>
        <v>0</v>
      </c>
      <c r="CP958" s="124"/>
      <c r="CQ958" s="115">
        <f>IFERROR(IF(CP958="",0,(SUMIF($G$3:CO$3,"金额-入",$G958:CO958)-SUMIF($G$3:CO$3,"金额-出",$G958:CO958))/(SUMIF($G$3:CO$3,"数量-入",$G958:CO958)-SUMIF($G$3:CO$3,"数量-出",$G958:CO958))),0)</f>
        <v>0</v>
      </c>
      <c r="CR958" s="115">
        <f t="shared" si="588"/>
        <v>0</v>
      </c>
      <c r="CS958" s="125"/>
      <c r="CT958" s="126"/>
      <c r="CU958" s="123"/>
      <c r="CV958" s="112"/>
      <c r="CW958" s="119">
        <f t="shared" si="589"/>
        <v>0</v>
      </c>
      <c r="CX958" s="124"/>
      <c r="CY958" s="115">
        <f>IFERROR(IF(CX958="",0,(SUMIF($G$3:CW$3,"金额-入",$G958:CW958)-SUMIF($G$3:CW$3,"金额-出",$G958:CW958))/(SUMIF($G$3:CW$3,"数量-入",$G958:CW958)-SUMIF($G$3:CW$3,"数量-出",$G958:CW958))),0)</f>
        <v>0</v>
      </c>
      <c r="CZ958" s="115">
        <f t="shared" si="590"/>
        <v>0</v>
      </c>
      <c r="DA958" s="125"/>
      <c r="DB958" s="126"/>
      <c r="DC958" s="123"/>
      <c r="DD958" s="112"/>
      <c r="DE958" s="119">
        <f t="shared" si="591"/>
        <v>0</v>
      </c>
      <c r="DF958" s="124"/>
      <c r="DG958" s="115">
        <f>IFERROR(IF(DF958="",0,(SUMIF($G$3:DE$3,"金额-入",$G958:DE958)-SUMIF($G$3:DE$3,"金额-出",$G958:DE958))/(SUMIF($G$3:DE$3,"数量-入",$G958:DE958)-SUMIF($G$3:DE$3,"数量-出",$G958:DE958))),0)</f>
        <v>0</v>
      </c>
      <c r="DH958" s="115">
        <f t="shared" si="592"/>
        <v>0</v>
      </c>
      <c r="DI958" s="125"/>
      <c r="DJ958" s="126"/>
      <c r="DK958" s="109">
        <f t="array" ref="DK958">MIN(IF(($G$3:$DJ$3="单价")*(G958:DJ958&lt;&gt;0),G958:DJ958))</f>
        <v>0</v>
      </c>
      <c r="DL958" s="97">
        <f t="array" ref="DL958">MAX(IF($G$3:$DJ$3="单价",G958:DJ958))</f>
        <v>0</v>
      </c>
      <c r="DM958" s="115">
        <f t="shared" si="593"/>
        <v>0</v>
      </c>
      <c r="DN958" s="127"/>
      <c r="DO958" s="2"/>
      <c r="DP958" s="11">
        <f t="shared" si="594"/>
        <v>0</v>
      </c>
      <c r="DQ958" s="11">
        <f t="shared" si="595"/>
        <v>0</v>
      </c>
      <c r="DR958" s="11"/>
      <c r="DS958" s="11"/>
      <c r="DT958" s="11"/>
      <c r="DU958" s="2"/>
      <c r="DV958" s="2"/>
      <c r="DW958" s="2"/>
      <c r="DX958" s="2"/>
      <c r="DY958" s="2"/>
    </row>
    <row r="959" spans="1:129" ht="18" hidden="1" customHeight="1" outlineLevel="1" x14ac:dyDescent="0.15">
      <c r="A959" s="2"/>
      <c r="B959" s="53">
        <f t="shared" si="558"/>
        <v>955</v>
      </c>
      <c r="C959" s="5"/>
      <c r="D959" s="6"/>
      <c r="E959" s="7"/>
      <c r="F959" s="8"/>
      <c r="G959" s="111"/>
      <c r="H959" s="112"/>
      <c r="I959" s="113">
        <f t="shared" si="561"/>
        <v>0</v>
      </c>
      <c r="J959" s="114">
        <f t="shared" si="562"/>
        <v>0</v>
      </c>
      <c r="K959" s="115">
        <f t="shared" si="559"/>
        <v>0</v>
      </c>
      <c r="L959" s="113">
        <f t="shared" si="563"/>
        <v>0</v>
      </c>
      <c r="M959" s="114">
        <f t="shared" si="564"/>
        <v>0</v>
      </c>
      <c r="N959" s="115">
        <f t="shared" si="560"/>
        <v>0</v>
      </c>
      <c r="O959" s="113">
        <f t="shared" si="565"/>
        <v>0</v>
      </c>
      <c r="P959" s="116">
        <f t="shared" si="566"/>
        <v>0</v>
      </c>
      <c r="Q959" s="117">
        <f t="shared" si="567"/>
        <v>0</v>
      </c>
      <c r="R959" s="118">
        <f t="shared" si="568"/>
        <v>0</v>
      </c>
      <c r="S959" s="111"/>
      <c r="T959" s="112"/>
      <c r="U959" s="119">
        <f t="shared" si="569"/>
        <v>0</v>
      </c>
      <c r="V959" s="120"/>
      <c r="W959" s="115">
        <f>IFERROR(IF(V959="",0,(SUMIF($G$3:U$3,"金额-入",$G959:U959)-SUMIF($G$3:U$3,"金额-出",$G959:U959))/(SUMIF($G$3:U$3,"数量-入",$G959:U959)-SUMIF($G$3:U$3,"数量-出",$G959:U959))),0)</f>
        <v>0</v>
      </c>
      <c r="X959" s="115">
        <f t="shared" si="570"/>
        <v>0</v>
      </c>
      <c r="Y959" s="121"/>
      <c r="Z959" s="122"/>
      <c r="AA959" s="111"/>
      <c r="AB959" s="112"/>
      <c r="AC959" s="119">
        <f t="shared" si="571"/>
        <v>0</v>
      </c>
      <c r="AD959" s="120"/>
      <c r="AE959" s="115">
        <f>IFERROR(IF(AD959="",0,(SUMIF($G$3:AC$3,"金额-入",$G959:AC959)-SUMIF($G$3:AC$3,"金额-出",$G959:AC959))/(SUMIF($G$3:AC$3,"数量-入",$G959:AC959)-SUMIF($G$3:AC$3,"数量-出",$G959:AC959))),0)</f>
        <v>0</v>
      </c>
      <c r="AF959" s="115">
        <f t="shared" si="572"/>
        <v>0</v>
      </c>
      <c r="AG959" s="121"/>
      <c r="AH959" s="122"/>
      <c r="AI959" s="123"/>
      <c r="AJ959" s="112"/>
      <c r="AK959" s="119">
        <f t="shared" si="573"/>
        <v>0</v>
      </c>
      <c r="AL959" s="124"/>
      <c r="AM959" s="115">
        <f>IFERROR(IF(AL959="",0,(SUMIF($G$3:AK$3,"金额-入",$G959:AK959)-SUMIF($G$3:AK$3,"金额-出",$G959:AK959))/(SUMIF($G$3:AK$3,"数量-入",$G959:AK959)-SUMIF($G$3:AK$3,"数量-出",$G959:AK959))),0)</f>
        <v>0</v>
      </c>
      <c r="AN959" s="115">
        <f t="shared" si="574"/>
        <v>0</v>
      </c>
      <c r="AO959" s="125"/>
      <c r="AP959" s="126"/>
      <c r="AQ959" s="123"/>
      <c r="AR959" s="112"/>
      <c r="AS959" s="119">
        <f t="shared" si="575"/>
        <v>0</v>
      </c>
      <c r="AT959" s="124"/>
      <c r="AU959" s="115">
        <f>IFERROR(IF(AT959="",0,(SUMIF($G$3:AS$3,"金额-入",$G959:AS959)-SUMIF($G$3:AS$3,"金额-出",$G959:AS959))/(SUMIF($G$3:AS$3,"数量-入",$G959:AS959)-SUMIF($G$3:AS$3,"数量-出",$G959:AS959))),0)</f>
        <v>0</v>
      </c>
      <c r="AV959" s="115">
        <f t="shared" si="576"/>
        <v>0</v>
      </c>
      <c r="AW959" s="125"/>
      <c r="AX959" s="126"/>
      <c r="AY959" s="123"/>
      <c r="AZ959" s="112"/>
      <c r="BA959" s="119">
        <f t="shared" si="577"/>
        <v>0</v>
      </c>
      <c r="BB959" s="124"/>
      <c r="BC959" s="115">
        <f>IFERROR(IF(BB959="",0,(SUMIF($G$3:BA$3,"金额-入",$G959:BA959)-SUMIF($G$3:BA$3,"金额-出",$G959:BA959))/(SUMIF($G$3:BA$3,"数量-入",$G959:BA959)-SUMIF($G$3:BA$3,"数量-出",$G959:BA959))),0)</f>
        <v>0</v>
      </c>
      <c r="BD959" s="115">
        <f t="shared" si="578"/>
        <v>0</v>
      </c>
      <c r="BE959" s="125"/>
      <c r="BF959" s="126"/>
      <c r="BG959" s="123"/>
      <c r="BH959" s="112"/>
      <c r="BI959" s="119">
        <f t="shared" si="579"/>
        <v>0</v>
      </c>
      <c r="BJ959" s="124"/>
      <c r="BK959" s="115">
        <f>IFERROR(IF(BJ959="",0,(SUMIF($G$3:BI$3,"金额-入",$G959:BI959)-SUMIF($G$3:BI$3,"金额-出",$G959:BI959))/(SUMIF($G$3:BI$3,"数量-入",$G959:BI959)-SUMIF($G$3:BI$3,"数量-出",$G959:BI959))),0)</f>
        <v>0</v>
      </c>
      <c r="BL959" s="115">
        <f t="shared" si="580"/>
        <v>0</v>
      </c>
      <c r="BM959" s="125"/>
      <c r="BN959" s="126"/>
      <c r="BO959" s="123"/>
      <c r="BP959" s="112"/>
      <c r="BQ959" s="119">
        <f t="shared" si="581"/>
        <v>0</v>
      </c>
      <c r="BR959" s="124"/>
      <c r="BS959" s="115">
        <f>IFERROR(IF(BR959="",0,(SUMIF($G$3:BQ$3,"金额-入",$G959:BQ959)-SUMIF($G$3:BQ$3,"金额-出",$G959:BQ959))/(SUMIF($G$3:BQ$3,"数量-入",$G959:BQ959)-SUMIF($G$3:BQ$3,"数量-出",$G959:BQ959))),0)</f>
        <v>0</v>
      </c>
      <c r="BT959" s="115">
        <f t="shared" si="582"/>
        <v>0</v>
      </c>
      <c r="BU959" s="125"/>
      <c r="BV959" s="126"/>
      <c r="BW959" s="123"/>
      <c r="BX959" s="112"/>
      <c r="BY959" s="119">
        <f t="shared" si="583"/>
        <v>0</v>
      </c>
      <c r="BZ959" s="124"/>
      <c r="CA959" s="115">
        <f>IFERROR(IF(BZ959="",0,(SUMIF($G$3:BY$3,"金额-入",$G959:BY959)-SUMIF($G$3:BY$3,"金额-出",$G959:BY959))/(SUMIF($G$3:BY$3,"数量-入",$G959:BY959)-SUMIF($G$3:BY$3,"数量-出",$G959:BY959))),0)</f>
        <v>0</v>
      </c>
      <c r="CB959" s="115">
        <f t="shared" si="584"/>
        <v>0</v>
      </c>
      <c r="CC959" s="125"/>
      <c r="CD959" s="126"/>
      <c r="CE959" s="123"/>
      <c r="CF959" s="112"/>
      <c r="CG959" s="119">
        <f t="shared" si="585"/>
        <v>0</v>
      </c>
      <c r="CH959" s="124"/>
      <c r="CI959" s="115">
        <f>IFERROR(IF(CH959="",0,(SUMIF($G$3:CG$3,"金额-入",$G959:CG959)-SUMIF($G$3:CG$3,"金额-出",$G959:CG959))/(SUMIF($G$3:CG$3,"数量-入",$G959:CG959)-SUMIF($G$3:CG$3,"数量-出",$G959:CG959))),0)</f>
        <v>0</v>
      </c>
      <c r="CJ959" s="115">
        <f t="shared" si="586"/>
        <v>0</v>
      </c>
      <c r="CK959" s="125"/>
      <c r="CL959" s="126"/>
      <c r="CM959" s="123"/>
      <c r="CN959" s="112"/>
      <c r="CO959" s="119">
        <f t="shared" si="587"/>
        <v>0</v>
      </c>
      <c r="CP959" s="124"/>
      <c r="CQ959" s="115">
        <f>IFERROR(IF(CP959="",0,(SUMIF($G$3:CO$3,"金额-入",$G959:CO959)-SUMIF($G$3:CO$3,"金额-出",$G959:CO959))/(SUMIF($G$3:CO$3,"数量-入",$G959:CO959)-SUMIF($G$3:CO$3,"数量-出",$G959:CO959))),0)</f>
        <v>0</v>
      </c>
      <c r="CR959" s="115">
        <f t="shared" si="588"/>
        <v>0</v>
      </c>
      <c r="CS959" s="125"/>
      <c r="CT959" s="126"/>
      <c r="CU959" s="123"/>
      <c r="CV959" s="112"/>
      <c r="CW959" s="119">
        <f t="shared" si="589"/>
        <v>0</v>
      </c>
      <c r="CX959" s="124"/>
      <c r="CY959" s="115">
        <f>IFERROR(IF(CX959="",0,(SUMIF($G$3:CW$3,"金额-入",$G959:CW959)-SUMIF($G$3:CW$3,"金额-出",$G959:CW959))/(SUMIF($G$3:CW$3,"数量-入",$G959:CW959)-SUMIF($G$3:CW$3,"数量-出",$G959:CW959))),0)</f>
        <v>0</v>
      </c>
      <c r="CZ959" s="115">
        <f t="shared" si="590"/>
        <v>0</v>
      </c>
      <c r="DA959" s="125"/>
      <c r="DB959" s="126"/>
      <c r="DC959" s="123"/>
      <c r="DD959" s="112"/>
      <c r="DE959" s="119">
        <f t="shared" si="591"/>
        <v>0</v>
      </c>
      <c r="DF959" s="124"/>
      <c r="DG959" s="115">
        <f>IFERROR(IF(DF959="",0,(SUMIF($G$3:DE$3,"金额-入",$G959:DE959)-SUMIF($G$3:DE$3,"金额-出",$G959:DE959))/(SUMIF($G$3:DE$3,"数量-入",$G959:DE959)-SUMIF($G$3:DE$3,"数量-出",$G959:DE959))),0)</f>
        <v>0</v>
      </c>
      <c r="DH959" s="115">
        <f t="shared" si="592"/>
        <v>0</v>
      </c>
      <c r="DI959" s="125"/>
      <c r="DJ959" s="126"/>
      <c r="DK959" s="109">
        <f t="array" ref="DK959">MIN(IF(($G$3:$DJ$3="单价")*(G959:DJ959&lt;&gt;0),G959:DJ959))</f>
        <v>0</v>
      </c>
      <c r="DL959" s="97">
        <f t="array" ref="DL959">MAX(IF($G$3:$DJ$3="单价",G959:DJ959))</f>
        <v>0</v>
      </c>
      <c r="DM959" s="115">
        <f t="shared" si="593"/>
        <v>0</v>
      </c>
      <c r="DN959" s="127"/>
      <c r="DO959" s="2"/>
      <c r="DP959" s="11">
        <f t="shared" si="594"/>
        <v>0</v>
      </c>
      <c r="DQ959" s="11">
        <f t="shared" si="595"/>
        <v>0</v>
      </c>
      <c r="DR959" s="11"/>
      <c r="DS959" s="11"/>
      <c r="DT959" s="11"/>
      <c r="DU959" s="2"/>
      <c r="DV959" s="2"/>
      <c r="DW959" s="2"/>
      <c r="DX959" s="2"/>
      <c r="DY959" s="2"/>
    </row>
    <row r="960" spans="1:129" ht="18" hidden="1" customHeight="1" outlineLevel="1" x14ac:dyDescent="0.15">
      <c r="A960" s="2"/>
      <c r="B960" s="53">
        <f t="shared" si="558"/>
        <v>956</v>
      </c>
      <c r="C960" s="5"/>
      <c r="D960" s="6"/>
      <c r="E960" s="7"/>
      <c r="F960" s="8"/>
      <c r="G960" s="111"/>
      <c r="H960" s="112"/>
      <c r="I960" s="113">
        <f t="shared" si="561"/>
        <v>0</v>
      </c>
      <c r="J960" s="114">
        <f t="shared" si="562"/>
        <v>0</v>
      </c>
      <c r="K960" s="115">
        <f t="shared" si="559"/>
        <v>0</v>
      </c>
      <c r="L960" s="113">
        <f t="shared" si="563"/>
        <v>0</v>
      </c>
      <c r="M960" s="114">
        <f t="shared" si="564"/>
        <v>0</v>
      </c>
      <c r="N960" s="115">
        <f t="shared" si="560"/>
        <v>0</v>
      </c>
      <c r="O960" s="113">
        <f t="shared" si="565"/>
        <v>0</v>
      </c>
      <c r="P960" s="116">
        <f t="shared" si="566"/>
        <v>0</v>
      </c>
      <c r="Q960" s="117">
        <f t="shared" si="567"/>
        <v>0</v>
      </c>
      <c r="R960" s="118">
        <f t="shared" si="568"/>
        <v>0</v>
      </c>
      <c r="S960" s="111"/>
      <c r="T960" s="112"/>
      <c r="U960" s="119">
        <f t="shared" si="569"/>
        <v>0</v>
      </c>
      <c r="V960" s="120"/>
      <c r="W960" s="115">
        <f>IFERROR(IF(V960="",0,(SUMIF($G$3:U$3,"金额-入",$G960:U960)-SUMIF($G$3:U$3,"金额-出",$G960:U960))/(SUMIF($G$3:U$3,"数量-入",$G960:U960)-SUMIF($G$3:U$3,"数量-出",$G960:U960))),0)</f>
        <v>0</v>
      </c>
      <c r="X960" s="115">
        <f t="shared" si="570"/>
        <v>0</v>
      </c>
      <c r="Y960" s="121"/>
      <c r="Z960" s="122"/>
      <c r="AA960" s="111"/>
      <c r="AB960" s="112"/>
      <c r="AC960" s="119">
        <f t="shared" si="571"/>
        <v>0</v>
      </c>
      <c r="AD960" s="120"/>
      <c r="AE960" s="115">
        <f>IFERROR(IF(AD960="",0,(SUMIF($G$3:AC$3,"金额-入",$G960:AC960)-SUMIF($G$3:AC$3,"金额-出",$G960:AC960))/(SUMIF($G$3:AC$3,"数量-入",$G960:AC960)-SUMIF($G$3:AC$3,"数量-出",$G960:AC960))),0)</f>
        <v>0</v>
      </c>
      <c r="AF960" s="115">
        <f t="shared" si="572"/>
        <v>0</v>
      </c>
      <c r="AG960" s="121"/>
      <c r="AH960" s="122"/>
      <c r="AI960" s="123"/>
      <c r="AJ960" s="112"/>
      <c r="AK960" s="119">
        <f t="shared" si="573"/>
        <v>0</v>
      </c>
      <c r="AL960" s="124"/>
      <c r="AM960" s="115">
        <f>IFERROR(IF(AL960="",0,(SUMIF($G$3:AK$3,"金额-入",$G960:AK960)-SUMIF($G$3:AK$3,"金额-出",$G960:AK960))/(SUMIF($G$3:AK$3,"数量-入",$G960:AK960)-SUMIF($G$3:AK$3,"数量-出",$G960:AK960))),0)</f>
        <v>0</v>
      </c>
      <c r="AN960" s="115">
        <f t="shared" si="574"/>
        <v>0</v>
      </c>
      <c r="AO960" s="125"/>
      <c r="AP960" s="126"/>
      <c r="AQ960" s="123"/>
      <c r="AR960" s="112"/>
      <c r="AS960" s="119">
        <f t="shared" si="575"/>
        <v>0</v>
      </c>
      <c r="AT960" s="124"/>
      <c r="AU960" s="115">
        <f>IFERROR(IF(AT960="",0,(SUMIF($G$3:AS$3,"金额-入",$G960:AS960)-SUMIF($G$3:AS$3,"金额-出",$G960:AS960))/(SUMIF($G$3:AS$3,"数量-入",$G960:AS960)-SUMIF($G$3:AS$3,"数量-出",$G960:AS960))),0)</f>
        <v>0</v>
      </c>
      <c r="AV960" s="115">
        <f t="shared" si="576"/>
        <v>0</v>
      </c>
      <c r="AW960" s="125"/>
      <c r="AX960" s="126"/>
      <c r="AY960" s="123"/>
      <c r="AZ960" s="112"/>
      <c r="BA960" s="119">
        <f t="shared" si="577"/>
        <v>0</v>
      </c>
      <c r="BB960" s="124"/>
      <c r="BC960" s="115">
        <f>IFERROR(IF(BB960="",0,(SUMIF($G$3:BA$3,"金额-入",$G960:BA960)-SUMIF($G$3:BA$3,"金额-出",$G960:BA960))/(SUMIF($G$3:BA$3,"数量-入",$G960:BA960)-SUMIF($G$3:BA$3,"数量-出",$G960:BA960))),0)</f>
        <v>0</v>
      </c>
      <c r="BD960" s="115">
        <f t="shared" si="578"/>
        <v>0</v>
      </c>
      <c r="BE960" s="125"/>
      <c r="BF960" s="126"/>
      <c r="BG960" s="123"/>
      <c r="BH960" s="112"/>
      <c r="BI960" s="119">
        <f t="shared" si="579"/>
        <v>0</v>
      </c>
      <c r="BJ960" s="124"/>
      <c r="BK960" s="115">
        <f>IFERROR(IF(BJ960="",0,(SUMIF($G$3:BI$3,"金额-入",$G960:BI960)-SUMIF($G$3:BI$3,"金额-出",$G960:BI960))/(SUMIF($G$3:BI$3,"数量-入",$G960:BI960)-SUMIF($G$3:BI$3,"数量-出",$G960:BI960))),0)</f>
        <v>0</v>
      </c>
      <c r="BL960" s="115">
        <f t="shared" si="580"/>
        <v>0</v>
      </c>
      <c r="BM960" s="125"/>
      <c r="BN960" s="126"/>
      <c r="BO960" s="123"/>
      <c r="BP960" s="112"/>
      <c r="BQ960" s="119">
        <f t="shared" si="581"/>
        <v>0</v>
      </c>
      <c r="BR960" s="124"/>
      <c r="BS960" s="115">
        <f>IFERROR(IF(BR960="",0,(SUMIF($G$3:BQ$3,"金额-入",$G960:BQ960)-SUMIF($G$3:BQ$3,"金额-出",$G960:BQ960))/(SUMIF($G$3:BQ$3,"数量-入",$G960:BQ960)-SUMIF($G$3:BQ$3,"数量-出",$G960:BQ960))),0)</f>
        <v>0</v>
      </c>
      <c r="BT960" s="115">
        <f t="shared" si="582"/>
        <v>0</v>
      </c>
      <c r="BU960" s="125"/>
      <c r="BV960" s="126"/>
      <c r="BW960" s="123"/>
      <c r="BX960" s="112"/>
      <c r="BY960" s="119">
        <f t="shared" si="583"/>
        <v>0</v>
      </c>
      <c r="BZ960" s="124"/>
      <c r="CA960" s="115">
        <f>IFERROR(IF(BZ960="",0,(SUMIF($G$3:BY$3,"金额-入",$G960:BY960)-SUMIF($G$3:BY$3,"金额-出",$G960:BY960))/(SUMIF($G$3:BY$3,"数量-入",$G960:BY960)-SUMIF($G$3:BY$3,"数量-出",$G960:BY960))),0)</f>
        <v>0</v>
      </c>
      <c r="CB960" s="115">
        <f t="shared" si="584"/>
        <v>0</v>
      </c>
      <c r="CC960" s="125"/>
      <c r="CD960" s="126"/>
      <c r="CE960" s="123"/>
      <c r="CF960" s="112"/>
      <c r="CG960" s="119">
        <f t="shared" si="585"/>
        <v>0</v>
      </c>
      <c r="CH960" s="124"/>
      <c r="CI960" s="115">
        <f>IFERROR(IF(CH960="",0,(SUMIF($G$3:CG$3,"金额-入",$G960:CG960)-SUMIF($G$3:CG$3,"金额-出",$G960:CG960))/(SUMIF($G$3:CG$3,"数量-入",$G960:CG960)-SUMIF($G$3:CG$3,"数量-出",$G960:CG960))),0)</f>
        <v>0</v>
      </c>
      <c r="CJ960" s="115">
        <f t="shared" si="586"/>
        <v>0</v>
      </c>
      <c r="CK960" s="125"/>
      <c r="CL960" s="126"/>
      <c r="CM960" s="123"/>
      <c r="CN960" s="112"/>
      <c r="CO960" s="119">
        <f t="shared" si="587"/>
        <v>0</v>
      </c>
      <c r="CP960" s="124"/>
      <c r="CQ960" s="115">
        <f>IFERROR(IF(CP960="",0,(SUMIF($G$3:CO$3,"金额-入",$G960:CO960)-SUMIF($G$3:CO$3,"金额-出",$G960:CO960))/(SUMIF($G$3:CO$3,"数量-入",$G960:CO960)-SUMIF($G$3:CO$3,"数量-出",$G960:CO960))),0)</f>
        <v>0</v>
      </c>
      <c r="CR960" s="115">
        <f t="shared" si="588"/>
        <v>0</v>
      </c>
      <c r="CS960" s="125"/>
      <c r="CT960" s="126"/>
      <c r="CU960" s="123"/>
      <c r="CV960" s="112"/>
      <c r="CW960" s="119">
        <f t="shared" si="589"/>
        <v>0</v>
      </c>
      <c r="CX960" s="124"/>
      <c r="CY960" s="115">
        <f>IFERROR(IF(CX960="",0,(SUMIF($G$3:CW$3,"金额-入",$G960:CW960)-SUMIF($G$3:CW$3,"金额-出",$G960:CW960))/(SUMIF($G$3:CW$3,"数量-入",$G960:CW960)-SUMIF($G$3:CW$3,"数量-出",$G960:CW960))),0)</f>
        <v>0</v>
      </c>
      <c r="CZ960" s="115">
        <f t="shared" si="590"/>
        <v>0</v>
      </c>
      <c r="DA960" s="125"/>
      <c r="DB960" s="126"/>
      <c r="DC960" s="123"/>
      <c r="DD960" s="112"/>
      <c r="DE960" s="119">
        <f t="shared" si="591"/>
        <v>0</v>
      </c>
      <c r="DF960" s="124"/>
      <c r="DG960" s="115">
        <f>IFERROR(IF(DF960="",0,(SUMIF($G$3:DE$3,"金额-入",$G960:DE960)-SUMIF($G$3:DE$3,"金额-出",$G960:DE960))/(SUMIF($G$3:DE$3,"数量-入",$G960:DE960)-SUMIF($G$3:DE$3,"数量-出",$G960:DE960))),0)</f>
        <v>0</v>
      </c>
      <c r="DH960" s="115">
        <f t="shared" si="592"/>
        <v>0</v>
      </c>
      <c r="DI960" s="125"/>
      <c r="DJ960" s="126"/>
      <c r="DK960" s="109">
        <f t="array" ref="DK960">MIN(IF(($G$3:$DJ$3="单价")*(G960:DJ960&lt;&gt;0),G960:DJ960))</f>
        <v>0</v>
      </c>
      <c r="DL960" s="97">
        <f t="array" ref="DL960">MAX(IF($G$3:$DJ$3="单价",G960:DJ960))</f>
        <v>0</v>
      </c>
      <c r="DM960" s="115">
        <f t="shared" si="593"/>
        <v>0</v>
      </c>
      <c r="DN960" s="127"/>
      <c r="DO960" s="2"/>
      <c r="DP960" s="11">
        <f t="shared" si="594"/>
        <v>0</v>
      </c>
      <c r="DQ960" s="11">
        <f t="shared" si="595"/>
        <v>0</v>
      </c>
      <c r="DR960" s="11"/>
      <c r="DS960" s="11"/>
      <c r="DT960" s="11"/>
      <c r="DU960" s="2"/>
      <c r="DV960" s="2"/>
      <c r="DW960" s="2"/>
      <c r="DX960" s="2"/>
      <c r="DY960" s="2"/>
    </row>
    <row r="961" spans="1:129" ht="18" hidden="1" customHeight="1" outlineLevel="1" x14ac:dyDescent="0.15">
      <c r="A961" s="2"/>
      <c r="B961" s="53">
        <f t="shared" si="558"/>
        <v>957</v>
      </c>
      <c r="C961" s="5"/>
      <c r="D961" s="6"/>
      <c r="E961" s="7"/>
      <c r="F961" s="8"/>
      <c r="G961" s="111"/>
      <c r="H961" s="112"/>
      <c r="I961" s="113">
        <f t="shared" si="561"/>
        <v>0</v>
      </c>
      <c r="J961" s="114">
        <f t="shared" si="562"/>
        <v>0</v>
      </c>
      <c r="K961" s="115">
        <f t="shared" si="559"/>
        <v>0</v>
      </c>
      <c r="L961" s="113">
        <f t="shared" si="563"/>
        <v>0</v>
      </c>
      <c r="M961" s="114">
        <f t="shared" si="564"/>
        <v>0</v>
      </c>
      <c r="N961" s="115">
        <f t="shared" si="560"/>
        <v>0</v>
      </c>
      <c r="O961" s="113">
        <f t="shared" si="565"/>
        <v>0</v>
      </c>
      <c r="P961" s="116">
        <f t="shared" si="566"/>
        <v>0</v>
      </c>
      <c r="Q961" s="117">
        <f t="shared" si="567"/>
        <v>0</v>
      </c>
      <c r="R961" s="118">
        <f t="shared" si="568"/>
        <v>0</v>
      </c>
      <c r="S961" s="111"/>
      <c r="T961" s="112"/>
      <c r="U961" s="119">
        <f t="shared" si="569"/>
        <v>0</v>
      </c>
      <c r="V961" s="120"/>
      <c r="W961" s="115">
        <f>IFERROR(IF(V961="",0,(SUMIF($G$3:U$3,"金额-入",$G961:U961)-SUMIF($G$3:U$3,"金额-出",$G961:U961))/(SUMIF($G$3:U$3,"数量-入",$G961:U961)-SUMIF($G$3:U$3,"数量-出",$G961:U961))),0)</f>
        <v>0</v>
      </c>
      <c r="X961" s="115">
        <f t="shared" si="570"/>
        <v>0</v>
      </c>
      <c r="Y961" s="121"/>
      <c r="Z961" s="122"/>
      <c r="AA961" s="111"/>
      <c r="AB961" s="112"/>
      <c r="AC961" s="119">
        <f t="shared" si="571"/>
        <v>0</v>
      </c>
      <c r="AD961" s="120"/>
      <c r="AE961" s="115">
        <f>IFERROR(IF(AD961="",0,(SUMIF($G$3:AC$3,"金额-入",$G961:AC961)-SUMIF($G$3:AC$3,"金额-出",$G961:AC961))/(SUMIF($G$3:AC$3,"数量-入",$G961:AC961)-SUMIF($G$3:AC$3,"数量-出",$G961:AC961))),0)</f>
        <v>0</v>
      </c>
      <c r="AF961" s="115">
        <f t="shared" si="572"/>
        <v>0</v>
      </c>
      <c r="AG961" s="121"/>
      <c r="AH961" s="122"/>
      <c r="AI961" s="123"/>
      <c r="AJ961" s="112"/>
      <c r="AK961" s="119">
        <f t="shared" si="573"/>
        <v>0</v>
      </c>
      <c r="AL961" s="124"/>
      <c r="AM961" s="115">
        <f>IFERROR(IF(AL961="",0,(SUMIF($G$3:AK$3,"金额-入",$G961:AK961)-SUMIF($G$3:AK$3,"金额-出",$G961:AK961))/(SUMIF($G$3:AK$3,"数量-入",$G961:AK961)-SUMIF($G$3:AK$3,"数量-出",$G961:AK961))),0)</f>
        <v>0</v>
      </c>
      <c r="AN961" s="115">
        <f t="shared" si="574"/>
        <v>0</v>
      </c>
      <c r="AO961" s="125"/>
      <c r="AP961" s="126"/>
      <c r="AQ961" s="123"/>
      <c r="AR961" s="112"/>
      <c r="AS961" s="119">
        <f t="shared" si="575"/>
        <v>0</v>
      </c>
      <c r="AT961" s="124"/>
      <c r="AU961" s="115">
        <f>IFERROR(IF(AT961="",0,(SUMIF($G$3:AS$3,"金额-入",$G961:AS961)-SUMIF($G$3:AS$3,"金额-出",$G961:AS961))/(SUMIF($G$3:AS$3,"数量-入",$G961:AS961)-SUMIF($G$3:AS$3,"数量-出",$G961:AS961))),0)</f>
        <v>0</v>
      </c>
      <c r="AV961" s="115">
        <f t="shared" si="576"/>
        <v>0</v>
      </c>
      <c r="AW961" s="125"/>
      <c r="AX961" s="126"/>
      <c r="AY961" s="123"/>
      <c r="AZ961" s="112"/>
      <c r="BA961" s="119">
        <f t="shared" si="577"/>
        <v>0</v>
      </c>
      <c r="BB961" s="124"/>
      <c r="BC961" s="115">
        <f>IFERROR(IF(BB961="",0,(SUMIF($G$3:BA$3,"金额-入",$G961:BA961)-SUMIF($G$3:BA$3,"金额-出",$G961:BA961))/(SUMIF($G$3:BA$3,"数量-入",$G961:BA961)-SUMIF($G$3:BA$3,"数量-出",$G961:BA961))),0)</f>
        <v>0</v>
      </c>
      <c r="BD961" s="115">
        <f t="shared" si="578"/>
        <v>0</v>
      </c>
      <c r="BE961" s="125"/>
      <c r="BF961" s="126"/>
      <c r="BG961" s="123"/>
      <c r="BH961" s="112"/>
      <c r="BI961" s="119">
        <f t="shared" si="579"/>
        <v>0</v>
      </c>
      <c r="BJ961" s="124"/>
      <c r="BK961" s="115">
        <f>IFERROR(IF(BJ961="",0,(SUMIF($G$3:BI$3,"金额-入",$G961:BI961)-SUMIF($G$3:BI$3,"金额-出",$G961:BI961))/(SUMIF($G$3:BI$3,"数量-入",$G961:BI961)-SUMIF($G$3:BI$3,"数量-出",$G961:BI961))),0)</f>
        <v>0</v>
      </c>
      <c r="BL961" s="115">
        <f t="shared" si="580"/>
        <v>0</v>
      </c>
      <c r="BM961" s="125"/>
      <c r="BN961" s="126"/>
      <c r="BO961" s="123"/>
      <c r="BP961" s="112"/>
      <c r="BQ961" s="119">
        <f t="shared" si="581"/>
        <v>0</v>
      </c>
      <c r="BR961" s="124"/>
      <c r="BS961" s="115">
        <f>IFERROR(IF(BR961="",0,(SUMIF($G$3:BQ$3,"金额-入",$G961:BQ961)-SUMIF($G$3:BQ$3,"金额-出",$G961:BQ961))/(SUMIF($G$3:BQ$3,"数量-入",$G961:BQ961)-SUMIF($G$3:BQ$3,"数量-出",$G961:BQ961))),0)</f>
        <v>0</v>
      </c>
      <c r="BT961" s="115">
        <f t="shared" si="582"/>
        <v>0</v>
      </c>
      <c r="BU961" s="125"/>
      <c r="BV961" s="126"/>
      <c r="BW961" s="123"/>
      <c r="BX961" s="112"/>
      <c r="BY961" s="119">
        <f t="shared" si="583"/>
        <v>0</v>
      </c>
      <c r="BZ961" s="124"/>
      <c r="CA961" s="115">
        <f>IFERROR(IF(BZ961="",0,(SUMIF($G$3:BY$3,"金额-入",$G961:BY961)-SUMIF($G$3:BY$3,"金额-出",$G961:BY961))/(SUMIF($G$3:BY$3,"数量-入",$G961:BY961)-SUMIF($G$3:BY$3,"数量-出",$G961:BY961))),0)</f>
        <v>0</v>
      </c>
      <c r="CB961" s="115">
        <f t="shared" si="584"/>
        <v>0</v>
      </c>
      <c r="CC961" s="125"/>
      <c r="CD961" s="126"/>
      <c r="CE961" s="123"/>
      <c r="CF961" s="112"/>
      <c r="CG961" s="119">
        <f t="shared" si="585"/>
        <v>0</v>
      </c>
      <c r="CH961" s="124"/>
      <c r="CI961" s="115">
        <f>IFERROR(IF(CH961="",0,(SUMIF($G$3:CG$3,"金额-入",$G961:CG961)-SUMIF($G$3:CG$3,"金额-出",$G961:CG961))/(SUMIF($G$3:CG$3,"数量-入",$G961:CG961)-SUMIF($G$3:CG$3,"数量-出",$G961:CG961))),0)</f>
        <v>0</v>
      </c>
      <c r="CJ961" s="115">
        <f t="shared" si="586"/>
        <v>0</v>
      </c>
      <c r="CK961" s="125"/>
      <c r="CL961" s="126"/>
      <c r="CM961" s="123"/>
      <c r="CN961" s="112"/>
      <c r="CO961" s="119">
        <f t="shared" si="587"/>
        <v>0</v>
      </c>
      <c r="CP961" s="124"/>
      <c r="CQ961" s="115">
        <f>IFERROR(IF(CP961="",0,(SUMIF($G$3:CO$3,"金额-入",$G961:CO961)-SUMIF($G$3:CO$3,"金额-出",$G961:CO961))/(SUMIF($G$3:CO$3,"数量-入",$G961:CO961)-SUMIF($G$3:CO$3,"数量-出",$G961:CO961))),0)</f>
        <v>0</v>
      </c>
      <c r="CR961" s="115">
        <f t="shared" si="588"/>
        <v>0</v>
      </c>
      <c r="CS961" s="125"/>
      <c r="CT961" s="126"/>
      <c r="CU961" s="123"/>
      <c r="CV961" s="112"/>
      <c r="CW961" s="119">
        <f t="shared" si="589"/>
        <v>0</v>
      </c>
      <c r="CX961" s="124"/>
      <c r="CY961" s="115">
        <f>IFERROR(IF(CX961="",0,(SUMIF($G$3:CW$3,"金额-入",$G961:CW961)-SUMIF($G$3:CW$3,"金额-出",$G961:CW961))/(SUMIF($G$3:CW$3,"数量-入",$G961:CW961)-SUMIF($G$3:CW$3,"数量-出",$G961:CW961))),0)</f>
        <v>0</v>
      </c>
      <c r="CZ961" s="115">
        <f t="shared" si="590"/>
        <v>0</v>
      </c>
      <c r="DA961" s="125"/>
      <c r="DB961" s="126"/>
      <c r="DC961" s="123"/>
      <c r="DD961" s="112"/>
      <c r="DE961" s="119">
        <f t="shared" si="591"/>
        <v>0</v>
      </c>
      <c r="DF961" s="124"/>
      <c r="DG961" s="115">
        <f>IFERROR(IF(DF961="",0,(SUMIF($G$3:DE$3,"金额-入",$G961:DE961)-SUMIF($G$3:DE$3,"金额-出",$G961:DE961))/(SUMIF($G$3:DE$3,"数量-入",$G961:DE961)-SUMIF($G$3:DE$3,"数量-出",$G961:DE961))),0)</f>
        <v>0</v>
      </c>
      <c r="DH961" s="115">
        <f t="shared" si="592"/>
        <v>0</v>
      </c>
      <c r="DI961" s="125"/>
      <c r="DJ961" s="126"/>
      <c r="DK961" s="109">
        <f t="array" ref="DK961">MIN(IF(($G$3:$DJ$3="单价")*(G961:DJ961&lt;&gt;0),G961:DJ961))</f>
        <v>0</v>
      </c>
      <c r="DL961" s="97">
        <f t="array" ref="DL961">MAX(IF($G$3:$DJ$3="单价",G961:DJ961))</f>
        <v>0</v>
      </c>
      <c r="DM961" s="115">
        <f t="shared" si="593"/>
        <v>0</v>
      </c>
      <c r="DN961" s="127"/>
      <c r="DO961" s="2"/>
      <c r="DP961" s="11">
        <f t="shared" si="594"/>
        <v>0</v>
      </c>
      <c r="DQ961" s="11">
        <f t="shared" si="595"/>
        <v>0</v>
      </c>
      <c r="DR961" s="11"/>
      <c r="DS961" s="11"/>
      <c r="DT961" s="11"/>
      <c r="DU961" s="2"/>
      <c r="DV961" s="2"/>
      <c r="DW961" s="2"/>
      <c r="DX961" s="2"/>
      <c r="DY961" s="2"/>
    </row>
    <row r="962" spans="1:129" ht="18" hidden="1" customHeight="1" outlineLevel="1" x14ac:dyDescent="0.15">
      <c r="A962" s="2"/>
      <c r="B962" s="53">
        <f t="shared" si="558"/>
        <v>958</v>
      </c>
      <c r="C962" s="5"/>
      <c r="D962" s="6"/>
      <c r="E962" s="7"/>
      <c r="F962" s="8"/>
      <c r="G962" s="111"/>
      <c r="H962" s="112"/>
      <c r="I962" s="113">
        <f t="shared" si="561"/>
        <v>0</v>
      </c>
      <c r="J962" s="114">
        <f t="shared" si="562"/>
        <v>0</v>
      </c>
      <c r="K962" s="115">
        <f t="shared" si="559"/>
        <v>0</v>
      </c>
      <c r="L962" s="113">
        <f t="shared" si="563"/>
        <v>0</v>
      </c>
      <c r="M962" s="114">
        <f t="shared" si="564"/>
        <v>0</v>
      </c>
      <c r="N962" s="115">
        <f t="shared" si="560"/>
        <v>0</v>
      </c>
      <c r="O962" s="113">
        <f t="shared" si="565"/>
        <v>0</v>
      </c>
      <c r="P962" s="116">
        <f t="shared" si="566"/>
        <v>0</v>
      </c>
      <c r="Q962" s="117">
        <f t="shared" si="567"/>
        <v>0</v>
      </c>
      <c r="R962" s="118">
        <f t="shared" si="568"/>
        <v>0</v>
      </c>
      <c r="S962" s="111"/>
      <c r="T962" s="112"/>
      <c r="U962" s="119">
        <f t="shared" si="569"/>
        <v>0</v>
      </c>
      <c r="V962" s="120"/>
      <c r="W962" s="115">
        <f>IFERROR(IF(V962="",0,(SUMIF($G$3:U$3,"金额-入",$G962:U962)-SUMIF($G$3:U$3,"金额-出",$G962:U962))/(SUMIF($G$3:U$3,"数量-入",$G962:U962)-SUMIF($G$3:U$3,"数量-出",$G962:U962))),0)</f>
        <v>0</v>
      </c>
      <c r="X962" s="115">
        <f t="shared" si="570"/>
        <v>0</v>
      </c>
      <c r="Y962" s="121"/>
      <c r="Z962" s="122"/>
      <c r="AA962" s="111"/>
      <c r="AB962" s="112"/>
      <c r="AC962" s="119">
        <f t="shared" si="571"/>
        <v>0</v>
      </c>
      <c r="AD962" s="120"/>
      <c r="AE962" s="115">
        <f>IFERROR(IF(AD962="",0,(SUMIF($G$3:AC$3,"金额-入",$G962:AC962)-SUMIF($G$3:AC$3,"金额-出",$G962:AC962))/(SUMIF($G$3:AC$3,"数量-入",$G962:AC962)-SUMIF($G$3:AC$3,"数量-出",$G962:AC962))),0)</f>
        <v>0</v>
      </c>
      <c r="AF962" s="115">
        <f t="shared" si="572"/>
        <v>0</v>
      </c>
      <c r="AG962" s="121"/>
      <c r="AH962" s="122"/>
      <c r="AI962" s="123"/>
      <c r="AJ962" s="112"/>
      <c r="AK962" s="119">
        <f t="shared" si="573"/>
        <v>0</v>
      </c>
      <c r="AL962" s="124"/>
      <c r="AM962" s="115">
        <f>IFERROR(IF(AL962="",0,(SUMIF($G$3:AK$3,"金额-入",$G962:AK962)-SUMIF($G$3:AK$3,"金额-出",$G962:AK962))/(SUMIF($G$3:AK$3,"数量-入",$G962:AK962)-SUMIF($G$3:AK$3,"数量-出",$G962:AK962))),0)</f>
        <v>0</v>
      </c>
      <c r="AN962" s="115">
        <f t="shared" si="574"/>
        <v>0</v>
      </c>
      <c r="AO962" s="125"/>
      <c r="AP962" s="126"/>
      <c r="AQ962" s="123"/>
      <c r="AR962" s="112"/>
      <c r="AS962" s="119">
        <f t="shared" si="575"/>
        <v>0</v>
      </c>
      <c r="AT962" s="124"/>
      <c r="AU962" s="115">
        <f>IFERROR(IF(AT962="",0,(SUMIF($G$3:AS$3,"金额-入",$G962:AS962)-SUMIF($G$3:AS$3,"金额-出",$G962:AS962))/(SUMIF($G$3:AS$3,"数量-入",$G962:AS962)-SUMIF($G$3:AS$3,"数量-出",$G962:AS962))),0)</f>
        <v>0</v>
      </c>
      <c r="AV962" s="115">
        <f t="shared" si="576"/>
        <v>0</v>
      </c>
      <c r="AW962" s="125"/>
      <c r="AX962" s="126"/>
      <c r="AY962" s="123"/>
      <c r="AZ962" s="112"/>
      <c r="BA962" s="119">
        <f t="shared" si="577"/>
        <v>0</v>
      </c>
      <c r="BB962" s="124"/>
      <c r="BC962" s="115">
        <f>IFERROR(IF(BB962="",0,(SUMIF($G$3:BA$3,"金额-入",$G962:BA962)-SUMIF($G$3:BA$3,"金额-出",$G962:BA962))/(SUMIF($G$3:BA$3,"数量-入",$G962:BA962)-SUMIF($G$3:BA$3,"数量-出",$G962:BA962))),0)</f>
        <v>0</v>
      </c>
      <c r="BD962" s="115">
        <f t="shared" si="578"/>
        <v>0</v>
      </c>
      <c r="BE962" s="125"/>
      <c r="BF962" s="126"/>
      <c r="BG962" s="123"/>
      <c r="BH962" s="112"/>
      <c r="BI962" s="119">
        <f t="shared" si="579"/>
        <v>0</v>
      </c>
      <c r="BJ962" s="124"/>
      <c r="BK962" s="115">
        <f>IFERROR(IF(BJ962="",0,(SUMIF($G$3:BI$3,"金额-入",$G962:BI962)-SUMIF($G$3:BI$3,"金额-出",$G962:BI962))/(SUMIF($G$3:BI$3,"数量-入",$G962:BI962)-SUMIF($G$3:BI$3,"数量-出",$G962:BI962))),0)</f>
        <v>0</v>
      </c>
      <c r="BL962" s="115">
        <f t="shared" si="580"/>
        <v>0</v>
      </c>
      <c r="BM962" s="125"/>
      <c r="BN962" s="126"/>
      <c r="BO962" s="123"/>
      <c r="BP962" s="112"/>
      <c r="BQ962" s="119">
        <f t="shared" si="581"/>
        <v>0</v>
      </c>
      <c r="BR962" s="124"/>
      <c r="BS962" s="115">
        <f>IFERROR(IF(BR962="",0,(SUMIF($G$3:BQ$3,"金额-入",$G962:BQ962)-SUMIF($G$3:BQ$3,"金额-出",$G962:BQ962))/(SUMIF($G$3:BQ$3,"数量-入",$G962:BQ962)-SUMIF($G$3:BQ$3,"数量-出",$G962:BQ962))),0)</f>
        <v>0</v>
      </c>
      <c r="BT962" s="115">
        <f t="shared" si="582"/>
        <v>0</v>
      </c>
      <c r="BU962" s="125"/>
      <c r="BV962" s="126"/>
      <c r="BW962" s="123"/>
      <c r="BX962" s="112"/>
      <c r="BY962" s="119">
        <f t="shared" si="583"/>
        <v>0</v>
      </c>
      <c r="BZ962" s="124"/>
      <c r="CA962" s="115">
        <f>IFERROR(IF(BZ962="",0,(SUMIF($G$3:BY$3,"金额-入",$G962:BY962)-SUMIF($G$3:BY$3,"金额-出",$G962:BY962))/(SUMIF($G$3:BY$3,"数量-入",$G962:BY962)-SUMIF($G$3:BY$3,"数量-出",$G962:BY962))),0)</f>
        <v>0</v>
      </c>
      <c r="CB962" s="115">
        <f t="shared" si="584"/>
        <v>0</v>
      </c>
      <c r="CC962" s="125"/>
      <c r="CD962" s="126"/>
      <c r="CE962" s="123"/>
      <c r="CF962" s="112"/>
      <c r="CG962" s="119">
        <f t="shared" si="585"/>
        <v>0</v>
      </c>
      <c r="CH962" s="124"/>
      <c r="CI962" s="115">
        <f>IFERROR(IF(CH962="",0,(SUMIF($G$3:CG$3,"金额-入",$G962:CG962)-SUMIF($G$3:CG$3,"金额-出",$G962:CG962))/(SUMIF($G$3:CG$3,"数量-入",$G962:CG962)-SUMIF($G$3:CG$3,"数量-出",$G962:CG962))),0)</f>
        <v>0</v>
      </c>
      <c r="CJ962" s="115">
        <f t="shared" si="586"/>
        <v>0</v>
      </c>
      <c r="CK962" s="125"/>
      <c r="CL962" s="126"/>
      <c r="CM962" s="123"/>
      <c r="CN962" s="112"/>
      <c r="CO962" s="119">
        <f t="shared" si="587"/>
        <v>0</v>
      </c>
      <c r="CP962" s="124"/>
      <c r="CQ962" s="115">
        <f>IFERROR(IF(CP962="",0,(SUMIF($G$3:CO$3,"金额-入",$G962:CO962)-SUMIF($G$3:CO$3,"金额-出",$G962:CO962))/(SUMIF($G$3:CO$3,"数量-入",$G962:CO962)-SUMIF($G$3:CO$3,"数量-出",$G962:CO962))),0)</f>
        <v>0</v>
      </c>
      <c r="CR962" s="115">
        <f t="shared" si="588"/>
        <v>0</v>
      </c>
      <c r="CS962" s="125"/>
      <c r="CT962" s="126"/>
      <c r="CU962" s="123"/>
      <c r="CV962" s="112"/>
      <c r="CW962" s="119">
        <f t="shared" si="589"/>
        <v>0</v>
      </c>
      <c r="CX962" s="124"/>
      <c r="CY962" s="115">
        <f>IFERROR(IF(CX962="",0,(SUMIF($G$3:CW$3,"金额-入",$G962:CW962)-SUMIF($G$3:CW$3,"金额-出",$G962:CW962))/(SUMIF($G$3:CW$3,"数量-入",$G962:CW962)-SUMIF($G$3:CW$3,"数量-出",$G962:CW962))),0)</f>
        <v>0</v>
      </c>
      <c r="CZ962" s="115">
        <f t="shared" si="590"/>
        <v>0</v>
      </c>
      <c r="DA962" s="125"/>
      <c r="DB962" s="126"/>
      <c r="DC962" s="123"/>
      <c r="DD962" s="112"/>
      <c r="DE962" s="119">
        <f t="shared" si="591"/>
        <v>0</v>
      </c>
      <c r="DF962" s="124"/>
      <c r="DG962" s="115">
        <f>IFERROR(IF(DF962="",0,(SUMIF($G$3:DE$3,"金额-入",$G962:DE962)-SUMIF($G$3:DE$3,"金额-出",$G962:DE962))/(SUMIF($G$3:DE$3,"数量-入",$G962:DE962)-SUMIF($G$3:DE$3,"数量-出",$G962:DE962))),0)</f>
        <v>0</v>
      </c>
      <c r="DH962" s="115">
        <f t="shared" si="592"/>
        <v>0</v>
      </c>
      <c r="DI962" s="125"/>
      <c r="DJ962" s="126"/>
      <c r="DK962" s="109">
        <f t="array" ref="DK962">MIN(IF(($G$3:$DJ$3="单价")*(G962:DJ962&lt;&gt;0),G962:DJ962))</f>
        <v>0</v>
      </c>
      <c r="DL962" s="97">
        <f t="array" ref="DL962">MAX(IF($G$3:$DJ$3="单价",G962:DJ962))</f>
        <v>0</v>
      </c>
      <c r="DM962" s="115">
        <f t="shared" si="593"/>
        <v>0</v>
      </c>
      <c r="DN962" s="127"/>
      <c r="DO962" s="2"/>
      <c r="DP962" s="11">
        <f t="shared" si="594"/>
        <v>0</v>
      </c>
      <c r="DQ962" s="11">
        <f t="shared" si="595"/>
        <v>0</v>
      </c>
      <c r="DR962" s="11"/>
      <c r="DS962" s="11"/>
      <c r="DT962" s="11"/>
      <c r="DU962" s="2"/>
      <c r="DV962" s="2"/>
      <c r="DW962" s="2"/>
      <c r="DX962" s="2"/>
      <c r="DY962" s="2"/>
    </row>
    <row r="963" spans="1:129" ht="18" hidden="1" customHeight="1" outlineLevel="1" x14ac:dyDescent="0.15">
      <c r="A963" s="2"/>
      <c r="B963" s="53">
        <f t="shared" si="558"/>
        <v>959</v>
      </c>
      <c r="C963" s="5"/>
      <c r="D963" s="6"/>
      <c r="E963" s="7"/>
      <c r="F963" s="8"/>
      <c r="G963" s="111"/>
      <c r="H963" s="112"/>
      <c r="I963" s="113">
        <f t="shared" si="561"/>
        <v>0</v>
      </c>
      <c r="J963" s="114">
        <f t="shared" si="562"/>
        <v>0</v>
      </c>
      <c r="K963" s="115">
        <f t="shared" si="559"/>
        <v>0</v>
      </c>
      <c r="L963" s="113">
        <f t="shared" si="563"/>
        <v>0</v>
      </c>
      <c r="M963" s="114">
        <f t="shared" si="564"/>
        <v>0</v>
      </c>
      <c r="N963" s="115">
        <f t="shared" si="560"/>
        <v>0</v>
      </c>
      <c r="O963" s="113">
        <f t="shared" si="565"/>
        <v>0</v>
      </c>
      <c r="P963" s="116">
        <f t="shared" si="566"/>
        <v>0</v>
      </c>
      <c r="Q963" s="117">
        <f t="shared" si="567"/>
        <v>0</v>
      </c>
      <c r="R963" s="118">
        <f t="shared" si="568"/>
        <v>0</v>
      </c>
      <c r="S963" s="111"/>
      <c r="T963" s="112"/>
      <c r="U963" s="119">
        <f t="shared" si="569"/>
        <v>0</v>
      </c>
      <c r="V963" s="120"/>
      <c r="W963" s="115">
        <f>IFERROR(IF(V963="",0,(SUMIF($G$3:U$3,"金额-入",$G963:U963)-SUMIF($G$3:U$3,"金额-出",$G963:U963))/(SUMIF($G$3:U$3,"数量-入",$G963:U963)-SUMIF($G$3:U$3,"数量-出",$G963:U963))),0)</f>
        <v>0</v>
      </c>
      <c r="X963" s="115">
        <f t="shared" si="570"/>
        <v>0</v>
      </c>
      <c r="Y963" s="121"/>
      <c r="Z963" s="122"/>
      <c r="AA963" s="111"/>
      <c r="AB963" s="112"/>
      <c r="AC963" s="119">
        <f t="shared" si="571"/>
        <v>0</v>
      </c>
      <c r="AD963" s="120"/>
      <c r="AE963" s="115">
        <f>IFERROR(IF(AD963="",0,(SUMIF($G$3:AC$3,"金额-入",$G963:AC963)-SUMIF($G$3:AC$3,"金额-出",$G963:AC963))/(SUMIF($G$3:AC$3,"数量-入",$G963:AC963)-SUMIF($G$3:AC$3,"数量-出",$G963:AC963))),0)</f>
        <v>0</v>
      </c>
      <c r="AF963" s="115">
        <f t="shared" si="572"/>
        <v>0</v>
      </c>
      <c r="AG963" s="121"/>
      <c r="AH963" s="122"/>
      <c r="AI963" s="123"/>
      <c r="AJ963" s="112"/>
      <c r="AK963" s="119">
        <f t="shared" si="573"/>
        <v>0</v>
      </c>
      <c r="AL963" s="124"/>
      <c r="AM963" s="115">
        <f>IFERROR(IF(AL963="",0,(SUMIF($G$3:AK$3,"金额-入",$G963:AK963)-SUMIF($G$3:AK$3,"金额-出",$G963:AK963))/(SUMIF($G$3:AK$3,"数量-入",$G963:AK963)-SUMIF($G$3:AK$3,"数量-出",$G963:AK963))),0)</f>
        <v>0</v>
      </c>
      <c r="AN963" s="115">
        <f t="shared" si="574"/>
        <v>0</v>
      </c>
      <c r="AO963" s="125"/>
      <c r="AP963" s="126"/>
      <c r="AQ963" s="123"/>
      <c r="AR963" s="112"/>
      <c r="AS963" s="119">
        <f t="shared" si="575"/>
        <v>0</v>
      </c>
      <c r="AT963" s="124"/>
      <c r="AU963" s="115">
        <f>IFERROR(IF(AT963="",0,(SUMIF($G$3:AS$3,"金额-入",$G963:AS963)-SUMIF($G$3:AS$3,"金额-出",$G963:AS963))/(SUMIF($G$3:AS$3,"数量-入",$G963:AS963)-SUMIF($G$3:AS$3,"数量-出",$G963:AS963))),0)</f>
        <v>0</v>
      </c>
      <c r="AV963" s="115">
        <f t="shared" si="576"/>
        <v>0</v>
      </c>
      <c r="AW963" s="125"/>
      <c r="AX963" s="126"/>
      <c r="AY963" s="123"/>
      <c r="AZ963" s="112"/>
      <c r="BA963" s="119">
        <f t="shared" si="577"/>
        <v>0</v>
      </c>
      <c r="BB963" s="124"/>
      <c r="BC963" s="115">
        <f>IFERROR(IF(BB963="",0,(SUMIF($G$3:BA$3,"金额-入",$G963:BA963)-SUMIF($G$3:BA$3,"金额-出",$G963:BA963))/(SUMIF($G$3:BA$3,"数量-入",$G963:BA963)-SUMIF($G$3:BA$3,"数量-出",$G963:BA963))),0)</f>
        <v>0</v>
      </c>
      <c r="BD963" s="115">
        <f t="shared" si="578"/>
        <v>0</v>
      </c>
      <c r="BE963" s="125"/>
      <c r="BF963" s="126"/>
      <c r="BG963" s="123"/>
      <c r="BH963" s="112"/>
      <c r="BI963" s="119">
        <f t="shared" si="579"/>
        <v>0</v>
      </c>
      <c r="BJ963" s="124"/>
      <c r="BK963" s="115">
        <f>IFERROR(IF(BJ963="",0,(SUMIF($G$3:BI$3,"金额-入",$G963:BI963)-SUMIF($G$3:BI$3,"金额-出",$G963:BI963))/(SUMIF($G$3:BI$3,"数量-入",$G963:BI963)-SUMIF($G$3:BI$3,"数量-出",$G963:BI963))),0)</f>
        <v>0</v>
      </c>
      <c r="BL963" s="115">
        <f t="shared" si="580"/>
        <v>0</v>
      </c>
      <c r="BM963" s="125"/>
      <c r="BN963" s="126"/>
      <c r="BO963" s="123"/>
      <c r="BP963" s="112"/>
      <c r="BQ963" s="119">
        <f t="shared" si="581"/>
        <v>0</v>
      </c>
      <c r="BR963" s="124"/>
      <c r="BS963" s="115">
        <f>IFERROR(IF(BR963="",0,(SUMIF($G$3:BQ$3,"金额-入",$G963:BQ963)-SUMIF($G$3:BQ$3,"金额-出",$G963:BQ963))/(SUMIF($G$3:BQ$3,"数量-入",$G963:BQ963)-SUMIF($G$3:BQ$3,"数量-出",$G963:BQ963))),0)</f>
        <v>0</v>
      </c>
      <c r="BT963" s="115">
        <f t="shared" si="582"/>
        <v>0</v>
      </c>
      <c r="BU963" s="125"/>
      <c r="BV963" s="126"/>
      <c r="BW963" s="123"/>
      <c r="BX963" s="112"/>
      <c r="BY963" s="119">
        <f t="shared" si="583"/>
        <v>0</v>
      </c>
      <c r="BZ963" s="124"/>
      <c r="CA963" s="115">
        <f>IFERROR(IF(BZ963="",0,(SUMIF($G$3:BY$3,"金额-入",$G963:BY963)-SUMIF($G$3:BY$3,"金额-出",$G963:BY963))/(SUMIF($G$3:BY$3,"数量-入",$G963:BY963)-SUMIF($G$3:BY$3,"数量-出",$G963:BY963))),0)</f>
        <v>0</v>
      </c>
      <c r="CB963" s="115">
        <f t="shared" si="584"/>
        <v>0</v>
      </c>
      <c r="CC963" s="125"/>
      <c r="CD963" s="126"/>
      <c r="CE963" s="123"/>
      <c r="CF963" s="112"/>
      <c r="CG963" s="119">
        <f t="shared" si="585"/>
        <v>0</v>
      </c>
      <c r="CH963" s="124"/>
      <c r="CI963" s="115">
        <f>IFERROR(IF(CH963="",0,(SUMIF($G$3:CG$3,"金额-入",$G963:CG963)-SUMIF($G$3:CG$3,"金额-出",$G963:CG963))/(SUMIF($G$3:CG$3,"数量-入",$G963:CG963)-SUMIF($G$3:CG$3,"数量-出",$G963:CG963))),0)</f>
        <v>0</v>
      </c>
      <c r="CJ963" s="115">
        <f t="shared" si="586"/>
        <v>0</v>
      </c>
      <c r="CK963" s="125"/>
      <c r="CL963" s="126"/>
      <c r="CM963" s="123"/>
      <c r="CN963" s="112"/>
      <c r="CO963" s="119">
        <f t="shared" si="587"/>
        <v>0</v>
      </c>
      <c r="CP963" s="124"/>
      <c r="CQ963" s="115">
        <f>IFERROR(IF(CP963="",0,(SUMIF($G$3:CO$3,"金额-入",$G963:CO963)-SUMIF($G$3:CO$3,"金额-出",$G963:CO963))/(SUMIF($G$3:CO$3,"数量-入",$G963:CO963)-SUMIF($G$3:CO$3,"数量-出",$G963:CO963))),0)</f>
        <v>0</v>
      </c>
      <c r="CR963" s="115">
        <f t="shared" si="588"/>
        <v>0</v>
      </c>
      <c r="CS963" s="125"/>
      <c r="CT963" s="126"/>
      <c r="CU963" s="123"/>
      <c r="CV963" s="112"/>
      <c r="CW963" s="119">
        <f t="shared" si="589"/>
        <v>0</v>
      </c>
      <c r="CX963" s="124"/>
      <c r="CY963" s="115">
        <f>IFERROR(IF(CX963="",0,(SUMIF($G$3:CW$3,"金额-入",$G963:CW963)-SUMIF($G$3:CW$3,"金额-出",$G963:CW963))/(SUMIF($G$3:CW$3,"数量-入",$G963:CW963)-SUMIF($G$3:CW$3,"数量-出",$G963:CW963))),0)</f>
        <v>0</v>
      </c>
      <c r="CZ963" s="115">
        <f t="shared" si="590"/>
        <v>0</v>
      </c>
      <c r="DA963" s="125"/>
      <c r="DB963" s="126"/>
      <c r="DC963" s="123"/>
      <c r="DD963" s="112"/>
      <c r="DE963" s="119">
        <f t="shared" si="591"/>
        <v>0</v>
      </c>
      <c r="DF963" s="124"/>
      <c r="DG963" s="115">
        <f>IFERROR(IF(DF963="",0,(SUMIF($G$3:DE$3,"金额-入",$G963:DE963)-SUMIF($G$3:DE$3,"金额-出",$G963:DE963))/(SUMIF($G$3:DE$3,"数量-入",$G963:DE963)-SUMIF($G$3:DE$3,"数量-出",$G963:DE963))),0)</f>
        <v>0</v>
      </c>
      <c r="DH963" s="115">
        <f t="shared" si="592"/>
        <v>0</v>
      </c>
      <c r="DI963" s="125"/>
      <c r="DJ963" s="126"/>
      <c r="DK963" s="109">
        <f t="array" ref="DK963">MIN(IF(($G$3:$DJ$3="单价")*(G963:DJ963&lt;&gt;0),G963:DJ963))</f>
        <v>0</v>
      </c>
      <c r="DL963" s="97">
        <f t="array" ref="DL963">MAX(IF($G$3:$DJ$3="单价",G963:DJ963))</f>
        <v>0</v>
      </c>
      <c r="DM963" s="115">
        <f t="shared" si="593"/>
        <v>0</v>
      </c>
      <c r="DN963" s="127"/>
      <c r="DO963" s="2"/>
      <c r="DP963" s="11">
        <f t="shared" si="594"/>
        <v>0</v>
      </c>
      <c r="DQ963" s="11">
        <f t="shared" si="595"/>
        <v>0</v>
      </c>
      <c r="DR963" s="11"/>
      <c r="DS963" s="11"/>
      <c r="DT963" s="11"/>
      <c r="DU963" s="2"/>
      <c r="DV963" s="2"/>
      <c r="DW963" s="2"/>
      <c r="DX963" s="2"/>
      <c r="DY963" s="2"/>
    </row>
    <row r="964" spans="1:129" ht="18" hidden="1" customHeight="1" outlineLevel="1" x14ac:dyDescent="0.15">
      <c r="A964" s="2"/>
      <c r="B964" s="53">
        <f t="shared" si="558"/>
        <v>960</v>
      </c>
      <c r="C964" s="5"/>
      <c r="D964" s="6"/>
      <c r="E964" s="7"/>
      <c r="F964" s="8"/>
      <c r="G964" s="111"/>
      <c r="H964" s="112"/>
      <c r="I964" s="113">
        <f t="shared" si="561"/>
        <v>0</v>
      </c>
      <c r="J964" s="114">
        <f t="shared" si="562"/>
        <v>0</v>
      </c>
      <c r="K964" s="115">
        <f t="shared" si="559"/>
        <v>0</v>
      </c>
      <c r="L964" s="113">
        <f t="shared" si="563"/>
        <v>0</v>
      </c>
      <c r="M964" s="114">
        <f t="shared" si="564"/>
        <v>0</v>
      </c>
      <c r="N964" s="115">
        <f t="shared" si="560"/>
        <v>0</v>
      </c>
      <c r="O964" s="113">
        <f t="shared" si="565"/>
        <v>0</v>
      </c>
      <c r="P964" s="116">
        <f t="shared" si="566"/>
        <v>0</v>
      </c>
      <c r="Q964" s="117">
        <f t="shared" si="567"/>
        <v>0</v>
      </c>
      <c r="R964" s="118">
        <f t="shared" si="568"/>
        <v>0</v>
      </c>
      <c r="S964" s="111"/>
      <c r="T964" s="112"/>
      <c r="U964" s="119">
        <f t="shared" si="569"/>
        <v>0</v>
      </c>
      <c r="V964" s="120"/>
      <c r="W964" s="115">
        <f>IFERROR(IF(V964="",0,(SUMIF($G$3:U$3,"金额-入",$G964:U964)-SUMIF($G$3:U$3,"金额-出",$G964:U964))/(SUMIF($G$3:U$3,"数量-入",$G964:U964)-SUMIF($G$3:U$3,"数量-出",$G964:U964))),0)</f>
        <v>0</v>
      </c>
      <c r="X964" s="115">
        <f t="shared" si="570"/>
        <v>0</v>
      </c>
      <c r="Y964" s="121"/>
      <c r="Z964" s="122"/>
      <c r="AA964" s="111"/>
      <c r="AB964" s="112"/>
      <c r="AC964" s="119">
        <f t="shared" si="571"/>
        <v>0</v>
      </c>
      <c r="AD964" s="120"/>
      <c r="AE964" s="115">
        <f>IFERROR(IF(AD964="",0,(SUMIF($G$3:AC$3,"金额-入",$G964:AC964)-SUMIF($G$3:AC$3,"金额-出",$G964:AC964))/(SUMIF($G$3:AC$3,"数量-入",$G964:AC964)-SUMIF($G$3:AC$3,"数量-出",$G964:AC964))),0)</f>
        <v>0</v>
      </c>
      <c r="AF964" s="115">
        <f t="shared" si="572"/>
        <v>0</v>
      </c>
      <c r="AG964" s="121"/>
      <c r="AH964" s="122"/>
      <c r="AI964" s="123"/>
      <c r="AJ964" s="112"/>
      <c r="AK964" s="119">
        <f t="shared" si="573"/>
        <v>0</v>
      </c>
      <c r="AL964" s="124"/>
      <c r="AM964" s="115">
        <f>IFERROR(IF(AL964="",0,(SUMIF($G$3:AK$3,"金额-入",$G964:AK964)-SUMIF($G$3:AK$3,"金额-出",$G964:AK964))/(SUMIF($G$3:AK$3,"数量-入",$G964:AK964)-SUMIF($G$3:AK$3,"数量-出",$G964:AK964))),0)</f>
        <v>0</v>
      </c>
      <c r="AN964" s="115">
        <f t="shared" si="574"/>
        <v>0</v>
      </c>
      <c r="AO964" s="125"/>
      <c r="AP964" s="126"/>
      <c r="AQ964" s="123"/>
      <c r="AR964" s="112"/>
      <c r="AS964" s="119">
        <f t="shared" si="575"/>
        <v>0</v>
      </c>
      <c r="AT964" s="124"/>
      <c r="AU964" s="115">
        <f>IFERROR(IF(AT964="",0,(SUMIF($G$3:AS$3,"金额-入",$G964:AS964)-SUMIF($G$3:AS$3,"金额-出",$G964:AS964))/(SUMIF($G$3:AS$3,"数量-入",$G964:AS964)-SUMIF($G$3:AS$3,"数量-出",$G964:AS964))),0)</f>
        <v>0</v>
      </c>
      <c r="AV964" s="115">
        <f t="shared" si="576"/>
        <v>0</v>
      </c>
      <c r="AW964" s="125"/>
      <c r="AX964" s="126"/>
      <c r="AY964" s="123"/>
      <c r="AZ964" s="112"/>
      <c r="BA964" s="119">
        <f t="shared" si="577"/>
        <v>0</v>
      </c>
      <c r="BB964" s="124"/>
      <c r="BC964" s="115">
        <f>IFERROR(IF(BB964="",0,(SUMIF($G$3:BA$3,"金额-入",$G964:BA964)-SUMIF($G$3:BA$3,"金额-出",$G964:BA964))/(SUMIF($G$3:BA$3,"数量-入",$G964:BA964)-SUMIF($G$3:BA$3,"数量-出",$G964:BA964))),0)</f>
        <v>0</v>
      </c>
      <c r="BD964" s="115">
        <f t="shared" si="578"/>
        <v>0</v>
      </c>
      <c r="BE964" s="125"/>
      <c r="BF964" s="126"/>
      <c r="BG964" s="123"/>
      <c r="BH964" s="112"/>
      <c r="BI964" s="119">
        <f t="shared" si="579"/>
        <v>0</v>
      </c>
      <c r="BJ964" s="124"/>
      <c r="BK964" s="115">
        <f>IFERROR(IF(BJ964="",0,(SUMIF($G$3:BI$3,"金额-入",$G964:BI964)-SUMIF($G$3:BI$3,"金额-出",$G964:BI964))/(SUMIF($G$3:BI$3,"数量-入",$G964:BI964)-SUMIF($G$3:BI$3,"数量-出",$G964:BI964))),0)</f>
        <v>0</v>
      </c>
      <c r="BL964" s="115">
        <f t="shared" si="580"/>
        <v>0</v>
      </c>
      <c r="BM964" s="125"/>
      <c r="BN964" s="126"/>
      <c r="BO964" s="123"/>
      <c r="BP964" s="112"/>
      <c r="BQ964" s="119">
        <f t="shared" si="581"/>
        <v>0</v>
      </c>
      <c r="BR964" s="124"/>
      <c r="BS964" s="115">
        <f>IFERROR(IF(BR964="",0,(SUMIF($G$3:BQ$3,"金额-入",$G964:BQ964)-SUMIF($G$3:BQ$3,"金额-出",$G964:BQ964))/(SUMIF($G$3:BQ$3,"数量-入",$G964:BQ964)-SUMIF($G$3:BQ$3,"数量-出",$G964:BQ964))),0)</f>
        <v>0</v>
      </c>
      <c r="BT964" s="115">
        <f t="shared" si="582"/>
        <v>0</v>
      </c>
      <c r="BU964" s="125"/>
      <c r="BV964" s="126"/>
      <c r="BW964" s="123"/>
      <c r="BX964" s="112"/>
      <c r="BY964" s="119">
        <f t="shared" si="583"/>
        <v>0</v>
      </c>
      <c r="BZ964" s="124"/>
      <c r="CA964" s="115">
        <f>IFERROR(IF(BZ964="",0,(SUMIF($G$3:BY$3,"金额-入",$G964:BY964)-SUMIF($G$3:BY$3,"金额-出",$G964:BY964))/(SUMIF($G$3:BY$3,"数量-入",$G964:BY964)-SUMIF($G$3:BY$3,"数量-出",$G964:BY964))),0)</f>
        <v>0</v>
      </c>
      <c r="CB964" s="115">
        <f t="shared" si="584"/>
        <v>0</v>
      </c>
      <c r="CC964" s="125"/>
      <c r="CD964" s="126"/>
      <c r="CE964" s="123"/>
      <c r="CF964" s="112"/>
      <c r="CG964" s="119">
        <f t="shared" si="585"/>
        <v>0</v>
      </c>
      <c r="CH964" s="124"/>
      <c r="CI964" s="115">
        <f>IFERROR(IF(CH964="",0,(SUMIF($G$3:CG$3,"金额-入",$G964:CG964)-SUMIF($G$3:CG$3,"金额-出",$G964:CG964))/(SUMIF($G$3:CG$3,"数量-入",$G964:CG964)-SUMIF($G$3:CG$3,"数量-出",$G964:CG964))),0)</f>
        <v>0</v>
      </c>
      <c r="CJ964" s="115">
        <f t="shared" si="586"/>
        <v>0</v>
      </c>
      <c r="CK964" s="125"/>
      <c r="CL964" s="126"/>
      <c r="CM964" s="123"/>
      <c r="CN964" s="112"/>
      <c r="CO964" s="119">
        <f t="shared" si="587"/>
        <v>0</v>
      </c>
      <c r="CP964" s="124"/>
      <c r="CQ964" s="115">
        <f>IFERROR(IF(CP964="",0,(SUMIF($G$3:CO$3,"金额-入",$G964:CO964)-SUMIF($G$3:CO$3,"金额-出",$G964:CO964))/(SUMIF($G$3:CO$3,"数量-入",$G964:CO964)-SUMIF($G$3:CO$3,"数量-出",$G964:CO964))),0)</f>
        <v>0</v>
      </c>
      <c r="CR964" s="115">
        <f t="shared" si="588"/>
        <v>0</v>
      </c>
      <c r="CS964" s="125"/>
      <c r="CT964" s="126"/>
      <c r="CU964" s="123"/>
      <c r="CV964" s="112"/>
      <c r="CW964" s="119">
        <f t="shared" si="589"/>
        <v>0</v>
      </c>
      <c r="CX964" s="124"/>
      <c r="CY964" s="115">
        <f>IFERROR(IF(CX964="",0,(SUMIF($G$3:CW$3,"金额-入",$G964:CW964)-SUMIF($G$3:CW$3,"金额-出",$G964:CW964))/(SUMIF($G$3:CW$3,"数量-入",$G964:CW964)-SUMIF($G$3:CW$3,"数量-出",$G964:CW964))),0)</f>
        <v>0</v>
      </c>
      <c r="CZ964" s="115">
        <f t="shared" si="590"/>
        <v>0</v>
      </c>
      <c r="DA964" s="125"/>
      <c r="DB964" s="126"/>
      <c r="DC964" s="123"/>
      <c r="DD964" s="112"/>
      <c r="DE964" s="119">
        <f t="shared" si="591"/>
        <v>0</v>
      </c>
      <c r="DF964" s="124"/>
      <c r="DG964" s="115">
        <f>IFERROR(IF(DF964="",0,(SUMIF($G$3:DE$3,"金额-入",$G964:DE964)-SUMIF($G$3:DE$3,"金额-出",$G964:DE964))/(SUMIF($G$3:DE$3,"数量-入",$G964:DE964)-SUMIF($G$3:DE$3,"数量-出",$G964:DE964))),0)</f>
        <v>0</v>
      </c>
      <c r="DH964" s="115">
        <f t="shared" si="592"/>
        <v>0</v>
      </c>
      <c r="DI964" s="125"/>
      <c r="DJ964" s="126"/>
      <c r="DK964" s="109">
        <f t="array" ref="DK964">MIN(IF(($G$3:$DJ$3="单价")*(G964:DJ964&lt;&gt;0),G964:DJ964))</f>
        <v>0</v>
      </c>
      <c r="DL964" s="97">
        <f t="array" ref="DL964">MAX(IF($G$3:$DJ$3="单价",G964:DJ964))</f>
        <v>0</v>
      </c>
      <c r="DM964" s="115">
        <f t="shared" si="593"/>
        <v>0</v>
      </c>
      <c r="DN964" s="127"/>
      <c r="DO964" s="2"/>
      <c r="DP964" s="11">
        <f t="shared" si="594"/>
        <v>0</v>
      </c>
      <c r="DQ964" s="11">
        <f t="shared" si="595"/>
        <v>0</v>
      </c>
      <c r="DR964" s="11"/>
      <c r="DS964" s="11"/>
      <c r="DT964" s="11"/>
      <c r="DU964" s="2"/>
      <c r="DV964" s="2"/>
      <c r="DW964" s="2"/>
      <c r="DX964" s="2"/>
      <c r="DY964" s="2"/>
    </row>
    <row r="965" spans="1:129" ht="18" hidden="1" customHeight="1" outlineLevel="1" x14ac:dyDescent="0.15">
      <c r="A965" s="2"/>
      <c r="B965" s="53">
        <f t="shared" si="558"/>
        <v>961</v>
      </c>
      <c r="C965" s="5"/>
      <c r="D965" s="6"/>
      <c r="E965" s="7"/>
      <c r="F965" s="8"/>
      <c r="G965" s="111"/>
      <c r="H965" s="112"/>
      <c r="I965" s="113">
        <f t="shared" si="561"/>
        <v>0</v>
      </c>
      <c r="J965" s="114">
        <f t="shared" si="562"/>
        <v>0</v>
      </c>
      <c r="K965" s="115">
        <f t="shared" si="559"/>
        <v>0</v>
      </c>
      <c r="L965" s="113">
        <f t="shared" si="563"/>
        <v>0</v>
      </c>
      <c r="M965" s="114">
        <f t="shared" si="564"/>
        <v>0</v>
      </c>
      <c r="N965" s="115">
        <f t="shared" si="560"/>
        <v>0</v>
      </c>
      <c r="O965" s="113">
        <f t="shared" si="565"/>
        <v>0</v>
      </c>
      <c r="P965" s="116">
        <f t="shared" si="566"/>
        <v>0</v>
      </c>
      <c r="Q965" s="117">
        <f t="shared" si="567"/>
        <v>0</v>
      </c>
      <c r="R965" s="118">
        <f t="shared" si="568"/>
        <v>0</v>
      </c>
      <c r="S965" s="111"/>
      <c r="T965" s="112"/>
      <c r="U965" s="119">
        <f t="shared" si="569"/>
        <v>0</v>
      </c>
      <c r="V965" s="120"/>
      <c r="W965" s="115">
        <f>IFERROR(IF(V965="",0,(SUMIF($G$3:U$3,"金额-入",$G965:U965)-SUMIF($G$3:U$3,"金额-出",$G965:U965))/(SUMIF($G$3:U$3,"数量-入",$G965:U965)-SUMIF($G$3:U$3,"数量-出",$G965:U965))),0)</f>
        <v>0</v>
      </c>
      <c r="X965" s="115">
        <f t="shared" si="570"/>
        <v>0</v>
      </c>
      <c r="Y965" s="121"/>
      <c r="Z965" s="122"/>
      <c r="AA965" s="111"/>
      <c r="AB965" s="112"/>
      <c r="AC965" s="119">
        <f t="shared" si="571"/>
        <v>0</v>
      </c>
      <c r="AD965" s="120"/>
      <c r="AE965" s="115">
        <f>IFERROR(IF(AD965="",0,(SUMIF($G$3:AC$3,"金额-入",$G965:AC965)-SUMIF($G$3:AC$3,"金额-出",$G965:AC965))/(SUMIF($G$3:AC$3,"数量-入",$G965:AC965)-SUMIF($G$3:AC$3,"数量-出",$G965:AC965))),0)</f>
        <v>0</v>
      </c>
      <c r="AF965" s="115">
        <f t="shared" si="572"/>
        <v>0</v>
      </c>
      <c r="AG965" s="121"/>
      <c r="AH965" s="122"/>
      <c r="AI965" s="123"/>
      <c r="AJ965" s="112"/>
      <c r="AK965" s="119">
        <f t="shared" si="573"/>
        <v>0</v>
      </c>
      <c r="AL965" s="124"/>
      <c r="AM965" s="115">
        <f>IFERROR(IF(AL965="",0,(SUMIF($G$3:AK$3,"金额-入",$G965:AK965)-SUMIF($G$3:AK$3,"金额-出",$G965:AK965))/(SUMIF($G$3:AK$3,"数量-入",$G965:AK965)-SUMIF($G$3:AK$3,"数量-出",$G965:AK965))),0)</f>
        <v>0</v>
      </c>
      <c r="AN965" s="115">
        <f t="shared" si="574"/>
        <v>0</v>
      </c>
      <c r="AO965" s="125"/>
      <c r="AP965" s="126"/>
      <c r="AQ965" s="123"/>
      <c r="AR965" s="112"/>
      <c r="AS965" s="119">
        <f t="shared" si="575"/>
        <v>0</v>
      </c>
      <c r="AT965" s="124"/>
      <c r="AU965" s="115">
        <f>IFERROR(IF(AT965="",0,(SUMIF($G$3:AS$3,"金额-入",$G965:AS965)-SUMIF($G$3:AS$3,"金额-出",$G965:AS965))/(SUMIF($G$3:AS$3,"数量-入",$G965:AS965)-SUMIF($G$3:AS$3,"数量-出",$G965:AS965))),0)</f>
        <v>0</v>
      </c>
      <c r="AV965" s="115">
        <f t="shared" si="576"/>
        <v>0</v>
      </c>
      <c r="AW965" s="125"/>
      <c r="AX965" s="126"/>
      <c r="AY965" s="123"/>
      <c r="AZ965" s="112"/>
      <c r="BA965" s="119">
        <f t="shared" si="577"/>
        <v>0</v>
      </c>
      <c r="BB965" s="124"/>
      <c r="BC965" s="115">
        <f>IFERROR(IF(BB965="",0,(SUMIF($G$3:BA$3,"金额-入",$G965:BA965)-SUMIF($G$3:BA$3,"金额-出",$G965:BA965))/(SUMIF($G$3:BA$3,"数量-入",$G965:BA965)-SUMIF($G$3:BA$3,"数量-出",$G965:BA965))),0)</f>
        <v>0</v>
      </c>
      <c r="BD965" s="115">
        <f t="shared" si="578"/>
        <v>0</v>
      </c>
      <c r="BE965" s="125"/>
      <c r="BF965" s="126"/>
      <c r="BG965" s="123"/>
      <c r="BH965" s="112"/>
      <c r="BI965" s="119">
        <f t="shared" si="579"/>
        <v>0</v>
      </c>
      <c r="BJ965" s="124"/>
      <c r="BK965" s="115">
        <f>IFERROR(IF(BJ965="",0,(SUMIF($G$3:BI$3,"金额-入",$G965:BI965)-SUMIF($G$3:BI$3,"金额-出",$G965:BI965))/(SUMIF($G$3:BI$3,"数量-入",$G965:BI965)-SUMIF($G$3:BI$3,"数量-出",$G965:BI965))),0)</f>
        <v>0</v>
      </c>
      <c r="BL965" s="115">
        <f t="shared" si="580"/>
        <v>0</v>
      </c>
      <c r="BM965" s="125"/>
      <c r="BN965" s="126"/>
      <c r="BO965" s="123"/>
      <c r="BP965" s="112"/>
      <c r="BQ965" s="119">
        <f t="shared" si="581"/>
        <v>0</v>
      </c>
      <c r="BR965" s="124"/>
      <c r="BS965" s="115">
        <f>IFERROR(IF(BR965="",0,(SUMIF($G$3:BQ$3,"金额-入",$G965:BQ965)-SUMIF($G$3:BQ$3,"金额-出",$G965:BQ965))/(SUMIF($G$3:BQ$3,"数量-入",$G965:BQ965)-SUMIF($G$3:BQ$3,"数量-出",$G965:BQ965))),0)</f>
        <v>0</v>
      </c>
      <c r="BT965" s="115">
        <f t="shared" si="582"/>
        <v>0</v>
      </c>
      <c r="BU965" s="125"/>
      <c r="BV965" s="126"/>
      <c r="BW965" s="123"/>
      <c r="BX965" s="112"/>
      <c r="BY965" s="119">
        <f t="shared" si="583"/>
        <v>0</v>
      </c>
      <c r="BZ965" s="124"/>
      <c r="CA965" s="115">
        <f>IFERROR(IF(BZ965="",0,(SUMIF($G$3:BY$3,"金额-入",$G965:BY965)-SUMIF($G$3:BY$3,"金额-出",$G965:BY965))/(SUMIF($G$3:BY$3,"数量-入",$G965:BY965)-SUMIF($G$3:BY$3,"数量-出",$G965:BY965))),0)</f>
        <v>0</v>
      </c>
      <c r="CB965" s="115">
        <f t="shared" si="584"/>
        <v>0</v>
      </c>
      <c r="CC965" s="125"/>
      <c r="CD965" s="126"/>
      <c r="CE965" s="123"/>
      <c r="CF965" s="112"/>
      <c r="CG965" s="119">
        <f t="shared" si="585"/>
        <v>0</v>
      </c>
      <c r="CH965" s="124"/>
      <c r="CI965" s="115">
        <f>IFERROR(IF(CH965="",0,(SUMIF($G$3:CG$3,"金额-入",$G965:CG965)-SUMIF($G$3:CG$3,"金额-出",$G965:CG965))/(SUMIF($G$3:CG$3,"数量-入",$G965:CG965)-SUMIF($G$3:CG$3,"数量-出",$G965:CG965))),0)</f>
        <v>0</v>
      </c>
      <c r="CJ965" s="115">
        <f t="shared" si="586"/>
        <v>0</v>
      </c>
      <c r="CK965" s="125"/>
      <c r="CL965" s="126"/>
      <c r="CM965" s="123"/>
      <c r="CN965" s="112"/>
      <c r="CO965" s="119">
        <f t="shared" si="587"/>
        <v>0</v>
      </c>
      <c r="CP965" s="124"/>
      <c r="CQ965" s="115">
        <f>IFERROR(IF(CP965="",0,(SUMIF($G$3:CO$3,"金额-入",$G965:CO965)-SUMIF($G$3:CO$3,"金额-出",$G965:CO965))/(SUMIF($G$3:CO$3,"数量-入",$G965:CO965)-SUMIF($G$3:CO$3,"数量-出",$G965:CO965))),0)</f>
        <v>0</v>
      </c>
      <c r="CR965" s="115">
        <f t="shared" si="588"/>
        <v>0</v>
      </c>
      <c r="CS965" s="125"/>
      <c r="CT965" s="126"/>
      <c r="CU965" s="123"/>
      <c r="CV965" s="112"/>
      <c r="CW965" s="119">
        <f t="shared" si="589"/>
        <v>0</v>
      </c>
      <c r="CX965" s="124"/>
      <c r="CY965" s="115">
        <f>IFERROR(IF(CX965="",0,(SUMIF($G$3:CW$3,"金额-入",$G965:CW965)-SUMIF($G$3:CW$3,"金额-出",$G965:CW965))/(SUMIF($G$3:CW$3,"数量-入",$G965:CW965)-SUMIF($G$3:CW$3,"数量-出",$G965:CW965))),0)</f>
        <v>0</v>
      </c>
      <c r="CZ965" s="115">
        <f t="shared" si="590"/>
        <v>0</v>
      </c>
      <c r="DA965" s="125"/>
      <c r="DB965" s="126"/>
      <c r="DC965" s="123"/>
      <c r="DD965" s="112"/>
      <c r="DE965" s="119">
        <f t="shared" si="591"/>
        <v>0</v>
      </c>
      <c r="DF965" s="124"/>
      <c r="DG965" s="115">
        <f>IFERROR(IF(DF965="",0,(SUMIF($G$3:DE$3,"金额-入",$G965:DE965)-SUMIF($G$3:DE$3,"金额-出",$G965:DE965))/(SUMIF($G$3:DE$3,"数量-入",$G965:DE965)-SUMIF($G$3:DE$3,"数量-出",$G965:DE965))),0)</f>
        <v>0</v>
      </c>
      <c r="DH965" s="115">
        <f t="shared" si="592"/>
        <v>0</v>
      </c>
      <c r="DI965" s="125"/>
      <c r="DJ965" s="126"/>
      <c r="DK965" s="109">
        <f t="array" ref="DK965">MIN(IF(($G$3:$DJ$3="单价")*(G965:DJ965&lt;&gt;0),G965:DJ965))</f>
        <v>0</v>
      </c>
      <c r="DL965" s="97">
        <f t="array" ref="DL965">MAX(IF($G$3:$DJ$3="单价",G965:DJ965))</f>
        <v>0</v>
      </c>
      <c r="DM965" s="115">
        <f t="shared" si="593"/>
        <v>0</v>
      </c>
      <c r="DN965" s="127"/>
      <c r="DO965" s="2"/>
      <c r="DP965" s="11">
        <f t="shared" si="594"/>
        <v>0</v>
      </c>
      <c r="DQ965" s="11">
        <f t="shared" si="595"/>
        <v>0</v>
      </c>
      <c r="DR965" s="11"/>
      <c r="DS965" s="11"/>
      <c r="DT965" s="11"/>
      <c r="DU965" s="2"/>
      <c r="DV965" s="2"/>
      <c r="DW965" s="2"/>
      <c r="DX965" s="2"/>
      <c r="DY965" s="2"/>
    </row>
    <row r="966" spans="1:129" ht="18" hidden="1" customHeight="1" outlineLevel="1" x14ac:dyDescent="0.15">
      <c r="A966" s="2"/>
      <c r="B966" s="53">
        <f t="shared" si="558"/>
        <v>962</v>
      </c>
      <c r="C966" s="5"/>
      <c r="D966" s="6"/>
      <c r="E966" s="7"/>
      <c r="F966" s="8"/>
      <c r="G966" s="111"/>
      <c r="H966" s="112"/>
      <c r="I966" s="113">
        <f t="shared" si="561"/>
        <v>0</v>
      </c>
      <c r="J966" s="114">
        <f t="shared" si="562"/>
        <v>0</v>
      </c>
      <c r="K966" s="115">
        <f t="shared" si="559"/>
        <v>0</v>
      </c>
      <c r="L966" s="113">
        <f t="shared" si="563"/>
        <v>0</v>
      </c>
      <c r="M966" s="114">
        <f t="shared" si="564"/>
        <v>0</v>
      </c>
      <c r="N966" s="115">
        <f t="shared" si="560"/>
        <v>0</v>
      </c>
      <c r="O966" s="113">
        <f t="shared" si="565"/>
        <v>0</v>
      </c>
      <c r="P966" s="116">
        <f t="shared" si="566"/>
        <v>0</v>
      </c>
      <c r="Q966" s="117">
        <f t="shared" si="567"/>
        <v>0</v>
      </c>
      <c r="R966" s="118">
        <f t="shared" si="568"/>
        <v>0</v>
      </c>
      <c r="S966" s="111"/>
      <c r="T966" s="112"/>
      <c r="U966" s="119">
        <f t="shared" si="569"/>
        <v>0</v>
      </c>
      <c r="V966" s="120"/>
      <c r="W966" s="115">
        <f>IFERROR(IF(V966="",0,(SUMIF($G$3:U$3,"金额-入",$G966:U966)-SUMIF($G$3:U$3,"金额-出",$G966:U966))/(SUMIF($G$3:U$3,"数量-入",$G966:U966)-SUMIF($G$3:U$3,"数量-出",$G966:U966))),0)</f>
        <v>0</v>
      </c>
      <c r="X966" s="115">
        <f t="shared" si="570"/>
        <v>0</v>
      </c>
      <c r="Y966" s="121"/>
      <c r="Z966" s="122"/>
      <c r="AA966" s="111"/>
      <c r="AB966" s="112"/>
      <c r="AC966" s="119">
        <f t="shared" si="571"/>
        <v>0</v>
      </c>
      <c r="AD966" s="120"/>
      <c r="AE966" s="115">
        <f>IFERROR(IF(AD966="",0,(SUMIF($G$3:AC$3,"金额-入",$G966:AC966)-SUMIF($G$3:AC$3,"金额-出",$G966:AC966))/(SUMIF($G$3:AC$3,"数量-入",$G966:AC966)-SUMIF($G$3:AC$3,"数量-出",$G966:AC966))),0)</f>
        <v>0</v>
      </c>
      <c r="AF966" s="115">
        <f t="shared" si="572"/>
        <v>0</v>
      </c>
      <c r="AG966" s="121"/>
      <c r="AH966" s="122"/>
      <c r="AI966" s="123"/>
      <c r="AJ966" s="112"/>
      <c r="AK966" s="119">
        <f t="shared" si="573"/>
        <v>0</v>
      </c>
      <c r="AL966" s="124"/>
      <c r="AM966" s="115">
        <f>IFERROR(IF(AL966="",0,(SUMIF($G$3:AK$3,"金额-入",$G966:AK966)-SUMIF($G$3:AK$3,"金额-出",$G966:AK966))/(SUMIF($G$3:AK$3,"数量-入",$G966:AK966)-SUMIF($G$3:AK$3,"数量-出",$G966:AK966))),0)</f>
        <v>0</v>
      </c>
      <c r="AN966" s="115">
        <f t="shared" si="574"/>
        <v>0</v>
      </c>
      <c r="AO966" s="125"/>
      <c r="AP966" s="126"/>
      <c r="AQ966" s="123"/>
      <c r="AR966" s="112"/>
      <c r="AS966" s="119">
        <f t="shared" si="575"/>
        <v>0</v>
      </c>
      <c r="AT966" s="124"/>
      <c r="AU966" s="115">
        <f>IFERROR(IF(AT966="",0,(SUMIF($G$3:AS$3,"金额-入",$G966:AS966)-SUMIF($G$3:AS$3,"金额-出",$G966:AS966))/(SUMIF($G$3:AS$3,"数量-入",$G966:AS966)-SUMIF($G$3:AS$3,"数量-出",$G966:AS966))),0)</f>
        <v>0</v>
      </c>
      <c r="AV966" s="115">
        <f t="shared" si="576"/>
        <v>0</v>
      </c>
      <c r="AW966" s="125"/>
      <c r="AX966" s="126"/>
      <c r="AY966" s="123"/>
      <c r="AZ966" s="112"/>
      <c r="BA966" s="119">
        <f t="shared" si="577"/>
        <v>0</v>
      </c>
      <c r="BB966" s="124"/>
      <c r="BC966" s="115">
        <f>IFERROR(IF(BB966="",0,(SUMIF($G$3:BA$3,"金额-入",$G966:BA966)-SUMIF($G$3:BA$3,"金额-出",$G966:BA966))/(SUMIF($G$3:BA$3,"数量-入",$G966:BA966)-SUMIF($G$3:BA$3,"数量-出",$G966:BA966))),0)</f>
        <v>0</v>
      </c>
      <c r="BD966" s="115">
        <f t="shared" si="578"/>
        <v>0</v>
      </c>
      <c r="BE966" s="125"/>
      <c r="BF966" s="126"/>
      <c r="BG966" s="123"/>
      <c r="BH966" s="112"/>
      <c r="BI966" s="119">
        <f t="shared" si="579"/>
        <v>0</v>
      </c>
      <c r="BJ966" s="124"/>
      <c r="BK966" s="115">
        <f>IFERROR(IF(BJ966="",0,(SUMIF($G$3:BI$3,"金额-入",$G966:BI966)-SUMIF($G$3:BI$3,"金额-出",$G966:BI966))/(SUMIF($G$3:BI$3,"数量-入",$G966:BI966)-SUMIF($G$3:BI$3,"数量-出",$G966:BI966))),0)</f>
        <v>0</v>
      </c>
      <c r="BL966" s="115">
        <f t="shared" si="580"/>
        <v>0</v>
      </c>
      <c r="BM966" s="125"/>
      <c r="BN966" s="126"/>
      <c r="BO966" s="123"/>
      <c r="BP966" s="112"/>
      <c r="BQ966" s="119">
        <f t="shared" si="581"/>
        <v>0</v>
      </c>
      <c r="BR966" s="124"/>
      <c r="BS966" s="115">
        <f>IFERROR(IF(BR966="",0,(SUMIF($G$3:BQ$3,"金额-入",$G966:BQ966)-SUMIF($G$3:BQ$3,"金额-出",$G966:BQ966))/(SUMIF($G$3:BQ$3,"数量-入",$G966:BQ966)-SUMIF($G$3:BQ$3,"数量-出",$G966:BQ966))),0)</f>
        <v>0</v>
      </c>
      <c r="BT966" s="115">
        <f t="shared" si="582"/>
        <v>0</v>
      </c>
      <c r="BU966" s="125"/>
      <c r="BV966" s="126"/>
      <c r="BW966" s="123"/>
      <c r="BX966" s="112"/>
      <c r="BY966" s="119">
        <f t="shared" si="583"/>
        <v>0</v>
      </c>
      <c r="BZ966" s="124"/>
      <c r="CA966" s="115">
        <f>IFERROR(IF(BZ966="",0,(SUMIF($G$3:BY$3,"金额-入",$G966:BY966)-SUMIF($G$3:BY$3,"金额-出",$G966:BY966))/(SUMIF($G$3:BY$3,"数量-入",$G966:BY966)-SUMIF($G$3:BY$3,"数量-出",$G966:BY966))),0)</f>
        <v>0</v>
      </c>
      <c r="CB966" s="115">
        <f t="shared" si="584"/>
        <v>0</v>
      </c>
      <c r="CC966" s="125"/>
      <c r="CD966" s="126"/>
      <c r="CE966" s="123"/>
      <c r="CF966" s="112"/>
      <c r="CG966" s="119">
        <f t="shared" si="585"/>
        <v>0</v>
      </c>
      <c r="CH966" s="124"/>
      <c r="CI966" s="115">
        <f>IFERROR(IF(CH966="",0,(SUMIF($G$3:CG$3,"金额-入",$G966:CG966)-SUMIF($G$3:CG$3,"金额-出",$G966:CG966))/(SUMIF($G$3:CG$3,"数量-入",$G966:CG966)-SUMIF($G$3:CG$3,"数量-出",$G966:CG966))),0)</f>
        <v>0</v>
      </c>
      <c r="CJ966" s="115">
        <f t="shared" si="586"/>
        <v>0</v>
      </c>
      <c r="CK966" s="125"/>
      <c r="CL966" s="126"/>
      <c r="CM966" s="123"/>
      <c r="CN966" s="112"/>
      <c r="CO966" s="119">
        <f t="shared" si="587"/>
        <v>0</v>
      </c>
      <c r="CP966" s="124"/>
      <c r="CQ966" s="115">
        <f>IFERROR(IF(CP966="",0,(SUMIF($G$3:CO$3,"金额-入",$G966:CO966)-SUMIF($G$3:CO$3,"金额-出",$G966:CO966))/(SUMIF($G$3:CO$3,"数量-入",$G966:CO966)-SUMIF($G$3:CO$3,"数量-出",$G966:CO966))),0)</f>
        <v>0</v>
      </c>
      <c r="CR966" s="115">
        <f t="shared" si="588"/>
        <v>0</v>
      </c>
      <c r="CS966" s="125"/>
      <c r="CT966" s="126"/>
      <c r="CU966" s="123"/>
      <c r="CV966" s="112"/>
      <c r="CW966" s="119">
        <f t="shared" si="589"/>
        <v>0</v>
      </c>
      <c r="CX966" s="124"/>
      <c r="CY966" s="115">
        <f>IFERROR(IF(CX966="",0,(SUMIF($G$3:CW$3,"金额-入",$G966:CW966)-SUMIF($G$3:CW$3,"金额-出",$G966:CW966))/(SUMIF($G$3:CW$3,"数量-入",$G966:CW966)-SUMIF($G$3:CW$3,"数量-出",$G966:CW966))),0)</f>
        <v>0</v>
      </c>
      <c r="CZ966" s="115">
        <f t="shared" si="590"/>
        <v>0</v>
      </c>
      <c r="DA966" s="125"/>
      <c r="DB966" s="126"/>
      <c r="DC966" s="123"/>
      <c r="DD966" s="112"/>
      <c r="DE966" s="119">
        <f t="shared" si="591"/>
        <v>0</v>
      </c>
      <c r="DF966" s="124"/>
      <c r="DG966" s="115">
        <f>IFERROR(IF(DF966="",0,(SUMIF($G$3:DE$3,"金额-入",$G966:DE966)-SUMIF($G$3:DE$3,"金额-出",$G966:DE966))/(SUMIF($G$3:DE$3,"数量-入",$G966:DE966)-SUMIF($G$3:DE$3,"数量-出",$G966:DE966))),0)</f>
        <v>0</v>
      </c>
      <c r="DH966" s="115">
        <f t="shared" si="592"/>
        <v>0</v>
      </c>
      <c r="DI966" s="125"/>
      <c r="DJ966" s="126"/>
      <c r="DK966" s="109">
        <f t="array" ref="DK966">MIN(IF(($G$3:$DJ$3="单价")*(G966:DJ966&lt;&gt;0),G966:DJ966))</f>
        <v>0</v>
      </c>
      <c r="DL966" s="97">
        <f t="array" ref="DL966">MAX(IF($G$3:$DJ$3="单价",G966:DJ966))</f>
        <v>0</v>
      </c>
      <c r="DM966" s="115">
        <f t="shared" si="593"/>
        <v>0</v>
      </c>
      <c r="DN966" s="127"/>
      <c r="DO966" s="2"/>
      <c r="DP966" s="11">
        <f t="shared" si="594"/>
        <v>0</v>
      </c>
      <c r="DQ966" s="11">
        <f t="shared" si="595"/>
        <v>0</v>
      </c>
      <c r="DR966" s="11"/>
      <c r="DS966" s="11"/>
      <c r="DT966" s="11"/>
      <c r="DU966" s="2"/>
      <c r="DV966" s="2"/>
      <c r="DW966" s="2"/>
      <c r="DX966" s="2"/>
      <c r="DY966" s="2"/>
    </row>
    <row r="967" spans="1:129" ht="18" hidden="1" customHeight="1" outlineLevel="1" x14ac:dyDescent="0.15">
      <c r="A967" s="2"/>
      <c r="B967" s="53">
        <f t="shared" si="558"/>
        <v>963</v>
      </c>
      <c r="C967" s="5"/>
      <c r="D967" s="6"/>
      <c r="E967" s="7"/>
      <c r="F967" s="8"/>
      <c r="G967" s="111"/>
      <c r="H967" s="112"/>
      <c r="I967" s="113">
        <f t="shared" si="561"/>
        <v>0</v>
      </c>
      <c r="J967" s="114">
        <f t="shared" si="562"/>
        <v>0</v>
      </c>
      <c r="K967" s="115">
        <f t="shared" si="559"/>
        <v>0</v>
      </c>
      <c r="L967" s="113">
        <f t="shared" si="563"/>
        <v>0</v>
      </c>
      <c r="M967" s="114">
        <f t="shared" si="564"/>
        <v>0</v>
      </c>
      <c r="N967" s="115">
        <f t="shared" si="560"/>
        <v>0</v>
      </c>
      <c r="O967" s="113">
        <f t="shared" si="565"/>
        <v>0</v>
      </c>
      <c r="P967" s="116">
        <f t="shared" si="566"/>
        <v>0</v>
      </c>
      <c r="Q967" s="117">
        <f t="shared" si="567"/>
        <v>0</v>
      </c>
      <c r="R967" s="118">
        <f t="shared" si="568"/>
        <v>0</v>
      </c>
      <c r="S967" s="111"/>
      <c r="T967" s="112"/>
      <c r="U967" s="119">
        <f t="shared" si="569"/>
        <v>0</v>
      </c>
      <c r="V967" s="120"/>
      <c r="W967" s="115">
        <f>IFERROR(IF(V967="",0,(SUMIF($G$3:U$3,"金额-入",$G967:U967)-SUMIF($G$3:U$3,"金额-出",$G967:U967))/(SUMIF($G$3:U$3,"数量-入",$G967:U967)-SUMIF($G$3:U$3,"数量-出",$G967:U967))),0)</f>
        <v>0</v>
      </c>
      <c r="X967" s="115">
        <f t="shared" si="570"/>
        <v>0</v>
      </c>
      <c r="Y967" s="121"/>
      <c r="Z967" s="122"/>
      <c r="AA967" s="111"/>
      <c r="AB967" s="112"/>
      <c r="AC967" s="119">
        <f t="shared" si="571"/>
        <v>0</v>
      </c>
      <c r="AD967" s="120"/>
      <c r="AE967" s="115">
        <f>IFERROR(IF(AD967="",0,(SUMIF($G$3:AC$3,"金额-入",$G967:AC967)-SUMIF($G$3:AC$3,"金额-出",$G967:AC967))/(SUMIF($G$3:AC$3,"数量-入",$G967:AC967)-SUMIF($G$3:AC$3,"数量-出",$G967:AC967))),0)</f>
        <v>0</v>
      </c>
      <c r="AF967" s="115">
        <f t="shared" si="572"/>
        <v>0</v>
      </c>
      <c r="AG967" s="121"/>
      <c r="AH967" s="122"/>
      <c r="AI967" s="123"/>
      <c r="AJ967" s="112"/>
      <c r="AK967" s="119">
        <f t="shared" si="573"/>
        <v>0</v>
      </c>
      <c r="AL967" s="124"/>
      <c r="AM967" s="115">
        <f>IFERROR(IF(AL967="",0,(SUMIF($G$3:AK$3,"金额-入",$G967:AK967)-SUMIF($G$3:AK$3,"金额-出",$G967:AK967))/(SUMIF($G$3:AK$3,"数量-入",$G967:AK967)-SUMIF($G$3:AK$3,"数量-出",$G967:AK967))),0)</f>
        <v>0</v>
      </c>
      <c r="AN967" s="115">
        <f t="shared" si="574"/>
        <v>0</v>
      </c>
      <c r="AO967" s="125"/>
      <c r="AP967" s="126"/>
      <c r="AQ967" s="123"/>
      <c r="AR967" s="112"/>
      <c r="AS967" s="119">
        <f t="shared" si="575"/>
        <v>0</v>
      </c>
      <c r="AT967" s="124"/>
      <c r="AU967" s="115">
        <f>IFERROR(IF(AT967="",0,(SUMIF($G$3:AS$3,"金额-入",$G967:AS967)-SUMIF($G$3:AS$3,"金额-出",$G967:AS967))/(SUMIF($G$3:AS$3,"数量-入",$G967:AS967)-SUMIF($G$3:AS$3,"数量-出",$G967:AS967))),0)</f>
        <v>0</v>
      </c>
      <c r="AV967" s="115">
        <f t="shared" si="576"/>
        <v>0</v>
      </c>
      <c r="AW967" s="125"/>
      <c r="AX967" s="126"/>
      <c r="AY967" s="123"/>
      <c r="AZ967" s="112"/>
      <c r="BA967" s="119">
        <f t="shared" si="577"/>
        <v>0</v>
      </c>
      <c r="BB967" s="124"/>
      <c r="BC967" s="115">
        <f>IFERROR(IF(BB967="",0,(SUMIF($G$3:BA$3,"金额-入",$G967:BA967)-SUMIF($G$3:BA$3,"金额-出",$G967:BA967))/(SUMIF($G$3:BA$3,"数量-入",$G967:BA967)-SUMIF($G$3:BA$3,"数量-出",$G967:BA967))),0)</f>
        <v>0</v>
      </c>
      <c r="BD967" s="115">
        <f t="shared" si="578"/>
        <v>0</v>
      </c>
      <c r="BE967" s="125"/>
      <c r="BF967" s="126"/>
      <c r="BG967" s="123"/>
      <c r="BH967" s="112"/>
      <c r="BI967" s="119">
        <f t="shared" si="579"/>
        <v>0</v>
      </c>
      <c r="BJ967" s="124"/>
      <c r="BK967" s="115">
        <f>IFERROR(IF(BJ967="",0,(SUMIF($G$3:BI$3,"金额-入",$G967:BI967)-SUMIF($G$3:BI$3,"金额-出",$G967:BI967))/(SUMIF($G$3:BI$3,"数量-入",$G967:BI967)-SUMIF($G$3:BI$3,"数量-出",$G967:BI967))),0)</f>
        <v>0</v>
      </c>
      <c r="BL967" s="115">
        <f t="shared" si="580"/>
        <v>0</v>
      </c>
      <c r="BM967" s="125"/>
      <c r="BN967" s="126"/>
      <c r="BO967" s="123"/>
      <c r="BP967" s="112"/>
      <c r="BQ967" s="119">
        <f t="shared" si="581"/>
        <v>0</v>
      </c>
      <c r="BR967" s="124"/>
      <c r="BS967" s="115">
        <f>IFERROR(IF(BR967="",0,(SUMIF($G$3:BQ$3,"金额-入",$G967:BQ967)-SUMIF($G$3:BQ$3,"金额-出",$G967:BQ967))/(SUMIF($G$3:BQ$3,"数量-入",$G967:BQ967)-SUMIF($G$3:BQ$3,"数量-出",$G967:BQ967))),0)</f>
        <v>0</v>
      </c>
      <c r="BT967" s="115">
        <f t="shared" si="582"/>
        <v>0</v>
      </c>
      <c r="BU967" s="125"/>
      <c r="BV967" s="126"/>
      <c r="BW967" s="123"/>
      <c r="BX967" s="112"/>
      <c r="BY967" s="119">
        <f t="shared" si="583"/>
        <v>0</v>
      </c>
      <c r="BZ967" s="124"/>
      <c r="CA967" s="115">
        <f>IFERROR(IF(BZ967="",0,(SUMIF($G$3:BY$3,"金额-入",$G967:BY967)-SUMIF($G$3:BY$3,"金额-出",$G967:BY967))/(SUMIF($G$3:BY$3,"数量-入",$G967:BY967)-SUMIF($G$3:BY$3,"数量-出",$G967:BY967))),0)</f>
        <v>0</v>
      </c>
      <c r="CB967" s="115">
        <f t="shared" si="584"/>
        <v>0</v>
      </c>
      <c r="CC967" s="125"/>
      <c r="CD967" s="126"/>
      <c r="CE967" s="123"/>
      <c r="CF967" s="112"/>
      <c r="CG967" s="119">
        <f t="shared" si="585"/>
        <v>0</v>
      </c>
      <c r="CH967" s="124"/>
      <c r="CI967" s="115">
        <f>IFERROR(IF(CH967="",0,(SUMIF($G$3:CG$3,"金额-入",$G967:CG967)-SUMIF($G$3:CG$3,"金额-出",$G967:CG967))/(SUMIF($G$3:CG$3,"数量-入",$G967:CG967)-SUMIF($G$3:CG$3,"数量-出",$G967:CG967))),0)</f>
        <v>0</v>
      </c>
      <c r="CJ967" s="115">
        <f t="shared" si="586"/>
        <v>0</v>
      </c>
      <c r="CK967" s="125"/>
      <c r="CL967" s="126"/>
      <c r="CM967" s="123"/>
      <c r="CN967" s="112"/>
      <c r="CO967" s="119">
        <f t="shared" si="587"/>
        <v>0</v>
      </c>
      <c r="CP967" s="124"/>
      <c r="CQ967" s="115">
        <f>IFERROR(IF(CP967="",0,(SUMIF($G$3:CO$3,"金额-入",$G967:CO967)-SUMIF($G$3:CO$3,"金额-出",$G967:CO967))/(SUMIF($G$3:CO$3,"数量-入",$G967:CO967)-SUMIF($G$3:CO$3,"数量-出",$G967:CO967))),0)</f>
        <v>0</v>
      </c>
      <c r="CR967" s="115">
        <f t="shared" si="588"/>
        <v>0</v>
      </c>
      <c r="CS967" s="125"/>
      <c r="CT967" s="126"/>
      <c r="CU967" s="123"/>
      <c r="CV967" s="112"/>
      <c r="CW967" s="119">
        <f t="shared" si="589"/>
        <v>0</v>
      </c>
      <c r="CX967" s="124"/>
      <c r="CY967" s="115">
        <f>IFERROR(IF(CX967="",0,(SUMIF($G$3:CW$3,"金额-入",$G967:CW967)-SUMIF($G$3:CW$3,"金额-出",$G967:CW967))/(SUMIF($G$3:CW$3,"数量-入",$G967:CW967)-SUMIF($G$3:CW$3,"数量-出",$G967:CW967))),0)</f>
        <v>0</v>
      </c>
      <c r="CZ967" s="115">
        <f t="shared" si="590"/>
        <v>0</v>
      </c>
      <c r="DA967" s="125"/>
      <c r="DB967" s="126"/>
      <c r="DC967" s="123"/>
      <c r="DD967" s="112"/>
      <c r="DE967" s="119">
        <f t="shared" si="591"/>
        <v>0</v>
      </c>
      <c r="DF967" s="124"/>
      <c r="DG967" s="115">
        <f>IFERROR(IF(DF967="",0,(SUMIF($G$3:DE$3,"金额-入",$G967:DE967)-SUMIF($G$3:DE$3,"金额-出",$G967:DE967))/(SUMIF($G$3:DE$3,"数量-入",$G967:DE967)-SUMIF($G$3:DE$3,"数量-出",$G967:DE967))),0)</f>
        <v>0</v>
      </c>
      <c r="DH967" s="115">
        <f t="shared" si="592"/>
        <v>0</v>
      </c>
      <c r="DI967" s="125"/>
      <c r="DJ967" s="126"/>
      <c r="DK967" s="109">
        <f t="array" ref="DK967">MIN(IF(($G$3:$DJ$3="单价")*(G967:DJ967&lt;&gt;0),G967:DJ967))</f>
        <v>0</v>
      </c>
      <c r="DL967" s="97">
        <f t="array" ref="DL967">MAX(IF($G$3:$DJ$3="单价",G967:DJ967))</f>
        <v>0</v>
      </c>
      <c r="DM967" s="115">
        <f t="shared" si="593"/>
        <v>0</v>
      </c>
      <c r="DN967" s="127"/>
      <c r="DO967" s="2"/>
      <c r="DP967" s="11">
        <f t="shared" si="594"/>
        <v>0</v>
      </c>
      <c r="DQ967" s="11">
        <f t="shared" si="595"/>
        <v>0</v>
      </c>
      <c r="DR967" s="11"/>
      <c r="DS967" s="11"/>
      <c r="DT967" s="11"/>
      <c r="DU967" s="2"/>
      <c r="DV967" s="2"/>
      <c r="DW967" s="2"/>
      <c r="DX967" s="2"/>
      <c r="DY967" s="2"/>
    </row>
    <row r="968" spans="1:129" ht="18" hidden="1" customHeight="1" outlineLevel="1" x14ac:dyDescent="0.15">
      <c r="A968" s="2"/>
      <c r="B968" s="53">
        <f t="shared" si="558"/>
        <v>964</v>
      </c>
      <c r="C968" s="5"/>
      <c r="D968" s="6"/>
      <c r="E968" s="7"/>
      <c r="F968" s="8"/>
      <c r="G968" s="111"/>
      <c r="H968" s="112"/>
      <c r="I968" s="113">
        <f t="shared" si="561"/>
        <v>0</v>
      </c>
      <c r="J968" s="114">
        <f t="shared" si="562"/>
        <v>0</v>
      </c>
      <c r="K968" s="115">
        <f t="shared" si="559"/>
        <v>0</v>
      </c>
      <c r="L968" s="113">
        <f t="shared" si="563"/>
        <v>0</v>
      </c>
      <c r="M968" s="114">
        <f t="shared" si="564"/>
        <v>0</v>
      </c>
      <c r="N968" s="115">
        <f t="shared" si="560"/>
        <v>0</v>
      </c>
      <c r="O968" s="113">
        <f t="shared" si="565"/>
        <v>0</v>
      </c>
      <c r="P968" s="116">
        <f t="shared" si="566"/>
        <v>0</v>
      </c>
      <c r="Q968" s="117">
        <f t="shared" si="567"/>
        <v>0</v>
      </c>
      <c r="R968" s="118">
        <f t="shared" si="568"/>
        <v>0</v>
      </c>
      <c r="S968" s="111"/>
      <c r="T968" s="112"/>
      <c r="U968" s="119">
        <f t="shared" si="569"/>
        <v>0</v>
      </c>
      <c r="V968" s="120"/>
      <c r="W968" s="115">
        <f>IFERROR(IF(V968="",0,(SUMIF($G$3:U$3,"金额-入",$G968:U968)-SUMIF($G$3:U$3,"金额-出",$G968:U968))/(SUMIF($G$3:U$3,"数量-入",$G968:U968)-SUMIF($G$3:U$3,"数量-出",$G968:U968))),0)</f>
        <v>0</v>
      </c>
      <c r="X968" s="115">
        <f t="shared" si="570"/>
        <v>0</v>
      </c>
      <c r="Y968" s="121"/>
      <c r="Z968" s="122"/>
      <c r="AA968" s="111"/>
      <c r="AB968" s="112"/>
      <c r="AC968" s="119">
        <f t="shared" si="571"/>
        <v>0</v>
      </c>
      <c r="AD968" s="120"/>
      <c r="AE968" s="115">
        <f>IFERROR(IF(AD968="",0,(SUMIF($G$3:AC$3,"金额-入",$G968:AC968)-SUMIF($G$3:AC$3,"金额-出",$G968:AC968))/(SUMIF($G$3:AC$3,"数量-入",$G968:AC968)-SUMIF($G$3:AC$3,"数量-出",$G968:AC968))),0)</f>
        <v>0</v>
      </c>
      <c r="AF968" s="115">
        <f t="shared" si="572"/>
        <v>0</v>
      </c>
      <c r="AG968" s="121"/>
      <c r="AH968" s="122"/>
      <c r="AI968" s="123"/>
      <c r="AJ968" s="112"/>
      <c r="AK968" s="119">
        <f t="shared" si="573"/>
        <v>0</v>
      </c>
      <c r="AL968" s="124"/>
      <c r="AM968" s="115">
        <f>IFERROR(IF(AL968="",0,(SUMIF($G$3:AK$3,"金额-入",$G968:AK968)-SUMIF($G$3:AK$3,"金额-出",$G968:AK968))/(SUMIF($G$3:AK$3,"数量-入",$G968:AK968)-SUMIF($G$3:AK$3,"数量-出",$G968:AK968))),0)</f>
        <v>0</v>
      </c>
      <c r="AN968" s="115">
        <f t="shared" si="574"/>
        <v>0</v>
      </c>
      <c r="AO968" s="125"/>
      <c r="AP968" s="126"/>
      <c r="AQ968" s="123"/>
      <c r="AR968" s="112"/>
      <c r="AS968" s="119">
        <f t="shared" si="575"/>
        <v>0</v>
      </c>
      <c r="AT968" s="124"/>
      <c r="AU968" s="115">
        <f>IFERROR(IF(AT968="",0,(SUMIF($G$3:AS$3,"金额-入",$G968:AS968)-SUMIF($G$3:AS$3,"金额-出",$G968:AS968))/(SUMIF($G$3:AS$3,"数量-入",$G968:AS968)-SUMIF($G$3:AS$3,"数量-出",$G968:AS968))),0)</f>
        <v>0</v>
      </c>
      <c r="AV968" s="115">
        <f t="shared" si="576"/>
        <v>0</v>
      </c>
      <c r="AW968" s="125"/>
      <c r="AX968" s="126"/>
      <c r="AY968" s="123"/>
      <c r="AZ968" s="112"/>
      <c r="BA968" s="119">
        <f t="shared" si="577"/>
        <v>0</v>
      </c>
      <c r="BB968" s="124"/>
      <c r="BC968" s="115">
        <f>IFERROR(IF(BB968="",0,(SUMIF($G$3:BA$3,"金额-入",$G968:BA968)-SUMIF($G$3:BA$3,"金额-出",$G968:BA968))/(SUMIF($G$3:BA$3,"数量-入",$G968:BA968)-SUMIF($G$3:BA$3,"数量-出",$G968:BA968))),0)</f>
        <v>0</v>
      </c>
      <c r="BD968" s="115">
        <f t="shared" si="578"/>
        <v>0</v>
      </c>
      <c r="BE968" s="125"/>
      <c r="BF968" s="126"/>
      <c r="BG968" s="123"/>
      <c r="BH968" s="112"/>
      <c r="BI968" s="119">
        <f t="shared" si="579"/>
        <v>0</v>
      </c>
      <c r="BJ968" s="124"/>
      <c r="BK968" s="115">
        <f>IFERROR(IF(BJ968="",0,(SUMIF($G$3:BI$3,"金额-入",$G968:BI968)-SUMIF($G$3:BI$3,"金额-出",$G968:BI968))/(SUMIF($G$3:BI$3,"数量-入",$G968:BI968)-SUMIF($G$3:BI$3,"数量-出",$G968:BI968))),0)</f>
        <v>0</v>
      </c>
      <c r="BL968" s="115">
        <f t="shared" si="580"/>
        <v>0</v>
      </c>
      <c r="BM968" s="125"/>
      <c r="BN968" s="126"/>
      <c r="BO968" s="123"/>
      <c r="BP968" s="112"/>
      <c r="BQ968" s="119">
        <f t="shared" si="581"/>
        <v>0</v>
      </c>
      <c r="BR968" s="124"/>
      <c r="BS968" s="115">
        <f>IFERROR(IF(BR968="",0,(SUMIF($G$3:BQ$3,"金额-入",$G968:BQ968)-SUMIF($G$3:BQ$3,"金额-出",$G968:BQ968))/(SUMIF($G$3:BQ$3,"数量-入",$G968:BQ968)-SUMIF($G$3:BQ$3,"数量-出",$G968:BQ968))),0)</f>
        <v>0</v>
      </c>
      <c r="BT968" s="115">
        <f t="shared" si="582"/>
        <v>0</v>
      </c>
      <c r="BU968" s="125"/>
      <c r="BV968" s="126"/>
      <c r="BW968" s="123"/>
      <c r="BX968" s="112"/>
      <c r="BY968" s="119">
        <f t="shared" si="583"/>
        <v>0</v>
      </c>
      <c r="BZ968" s="124"/>
      <c r="CA968" s="115">
        <f>IFERROR(IF(BZ968="",0,(SUMIF($G$3:BY$3,"金额-入",$G968:BY968)-SUMIF($G$3:BY$3,"金额-出",$G968:BY968))/(SUMIF($G$3:BY$3,"数量-入",$G968:BY968)-SUMIF($G$3:BY$3,"数量-出",$G968:BY968))),0)</f>
        <v>0</v>
      </c>
      <c r="CB968" s="115">
        <f t="shared" si="584"/>
        <v>0</v>
      </c>
      <c r="CC968" s="125"/>
      <c r="CD968" s="126"/>
      <c r="CE968" s="123"/>
      <c r="CF968" s="112"/>
      <c r="CG968" s="119">
        <f t="shared" si="585"/>
        <v>0</v>
      </c>
      <c r="CH968" s="124"/>
      <c r="CI968" s="115">
        <f>IFERROR(IF(CH968="",0,(SUMIF($G$3:CG$3,"金额-入",$G968:CG968)-SUMIF($G$3:CG$3,"金额-出",$G968:CG968))/(SUMIF($G$3:CG$3,"数量-入",$G968:CG968)-SUMIF($G$3:CG$3,"数量-出",$G968:CG968))),0)</f>
        <v>0</v>
      </c>
      <c r="CJ968" s="115">
        <f t="shared" si="586"/>
        <v>0</v>
      </c>
      <c r="CK968" s="125"/>
      <c r="CL968" s="126"/>
      <c r="CM968" s="123"/>
      <c r="CN968" s="112"/>
      <c r="CO968" s="119">
        <f t="shared" si="587"/>
        <v>0</v>
      </c>
      <c r="CP968" s="124"/>
      <c r="CQ968" s="115">
        <f>IFERROR(IF(CP968="",0,(SUMIF($G$3:CO$3,"金额-入",$G968:CO968)-SUMIF($G$3:CO$3,"金额-出",$G968:CO968))/(SUMIF($G$3:CO$3,"数量-入",$G968:CO968)-SUMIF($G$3:CO$3,"数量-出",$G968:CO968))),0)</f>
        <v>0</v>
      </c>
      <c r="CR968" s="115">
        <f t="shared" si="588"/>
        <v>0</v>
      </c>
      <c r="CS968" s="125"/>
      <c r="CT968" s="126"/>
      <c r="CU968" s="123"/>
      <c r="CV968" s="112"/>
      <c r="CW968" s="119">
        <f t="shared" si="589"/>
        <v>0</v>
      </c>
      <c r="CX968" s="124"/>
      <c r="CY968" s="115">
        <f>IFERROR(IF(CX968="",0,(SUMIF($G$3:CW$3,"金额-入",$G968:CW968)-SUMIF($G$3:CW$3,"金额-出",$G968:CW968))/(SUMIF($G$3:CW$3,"数量-入",$G968:CW968)-SUMIF($G$3:CW$3,"数量-出",$G968:CW968))),0)</f>
        <v>0</v>
      </c>
      <c r="CZ968" s="115">
        <f t="shared" si="590"/>
        <v>0</v>
      </c>
      <c r="DA968" s="125"/>
      <c r="DB968" s="126"/>
      <c r="DC968" s="123"/>
      <c r="DD968" s="112"/>
      <c r="DE968" s="119">
        <f t="shared" si="591"/>
        <v>0</v>
      </c>
      <c r="DF968" s="124"/>
      <c r="DG968" s="115">
        <f>IFERROR(IF(DF968="",0,(SUMIF($G$3:DE$3,"金额-入",$G968:DE968)-SUMIF($G$3:DE$3,"金额-出",$G968:DE968))/(SUMIF($G$3:DE$3,"数量-入",$G968:DE968)-SUMIF($G$3:DE$3,"数量-出",$G968:DE968))),0)</f>
        <v>0</v>
      </c>
      <c r="DH968" s="115">
        <f t="shared" si="592"/>
        <v>0</v>
      </c>
      <c r="DI968" s="125"/>
      <c r="DJ968" s="126"/>
      <c r="DK968" s="109">
        <f t="array" ref="DK968">MIN(IF(($G$3:$DJ$3="单价")*(G968:DJ968&lt;&gt;0),G968:DJ968))</f>
        <v>0</v>
      </c>
      <c r="DL968" s="97">
        <f t="array" ref="DL968">MAX(IF($G$3:$DJ$3="单价",G968:DJ968))</f>
        <v>0</v>
      </c>
      <c r="DM968" s="115">
        <f t="shared" si="593"/>
        <v>0</v>
      </c>
      <c r="DN968" s="127"/>
      <c r="DO968" s="2"/>
      <c r="DP968" s="11">
        <f t="shared" si="594"/>
        <v>0</v>
      </c>
      <c r="DQ968" s="11">
        <f t="shared" si="595"/>
        <v>0</v>
      </c>
      <c r="DR968" s="11"/>
      <c r="DS968" s="11"/>
      <c r="DT968" s="11"/>
      <c r="DU968" s="2"/>
      <c r="DV968" s="2"/>
      <c r="DW968" s="2"/>
      <c r="DX968" s="2"/>
      <c r="DY968" s="2"/>
    </row>
    <row r="969" spans="1:129" ht="18" hidden="1" customHeight="1" outlineLevel="1" x14ac:dyDescent="0.15">
      <c r="A969" s="2"/>
      <c r="B969" s="53">
        <f t="shared" si="558"/>
        <v>965</v>
      </c>
      <c r="C969" s="5"/>
      <c r="D969" s="6"/>
      <c r="E969" s="7"/>
      <c r="F969" s="8"/>
      <c r="G969" s="111"/>
      <c r="H969" s="112"/>
      <c r="I969" s="113">
        <f t="shared" si="561"/>
        <v>0</v>
      </c>
      <c r="J969" s="114">
        <f t="shared" si="562"/>
        <v>0</v>
      </c>
      <c r="K969" s="115">
        <f t="shared" si="559"/>
        <v>0</v>
      </c>
      <c r="L969" s="113">
        <f t="shared" si="563"/>
        <v>0</v>
      </c>
      <c r="M969" s="114">
        <f t="shared" si="564"/>
        <v>0</v>
      </c>
      <c r="N969" s="115">
        <f t="shared" si="560"/>
        <v>0</v>
      </c>
      <c r="O969" s="113">
        <f t="shared" si="565"/>
        <v>0</v>
      </c>
      <c r="P969" s="116">
        <f t="shared" si="566"/>
        <v>0</v>
      </c>
      <c r="Q969" s="117">
        <f t="shared" si="567"/>
        <v>0</v>
      </c>
      <c r="R969" s="118">
        <f t="shared" si="568"/>
        <v>0</v>
      </c>
      <c r="S969" s="111"/>
      <c r="T969" s="112"/>
      <c r="U969" s="119">
        <f t="shared" si="569"/>
        <v>0</v>
      </c>
      <c r="V969" s="120"/>
      <c r="W969" s="115">
        <f>IFERROR(IF(V969="",0,(SUMIF($G$3:U$3,"金额-入",$G969:U969)-SUMIF($G$3:U$3,"金额-出",$G969:U969))/(SUMIF($G$3:U$3,"数量-入",$G969:U969)-SUMIF($G$3:U$3,"数量-出",$G969:U969))),0)</f>
        <v>0</v>
      </c>
      <c r="X969" s="115">
        <f t="shared" si="570"/>
        <v>0</v>
      </c>
      <c r="Y969" s="121"/>
      <c r="Z969" s="122"/>
      <c r="AA969" s="111"/>
      <c r="AB969" s="112"/>
      <c r="AC969" s="119">
        <f t="shared" si="571"/>
        <v>0</v>
      </c>
      <c r="AD969" s="120"/>
      <c r="AE969" s="115">
        <f>IFERROR(IF(AD969="",0,(SUMIF($G$3:AC$3,"金额-入",$G969:AC969)-SUMIF($G$3:AC$3,"金额-出",$G969:AC969))/(SUMIF($G$3:AC$3,"数量-入",$G969:AC969)-SUMIF($G$3:AC$3,"数量-出",$G969:AC969))),0)</f>
        <v>0</v>
      </c>
      <c r="AF969" s="115">
        <f t="shared" si="572"/>
        <v>0</v>
      </c>
      <c r="AG969" s="121"/>
      <c r="AH969" s="122"/>
      <c r="AI969" s="123"/>
      <c r="AJ969" s="112"/>
      <c r="AK969" s="119">
        <f t="shared" si="573"/>
        <v>0</v>
      </c>
      <c r="AL969" s="124"/>
      <c r="AM969" s="115">
        <f>IFERROR(IF(AL969="",0,(SUMIF($G$3:AK$3,"金额-入",$G969:AK969)-SUMIF($G$3:AK$3,"金额-出",$G969:AK969))/(SUMIF($G$3:AK$3,"数量-入",$G969:AK969)-SUMIF($G$3:AK$3,"数量-出",$G969:AK969))),0)</f>
        <v>0</v>
      </c>
      <c r="AN969" s="115">
        <f t="shared" si="574"/>
        <v>0</v>
      </c>
      <c r="AO969" s="125"/>
      <c r="AP969" s="126"/>
      <c r="AQ969" s="123"/>
      <c r="AR969" s="112"/>
      <c r="AS969" s="119">
        <f t="shared" si="575"/>
        <v>0</v>
      </c>
      <c r="AT969" s="124"/>
      <c r="AU969" s="115">
        <f>IFERROR(IF(AT969="",0,(SUMIF($G$3:AS$3,"金额-入",$G969:AS969)-SUMIF($G$3:AS$3,"金额-出",$G969:AS969))/(SUMIF($G$3:AS$3,"数量-入",$G969:AS969)-SUMIF($G$3:AS$3,"数量-出",$G969:AS969))),0)</f>
        <v>0</v>
      </c>
      <c r="AV969" s="115">
        <f t="shared" si="576"/>
        <v>0</v>
      </c>
      <c r="AW969" s="125"/>
      <c r="AX969" s="126"/>
      <c r="AY969" s="123"/>
      <c r="AZ969" s="112"/>
      <c r="BA969" s="119">
        <f t="shared" si="577"/>
        <v>0</v>
      </c>
      <c r="BB969" s="124"/>
      <c r="BC969" s="115">
        <f>IFERROR(IF(BB969="",0,(SUMIF($G$3:BA$3,"金额-入",$G969:BA969)-SUMIF($G$3:BA$3,"金额-出",$G969:BA969))/(SUMIF($G$3:BA$3,"数量-入",$G969:BA969)-SUMIF($G$3:BA$3,"数量-出",$G969:BA969))),0)</f>
        <v>0</v>
      </c>
      <c r="BD969" s="115">
        <f t="shared" si="578"/>
        <v>0</v>
      </c>
      <c r="BE969" s="125"/>
      <c r="BF969" s="126"/>
      <c r="BG969" s="123"/>
      <c r="BH969" s="112"/>
      <c r="BI969" s="119">
        <f t="shared" si="579"/>
        <v>0</v>
      </c>
      <c r="BJ969" s="124"/>
      <c r="BK969" s="115">
        <f>IFERROR(IF(BJ969="",0,(SUMIF($G$3:BI$3,"金额-入",$G969:BI969)-SUMIF($G$3:BI$3,"金额-出",$G969:BI969))/(SUMIF($G$3:BI$3,"数量-入",$G969:BI969)-SUMIF($G$3:BI$3,"数量-出",$G969:BI969))),0)</f>
        <v>0</v>
      </c>
      <c r="BL969" s="115">
        <f t="shared" si="580"/>
        <v>0</v>
      </c>
      <c r="BM969" s="125"/>
      <c r="BN969" s="126"/>
      <c r="BO969" s="123"/>
      <c r="BP969" s="112"/>
      <c r="BQ969" s="119">
        <f t="shared" si="581"/>
        <v>0</v>
      </c>
      <c r="BR969" s="124"/>
      <c r="BS969" s="115">
        <f>IFERROR(IF(BR969="",0,(SUMIF($G$3:BQ$3,"金额-入",$G969:BQ969)-SUMIF($G$3:BQ$3,"金额-出",$G969:BQ969))/(SUMIF($G$3:BQ$3,"数量-入",$G969:BQ969)-SUMIF($G$3:BQ$3,"数量-出",$G969:BQ969))),0)</f>
        <v>0</v>
      </c>
      <c r="BT969" s="115">
        <f t="shared" si="582"/>
        <v>0</v>
      </c>
      <c r="BU969" s="125"/>
      <c r="BV969" s="126"/>
      <c r="BW969" s="123"/>
      <c r="BX969" s="112"/>
      <c r="BY969" s="119">
        <f t="shared" si="583"/>
        <v>0</v>
      </c>
      <c r="BZ969" s="124"/>
      <c r="CA969" s="115">
        <f>IFERROR(IF(BZ969="",0,(SUMIF($G$3:BY$3,"金额-入",$G969:BY969)-SUMIF($G$3:BY$3,"金额-出",$G969:BY969))/(SUMIF($G$3:BY$3,"数量-入",$G969:BY969)-SUMIF($G$3:BY$3,"数量-出",$G969:BY969))),0)</f>
        <v>0</v>
      </c>
      <c r="CB969" s="115">
        <f t="shared" si="584"/>
        <v>0</v>
      </c>
      <c r="CC969" s="125"/>
      <c r="CD969" s="126"/>
      <c r="CE969" s="123"/>
      <c r="CF969" s="112"/>
      <c r="CG969" s="119">
        <f t="shared" si="585"/>
        <v>0</v>
      </c>
      <c r="CH969" s="124"/>
      <c r="CI969" s="115">
        <f>IFERROR(IF(CH969="",0,(SUMIF($G$3:CG$3,"金额-入",$G969:CG969)-SUMIF($G$3:CG$3,"金额-出",$G969:CG969))/(SUMIF($G$3:CG$3,"数量-入",$G969:CG969)-SUMIF($G$3:CG$3,"数量-出",$G969:CG969))),0)</f>
        <v>0</v>
      </c>
      <c r="CJ969" s="115">
        <f t="shared" si="586"/>
        <v>0</v>
      </c>
      <c r="CK969" s="125"/>
      <c r="CL969" s="126"/>
      <c r="CM969" s="123"/>
      <c r="CN969" s="112"/>
      <c r="CO969" s="119">
        <f t="shared" si="587"/>
        <v>0</v>
      </c>
      <c r="CP969" s="124"/>
      <c r="CQ969" s="115">
        <f>IFERROR(IF(CP969="",0,(SUMIF($G$3:CO$3,"金额-入",$G969:CO969)-SUMIF($G$3:CO$3,"金额-出",$G969:CO969))/(SUMIF($G$3:CO$3,"数量-入",$G969:CO969)-SUMIF($G$3:CO$3,"数量-出",$G969:CO969))),0)</f>
        <v>0</v>
      </c>
      <c r="CR969" s="115">
        <f t="shared" si="588"/>
        <v>0</v>
      </c>
      <c r="CS969" s="125"/>
      <c r="CT969" s="126"/>
      <c r="CU969" s="123"/>
      <c r="CV969" s="112"/>
      <c r="CW969" s="119">
        <f t="shared" si="589"/>
        <v>0</v>
      </c>
      <c r="CX969" s="124"/>
      <c r="CY969" s="115">
        <f>IFERROR(IF(CX969="",0,(SUMIF($G$3:CW$3,"金额-入",$G969:CW969)-SUMIF($G$3:CW$3,"金额-出",$G969:CW969))/(SUMIF($G$3:CW$3,"数量-入",$G969:CW969)-SUMIF($G$3:CW$3,"数量-出",$G969:CW969))),0)</f>
        <v>0</v>
      </c>
      <c r="CZ969" s="115">
        <f t="shared" si="590"/>
        <v>0</v>
      </c>
      <c r="DA969" s="125"/>
      <c r="DB969" s="126"/>
      <c r="DC969" s="123"/>
      <c r="DD969" s="112"/>
      <c r="DE969" s="119">
        <f t="shared" si="591"/>
        <v>0</v>
      </c>
      <c r="DF969" s="124"/>
      <c r="DG969" s="115">
        <f>IFERROR(IF(DF969="",0,(SUMIF($G$3:DE$3,"金额-入",$G969:DE969)-SUMIF($G$3:DE$3,"金额-出",$G969:DE969))/(SUMIF($G$3:DE$3,"数量-入",$G969:DE969)-SUMIF($G$3:DE$3,"数量-出",$G969:DE969))),0)</f>
        <v>0</v>
      </c>
      <c r="DH969" s="115">
        <f t="shared" si="592"/>
        <v>0</v>
      </c>
      <c r="DI969" s="125"/>
      <c r="DJ969" s="126"/>
      <c r="DK969" s="109">
        <f t="array" ref="DK969">MIN(IF(($G$3:$DJ$3="单价")*(G969:DJ969&lt;&gt;0),G969:DJ969))</f>
        <v>0</v>
      </c>
      <c r="DL969" s="97">
        <f t="array" ref="DL969">MAX(IF($G$3:$DJ$3="单价",G969:DJ969))</f>
        <v>0</v>
      </c>
      <c r="DM969" s="115">
        <f t="shared" si="593"/>
        <v>0</v>
      </c>
      <c r="DN969" s="127"/>
      <c r="DO969" s="2"/>
      <c r="DP969" s="11">
        <f t="shared" si="594"/>
        <v>0</v>
      </c>
      <c r="DQ969" s="11">
        <f t="shared" si="595"/>
        <v>0</v>
      </c>
      <c r="DR969" s="11"/>
      <c r="DS969" s="11"/>
      <c r="DT969" s="11"/>
      <c r="DU969" s="2"/>
      <c r="DV969" s="2"/>
      <c r="DW969" s="2"/>
      <c r="DX969" s="2"/>
      <c r="DY969" s="2"/>
    </row>
    <row r="970" spans="1:129" ht="18" hidden="1" customHeight="1" outlineLevel="1" x14ac:dyDescent="0.15">
      <c r="A970" s="2"/>
      <c r="B970" s="53">
        <f t="shared" si="558"/>
        <v>966</v>
      </c>
      <c r="C970" s="5"/>
      <c r="D970" s="6"/>
      <c r="E970" s="7"/>
      <c r="F970" s="8"/>
      <c r="G970" s="111"/>
      <c r="H970" s="112"/>
      <c r="I970" s="113">
        <f t="shared" si="561"/>
        <v>0</v>
      </c>
      <c r="J970" s="114">
        <f t="shared" si="562"/>
        <v>0</v>
      </c>
      <c r="K970" s="115">
        <f t="shared" si="559"/>
        <v>0</v>
      </c>
      <c r="L970" s="113">
        <f t="shared" si="563"/>
        <v>0</v>
      </c>
      <c r="M970" s="114">
        <f t="shared" si="564"/>
        <v>0</v>
      </c>
      <c r="N970" s="115">
        <f t="shared" si="560"/>
        <v>0</v>
      </c>
      <c r="O970" s="113">
        <f t="shared" si="565"/>
        <v>0</v>
      </c>
      <c r="P970" s="116">
        <f t="shared" si="566"/>
        <v>0</v>
      </c>
      <c r="Q970" s="117">
        <f t="shared" si="567"/>
        <v>0</v>
      </c>
      <c r="R970" s="118">
        <f t="shared" si="568"/>
        <v>0</v>
      </c>
      <c r="S970" s="111"/>
      <c r="T970" s="112"/>
      <c r="U970" s="119">
        <f t="shared" si="569"/>
        <v>0</v>
      </c>
      <c r="V970" s="120"/>
      <c r="W970" s="115">
        <f>IFERROR(IF(V970="",0,(SUMIF($G$3:U$3,"金额-入",$G970:U970)-SUMIF($G$3:U$3,"金额-出",$G970:U970))/(SUMIF($G$3:U$3,"数量-入",$G970:U970)-SUMIF($G$3:U$3,"数量-出",$G970:U970))),0)</f>
        <v>0</v>
      </c>
      <c r="X970" s="115">
        <f t="shared" si="570"/>
        <v>0</v>
      </c>
      <c r="Y970" s="121"/>
      <c r="Z970" s="122"/>
      <c r="AA970" s="111"/>
      <c r="AB970" s="112"/>
      <c r="AC970" s="119">
        <f t="shared" si="571"/>
        <v>0</v>
      </c>
      <c r="AD970" s="120"/>
      <c r="AE970" s="115">
        <f>IFERROR(IF(AD970="",0,(SUMIF($G$3:AC$3,"金额-入",$G970:AC970)-SUMIF($G$3:AC$3,"金额-出",$G970:AC970))/(SUMIF($G$3:AC$3,"数量-入",$G970:AC970)-SUMIF($G$3:AC$3,"数量-出",$G970:AC970))),0)</f>
        <v>0</v>
      </c>
      <c r="AF970" s="115">
        <f t="shared" si="572"/>
        <v>0</v>
      </c>
      <c r="AG970" s="121"/>
      <c r="AH970" s="122"/>
      <c r="AI970" s="123"/>
      <c r="AJ970" s="112"/>
      <c r="AK970" s="119">
        <f t="shared" si="573"/>
        <v>0</v>
      </c>
      <c r="AL970" s="124"/>
      <c r="AM970" s="115">
        <f>IFERROR(IF(AL970="",0,(SUMIF($G$3:AK$3,"金额-入",$G970:AK970)-SUMIF($G$3:AK$3,"金额-出",$G970:AK970))/(SUMIF($G$3:AK$3,"数量-入",$G970:AK970)-SUMIF($G$3:AK$3,"数量-出",$G970:AK970))),0)</f>
        <v>0</v>
      </c>
      <c r="AN970" s="115">
        <f t="shared" si="574"/>
        <v>0</v>
      </c>
      <c r="AO970" s="125"/>
      <c r="AP970" s="126"/>
      <c r="AQ970" s="123"/>
      <c r="AR970" s="112"/>
      <c r="AS970" s="119">
        <f t="shared" si="575"/>
        <v>0</v>
      </c>
      <c r="AT970" s="124"/>
      <c r="AU970" s="115">
        <f>IFERROR(IF(AT970="",0,(SUMIF($G$3:AS$3,"金额-入",$G970:AS970)-SUMIF($G$3:AS$3,"金额-出",$G970:AS970))/(SUMIF($G$3:AS$3,"数量-入",$G970:AS970)-SUMIF($G$3:AS$3,"数量-出",$G970:AS970))),0)</f>
        <v>0</v>
      </c>
      <c r="AV970" s="115">
        <f t="shared" si="576"/>
        <v>0</v>
      </c>
      <c r="AW970" s="125"/>
      <c r="AX970" s="126"/>
      <c r="AY970" s="123"/>
      <c r="AZ970" s="112"/>
      <c r="BA970" s="119">
        <f t="shared" si="577"/>
        <v>0</v>
      </c>
      <c r="BB970" s="124"/>
      <c r="BC970" s="115">
        <f>IFERROR(IF(BB970="",0,(SUMIF($G$3:BA$3,"金额-入",$G970:BA970)-SUMIF($G$3:BA$3,"金额-出",$G970:BA970))/(SUMIF($G$3:BA$3,"数量-入",$G970:BA970)-SUMIF($G$3:BA$3,"数量-出",$G970:BA970))),0)</f>
        <v>0</v>
      </c>
      <c r="BD970" s="115">
        <f t="shared" si="578"/>
        <v>0</v>
      </c>
      <c r="BE970" s="125"/>
      <c r="BF970" s="126"/>
      <c r="BG970" s="123"/>
      <c r="BH970" s="112"/>
      <c r="BI970" s="119">
        <f t="shared" si="579"/>
        <v>0</v>
      </c>
      <c r="BJ970" s="124"/>
      <c r="BK970" s="115">
        <f>IFERROR(IF(BJ970="",0,(SUMIF($G$3:BI$3,"金额-入",$G970:BI970)-SUMIF($G$3:BI$3,"金额-出",$G970:BI970))/(SUMIF($G$3:BI$3,"数量-入",$G970:BI970)-SUMIF($G$3:BI$3,"数量-出",$G970:BI970))),0)</f>
        <v>0</v>
      </c>
      <c r="BL970" s="115">
        <f t="shared" si="580"/>
        <v>0</v>
      </c>
      <c r="BM970" s="125"/>
      <c r="BN970" s="126"/>
      <c r="BO970" s="123"/>
      <c r="BP970" s="112"/>
      <c r="BQ970" s="119">
        <f t="shared" si="581"/>
        <v>0</v>
      </c>
      <c r="BR970" s="124"/>
      <c r="BS970" s="115">
        <f>IFERROR(IF(BR970="",0,(SUMIF($G$3:BQ$3,"金额-入",$G970:BQ970)-SUMIF($G$3:BQ$3,"金额-出",$G970:BQ970))/(SUMIF($G$3:BQ$3,"数量-入",$G970:BQ970)-SUMIF($G$3:BQ$3,"数量-出",$G970:BQ970))),0)</f>
        <v>0</v>
      </c>
      <c r="BT970" s="115">
        <f t="shared" si="582"/>
        <v>0</v>
      </c>
      <c r="BU970" s="125"/>
      <c r="BV970" s="126"/>
      <c r="BW970" s="123"/>
      <c r="BX970" s="112"/>
      <c r="BY970" s="119">
        <f t="shared" si="583"/>
        <v>0</v>
      </c>
      <c r="BZ970" s="124"/>
      <c r="CA970" s="115">
        <f>IFERROR(IF(BZ970="",0,(SUMIF($G$3:BY$3,"金额-入",$G970:BY970)-SUMIF($G$3:BY$3,"金额-出",$G970:BY970))/(SUMIF($G$3:BY$3,"数量-入",$G970:BY970)-SUMIF($G$3:BY$3,"数量-出",$G970:BY970))),0)</f>
        <v>0</v>
      </c>
      <c r="CB970" s="115">
        <f t="shared" si="584"/>
        <v>0</v>
      </c>
      <c r="CC970" s="125"/>
      <c r="CD970" s="126"/>
      <c r="CE970" s="123"/>
      <c r="CF970" s="112"/>
      <c r="CG970" s="119">
        <f t="shared" si="585"/>
        <v>0</v>
      </c>
      <c r="CH970" s="124"/>
      <c r="CI970" s="115">
        <f>IFERROR(IF(CH970="",0,(SUMIF($G$3:CG$3,"金额-入",$G970:CG970)-SUMIF($G$3:CG$3,"金额-出",$G970:CG970))/(SUMIF($G$3:CG$3,"数量-入",$G970:CG970)-SUMIF($G$3:CG$3,"数量-出",$G970:CG970))),0)</f>
        <v>0</v>
      </c>
      <c r="CJ970" s="115">
        <f t="shared" si="586"/>
        <v>0</v>
      </c>
      <c r="CK970" s="125"/>
      <c r="CL970" s="126"/>
      <c r="CM970" s="123"/>
      <c r="CN970" s="112"/>
      <c r="CO970" s="119">
        <f t="shared" si="587"/>
        <v>0</v>
      </c>
      <c r="CP970" s="124"/>
      <c r="CQ970" s="115">
        <f>IFERROR(IF(CP970="",0,(SUMIF($G$3:CO$3,"金额-入",$G970:CO970)-SUMIF($G$3:CO$3,"金额-出",$G970:CO970))/(SUMIF($G$3:CO$3,"数量-入",$G970:CO970)-SUMIF($G$3:CO$3,"数量-出",$G970:CO970))),0)</f>
        <v>0</v>
      </c>
      <c r="CR970" s="115">
        <f t="shared" si="588"/>
        <v>0</v>
      </c>
      <c r="CS970" s="125"/>
      <c r="CT970" s="126"/>
      <c r="CU970" s="123"/>
      <c r="CV970" s="112"/>
      <c r="CW970" s="119">
        <f t="shared" si="589"/>
        <v>0</v>
      </c>
      <c r="CX970" s="124"/>
      <c r="CY970" s="115">
        <f>IFERROR(IF(CX970="",0,(SUMIF($G$3:CW$3,"金额-入",$G970:CW970)-SUMIF($G$3:CW$3,"金额-出",$G970:CW970))/(SUMIF($G$3:CW$3,"数量-入",$G970:CW970)-SUMIF($G$3:CW$3,"数量-出",$G970:CW970))),0)</f>
        <v>0</v>
      </c>
      <c r="CZ970" s="115">
        <f t="shared" si="590"/>
        <v>0</v>
      </c>
      <c r="DA970" s="125"/>
      <c r="DB970" s="126"/>
      <c r="DC970" s="123"/>
      <c r="DD970" s="112"/>
      <c r="DE970" s="119">
        <f t="shared" si="591"/>
        <v>0</v>
      </c>
      <c r="DF970" s="124"/>
      <c r="DG970" s="115">
        <f>IFERROR(IF(DF970="",0,(SUMIF($G$3:DE$3,"金额-入",$G970:DE970)-SUMIF($G$3:DE$3,"金额-出",$G970:DE970))/(SUMIF($G$3:DE$3,"数量-入",$G970:DE970)-SUMIF($G$3:DE$3,"数量-出",$G970:DE970))),0)</f>
        <v>0</v>
      </c>
      <c r="DH970" s="115">
        <f t="shared" si="592"/>
        <v>0</v>
      </c>
      <c r="DI970" s="125"/>
      <c r="DJ970" s="126"/>
      <c r="DK970" s="109">
        <f t="array" ref="DK970">MIN(IF(($G$3:$DJ$3="单价")*(G970:DJ970&lt;&gt;0),G970:DJ970))</f>
        <v>0</v>
      </c>
      <c r="DL970" s="97">
        <f t="array" ref="DL970">MAX(IF($G$3:$DJ$3="单价",G970:DJ970))</f>
        <v>0</v>
      </c>
      <c r="DM970" s="115">
        <f t="shared" si="593"/>
        <v>0</v>
      </c>
      <c r="DN970" s="127"/>
      <c r="DO970" s="2"/>
      <c r="DP970" s="11">
        <f t="shared" si="594"/>
        <v>0</v>
      </c>
      <c r="DQ970" s="11">
        <f t="shared" si="595"/>
        <v>0</v>
      </c>
      <c r="DR970" s="11"/>
      <c r="DS970" s="11"/>
      <c r="DT970" s="11"/>
      <c r="DU970" s="2"/>
      <c r="DV970" s="2"/>
      <c r="DW970" s="2"/>
      <c r="DX970" s="2"/>
      <c r="DY970" s="2"/>
    </row>
    <row r="971" spans="1:129" ht="18" hidden="1" customHeight="1" outlineLevel="1" x14ac:dyDescent="0.15">
      <c r="A971" s="2"/>
      <c r="B971" s="53">
        <f t="shared" si="558"/>
        <v>967</v>
      </c>
      <c r="C971" s="5"/>
      <c r="D971" s="6"/>
      <c r="E971" s="7"/>
      <c r="F971" s="8"/>
      <c r="G971" s="111"/>
      <c r="H971" s="112"/>
      <c r="I971" s="113">
        <f t="shared" si="561"/>
        <v>0</v>
      </c>
      <c r="J971" s="114">
        <f t="shared" si="562"/>
        <v>0</v>
      </c>
      <c r="K971" s="115">
        <f t="shared" si="559"/>
        <v>0</v>
      </c>
      <c r="L971" s="113">
        <f t="shared" si="563"/>
        <v>0</v>
      </c>
      <c r="M971" s="114">
        <f t="shared" si="564"/>
        <v>0</v>
      </c>
      <c r="N971" s="115">
        <f t="shared" si="560"/>
        <v>0</v>
      </c>
      <c r="O971" s="113">
        <f t="shared" si="565"/>
        <v>0</v>
      </c>
      <c r="P971" s="116">
        <f t="shared" si="566"/>
        <v>0</v>
      </c>
      <c r="Q971" s="117">
        <f t="shared" si="567"/>
        <v>0</v>
      </c>
      <c r="R971" s="118">
        <f t="shared" si="568"/>
        <v>0</v>
      </c>
      <c r="S971" s="111"/>
      <c r="T971" s="112"/>
      <c r="U971" s="119">
        <f t="shared" si="569"/>
        <v>0</v>
      </c>
      <c r="V971" s="120"/>
      <c r="W971" s="115">
        <f>IFERROR(IF(V971="",0,(SUMIF($G$3:U$3,"金额-入",$G971:U971)-SUMIF($G$3:U$3,"金额-出",$G971:U971))/(SUMIF($G$3:U$3,"数量-入",$G971:U971)-SUMIF($G$3:U$3,"数量-出",$G971:U971))),0)</f>
        <v>0</v>
      </c>
      <c r="X971" s="115">
        <f t="shared" si="570"/>
        <v>0</v>
      </c>
      <c r="Y971" s="121"/>
      <c r="Z971" s="122"/>
      <c r="AA971" s="111"/>
      <c r="AB971" s="112"/>
      <c r="AC971" s="119">
        <f t="shared" si="571"/>
        <v>0</v>
      </c>
      <c r="AD971" s="120"/>
      <c r="AE971" s="115">
        <f>IFERROR(IF(AD971="",0,(SUMIF($G$3:AC$3,"金额-入",$G971:AC971)-SUMIF($G$3:AC$3,"金额-出",$G971:AC971))/(SUMIF($G$3:AC$3,"数量-入",$G971:AC971)-SUMIF($G$3:AC$3,"数量-出",$G971:AC971))),0)</f>
        <v>0</v>
      </c>
      <c r="AF971" s="115">
        <f t="shared" si="572"/>
        <v>0</v>
      </c>
      <c r="AG971" s="121"/>
      <c r="AH971" s="122"/>
      <c r="AI971" s="123"/>
      <c r="AJ971" s="112"/>
      <c r="AK971" s="119">
        <f t="shared" si="573"/>
        <v>0</v>
      </c>
      <c r="AL971" s="124"/>
      <c r="AM971" s="115">
        <f>IFERROR(IF(AL971="",0,(SUMIF($G$3:AK$3,"金额-入",$G971:AK971)-SUMIF($G$3:AK$3,"金额-出",$G971:AK971))/(SUMIF($G$3:AK$3,"数量-入",$G971:AK971)-SUMIF($G$3:AK$3,"数量-出",$G971:AK971))),0)</f>
        <v>0</v>
      </c>
      <c r="AN971" s="115">
        <f t="shared" si="574"/>
        <v>0</v>
      </c>
      <c r="AO971" s="125"/>
      <c r="AP971" s="126"/>
      <c r="AQ971" s="123"/>
      <c r="AR971" s="112"/>
      <c r="AS971" s="119">
        <f t="shared" si="575"/>
        <v>0</v>
      </c>
      <c r="AT971" s="124"/>
      <c r="AU971" s="115">
        <f>IFERROR(IF(AT971="",0,(SUMIF($G$3:AS$3,"金额-入",$G971:AS971)-SUMIF($G$3:AS$3,"金额-出",$G971:AS971))/(SUMIF($G$3:AS$3,"数量-入",$G971:AS971)-SUMIF($G$3:AS$3,"数量-出",$G971:AS971))),0)</f>
        <v>0</v>
      </c>
      <c r="AV971" s="115">
        <f t="shared" si="576"/>
        <v>0</v>
      </c>
      <c r="AW971" s="125"/>
      <c r="AX971" s="126"/>
      <c r="AY971" s="123"/>
      <c r="AZ971" s="112"/>
      <c r="BA971" s="119">
        <f t="shared" si="577"/>
        <v>0</v>
      </c>
      <c r="BB971" s="124"/>
      <c r="BC971" s="115">
        <f>IFERROR(IF(BB971="",0,(SUMIF($G$3:BA$3,"金额-入",$G971:BA971)-SUMIF($G$3:BA$3,"金额-出",$G971:BA971))/(SUMIF($G$3:BA$3,"数量-入",$G971:BA971)-SUMIF($G$3:BA$3,"数量-出",$G971:BA971))),0)</f>
        <v>0</v>
      </c>
      <c r="BD971" s="115">
        <f t="shared" si="578"/>
        <v>0</v>
      </c>
      <c r="BE971" s="125"/>
      <c r="BF971" s="126"/>
      <c r="BG971" s="123"/>
      <c r="BH971" s="112"/>
      <c r="BI971" s="119">
        <f t="shared" si="579"/>
        <v>0</v>
      </c>
      <c r="BJ971" s="124"/>
      <c r="BK971" s="115">
        <f>IFERROR(IF(BJ971="",0,(SUMIF($G$3:BI$3,"金额-入",$G971:BI971)-SUMIF($G$3:BI$3,"金额-出",$G971:BI971))/(SUMIF($G$3:BI$3,"数量-入",$G971:BI971)-SUMIF($G$3:BI$3,"数量-出",$G971:BI971))),0)</f>
        <v>0</v>
      </c>
      <c r="BL971" s="115">
        <f t="shared" si="580"/>
        <v>0</v>
      </c>
      <c r="BM971" s="125"/>
      <c r="BN971" s="126"/>
      <c r="BO971" s="123"/>
      <c r="BP971" s="112"/>
      <c r="BQ971" s="119">
        <f t="shared" si="581"/>
        <v>0</v>
      </c>
      <c r="BR971" s="124"/>
      <c r="BS971" s="115">
        <f>IFERROR(IF(BR971="",0,(SUMIF($G$3:BQ$3,"金额-入",$G971:BQ971)-SUMIF($G$3:BQ$3,"金额-出",$G971:BQ971))/(SUMIF($G$3:BQ$3,"数量-入",$G971:BQ971)-SUMIF($G$3:BQ$3,"数量-出",$G971:BQ971))),0)</f>
        <v>0</v>
      </c>
      <c r="BT971" s="115">
        <f t="shared" si="582"/>
        <v>0</v>
      </c>
      <c r="BU971" s="125"/>
      <c r="BV971" s="126"/>
      <c r="BW971" s="123"/>
      <c r="BX971" s="112"/>
      <c r="BY971" s="119">
        <f t="shared" si="583"/>
        <v>0</v>
      </c>
      <c r="BZ971" s="124"/>
      <c r="CA971" s="115">
        <f>IFERROR(IF(BZ971="",0,(SUMIF($G$3:BY$3,"金额-入",$G971:BY971)-SUMIF($G$3:BY$3,"金额-出",$G971:BY971))/(SUMIF($G$3:BY$3,"数量-入",$G971:BY971)-SUMIF($G$3:BY$3,"数量-出",$G971:BY971))),0)</f>
        <v>0</v>
      </c>
      <c r="CB971" s="115">
        <f t="shared" si="584"/>
        <v>0</v>
      </c>
      <c r="CC971" s="125"/>
      <c r="CD971" s="126"/>
      <c r="CE971" s="123"/>
      <c r="CF971" s="112"/>
      <c r="CG971" s="119">
        <f t="shared" si="585"/>
        <v>0</v>
      </c>
      <c r="CH971" s="124"/>
      <c r="CI971" s="115">
        <f>IFERROR(IF(CH971="",0,(SUMIF($G$3:CG$3,"金额-入",$G971:CG971)-SUMIF($G$3:CG$3,"金额-出",$G971:CG971))/(SUMIF($G$3:CG$3,"数量-入",$G971:CG971)-SUMIF($G$3:CG$3,"数量-出",$G971:CG971))),0)</f>
        <v>0</v>
      </c>
      <c r="CJ971" s="115">
        <f t="shared" si="586"/>
        <v>0</v>
      </c>
      <c r="CK971" s="125"/>
      <c r="CL971" s="126"/>
      <c r="CM971" s="123"/>
      <c r="CN971" s="112"/>
      <c r="CO971" s="119">
        <f t="shared" si="587"/>
        <v>0</v>
      </c>
      <c r="CP971" s="124"/>
      <c r="CQ971" s="115">
        <f>IFERROR(IF(CP971="",0,(SUMIF($G$3:CO$3,"金额-入",$G971:CO971)-SUMIF($G$3:CO$3,"金额-出",$G971:CO971))/(SUMIF($G$3:CO$3,"数量-入",$G971:CO971)-SUMIF($G$3:CO$3,"数量-出",$G971:CO971))),0)</f>
        <v>0</v>
      </c>
      <c r="CR971" s="115">
        <f t="shared" si="588"/>
        <v>0</v>
      </c>
      <c r="CS971" s="125"/>
      <c r="CT971" s="126"/>
      <c r="CU971" s="123"/>
      <c r="CV971" s="112"/>
      <c r="CW971" s="119">
        <f t="shared" si="589"/>
        <v>0</v>
      </c>
      <c r="CX971" s="124"/>
      <c r="CY971" s="115">
        <f>IFERROR(IF(CX971="",0,(SUMIF($G$3:CW$3,"金额-入",$G971:CW971)-SUMIF($G$3:CW$3,"金额-出",$G971:CW971))/(SUMIF($G$3:CW$3,"数量-入",$G971:CW971)-SUMIF($G$3:CW$3,"数量-出",$G971:CW971))),0)</f>
        <v>0</v>
      </c>
      <c r="CZ971" s="115">
        <f t="shared" si="590"/>
        <v>0</v>
      </c>
      <c r="DA971" s="125"/>
      <c r="DB971" s="126"/>
      <c r="DC971" s="123"/>
      <c r="DD971" s="112"/>
      <c r="DE971" s="119">
        <f t="shared" si="591"/>
        <v>0</v>
      </c>
      <c r="DF971" s="124"/>
      <c r="DG971" s="115">
        <f>IFERROR(IF(DF971="",0,(SUMIF($G$3:DE$3,"金额-入",$G971:DE971)-SUMIF($G$3:DE$3,"金额-出",$G971:DE971))/(SUMIF($G$3:DE$3,"数量-入",$G971:DE971)-SUMIF($G$3:DE$3,"数量-出",$G971:DE971))),0)</f>
        <v>0</v>
      </c>
      <c r="DH971" s="115">
        <f t="shared" si="592"/>
        <v>0</v>
      </c>
      <c r="DI971" s="125"/>
      <c r="DJ971" s="126"/>
      <c r="DK971" s="109">
        <f t="array" ref="DK971">MIN(IF(($G$3:$DJ$3="单价")*(G971:DJ971&lt;&gt;0),G971:DJ971))</f>
        <v>0</v>
      </c>
      <c r="DL971" s="97">
        <f t="array" ref="DL971">MAX(IF($G$3:$DJ$3="单价",G971:DJ971))</f>
        <v>0</v>
      </c>
      <c r="DM971" s="115">
        <f t="shared" si="593"/>
        <v>0</v>
      </c>
      <c r="DN971" s="127"/>
      <c r="DO971" s="2"/>
      <c r="DP971" s="11">
        <f t="shared" si="594"/>
        <v>0</v>
      </c>
      <c r="DQ971" s="11">
        <f t="shared" si="595"/>
        <v>0</v>
      </c>
      <c r="DR971" s="11"/>
      <c r="DS971" s="11"/>
      <c r="DT971" s="11"/>
      <c r="DU971" s="2"/>
      <c r="DV971" s="2"/>
      <c r="DW971" s="2"/>
      <c r="DX971" s="2"/>
      <c r="DY971" s="2"/>
    </row>
    <row r="972" spans="1:129" ht="18" hidden="1" customHeight="1" outlineLevel="1" x14ac:dyDescent="0.15">
      <c r="A972" s="2"/>
      <c r="B972" s="53">
        <f t="shared" si="558"/>
        <v>968</v>
      </c>
      <c r="C972" s="5"/>
      <c r="D972" s="6"/>
      <c r="E972" s="7"/>
      <c r="F972" s="8"/>
      <c r="G972" s="111"/>
      <c r="H972" s="112"/>
      <c r="I972" s="113">
        <f t="shared" si="561"/>
        <v>0</v>
      </c>
      <c r="J972" s="114">
        <f t="shared" si="562"/>
        <v>0</v>
      </c>
      <c r="K972" s="115">
        <f t="shared" si="559"/>
        <v>0</v>
      </c>
      <c r="L972" s="113">
        <f t="shared" si="563"/>
        <v>0</v>
      </c>
      <c r="M972" s="114">
        <f t="shared" si="564"/>
        <v>0</v>
      </c>
      <c r="N972" s="115">
        <f t="shared" si="560"/>
        <v>0</v>
      </c>
      <c r="O972" s="113">
        <f t="shared" si="565"/>
        <v>0</v>
      </c>
      <c r="P972" s="116">
        <f t="shared" si="566"/>
        <v>0</v>
      </c>
      <c r="Q972" s="117">
        <f t="shared" si="567"/>
        <v>0</v>
      </c>
      <c r="R972" s="118">
        <f t="shared" si="568"/>
        <v>0</v>
      </c>
      <c r="S972" s="111"/>
      <c r="T972" s="112"/>
      <c r="U972" s="119">
        <f t="shared" si="569"/>
        <v>0</v>
      </c>
      <c r="V972" s="120"/>
      <c r="W972" s="115">
        <f>IFERROR(IF(V972="",0,(SUMIF($G$3:U$3,"金额-入",$G972:U972)-SUMIF($G$3:U$3,"金额-出",$G972:U972))/(SUMIF($G$3:U$3,"数量-入",$G972:U972)-SUMIF($G$3:U$3,"数量-出",$G972:U972))),0)</f>
        <v>0</v>
      </c>
      <c r="X972" s="115">
        <f t="shared" si="570"/>
        <v>0</v>
      </c>
      <c r="Y972" s="121"/>
      <c r="Z972" s="122"/>
      <c r="AA972" s="111"/>
      <c r="AB972" s="112"/>
      <c r="AC972" s="119">
        <f t="shared" si="571"/>
        <v>0</v>
      </c>
      <c r="AD972" s="120"/>
      <c r="AE972" s="115">
        <f>IFERROR(IF(AD972="",0,(SUMIF($G$3:AC$3,"金额-入",$G972:AC972)-SUMIF($G$3:AC$3,"金额-出",$G972:AC972))/(SUMIF($G$3:AC$3,"数量-入",$G972:AC972)-SUMIF($G$3:AC$3,"数量-出",$G972:AC972))),0)</f>
        <v>0</v>
      </c>
      <c r="AF972" s="115">
        <f t="shared" si="572"/>
        <v>0</v>
      </c>
      <c r="AG972" s="121"/>
      <c r="AH972" s="122"/>
      <c r="AI972" s="123"/>
      <c r="AJ972" s="112"/>
      <c r="AK972" s="119">
        <f t="shared" si="573"/>
        <v>0</v>
      </c>
      <c r="AL972" s="124"/>
      <c r="AM972" s="115">
        <f>IFERROR(IF(AL972="",0,(SUMIF($G$3:AK$3,"金额-入",$G972:AK972)-SUMIF($G$3:AK$3,"金额-出",$G972:AK972))/(SUMIF($G$3:AK$3,"数量-入",$G972:AK972)-SUMIF($G$3:AK$3,"数量-出",$G972:AK972))),0)</f>
        <v>0</v>
      </c>
      <c r="AN972" s="115">
        <f t="shared" si="574"/>
        <v>0</v>
      </c>
      <c r="AO972" s="125"/>
      <c r="AP972" s="126"/>
      <c r="AQ972" s="123"/>
      <c r="AR972" s="112"/>
      <c r="AS972" s="119">
        <f t="shared" si="575"/>
        <v>0</v>
      </c>
      <c r="AT972" s="124"/>
      <c r="AU972" s="115">
        <f>IFERROR(IF(AT972="",0,(SUMIF($G$3:AS$3,"金额-入",$G972:AS972)-SUMIF($G$3:AS$3,"金额-出",$G972:AS972))/(SUMIF($G$3:AS$3,"数量-入",$G972:AS972)-SUMIF($G$3:AS$3,"数量-出",$G972:AS972))),0)</f>
        <v>0</v>
      </c>
      <c r="AV972" s="115">
        <f t="shared" si="576"/>
        <v>0</v>
      </c>
      <c r="AW972" s="125"/>
      <c r="AX972" s="126"/>
      <c r="AY972" s="123"/>
      <c r="AZ972" s="112"/>
      <c r="BA972" s="119">
        <f t="shared" si="577"/>
        <v>0</v>
      </c>
      <c r="BB972" s="124"/>
      <c r="BC972" s="115">
        <f>IFERROR(IF(BB972="",0,(SUMIF($G$3:BA$3,"金额-入",$G972:BA972)-SUMIF($G$3:BA$3,"金额-出",$G972:BA972))/(SUMIF($G$3:BA$3,"数量-入",$G972:BA972)-SUMIF($G$3:BA$3,"数量-出",$G972:BA972))),0)</f>
        <v>0</v>
      </c>
      <c r="BD972" s="115">
        <f t="shared" si="578"/>
        <v>0</v>
      </c>
      <c r="BE972" s="125"/>
      <c r="BF972" s="126"/>
      <c r="BG972" s="123"/>
      <c r="BH972" s="112"/>
      <c r="BI972" s="119">
        <f t="shared" si="579"/>
        <v>0</v>
      </c>
      <c r="BJ972" s="124"/>
      <c r="BK972" s="115">
        <f>IFERROR(IF(BJ972="",0,(SUMIF($G$3:BI$3,"金额-入",$G972:BI972)-SUMIF($G$3:BI$3,"金额-出",$G972:BI972))/(SUMIF($G$3:BI$3,"数量-入",$G972:BI972)-SUMIF($G$3:BI$3,"数量-出",$G972:BI972))),0)</f>
        <v>0</v>
      </c>
      <c r="BL972" s="115">
        <f t="shared" si="580"/>
        <v>0</v>
      </c>
      <c r="BM972" s="125"/>
      <c r="BN972" s="126"/>
      <c r="BO972" s="123"/>
      <c r="BP972" s="112"/>
      <c r="BQ972" s="119">
        <f t="shared" si="581"/>
        <v>0</v>
      </c>
      <c r="BR972" s="124"/>
      <c r="BS972" s="115">
        <f>IFERROR(IF(BR972="",0,(SUMIF($G$3:BQ$3,"金额-入",$G972:BQ972)-SUMIF($G$3:BQ$3,"金额-出",$G972:BQ972))/(SUMIF($G$3:BQ$3,"数量-入",$G972:BQ972)-SUMIF($G$3:BQ$3,"数量-出",$G972:BQ972))),0)</f>
        <v>0</v>
      </c>
      <c r="BT972" s="115">
        <f t="shared" si="582"/>
        <v>0</v>
      </c>
      <c r="BU972" s="125"/>
      <c r="BV972" s="126"/>
      <c r="BW972" s="123"/>
      <c r="BX972" s="112"/>
      <c r="BY972" s="119">
        <f t="shared" si="583"/>
        <v>0</v>
      </c>
      <c r="BZ972" s="124"/>
      <c r="CA972" s="115">
        <f>IFERROR(IF(BZ972="",0,(SUMIF($G$3:BY$3,"金额-入",$G972:BY972)-SUMIF($G$3:BY$3,"金额-出",$G972:BY972))/(SUMIF($G$3:BY$3,"数量-入",$G972:BY972)-SUMIF($G$3:BY$3,"数量-出",$G972:BY972))),0)</f>
        <v>0</v>
      </c>
      <c r="CB972" s="115">
        <f t="shared" si="584"/>
        <v>0</v>
      </c>
      <c r="CC972" s="125"/>
      <c r="CD972" s="126"/>
      <c r="CE972" s="123"/>
      <c r="CF972" s="112"/>
      <c r="CG972" s="119">
        <f t="shared" si="585"/>
        <v>0</v>
      </c>
      <c r="CH972" s="124"/>
      <c r="CI972" s="115">
        <f>IFERROR(IF(CH972="",0,(SUMIF($G$3:CG$3,"金额-入",$G972:CG972)-SUMIF($G$3:CG$3,"金额-出",$G972:CG972))/(SUMIF($G$3:CG$3,"数量-入",$G972:CG972)-SUMIF($G$3:CG$3,"数量-出",$G972:CG972))),0)</f>
        <v>0</v>
      </c>
      <c r="CJ972" s="115">
        <f t="shared" si="586"/>
        <v>0</v>
      </c>
      <c r="CK972" s="125"/>
      <c r="CL972" s="126"/>
      <c r="CM972" s="123"/>
      <c r="CN972" s="112"/>
      <c r="CO972" s="119">
        <f t="shared" si="587"/>
        <v>0</v>
      </c>
      <c r="CP972" s="124"/>
      <c r="CQ972" s="115">
        <f>IFERROR(IF(CP972="",0,(SUMIF($G$3:CO$3,"金额-入",$G972:CO972)-SUMIF($G$3:CO$3,"金额-出",$G972:CO972))/(SUMIF($G$3:CO$3,"数量-入",$G972:CO972)-SUMIF($G$3:CO$3,"数量-出",$G972:CO972))),0)</f>
        <v>0</v>
      </c>
      <c r="CR972" s="115">
        <f t="shared" si="588"/>
        <v>0</v>
      </c>
      <c r="CS972" s="125"/>
      <c r="CT972" s="126"/>
      <c r="CU972" s="123"/>
      <c r="CV972" s="112"/>
      <c r="CW972" s="119">
        <f t="shared" si="589"/>
        <v>0</v>
      </c>
      <c r="CX972" s="124"/>
      <c r="CY972" s="115">
        <f>IFERROR(IF(CX972="",0,(SUMIF($G$3:CW$3,"金额-入",$G972:CW972)-SUMIF($G$3:CW$3,"金额-出",$G972:CW972))/(SUMIF($G$3:CW$3,"数量-入",$G972:CW972)-SUMIF($G$3:CW$3,"数量-出",$G972:CW972))),0)</f>
        <v>0</v>
      </c>
      <c r="CZ972" s="115">
        <f t="shared" si="590"/>
        <v>0</v>
      </c>
      <c r="DA972" s="125"/>
      <c r="DB972" s="126"/>
      <c r="DC972" s="123"/>
      <c r="DD972" s="112"/>
      <c r="DE972" s="119">
        <f t="shared" si="591"/>
        <v>0</v>
      </c>
      <c r="DF972" s="124"/>
      <c r="DG972" s="115">
        <f>IFERROR(IF(DF972="",0,(SUMIF($G$3:DE$3,"金额-入",$G972:DE972)-SUMIF($G$3:DE$3,"金额-出",$G972:DE972))/(SUMIF($G$3:DE$3,"数量-入",$G972:DE972)-SUMIF($G$3:DE$3,"数量-出",$G972:DE972))),0)</f>
        <v>0</v>
      </c>
      <c r="DH972" s="115">
        <f t="shared" si="592"/>
        <v>0</v>
      </c>
      <c r="DI972" s="125"/>
      <c r="DJ972" s="126"/>
      <c r="DK972" s="109">
        <f t="array" ref="DK972">MIN(IF(($G$3:$DJ$3="单价")*(G972:DJ972&lt;&gt;0),G972:DJ972))</f>
        <v>0</v>
      </c>
      <c r="DL972" s="97">
        <f t="array" ref="DL972">MAX(IF($G$3:$DJ$3="单价",G972:DJ972))</f>
        <v>0</v>
      </c>
      <c r="DM972" s="115">
        <f t="shared" si="593"/>
        <v>0</v>
      </c>
      <c r="DN972" s="127"/>
      <c r="DO972" s="2"/>
      <c r="DP972" s="11">
        <f t="shared" si="594"/>
        <v>0</v>
      </c>
      <c r="DQ972" s="11">
        <f t="shared" si="595"/>
        <v>0</v>
      </c>
      <c r="DR972" s="11"/>
      <c r="DS972" s="11"/>
      <c r="DT972" s="11"/>
      <c r="DU972" s="2"/>
      <c r="DV972" s="2"/>
      <c r="DW972" s="2"/>
      <c r="DX972" s="2"/>
      <c r="DY972" s="2"/>
    </row>
    <row r="973" spans="1:129" ht="18" hidden="1" customHeight="1" outlineLevel="1" x14ac:dyDescent="0.15">
      <c r="A973" s="2"/>
      <c r="B973" s="53">
        <f t="shared" si="558"/>
        <v>969</v>
      </c>
      <c r="C973" s="5"/>
      <c r="D973" s="6"/>
      <c r="E973" s="7"/>
      <c r="F973" s="8"/>
      <c r="G973" s="111"/>
      <c r="H973" s="112"/>
      <c r="I973" s="113">
        <f t="shared" si="561"/>
        <v>0</v>
      </c>
      <c r="J973" s="114">
        <f t="shared" si="562"/>
        <v>0</v>
      </c>
      <c r="K973" s="115">
        <f t="shared" si="559"/>
        <v>0</v>
      </c>
      <c r="L973" s="113">
        <f t="shared" si="563"/>
        <v>0</v>
      </c>
      <c r="M973" s="114">
        <f t="shared" si="564"/>
        <v>0</v>
      </c>
      <c r="N973" s="115">
        <f t="shared" si="560"/>
        <v>0</v>
      </c>
      <c r="O973" s="113">
        <f t="shared" si="565"/>
        <v>0</v>
      </c>
      <c r="P973" s="116">
        <f t="shared" si="566"/>
        <v>0</v>
      </c>
      <c r="Q973" s="117">
        <f t="shared" si="567"/>
        <v>0</v>
      </c>
      <c r="R973" s="118">
        <f t="shared" si="568"/>
        <v>0</v>
      </c>
      <c r="S973" s="111"/>
      <c r="T973" s="112"/>
      <c r="U973" s="119">
        <f t="shared" si="569"/>
        <v>0</v>
      </c>
      <c r="V973" s="120"/>
      <c r="W973" s="115">
        <f>IFERROR(IF(V973="",0,(SUMIF($G$3:U$3,"金额-入",$G973:U973)-SUMIF($G$3:U$3,"金额-出",$G973:U973))/(SUMIF($G$3:U$3,"数量-入",$G973:U973)-SUMIF($G$3:U$3,"数量-出",$G973:U973))),0)</f>
        <v>0</v>
      </c>
      <c r="X973" s="115">
        <f t="shared" si="570"/>
        <v>0</v>
      </c>
      <c r="Y973" s="121"/>
      <c r="Z973" s="122"/>
      <c r="AA973" s="111"/>
      <c r="AB973" s="112"/>
      <c r="AC973" s="119">
        <f t="shared" si="571"/>
        <v>0</v>
      </c>
      <c r="AD973" s="120"/>
      <c r="AE973" s="115">
        <f>IFERROR(IF(AD973="",0,(SUMIF($G$3:AC$3,"金额-入",$G973:AC973)-SUMIF($G$3:AC$3,"金额-出",$G973:AC973))/(SUMIF($G$3:AC$3,"数量-入",$G973:AC973)-SUMIF($G$3:AC$3,"数量-出",$G973:AC973))),0)</f>
        <v>0</v>
      </c>
      <c r="AF973" s="115">
        <f t="shared" si="572"/>
        <v>0</v>
      </c>
      <c r="AG973" s="121"/>
      <c r="AH973" s="122"/>
      <c r="AI973" s="123"/>
      <c r="AJ973" s="112"/>
      <c r="AK973" s="119">
        <f t="shared" si="573"/>
        <v>0</v>
      </c>
      <c r="AL973" s="124"/>
      <c r="AM973" s="115">
        <f>IFERROR(IF(AL973="",0,(SUMIF($G$3:AK$3,"金额-入",$G973:AK973)-SUMIF($G$3:AK$3,"金额-出",$G973:AK973))/(SUMIF($G$3:AK$3,"数量-入",$G973:AK973)-SUMIF($G$3:AK$3,"数量-出",$G973:AK973))),0)</f>
        <v>0</v>
      </c>
      <c r="AN973" s="115">
        <f t="shared" si="574"/>
        <v>0</v>
      </c>
      <c r="AO973" s="125"/>
      <c r="AP973" s="126"/>
      <c r="AQ973" s="123"/>
      <c r="AR973" s="112"/>
      <c r="AS973" s="119">
        <f t="shared" si="575"/>
        <v>0</v>
      </c>
      <c r="AT973" s="124"/>
      <c r="AU973" s="115">
        <f>IFERROR(IF(AT973="",0,(SUMIF($G$3:AS$3,"金额-入",$G973:AS973)-SUMIF($G$3:AS$3,"金额-出",$G973:AS973))/(SUMIF($G$3:AS$3,"数量-入",$G973:AS973)-SUMIF($G$3:AS$3,"数量-出",$G973:AS973))),0)</f>
        <v>0</v>
      </c>
      <c r="AV973" s="115">
        <f t="shared" si="576"/>
        <v>0</v>
      </c>
      <c r="AW973" s="125"/>
      <c r="AX973" s="126"/>
      <c r="AY973" s="123"/>
      <c r="AZ973" s="112"/>
      <c r="BA973" s="119">
        <f t="shared" si="577"/>
        <v>0</v>
      </c>
      <c r="BB973" s="124"/>
      <c r="BC973" s="115">
        <f>IFERROR(IF(BB973="",0,(SUMIF($G$3:BA$3,"金额-入",$G973:BA973)-SUMIF($G$3:BA$3,"金额-出",$G973:BA973))/(SUMIF($G$3:BA$3,"数量-入",$G973:BA973)-SUMIF($G$3:BA$3,"数量-出",$G973:BA973))),0)</f>
        <v>0</v>
      </c>
      <c r="BD973" s="115">
        <f t="shared" si="578"/>
        <v>0</v>
      </c>
      <c r="BE973" s="125"/>
      <c r="BF973" s="126"/>
      <c r="BG973" s="123"/>
      <c r="BH973" s="112"/>
      <c r="BI973" s="119">
        <f t="shared" si="579"/>
        <v>0</v>
      </c>
      <c r="BJ973" s="124"/>
      <c r="BK973" s="115">
        <f>IFERROR(IF(BJ973="",0,(SUMIF($G$3:BI$3,"金额-入",$G973:BI973)-SUMIF($G$3:BI$3,"金额-出",$G973:BI973))/(SUMIF($G$3:BI$3,"数量-入",$G973:BI973)-SUMIF($G$3:BI$3,"数量-出",$G973:BI973))),0)</f>
        <v>0</v>
      </c>
      <c r="BL973" s="115">
        <f t="shared" si="580"/>
        <v>0</v>
      </c>
      <c r="BM973" s="125"/>
      <c r="BN973" s="126"/>
      <c r="BO973" s="123"/>
      <c r="BP973" s="112"/>
      <c r="BQ973" s="119">
        <f t="shared" si="581"/>
        <v>0</v>
      </c>
      <c r="BR973" s="124"/>
      <c r="BS973" s="115">
        <f>IFERROR(IF(BR973="",0,(SUMIF($G$3:BQ$3,"金额-入",$G973:BQ973)-SUMIF($G$3:BQ$3,"金额-出",$G973:BQ973))/(SUMIF($G$3:BQ$3,"数量-入",$G973:BQ973)-SUMIF($G$3:BQ$3,"数量-出",$G973:BQ973))),0)</f>
        <v>0</v>
      </c>
      <c r="BT973" s="115">
        <f t="shared" si="582"/>
        <v>0</v>
      </c>
      <c r="BU973" s="125"/>
      <c r="BV973" s="126"/>
      <c r="BW973" s="123"/>
      <c r="BX973" s="112"/>
      <c r="BY973" s="119">
        <f t="shared" si="583"/>
        <v>0</v>
      </c>
      <c r="BZ973" s="124"/>
      <c r="CA973" s="115">
        <f>IFERROR(IF(BZ973="",0,(SUMIF($G$3:BY$3,"金额-入",$G973:BY973)-SUMIF($G$3:BY$3,"金额-出",$G973:BY973))/(SUMIF($G$3:BY$3,"数量-入",$G973:BY973)-SUMIF($G$3:BY$3,"数量-出",$G973:BY973))),0)</f>
        <v>0</v>
      </c>
      <c r="CB973" s="115">
        <f t="shared" si="584"/>
        <v>0</v>
      </c>
      <c r="CC973" s="125"/>
      <c r="CD973" s="126"/>
      <c r="CE973" s="123"/>
      <c r="CF973" s="112"/>
      <c r="CG973" s="119">
        <f t="shared" si="585"/>
        <v>0</v>
      </c>
      <c r="CH973" s="124"/>
      <c r="CI973" s="115">
        <f>IFERROR(IF(CH973="",0,(SUMIF($G$3:CG$3,"金额-入",$G973:CG973)-SUMIF($G$3:CG$3,"金额-出",$G973:CG973))/(SUMIF($G$3:CG$3,"数量-入",$G973:CG973)-SUMIF($G$3:CG$3,"数量-出",$G973:CG973))),0)</f>
        <v>0</v>
      </c>
      <c r="CJ973" s="115">
        <f t="shared" si="586"/>
        <v>0</v>
      </c>
      <c r="CK973" s="125"/>
      <c r="CL973" s="126"/>
      <c r="CM973" s="123"/>
      <c r="CN973" s="112"/>
      <c r="CO973" s="119">
        <f t="shared" si="587"/>
        <v>0</v>
      </c>
      <c r="CP973" s="124"/>
      <c r="CQ973" s="115">
        <f>IFERROR(IF(CP973="",0,(SUMIF($G$3:CO$3,"金额-入",$G973:CO973)-SUMIF($G$3:CO$3,"金额-出",$G973:CO973))/(SUMIF($G$3:CO$3,"数量-入",$G973:CO973)-SUMIF($G$3:CO$3,"数量-出",$G973:CO973))),0)</f>
        <v>0</v>
      </c>
      <c r="CR973" s="115">
        <f t="shared" si="588"/>
        <v>0</v>
      </c>
      <c r="CS973" s="125"/>
      <c r="CT973" s="126"/>
      <c r="CU973" s="123"/>
      <c r="CV973" s="112"/>
      <c r="CW973" s="119">
        <f t="shared" si="589"/>
        <v>0</v>
      </c>
      <c r="CX973" s="124"/>
      <c r="CY973" s="115">
        <f>IFERROR(IF(CX973="",0,(SUMIF($G$3:CW$3,"金额-入",$G973:CW973)-SUMIF($G$3:CW$3,"金额-出",$G973:CW973))/(SUMIF($G$3:CW$3,"数量-入",$G973:CW973)-SUMIF($G$3:CW$3,"数量-出",$G973:CW973))),0)</f>
        <v>0</v>
      </c>
      <c r="CZ973" s="115">
        <f t="shared" si="590"/>
        <v>0</v>
      </c>
      <c r="DA973" s="125"/>
      <c r="DB973" s="126"/>
      <c r="DC973" s="123"/>
      <c r="DD973" s="112"/>
      <c r="DE973" s="119">
        <f t="shared" si="591"/>
        <v>0</v>
      </c>
      <c r="DF973" s="124"/>
      <c r="DG973" s="115">
        <f>IFERROR(IF(DF973="",0,(SUMIF($G$3:DE$3,"金额-入",$G973:DE973)-SUMIF($G$3:DE$3,"金额-出",$G973:DE973))/(SUMIF($G$3:DE$3,"数量-入",$G973:DE973)-SUMIF($G$3:DE$3,"数量-出",$G973:DE973))),0)</f>
        <v>0</v>
      </c>
      <c r="DH973" s="115">
        <f t="shared" si="592"/>
        <v>0</v>
      </c>
      <c r="DI973" s="125"/>
      <c r="DJ973" s="126"/>
      <c r="DK973" s="109">
        <f t="array" ref="DK973">MIN(IF(($G$3:$DJ$3="单价")*(G973:DJ973&lt;&gt;0),G973:DJ973))</f>
        <v>0</v>
      </c>
      <c r="DL973" s="97">
        <f t="array" ref="DL973">MAX(IF($G$3:$DJ$3="单价",G973:DJ973))</f>
        <v>0</v>
      </c>
      <c r="DM973" s="115">
        <f t="shared" si="593"/>
        <v>0</v>
      </c>
      <c r="DN973" s="127"/>
      <c r="DO973" s="2"/>
      <c r="DP973" s="11">
        <f t="shared" si="594"/>
        <v>0</v>
      </c>
      <c r="DQ973" s="11">
        <f t="shared" si="595"/>
        <v>0</v>
      </c>
      <c r="DR973" s="11"/>
      <c r="DS973" s="11"/>
      <c r="DT973" s="11"/>
      <c r="DU973" s="2"/>
      <c r="DV973" s="2"/>
      <c r="DW973" s="2"/>
      <c r="DX973" s="2"/>
      <c r="DY973" s="2"/>
    </row>
    <row r="974" spans="1:129" ht="18" hidden="1" customHeight="1" outlineLevel="1" x14ac:dyDescent="0.15">
      <c r="A974" s="2"/>
      <c r="B974" s="53">
        <f t="shared" ref="B974:B1004" si="596">ROW()-4</f>
        <v>970</v>
      </c>
      <c r="C974" s="5"/>
      <c r="D974" s="6"/>
      <c r="E974" s="7"/>
      <c r="F974" s="8"/>
      <c r="G974" s="111"/>
      <c r="H974" s="112"/>
      <c r="I974" s="113">
        <f t="shared" si="561"/>
        <v>0</v>
      </c>
      <c r="J974" s="114">
        <f t="shared" si="562"/>
        <v>0</v>
      </c>
      <c r="K974" s="115">
        <f t="shared" si="559"/>
        <v>0</v>
      </c>
      <c r="L974" s="113">
        <f t="shared" si="563"/>
        <v>0</v>
      </c>
      <c r="M974" s="114">
        <f t="shared" si="564"/>
        <v>0</v>
      </c>
      <c r="N974" s="115">
        <f t="shared" si="560"/>
        <v>0</v>
      </c>
      <c r="O974" s="113">
        <f t="shared" si="565"/>
        <v>0</v>
      </c>
      <c r="P974" s="116">
        <f t="shared" si="566"/>
        <v>0</v>
      </c>
      <c r="Q974" s="117">
        <f t="shared" si="567"/>
        <v>0</v>
      </c>
      <c r="R974" s="118">
        <f t="shared" si="568"/>
        <v>0</v>
      </c>
      <c r="S974" s="111"/>
      <c r="T974" s="112"/>
      <c r="U974" s="119">
        <f t="shared" si="569"/>
        <v>0</v>
      </c>
      <c r="V974" s="120"/>
      <c r="W974" s="115">
        <f>IFERROR(IF(V974="",0,(SUMIF($G$3:U$3,"金额-入",$G974:U974)-SUMIF($G$3:U$3,"金额-出",$G974:U974))/(SUMIF($G$3:U$3,"数量-入",$G974:U974)-SUMIF($G$3:U$3,"数量-出",$G974:U974))),0)</f>
        <v>0</v>
      </c>
      <c r="X974" s="115">
        <f t="shared" si="570"/>
        <v>0</v>
      </c>
      <c r="Y974" s="121"/>
      <c r="Z974" s="122"/>
      <c r="AA974" s="111"/>
      <c r="AB974" s="112"/>
      <c r="AC974" s="119">
        <f t="shared" si="571"/>
        <v>0</v>
      </c>
      <c r="AD974" s="120"/>
      <c r="AE974" s="115">
        <f>IFERROR(IF(AD974="",0,(SUMIF($G$3:AC$3,"金额-入",$G974:AC974)-SUMIF($G$3:AC$3,"金额-出",$G974:AC974))/(SUMIF($G$3:AC$3,"数量-入",$G974:AC974)-SUMIF($G$3:AC$3,"数量-出",$G974:AC974))),0)</f>
        <v>0</v>
      </c>
      <c r="AF974" s="115">
        <f t="shared" si="572"/>
        <v>0</v>
      </c>
      <c r="AG974" s="121"/>
      <c r="AH974" s="122"/>
      <c r="AI974" s="123"/>
      <c r="AJ974" s="112"/>
      <c r="AK974" s="119">
        <f t="shared" si="573"/>
        <v>0</v>
      </c>
      <c r="AL974" s="124"/>
      <c r="AM974" s="115">
        <f>IFERROR(IF(AL974="",0,(SUMIF($G$3:AK$3,"金额-入",$G974:AK974)-SUMIF($G$3:AK$3,"金额-出",$G974:AK974))/(SUMIF($G$3:AK$3,"数量-入",$G974:AK974)-SUMIF($G$3:AK$3,"数量-出",$G974:AK974))),0)</f>
        <v>0</v>
      </c>
      <c r="AN974" s="115">
        <f t="shared" si="574"/>
        <v>0</v>
      </c>
      <c r="AO974" s="125"/>
      <c r="AP974" s="126"/>
      <c r="AQ974" s="123"/>
      <c r="AR974" s="112"/>
      <c r="AS974" s="119">
        <f t="shared" si="575"/>
        <v>0</v>
      </c>
      <c r="AT974" s="124"/>
      <c r="AU974" s="115">
        <f>IFERROR(IF(AT974="",0,(SUMIF($G$3:AS$3,"金额-入",$G974:AS974)-SUMIF($G$3:AS$3,"金额-出",$G974:AS974))/(SUMIF($G$3:AS$3,"数量-入",$G974:AS974)-SUMIF($G$3:AS$3,"数量-出",$G974:AS974))),0)</f>
        <v>0</v>
      </c>
      <c r="AV974" s="115">
        <f t="shared" si="576"/>
        <v>0</v>
      </c>
      <c r="AW974" s="125"/>
      <c r="AX974" s="126"/>
      <c r="AY974" s="123"/>
      <c r="AZ974" s="112"/>
      <c r="BA974" s="119">
        <f t="shared" si="577"/>
        <v>0</v>
      </c>
      <c r="BB974" s="124"/>
      <c r="BC974" s="115">
        <f>IFERROR(IF(BB974="",0,(SUMIF($G$3:BA$3,"金额-入",$G974:BA974)-SUMIF($G$3:BA$3,"金额-出",$G974:BA974))/(SUMIF($G$3:BA$3,"数量-入",$G974:BA974)-SUMIF($G$3:BA$3,"数量-出",$G974:BA974))),0)</f>
        <v>0</v>
      </c>
      <c r="BD974" s="115">
        <f t="shared" si="578"/>
        <v>0</v>
      </c>
      <c r="BE974" s="125"/>
      <c r="BF974" s="126"/>
      <c r="BG974" s="123"/>
      <c r="BH974" s="112"/>
      <c r="BI974" s="119">
        <f t="shared" si="579"/>
        <v>0</v>
      </c>
      <c r="BJ974" s="124"/>
      <c r="BK974" s="115">
        <f>IFERROR(IF(BJ974="",0,(SUMIF($G$3:BI$3,"金额-入",$G974:BI974)-SUMIF($G$3:BI$3,"金额-出",$G974:BI974))/(SUMIF($G$3:BI$3,"数量-入",$G974:BI974)-SUMIF($G$3:BI$3,"数量-出",$G974:BI974))),0)</f>
        <v>0</v>
      </c>
      <c r="BL974" s="115">
        <f t="shared" si="580"/>
        <v>0</v>
      </c>
      <c r="BM974" s="125"/>
      <c r="BN974" s="126"/>
      <c r="BO974" s="123"/>
      <c r="BP974" s="112"/>
      <c r="BQ974" s="119">
        <f t="shared" si="581"/>
        <v>0</v>
      </c>
      <c r="BR974" s="124"/>
      <c r="BS974" s="115">
        <f>IFERROR(IF(BR974="",0,(SUMIF($G$3:BQ$3,"金额-入",$G974:BQ974)-SUMIF($G$3:BQ$3,"金额-出",$G974:BQ974))/(SUMIF($G$3:BQ$3,"数量-入",$G974:BQ974)-SUMIF($G$3:BQ$3,"数量-出",$G974:BQ974))),0)</f>
        <v>0</v>
      </c>
      <c r="BT974" s="115">
        <f t="shared" si="582"/>
        <v>0</v>
      </c>
      <c r="BU974" s="125"/>
      <c r="BV974" s="126"/>
      <c r="BW974" s="123"/>
      <c r="BX974" s="112"/>
      <c r="BY974" s="119">
        <f t="shared" si="583"/>
        <v>0</v>
      </c>
      <c r="BZ974" s="124"/>
      <c r="CA974" s="115">
        <f>IFERROR(IF(BZ974="",0,(SUMIF($G$3:BY$3,"金额-入",$G974:BY974)-SUMIF($G$3:BY$3,"金额-出",$G974:BY974))/(SUMIF($G$3:BY$3,"数量-入",$G974:BY974)-SUMIF($G$3:BY$3,"数量-出",$G974:BY974))),0)</f>
        <v>0</v>
      </c>
      <c r="CB974" s="115">
        <f t="shared" si="584"/>
        <v>0</v>
      </c>
      <c r="CC974" s="125"/>
      <c r="CD974" s="126"/>
      <c r="CE974" s="123"/>
      <c r="CF974" s="112"/>
      <c r="CG974" s="119">
        <f t="shared" si="585"/>
        <v>0</v>
      </c>
      <c r="CH974" s="124"/>
      <c r="CI974" s="115">
        <f>IFERROR(IF(CH974="",0,(SUMIF($G$3:CG$3,"金额-入",$G974:CG974)-SUMIF($G$3:CG$3,"金额-出",$G974:CG974))/(SUMIF($G$3:CG$3,"数量-入",$G974:CG974)-SUMIF($G$3:CG$3,"数量-出",$G974:CG974))),0)</f>
        <v>0</v>
      </c>
      <c r="CJ974" s="115">
        <f t="shared" si="586"/>
        <v>0</v>
      </c>
      <c r="CK974" s="125"/>
      <c r="CL974" s="126"/>
      <c r="CM974" s="123"/>
      <c r="CN974" s="112"/>
      <c r="CO974" s="119">
        <f t="shared" si="587"/>
        <v>0</v>
      </c>
      <c r="CP974" s="124"/>
      <c r="CQ974" s="115">
        <f>IFERROR(IF(CP974="",0,(SUMIF($G$3:CO$3,"金额-入",$G974:CO974)-SUMIF($G$3:CO$3,"金额-出",$G974:CO974))/(SUMIF($G$3:CO$3,"数量-入",$G974:CO974)-SUMIF($G$3:CO$3,"数量-出",$G974:CO974))),0)</f>
        <v>0</v>
      </c>
      <c r="CR974" s="115">
        <f t="shared" si="588"/>
        <v>0</v>
      </c>
      <c r="CS974" s="125"/>
      <c r="CT974" s="126"/>
      <c r="CU974" s="123"/>
      <c r="CV974" s="112"/>
      <c r="CW974" s="119">
        <f t="shared" si="589"/>
        <v>0</v>
      </c>
      <c r="CX974" s="124"/>
      <c r="CY974" s="115">
        <f>IFERROR(IF(CX974="",0,(SUMIF($G$3:CW$3,"金额-入",$G974:CW974)-SUMIF($G$3:CW$3,"金额-出",$G974:CW974))/(SUMIF($G$3:CW$3,"数量-入",$G974:CW974)-SUMIF($G$3:CW$3,"数量-出",$G974:CW974))),0)</f>
        <v>0</v>
      </c>
      <c r="CZ974" s="115">
        <f t="shared" si="590"/>
        <v>0</v>
      </c>
      <c r="DA974" s="125"/>
      <c r="DB974" s="126"/>
      <c r="DC974" s="123"/>
      <c r="DD974" s="112"/>
      <c r="DE974" s="119">
        <f t="shared" si="591"/>
        <v>0</v>
      </c>
      <c r="DF974" s="124"/>
      <c r="DG974" s="115">
        <f>IFERROR(IF(DF974="",0,(SUMIF($G$3:DE$3,"金额-入",$G974:DE974)-SUMIF($G$3:DE$3,"金额-出",$G974:DE974))/(SUMIF($G$3:DE$3,"数量-入",$G974:DE974)-SUMIF($G$3:DE$3,"数量-出",$G974:DE974))),0)</f>
        <v>0</v>
      </c>
      <c r="DH974" s="115">
        <f t="shared" si="592"/>
        <v>0</v>
      </c>
      <c r="DI974" s="125"/>
      <c r="DJ974" s="126"/>
      <c r="DK974" s="109">
        <f t="array" ref="DK974">MIN(IF(($G$3:$DJ$3="单价")*(G974:DJ974&lt;&gt;0),G974:DJ974))</f>
        <v>0</v>
      </c>
      <c r="DL974" s="97">
        <f t="array" ref="DL974">MAX(IF($G$3:$DJ$3="单价",G974:DJ974))</f>
        <v>0</v>
      </c>
      <c r="DM974" s="115">
        <f t="shared" si="593"/>
        <v>0</v>
      </c>
      <c r="DN974" s="127"/>
      <c r="DO974" s="2"/>
      <c r="DP974" s="11">
        <f t="shared" si="594"/>
        <v>0</v>
      </c>
      <c r="DQ974" s="11">
        <f t="shared" si="595"/>
        <v>0</v>
      </c>
      <c r="DR974" s="11"/>
      <c r="DS974" s="11"/>
      <c r="DT974" s="11"/>
      <c r="DU974" s="2"/>
      <c r="DV974" s="2"/>
      <c r="DW974" s="2"/>
      <c r="DX974" s="2"/>
      <c r="DY974" s="2"/>
    </row>
    <row r="975" spans="1:129" ht="18" hidden="1" customHeight="1" outlineLevel="1" x14ac:dyDescent="0.15">
      <c r="A975" s="2"/>
      <c r="B975" s="53">
        <f t="shared" si="596"/>
        <v>971</v>
      </c>
      <c r="C975" s="5"/>
      <c r="D975" s="6"/>
      <c r="E975" s="7"/>
      <c r="F975" s="8"/>
      <c r="G975" s="111"/>
      <c r="H975" s="112"/>
      <c r="I975" s="113">
        <f t="shared" si="561"/>
        <v>0</v>
      </c>
      <c r="J975" s="114">
        <f t="shared" si="562"/>
        <v>0</v>
      </c>
      <c r="K975" s="115">
        <f t="shared" si="559"/>
        <v>0</v>
      </c>
      <c r="L975" s="113">
        <f t="shared" si="563"/>
        <v>0</v>
      </c>
      <c r="M975" s="114">
        <f t="shared" si="564"/>
        <v>0</v>
      </c>
      <c r="N975" s="115">
        <f t="shared" si="560"/>
        <v>0</v>
      </c>
      <c r="O975" s="113">
        <f t="shared" si="565"/>
        <v>0</v>
      </c>
      <c r="P975" s="116">
        <f t="shared" si="566"/>
        <v>0</v>
      </c>
      <c r="Q975" s="117">
        <f t="shared" si="567"/>
        <v>0</v>
      </c>
      <c r="R975" s="118">
        <f t="shared" si="568"/>
        <v>0</v>
      </c>
      <c r="S975" s="111"/>
      <c r="T975" s="112"/>
      <c r="U975" s="119">
        <f t="shared" si="569"/>
        <v>0</v>
      </c>
      <c r="V975" s="120"/>
      <c r="W975" s="115">
        <f>IFERROR(IF(V975="",0,(SUMIF($G$3:U$3,"金额-入",$G975:U975)-SUMIF($G$3:U$3,"金额-出",$G975:U975))/(SUMIF($G$3:U$3,"数量-入",$G975:U975)-SUMIF($G$3:U$3,"数量-出",$G975:U975))),0)</f>
        <v>0</v>
      </c>
      <c r="X975" s="115">
        <f t="shared" si="570"/>
        <v>0</v>
      </c>
      <c r="Y975" s="121"/>
      <c r="Z975" s="122"/>
      <c r="AA975" s="111"/>
      <c r="AB975" s="112"/>
      <c r="AC975" s="119">
        <f t="shared" si="571"/>
        <v>0</v>
      </c>
      <c r="AD975" s="120"/>
      <c r="AE975" s="115">
        <f>IFERROR(IF(AD975="",0,(SUMIF($G$3:AC$3,"金额-入",$G975:AC975)-SUMIF($G$3:AC$3,"金额-出",$G975:AC975))/(SUMIF($G$3:AC$3,"数量-入",$G975:AC975)-SUMIF($G$3:AC$3,"数量-出",$G975:AC975))),0)</f>
        <v>0</v>
      </c>
      <c r="AF975" s="115">
        <f t="shared" si="572"/>
        <v>0</v>
      </c>
      <c r="AG975" s="121"/>
      <c r="AH975" s="122"/>
      <c r="AI975" s="123"/>
      <c r="AJ975" s="112"/>
      <c r="AK975" s="119">
        <f t="shared" si="573"/>
        <v>0</v>
      </c>
      <c r="AL975" s="124"/>
      <c r="AM975" s="115">
        <f>IFERROR(IF(AL975="",0,(SUMIF($G$3:AK$3,"金额-入",$G975:AK975)-SUMIF($G$3:AK$3,"金额-出",$G975:AK975))/(SUMIF($G$3:AK$3,"数量-入",$G975:AK975)-SUMIF($G$3:AK$3,"数量-出",$G975:AK975))),0)</f>
        <v>0</v>
      </c>
      <c r="AN975" s="115">
        <f t="shared" si="574"/>
        <v>0</v>
      </c>
      <c r="AO975" s="125"/>
      <c r="AP975" s="126"/>
      <c r="AQ975" s="123"/>
      <c r="AR975" s="112"/>
      <c r="AS975" s="119">
        <f t="shared" si="575"/>
        <v>0</v>
      </c>
      <c r="AT975" s="124"/>
      <c r="AU975" s="115">
        <f>IFERROR(IF(AT975="",0,(SUMIF($G$3:AS$3,"金额-入",$G975:AS975)-SUMIF($G$3:AS$3,"金额-出",$G975:AS975))/(SUMIF($G$3:AS$3,"数量-入",$G975:AS975)-SUMIF($G$3:AS$3,"数量-出",$G975:AS975))),0)</f>
        <v>0</v>
      </c>
      <c r="AV975" s="115">
        <f t="shared" si="576"/>
        <v>0</v>
      </c>
      <c r="AW975" s="125"/>
      <c r="AX975" s="126"/>
      <c r="AY975" s="123"/>
      <c r="AZ975" s="112"/>
      <c r="BA975" s="119">
        <f t="shared" si="577"/>
        <v>0</v>
      </c>
      <c r="BB975" s="124"/>
      <c r="BC975" s="115">
        <f>IFERROR(IF(BB975="",0,(SUMIF($G$3:BA$3,"金额-入",$G975:BA975)-SUMIF($G$3:BA$3,"金额-出",$G975:BA975))/(SUMIF($G$3:BA$3,"数量-入",$G975:BA975)-SUMIF($G$3:BA$3,"数量-出",$G975:BA975))),0)</f>
        <v>0</v>
      </c>
      <c r="BD975" s="115">
        <f t="shared" si="578"/>
        <v>0</v>
      </c>
      <c r="BE975" s="125"/>
      <c r="BF975" s="126"/>
      <c r="BG975" s="123"/>
      <c r="BH975" s="112"/>
      <c r="BI975" s="119">
        <f t="shared" si="579"/>
        <v>0</v>
      </c>
      <c r="BJ975" s="124"/>
      <c r="BK975" s="115">
        <f>IFERROR(IF(BJ975="",0,(SUMIF($G$3:BI$3,"金额-入",$G975:BI975)-SUMIF($G$3:BI$3,"金额-出",$G975:BI975))/(SUMIF($G$3:BI$3,"数量-入",$G975:BI975)-SUMIF($G$3:BI$3,"数量-出",$G975:BI975))),0)</f>
        <v>0</v>
      </c>
      <c r="BL975" s="115">
        <f t="shared" si="580"/>
        <v>0</v>
      </c>
      <c r="BM975" s="125"/>
      <c r="BN975" s="126"/>
      <c r="BO975" s="123"/>
      <c r="BP975" s="112"/>
      <c r="BQ975" s="119">
        <f t="shared" si="581"/>
        <v>0</v>
      </c>
      <c r="BR975" s="124"/>
      <c r="BS975" s="115">
        <f>IFERROR(IF(BR975="",0,(SUMIF($G$3:BQ$3,"金额-入",$G975:BQ975)-SUMIF($G$3:BQ$3,"金额-出",$G975:BQ975))/(SUMIF($G$3:BQ$3,"数量-入",$G975:BQ975)-SUMIF($G$3:BQ$3,"数量-出",$G975:BQ975))),0)</f>
        <v>0</v>
      </c>
      <c r="BT975" s="115">
        <f t="shared" si="582"/>
        <v>0</v>
      </c>
      <c r="BU975" s="125"/>
      <c r="BV975" s="126"/>
      <c r="BW975" s="123"/>
      <c r="BX975" s="112"/>
      <c r="BY975" s="119">
        <f t="shared" si="583"/>
        <v>0</v>
      </c>
      <c r="BZ975" s="124"/>
      <c r="CA975" s="115">
        <f>IFERROR(IF(BZ975="",0,(SUMIF($G$3:BY$3,"金额-入",$G975:BY975)-SUMIF($G$3:BY$3,"金额-出",$G975:BY975))/(SUMIF($G$3:BY$3,"数量-入",$G975:BY975)-SUMIF($G$3:BY$3,"数量-出",$G975:BY975))),0)</f>
        <v>0</v>
      </c>
      <c r="CB975" s="115">
        <f t="shared" si="584"/>
        <v>0</v>
      </c>
      <c r="CC975" s="125"/>
      <c r="CD975" s="126"/>
      <c r="CE975" s="123"/>
      <c r="CF975" s="112"/>
      <c r="CG975" s="119">
        <f t="shared" si="585"/>
        <v>0</v>
      </c>
      <c r="CH975" s="124"/>
      <c r="CI975" s="115">
        <f>IFERROR(IF(CH975="",0,(SUMIF($G$3:CG$3,"金额-入",$G975:CG975)-SUMIF($G$3:CG$3,"金额-出",$G975:CG975))/(SUMIF($G$3:CG$3,"数量-入",$G975:CG975)-SUMIF($G$3:CG$3,"数量-出",$G975:CG975))),0)</f>
        <v>0</v>
      </c>
      <c r="CJ975" s="115">
        <f t="shared" si="586"/>
        <v>0</v>
      </c>
      <c r="CK975" s="125"/>
      <c r="CL975" s="126"/>
      <c r="CM975" s="123"/>
      <c r="CN975" s="112"/>
      <c r="CO975" s="119">
        <f t="shared" si="587"/>
        <v>0</v>
      </c>
      <c r="CP975" s="124"/>
      <c r="CQ975" s="115">
        <f>IFERROR(IF(CP975="",0,(SUMIF($G$3:CO$3,"金额-入",$G975:CO975)-SUMIF($G$3:CO$3,"金额-出",$G975:CO975))/(SUMIF($G$3:CO$3,"数量-入",$G975:CO975)-SUMIF($G$3:CO$3,"数量-出",$G975:CO975))),0)</f>
        <v>0</v>
      </c>
      <c r="CR975" s="115">
        <f t="shared" si="588"/>
        <v>0</v>
      </c>
      <c r="CS975" s="125"/>
      <c r="CT975" s="126"/>
      <c r="CU975" s="123"/>
      <c r="CV975" s="112"/>
      <c r="CW975" s="119">
        <f t="shared" si="589"/>
        <v>0</v>
      </c>
      <c r="CX975" s="124"/>
      <c r="CY975" s="115">
        <f>IFERROR(IF(CX975="",0,(SUMIF($G$3:CW$3,"金额-入",$G975:CW975)-SUMIF($G$3:CW$3,"金额-出",$G975:CW975))/(SUMIF($G$3:CW$3,"数量-入",$G975:CW975)-SUMIF($G$3:CW$3,"数量-出",$G975:CW975))),0)</f>
        <v>0</v>
      </c>
      <c r="CZ975" s="115">
        <f t="shared" si="590"/>
        <v>0</v>
      </c>
      <c r="DA975" s="125"/>
      <c r="DB975" s="126"/>
      <c r="DC975" s="123"/>
      <c r="DD975" s="112"/>
      <c r="DE975" s="119">
        <f t="shared" si="591"/>
        <v>0</v>
      </c>
      <c r="DF975" s="124"/>
      <c r="DG975" s="115">
        <f>IFERROR(IF(DF975="",0,(SUMIF($G$3:DE$3,"金额-入",$G975:DE975)-SUMIF($G$3:DE$3,"金额-出",$G975:DE975))/(SUMIF($G$3:DE$3,"数量-入",$G975:DE975)-SUMIF($G$3:DE$3,"数量-出",$G975:DE975))),0)</f>
        <v>0</v>
      </c>
      <c r="DH975" s="115">
        <f t="shared" si="592"/>
        <v>0</v>
      </c>
      <c r="DI975" s="125"/>
      <c r="DJ975" s="126"/>
      <c r="DK975" s="109">
        <f t="array" ref="DK975">MIN(IF(($G$3:$DJ$3="单价")*(G975:DJ975&lt;&gt;0),G975:DJ975))</f>
        <v>0</v>
      </c>
      <c r="DL975" s="97">
        <f t="array" ref="DL975">MAX(IF($G$3:$DJ$3="单价",G975:DJ975))</f>
        <v>0</v>
      </c>
      <c r="DM975" s="115">
        <f t="shared" si="593"/>
        <v>0</v>
      </c>
      <c r="DN975" s="127"/>
      <c r="DO975" s="2"/>
      <c r="DP975" s="11">
        <f t="shared" si="594"/>
        <v>0</v>
      </c>
      <c r="DQ975" s="11">
        <f t="shared" si="595"/>
        <v>0</v>
      </c>
      <c r="DR975" s="11"/>
      <c r="DS975" s="11"/>
      <c r="DT975" s="11"/>
      <c r="DU975" s="2"/>
      <c r="DV975" s="2"/>
      <c r="DW975" s="2"/>
      <c r="DX975" s="2"/>
      <c r="DY975" s="2"/>
    </row>
    <row r="976" spans="1:129" ht="18" hidden="1" customHeight="1" outlineLevel="1" x14ac:dyDescent="0.15">
      <c r="A976" s="2"/>
      <c r="B976" s="53">
        <f t="shared" si="596"/>
        <v>972</v>
      </c>
      <c r="C976" s="5"/>
      <c r="D976" s="6"/>
      <c r="E976" s="7"/>
      <c r="F976" s="8"/>
      <c r="G976" s="111"/>
      <c r="H976" s="112"/>
      <c r="I976" s="113">
        <f t="shared" si="561"/>
        <v>0</v>
      </c>
      <c r="J976" s="114">
        <f t="shared" si="562"/>
        <v>0</v>
      </c>
      <c r="K976" s="115">
        <f t="shared" si="559"/>
        <v>0</v>
      </c>
      <c r="L976" s="113">
        <f t="shared" si="563"/>
        <v>0</v>
      </c>
      <c r="M976" s="114">
        <f t="shared" si="564"/>
        <v>0</v>
      </c>
      <c r="N976" s="115">
        <f t="shared" si="560"/>
        <v>0</v>
      </c>
      <c r="O976" s="113">
        <f t="shared" si="565"/>
        <v>0</v>
      </c>
      <c r="P976" s="116">
        <f t="shared" si="566"/>
        <v>0</v>
      </c>
      <c r="Q976" s="117">
        <f t="shared" si="567"/>
        <v>0</v>
      </c>
      <c r="R976" s="118">
        <f t="shared" si="568"/>
        <v>0</v>
      </c>
      <c r="S976" s="111"/>
      <c r="T976" s="112"/>
      <c r="U976" s="119">
        <f t="shared" si="569"/>
        <v>0</v>
      </c>
      <c r="V976" s="120"/>
      <c r="W976" s="115">
        <f>IFERROR(IF(V976="",0,(SUMIF($G$3:U$3,"金额-入",$G976:U976)-SUMIF($G$3:U$3,"金额-出",$G976:U976))/(SUMIF($G$3:U$3,"数量-入",$G976:U976)-SUMIF($G$3:U$3,"数量-出",$G976:U976))),0)</f>
        <v>0</v>
      </c>
      <c r="X976" s="115">
        <f t="shared" si="570"/>
        <v>0</v>
      </c>
      <c r="Y976" s="121"/>
      <c r="Z976" s="122"/>
      <c r="AA976" s="111"/>
      <c r="AB976" s="112"/>
      <c r="AC976" s="119">
        <f t="shared" si="571"/>
        <v>0</v>
      </c>
      <c r="AD976" s="120"/>
      <c r="AE976" s="115">
        <f>IFERROR(IF(AD976="",0,(SUMIF($G$3:AC$3,"金额-入",$G976:AC976)-SUMIF($G$3:AC$3,"金额-出",$G976:AC976))/(SUMIF($G$3:AC$3,"数量-入",$G976:AC976)-SUMIF($G$3:AC$3,"数量-出",$G976:AC976))),0)</f>
        <v>0</v>
      </c>
      <c r="AF976" s="115">
        <f t="shared" si="572"/>
        <v>0</v>
      </c>
      <c r="AG976" s="121"/>
      <c r="AH976" s="122"/>
      <c r="AI976" s="123"/>
      <c r="AJ976" s="112"/>
      <c r="AK976" s="119">
        <f t="shared" si="573"/>
        <v>0</v>
      </c>
      <c r="AL976" s="124"/>
      <c r="AM976" s="115">
        <f>IFERROR(IF(AL976="",0,(SUMIF($G$3:AK$3,"金额-入",$G976:AK976)-SUMIF($G$3:AK$3,"金额-出",$G976:AK976))/(SUMIF($G$3:AK$3,"数量-入",$G976:AK976)-SUMIF($G$3:AK$3,"数量-出",$G976:AK976))),0)</f>
        <v>0</v>
      </c>
      <c r="AN976" s="115">
        <f t="shared" si="574"/>
        <v>0</v>
      </c>
      <c r="AO976" s="125"/>
      <c r="AP976" s="126"/>
      <c r="AQ976" s="123"/>
      <c r="AR976" s="112"/>
      <c r="AS976" s="119">
        <f t="shared" si="575"/>
        <v>0</v>
      </c>
      <c r="AT976" s="124"/>
      <c r="AU976" s="115">
        <f>IFERROR(IF(AT976="",0,(SUMIF($G$3:AS$3,"金额-入",$G976:AS976)-SUMIF($G$3:AS$3,"金额-出",$G976:AS976))/(SUMIF($G$3:AS$3,"数量-入",$G976:AS976)-SUMIF($G$3:AS$3,"数量-出",$G976:AS976))),0)</f>
        <v>0</v>
      </c>
      <c r="AV976" s="115">
        <f t="shared" si="576"/>
        <v>0</v>
      </c>
      <c r="AW976" s="125"/>
      <c r="AX976" s="126"/>
      <c r="AY976" s="123"/>
      <c r="AZ976" s="112"/>
      <c r="BA976" s="119">
        <f t="shared" si="577"/>
        <v>0</v>
      </c>
      <c r="BB976" s="124"/>
      <c r="BC976" s="115">
        <f>IFERROR(IF(BB976="",0,(SUMIF($G$3:BA$3,"金额-入",$G976:BA976)-SUMIF($G$3:BA$3,"金额-出",$G976:BA976))/(SUMIF($G$3:BA$3,"数量-入",$G976:BA976)-SUMIF($G$3:BA$3,"数量-出",$G976:BA976))),0)</f>
        <v>0</v>
      </c>
      <c r="BD976" s="115">
        <f t="shared" si="578"/>
        <v>0</v>
      </c>
      <c r="BE976" s="125"/>
      <c r="BF976" s="126"/>
      <c r="BG976" s="123"/>
      <c r="BH976" s="112"/>
      <c r="BI976" s="119">
        <f t="shared" si="579"/>
        <v>0</v>
      </c>
      <c r="BJ976" s="124"/>
      <c r="BK976" s="115">
        <f>IFERROR(IF(BJ976="",0,(SUMIF($G$3:BI$3,"金额-入",$G976:BI976)-SUMIF($G$3:BI$3,"金额-出",$G976:BI976))/(SUMIF($G$3:BI$3,"数量-入",$G976:BI976)-SUMIF($G$3:BI$3,"数量-出",$G976:BI976))),0)</f>
        <v>0</v>
      </c>
      <c r="BL976" s="115">
        <f t="shared" si="580"/>
        <v>0</v>
      </c>
      <c r="BM976" s="125"/>
      <c r="BN976" s="126"/>
      <c r="BO976" s="123"/>
      <c r="BP976" s="112"/>
      <c r="BQ976" s="119">
        <f t="shared" si="581"/>
        <v>0</v>
      </c>
      <c r="BR976" s="124"/>
      <c r="BS976" s="115">
        <f>IFERROR(IF(BR976="",0,(SUMIF($G$3:BQ$3,"金额-入",$G976:BQ976)-SUMIF($G$3:BQ$3,"金额-出",$G976:BQ976))/(SUMIF($G$3:BQ$3,"数量-入",$G976:BQ976)-SUMIF($G$3:BQ$3,"数量-出",$G976:BQ976))),0)</f>
        <v>0</v>
      </c>
      <c r="BT976" s="115">
        <f t="shared" si="582"/>
        <v>0</v>
      </c>
      <c r="BU976" s="125"/>
      <c r="BV976" s="126"/>
      <c r="BW976" s="123"/>
      <c r="BX976" s="112"/>
      <c r="BY976" s="119">
        <f t="shared" si="583"/>
        <v>0</v>
      </c>
      <c r="BZ976" s="124"/>
      <c r="CA976" s="115">
        <f>IFERROR(IF(BZ976="",0,(SUMIF($G$3:BY$3,"金额-入",$G976:BY976)-SUMIF($G$3:BY$3,"金额-出",$G976:BY976))/(SUMIF($G$3:BY$3,"数量-入",$G976:BY976)-SUMIF($G$3:BY$3,"数量-出",$G976:BY976))),0)</f>
        <v>0</v>
      </c>
      <c r="CB976" s="115">
        <f t="shared" si="584"/>
        <v>0</v>
      </c>
      <c r="CC976" s="125"/>
      <c r="CD976" s="126"/>
      <c r="CE976" s="123"/>
      <c r="CF976" s="112"/>
      <c r="CG976" s="119">
        <f t="shared" si="585"/>
        <v>0</v>
      </c>
      <c r="CH976" s="124"/>
      <c r="CI976" s="115">
        <f>IFERROR(IF(CH976="",0,(SUMIF($G$3:CG$3,"金额-入",$G976:CG976)-SUMIF($G$3:CG$3,"金额-出",$G976:CG976))/(SUMIF($G$3:CG$3,"数量-入",$G976:CG976)-SUMIF($G$3:CG$3,"数量-出",$G976:CG976))),0)</f>
        <v>0</v>
      </c>
      <c r="CJ976" s="115">
        <f t="shared" si="586"/>
        <v>0</v>
      </c>
      <c r="CK976" s="125"/>
      <c r="CL976" s="126"/>
      <c r="CM976" s="123"/>
      <c r="CN976" s="112"/>
      <c r="CO976" s="119">
        <f t="shared" si="587"/>
        <v>0</v>
      </c>
      <c r="CP976" s="124"/>
      <c r="CQ976" s="115">
        <f>IFERROR(IF(CP976="",0,(SUMIF($G$3:CO$3,"金额-入",$G976:CO976)-SUMIF($G$3:CO$3,"金额-出",$G976:CO976))/(SUMIF($G$3:CO$3,"数量-入",$G976:CO976)-SUMIF($G$3:CO$3,"数量-出",$G976:CO976))),0)</f>
        <v>0</v>
      </c>
      <c r="CR976" s="115">
        <f t="shared" si="588"/>
        <v>0</v>
      </c>
      <c r="CS976" s="125"/>
      <c r="CT976" s="126"/>
      <c r="CU976" s="123"/>
      <c r="CV976" s="112"/>
      <c r="CW976" s="119">
        <f t="shared" si="589"/>
        <v>0</v>
      </c>
      <c r="CX976" s="124"/>
      <c r="CY976" s="115">
        <f>IFERROR(IF(CX976="",0,(SUMIF($G$3:CW$3,"金额-入",$G976:CW976)-SUMIF($G$3:CW$3,"金额-出",$G976:CW976))/(SUMIF($G$3:CW$3,"数量-入",$G976:CW976)-SUMIF($G$3:CW$3,"数量-出",$G976:CW976))),0)</f>
        <v>0</v>
      </c>
      <c r="CZ976" s="115">
        <f t="shared" si="590"/>
        <v>0</v>
      </c>
      <c r="DA976" s="125"/>
      <c r="DB976" s="126"/>
      <c r="DC976" s="123"/>
      <c r="DD976" s="112"/>
      <c r="DE976" s="119">
        <f t="shared" si="591"/>
        <v>0</v>
      </c>
      <c r="DF976" s="124"/>
      <c r="DG976" s="115">
        <f>IFERROR(IF(DF976="",0,(SUMIF($G$3:DE$3,"金额-入",$G976:DE976)-SUMIF($G$3:DE$3,"金额-出",$G976:DE976))/(SUMIF($G$3:DE$3,"数量-入",$G976:DE976)-SUMIF($G$3:DE$3,"数量-出",$G976:DE976))),0)</f>
        <v>0</v>
      </c>
      <c r="DH976" s="115">
        <f t="shared" si="592"/>
        <v>0</v>
      </c>
      <c r="DI976" s="125"/>
      <c r="DJ976" s="126"/>
      <c r="DK976" s="109">
        <f t="array" ref="DK976">MIN(IF(($G$3:$DJ$3="单价")*(G976:DJ976&lt;&gt;0),G976:DJ976))</f>
        <v>0</v>
      </c>
      <c r="DL976" s="97">
        <f t="array" ref="DL976">MAX(IF($G$3:$DJ$3="单价",G976:DJ976))</f>
        <v>0</v>
      </c>
      <c r="DM976" s="115">
        <f t="shared" si="593"/>
        <v>0</v>
      </c>
      <c r="DN976" s="127"/>
      <c r="DO976" s="2"/>
      <c r="DP976" s="11">
        <f t="shared" si="594"/>
        <v>0</v>
      </c>
      <c r="DQ976" s="11">
        <f t="shared" si="595"/>
        <v>0</v>
      </c>
      <c r="DR976" s="11"/>
      <c r="DS976" s="11"/>
      <c r="DT976" s="11"/>
      <c r="DU976" s="2"/>
      <c r="DV976" s="2"/>
      <c r="DW976" s="2"/>
      <c r="DX976" s="2"/>
      <c r="DY976" s="2"/>
    </row>
    <row r="977" spans="1:129" ht="18" hidden="1" customHeight="1" outlineLevel="1" x14ac:dyDescent="0.15">
      <c r="A977" s="2"/>
      <c r="B977" s="53">
        <f t="shared" si="596"/>
        <v>973</v>
      </c>
      <c r="C977" s="5"/>
      <c r="D977" s="6"/>
      <c r="E977" s="7"/>
      <c r="F977" s="8"/>
      <c r="G977" s="111"/>
      <c r="H977" s="112"/>
      <c r="I977" s="113">
        <f t="shared" si="561"/>
        <v>0</v>
      </c>
      <c r="J977" s="114">
        <f t="shared" si="562"/>
        <v>0</v>
      </c>
      <c r="K977" s="115">
        <f t="shared" si="559"/>
        <v>0</v>
      </c>
      <c r="L977" s="113">
        <f t="shared" si="563"/>
        <v>0</v>
      </c>
      <c r="M977" s="114">
        <f t="shared" si="564"/>
        <v>0</v>
      </c>
      <c r="N977" s="115">
        <f t="shared" si="560"/>
        <v>0</v>
      </c>
      <c r="O977" s="113">
        <f t="shared" si="565"/>
        <v>0</v>
      </c>
      <c r="P977" s="116">
        <f t="shared" si="566"/>
        <v>0</v>
      </c>
      <c r="Q977" s="117">
        <f t="shared" si="567"/>
        <v>0</v>
      </c>
      <c r="R977" s="118">
        <f t="shared" si="568"/>
        <v>0</v>
      </c>
      <c r="S977" s="111"/>
      <c r="T977" s="112"/>
      <c r="U977" s="119">
        <f t="shared" si="569"/>
        <v>0</v>
      </c>
      <c r="V977" s="120"/>
      <c r="W977" s="115">
        <f>IFERROR(IF(V977="",0,(SUMIF($G$3:U$3,"金额-入",$G977:U977)-SUMIF($G$3:U$3,"金额-出",$G977:U977))/(SUMIF($G$3:U$3,"数量-入",$G977:U977)-SUMIF($G$3:U$3,"数量-出",$G977:U977))),0)</f>
        <v>0</v>
      </c>
      <c r="X977" s="115">
        <f t="shared" si="570"/>
        <v>0</v>
      </c>
      <c r="Y977" s="121"/>
      <c r="Z977" s="122"/>
      <c r="AA977" s="111"/>
      <c r="AB977" s="112"/>
      <c r="AC977" s="119">
        <f t="shared" si="571"/>
        <v>0</v>
      </c>
      <c r="AD977" s="120"/>
      <c r="AE977" s="115">
        <f>IFERROR(IF(AD977="",0,(SUMIF($G$3:AC$3,"金额-入",$G977:AC977)-SUMIF($G$3:AC$3,"金额-出",$G977:AC977))/(SUMIF($G$3:AC$3,"数量-入",$G977:AC977)-SUMIF($G$3:AC$3,"数量-出",$G977:AC977))),0)</f>
        <v>0</v>
      </c>
      <c r="AF977" s="115">
        <f t="shared" si="572"/>
        <v>0</v>
      </c>
      <c r="AG977" s="121"/>
      <c r="AH977" s="122"/>
      <c r="AI977" s="123"/>
      <c r="AJ977" s="112"/>
      <c r="AK977" s="119">
        <f t="shared" si="573"/>
        <v>0</v>
      </c>
      <c r="AL977" s="124"/>
      <c r="AM977" s="115">
        <f>IFERROR(IF(AL977="",0,(SUMIF($G$3:AK$3,"金额-入",$G977:AK977)-SUMIF($G$3:AK$3,"金额-出",$G977:AK977))/(SUMIF($G$3:AK$3,"数量-入",$G977:AK977)-SUMIF($G$3:AK$3,"数量-出",$G977:AK977))),0)</f>
        <v>0</v>
      </c>
      <c r="AN977" s="115">
        <f t="shared" si="574"/>
        <v>0</v>
      </c>
      <c r="AO977" s="125"/>
      <c r="AP977" s="126"/>
      <c r="AQ977" s="123"/>
      <c r="AR977" s="112"/>
      <c r="AS977" s="119">
        <f t="shared" si="575"/>
        <v>0</v>
      </c>
      <c r="AT977" s="124"/>
      <c r="AU977" s="115">
        <f>IFERROR(IF(AT977="",0,(SUMIF($G$3:AS$3,"金额-入",$G977:AS977)-SUMIF($G$3:AS$3,"金额-出",$G977:AS977))/(SUMIF($G$3:AS$3,"数量-入",$G977:AS977)-SUMIF($G$3:AS$3,"数量-出",$G977:AS977))),0)</f>
        <v>0</v>
      </c>
      <c r="AV977" s="115">
        <f t="shared" si="576"/>
        <v>0</v>
      </c>
      <c r="AW977" s="125"/>
      <c r="AX977" s="126"/>
      <c r="AY977" s="123"/>
      <c r="AZ977" s="112"/>
      <c r="BA977" s="119">
        <f t="shared" si="577"/>
        <v>0</v>
      </c>
      <c r="BB977" s="124"/>
      <c r="BC977" s="115">
        <f>IFERROR(IF(BB977="",0,(SUMIF($G$3:BA$3,"金额-入",$G977:BA977)-SUMIF($G$3:BA$3,"金额-出",$G977:BA977))/(SUMIF($G$3:BA$3,"数量-入",$G977:BA977)-SUMIF($G$3:BA$3,"数量-出",$G977:BA977))),0)</f>
        <v>0</v>
      </c>
      <c r="BD977" s="115">
        <f t="shared" si="578"/>
        <v>0</v>
      </c>
      <c r="BE977" s="125"/>
      <c r="BF977" s="126"/>
      <c r="BG977" s="123"/>
      <c r="BH977" s="112"/>
      <c r="BI977" s="119">
        <f t="shared" si="579"/>
        <v>0</v>
      </c>
      <c r="BJ977" s="124"/>
      <c r="BK977" s="115">
        <f>IFERROR(IF(BJ977="",0,(SUMIF($G$3:BI$3,"金额-入",$G977:BI977)-SUMIF($G$3:BI$3,"金额-出",$G977:BI977))/(SUMIF($G$3:BI$3,"数量-入",$G977:BI977)-SUMIF($G$3:BI$3,"数量-出",$G977:BI977))),0)</f>
        <v>0</v>
      </c>
      <c r="BL977" s="115">
        <f t="shared" si="580"/>
        <v>0</v>
      </c>
      <c r="BM977" s="125"/>
      <c r="BN977" s="126"/>
      <c r="BO977" s="123"/>
      <c r="BP977" s="112"/>
      <c r="BQ977" s="119">
        <f t="shared" si="581"/>
        <v>0</v>
      </c>
      <c r="BR977" s="124"/>
      <c r="BS977" s="115">
        <f>IFERROR(IF(BR977="",0,(SUMIF($G$3:BQ$3,"金额-入",$G977:BQ977)-SUMIF($G$3:BQ$3,"金额-出",$G977:BQ977))/(SUMIF($G$3:BQ$3,"数量-入",$G977:BQ977)-SUMIF($G$3:BQ$3,"数量-出",$G977:BQ977))),0)</f>
        <v>0</v>
      </c>
      <c r="BT977" s="115">
        <f t="shared" si="582"/>
        <v>0</v>
      </c>
      <c r="BU977" s="125"/>
      <c r="BV977" s="126"/>
      <c r="BW977" s="123"/>
      <c r="BX977" s="112"/>
      <c r="BY977" s="119">
        <f t="shared" si="583"/>
        <v>0</v>
      </c>
      <c r="BZ977" s="124"/>
      <c r="CA977" s="115">
        <f>IFERROR(IF(BZ977="",0,(SUMIF($G$3:BY$3,"金额-入",$G977:BY977)-SUMIF($G$3:BY$3,"金额-出",$G977:BY977))/(SUMIF($G$3:BY$3,"数量-入",$G977:BY977)-SUMIF($G$3:BY$3,"数量-出",$G977:BY977))),0)</f>
        <v>0</v>
      </c>
      <c r="CB977" s="115">
        <f t="shared" si="584"/>
        <v>0</v>
      </c>
      <c r="CC977" s="125"/>
      <c r="CD977" s="126"/>
      <c r="CE977" s="123"/>
      <c r="CF977" s="112"/>
      <c r="CG977" s="119">
        <f t="shared" si="585"/>
        <v>0</v>
      </c>
      <c r="CH977" s="124"/>
      <c r="CI977" s="115">
        <f>IFERROR(IF(CH977="",0,(SUMIF($G$3:CG$3,"金额-入",$G977:CG977)-SUMIF($G$3:CG$3,"金额-出",$G977:CG977))/(SUMIF($G$3:CG$3,"数量-入",$G977:CG977)-SUMIF($G$3:CG$3,"数量-出",$G977:CG977))),0)</f>
        <v>0</v>
      </c>
      <c r="CJ977" s="115">
        <f t="shared" si="586"/>
        <v>0</v>
      </c>
      <c r="CK977" s="125"/>
      <c r="CL977" s="126"/>
      <c r="CM977" s="123"/>
      <c r="CN977" s="112"/>
      <c r="CO977" s="119">
        <f t="shared" si="587"/>
        <v>0</v>
      </c>
      <c r="CP977" s="124"/>
      <c r="CQ977" s="115">
        <f>IFERROR(IF(CP977="",0,(SUMIF($G$3:CO$3,"金额-入",$G977:CO977)-SUMIF($G$3:CO$3,"金额-出",$G977:CO977))/(SUMIF($G$3:CO$3,"数量-入",$G977:CO977)-SUMIF($G$3:CO$3,"数量-出",$G977:CO977))),0)</f>
        <v>0</v>
      </c>
      <c r="CR977" s="115">
        <f t="shared" si="588"/>
        <v>0</v>
      </c>
      <c r="CS977" s="125"/>
      <c r="CT977" s="126"/>
      <c r="CU977" s="123"/>
      <c r="CV977" s="112"/>
      <c r="CW977" s="119">
        <f t="shared" si="589"/>
        <v>0</v>
      </c>
      <c r="CX977" s="124"/>
      <c r="CY977" s="115">
        <f>IFERROR(IF(CX977="",0,(SUMIF($G$3:CW$3,"金额-入",$G977:CW977)-SUMIF($G$3:CW$3,"金额-出",$G977:CW977))/(SUMIF($G$3:CW$3,"数量-入",$G977:CW977)-SUMIF($G$3:CW$3,"数量-出",$G977:CW977))),0)</f>
        <v>0</v>
      </c>
      <c r="CZ977" s="115">
        <f t="shared" si="590"/>
        <v>0</v>
      </c>
      <c r="DA977" s="125"/>
      <c r="DB977" s="126"/>
      <c r="DC977" s="123"/>
      <c r="DD977" s="112"/>
      <c r="DE977" s="119">
        <f t="shared" si="591"/>
        <v>0</v>
      </c>
      <c r="DF977" s="124"/>
      <c r="DG977" s="115">
        <f>IFERROR(IF(DF977="",0,(SUMIF($G$3:DE$3,"金额-入",$G977:DE977)-SUMIF($G$3:DE$3,"金额-出",$G977:DE977))/(SUMIF($G$3:DE$3,"数量-入",$G977:DE977)-SUMIF($G$3:DE$3,"数量-出",$G977:DE977))),0)</f>
        <v>0</v>
      </c>
      <c r="DH977" s="115">
        <f t="shared" si="592"/>
        <v>0</v>
      </c>
      <c r="DI977" s="125"/>
      <c r="DJ977" s="126"/>
      <c r="DK977" s="109">
        <f t="array" ref="DK977">MIN(IF(($G$3:$DJ$3="单价")*(G977:DJ977&lt;&gt;0),G977:DJ977))</f>
        <v>0</v>
      </c>
      <c r="DL977" s="97">
        <f t="array" ref="DL977">MAX(IF($G$3:$DJ$3="单价",G977:DJ977))</f>
        <v>0</v>
      </c>
      <c r="DM977" s="115">
        <f t="shared" si="593"/>
        <v>0</v>
      </c>
      <c r="DN977" s="127"/>
      <c r="DO977" s="2"/>
      <c r="DP977" s="11">
        <f t="shared" si="594"/>
        <v>0</v>
      </c>
      <c r="DQ977" s="11">
        <f t="shared" si="595"/>
        <v>0</v>
      </c>
      <c r="DR977" s="11"/>
      <c r="DS977" s="11"/>
      <c r="DT977" s="11"/>
      <c r="DU977" s="2"/>
      <c r="DV977" s="2"/>
      <c r="DW977" s="2"/>
      <c r="DX977" s="2"/>
      <c r="DY977" s="2"/>
    </row>
    <row r="978" spans="1:129" ht="18" hidden="1" customHeight="1" outlineLevel="1" x14ac:dyDescent="0.15">
      <c r="A978" s="2"/>
      <c r="B978" s="53">
        <f t="shared" si="596"/>
        <v>974</v>
      </c>
      <c r="C978" s="5"/>
      <c r="D978" s="6"/>
      <c r="E978" s="7"/>
      <c r="F978" s="8"/>
      <c r="G978" s="111"/>
      <c r="H978" s="112"/>
      <c r="I978" s="113">
        <f t="shared" si="561"/>
        <v>0</v>
      </c>
      <c r="J978" s="114">
        <f t="shared" si="562"/>
        <v>0</v>
      </c>
      <c r="K978" s="115">
        <f t="shared" ref="K978:K1005" si="597">IFERROR(L978/J978,0)</f>
        <v>0</v>
      </c>
      <c r="L978" s="113">
        <f t="shared" si="563"/>
        <v>0</v>
      </c>
      <c r="M978" s="114">
        <f t="shared" si="564"/>
        <v>0</v>
      </c>
      <c r="N978" s="115">
        <f t="shared" ref="N978:N1005" si="598">IFERROR(O978/M978,0)</f>
        <v>0</v>
      </c>
      <c r="O978" s="113">
        <f t="shared" si="565"/>
        <v>0</v>
      </c>
      <c r="P978" s="116">
        <f t="shared" si="566"/>
        <v>0</v>
      </c>
      <c r="Q978" s="117">
        <f t="shared" si="567"/>
        <v>0</v>
      </c>
      <c r="R978" s="118">
        <f t="shared" si="568"/>
        <v>0</v>
      </c>
      <c r="S978" s="111"/>
      <c r="T978" s="112"/>
      <c r="U978" s="119">
        <f t="shared" si="569"/>
        <v>0</v>
      </c>
      <c r="V978" s="120"/>
      <c r="W978" s="115">
        <f>IFERROR(IF(V978="",0,(SUMIF($G$3:U$3,"金额-入",$G978:U978)-SUMIF($G$3:U$3,"金额-出",$G978:U978))/(SUMIF($G$3:U$3,"数量-入",$G978:U978)-SUMIF($G$3:U$3,"数量-出",$G978:U978))),0)</f>
        <v>0</v>
      </c>
      <c r="X978" s="115">
        <f t="shared" si="570"/>
        <v>0</v>
      </c>
      <c r="Y978" s="121"/>
      <c r="Z978" s="122"/>
      <c r="AA978" s="111"/>
      <c r="AB978" s="112"/>
      <c r="AC978" s="119">
        <f t="shared" si="571"/>
        <v>0</v>
      </c>
      <c r="AD978" s="120"/>
      <c r="AE978" s="115">
        <f>IFERROR(IF(AD978="",0,(SUMIF($G$3:AC$3,"金额-入",$G978:AC978)-SUMIF($G$3:AC$3,"金额-出",$G978:AC978))/(SUMIF($G$3:AC$3,"数量-入",$G978:AC978)-SUMIF($G$3:AC$3,"数量-出",$G978:AC978))),0)</f>
        <v>0</v>
      </c>
      <c r="AF978" s="115">
        <f t="shared" si="572"/>
        <v>0</v>
      </c>
      <c r="AG978" s="121"/>
      <c r="AH978" s="122"/>
      <c r="AI978" s="123"/>
      <c r="AJ978" s="112"/>
      <c r="AK978" s="119">
        <f t="shared" si="573"/>
        <v>0</v>
      </c>
      <c r="AL978" s="124"/>
      <c r="AM978" s="115">
        <f>IFERROR(IF(AL978="",0,(SUMIF($G$3:AK$3,"金额-入",$G978:AK978)-SUMIF($G$3:AK$3,"金额-出",$G978:AK978))/(SUMIF($G$3:AK$3,"数量-入",$G978:AK978)-SUMIF($G$3:AK$3,"数量-出",$G978:AK978))),0)</f>
        <v>0</v>
      </c>
      <c r="AN978" s="115">
        <f t="shared" si="574"/>
        <v>0</v>
      </c>
      <c r="AO978" s="125"/>
      <c r="AP978" s="126"/>
      <c r="AQ978" s="123"/>
      <c r="AR978" s="112"/>
      <c r="AS978" s="119">
        <f t="shared" si="575"/>
        <v>0</v>
      </c>
      <c r="AT978" s="124"/>
      <c r="AU978" s="115">
        <f>IFERROR(IF(AT978="",0,(SUMIF($G$3:AS$3,"金额-入",$G978:AS978)-SUMIF($G$3:AS$3,"金额-出",$G978:AS978))/(SUMIF($G$3:AS$3,"数量-入",$G978:AS978)-SUMIF($G$3:AS$3,"数量-出",$G978:AS978))),0)</f>
        <v>0</v>
      </c>
      <c r="AV978" s="115">
        <f t="shared" si="576"/>
        <v>0</v>
      </c>
      <c r="AW978" s="125"/>
      <c r="AX978" s="126"/>
      <c r="AY978" s="123"/>
      <c r="AZ978" s="112"/>
      <c r="BA978" s="119">
        <f t="shared" si="577"/>
        <v>0</v>
      </c>
      <c r="BB978" s="124"/>
      <c r="BC978" s="115">
        <f>IFERROR(IF(BB978="",0,(SUMIF($G$3:BA$3,"金额-入",$G978:BA978)-SUMIF($G$3:BA$3,"金额-出",$G978:BA978))/(SUMIF($G$3:BA$3,"数量-入",$G978:BA978)-SUMIF($G$3:BA$3,"数量-出",$G978:BA978))),0)</f>
        <v>0</v>
      </c>
      <c r="BD978" s="115">
        <f t="shared" si="578"/>
        <v>0</v>
      </c>
      <c r="BE978" s="125"/>
      <c r="BF978" s="126"/>
      <c r="BG978" s="123"/>
      <c r="BH978" s="112"/>
      <c r="BI978" s="119">
        <f t="shared" si="579"/>
        <v>0</v>
      </c>
      <c r="BJ978" s="124"/>
      <c r="BK978" s="115">
        <f>IFERROR(IF(BJ978="",0,(SUMIF($G$3:BI$3,"金额-入",$G978:BI978)-SUMIF($G$3:BI$3,"金额-出",$G978:BI978))/(SUMIF($G$3:BI$3,"数量-入",$G978:BI978)-SUMIF($G$3:BI$3,"数量-出",$G978:BI978))),0)</f>
        <v>0</v>
      </c>
      <c r="BL978" s="115">
        <f t="shared" si="580"/>
        <v>0</v>
      </c>
      <c r="BM978" s="125"/>
      <c r="BN978" s="126"/>
      <c r="BO978" s="123"/>
      <c r="BP978" s="112"/>
      <c r="BQ978" s="119">
        <f t="shared" si="581"/>
        <v>0</v>
      </c>
      <c r="BR978" s="124"/>
      <c r="BS978" s="115">
        <f>IFERROR(IF(BR978="",0,(SUMIF($G$3:BQ$3,"金额-入",$G978:BQ978)-SUMIF($G$3:BQ$3,"金额-出",$G978:BQ978))/(SUMIF($G$3:BQ$3,"数量-入",$G978:BQ978)-SUMIF($G$3:BQ$3,"数量-出",$G978:BQ978))),0)</f>
        <v>0</v>
      </c>
      <c r="BT978" s="115">
        <f t="shared" si="582"/>
        <v>0</v>
      </c>
      <c r="BU978" s="125"/>
      <c r="BV978" s="126"/>
      <c r="BW978" s="123"/>
      <c r="BX978" s="112"/>
      <c r="BY978" s="119">
        <f t="shared" si="583"/>
        <v>0</v>
      </c>
      <c r="BZ978" s="124"/>
      <c r="CA978" s="115">
        <f>IFERROR(IF(BZ978="",0,(SUMIF($G$3:BY$3,"金额-入",$G978:BY978)-SUMIF($G$3:BY$3,"金额-出",$G978:BY978))/(SUMIF($G$3:BY$3,"数量-入",$G978:BY978)-SUMIF($G$3:BY$3,"数量-出",$G978:BY978))),0)</f>
        <v>0</v>
      </c>
      <c r="CB978" s="115">
        <f t="shared" si="584"/>
        <v>0</v>
      </c>
      <c r="CC978" s="125"/>
      <c r="CD978" s="126"/>
      <c r="CE978" s="123"/>
      <c r="CF978" s="112"/>
      <c r="CG978" s="119">
        <f t="shared" si="585"/>
        <v>0</v>
      </c>
      <c r="CH978" s="124"/>
      <c r="CI978" s="115">
        <f>IFERROR(IF(CH978="",0,(SUMIF($G$3:CG$3,"金额-入",$G978:CG978)-SUMIF($G$3:CG$3,"金额-出",$G978:CG978))/(SUMIF($G$3:CG$3,"数量-入",$G978:CG978)-SUMIF($G$3:CG$3,"数量-出",$G978:CG978))),0)</f>
        <v>0</v>
      </c>
      <c r="CJ978" s="115">
        <f t="shared" si="586"/>
        <v>0</v>
      </c>
      <c r="CK978" s="125"/>
      <c r="CL978" s="126"/>
      <c r="CM978" s="123"/>
      <c r="CN978" s="112"/>
      <c r="CO978" s="119">
        <f t="shared" si="587"/>
        <v>0</v>
      </c>
      <c r="CP978" s="124"/>
      <c r="CQ978" s="115">
        <f>IFERROR(IF(CP978="",0,(SUMIF($G$3:CO$3,"金额-入",$G978:CO978)-SUMIF($G$3:CO$3,"金额-出",$G978:CO978))/(SUMIF($G$3:CO$3,"数量-入",$G978:CO978)-SUMIF($G$3:CO$3,"数量-出",$G978:CO978))),0)</f>
        <v>0</v>
      </c>
      <c r="CR978" s="115">
        <f t="shared" si="588"/>
        <v>0</v>
      </c>
      <c r="CS978" s="125"/>
      <c r="CT978" s="126"/>
      <c r="CU978" s="123"/>
      <c r="CV978" s="112"/>
      <c r="CW978" s="119">
        <f t="shared" si="589"/>
        <v>0</v>
      </c>
      <c r="CX978" s="124"/>
      <c r="CY978" s="115">
        <f>IFERROR(IF(CX978="",0,(SUMIF($G$3:CW$3,"金额-入",$G978:CW978)-SUMIF($G$3:CW$3,"金额-出",$G978:CW978))/(SUMIF($G$3:CW$3,"数量-入",$G978:CW978)-SUMIF($G$3:CW$3,"数量-出",$G978:CW978))),0)</f>
        <v>0</v>
      </c>
      <c r="CZ978" s="115">
        <f t="shared" si="590"/>
        <v>0</v>
      </c>
      <c r="DA978" s="125"/>
      <c r="DB978" s="126"/>
      <c r="DC978" s="123"/>
      <c r="DD978" s="112"/>
      <c r="DE978" s="119">
        <f t="shared" si="591"/>
        <v>0</v>
      </c>
      <c r="DF978" s="124"/>
      <c r="DG978" s="115">
        <f>IFERROR(IF(DF978="",0,(SUMIF($G$3:DE$3,"金额-入",$G978:DE978)-SUMIF($G$3:DE$3,"金额-出",$G978:DE978))/(SUMIF($G$3:DE$3,"数量-入",$G978:DE978)-SUMIF($G$3:DE$3,"数量-出",$G978:DE978))),0)</f>
        <v>0</v>
      </c>
      <c r="DH978" s="115">
        <f t="shared" si="592"/>
        <v>0</v>
      </c>
      <c r="DI978" s="125"/>
      <c r="DJ978" s="126"/>
      <c r="DK978" s="109">
        <f t="array" ref="DK978">MIN(IF(($G$3:$DJ$3="单价")*(G978:DJ978&lt;&gt;0),G978:DJ978))</f>
        <v>0</v>
      </c>
      <c r="DL978" s="97">
        <f t="array" ref="DL978">MAX(IF($G$3:$DJ$3="单价",G978:DJ978))</f>
        <v>0</v>
      </c>
      <c r="DM978" s="115">
        <f t="shared" si="593"/>
        <v>0</v>
      </c>
      <c r="DN978" s="127"/>
      <c r="DO978" s="2"/>
      <c r="DP978" s="11">
        <f t="shared" si="594"/>
        <v>0</v>
      </c>
      <c r="DQ978" s="11">
        <f t="shared" si="595"/>
        <v>0</v>
      </c>
      <c r="DR978" s="11"/>
      <c r="DS978" s="11"/>
      <c r="DT978" s="11"/>
      <c r="DU978" s="2"/>
      <c r="DV978" s="2"/>
      <c r="DW978" s="2"/>
      <c r="DX978" s="2"/>
      <c r="DY978" s="2"/>
    </row>
    <row r="979" spans="1:129" ht="18" hidden="1" customHeight="1" outlineLevel="1" x14ac:dyDescent="0.15">
      <c r="A979" s="2"/>
      <c r="B979" s="53">
        <f t="shared" si="596"/>
        <v>975</v>
      </c>
      <c r="C979" s="5"/>
      <c r="D979" s="6"/>
      <c r="E979" s="7"/>
      <c r="F979" s="8"/>
      <c r="G979" s="111"/>
      <c r="H979" s="112"/>
      <c r="I979" s="113">
        <f t="shared" ref="I979:I1005" si="599">G979*H979</f>
        <v>0</v>
      </c>
      <c r="J979" s="114">
        <f t="shared" ref="J979:J1005" si="600">+SUMIF($S$3:$DJ$3,"数量-入",S979:DJ979)</f>
        <v>0</v>
      </c>
      <c r="K979" s="115">
        <f t="shared" si="597"/>
        <v>0</v>
      </c>
      <c r="L979" s="113">
        <f t="shared" ref="L979:L1005" si="601">+SUMIF($S$3:$DJ$3,"金额-入",S979:DJ979)</f>
        <v>0</v>
      </c>
      <c r="M979" s="114">
        <f t="shared" ref="M979:M1005" si="602">SUMIF($S$3:$DJ$3,"数量-出",S979:DJ979)</f>
        <v>0</v>
      </c>
      <c r="N979" s="115">
        <f t="shared" si="598"/>
        <v>0</v>
      </c>
      <c r="O979" s="113">
        <f t="shared" ref="O979:O1005" si="603">+SUMIF($S$3:$DJ$3,"金额-出",S979:DJ979)</f>
        <v>0</v>
      </c>
      <c r="P979" s="116">
        <f t="shared" ref="P979:P1005" si="604">G979+J979-M979</f>
        <v>0</v>
      </c>
      <c r="Q979" s="117">
        <f t="shared" ref="Q979:Q1005" si="605">IFERROR(R979/P979,0)</f>
        <v>0</v>
      </c>
      <c r="R979" s="118">
        <f t="shared" ref="R979:R1005" si="606">I979+L979-O979</f>
        <v>0</v>
      </c>
      <c r="S979" s="111"/>
      <c r="T979" s="112"/>
      <c r="U979" s="119">
        <f t="shared" ref="U979:U1005" si="607">S979*T979</f>
        <v>0</v>
      </c>
      <c r="V979" s="120"/>
      <c r="W979" s="115">
        <f>IFERROR(IF(V979="",0,(SUMIF($G$3:U$3,"金额-入",$G979:U979)-SUMIF($G$3:U$3,"金额-出",$G979:U979))/(SUMIF($G$3:U$3,"数量-入",$G979:U979)-SUMIF($G$3:U$3,"数量-出",$G979:U979))),0)</f>
        <v>0</v>
      </c>
      <c r="X979" s="115">
        <f t="shared" ref="X979:X1005" si="608">V979*W979</f>
        <v>0</v>
      </c>
      <c r="Y979" s="121"/>
      <c r="Z979" s="122"/>
      <c r="AA979" s="111"/>
      <c r="AB979" s="112"/>
      <c r="AC979" s="119">
        <f t="shared" ref="AC979:AC1005" si="609">AA979*AB979</f>
        <v>0</v>
      </c>
      <c r="AD979" s="120"/>
      <c r="AE979" s="115">
        <f>IFERROR(IF(AD979="",0,(SUMIF($G$3:AC$3,"金额-入",$G979:AC979)-SUMIF($G$3:AC$3,"金额-出",$G979:AC979))/(SUMIF($G$3:AC$3,"数量-入",$G979:AC979)-SUMIF($G$3:AC$3,"数量-出",$G979:AC979))),0)</f>
        <v>0</v>
      </c>
      <c r="AF979" s="115">
        <f t="shared" ref="AF979:AF1005" si="610">AD979*AE979</f>
        <v>0</v>
      </c>
      <c r="AG979" s="121"/>
      <c r="AH979" s="122"/>
      <c r="AI979" s="123"/>
      <c r="AJ979" s="112"/>
      <c r="AK979" s="119">
        <f t="shared" ref="AK979:AK1005" si="611">AI979*AJ979</f>
        <v>0</v>
      </c>
      <c r="AL979" s="124"/>
      <c r="AM979" s="115">
        <f>IFERROR(IF(AL979="",0,(SUMIF($G$3:AK$3,"金额-入",$G979:AK979)-SUMIF($G$3:AK$3,"金额-出",$G979:AK979))/(SUMIF($G$3:AK$3,"数量-入",$G979:AK979)-SUMIF($G$3:AK$3,"数量-出",$G979:AK979))),0)</f>
        <v>0</v>
      </c>
      <c r="AN979" s="115">
        <f t="shared" ref="AN979:AN1005" si="612">AL979*AM979</f>
        <v>0</v>
      </c>
      <c r="AO979" s="125"/>
      <c r="AP979" s="126"/>
      <c r="AQ979" s="123"/>
      <c r="AR979" s="112"/>
      <c r="AS979" s="119">
        <f t="shared" ref="AS979:AS1005" si="613">AQ979*AR979</f>
        <v>0</v>
      </c>
      <c r="AT979" s="124"/>
      <c r="AU979" s="115">
        <f>IFERROR(IF(AT979="",0,(SUMIF($G$3:AS$3,"金额-入",$G979:AS979)-SUMIF($G$3:AS$3,"金额-出",$G979:AS979))/(SUMIF($G$3:AS$3,"数量-入",$G979:AS979)-SUMIF($G$3:AS$3,"数量-出",$G979:AS979))),0)</f>
        <v>0</v>
      </c>
      <c r="AV979" s="115">
        <f t="shared" ref="AV979:AV1005" si="614">AT979*AU979</f>
        <v>0</v>
      </c>
      <c r="AW979" s="125"/>
      <c r="AX979" s="126"/>
      <c r="AY979" s="123"/>
      <c r="AZ979" s="112"/>
      <c r="BA979" s="119">
        <f t="shared" ref="BA979:BA1005" si="615">AY979*AZ979</f>
        <v>0</v>
      </c>
      <c r="BB979" s="124"/>
      <c r="BC979" s="115">
        <f>IFERROR(IF(BB979="",0,(SUMIF($G$3:BA$3,"金额-入",$G979:BA979)-SUMIF($G$3:BA$3,"金额-出",$G979:BA979))/(SUMIF($G$3:BA$3,"数量-入",$G979:BA979)-SUMIF($G$3:BA$3,"数量-出",$G979:BA979))),0)</f>
        <v>0</v>
      </c>
      <c r="BD979" s="115">
        <f t="shared" ref="BD979:BD1005" si="616">BB979*BC979</f>
        <v>0</v>
      </c>
      <c r="BE979" s="125"/>
      <c r="BF979" s="126"/>
      <c r="BG979" s="123"/>
      <c r="BH979" s="112"/>
      <c r="BI979" s="119">
        <f t="shared" ref="BI979:BI1005" si="617">BG979*BH979</f>
        <v>0</v>
      </c>
      <c r="BJ979" s="124"/>
      <c r="BK979" s="115">
        <f>IFERROR(IF(BJ979="",0,(SUMIF($G$3:BI$3,"金额-入",$G979:BI979)-SUMIF($G$3:BI$3,"金额-出",$G979:BI979))/(SUMIF($G$3:BI$3,"数量-入",$G979:BI979)-SUMIF($G$3:BI$3,"数量-出",$G979:BI979))),0)</f>
        <v>0</v>
      </c>
      <c r="BL979" s="115">
        <f t="shared" ref="BL979:BL1005" si="618">BJ979*BK979</f>
        <v>0</v>
      </c>
      <c r="BM979" s="125"/>
      <c r="BN979" s="126"/>
      <c r="BO979" s="123"/>
      <c r="BP979" s="112"/>
      <c r="BQ979" s="119">
        <f t="shared" ref="BQ979:BQ1005" si="619">BO979*BP979</f>
        <v>0</v>
      </c>
      <c r="BR979" s="124"/>
      <c r="BS979" s="115">
        <f>IFERROR(IF(BR979="",0,(SUMIF($G$3:BQ$3,"金额-入",$G979:BQ979)-SUMIF($G$3:BQ$3,"金额-出",$G979:BQ979))/(SUMIF($G$3:BQ$3,"数量-入",$G979:BQ979)-SUMIF($G$3:BQ$3,"数量-出",$G979:BQ979))),0)</f>
        <v>0</v>
      </c>
      <c r="BT979" s="115">
        <f t="shared" ref="BT979:BT1005" si="620">BR979*BS979</f>
        <v>0</v>
      </c>
      <c r="BU979" s="125"/>
      <c r="BV979" s="126"/>
      <c r="BW979" s="123"/>
      <c r="BX979" s="112"/>
      <c r="BY979" s="119">
        <f t="shared" ref="BY979:BY1005" si="621">BW979*BX979</f>
        <v>0</v>
      </c>
      <c r="BZ979" s="124"/>
      <c r="CA979" s="115">
        <f>IFERROR(IF(BZ979="",0,(SUMIF($G$3:BY$3,"金额-入",$G979:BY979)-SUMIF($G$3:BY$3,"金额-出",$G979:BY979))/(SUMIF($G$3:BY$3,"数量-入",$G979:BY979)-SUMIF($G$3:BY$3,"数量-出",$G979:BY979))),0)</f>
        <v>0</v>
      </c>
      <c r="CB979" s="115">
        <f t="shared" ref="CB979:CB1005" si="622">BZ979*CA979</f>
        <v>0</v>
      </c>
      <c r="CC979" s="125"/>
      <c r="CD979" s="126"/>
      <c r="CE979" s="123"/>
      <c r="CF979" s="112"/>
      <c r="CG979" s="119">
        <f t="shared" ref="CG979:CG1005" si="623">CE979*CF979</f>
        <v>0</v>
      </c>
      <c r="CH979" s="124"/>
      <c r="CI979" s="115">
        <f>IFERROR(IF(CH979="",0,(SUMIF($G$3:CG$3,"金额-入",$G979:CG979)-SUMIF($G$3:CG$3,"金额-出",$G979:CG979))/(SUMIF($G$3:CG$3,"数量-入",$G979:CG979)-SUMIF($G$3:CG$3,"数量-出",$G979:CG979))),0)</f>
        <v>0</v>
      </c>
      <c r="CJ979" s="115">
        <f t="shared" ref="CJ979:CJ1005" si="624">CH979*CI979</f>
        <v>0</v>
      </c>
      <c r="CK979" s="125"/>
      <c r="CL979" s="126"/>
      <c r="CM979" s="123"/>
      <c r="CN979" s="112"/>
      <c r="CO979" s="119">
        <f t="shared" ref="CO979:CO1005" si="625">CM979*CN979</f>
        <v>0</v>
      </c>
      <c r="CP979" s="124"/>
      <c r="CQ979" s="115">
        <f>IFERROR(IF(CP979="",0,(SUMIF($G$3:CO$3,"金额-入",$G979:CO979)-SUMIF($G$3:CO$3,"金额-出",$G979:CO979))/(SUMIF($G$3:CO$3,"数量-入",$G979:CO979)-SUMIF($G$3:CO$3,"数量-出",$G979:CO979))),0)</f>
        <v>0</v>
      </c>
      <c r="CR979" s="115">
        <f t="shared" ref="CR979:CR1005" si="626">CP979*CQ979</f>
        <v>0</v>
      </c>
      <c r="CS979" s="125"/>
      <c r="CT979" s="126"/>
      <c r="CU979" s="123"/>
      <c r="CV979" s="112"/>
      <c r="CW979" s="119">
        <f t="shared" ref="CW979:CW1005" si="627">CU979*CV979</f>
        <v>0</v>
      </c>
      <c r="CX979" s="124"/>
      <c r="CY979" s="115">
        <f>IFERROR(IF(CX979="",0,(SUMIF($G$3:CW$3,"金额-入",$G979:CW979)-SUMIF($G$3:CW$3,"金额-出",$G979:CW979))/(SUMIF($G$3:CW$3,"数量-入",$G979:CW979)-SUMIF($G$3:CW$3,"数量-出",$G979:CW979))),0)</f>
        <v>0</v>
      </c>
      <c r="CZ979" s="115">
        <f t="shared" ref="CZ979:CZ1005" si="628">CX979*CY979</f>
        <v>0</v>
      </c>
      <c r="DA979" s="125"/>
      <c r="DB979" s="126"/>
      <c r="DC979" s="123"/>
      <c r="DD979" s="112"/>
      <c r="DE979" s="119">
        <f t="shared" ref="DE979:DE1005" si="629">DC979*DD979</f>
        <v>0</v>
      </c>
      <c r="DF979" s="124"/>
      <c r="DG979" s="115">
        <f>IFERROR(IF(DF979="",0,(SUMIF($G$3:DE$3,"金额-入",$G979:DE979)-SUMIF($G$3:DE$3,"金额-出",$G979:DE979))/(SUMIF($G$3:DE$3,"数量-入",$G979:DE979)-SUMIF($G$3:DE$3,"数量-出",$G979:DE979))),0)</f>
        <v>0</v>
      </c>
      <c r="DH979" s="115">
        <f t="shared" ref="DH979:DH1005" si="630">DF979*DG979</f>
        <v>0</v>
      </c>
      <c r="DI979" s="125"/>
      <c r="DJ979" s="126"/>
      <c r="DK979" s="109">
        <f t="array" ref="DK979">MIN(IF(($G$3:$DJ$3="单价")*(G979:DJ979&lt;&gt;0),G979:DJ979))</f>
        <v>0</v>
      </c>
      <c r="DL979" s="97">
        <f t="array" ref="DL979">MAX(IF($G$3:$DJ$3="单价",G979:DJ979))</f>
        <v>0</v>
      </c>
      <c r="DM979" s="115">
        <f t="shared" ref="DM979:DM1005" si="631">IFERROR(SUMIF($G$3:$DJ$3,"金额-入",G979:DJ979)/SUMIF($G$3:$DJ$3,"数量-入",G979:DJ979),0)</f>
        <v>0</v>
      </c>
      <c r="DN979" s="127"/>
      <c r="DO979" s="2"/>
      <c r="DP979" s="11">
        <f t="shared" ref="DP979:DP1005" si="632">ROUND(SUMIF($G$3:$DN$3,"数量-入",G979:DN979)-SUMIF($G$3:$DN$3,"数量-出",G979:DN979)-P979,0)</f>
        <v>0</v>
      </c>
      <c r="DQ979" s="11">
        <f t="shared" ref="DQ979:DQ1005" si="633">ROUND(SUMIF($G$3:$DN$3,"金额-入",G979:DN979)-SUMIF($G$3:$DN$3,"金额-出",G979:DN979)-R979,0)</f>
        <v>0</v>
      </c>
      <c r="DR979" s="11"/>
      <c r="DS979" s="11"/>
      <c r="DT979" s="11"/>
      <c r="DU979" s="2"/>
      <c r="DV979" s="2"/>
      <c r="DW979" s="2"/>
      <c r="DX979" s="2"/>
      <c r="DY979" s="2"/>
    </row>
    <row r="980" spans="1:129" ht="18" hidden="1" customHeight="1" outlineLevel="1" x14ac:dyDescent="0.15">
      <c r="A980" s="2"/>
      <c r="B980" s="53">
        <f t="shared" si="596"/>
        <v>976</v>
      </c>
      <c r="C980" s="5"/>
      <c r="D980" s="6"/>
      <c r="E980" s="7"/>
      <c r="F980" s="8"/>
      <c r="G980" s="111"/>
      <c r="H980" s="112"/>
      <c r="I980" s="113">
        <f t="shared" si="599"/>
        <v>0</v>
      </c>
      <c r="J980" s="114">
        <f t="shared" si="600"/>
        <v>0</v>
      </c>
      <c r="K980" s="115">
        <f t="shared" si="597"/>
        <v>0</v>
      </c>
      <c r="L980" s="113">
        <f t="shared" si="601"/>
        <v>0</v>
      </c>
      <c r="M980" s="114">
        <f t="shared" si="602"/>
        <v>0</v>
      </c>
      <c r="N980" s="115">
        <f t="shared" si="598"/>
        <v>0</v>
      </c>
      <c r="O980" s="113">
        <f t="shared" si="603"/>
        <v>0</v>
      </c>
      <c r="P980" s="116">
        <f t="shared" si="604"/>
        <v>0</v>
      </c>
      <c r="Q980" s="117">
        <f t="shared" si="605"/>
        <v>0</v>
      </c>
      <c r="R980" s="118">
        <f t="shared" si="606"/>
        <v>0</v>
      </c>
      <c r="S980" s="111"/>
      <c r="T980" s="112"/>
      <c r="U980" s="119">
        <f t="shared" si="607"/>
        <v>0</v>
      </c>
      <c r="V980" s="120"/>
      <c r="W980" s="115">
        <f>IFERROR(IF(V980="",0,(SUMIF($G$3:U$3,"金额-入",$G980:U980)-SUMIF($G$3:U$3,"金额-出",$G980:U980))/(SUMIF($G$3:U$3,"数量-入",$G980:U980)-SUMIF($G$3:U$3,"数量-出",$G980:U980))),0)</f>
        <v>0</v>
      </c>
      <c r="X980" s="115">
        <f t="shared" si="608"/>
        <v>0</v>
      </c>
      <c r="Y980" s="121"/>
      <c r="Z980" s="122"/>
      <c r="AA980" s="111"/>
      <c r="AB980" s="112"/>
      <c r="AC980" s="119">
        <f t="shared" si="609"/>
        <v>0</v>
      </c>
      <c r="AD980" s="120"/>
      <c r="AE980" s="115">
        <f>IFERROR(IF(AD980="",0,(SUMIF($G$3:AC$3,"金额-入",$G980:AC980)-SUMIF($G$3:AC$3,"金额-出",$G980:AC980))/(SUMIF($G$3:AC$3,"数量-入",$G980:AC980)-SUMIF($G$3:AC$3,"数量-出",$G980:AC980))),0)</f>
        <v>0</v>
      </c>
      <c r="AF980" s="115">
        <f t="shared" si="610"/>
        <v>0</v>
      </c>
      <c r="AG980" s="121"/>
      <c r="AH980" s="122"/>
      <c r="AI980" s="123"/>
      <c r="AJ980" s="112"/>
      <c r="AK980" s="119">
        <f t="shared" si="611"/>
        <v>0</v>
      </c>
      <c r="AL980" s="124"/>
      <c r="AM980" s="115">
        <f>IFERROR(IF(AL980="",0,(SUMIF($G$3:AK$3,"金额-入",$G980:AK980)-SUMIF($G$3:AK$3,"金额-出",$G980:AK980))/(SUMIF($G$3:AK$3,"数量-入",$G980:AK980)-SUMIF($G$3:AK$3,"数量-出",$G980:AK980))),0)</f>
        <v>0</v>
      </c>
      <c r="AN980" s="115">
        <f t="shared" si="612"/>
        <v>0</v>
      </c>
      <c r="AO980" s="125"/>
      <c r="AP980" s="126"/>
      <c r="AQ980" s="123"/>
      <c r="AR980" s="112"/>
      <c r="AS980" s="119">
        <f t="shared" si="613"/>
        <v>0</v>
      </c>
      <c r="AT980" s="124"/>
      <c r="AU980" s="115">
        <f>IFERROR(IF(AT980="",0,(SUMIF($G$3:AS$3,"金额-入",$G980:AS980)-SUMIF($G$3:AS$3,"金额-出",$G980:AS980))/(SUMIF($G$3:AS$3,"数量-入",$G980:AS980)-SUMIF($G$3:AS$3,"数量-出",$G980:AS980))),0)</f>
        <v>0</v>
      </c>
      <c r="AV980" s="115">
        <f t="shared" si="614"/>
        <v>0</v>
      </c>
      <c r="AW980" s="125"/>
      <c r="AX980" s="126"/>
      <c r="AY980" s="123"/>
      <c r="AZ980" s="112"/>
      <c r="BA980" s="119">
        <f t="shared" si="615"/>
        <v>0</v>
      </c>
      <c r="BB980" s="124"/>
      <c r="BC980" s="115">
        <f>IFERROR(IF(BB980="",0,(SUMIF($G$3:BA$3,"金额-入",$G980:BA980)-SUMIF($G$3:BA$3,"金额-出",$G980:BA980))/(SUMIF($G$3:BA$3,"数量-入",$G980:BA980)-SUMIF($G$3:BA$3,"数量-出",$G980:BA980))),0)</f>
        <v>0</v>
      </c>
      <c r="BD980" s="115">
        <f t="shared" si="616"/>
        <v>0</v>
      </c>
      <c r="BE980" s="125"/>
      <c r="BF980" s="126"/>
      <c r="BG980" s="123"/>
      <c r="BH980" s="112"/>
      <c r="BI980" s="119">
        <f t="shared" si="617"/>
        <v>0</v>
      </c>
      <c r="BJ980" s="124"/>
      <c r="BK980" s="115">
        <f>IFERROR(IF(BJ980="",0,(SUMIF($G$3:BI$3,"金额-入",$G980:BI980)-SUMIF($G$3:BI$3,"金额-出",$G980:BI980))/(SUMIF($G$3:BI$3,"数量-入",$G980:BI980)-SUMIF($G$3:BI$3,"数量-出",$G980:BI980))),0)</f>
        <v>0</v>
      </c>
      <c r="BL980" s="115">
        <f t="shared" si="618"/>
        <v>0</v>
      </c>
      <c r="BM980" s="125"/>
      <c r="BN980" s="126"/>
      <c r="BO980" s="123"/>
      <c r="BP980" s="112"/>
      <c r="BQ980" s="119">
        <f t="shared" si="619"/>
        <v>0</v>
      </c>
      <c r="BR980" s="124"/>
      <c r="BS980" s="115">
        <f>IFERROR(IF(BR980="",0,(SUMIF($G$3:BQ$3,"金额-入",$G980:BQ980)-SUMIF($G$3:BQ$3,"金额-出",$G980:BQ980))/(SUMIF($G$3:BQ$3,"数量-入",$G980:BQ980)-SUMIF($G$3:BQ$3,"数量-出",$G980:BQ980))),0)</f>
        <v>0</v>
      </c>
      <c r="BT980" s="115">
        <f t="shared" si="620"/>
        <v>0</v>
      </c>
      <c r="BU980" s="125"/>
      <c r="BV980" s="126"/>
      <c r="BW980" s="123"/>
      <c r="BX980" s="112"/>
      <c r="BY980" s="119">
        <f t="shared" si="621"/>
        <v>0</v>
      </c>
      <c r="BZ980" s="124"/>
      <c r="CA980" s="115">
        <f>IFERROR(IF(BZ980="",0,(SUMIF($G$3:BY$3,"金额-入",$G980:BY980)-SUMIF($G$3:BY$3,"金额-出",$G980:BY980))/(SUMIF($G$3:BY$3,"数量-入",$G980:BY980)-SUMIF($G$3:BY$3,"数量-出",$G980:BY980))),0)</f>
        <v>0</v>
      </c>
      <c r="CB980" s="115">
        <f t="shared" si="622"/>
        <v>0</v>
      </c>
      <c r="CC980" s="125"/>
      <c r="CD980" s="126"/>
      <c r="CE980" s="123"/>
      <c r="CF980" s="112"/>
      <c r="CG980" s="119">
        <f t="shared" si="623"/>
        <v>0</v>
      </c>
      <c r="CH980" s="124"/>
      <c r="CI980" s="115">
        <f>IFERROR(IF(CH980="",0,(SUMIF($G$3:CG$3,"金额-入",$G980:CG980)-SUMIF($G$3:CG$3,"金额-出",$G980:CG980))/(SUMIF($G$3:CG$3,"数量-入",$G980:CG980)-SUMIF($G$3:CG$3,"数量-出",$G980:CG980))),0)</f>
        <v>0</v>
      </c>
      <c r="CJ980" s="115">
        <f t="shared" si="624"/>
        <v>0</v>
      </c>
      <c r="CK980" s="125"/>
      <c r="CL980" s="126"/>
      <c r="CM980" s="123"/>
      <c r="CN980" s="112"/>
      <c r="CO980" s="119">
        <f t="shared" si="625"/>
        <v>0</v>
      </c>
      <c r="CP980" s="124"/>
      <c r="CQ980" s="115">
        <f>IFERROR(IF(CP980="",0,(SUMIF($G$3:CO$3,"金额-入",$G980:CO980)-SUMIF($G$3:CO$3,"金额-出",$G980:CO980))/(SUMIF($G$3:CO$3,"数量-入",$G980:CO980)-SUMIF($G$3:CO$3,"数量-出",$G980:CO980))),0)</f>
        <v>0</v>
      </c>
      <c r="CR980" s="115">
        <f t="shared" si="626"/>
        <v>0</v>
      </c>
      <c r="CS980" s="125"/>
      <c r="CT980" s="126"/>
      <c r="CU980" s="123"/>
      <c r="CV980" s="112"/>
      <c r="CW980" s="119">
        <f t="shared" si="627"/>
        <v>0</v>
      </c>
      <c r="CX980" s="124"/>
      <c r="CY980" s="115">
        <f>IFERROR(IF(CX980="",0,(SUMIF($G$3:CW$3,"金额-入",$G980:CW980)-SUMIF($G$3:CW$3,"金额-出",$G980:CW980))/(SUMIF($G$3:CW$3,"数量-入",$G980:CW980)-SUMIF($G$3:CW$3,"数量-出",$G980:CW980))),0)</f>
        <v>0</v>
      </c>
      <c r="CZ980" s="115">
        <f t="shared" si="628"/>
        <v>0</v>
      </c>
      <c r="DA980" s="125"/>
      <c r="DB980" s="126"/>
      <c r="DC980" s="123"/>
      <c r="DD980" s="112"/>
      <c r="DE980" s="119">
        <f t="shared" si="629"/>
        <v>0</v>
      </c>
      <c r="DF980" s="124"/>
      <c r="DG980" s="115">
        <f>IFERROR(IF(DF980="",0,(SUMIF($G$3:DE$3,"金额-入",$G980:DE980)-SUMIF($G$3:DE$3,"金额-出",$G980:DE980))/(SUMIF($G$3:DE$3,"数量-入",$G980:DE980)-SUMIF($G$3:DE$3,"数量-出",$G980:DE980))),0)</f>
        <v>0</v>
      </c>
      <c r="DH980" s="115">
        <f t="shared" si="630"/>
        <v>0</v>
      </c>
      <c r="DI980" s="125"/>
      <c r="DJ980" s="126"/>
      <c r="DK980" s="109">
        <f t="array" ref="DK980">MIN(IF(($G$3:$DJ$3="单价")*(G980:DJ980&lt;&gt;0),G980:DJ980))</f>
        <v>0</v>
      </c>
      <c r="DL980" s="97">
        <f t="array" ref="DL980">MAX(IF($G$3:$DJ$3="单价",G980:DJ980))</f>
        <v>0</v>
      </c>
      <c r="DM980" s="115">
        <f t="shared" si="631"/>
        <v>0</v>
      </c>
      <c r="DN980" s="127"/>
      <c r="DO980" s="2"/>
      <c r="DP980" s="11">
        <f t="shared" si="632"/>
        <v>0</v>
      </c>
      <c r="DQ980" s="11">
        <f t="shared" si="633"/>
        <v>0</v>
      </c>
      <c r="DR980" s="11"/>
      <c r="DS980" s="11"/>
      <c r="DT980" s="11"/>
      <c r="DU980" s="2"/>
      <c r="DV980" s="2"/>
      <c r="DW980" s="2"/>
      <c r="DX980" s="2"/>
      <c r="DY980" s="2"/>
    </row>
    <row r="981" spans="1:129" ht="18" hidden="1" customHeight="1" outlineLevel="1" x14ac:dyDescent="0.15">
      <c r="A981" s="2"/>
      <c r="B981" s="53">
        <f t="shared" si="596"/>
        <v>977</v>
      </c>
      <c r="C981" s="5"/>
      <c r="D981" s="6"/>
      <c r="E981" s="7"/>
      <c r="F981" s="8"/>
      <c r="G981" s="111"/>
      <c r="H981" s="112"/>
      <c r="I981" s="113">
        <f t="shared" si="599"/>
        <v>0</v>
      </c>
      <c r="J981" s="114">
        <f t="shared" si="600"/>
        <v>0</v>
      </c>
      <c r="K981" s="115">
        <f t="shared" si="597"/>
        <v>0</v>
      </c>
      <c r="L981" s="113">
        <f t="shared" si="601"/>
        <v>0</v>
      </c>
      <c r="M981" s="114">
        <f t="shared" si="602"/>
        <v>0</v>
      </c>
      <c r="N981" s="115">
        <f t="shared" si="598"/>
        <v>0</v>
      </c>
      <c r="O981" s="113">
        <f t="shared" si="603"/>
        <v>0</v>
      </c>
      <c r="P981" s="116">
        <f t="shared" si="604"/>
        <v>0</v>
      </c>
      <c r="Q981" s="117">
        <f t="shared" si="605"/>
        <v>0</v>
      </c>
      <c r="R981" s="118">
        <f t="shared" si="606"/>
        <v>0</v>
      </c>
      <c r="S981" s="111"/>
      <c r="T981" s="112"/>
      <c r="U981" s="119">
        <f t="shared" si="607"/>
        <v>0</v>
      </c>
      <c r="V981" s="120"/>
      <c r="W981" s="115">
        <f>IFERROR(IF(V981="",0,(SUMIF($G$3:U$3,"金额-入",$G981:U981)-SUMIF($G$3:U$3,"金额-出",$G981:U981))/(SUMIF($G$3:U$3,"数量-入",$G981:U981)-SUMIF($G$3:U$3,"数量-出",$G981:U981))),0)</f>
        <v>0</v>
      </c>
      <c r="X981" s="115">
        <f t="shared" si="608"/>
        <v>0</v>
      </c>
      <c r="Y981" s="121"/>
      <c r="Z981" s="122"/>
      <c r="AA981" s="111"/>
      <c r="AB981" s="112"/>
      <c r="AC981" s="119">
        <f t="shared" si="609"/>
        <v>0</v>
      </c>
      <c r="AD981" s="120"/>
      <c r="AE981" s="115">
        <f>IFERROR(IF(AD981="",0,(SUMIF($G$3:AC$3,"金额-入",$G981:AC981)-SUMIF($G$3:AC$3,"金额-出",$G981:AC981))/(SUMIF($G$3:AC$3,"数量-入",$G981:AC981)-SUMIF($G$3:AC$3,"数量-出",$G981:AC981))),0)</f>
        <v>0</v>
      </c>
      <c r="AF981" s="115">
        <f t="shared" si="610"/>
        <v>0</v>
      </c>
      <c r="AG981" s="121"/>
      <c r="AH981" s="122"/>
      <c r="AI981" s="123"/>
      <c r="AJ981" s="112"/>
      <c r="AK981" s="119">
        <f t="shared" si="611"/>
        <v>0</v>
      </c>
      <c r="AL981" s="124"/>
      <c r="AM981" s="115">
        <f>IFERROR(IF(AL981="",0,(SUMIF($G$3:AK$3,"金额-入",$G981:AK981)-SUMIF($G$3:AK$3,"金额-出",$G981:AK981))/(SUMIF($G$3:AK$3,"数量-入",$G981:AK981)-SUMIF($G$3:AK$3,"数量-出",$G981:AK981))),0)</f>
        <v>0</v>
      </c>
      <c r="AN981" s="115">
        <f t="shared" si="612"/>
        <v>0</v>
      </c>
      <c r="AO981" s="125"/>
      <c r="AP981" s="126"/>
      <c r="AQ981" s="123"/>
      <c r="AR981" s="112"/>
      <c r="AS981" s="119">
        <f t="shared" si="613"/>
        <v>0</v>
      </c>
      <c r="AT981" s="124"/>
      <c r="AU981" s="115">
        <f>IFERROR(IF(AT981="",0,(SUMIF($G$3:AS$3,"金额-入",$G981:AS981)-SUMIF($G$3:AS$3,"金额-出",$G981:AS981))/(SUMIF($G$3:AS$3,"数量-入",$G981:AS981)-SUMIF($G$3:AS$3,"数量-出",$G981:AS981))),0)</f>
        <v>0</v>
      </c>
      <c r="AV981" s="115">
        <f t="shared" si="614"/>
        <v>0</v>
      </c>
      <c r="AW981" s="125"/>
      <c r="AX981" s="126"/>
      <c r="AY981" s="123"/>
      <c r="AZ981" s="112"/>
      <c r="BA981" s="119">
        <f t="shared" si="615"/>
        <v>0</v>
      </c>
      <c r="BB981" s="124"/>
      <c r="BC981" s="115">
        <f>IFERROR(IF(BB981="",0,(SUMIF($G$3:BA$3,"金额-入",$G981:BA981)-SUMIF($G$3:BA$3,"金额-出",$G981:BA981))/(SUMIF($G$3:BA$3,"数量-入",$G981:BA981)-SUMIF($G$3:BA$3,"数量-出",$G981:BA981))),0)</f>
        <v>0</v>
      </c>
      <c r="BD981" s="115">
        <f t="shared" si="616"/>
        <v>0</v>
      </c>
      <c r="BE981" s="125"/>
      <c r="BF981" s="126"/>
      <c r="BG981" s="123"/>
      <c r="BH981" s="112"/>
      <c r="BI981" s="119">
        <f t="shared" si="617"/>
        <v>0</v>
      </c>
      <c r="BJ981" s="124"/>
      <c r="BK981" s="115">
        <f>IFERROR(IF(BJ981="",0,(SUMIF($G$3:BI$3,"金额-入",$G981:BI981)-SUMIF($G$3:BI$3,"金额-出",$G981:BI981))/(SUMIF($G$3:BI$3,"数量-入",$G981:BI981)-SUMIF($G$3:BI$3,"数量-出",$G981:BI981))),0)</f>
        <v>0</v>
      </c>
      <c r="BL981" s="115">
        <f t="shared" si="618"/>
        <v>0</v>
      </c>
      <c r="BM981" s="125"/>
      <c r="BN981" s="126"/>
      <c r="BO981" s="123"/>
      <c r="BP981" s="112"/>
      <c r="BQ981" s="119">
        <f t="shared" si="619"/>
        <v>0</v>
      </c>
      <c r="BR981" s="124"/>
      <c r="BS981" s="115">
        <f>IFERROR(IF(BR981="",0,(SUMIF($G$3:BQ$3,"金额-入",$G981:BQ981)-SUMIF($G$3:BQ$3,"金额-出",$G981:BQ981))/(SUMIF($G$3:BQ$3,"数量-入",$G981:BQ981)-SUMIF($G$3:BQ$3,"数量-出",$G981:BQ981))),0)</f>
        <v>0</v>
      </c>
      <c r="BT981" s="115">
        <f t="shared" si="620"/>
        <v>0</v>
      </c>
      <c r="BU981" s="125"/>
      <c r="BV981" s="126"/>
      <c r="BW981" s="123"/>
      <c r="BX981" s="112"/>
      <c r="BY981" s="119">
        <f t="shared" si="621"/>
        <v>0</v>
      </c>
      <c r="BZ981" s="124"/>
      <c r="CA981" s="115">
        <f>IFERROR(IF(BZ981="",0,(SUMIF($G$3:BY$3,"金额-入",$G981:BY981)-SUMIF($G$3:BY$3,"金额-出",$G981:BY981))/(SUMIF($G$3:BY$3,"数量-入",$G981:BY981)-SUMIF($G$3:BY$3,"数量-出",$G981:BY981))),0)</f>
        <v>0</v>
      </c>
      <c r="CB981" s="115">
        <f t="shared" si="622"/>
        <v>0</v>
      </c>
      <c r="CC981" s="125"/>
      <c r="CD981" s="126"/>
      <c r="CE981" s="123"/>
      <c r="CF981" s="112"/>
      <c r="CG981" s="119">
        <f t="shared" si="623"/>
        <v>0</v>
      </c>
      <c r="CH981" s="124"/>
      <c r="CI981" s="115">
        <f>IFERROR(IF(CH981="",0,(SUMIF($G$3:CG$3,"金额-入",$G981:CG981)-SUMIF($G$3:CG$3,"金额-出",$G981:CG981))/(SUMIF($G$3:CG$3,"数量-入",$G981:CG981)-SUMIF($G$3:CG$3,"数量-出",$G981:CG981))),0)</f>
        <v>0</v>
      </c>
      <c r="CJ981" s="115">
        <f t="shared" si="624"/>
        <v>0</v>
      </c>
      <c r="CK981" s="125"/>
      <c r="CL981" s="126"/>
      <c r="CM981" s="123"/>
      <c r="CN981" s="112"/>
      <c r="CO981" s="119">
        <f t="shared" si="625"/>
        <v>0</v>
      </c>
      <c r="CP981" s="124"/>
      <c r="CQ981" s="115">
        <f>IFERROR(IF(CP981="",0,(SUMIF($G$3:CO$3,"金额-入",$G981:CO981)-SUMIF($G$3:CO$3,"金额-出",$G981:CO981))/(SUMIF($G$3:CO$3,"数量-入",$G981:CO981)-SUMIF($G$3:CO$3,"数量-出",$G981:CO981))),0)</f>
        <v>0</v>
      </c>
      <c r="CR981" s="115">
        <f t="shared" si="626"/>
        <v>0</v>
      </c>
      <c r="CS981" s="125"/>
      <c r="CT981" s="126"/>
      <c r="CU981" s="123"/>
      <c r="CV981" s="112"/>
      <c r="CW981" s="119">
        <f t="shared" si="627"/>
        <v>0</v>
      </c>
      <c r="CX981" s="124"/>
      <c r="CY981" s="115">
        <f>IFERROR(IF(CX981="",0,(SUMIF($G$3:CW$3,"金额-入",$G981:CW981)-SUMIF($G$3:CW$3,"金额-出",$G981:CW981))/(SUMIF($G$3:CW$3,"数量-入",$G981:CW981)-SUMIF($G$3:CW$3,"数量-出",$G981:CW981))),0)</f>
        <v>0</v>
      </c>
      <c r="CZ981" s="115">
        <f t="shared" si="628"/>
        <v>0</v>
      </c>
      <c r="DA981" s="125"/>
      <c r="DB981" s="126"/>
      <c r="DC981" s="123"/>
      <c r="DD981" s="112"/>
      <c r="DE981" s="119">
        <f t="shared" si="629"/>
        <v>0</v>
      </c>
      <c r="DF981" s="124"/>
      <c r="DG981" s="115">
        <f>IFERROR(IF(DF981="",0,(SUMIF($G$3:DE$3,"金额-入",$G981:DE981)-SUMIF($G$3:DE$3,"金额-出",$G981:DE981))/(SUMIF($G$3:DE$3,"数量-入",$G981:DE981)-SUMIF($G$3:DE$3,"数量-出",$G981:DE981))),0)</f>
        <v>0</v>
      </c>
      <c r="DH981" s="115">
        <f t="shared" si="630"/>
        <v>0</v>
      </c>
      <c r="DI981" s="125"/>
      <c r="DJ981" s="126"/>
      <c r="DK981" s="109">
        <f t="array" ref="DK981">MIN(IF(($G$3:$DJ$3="单价")*(G981:DJ981&lt;&gt;0),G981:DJ981))</f>
        <v>0</v>
      </c>
      <c r="DL981" s="97">
        <f t="array" ref="DL981">MAX(IF($G$3:$DJ$3="单价",G981:DJ981))</f>
        <v>0</v>
      </c>
      <c r="DM981" s="115">
        <f t="shared" si="631"/>
        <v>0</v>
      </c>
      <c r="DN981" s="127"/>
      <c r="DO981" s="2"/>
      <c r="DP981" s="11">
        <f t="shared" si="632"/>
        <v>0</v>
      </c>
      <c r="DQ981" s="11">
        <f t="shared" si="633"/>
        <v>0</v>
      </c>
      <c r="DR981" s="11"/>
      <c r="DS981" s="11"/>
      <c r="DT981" s="11"/>
      <c r="DU981" s="2"/>
      <c r="DV981" s="2"/>
      <c r="DW981" s="2"/>
      <c r="DX981" s="2"/>
      <c r="DY981" s="2"/>
    </row>
    <row r="982" spans="1:129" ht="18" hidden="1" customHeight="1" outlineLevel="1" x14ac:dyDescent="0.15">
      <c r="A982" s="2"/>
      <c r="B982" s="53">
        <f t="shared" si="596"/>
        <v>978</v>
      </c>
      <c r="C982" s="5"/>
      <c r="D982" s="6"/>
      <c r="E982" s="7"/>
      <c r="F982" s="8"/>
      <c r="G982" s="111"/>
      <c r="H982" s="112"/>
      <c r="I982" s="113">
        <f t="shared" si="599"/>
        <v>0</v>
      </c>
      <c r="J982" s="114">
        <f t="shared" si="600"/>
        <v>0</v>
      </c>
      <c r="K982" s="115">
        <f t="shared" si="597"/>
        <v>0</v>
      </c>
      <c r="L982" s="113">
        <f t="shared" si="601"/>
        <v>0</v>
      </c>
      <c r="M982" s="114">
        <f t="shared" si="602"/>
        <v>0</v>
      </c>
      <c r="N982" s="115">
        <f t="shared" si="598"/>
        <v>0</v>
      </c>
      <c r="O982" s="113">
        <f t="shared" si="603"/>
        <v>0</v>
      </c>
      <c r="P982" s="116">
        <f t="shared" si="604"/>
        <v>0</v>
      </c>
      <c r="Q982" s="117">
        <f t="shared" si="605"/>
        <v>0</v>
      </c>
      <c r="R982" s="118">
        <f t="shared" si="606"/>
        <v>0</v>
      </c>
      <c r="S982" s="111"/>
      <c r="T982" s="112"/>
      <c r="U982" s="119">
        <f t="shared" si="607"/>
        <v>0</v>
      </c>
      <c r="V982" s="120"/>
      <c r="W982" s="115">
        <f>IFERROR(IF(V982="",0,(SUMIF($G$3:U$3,"金额-入",$G982:U982)-SUMIF($G$3:U$3,"金额-出",$G982:U982))/(SUMIF($G$3:U$3,"数量-入",$G982:U982)-SUMIF($G$3:U$3,"数量-出",$G982:U982))),0)</f>
        <v>0</v>
      </c>
      <c r="X982" s="115">
        <f t="shared" si="608"/>
        <v>0</v>
      </c>
      <c r="Y982" s="121"/>
      <c r="Z982" s="122"/>
      <c r="AA982" s="111"/>
      <c r="AB982" s="112"/>
      <c r="AC982" s="119">
        <f t="shared" si="609"/>
        <v>0</v>
      </c>
      <c r="AD982" s="120"/>
      <c r="AE982" s="115">
        <f>IFERROR(IF(AD982="",0,(SUMIF($G$3:AC$3,"金额-入",$G982:AC982)-SUMIF($G$3:AC$3,"金额-出",$G982:AC982))/(SUMIF($G$3:AC$3,"数量-入",$G982:AC982)-SUMIF($G$3:AC$3,"数量-出",$G982:AC982))),0)</f>
        <v>0</v>
      </c>
      <c r="AF982" s="115">
        <f t="shared" si="610"/>
        <v>0</v>
      </c>
      <c r="AG982" s="121"/>
      <c r="AH982" s="122"/>
      <c r="AI982" s="123"/>
      <c r="AJ982" s="112"/>
      <c r="AK982" s="119">
        <f t="shared" si="611"/>
        <v>0</v>
      </c>
      <c r="AL982" s="124"/>
      <c r="AM982" s="115">
        <f>IFERROR(IF(AL982="",0,(SUMIF($G$3:AK$3,"金额-入",$G982:AK982)-SUMIF($G$3:AK$3,"金额-出",$G982:AK982))/(SUMIF($G$3:AK$3,"数量-入",$G982:AK982)-SUMIF($G$3:AK$3,"数量-出",$G982:AK982))),0)</f>
        <v>0</v>
      </c>
      <c r="AN982" s="115">
        <f t="shared" si="612"/>
        <v>0</v>
      </c>
      <c r="AO982" s="125"/>
      <c r="AP982" s="126"/>
      <c r="AQ982" s="123"/>
      <c r="AR982" s="112"/>
      <c r="AS982" s="119">
        <f t="shared" si="613"/>
        <v>0</v>
      </c>
      <c r="AT982" s="124"/>
      <c r="AU982" s="115">
        <f>IFERROR(IF(AT982="",0,(SUMIF($G$3:AS$3,"金额-入",$G982:AS982)-SUMIF($G$3:AS$3,"金额-出",$G982:AS982))/(SUMIF($G$3:AS$3,"数量-入",$G982:AS982)-SUMIF($G$3:AS$3,"数量-出",$G982:AS982))),0)</f>
        <v>0</v>
      </c>
      <c r="AV982" s="115">
        <f t="shared" si="614"/>
        <v>0</v>
      </c>
      <c r="AW982" s="125"/>
      <c r="AX982" s="126"/>
      <c r="AY982" s="123"/>
      <c r="AZ982" s="112"/>
      <c r="BA982" s="119">
        <f t="shared" si="615"/>
        <v>0</v>
      </c>
      <c r="BB982" s="124"/>
      <c r="BC982" s="115">
        <f>IFERROR(IF(BB982="",0,(SUMIF($G$3:BA$3,"金额-入",$G982:BA982)-SUMIF($G$3:BA$3,"金额-出",$G982:BA982))/(SUMIF($G$3:BA$3,"数量-入",$G982:BA982)-SUMIF($G$3:BA$3,"数量-出",$G982:BA982))),0)</f>
        <v>0</v>
      </c>
      <c r="BD982" s="115">
        <f t="shared" si="616"/>
        <v>0</v>
      </c>
      <c r="BE982" s="125"/>
      <c r="BF982" s="126"/>
      <c r="BG982" s="123"/>
      <c r="BH982" s="112"/>
      <c r="BI982" s="119">
        <f t="shared" si="617"/>
        <v>0</v>
      </c>
      <c r="BJ982" s="124"/>
      <c r="BK982" s="115">
        <f>IFERROR(IF(BJ982="",0,(SUMIF($G$3:BI$3,"金额-入",$G982:BI982)-SUMIF($G$3:BI$3,"金额-出",$G982:BI982))/(SUMIF($G$3:BI$3,"数量-入",$G982:BI982)-SUMIF($G$3:BI$3,"数量-出",$G982:BI982))),0)</f>
        <v>0</v>
      </c>
      <c r="BL982" s="115">
        <f t="shared" si="618"/>
        <v>0</v>
      </c>
      <c r="BM982" s="125"/>
      <c r="BN982" s="126"/>
      <c r="BO982" s="123"/>
      <c r="BP982" s="112"/>
      <c r="BQ982" s="119">
        <f t="shared" si="619"/>
        <v>0</v>
      </c>
      <c r="BR982" s="124"/>
      <c r="BS982" s="115">
        <f>IFERROR(IF(BR982="",0,(SUMIF($G$3:BQ$3,"金额-入",$G982:BQ982)-SUMIF($G$3:BQ$3,"金额-出",$G982:BQ982))/(SUMIF($G$3:BQ$3,"数量-入",$G982:BQ982)-SUMIF($G$3:BQ$3,"数量-出",$G982:BQ982))),0)</f>
        <v>0</v>
      </c>
      <c r="BT982" s="115">
        <f t="shared" si="620"/>
        <v>0</v>
      </c>
      <c r="BU982" s="125"/>
      <c r="BV982" s="126"/>
      <c r="BW982" s="123"/>
      <c r="BX982" s="112"/>
      <c r="BY982" s="119">
        <f t="shared" si="621"/>
        <v>0</v>
      </c>
      <c r="BZ982" s="124"/>
      <c r="CA982" s="115">
        <f>IFERROR(IF(BZ982="",0,(SUMIF($G$3:BY$3,"金额-入",$G982:BY982)-SUMIF($G$3:BY$3,"金额-出",$G982:BY982))/(SUMIF($G$3:BY$3,"数量-入",$G982:BY982)-SUMIF($G$3:BY$3,"数量-出",$G982:BY982))),0)</f>
        <v>0</v>
      </c>
      <c r="CB982" s="115">
        <f t="shared" si="622"/>
        <v>0</v>
      </c>
      <c r="CC982" s="125"/>
      <c r="CD982" s="126"/>
      <c r="CE982" s="123"/>
      <c r="CF982" s="112"/>
      <c r="CG982" s="119">
        <f t="shared" si="623"/>
        <v>0</v>
      </c>
      <c r="CH982" s="124"/>
      <c r="CI982" s="115">
        <f>IFERROR(IF(CH982="",0,(SUMIF($G$3:CG$3,"金额-入",$G982:CG982)-SUMIF($G$3:CG$3,"金额-出",$G982:CG982))/(SUMIF($G$3:CG$3,"数量-入",$G982:CG982)-SUMIF($G$3:CG$3,"数量-出",$G982:CG982))),0)</f>
        <v>0</v>
      </c>
      <c r="CJ982" s="115">
        <f t="shared" si="624"/>
        <v>0</v>
      </c>
      <c r="CK982" s="125"/>
      <c r="CL982" s="126"/>
      <c r="CM982" s="123"/>
      <c r="CN982" s="112"/>
      <c r="CO982" s="119">
        <f t="shared" si="625"/>
        <v>0</v>
      </c>
      <c r="CP982" s="124"/>
      <c r="CQ982" s="115">
        <f>IFERROR(IF(CP982="",0,(SUMIF($G$3:CO$3,"金额-入",$G982:CO982)-SUMIF($G$3:CO$3,"金额-出",$G982:CO982))/(SUMIF($G$3:CO$3,"数量-入",$G982:CO982)-SUMIF($G$3:CO$3,"数量-出",$G982:CO982))),0)</f>
        <v>0</v>
      </c>
      <c r="CR982" s="115">
        <f t="shared" si="626"/>
        <v>0</v>
      </c>
      <c r="CS982" s="125"/>
      <c r="CT982" s="126"/>
      <c r="CU982" s="123"/>
      <c r="CV982" s="112"/>
      <c r="CW982" s="119">
        <f t="shared" si="627"/>
        <v>0</v>
      </c>
      <c r="CX982" s="124"/>
      <c r="CY982" s="115">
        <f>IFERROR(IF(CX982="",0,(SUMIF($G$3:CW$3,"金额-入",$G982:CW982)-SUMIF($G$3:CW$3,"金额-出",$G982:CW982))/(SUMIF($G$3:CW$3,"数量-入",$G982:CW982)-SUMIF($G$3:CW$3,"数量-出",$G982:CW982))),0)</f>
        <v>0</v>
      </c>
      <c r="CZ982" s="115">
        <f t="shared" si="628"/>
        <v>0</v>
      </c>
      <c r="DA982" s="125"/>
      <c r="DB982" s="126"/>
      <c r="DC982" s="123"/>
      <c r="DD982" s="112"/>
      <c r="DE982" s="119">
        <f t="shared" si="629"/>
        <v>0</v>
      </c>
      <c r="DF982" s="124"/>
      <c r="DG982" s="115">
        <f>IFERROR(IF(DF982="",0,(SUMIF($G$3:DE$3,"金额-入",$G982:DE982)-SUMIF($G$3:DE$3,"金额-出",$G982:DE982))/(SUMIF($G$3:DE$3,"数量-入",$G982:DE982)-SUMIF($G$3:DE$3,"数量-出",$G982:DE982))),0)</f>
        <v>0</v>
      </c>
      <c r="DH982" s="115">
        <f t="shared" si="630"/>
        <v>0</v>
      </c>
      <c r="DI982" s="125"/>
      <c r="DJ982" s="126"/>
      <c r="DK982" s="109">
        <f t="array" ref="DK982">MIN(IF(($G$3:$DJ$3="单价")*(G982:DJ982&lt;&gt;0),G982:DJ982))</f>
        <v>0</v>
      </c>
      <c r="DL982" s="97">
        <f t="array" ref="DL982">MAX(IF($G$3:$DJ$3="单价",G982:DJ982))</f>
        <v>0</v>
      </c>
      <c r="DM982" s="115">
        <f t="shared" si="631"/>
        <v>0</v>
      </c>
      <c r="DN982" s="127"/>
      <c r="DO982" s="2"/>
      <c r="DP982" s="11">
        <f t="shared" si="632"/>
        <v>0</v>
      </c>
      <c r="DQ982" s="11">
        <f t="shared" si="633"/>
        <v>0</v>
      </c>
      <c r="DR982" s="11"/>
      <c r="DS982" s="11"/>
      <c r="DT982" s="11"/>
      <c r="DU982" s="2"/>
      <c r="DV982" s="2"/>
      <c r="DW982" s="2"/>
      <c r="DX982" s="2"/>
      <c r="DY982" s="2"/>
    </row>
    <row r="983" spans="1:129" ht="18" hidden="1" customHeight="1" outlineLevel="1" x14ac:dyDescent="0.15">
      <c r="A983" s="2"/>
      <c r="B983" s="53">
        <f t="shared" si="596"/>
        <v>979</v>
      </c>
      <c r="C983" s="5"/>
      <c r="D983" s="6"/>
      <c r="E983" s="7"/>
      <c r="F983" s="8"/>
      <c r="G983" s="111"/>
      <c r="H983" s="112"/>
      <c r="I983" s="113">
        <f t="shared" si="599"/>
        <v>0</v>
      </c>
      <c r="J983" s="114">
        <f t="shared" si="600"/>
        <v>0</v>
      </c>
      <c r="K983" s="115">
        <f t="shared" si="597"/>
        <v>0</v>
      </c>
      <c r="L983" s="113">
        <f t="shared" si="601"/>
        <v>0</v>
      </c>
      <c r="M983" s="114">
        <f t="shared" si="602"/>
        <v>0</v>
      </c>
      <c r="N983" s="115">
        <f t="shared" si="598"/>
        <v>0</v>
      </c>
      <c r="O983" s="113">
        <f t="shared" si="603"/>
        <v>0</v>
      </c>
      <c r="P983" s="116">
        <f t="shared" si="604"/>
        <v>0</v>
      </c>
      <c r="Q983" s="117">
        <f t="shared" si="605"/>
        <v>0</v>
      </c>
      <c r="R983" s="118">
        <f t="shared" si="606"/>
        <v>0</v>
      </c>
      <c r="S983" s="111"/>
      <c r="T983" s="112"/>
      <c r="U983" s="119">
        <f t="shared" si="607"/>
        <v>0</v>
      </c>
      <c r="V983" s="120"/>
      <c r="W983" s="115">
        <f>IFERROR(IF(V983="",0,(SUMIF($G$3:U$3,"金额-入",$G983:U983)-SUMIF($G$3:U$3,"金额-出",$G983:U983))/(SUMIF($G$3:U$3,"数量-入",$G983:U983)-SUMIF($G$3:U$3,"数量-出",$G983:U983))),0)</f>
        <v>0</v>
      </c>
      <c r="X983" s="115">
        <f t="shared" si="608"/>
        <v>0</v>
      </c>
      <c r="Y983" s="121"/>
      <c r="Z983" s="122"/>
      <c r="AA983" s="111"/>
      <c r="AB983" s="112"/>
      <c r="AC983" s="119">
        <f t="shared" si="609"/>
        <v>0</v>
      </c>
      <c r="AD983" s="120"/>
      <c r="AE983" s="115">
        <f>IFERROR(IF(AD983="",0,(SUMIF($G$3:AC$3,"金额-入",$G983:AC983)-SUMIF($G$3:AC$3,"金额-出",$G983:AC983))/(SUMIF($G$3:AC$3,"数量-入",$G983:AC983)-SUMIF($G$3:AC$3,"数量-出",$G983:AC983))),0)</f>
        <v>0</v>
      </c>
      <c r="AF983" s="115">
        <f t="shared" si="610"/>
        <v>0</v>
      </c>
      <c r="AG983" s="121"/>
      <c r="AH983" s="122"/>
      <c r="AI983" s="123"/>
      <c r="AJ983" s="112"/>
      <c r="AK983" s="119">
        <f t="shared" si="611"/>
        <v>0</v>
      </c>
      <c r="AL983" s="124"/>
      <c r="AM983" s="115">
        <f>IFERROR(IF(AL983="",0,(SUMIF($G$3:AK$3,"金额-入",$G983:AK983)-SUMIF($G$3:AK$3,"金额-出",$G983:AK983))/(SUMIF($G$3:AK$3,"数量-入",$G983:AK983)-SUMIF($G$3:AK$3,"数量-出",$G983:AK983))),0)</f>
        <v>0</v>
      </c>
      <c r="AN983" s="115">
        <f t="shared" si="612"/>
        <v>0</v>
      </c>
      <c r="AO983" s="125"/>
      <c r="AP983" s="126"/>
      <c r="AQ983" s="123"/>
      <c r="AR983" s="112"/>
      <c r="AS983" s="119">
        <f t="shared" si="613"/>
        <v>0</v>
      </c>
      <c r="AT983" s="124"/>
      <c r="AU983" s="115">
        <f>IFERROR(IF(AT983="",0,(SUMIF($G$3:AS$3,"金额-入",$G983:AS983)-SUMIF($G$3:AS$3,"金额-出",$G983:AS983))/(SUMIF($G$3:AS$3,"数量-入",$G983:AS983)-SUMIF($G$3:AS$3,"数量-出",$G983:AS983))),0)</f>
        <v>0</v>
      </c>
      <c r="AV983" s="115">
        <f t="shared" si="614"/>
        <v>0</v>
      </c>
      <c r="AW983" s="125"/>
      <c r="AX983" s="126"/>
      <c r="AY983" s="123"/>
      <c r="AZ983" s="112"/>
      <c r="BA983" s="119">
        <f t="shared" si="615"/>
        <v>0</v>
      </c>
      <c r="BB983" s="124"/>
      <c r="BC983" s="115">
        <f>IFERROR(IF(BB983="",0,(SUMIF($G$3:BA$3,"金额-入",$G983:BA983)-SUMIF($G$3:BA$3,"金额-出",$G983:BA983))/(SUMIF($G$3:BA$3,"数量-入",$G983:BA983)-SUMIF($G$3:BA$3,"数量-出",$G983:BA983))),0)</f>
        <v>0</v>
      </c>
      <c r="BD983" s="115">
        <f t="shared" si="616"/>
        <v>0</v>
      </c>
      <c r="BE983" s="125"/>
      <c r="BF983" s="126"/>
      <c r="BG983" s="123"/>
      <c r="BH983" s="112"/>
      <c r="BI983" s="119">
        <f t="shared" si="617"/>
        <v>0</v>
      </c>
      <c r="BJ983" s="124"/>
      <c r="BK983" s="115">
        <f>IFERROR(IF(BJ983="",0,(SUMIF($G$3:BI$3,"金额-入",$G983:BI983)-SUMIF($G$3:BI$3,"金额-出",$G983:BI983))/(SUMIF($G$3:BI$3,"数量-入",$G983:BI983)-SUMIF($G$3:BI$3,"数量-出",$G983:BI983))),0)</f>
        <v>0</v>
      </c>
      <c r="BL983" s="115">
        <f t="shared" si="618"/>
        <v>0</v>
      </c>
      <c r="BM983" s="125"/>
      <c r="BN983" s="126"/>
      <c r="BO983" s="123"/>
      <c r="BP983" s="112"/>
      <c r="BQ983" s="119">
        <f t="shared" si="619"/>
        <v>0</v>
      </c>
      <c r="BR983" s="124"/>
      <c r="BS983" s="115">
        <f>IFERROR(IF(BR983="",0,(SUMIF($G$3:BQ$3,"金额-入",$G983:BQ983)-SUMIF($G$3:BQ$3,"金额-出",$G983:BQ983))/(SUMIF($G$3:BQ$3,"数量-入",$G983:BQ983)-SUMIF($G$3:BQ$3,"数量-出",$G983:BQ983))),0)</f>
        <v>0</v>
      </c>
      <c r="BT983" s="115">
        <f t="shared" si="620"/>
        <v>0</v>
      </c>
      <c r="BU983" s="125"/>
      <c r="BV983" s="126"/>
      <c r="BW983" s="123"/>
      <c r="BX983" s="112"/>
      <c r="BY983" s="119">
        <f t="shared" si="621"/>
        <v>0</v>
      </c>
      <c r="BZ983" s="124"/>
      <c r="CA983" s="115">
        <f>IFERROR(IF(BZ983="",0,(SUMIF($G$3:BY$3,"金额-入",$G983:BY983)-SUMIF($G$3:BY$3,"金额-出",$G983:BY983))/(SUMIF($G$3:BY$3,"数量-入",$G983:BY983)-SUMIF($G$3:BY$3,"数量-出",$G983:BY983))),0)</f>
        <v>0</v>
      </c>
      <c r="CB983" s="115">
        <f t="shared" si="622"/>
        <v>0</v>
      </c>
      <c r="CC983" s="125"/>
      <c r="CD983" s="126"/>
      <c r="CE983" s="123"/>
      <c r="CF983" s="112"/>
      <c r="CG983" s="119">
        <f t="shared" si="623"/>
        <v>0</v>
      </c>
      <c r="CH983" s="124"/>
      <c r="CI983" s="115">
        <f>IFERROR(IF(CH983="",0,(SUMIF($G$3:CG$3,"金额-入",$G983:CG983)-SUMIF($G$3:CG$3,"金额-出",$G983:CG983))/(SUMIF($G$3:CG$3,"数量-入",$G983:CG983)-SUMIF($G$3:CG$3,"数量-出",$G983:CG983))),0)</f>
        <v>0</v>
      </c>
      <c r="CJ983" s="115">
        <f t="shared" si="624"/>
        <v>0</v>
      </c>
      <c r="CK983" s="125"/>
      <c r="CL983" s="126"/>
      <c r="CM983" s="123"/>
      <c r="CN983" s="112"/>
      <c r="CO983" s="119">
        <f t="shared" si="625"/>
        <v>0</v>
      </c>
      <c r="CP983" s="124"/>
      <c r="CQ983" s="115">
        <f>IFERROR(IF(CP983="",0,(SUMIF($G$3:CO$3,"金额-入",$G983:CO983)-SUMIF($G$3:CO$3,"金额-出",$G983:CO983))/(SUMIF($G$3:CO$3,"数量-入",$G983:CO983)-SUMIF($G$3:CO$3,"数量-出",$G983:CO983))),0)</f>
        <v>0</v>
      </c>
      <c r="CR983" s="115">
        <f t="shared" si="626"/>
        <v>0</v>
      </c>
      <c r="CS983" s="125"/>
      <c r="CT983" s="126"/>
      <c r="CU983" s="123"/>
      <c r="CV983" s="112"/>
      <c r="CW983" s="119">
        <f t="shared" si="627"/>
        <v>0</v>
      </c>
      <c r="CX983" s="124"/>
      <c r="CY983" s="115">
        <f>IFERROR(IF(CX983="",0,(SUMIF($G$3:CW$3,"金额-入",$G983:CW983)-SUMIF($G$3:CW$3,"金额-出",$G983:CW983))/(SUMIF($G$3:CW$3,"数量-入",$G983:CW983)-SUMIF($G$3:CW$3,"数量-出",$G983:CW983))),0)</f>
        <v>0</v>
      </c>
      <c r="CZ983" s="115">
        <f t="shared" si="628"/>
        <v>0</v>
      </c>
      <c r="DA983" s="125"/>
      <c r="DB983" s="126"/>
      <c r="DC983" s="123"/>
      <c r="DD983" s="112"/>
      <c r="DE983" s="119">
        <f t="shared" si="629"/>
        <v>0</v>
      </c>
      <c r="DF983" s="124"/>
      <c r="DG983" s="115">
        <f>IFERROR(IF(DF983="",0,(SUMIF($G$3:DE$3,"金额-入",$G983:DE983)-SUMIF($G$3:DE$3,"金额-出",$G983:DE983))/(SUMIF($G$3:DE$3,"数量-入",$G983:DE983)-SUMIF($G$3:DE$3,"数量-出",$G983:DE983))),0)</f>
        <v>0</v>
      </c>
      <c r="DH983" s="115">
        <f t="shared" si="630"/>
        <v>0</v>
      </c>
      <c r="DI983" s="125"/>
      <c r="DJ983" s="126"/>
      <c r="DK983" s="109">
        <f t="array" ref="DK983">MIN(IF(($G$3:$DJ$3="单价")*(G983:DJ983&lt;&gt;0),G983:DJ983))</f>
        <v>0</v>
      </c>
      <c r="DL983" s="97">
        <f t="array" ref="DL983">MAX(IF($G$3:$DJ$3="单价",G983:DJ983))</f>
        <v>0</v>
      </c>
      <c r="DM983" s="115">
        <f t="shared" si="631"/>
        <v>0</v>
      </c>
      <c r="DN983" s="127"/>
      <c r="DO983" s="2"/>
      <c r="DP983" s="11">
        <f t="shared" si="632"/>
        <v>0</v>
      </c>
      <c r="DQ983" s="11">
        <f t="shared" si="633"/>
        <v>0</v>
      </c>
      <c r="DR983" s="11"/>
      <c r="DS983" s="11"/>
      <c r="DT983" s="11"/>
      <c r="DU983" s="2"/>
      <c r="DV983" s="2"/>
      <c r="DW983" s="2"/>
      <c r="DX983" s="2"/>
      <c r="DY983" s="2"/>
    </row>
    <row r="984" spans="1:129" ht="18" hidden="1" customHeight="1" outlineLevel="1" x14ac:dyDescent="0.15">
      <c r="A984" s="2"/>
      <c r="B984" s="53">
        <f t="shared" si="596"/>
        <v>980</v>
      </c>
      <c r="C984" s="5"/>
      <c r="D984" s="6"/>
      <c r="E984" s="7"/>
      <c r="F984" s="8"/>
      <c r="G984" s="111"/>
      <c r="H984" s="112"/>
      <c r="I984" s="113">
        <f t="shared" si="599"/>
        <v>0</v>
      </c>
      <c r="J984" s="114">
        <f t="shared" si="600"/>
        <v>0</v>
      </c>
      <c r="K984" s="115">
        <f t="shared" si="597"/>
        <v>0</v>
      </c>
      <c r="L984" s="113">
        <f t="shared" si="601"/>
        <v>0</v>
      </c>
      <c r="M984" s="114">
        <f t="shared" si="602"/>
        <v>0</v>
      </c>
      <c r="N984" s="115">
        <f t="shared" si="598"/>
        <v>0</v>
      </c>
      <c r="O984" s="113">
        <f t="shared" si="603"/>
        <v>0</v>
      </c>
      <c r="P984" s="116">
        <f t="shared" si="604"/>
        <v>0</v>
      </c>
      <c r="Q984" s="117">
        <f t="shared" si="605"/>
        <v>0</v>
      </c>
      <c r="R984" s="118">
        <f t="shared" si="606"/>
        <v>0</v>
      </c>
      <c r="S984" s="111"/>
      <c r="T984" s="112"/>
      <c r="U984" s="119">
        <f t="shared" si="607"/>
        <v>0</v>
      </c>
      <c r="V984" s="120"/>
      <c r="W984" s="115">
        <f>IFERROR(IF(V984="",0,(SUMIF($G$3:U$3,"金额-入",$G984:U984)-SUMIF($G$3:U$3,"金额-出",$G984:U984))/(SUMIF($G$3:U$3,"数量-入",$G984:U984)-SUMIF($G$3:U$3,"数量-出",$G984:U984))),0)</f>
        <v>0</v>
      </c>
      <c r="X984" s="115">
        <f t="shared" si="608"/>
        <v>0</v>
      </c>
      <c r="Y984" s="121"/>
      <c r="Z984" s="122"/>
      <c r="AA984" s="111"/>
      <c r="AB984" s="112"/>
      <c r="AC984" s="119">
        <f t="shared" si="609"/>
        <v>0</v>
      </c>
      <c r="AD984" s="120"/>
      <c r="AE984" s="115">
        <f>IFERROR(IF(AD984="",0,(SUMIF($G$3:AC$3,"金额-入",$G984:AC984)-SUMIF($G$3:AC$3,"金额-出",$G984:AC984))/(SUMIF($G$3:AC$3,"数量-入",$G984:AC984)-SUMIF($G$3:AC$3,"数量-出",$G984:AC984))),0)</f>
        <v>0</v>
      </c>
      <c r="AF984" s="115">
        <f t="shared" si="610"/>
        <v>0</v>
      </c>
      <c r="AG984" s="121"/>
      <c r="AH984" s="122"/>
      <c r="AI984" s="123"/>
      <c r="AJ984" s="112"/>
      <c r="AK984" s="119">
        <f t="shared" si="611"/>
        <v>0</v>
      </c>
      <c r="AL984" s="124"/>
      <c r="AM984" s="115">
        <f>IFERROR(IF(AL984="",0,(SUMIF($G$3:AK$3,"金额-入",$G984:AK984)-SUMIF($G$3:AK$3,"金额-出",$G984:AK984))/(SUMIF($G$3:AK$3,"数量-入",$G984:AK984)-SUMIF($G$3:AK$3,"数量-出",$G984:AK984))),0)</f>
        <v>0</v>
      </c>
      <c r="AN984" s="115">
        <f t="shared" si="612"/>
        <v>0</v>
      </c>
      <c r="AO984" s="125"/>
      <c r="AP984" s="126"/>
      <c r="AQ984" s="123"/>
      <c r="AR984" s="112"/>
      <c r="AS984" s="119">
        <f t="shared" si="613"/>
        <v>0</v>
      </c>
      <c r="AT984" s="124"/>
      <c r="AU984" s="115">
        <f>IFERROR(IF(AT984="",0,(SUMIF($G$3:AS$3,"金额-入",$G984:AS984)-SUMIF($G$3:AS$3,"金额-出",$G984:AS984))/(SUMIF($G$3:AS$3,"数量-入",$G984:AS984)-SUMIF($G$3:AS$3,"数量-出",$G984:AS984))),0)</f>
        <v>0</v>
      </c>
      <c r="AV984" s="115">
        <f t="shared" si="614"/>
        <v>0</v>
      </c>
      <c r="AW984" s="125"/>
      <c r="AX984" s="126"/>
      <c r="AY984" s="123"/>
      <c r="AZ984" s="112"/>
      <c r="BA984" s="119">
        <f t="shared" si="615"/>
        <v>0</v>
      </c>
      <c r="BB984" s="124"/>
      <c r="BC984" s="115">
        <f>IFERROR(IF(BB984="",0,(SUMIF($G$3:BA$3,"金额-入",$G984:BA984)-SUMIF($G$3:BA$3,"金额-出",$G984:BA984))/(SUMIF($G$3:BA$3,"数量-入",$G984:BA984)-SUMIF($G$3:BA$3,"数量-出",$G984:BA984))),0)</f>
        <v>0</v>
      </c>
      <c r="BD984" s="115">
        <f t="shared" si="616"/>
        <v>0</v>
      </c>
      <c r="BE984" s="125"/>
      <c r="BF984" s="126"/>
      <c r="BG984" s="123"/>
      <c r="BH984" s="112"/>
      <c r="BI984" s="119">
        <f t="shared" si="617"/>
        <v>0</v>
      </c>
      <c r="BJ984" s="124"/>
      <c r="BK984" s="115">
        <f>IFERROR(IF(BJ984="",0,(SUMIF($G$3:BI$3,"金额-入",$G984:BI984)-SUMIF($G$3:BI$3,"金额-出",$G984:BI984))/(SUMIF($G$3:BI$3,"数量-入",$G984:BI984)-SUMIF($G$3:BI$3,"数量-出",$G984:BI984))),0)</f>
        <v>0</v>
      </c>
      <c r="BL984" s="115">
        <f t="shared" si="618"/>
        <v>0</v>
      </c>
      <c r="BM984" s="125"/>
      <c r="BN984" s="126"/>
      <c r="BO984" s="123"/>
      <c r="BP984" s="112"/>
      <c r="BQ984" s="119">
        <f t="shared" si="619"/>
        <v>0</v>
      </c>
      <c r="BR984" s="124"/>
      <c r="BS984" s="115">
        <f>IFERROR(IF(BR984="",0,(SUMIF($G$3:BQ$3,"金额-入",$G984:BQ984)-SUMIF($G$3:BQ$3,"金额-出",$G984:BQ984))/(SUMIF($G$3:BQ$3,"数量-入",$G984:BQ984)-SUMIF($G$3:BQ$3,"数量-出",$G984:BQ984))),0)</f>
        <v>0</v>
      </c>
      <c r="BT984" s="115">
        <f t="shared" si="620"/>
        <v>0</v>
      </c>
      <c r="BU984" s="125"/>
      <c r="BV984" s="126"/>
      <c r="BW984" s="123"/>
      <c r="BX984" s="112"/>
      <c r="BY984" s="119">
        <f t="shared" si="621"/>
        <v>0</v>
      </c>
      <c r="BZ984" s="124"/>
      <c r="CA984" s="115">
        <f>IFERROR(IF(BZ984="",0,(SUMIF($G$3:BY$3,"金额-入",$G984:BY984)-SUMIF($G$3:BY$3,"金额-出",$G984:BY984))/(SUMIF($G$3:BY$3,"数量-入",$G984:BY984)-SUMIF($G$3:BY$3,"数量-出",$G984:BY984))),0)</f>
        <v>0</v>
      </c>
      <c r="CB984" s="115">
        <f t="shared" si="622"/>
        <v>0</v>
      </c>
      <c r="CC984" s="125"/>
      <c r="CD984" s="126"/>
      <c r="CE984" s="123"/>
      <c r="CF984" s="112"/>
      <c r="CG984" s="119">
        <f t="shared" si="623"/>
        <v>0</v>
      </c>
      <c r="CH984" s="124"/>
      <c r="CI984" s="115">
        <f>IFERROR(IF(CH984="",0,(SUMIF($G$3:CG$3,"金额-入",$G984:CG984)-SUMIF($G$3:CG$3,"金额-出",$G984:CG984))/(SUMIF($G$3:CG$3,"数量-入",$G984:CG984)-SUMIF($G$3:CG$3,"数量-出",$G984:CG984))),0)</f>
        <v>0</v>
      </c>
      <c r="CJ984" s="115">
        <f t="shared" si="624"/>
        <v>0</v>
      </c>
      <c r="CK984" s="125"/>
      <c r="CL984" s="126"/>
      <c r="CM984" s="123"/>
      <c r="CN984" s="112"/>
      <c r="CO984" s="119">
        <f t="shared" si="625"/>
        <v>0</v>
      </c>
      <c r="CP984" s="124"/>
      <c r="CQ984" s="115">
        <f>IFERROR(IF(CP984="",0,(SUMIF($G$3:CO$3,"金额-入",$G984:CO984)-SUMIF($G$3:CO$3,"金额-出",$G984:CO984))/(SUMIF($G$3:CO$3,"数量-入",$G984:CO984)-SUMIF($G$3:CO$3,"数量-出",$G984:CO984))),0)</f>
        <v>0</v>
      </c>
      <c r="CR984" s="115">
        <f t="shared" si="626"/>
        <v>0</v>
      </c>
      <c r="CS984" s="125"/>
      <c r="CT984" s="126"/>
      <c r="CU984" s="123"/>
      <c r="CV984" s="112"/>
      <c r="CW984" s="119">
        <f t="shared" si="627"/>
        <v>0</v>
      </c>
      <c r="CX984" s="124"/>
      <c r="CY984" s="115">
        <f>IFERROR(IF(CX984="",0,(SUMIF($G$3:CW$3,"金额-入",$G984:CW984)-SUMIF($G$3:CW$3,"金额-出",$G984:CW984))/(SUMIF($G$3:CW$3,"数量-入",$G984:CW984)-SUMIF($G$3:CW$3,"数量-出",$G984:CW984))),0)</f>
        <v>0</v>
      </c>
      <c r="CZ984" s="115">
        <f t="shared" si="628"/>
        <v>0</v>
      </c>
      <c r="DA984" s="125"/>
      <c r="DB984" s="126"/>
      <c r="DC984" s="123"/>
      <c r="DD984" s="112"/>
      <c r="DE984" s="119">
        <f t="shared" si="629"/>
        <v>0</v>
      </c>
      <c r="DF984" s="124"/>
      <c r="DG984" s="115">
        <f>IFERROR(IF(DF984="",0,(SUMIF($G$3:DE$3,"金额-入",$G984:DE984)-SUMIF($G$3:DE$3,"金额-出",$G984:DE984))/(SUMIF($G$3:DE$3,"数量-入",$G984:DE984)-SUMIF($G$3:DE$3,"数量-出",$G984:DE984))),0)</f>
        <v>0</v>
      </c>
      <c r="DH984" s="115">
        <f t="shared" si="630"/>
        <v>0</v>
      </c>
      <c r="DI984" s="125"/>
      <c r="DJ984" s="126"/>
      <c r="DK984" s="109">
        <f t="array" ref="DK984">MIN(IF(($G$3:$DJ$3="单价")*(G984:DJ984&lt;&gt;0),G984:DJ984))</f>
        <v>0</v>
      </c>
      <c r="DL984" s="97">
        <f t="array" ref="DL984">MAX(IF($G$3:$DJ$3="单价",G984:DJ984))</f>
        <v>0</v>
      </c>
      <c r="DM984" s="115">
        <f t="shared" si="631"/>
        <v>0</v>
      </c>
      <c r="DN984" s="127"/>
      <c r="DO984" s="2"/>
      <c r="DP984" s="11">
        <f t="shared" si="632"/>
        <v>0</v>
      </c>
      <c r="DQ984" s="11">
        <f t="shared" si="633"/>
        <v>0</v>
      </c>
      <c r="DR984" s="11"/>
      <c r="DS984" s="11"/>
      <c r="DT984" s="11"/>
      <c r="DU984" s="2"/>
      <c r="DV984" s="2"/>
      <c r="DW984" s="2"/>
      <c r="DX984" s="2"/>
      <c r="DY984" s="2"/>
    </row>
    <row r="985" spans="1:129" ht="18" hidden="1" customHeight="1" outlineLevel="1" x14ac:dyDescent="0.15">
      <c r="A985" s="2"/>
      <c r="B985" s="53">
        <f t="shared" si="596"/>
        <v>981</v>
      </c>
      <c r="C985" s="5"/>
      <c r="D985" s="6"/>
      <c r="E985" s="7"/>
      <c r="F985" s="8"/>
      <c r="G985" s="111"/>
      <c r="H985" s="112"/>
      <c r="I985" s="113">
        <f t="shared" si="599"/>
        <v>0</v>
      </c>
      <c r="J985" s="114">
        <f t="shared" si="600"/>
        <v>0</v>
      </c>
      <c r="K985" s="115">
        <f t="shared" si="597"/>
        <v>0</v>
      </c>
      <c r="L985" s="113">
        <f t="shared" si="601"/>
        <v>0</v>
      </c>
      <c r="M985" s="114">
        <f t="shared" si="602"/>
        <v>0</v>
      </c>
      <c r="N985" s="115">
        <f t="shared" si="598"/>
        <v>0</v>
      </c>
      <c r="O985" s="113">
        <f t="shared" si="603"/>
        <v>0</v>
      </c>
      <c r="P985" s="116">
        <f t="shared" si="604"/>
        <v>0</v>
      </c>
      <c r="Q985" s="117">
        <f t="shared" si="605"/>
        <v>0</v>
      </c>
      <c r="R985" s="118">
        <f t="shared" si="606"/>
        <v>0</v>
      </c>
      <c r="S985" s="111"/>
      <c r="T985" s="112"/>
      <c r="U985" s="119">
        <f t="shared" si="607"/>
        <v>0</v>
      </c>
      <c r="V985" s="120"/>
      <c r="W985" s="115">
        <f>IFERROR(IF(V985="",0,(SUMIF($G$3:U$3,"金额-入",$G985:U985)-SUMIF($G$3:U$3,"金额-出",$G985:U985))/(SUMIF($G$3:U$3,"数量-入",$G985:U985)-SUMIF($G$3:U$3,"数量-出",$G985:U985))),0)</f>
        <v>0</v>
      </c>
      <c r="X985" s="115">
        <f t="shared" si="608"/>
        <v>0</v>
      </c>
      <c r="Y985" s="121"/>
      <c r="Z985" s="122"/>
      <c r="AA985" s="111"/>
      <c r="AB985" s="112"/>
      <c r="AC985" s="119">
        <f t="shared" si="609"/>
        <v>0</v>
      </c>
      <c r="AD985" s="120"/>
      <c r="AE985" s="115">
        <f>IFERROR(IF(AD985="",0,(SUMIF($G$3:AC$3,"金额-入",$G985:AC985)-SUMIF($G$3:AC$3,"金额-出",$G985:AC985))/(SUMIF($G$3:AC$3,"数量-入",$G985:AC985)-SUMIF($G$3:AC$3,"数量-出",$G985:AC985))),0)</f>
        <v>0</v>
      </c>
      <c r="AF985" s="115">
        <f t="shared" si="610"/>
        <v>0</v>
      </c>
      <c r="AG985" s="121"/>
      <c r="AH985" s="122"/>
      <c r="AI985" s="123"/>
      <c r="AJ985" s="112"/>
      <c r="AK985" s="119">
        <f t="shared" si="611"/>
        <v>0</v>
      </c>
      <c r="AL985" s="124"/>
      <c r="AM985" s="115">
        <f>IFERROR(IF(AL985="",0,(SUMIF($G$3:AK$3,"金额-入",$G985:AK985)-SUMIF($G$3:AK$3,"金额-出",$G985:AK985))/(SUMIF($G$3:AK$3,"数量-入",$G985:AK985)-SUMIF($G$3:AK$3,"数量-出",$G985:AK985))),0)</f>
        <v>0</v>
      </c>
      <c r="AN985" s="115">
        <f t="shared" si="612"/>
        <v>0</v>
      </c>
      <c r="AO985" s="125"/>
      <c r="AP985" s="126"/>
      <c r="AQ985" s="123"/>
      <c r="AR985" s="112"/>
      <c r="AS985" s="119">
        <f t="shared" si="613"/>
        <v>0</v>
      </c>
      <c r="AT985" s="124"/>
      <c r="AU985" s="115">
        <f>IFERROR(IF(AT985="",0,(SUMIF($G$3:AS$3,"金额-入",$G985:AS985)-SUMIF($G$3:AS$3,"金额-出",$G985:AS985))/(SUMIF($G$3:AS$3,"数量-入",$G985:AS985)-SUMIF($G$3:AS$3,"数量-出",$G985:AS985))),0)</f>
        <v>0</v>
      </c>
      <c r="AV985" s="115">
        <f t="shared" si="614"/>
        <v>0</v>
      </c>
      <c r="AW985" s="125"/>
      <c r="AX985" s="126"/>
      <c r="AY985" s="123"/>
      <c r="AZ985" s="112"/>
      <c r="BA985" s="119">
        <f t="shared" si="615"/>
        <v>0</v>
      </c>
      <c r="BB985" s="124"/>
      <c r="BC985" s="115">
        <f>IFERROR(IF(BB985="",0,(SUMIF($G$3:BA$3,"金额-入",$G985:BA985)-SUMIF($G$3:BA$3,"金额-出",$G985:BA985))/(SUMIF($G$3:BA$3,"数量-入",$G985:BA985)-SUMIF($G$3:BA$3,"数量-出",$G985:BA985))),0)</f>
        <v>0</v>
      </c>
      <c r="BD985" s="115">
        <f t="shared" si="616"/>
        <v>0</v>
      </c>
      <c r="BE985" s="125"/>
      <c r="BF985" s="126"/>
      <c r="BG985" s="123"/>
      <c r="BH985" s="112"/>
      <c r="BI985" s="119">
        <f t="shared" si="617"/>
        <v>0</v>
      </c>
      <c r="BJ985" s="124"/>
      <c r="BK985" s="115">
        <f>IFERROR(IF(BJ985="",0,(SUMIF($G$3:BI$3,"金额-入",$G985:BI985)-SUMIF($G$3:BI$3,"金额-出",$G985:BI985))/(SUMIF($G$3:BI$3,"数量-入",$G985:BI985)-SUMIF($G$3:BI$3,"数量-出",$G985:BI985))),0)</f>
        <v>0</v>
      </c>
      <c r="BL985" s="115">
        <f t="shared" si="618"/>
        <v>0</v>
      </c>
      <c r="BM985" s="125"/>
      <c r="BN985" s="126"/>
      <c r="BO985" s="123"/>
      <c r="BP985" s="112"/>
      <c r="BQ985" s="119">
        <f t="shared" si="619"/>
        <v>0</v>
      </c>
      <c r="BR985" s="124"/>
      <c r="BS985" s="115">
        <f>IFERROR(IF(BR985="",0,(SUMIF($G$3:BQ$3,"金额-入",$G985:BQ985)-SUMIF($G$3:BQ$3,"金额-出",$G985:BQ985))/(SUMIF($G$3:BQ$3,"数量-入",$G985:BQ985)-SUMIF($G$3:BQ$3,"数量-出",$G985:BQ985))),0)</f>
        <v>0</v>
      </c>
      <c r="BT985" s="115">
        <f t="shared" si="620"/>
        <v>0</v>
      </c>
      <c r="BU985" s="125"/>
      <c r="BV985" s="126"/>
      <c r="BW985" s="123"/>
      <c r="BX985" s="112"/>
      <c r="BY985" s="119">
        <f t="shared" si="621"/>
        <v>0</v>
      </c>
      <c r="BZ985" s="124"/>
      <c r="CA985" s="115">
        <f>IFERROR(IF(BZ985="",0,(SUMIF($G$3:BY$3,"金额-入",$G985:BY985)-SUMIF($G$3:BY$3,"金额-出",$G985:BY985))/(SUMIF($G$3:BY$3,"数量-入",$G985:BY985)-SUMIF($G$3:BY$3,"数量-出",$G985:BY985))),0)</f>
        <v>0</v>
      </c>
      <c r="CB985" s="115">
        <f t="shared" si="622"/>
        <v>0</v>
      </c>
      <c r="CC985" s="125"/>
      <c r="CD985" s="126"/>
      <c r="CE985" s="123"/>
      <c r="CF985" s="112"/>
      <c r="CG985" s="119">
        <f t="shared" si="623"/>
        <v>0</v>
      </c>
      <c r="CH985" s="124"/>
      <c r="CI985" s="115">
        <f>IFERROR(IF(CH985="",0,(SUMIF($G$3:CG$3,"金额-入",$G985:CG985)-SUMIF($G$3:CG$3,"金额-出",$G985:CG985))/(SUMIF($G$3:CG$3,"数量-入",$G985:CG985)-SUMIF($G$3:CG$3,"数量-出",$G985:CG985))),0)</f>
        <v>0</v>
      </c>
      <c r="CJ985" s="115">
        <f t="shared" si="624"/>
        <v>0</v>
      </c>
      <c r="CK985" s="125"/>
      <c r="CL985" s="126"/>
      <c r="CM985" s="123"/>
      <c r="CN985" s="112"/>
      <c r="CO985" s="119">
        <f t="shared" si="625"/>
        <v>0</v>
      </c>
      <c r="CP985" s="124"/>
      <c r="CQ985" s="115">
        <f>IFERROR(IF(CP985="",0,(SUMIF($G$3:CO$3,"金额-入",$G985:CO985)-SUMIF($G$3:CO$3,"金额-出",$G985:CO985))/(SUMIF($G$3:CO$3,"数量-入",$G985:CO985)-SUMIF($G$3:CO$3,"数量-出",$G985:CO985))),0)</f>
        <v>0</v>
      </c>
      <c r="CR985" s="115">
        <f t="shared" si="626"/>
        <v>0</v>
      </c>
      <c r="CS985" s="125"/>
      <c r="CT985" s="126"/>
      <c r="CU985" s="123"/>
      <c r="CV985" s="112"/>
      <c r="CW985" s="119">
        <f t="shared" si="627"/>
        <v>0</v>
      </c>
      <c r="CX985" s="124"/>
      <c r="CY985" s="115">
        <f>IFERROR(IF(CX985="",0,(SUMIF($G$3:CW$3,"金额-入",$G985:CW985)-SUMIF($G$3:CW$3,"金额-出",$G985:CW985))/(SUMIF($G$3:CW$3,"数量-入",$G985:CW985)-SUMIF($G$3:CW$3,"数量-出",$G985:CW985))),0)</f>
        <v>0</v>
      </c>
      <c r="CZ985" s="115">
        <f t="shared" si="628"/>
        <v>0</v>
      </c>
      <c r="DA985" s="125"/>
      <c r="DB985" s="126"/>
      <c r="DC985" s="123"/>
      <c r="DD985" s="112"/>
      <c r="DE985" s="119">
        <f t="shared" si="629"/>
        <v>0</v>
      </c>
      <c r="DF985" s="124"/>
      <c r="DG985" s="115">
        <f>IFERROR(IF(DF985="",0,(SUMIF($G$3:DE$3,"金额-入",$G985:DE985)-SUMIF($G$3:DE$3,"金额-出",$G985:DE985))/(SUMIF($G$3:DE$3,"数量-入",$G985:DE985)-SUMIF($G$3:DE$3,"数量-出",$G985:DE985))),0)</f>
        <v>0</v>
      </c>
      <c r="DH985" s="115">
        <f t="shared" si="630"/>
        <v>0</v>
      </c>
      <c r="DI985" s="125"/>
      <c r="DJ985" s="126"/>
      <c r="DK985" s="109">
        <f t="array" ref="DK985">MIN(IF(($G$3:$DJ$3="单价")*(G985:DJ985&lt;&gt;0),G985:DJ985))</f>
        <v>0</v>
      </c>
      <c r="DL985" s="97">
        <f t="array" ref="DL985">MAX(IF($G$3:$DJ$3="单价",G985:DJ985))</f>
        <v>0</v>
      </c>
      <c r="DM985" s="115">
        <f t="shared" si="631"/>
        <v>0</v>
      </c>
      <c r="DN985" s="127"/>
      <c r="DO985" s="2"/>
      <c r="DP985" s="11">
        <f t="shared" si="632"/>
        <v>0</v>
      </c>
      <c r="DQ985" s="11">
        <f t="shared" si="633"/>
        <v>0</v>
      </c>
      <c r="DR985" s="11"/>
      <c r="DS985" s="11"/>
      <c r="DT985" s="11"/>
      <c r="DU985" s="2"/>
      <c r="DV985" s="2"/>
      <c r="DW985" s="2"/>
      <c r="DX985" s="2"/>
      <c r="DY985" s="2"/>
    </row>
    <row r="986" spans="1:129" ht="18" hidden="1" customHeight="1" outlineLevel="1" x14ac:dyDescent="0.15">
      <c r="A986" s="2"/>
      <c r="B986" s="53">
        <f t="shared" si="596"/>
        <v>982</v>
      </c>
      <c r="C986" s="5"/>
      <c r="D986" s="6"/>
      <c r="E986" s="7"/>
      <c r="F986" s="8"/>
      <c r="G986" s="111"/>
      <c r="H986" s="112"/>
      <c r="I986" s="113">
        <f t="shared" si="599"/>
        <v>0</v>
      </c>
      <c r="J986" s="114">
        <f t="shared" si="600"/>
        <v>0</v>
      </c>
      <c r="K986" s="115">
        <f t="shared" si="597"/>
        <v>0</v>
      </c>
      <c r="L986" s="113">
        <f t="shared" si="601"/>
        <v>0</v>
      </c>
      <c r="M986" s="114">
        <f t="shared" si="602"/>
        <v>0</v>
      </c>
      <c r="N986" s="115">
        <f t="shared" si="598"/>
        <v>0</v>
      </c>
      <c r="O986" s="113">
        <f t="shared" si="603"/>
        <v>0</v>
      </c>
      <c r="P986" s="116">
        <f t="shared" si="604"/>
        <v>0</v>
      </c>
      <c r="Q986" s="117">
        <f t="shared" si="605"/>
        <v>0</v>
      </c>
      <c r="R986" s="118">
        <f t="shared" si="606"/>
        <v>0</v>
      </c>
      <c r="S986" s="111"/>
      <c r="T986" s="112"/>
      <c r="U986" s="119">
        <f t="shared" si="607"/>
        <v>0</v>
      </c>
      <c r="V986" s="120"/>
      <c r="W986" s="115">
        <f>IFERROR(IF(V986="",0,(SUMIF($G$3:U$3,"金额-入",$G986:U986)-SUMIF($G$3:U$3,"金额-出",$G986:U986))/(SUMIF($G$3:U$3,"数量-入",$G986:U986)-SUMIF($G$3:U$3,"数量-出",$G986:U986))),0)</f>
        <v>0</v>
      </c>
      <c r="X986" s="115">
        <f t="shared" si="608"/>
        <v>0</v>
      </c>
      <c r="Y986" s="121"/>
      <c r="Z986" s="122"/>
      <c r="AA986" s="111"/>
      <c r="AB986" s="112"/>
      <c r="AC986" s="119">
        <f t="shared" si="609"/>
        <v>0</v>
      </c>
      <c r="AD986" s="120"/>
      <c r="AE986" s="115">
        <f>IFERROR(IF(AD986="",0,(SUMIF($G$3:AC$3,"金额-入",$G986:AC986)-SUMIF($G$3:AC$3,"金额-出",$G986:AC986))/(SUMIF($G$3:AC$3,"数量-入",$G986:AC986)-SUMIF($G$3:AC$3,"数量-出",$G986:AC986))),0)</f>
        <v>0</v>
      </c>
      <c r="AF986" s="115">
        <f t="shared" si="610"/>
        <v>0</v>
      </c>
      <c r="AG986" s="121"/>
      <c r="AH986" s="122"/>
      <c r="AI986" s="123"/>
      <c r="AJ986" s="112"/>
      <c r="AK986" s="119">
        <f t="shared" si="611"/>
        <v>0</v>
      </c>
      <c r="AL986" s="124"/>
      <c r="AM986" s="115">
        <f>IFERROR(IF(AL986="",0,(SUMIF($G$3:AK$3,"金额-入",$G986:AK986)-SUMIF($G$3:AK$3,"金额-出",$G986:AK986))/(SUMIF($G$3:AK$3,"数量-入",$G986:AK986)-SUMIF($G$3:AK$3,"数量-出",$G986:AK986))),0)</f>
        <v>0</v>
      </c>
      <c r="AN986" s="115">
        <f t="shared" si="612"/>
        <v>0</v>
      </c>
      <c r="AO986" s="125"/>
      <c r="AP986" s="126"/>
      <c r="AQ986" s="123"/>
      <c r="AR986" s="112"/>
      <c r="AS986" s="119">
        <f t="shared" si="613"/>
        <v>0</v>
      </c>
      <c r="AT986" s="124"/>
      <c r="AU986" s="115">
        <f>IFERROR(IF(AT986="",0,(SUMIF($G$3:AS$3,"金额-入",$G986:AS986)-SUMIF($G$3:AS$3,"金额-出",$G986:AS986))/(SUMIF($G$3:AS$3,"数量-入",$G986:AS986)-SUMIF($G$3:AS$3,"数量-出",$G986:AS986))),0)</f>
        <v>0</v>
      </c>
      <c r="AV986" s="115">
        <f t="shared" si="614"/>
        <v>0</v>
      </c>
      <c r="AW986" s="125"/>
      <c r="AX986" s="126"/>
      <c r="AY986" s="123"/>
      <c r="AZ986" s="112"/>
      <c r="BA986" s="119">
        <f t="shared" si="615"/>
        <v>0</v>
      </c>
      <c r="BB986" s="124"/>
      <c r="BC986" s="115">
        <f>IFERROR(IF(BB986="",0,(SUMIF($G$3:BA$3,"金额-入",$G986:BA986)-SUMIF($G$3:BA$3,"金额-出",$G986:BA986))/(SUMIF($G$3:BA$3,"数量-入",$G986:BA986)-SUMIF($G$3:BA$3,"数量-出",$G986:BA986))),0)</f>
        <v>0</v>
      </c>
      <c r="BD986" s="115">
        <f t="shared" si="616"/>
        <v>0</v>
      </c>
      <c r="BE986" s="125"/>
      <c r="BF986" s="126"/>
      <c r="BG986" s="123"/>
      <c r="BH986" s="112"/>
      <c r="BI986" s="119">
        <f t="shared" si="617"/>
        <v>0</v>
      </c>
      <c r="BJ986" s="124"/>
      <c r="BK986" s="115">
        <f>IFERROR(IF(BJ986="",0,(SUMIF($G$3:BI$3,"金额-入",$G986:BI986)-SUMIF($G$3:BI$3,"金额-出",$G986:BI986))/(SUMIF($G$3:BI$3,"数量-入",$G986:BI986)-SUMIF($G$3:BI$3,"数量-出",$G986:BI986))),0)</f>
        <v>0</v>
      </c>
      <c r="BL986" s="115">
        <f t="shared" si="618"/>
        <v>0</v>
      </c>
      <c r="BM986" s="125"/>
      <c r="BN986" s="126"/>
      <c r="BO986" s="123"/>
      <c r="BP986" s="112"/>
      <c r="BQ986" s="119">
        <f t="shared" si="619"/>
        <v>0</v>
      </c>
      <c r="BR986" s="124"/>
      <c r="BS986" s="115">
        <f>IFERROR(IF(BR986="",0,(SUMIF($G$3:BQ$3,"金额-入",$G986:BQ986)-SUMIF($G$3:BQ$3,"金额-出",$G986:BQ986))/(SUMIF($G$3:BQ$3,"数量-入",$G986:BQ986)-SUMIF($G$3:BQ$3,"数量-出",$G986:BQ986))),0)</f>
        <v>0</v>
      </c>
      <c r="BT986" s="115">
        <f t="shared" si="620"/>
        <v>0</v>
      </c>
      <c r="BU986" s="125"/>
      <c r="BV986" s="126"/>
      <c r="BW986" s="123"/>
      <c r="BX986" s="112"/>
      <c r="BY986" s="119">
        <f t="shared" si="621"/>
        <v>0</v>
      </c>
      <c r="BZ986" s="124"/>
      <c r="CA986" s="115">
        <f>IFERROR(IF(BZ986="",0,(SUMIF($G$3:BY$3,"金额-入",$G986:BY986)-SUMIF($G$3:BY$3,"金额-出",$G986:BY986))/(SUMIF($G$3:BY$3,"数量-入",$G986:BY986)-SUMIF($G$3:BY$3,"数量-出",$G986:BY986))),0)</f>
        <v>0</v>
      </c>
      <c r="CB986" s="115">
        <f t="shared" si="622"/>
        <v>0</v>
      </c>
      <c r="CC986" s="125"/>
      <c r="CD986" s="126"/>
      <c r="CE986" s="123"/>
      <c r="CF986" s="112"/>
      <c r="CG986" s="119">
        <f t="shared" si="623"/>
        <v>0</v>
      </c>
      <c r="CH986" s="124"/>
      <c r="CI986" s="115">
        <f>IFERROR(IF(CH986="",0,(SUMIF($G$3:CG$3,"金额-入",$G986:CG986)-SUMIF($G$3:CG$3,"金额-出",$G986:CG986))/(SUMIF($G$3:CG$3,"数量-入",$G986:CG986)-SUMIF($G$3:CG$3,"数量-出",$G986:CG986))),0)</f>
        <v>0</v>
      </c>
      <c r="CJ986" s="115">
        <f t="shared" si="624"/>
        <v>0</v>
      </c>
      <c r="CK986" s="125"/>
      <c r="CL986" s="126"/>
      <c r="CM986" s="123"/>
      <c r="CN986" s="112"/>
      <c r="CO986" s="119">
        <f t="shared" si="625"/>
        <v>0</v>
      </c>
      <c r="CP986" s="124"/>
      <c r="CQ986" s="115">
        <f>IFERROR(IF(CP986="",0,(SUMIF($G$3:CO$3,"金额-入",$G986:CO986)-SUMIF($G$3:CO$3,"金额-出",$G986:CO986))/(SUMIF($G$3:CO$3,"数量-入",$G986:CO986)-SUMIF($G$3:CO$3,"数量-出",$G986:CO986))),0)</f>
        <v>0</v>
      </c>
      <c r="CR986" s="115">
        <f t="shared" si="626"/>
        <v>0</v>
      </c>
      <c r="CS986" s="125"/>
      <c r="CT986" s="126"/>
      <c r="CU986" s="123"/>
      <c r="CV986" s="112"/>
      <c r="CW986" s="119">
        <f t="shared" si="627"/>
        <v>0</v>
      </c>
      <c r="CX986" s="124"/>
      <c r="CY986" s="115">
        <f>IFERROR(IF(CX986="",0,(SUMIF($G$3:CW$3,"金额-入",$G986:CW986)-SUMIF($G$3:CW$3,"金额-出",$G986:CW986))/(SUMIF($G$3:CW$3,"数量-入",$G986:CW986)-SUMIF($G$3:CW$3,"数量-出",$G986:CW986))),0)</f>
        <v>0</v>
      </c>
      <c r="CZ986" s="115">
        <f t="shared" si="628"/>
        <v>0</v>
      </c>
      <c r="DA986" s="125"/>
      <c r="DB986" s="126"/>
      <c r="DC986" s="123"/>
      <c r="DD986" s="112"/>
      <c r="DE986" s="119">
        <f t="shared" si="629"/>
        <v>0</v>
      </c>
      <c r="DF986" s="124"/>
      <c r="DG986" s="115">
        <f>IFERROR(IF(DF986="",0,(SUMIF($G$3:DE$3,"金额-入",$G986:DE986)-SUMIF($G$3:DE$3,"金额-出",$G986:DE986))/(SUMIF($G$3:DE$3,"数量-入",$G986:DE986)-SUMIF($G$3:DE$3,"数量-出",$G986:DE986))),0)</f>
        <v>0</v>
      </c>
      <c r="DH986" s="115">
        <f t="shared" si="630"/>
        <v>0</v>
      </c>
      <c r="DI986" s="125"/>
      <c r="DJ986" s="126"/>
      <c r="DK986" s="109">
        <f t="array" ref="DK986">MIN(IF(($G$3:$DJ$3="单价")*(G986:DJ986&lt;&gt;0),G986:DJ986))</f>
        <v>0</v>
      </c>
      <c r="DL986" s="97">
        <f t="array" ref="DL986">MAX(IF($G$3:$DJ$3="单价",G986:DJ986))</f>
        <v>0</v>
      </c>
      <c r="DM986" s="115">
        <f t="shared" si="631"/>
        <v>0</v>
      </c>
      <c r="DN986" s="127"/>
      <c r="DO986" s="2"/>
      <c r="DP986" s="11">
        <f t="shared" si="632"/>
        <v>0</v>
      </c>
      <c r="DQ986" s="11">
        <f t="shared" si="633"/>
        <v>0</v>
      </c>
      <c r="DR986" s="11"/>
      <c r="DS986" s="11"/>
      <c r="DT986" s="11"/>
      <c r="DU986" s="2"/>
      <c r="DV986" s="2"/>
      <c r="DW986" s="2"/>
      <c r="DX986" s="2"/>
      <c r="DY986" s="2"/>
    </row>
    <row r="987" spans="1:129" ht="18" hidden="1" customHeight="1" outlineLevel="1" x14ac:dyDescent="0.15">
      <c r="A987" s="2"/>
      <c r="B987" s="53">
        <f t="shared" si="596"/>
        <v>983</v>
      </c>
      <c r="C987" s="5"/>
      <c r="D987" s="6"/>
      <c r="E987" s="7"/>
      <c r="F987" s="8"/>
      <c r="G987" s="111"/>
      <c r="H987" s="112"/>
      <c r="I987" s="113">
        <f t="shared" si="599"/>
        <v>0</v>
      </c>
      <c r="J987" s="114">
        <f t="shared" si="600"/>
        <v>0</v>
      </c>
      <c r="K987" s="115">
        <f t="shared" si="597"/>
        <v>0</v>
      </c>
      <c r="L987" s="113">
        <f t="shared" si="601"/>
        <v>0</v>
      </c>
      <c r="M987" s="114">
        <f t="shared" si="602"/>
        <v>0</v>
      </c>
      <c r="N987" s="115">
        <f t="shared" si="598"/>
        <v>0</v>
      </c>
      <c r="O987" s="113">
        <f t="shared" si="603"/>
        <v>0</v>
      </c>
      <c r="P987" s="116">
        <f t="shared" si="604"/>
        <v>0</v>
      </c>
      <c r="Q987" s="117">
        <f t="shared" si="605"/>
        <v>0</v>
      </c>
      <c r="R987" s="118">
        <f t="shared" si="606"/>
        <v>0</v>
      </c>
      <c r="S987" s="111"/>
      <c r="T987" s="112"/>
      <c r="U987" s="119">
        <f t="shared" si="607"/>
        <v>0</v>
      </c>
      <c r="V987" s="120"/>
      <c r="W987" s="115">
        <f>IFERROR(IF(V987="",0,(SUMIF($G$3:U$3,"金额-入",$G987:U987)-SUMIF($G$3:U$3,"金额-出",$G987:U987))/(SUMIF($G$3:U$3,"数量-入",$G987:U987)-SUMIF($G$3:U$3,"数量-出",$G987:U987))),0)</f>
        <v>0</v>
      </c>
      <c r="X987" s="115">
        <f t="shared" si="608"/>
        <v>0</v>
      </c>
      <c r="Y987" s="121"/>
      <c r="Z987" s="122"/>
      <c r="AA987" s="111"/>
      <c r="AB987" s="112"/>
      <c r="AC987" s="119">
        <f t="shared" si="609"/>
        <v>0</v>
      </c>
      <c r="AD987" s="120"/>
      <c r="AE987" s="115">
        <f>IFERROR(IF(AD987="",0,(SUMIF($G$3:AC$3,"金额-入",$G987:AC987)-SUMIF($G$3:AC$3,"金额-出",$G987:AC987))/(SUMIF($G$3:AC$3,"数量-入",$G987:AC987)-SUMIF($G$3:AC$3,"数量-出",$G987:AC987))),0)</f>
        <v>0</v>
      </c>
      <c r="AF987" s="115">
        <f t="shared" si="610"/>
        <v>0</v>
      </c>
      <c r="AG987" s="121"/>
      <c r="AH987" s="122"/>
      <c r="AI987" s="123"/>
      <c r="AJ987" s="112"/>
      <c r="AK987" s="119">
        <f t="shared" si="611"/>
        <v>0</v>
      </c>
      <c r="AL987" s="124"/>
      <c r="AM987" s="115">
        <f>IFERROR(IF(AL987="",0,(SUMIF($G$3:AK$3,"金额-入",$G987:AK987)-SUMIF($G$3:AK$3,"金额-出",$G987:AK987))/(SUMIF($G$3:AK$3,"数量-入",$G987:AK987)-SUMIF($G$3:AK$3,"数量-出",$G987:AK987))),0)</f>
        <v>0</v>
      </c>
      <c r="AN987" s="115">
        <f t="shared" si="612"/>
        <v>0</v>
      </c>
      <c r="AO987" s="125"/>
      <c r="AP987" s="126"/>
      <c r="AQ987" s="123"/>
      <c r="AR987" s="112"/>
      <c r="AS987" s="119">
        <f t="shared" si="613"/>
        <v>0</v>
      </c>
      <c r="AT987" s="124"/>
      <c r="AU987" s="115">
        <f>IFERROR(IF(AT987="",0,(SUMIF($G$3:AS$3,"金额-入",$G987:AS987)-SUMIF($G$3:AS$3,"金额-出",$G987:AS987))/(SUMIF($G$3:AS$3,"数量-入",$G987:AS987)-SUMIF($G$3:AS$3,"数量-出",$G987:AS987))),0)</f>
        <v>0</v>
      </c>
      <c r="AV987" s="115">
        <f t="shared" si="614"/>
        <v>0</v>
      </c>
      <c r="AW987" s="125"/>
      <c r="AX987" s="126"/>
      <c r="AY987" s="123"/>
      <c r="AZ987" s="112"/>
      <c r="BA987" s="119">
        <f t="shared" si="615"/>
        <v>0</v>
      </c>
      <c r="BB987" s="124"/>
      <c r="BC987" s="115">
        <f>IFERROR(IF(BB987="",0,(SUMIF($G$3:BA$3,"金额-入",$G987:BA987)-SUMIF($G$3:BA$3,"金额-出",$G987:BA987))/(SUMIF($G$3:BA$3,"数量-入",$G987:BA987)-SUMIF($G$3:BA$3,"数量-出",$G987:BA987))),0)</f>
        <v>0</v>
      </c>
      <c r="BD987" s="115">
        <f t="shared" si="616"/>
        <v>0</v>
      </c>
      <c r="BE987" s="125"/>
      <c r="BF987" s="126"/>
      <c r="BG987" s="123"/>
      <c r="BH987" s="112"/>
      <c r="BI987" s="119">
        <f t="shared" si="617"/>
        <v>0</v>
      </c>
      <c r="BJ987" s="124"/>
      <c r="BK987" s="115">
        <f>IFERROR(IF(BJ987="",0,(SUMIF($G$3:BI$3,"金额-入",$G987:BI987)-SUMIF($G$3:BI$3,"金额-出",$G987:BI987))/(SUMIF($G$3:BI$3,"数量-入",$G987:BI987)-SUMIF($G$3:BI$3,"数量-出",$G987:BI987))),0)</f>
        <v>0</v>
      </c>
      <c r="BL987" s="115">
        <f t="shared" si="618"/>
        <v>0</v>
      </c>
      <c r="BM987" s="125"/>
      <c r="BN987" s="126"/>
      <c r="BO987" s="123"/>
      <c r="BP987" s="112"/>
      <c r="BQ987" s="119">
        <f t="shared" si="619"/>
        <v>0</v>
      </c>
      <c r="BR987" s="124"/>
      <c r="BS987" s="115">
        <f>IFERROR(IF(BR987="",0,(SUMIF($G$3:BQ$3,"金额-入",$G987:BQ987)-SUMIF($G$3:BQ$3,"金额-出",$G987:BQ987))/(SUMIF($G$3:BQ$3,"数量-入",$G987:BQ987)-SUMIF($G$3:BQ$3,"数量-出",$G987:BQ987))),0)</f>
        <v>0</v>
      </c>
      <c r="BT987" s="115">
        <f t="shared" si="620"/>
        <v>0</v>
      </c>
      <c r="BU987" s="125"/>
      <c r="BV987" s="126"/>
      <c r="BW987" s="123"/>
      <c r="BX987" s="112"/>
      <c r="BY987" s="119">
        <f t="shared" si="621"/>
        <v>0</v>
      </c>
      <c r="BZ987" s="124"/>
      <c r="CA987" s="115">
        <f>IFERROR(IF(BZ987="",0,(SUMIF($G$3:BY$3,"金额-入",$G987:BY987)-SUMIF($G$3:BY$3,"金额-出",$G987:BY987))/(SUMIF($G$3:BY$3,"数量-入",$G987:BY987)-SUMIF($G$3:BY$3,"数量-出",$G987:BY987))),0)</f>
        <v>0</v>
      </c>
      <c r="CB987" s="115">
        <f t="shared" si="622"/>
        <v>0</v>
      </c>
      <c r="CC987" s="125"/>
      <c r="CD987" s="126"/>
      <c r="CE987" s="123"/>
      <c r="CF987" s="112"/>
      <c r="CG987" s="119">
        <f t="shared" si="623"/>
        <v>0</v>
      </c>
      <c r="CH987" s="124"/>
      <c r="CI987" s="115">
        <f>IFERROR(IF(CH987="",0,(SUMIF($G$3:CG$3,"金额-入",$G987:CG987)-SUMIF($G$3:CG$3,"金额-出",$G987:CG987))/(SUMIF($G$3:CG$3,"数量-入",$G987:CG987)-SUMIF($G$3:CG$3,"数量-出",$G987:CG987))),0)</f>
        <v>0</v>
      </c>
      <c r="CJ987" s="115">
        <f t="shared" si="624"/>
        <v>0</v>
      </c>
      <c r="CK987" s="125"/>
      <c r="CL987" s="126"/>
      <c r="CM987" s="123"/>
      <c r="CN987" s="112"/>
      <c r="CO987" s="119">
        <f t="shared" si="625"/>
        <v>0</v>
      </c>
      <c r="CP987" s="124"/>
      <c r="CQ987" s="115">
        <f>IFERROR(IF(CP987="",0,(SUMIF($G$3:CO$3,"金额-入",$G987:CO987)-SUMIF($G$3:CO$3,"金额-出",$G987:CO987))/(SUMIF($G$3:CO$3,"数量-入",$G987:CO987)-SUMIF($G$3:CO$3,"数量-出",$G987:CO987))),0)</f>
        <v>0</v>
      </c>
      <c r="CR987" s="115">
        <f t="shared" si="626"/>
        <v>0</v>
      </c>
      <c r="CS987" s="125"/>
      <c r="CT987" s="126"/>
      <c r="CU987" s="123"/>
      <c r="CV987" s="112"/>
      <c r="CW987" s="119">
        <f t="shared" si="627"/>
        <v>0</v>
      </c>
      <c r="CX987" s="124"/>
      <c r="CY987" s="115">
        <f>IFERROR(IF(CX987="",0,(SUMIF($G$3:CW$3,"金额-入",$G987:CW987)-SUMIF($G$3:CW$3,"金额-出",$G987:CW987))/(SUMIF($G$3:CW$3,"数量-入",$G987:CW987)-SUMIF($G$3:CW$3,"数量-出",$G987:CW987))),0)</f>
        <v>0</v>
      </c>
      <c r="CZ987" s="115">
        <f t="shared" si="628"/>
        <v>0</v>
      </c>
      <c r="DA987" s="125"/>
      <c r="DB987" s="126"/>
      <c r="DC987" s="123"/>
      <c r="DD987" s="112"/>
      <c r="DE987" s="119">
        <f t="shared" si="629"/>
        <v>0</v>
      </c>
      <c r="DF987" s="124"/>
      <c r="DG987" s="115">
        <f>IFERROR(IF(DF987="",0,(SUMIF($G$3:DE$3,"金额-入",$G987:DE987)-SUMIF($G$3:DE$3,"金额-出",$G987:DE987))/(SUMIF($G$3:DE$3,"数量-入",$G987:DE987)-SUMIF($G$3:DE$3,"数量-出",$G987:DE987))),0)</f>
        <v>0</v>
      </c>
      <c r="DH987" s="115">
        <f t="shared" si="630"/>
        <v>0</v>
      </c>
      <c r="DI987" s="125"/>
      <c r="DJ987" s="126"/>
      <c r="DK987" s="109">
        <f t="array" ref="DK987">MIN(IF(($G$3:$DJ$3="单价")*(G987:DJ987&lt;&gt;0),G987:DJ987))</f>
        <v>0</v>
      </c>
      <c r="DL987" s="97">
        <f t="array" ref="DL987">MAX(IF($G$3:$DJ$3="单价",G987:DJ987))</f>
        <v>0</v>
      </c>
      <c r="DM987" s="115">
        <f t="shared" si="631"/>
        <v>0</v>
      </c>
      <c r="DN987" s="127"/>
      <c r="DO987" s="2"/>
      <c r="DP987" s="11">
        <f t="shared" si="632"/>
        <v>0</v>
      </c>
      <c r="DQ987" s="11">
        <f t="shared" si="633"/>
        <v>0</v>
      </c>
      <c r="DR987" s="11"/>
      <c r="DS987" s="11"/>
      <c r="DT987" s="11"/>
      <c r="DU987" s="2"/>
      <c r="DV987" s="2"/>
      <c r="DW987" s="2"/>
      <c r="DX987" s="2"/>
      <c r="DY987" s="2"/>
    </row>
    <row r="988" spans="1:129" ht="18" hidden="1" customHeight="1" outlineLevel="1" x14ac:dyDescent="0.15">
      <c r="A988" s="2"/>
      <c r="B988" s="53">
        <f t="shared" si="596"/>
        <v>984</v>
      </c>
      <c r="C988" s="5"/>
      <c r="D988" s="6"/>
      <c r="E988" s="7"/>
      <c r="F988" s="8"/>
      <c r="G988" s="111"/>
      <c r="H988" s="112"/>
      <c r="I988" s="113">
        <f t="shared" si="599"/>
        <v>0</v>
      </c>
      <c r="J988" s="114">
        <f t="shared" si="600"/>
        <v>0</v>
      </c>
      <c r="K988" s="115">
        <f t="shared" si="597"/>
        <v>0</v>
      </c>
      <c r="L988" s="113">
        <f t="shared" si="601"/>
        <v>0</v>
      </c>
      <c r="M988" s="114">
        <f t="shared" si="602"/>
        <v>0</v>
      </c>
      <c r="N988" s="115">
        <f t="shared" si="598"/>
        <v>0</v>
      </c>
      <c r="O988" s="113">
        <f t="shared" si="603"/>
        <v>0</v>
      </c>
      <c r="P988" s="116">
        <f t="shared" si="604"/>
        <v>0</v>
      </c>
      <c r="Q988" s="117">
        <f t="shared" si="605"/>
        <v>0</v>
      </c>
      <c r="R988" s="118">
        <f t="shared" si="606"/>
        <v>0</v>
      </c>
      <c r="S988" s="111"/>
      <c r="T988" s="112"/>
      <c r="U988" s="119">
        <f t="shared" si="607"/>
        <v>0</v>
      </c>
      <c r="V988" s="120"/>
      <c r="W988" s="115">
        <f>IFERROR(IF(V988="",0,(SUMIF($G$3:U$3,"金额-入",$G988:U988)-SUMIF($G$3:U$3,"金额-出",$G988:U988))/(SUMIF($G$3:U$3,"数量-入",$G988:U988)-SUMIF($G$3:U$3,"数量-出",$G988:U988))),0)</f>
        <v>0</v>
      </c>
      <c r="X988" s="115">
        <f t="shared" si="608"/>
        <v>0</v>
      </c>
      <c r="Y988" s="121"/>
      <c r="Z988" s="122"/>
      <c r="AA988" s="111"/>
      <c r="AB988" s="112"/>
      <c r="AC988" s="119">
        <f t="shared" si="609"/>
        <v>0</v>
      </c>
      <c r="AD988" s="120"/>
      <c r="AE988" s="115">
        <f>IFERROR(IF(AD988="",0,(SUMIF($G$3:AC$3,"金额-入",$G988:AC988)-SUMIF($G$3:AC$3,"金额-出",$G988:AC988))/(SUMIF($G$3:AC$3,"数量-入",$G988:AC988)-SUMIF($G$3:AC$3,"数量-出",$G988:AC988))),0)</f>
        <v>0</v>
      </c>
      <c r="AF988" s="115">
        <f t="shared" si="610"/>
        <v>0</v>
      </c>
      <c r="AG988" s="121"/>
      <c r="AH988" s="122"/>
      <c r="AI988" s="123"/>
      <c r="AJ988" s="112"/>
      <c r="AK988" s="119">
        <f t="shared" si="611"/>
        <v>0</v>
      </c>
      <c r="AL988" s="124"/>
      <c r="AM988" s="115">
        <f>IFERROR(IF(AL988="",0,(SUMIF($G$3:AK$3,"金额-入",$G988:AK988)-SUMIF($G$3:AK$3,"金额-出",$G988:AK988))/(SUMIF($G$3:AK$3,"数量-入",$G988:AK988)-SUMIF($G$3:AK$3,"数量-出",$G988:AK988))),0)</f>
        <v>0</v>
      </c>
      <c r="AN988" s="115">
        <f t="shared" si="612"/>
        <v>0</v>
      </c>
      <c r="AO988" s="125"/>
      <c r="AP988" s="126"/>
      <c r="AQ988" s="123"/>
      <c r="AR988" s="112"/>
      <c r="AS988" s="119">
        <f t="shared" si="613"/>
        <v>0</v>
      </c>
      <c r="AT988" s="124"/>
      <c r="AU988" s="115">
        <f>IFERROR(IF(AT988="",0,(SUMIF($G$3:AS$3,"金额-入",$G988:AS988)-SUMIF($G$3:AS$3,"金额-出",$G988:AS988))/(SUMIF($G$3:AS$3,"数量-入",$G988:AS988)-SUMIF($G$3:AS$3,"数量-出",$G988:AS988))),0)</f>
        <v>0</v>
      </c>
      <c r="AV988" s="115">
        <f t="shared" si="614"/>
        <v>0</v>
      </c>
      <c r="AW988" s="125"/>
      <c r="AX988" s="126"/>
      <c r="AY988" s="123"/>
      <c r="AZ988" s="112"/>
      <c r="BA988" s="119">
        <f t="shared" si="615"/>
        <v>0</v>
      </c>
      <c r="BB988" s="124"/>
      <c r="BC988" s="115">
        <f>IFERROR(IF(BB988="",0,(SUMIF($G$3:BA$3,"金额-入",$G988:BA988)-SUMIF($G$3:BA$3,"金额-出",$G988:BA988))/(SUMIF($G$3:BA$3,"数量-入",$G988:BA988)-SUMIF($G$3:BA$3,"数量-出",$G988:BA988))),0)</f>
        <v>0</v>
      </c>
      <c r="BD988" s="115">
        <f t="shared" si="616"/>
        <v>0</v>
      </c>
      <c r="BE988" s="125"/>
      <c r="BF988" s="126"/>
      <c r="BG988" s="123"/>
      <c r="BH988" s="112"/>
      <c r="BI988" s="119">
        <f t="shared" si="617"/>
        <v>0</v>
      </c>
      <c r="BJ988" s="124"/>
      <c r="BK988" s="115">
        <f>IFERROR(IF(BJ988="",0,(SUMIF($G$3:BI$3,"金额-入",$G988:BI988)-SUMIF($G$3:BI$3,"金额-出",$G988:BI988))/(SUMIF($G$3:BI$3,"数量-入",$G988:BI988)-SUMIF($G$3:BI$3,"数量-出",$G988:BI988))),0)</f>
        <v>0</v>
      </c>
      <c r="BL988" s="115">
        <f t="shared" si="618"/>
        <v>0</v>
      </c>
      <c r="BM988" s="125"/>
      <c r="BN988" s="126"/>
      <c r="BO988" s="123"/>
      <c r="BP988" s="112"/>
      <c r="BQ988" s="119">
        <f t="shared" si="619"/>
        <v>0</v>
      </c>
      <c r="BR988" s="124"/>
      <c r="BS988" s="115">
        <f>IFERROR(IF(BR988="",0,(SUMIF($G$3:BQ$3,"金额-入",$G988:BQ988)-SUMIF($G$3:BQ$3,"金额-出",$G988:BQ988))/(SUMIF($G$3:BQ$3,"数量-入",$G988:BQ988)-SUMIF($G$3:BQ$3,"数量-出",$G988:BQ988))),0)</f>
        <v>0</v>
      </c>
      <c r="BT988" s="115">
        <f t="shared" si="620"/>
        <v>0</v>
      </c>
      <c r="BU988" s="125"/>
      <c r="BV988" s="126"/>
      <c r="BW988" s="123"/>
      <c r="BX988" s="112"/>
      <c r="BY988" s="119">
        <f t="shared" si="621"/>
        <v>0</v>
      </c>
      <c r="BZ988" s="124"/>
      <c r="CA988" s="115">
        <f>IFERROR(IF(BZ988="",0,(SUMIF($G$3:BY$3,"金额-入",$G988:BY988)-SUMIF($G$3:BY$3,"金额-出",$G988:BY988))/(SUMIF($G$3:BY$3,"数量-入",$G988:BY988)-SUMIF($G$3:BY$3,"数量-出",$G988:BY988))),0)</f>
        <v>0</v>
      </c>
      <c r="CB988" s="115">
        <f t="shared" si="622"/>
        <v>0</v>
      </c>
      <c r="CC988" s="125"/>
      <c r="CD988" s="126"/>
      <c r="CE988" s="123"/>
      <c r="CF988" s="112"/>
      <c r="CG988" s="119">
        <f t="shared" si="623"/>
        <v>0</v>
      </c>
      <c r="CH988" s="124"/>
      <c r="CI988" s="115">
        <f>IFERROR(IF(CH988="",0,(SUMIF($G$3:CG$3,"金额-入",$G988:CG988)-SUMIF($G$3:CG$3,"金额-出",$G988:CG988))/(SUMIF($G$3:CG$3,"数量-入",$G988:CG988)-SUMIF($G$3:CG$3,"数量-出",$G988:CG988))),0)</f>
        <v>0</v>
      </c>
      <c r="CJ988" s="115">
        <f t="shared" si="624"/>
        <v>0</v>
      </c>
      <c r="CK988" s="125"/>
      <c r="CL988" s="126"/>
      <c r="CM988" s="123"/>
      <c r="CN988" s="112"/>
      <c r="CO988" s="119">
        <f t="shared" si="625"/>
        <v>0</v>
      </c>
      <c r="CP988" s="124"/>
      <c r="CQ988" s="115">
        <f>IFERROR(IF(CP988="",0,(SUMIF($G$3:CO$3,"金额-入",$G988:CO988)-SUMIF($G$3:CO$3,"金额-出",$G988:CO988))/(SUMIF($G$3:CO$3,"数量-入",$G988:CO988)-SUMIF($G$3:CO$3,"数量-出",$G988:CO988))),0)</f>
        <v>0</v>
      </c>
      <c r="CR988" s="115">
        <f t="shared" si="626"/>
        <v>0</v>
      </c>
      <c r="CS988" s="125"/>
      <c r="CT988" s="126"/>
      <c r="CU988" s="123"/>
      <c r="CV988" s="112"/>
      <c r="CW988" s="119">
        <f t="shared" si="627"/>
        <v>0</v>
      </c>
      <c r="CX988" s="124"/>
      <c r="CY988" s="115">
        <f>IFERROR(IF(CX988="",0,(SUMIF($G$3:CW$3,"金额-入",$G988:CW988)-SUMIF($G$3:CW$3,"金额-出",$G988:CW988))/(SUMIF($G$3:CW$3,"数量-入",$G988:CW988)-SUMIF($G$3:CW$3,"数量-出",$G988:CW988))),0)</f>
        <v>0</v>
      </c>
      <c r="CZ988" s="115">
        <f t="shared" si="628"/>
        <v>0</v>
      </c>
      <c r="DA988" s="125"/>
      <c r="DB988" s="126"/>
      <c r="DC988" s="123"/>
      <c r="DD988" s="112"/>
      <c r="DE988" s="119">
        <f t="shared" si="629"/>
        <v>0</v>
      </c>
      <c r="DF988" s="124"/>
      <c r="DG988" s="115">
        <f>IFERROR(IF(DF988="",0,(SUMIF($G$3:DE$3,"金额-入",$G988:DE988)-SUMIF($G$3:DE$3,"金额-出",$G988:DE988))/(SUMIF($G$3:DE$3,"数量-入",$G988:DE988)-SUMIF($G$3:DE$3,"数量-出",$G988:DE988))),0)</f>
        <v>0</v>
      </c>
      <c r="DH988" s="115">
        <f t="shared" si="630"/>
        <v>0</v>
      </c>
      <c r="DI988" s="125"/>
      <c r="DJ988" s="126"/>
      <c r="DK988" s="109">
        <f t="array" ref="DK988">MIN(IF(($G$3:$DJ$3="单价")*(G988:DJ988&lt;&gt;0),G988:DJ988))</f>
        <v>0</v>
      </c>
      <c r="DL988" s="97">
        <f t="array" ref="DL988">MAX(IF($G$3:$DJ$3="单价",G988:DJ988))</f>
        <v>0</v>
      </c>
      <c r="DM988" s="115">
        <f t="shared" si="631"/>
        <v>0</v>
      </c>
      <c r="DN988" s="127"/>
      <c r="DO988" s="2"/>
      <c r="DP988" s="11">
        <f t="shared" si="632"/>
        <v>0</v>
      </c>
      <c r="DQ988" s="11">
        <f t="shared" si="633"/>
        <v>0</v>
      </c>
      <c r="DR988" s="11"/>
      <c r="DS988" s="11"/>
      <c r="DT988" s="11"/>
      <c r="DU988" s="2"/>
      <c r="DV988" s="2"/>
      <c r="DW988" s="2"/>
      <c r="DX988" s="2"/>
      <c r="DY988" s="2"/>
    </row>
    <row r="989" spans="1:129" ht="18" hidden="1" customHeight="1" outlineLevel="1" x14ac:dyDescent="0.15">
      <c r="A989" s="2"/>
      <c r="B989" s="53">
        <f t="shared" si="596"/>
        <v>985</v>
      </c>
      <c r="C989" s="5"/>
      <c r="D989" s="6"/>
      <c r="E989" s="7"/>
      <c r="F989" s="8"/>
      <c r="G989" s="111"/>
      <c r="H989" s="112"/>
      <c r="I989" s="113">
        <f t="shared" si="599"/>
        <v>0</v>
      </c>
      <c r="J989" s="114">
        <f t="shared" si="600"/>
        <v>0</v>
      </c>
      <c r="K989" s="115">
        <f t="shared" si="597"/>
        <v>0</v>
      </c>
      <c r="L989" s="113">
        <f t="shared" si="601"/>
        <v>0</v>
      </c>
      <c r="M989" s="114">
        <f t="shared" si="602"/>
        <v>0</v>
      </c>
      <c r="N989" s="115">
        <f t="shared" si="598"/>
        <v>0</v>
      </c>
      <c r="O989" s="113">
        <f t="shared" si="603"/>
        <v>0</v>
      </c>
      <c r="P989" s="116">
        <f t="shared" si="604"/>
        <v>0</v>
      </c>
      <c r="Q989" s="117">
        <f t="shared" si="605"/>
        <v>0</v>
      </c>
      <c r="R989" s="118">
        <f t="shared" si="606"/>
        <v>0</v>
      </c>
      <c r="S989" s="111"/>
      <c r="T989" s="112"/>
      <c r="U989" s="119">
        <f t="shared" si="607"/>
        <v>0</v>
      </c>
      <c r="V989" s="120"/>
      <c r="W989" s="115">
        <f>IFERROR(IF(V989="",0,(SUMIF($G$3:U$3,"金额-入",$G989:U989)-SUMIF($G$3:U$3,"金额-出",$G989:U989))/(SUMIF($G$3:U$3,"数量-入",$G989:U989)-SUMIF($G$3:U$3,"数量-出",$G989:U989))),0)</f>
        <v>0</v>
      </c>
      <c r="X989" s="115">
        <f t="shared" si="608"/>
        <v>0</v>
      </c>
      <c r="Y989" s="121"/>
      <c r="Z989" s="122"/>
      <c r="AA989" s="111"/>
      <c r="AB989" s="112"/>
      <c r="AC989" s="119">
        <f t="shared" si="609"/>
        <v>0</v>
      </c>
      <c r="AD989" s="120"/>
      <c r="AE989" s="115">
        <f>IFERROR(IF(AD989="",0,(SUMIF($G$3:AC$3,"金额-入",$G989:AC989)-SUMIF($G$3:AC$3,"金额-出",$G989:AC989))/(SUMIF($G$3:AC$3,"数量-入",$G989:AC989)-SUMIF($G$3:AC$3,"数量-出",$G989:AC989))),0)</f>
        <v>0</v>
      </c>
      <c r="AF989" s="115">
        <f t="shared" si="610"/>
        <v>0</v>
      </c>
      <c r="AG989" s="121"/>
      <c r="AH989" s="122"/>
      <c r="AI989" s="123"/>
      <c r="AJ989" s="112"/>
      <c r="AK989" s="119">
        <f t="shared" si="611"/>
        <v>0</v>
      </c>
      <c r="AL989" s="124"/>
      <c r="AM989" s="115">
        <f>IFERROR(IF(AL989="",0,(SUMIF($G$3:AK$3,"金额-入",$G989:AK989)-SUMIF($G$3:AK$3,"金额-出",$G989:AK989))/(SUMIF($G$3:AK$3,"数量-入",$G989:AK989)-SUMIF($G$3:AK$3,"数量-出",$G989:AK989))),0)</f>
        <v>0</v>
      </c>
      <c r="AN989" s="115">
        <f t="shared" si="612"/>
        <v>0</v>
      </c>
      <c r="AO989" s="125"/>
      <c r="AP989" s="126"/>
      <c r="AQ989" s="123"/>
      <c r="AR989" s="112"/>
      <c r="AS989" s="119">
        <f t="shared" si="613"/>
        <v>0</v>
      </c>
      <c r="AT989" s="124"/>
      <c r="AU989" s="115">
        <f>IFERROR(IF(AT989="",0,(SUMIF($G$3:AS$3,"金额-入",$G989:AS989)-SUMIF($G$3:AS$3,"金额-出",$G989:AS989))/(SUMIF($G$3:AS$3,"数量-入",$G989:AS989)-SUMIF($G$3:AS$3,"数量-出",$G989:AS989))),0)</f>
        <v>0</v>
      </c>
      <c r="AV989" s="115">
        <f t="shared" si="614"/>
        <v>0</v>
      </c>
      <c r="AW989" s="125"/>
      <c r="AX989" s="126"/>
      <c r="AY989" s="123"/>
      <c r="AZ989" s="112"/>
      <c r="BA989" s="119">
        <f t="shared" si="615"/>
        <v>0</v>
      </c>
      <c r="BB989" s="124"/>
      <c r="BC989" s="115">
        <f>IFERROR(IF(BB989="",0,(SUMIF($G$3:BA$3,"金额-入",$G989:BA989)-SUMIF($G$3:BA$3,"金额-出",$G989:BA989))/(SUMIF($G$3:BA$3,"数量-入",$G989:BA989)-SUMIF($G$3:BA$3,"数量-出",$G989:BA989))),0)</f>
        <v>0</v>
      </c>
      <c r="BD989" s="115">
        <f t="shared" si="616"/>
        <v>0</v>
      </c>
      <c r="BE989" s="125"/>
      <c r="BF989" s="126"/>
      <c r="BG989" s="123"/>
      <c r="BH989" s="112"/>
      <c r="BI989" s="119">
        <f t="shared" si="617"/>
        <v>0</v>
      </c>
      <c r="BJ989" s="124"/>
      <c r="BK989" s="115">
        <f>IFERROR(IF(BJ989="",0,(SUMIF($G$3:BI$3,"金额-入",$G989:BI989)-SUMIF($G$3:BI$3,"金额-出",$G989:BI989))/(SUMIF($G$3:BI$3,"数量-入",$G989:BI989)-SUMIF($G$3:BI$3,"数量-出",$G989:BI989))),0)</f>
        <v>0</v>
      </c>
      <c r="BL989" s="115">
        <f t="shared" si="618"/>
        <v>0</v>
      </c>
      <c r="BM989" s="125"/>
      <c r="BN989" s="126"/>
      <c r="BO989" s="123"/>
      <c r="BP989" s="112"/>
      <c r="BQ989" s="119">
        <f t="shared" si="619"/>
        <v>0</v>
      </c>
      <c r="BR989" s="124"/>
      <c r="BS989" s="115">
        <f>IFERROR(IF(BR989="",0,(SUMIF($G$3:BQ$3,"金额-入",$G989:BQ989)-SUMIF($G$3:BQ$3,"金额-出",$G989:BQ989))/(SUMIF($G$3:BQ$3,"数量-入",$G989:BQ989)-SUMIF($G$3:BQ$3,"数量-出",$G989:BQ989))),0)</f>
        <v>0</v>
      </c>
      <c r="BT989" s="115">
        <f t="shared" si="620"/>
        <v>0</v>
      </c>
      <c r="BU989" s="125"/>
      <c r="BV989" s="126"/>
      <c r="BW989" s="123"/>
      <c r="BX989" s="112"/>
      <c r="BY989" s="119">
        <f t="shared" si="621"/>
        <v>0</v>
      </c>
      <c r="BZ989" s="124"/>
      <c r="CA989" s="115">
        <f>IFERROR(IF(BZ989="",0,(SUMIF($G$3:BY$3,"金额-入",$G989:BY989)-SUMIF($G$3:BY$3,"金额-出",$G989:BY989))/(SUMIF($G$3:BY$3,"数量-入",$G989:BY989)-SUMIF($G$3:BY$3,"数量-出",$G989:BY989))),0)</f>
        <v>0</v>
      </c>
      <c r="CB989" s="115">
        <f t="shared" si="622"/>
        <v>0</v>
      </c>
      <c r="CC989" s="125"/>
      <c r="CD989" s="126"/>
      <c r="CE989" s="123"/>
      <c r="CF989" s="112"/>
      <c r="CG989" s="119">
        <f t="shared" si="623"/>
        <v>0</v>
      </c>
      <c r="CH989" s="124"/>
      <c r="CI989" s="115">
        <f>IFERROR(IF(CH989="",0,(SUMIF($G$3:CG$3,"金额-入",$G989:CG989)-SUMIF($G$3:CG$3,"金额-出",$G989:CG989))/(SUMIF($G$3:CG$3,"数量-入",$G989:CG989)-SUMIF($G$3:CG$3,"数量-出",$G989:CG989))),0)</f>
        <v>0</v>
      </c>
      <c r="CJ989" s="115">
        <f t="shared" si="624"/>
        <v>0</v>
      </c>
      <c r="CK989" s="125"/>
      <c r="CL989" s="126"/>
      <c r="CM989" s="123"/>
      <c r="CN989" s="112"/>
      <c r="CO989" s="119">
        <f t="shared" si="625"/>
        <v>0</v>
      </c>
      <c r="CP989" s="124"/>
      <c r="CQ989" s="115">
        <f>IFERROR(IF(CP989="",0,(SUMIF($G$3:CO$3,"金额-入",$G989:CO989)-SUMIF($G$3:CO$3,"金额-出",$G989:CO989))/(SUMIF($G$3:CO$3,"数量-入",$G989:CO989)-SUMIF($G$3:CO$3,"数量-出",$G989:CO989))),0)</f>
        <v>0</v>
      </c>
      <c r="CR989" s="115">
        <f t="shared" si="626"/>
        <v>0</v>
      </c>
      <c r="CS989" s="125"/>
      <c r="CT989" s="126"/>
      <c r="CU989" s="123"/>
      <c r="CV989" s="112"/>
      <c r="CW989" s="119">
        <f t="shared" si="627"/>
        <v>0</v>
      </c>
      <c r="CX989" s="124"/>
      <c r="CY989" s="115">
        <f>IFERROR(IF(CX989="",0,(SUMIF($G$3:CW$3,"金额-入",$G989:CW989)-SUMIF($G$3:CW$3,"金额-出",$G989:CW989))/(SUMIF($G$3:CW$3,"数量-入",$G989:CW989)-SUMIF($G$3:CW$3,"数量-出",$G989:CW989))),0)</f>
        <v>0</v>
      </c>
      <c r="CZ989" s="115">
        <f t="shared" si="628"/>
        <v>0</v>
      </c>
      <c r="DA989" s="125"/>
      <c r="DB989" s="126"/>
      <c r="DC989" s="123"/>
      <c r="DD989" s="112"/>
      <c r="DE989" s="119">
        <f t="shared" si="629"/>
        <v>0</v>
      </c>
      <c r="DF989" s="124"/>
      <c r="DG989" s="115">
        <f>IFERROR(IF(DF989="",0,(SUMIF($G$3:DE$3,"金额-入",$G989:DE989)-SUMIF($G$3:DE$3,"金额-出",$G989:DE989))/(SUMIF($G$3:DE$3,"数量-入",$G989:DE989)-SUMIF($G$3:DE$3,"数量-出",$G989:DE989))),0)</f>
        <v>0</v>
      </c>
      <c r="DH989" s="115">
        <f t="shared" si="630"/>
        <v>0</v>
      </c>
      <c r="DI989" s="125"/>
      <c r="DJ989" s="126"/>
      <c r="DK989" s="109">
        <f t="array" ref="DK989">MIN(IF(($G$3:$DJ$3="单价")*(G989:DJ989&lt;&gt;0),G989:DJ989))</f>
        <v>0</v>
      </c>
      <c r="DL989" s="97">
        <f t="array" ref="DL989">MAX(IF($G$3:$DJ$3="单价",G989:DJ989))</f>
        <v>0</v>
      </c>
      <c r="DM989" s="115">
        <f t="shared" si="631"/>
        <v>0</v>
      </c>
      <c r="DN989" s="127"/>
      <c r="DO989" s="2"/>
      <c r="DP989" s="11">
        <f t="shared" si="632"/>
        <v>0</v>
      </c>
      <c r="DQ989" s="11">
        <f t="shared" si="633"/>
        <v>0</v>
      </c>
      <c r="DR989" s="11"/>
      <c r="DS989" s="11"/>
      <c r="DT989" s="11"/>
      <c r="DU989" s="2"/>
      <c r="DV989" s="2"/>
      <c r="DW989" s="2"/>
      <c r="DX989" s="2"/>
      <c r="DY989" s="2"/>
    </row>
    <row r="990" spans="1:129" ht="18" hidden="1" customHeight="1" outlineLevel="1" x14ac:dyDescent="0.15">
      <c r="A990" s="2"/>
      <c r="B990" s="53">
        <f t="shared" si="596"/>
        <v>986</v>
      </c>
      <c r="C990" s="5"/>
      <c r="D990" s="6"/>
      <c r="E990" s="7"/>
      <c r="F990" s="8"/>
      <c r="G990" s="111"/>
      <c r="H990" s="112"/>
      <c r="I990" s="113">
        <f t="shared" si="599"/>
        <v>0</v>
      </c>
      <c r="J990" s="114">
        <f t="shared" si="600"/>
        <v>0</v>
      </c>
      <c r="K990" s="115">
        <f t="shared" si="597"/>
        <v>0</v>
      </c>
      <c r="L990" s="113">
        <f t="shared" si="601"/>
        <v>0</v>
      </c>
      <c r="M990" s="114">
        <f t="shared" si="602"/>
        <v>0</v>
      </c>
      <c r="N990" s="115">
        <f t="shared" si="598"/>
        <v>0</v>
      </c>
      <c r="O990" s="113">
        <f t="shared" si="603"/>
        <v>0</v>
      </c>
      <c r="P990" s="116">
        <f t="shared" si="604"/>
        <v>0</v>
      </c>
      <c r="Q990" s="117">
        <f t="shared" si="605"/>
        <v>0</v>
      </c>
      <c r="R990" s="118">
        <f t="shared" si="606"/>
        <v>0</v>
      </c>
      <c r="S990" s="111"/>
      <c r="T990" s="112"/>
      <c r="U990" s="119">
        <f t="shared" si="607"/>
        <v>0</v>
      </c>
      <c r="V990" s="120"/>
      <c r="W990" s="115">
        <f>IFERROR(IF(V990="",0,(SUMIF($G$3:U$3,"金额-入",$G990:U990)-SUMIF($G$3:U$3,"金额-出",$G990:U990))/(SUMIF($G$3:U$3,"数量-入",$G990:U990)-SUMIF($G$3:U$3,"数量-出",$G990:U990))),0)</f>
        <v>0</v>
      </c>
      <c r="X990" s="115">
        <f t="shared" si="608"/>
        <v>0</v>
      </c>
      <c r="Y990" s="121"/>
      <c r="Z990" s="122"/>
      <c r="AA990" s="111"/>
      <c r="AB990" s="112"/>
      <c r="AC990" s="119">
        <f t="shared" si="609"/>
        <v>0</v>
      </c>
      <c r="AD990" s="120"/>
      <c r="AE990" s="115">
        <f>IFERROR(IF(AD990="",0,(SUMIF($G$3:AC$3,"金额-入",$G990:AC990)-SUMIF($G$3:AC$3,"金额-出",$G990:AC990))/(SUMIF($G$3:AC$3,"数量-入",$G990:AC990)-SUMIF($G$3:AC$3,"数量-出",$G990:AC990))),0)</f>
        <v>0</v>
      </c>
      <c r="AF990" s="115">
        <f t="shared" si="610"/>
        <v>0</v>
      </c>
      <c r="AG990" s="121"/>
      <c r="AH990" s="122"/>
      <c r="AI990" s="123"/>
      <c r="AJ990" s="112"/>
      <c r="AK990" s="119">
        <f t="shared" si="611"/>
        <v>0</v>
      </c>
      <c r="AL990" s="124"/>
      <c r="AM990" s="115">
        <f>IFERROR(IF(AL990="",0,(SUMIF($G$3:AK$3,"金额-入",$G990:AK990)-SUMIF($G$3:AK$3,"金额-出",$G990:AK990))/(SUMIF($G$3:AK$3,"数量-入",$G990:AK990)-SUMIF($G$3:AK$3,"数量-出",$G990:AK990))),0)</f>
        <v>0</v>
      </c>
      <c r="AN990" s="115">
        <f t="shared" si="612"/>
        <v>0</v>
      </c>
      <c r="AO990" s="125"/>
      <c r="AP990" s="126"/>
      <c r="AQ990" s="123"/>
      <c r="AR990" s="112"/>
      <c r="AS990" s="119">
        <f t="shared" si="613"/>
        <v>0</v>
      </c>
      <c r="AT990" s="124"/>
      <c r="AU990" s="115">
        <f>IFERROR(IF(AT990="",0,(SUMIF($G$3:AS$3,"金额-入",$G990:AS990)-SUMIF($G$3:AS$3,"金额-出",$G990:AS990))/(SUMIF($G$3:AS$3,"数量-入",$G990:AS990)-SUMIF($G$3:AS$3,"数量-出",$G990:AS990))),0)</f>
        <v>0</v>
      </c>
      <c r="AV990" s="115">
        <f t="shared" si="614"/>
        <v>0</v>
      </c>
      <c r="AW990" s="125"/>
      <c r="AX990" s="126"/>
      <c r="AY990" s="123"/>
      <c r="AZ990" s="112"/>
      <c r="BA990" s="119">
        <f t="shared" si="615"/>
        <v>0</v>
      </c>
      <c r="BB990" s="124"/>
      <c r="BC990" s="115">
        <f>IFERROR(IF(BB990="",0,(SUMIF($G$3:BA$3,"金额-入",$G990:BA990)-SUMIF($G$3:BA$3,"金额-出",$G990:BA990))/(SUMIF($G$3:BA$3,"数量-入",$G990:BA990)-SUMIF($G$3:BA$3,"数量-出",$G990:BA990))),0)</f>
        <v>0</v>
      </c>
      <c r="BD990" s="115">
        <f t="shared" si="616"/>
        <v>0</v>
      </c>
      <c r="BE990" s="125"/>
      <c r="BF990" s="126"/>
      <c r="BG990" s="123"/>
      <c r="BH990" s="112"/>
      <c r="BI990" s="119">
        <f t="shared" si="617"/>
        <v>0</v>
      </c>
      <c r="BJ990" s="124"/>
      <c r="BK990" s="115">
        <f>IFERROR(IF(BJ990="",0,(SUMIF($G$3:BI$3,"金额-入",$G990:BI990)-SUMIF($G$3:BI$3,"金额-出",$G990:BI990))/(SUMIF($G$3:BI$3,"数量-入",$G990:BI990)-SUMIF($G$3:BI$3,"数量-出",$G990:BI990))),0)</f>
        <v>0</v>
      </c>
      <c r="BL990" s="115">
        <f t="shared" si="618"/>
        <v>0</v>
      </c>
      <c r="BM990" s="125"/>
      <c r="BN990" s="126"/>
      <c r="BO990" s="123"/>
      <c r="BP990" s="112"/>
      <c r="BQ990" s="119">
        <f t="shared" si="619"/>
        <v>0</v>
      </c>
      <c r="BR990" s="124"/>
      <c r="BS990" s="115">
        <f>IFERROR(IF(BR990="",0,(SUMIF($G$3:BQ$3,"金额-入",$G990:BQ990)-SUMIF($G$3:BQ$3,"金额-出",$G990:BQ990))/(SUMIF($G$3:BQ$3,"数量-入",$G990:BQ990)-SUMIF($G$3:BQ$3,"数量-出",$G990:BQ990))),0)</f>
        <v>0</v>
      </c>
      <c r="BT990" s="115">
        <f t="shared" si="620"/>
        <v>0</v>
      </c>
      <c r="BU990" s="125"/>
      <c r="BV990" s="126"/>
      <c r="BW990" s="123"/>
      <c r="BX990" s="112"/>
      <c r="BY990" s="119">
        <f t="shared" si="621"/>
        <v>0</v>
      </c>
      <c r="BZ990" s="124"/>
      <c r="CA990" s="115">
        <f>IFERROR(IF(BZ990="",0,(SUMIF($G$3:BY$3,"金额-入",$G990:BY990)-SUMIF($G$3:BY$3,"金额-出",$G990:BY990))/(SUMIF($G$3:BY$3,"数量-入",$G990:BY990)-SUMIF($G$3:BY$3,"数量-出",$G990:BY990))),0)</f>
        <v>0</v>
      </c>
      <c r="CB990" s="115">
        <f t="shared" si="622"/>
        <v>0</v>
      </c>
      <c r="CC990" s="125"/>
      <c r="CD990" s="126"/>
      <c r="CE990" s="123"/>
      <c r="CF990" s="112"/>
      <c r="CG990" s="119">
        <f t="shared" si="623"/>
        <v>0</v>
      </c>
      <c r="CH990" s="124"/>
      <c r="CI990" s="115">
        <f>IFERROR(IF(CH990="",0,(SUMIF($G$3:CG$3,"金额-入",$G990:CG990)-SUMIF($G$3:CG$3,"金额-出",$G990:CG990))/(SUMIF($G$3:CG$3,"数量-入",$G990:CG990)-SUMIF($G$3:CG$3,"数量-出",$G990:CG990))),0)</f>
        <v>0</v>
      </c>
      <c r="CJ990" s="115">
        <f t="shared" si="624"/>
        <v>0</v>
      </c>
      <c r="CK990" s="125"/>
      <c r="CL990" s="126"/>
      <c r="CM990" s="123"/>
      <c r="CN990" s="112"/>
      <c r="CO990" s="119">
        <f t="shared" si="625"/>
        <v>0</v>
      </c>
      <c r="CP990" s="124"/>
      <c r="CQ990" s="115">
        <f>IFERROR(IF(CP990="",0,(SUMIF($G$3:CO$3,"金额-入",$G990:CO990)-SUMIF($G$3:CO$3,"金额-出",$G990:CO990))/(SUMIF($G$3:CO$3,"数量-入",$G990:CO990)-SUMIF($G$3:CO$3,"数量-出",$G990:CO990))),0)</f>
        <v>0</v>
      </c>
      <c r="CR990" s="115">
        <f t="shared" si="626"/>
        <v>0</v>
      </c>
      <c r="CS990" s="125"/>
      <c r="CT990" s="126"/>
      <c r="CU990" s="123"/>
      <c r="CV990" s="112"/>
      <c r="CW990" s="119">
        <f t="shared" si="627"/>
        <v>0</v>
      </c>
      <c r="CX990" s="124"/>
      <c r="CY990" s="115">
        <f>IFERROR(IF(CX990="",0,(SUMIF($G$3:CW$3,"金额-入",$G990:CW990)-SUMIF($G$3:CW$3,"金额-出",$G990:CW990))/(SUMIF($G$3:CW$3,"数量-入",$G990:CW990)-SUMIF($G$3:CW$3,"数量-出",$G990:CW990))),0)</f>
        <v>0</v>
      </c>
      <c r="CZ990" s="115">
        <f t="shared" si="628"/>
        <v>0</v>
      </c>
      <c r="DA990" s="125"/>
      <c r="DB990" s="126"/>
      <c r="DC990" s="123"/>
      <c r="DD990" s="112"/>
      <c r="DE990" s="119">
        <f t="shared" si="629"/>
        <v>0</v>
      </c>
      <c r="DF990" s="124"/>
      <c r="DG990" s="115">
        <f>IFERROR(IF(DF990="",0,(SUMIF($G$3:DE$3,"金额-入",$G990:DE990)-SUMIF($G$3:DE$3,"金额-出",$G990:DE990))/(SUMIF($G$3:DE$3,"数量-入",$G990:DE990)-SUMIF($G$3:DE$3,"数量-出",$G990:DE990))),0)</f>
        <v>0</v>
      </c>
      <c r="DH990" s="115">
        <f t="shared" si="630"/>
        <v>0</v>
      </c>
      <c r="DI990" s="125"/>
      <c r="DJ990" s="126"/>
      <c r="DK990" s="109">
        <f t="array" ref="DK990">MIN(IF(($G$3:$DJ$3="单价")*(G990:DJ990&lt;&gt;0),G990:DJ990))</f>
        <v>0</v>
      </c>
      <c r="DL990" s="97">
        <f t="array" ref="DL990">MAX(IF($G$3:$DJ$3="单价",G990:DJ990))</f>
        <v>0</v>
      </c>
      <c r="DM990" s="115">
        <f t="shared" si="631"/>
        <v>0</v>
      </c>
      <c r="DN990" s="127"/>
      <c r="DO990" s="2"/>
      <c r="DP990" s="11">
        <f t="shared" si="632"/>
        <v>0</v>
      </c>
      <c r="DQ990" s="11">
        <f t="shared" si="633"/>
        <v>0</v>
      </c>
      <c r="DR990" s="11"/>
      <c r="DS990" s="11"/>
      <c r="DT990" s="11"/>
      <c r="DU990" s="2"/>
      <c r="DV990" s="2"/>
      <c r="DW990" s="2"/>
      <c r="DX990" s="2"/>
      <c r="DY990" s="2"/>
    </row>
    <row r="991" spans="1:129" ht="18" hidden="1" customHeight="1" outlineLevel="1" x14ac:dyDescent="0.15">
      <c r="A991" s="2"/>
      <c r="B991" s="53">
        <f t="shared" si="596"/>
        <v>987</v>
      </c>
      <c r="C991" s="5"/>
      <c r="D991" s="6"/>
      <c r="E991" s="7"/>
      <c r="F991" s="8"/>
      <c r="G991" s="111"/>
      <c r="H991" s="112"/>
      <c r="I991" s="113">
        <f t="shared" si="599"/>
        <v>0</v>
      </c>
      <c r="J991" s="114">
        <f t="shared" si="600"/>
        <v>0</v>
      </c>
      <c r="K991" s="115">
        <f t="shared" si="597"/>
        <v>0</v>
      </c>
      <c r="L991" s="113">
        <f t="shared" si="601"/>
        <v>0</v>
      </c>
      <c r="M991" s="114">
        <f t="shared" si="602"/>
        <v>0</v>
      </c>
      <c r="N991" s="115">
        <f t="shared" si="598"/>
        <v>0</v>
      </c>
      <c r="O991" s="113">
        <f t="shared" si="603"/>
        <v>0</v>
      </c>
      <c r="P991" s="116">
        <f t="shared" si="604"/>
        <v>0</v>
      </c>
      <c r="Q991" s="117">
        <f t="shared" si="605"/>
        <v>0</v>
      </c>
      <c r="R991" s="118">
        <f t="shared" si="606"/>
        <v>0</v>
      </c>
      <c r="S991" s="111"/>
      <c r="T991" s="112"/>
      <c r="U991" s="119">
        <f t="shared" si="607"/>
        <v>0</v>
      </c>
      <c r="V991" s="120"/>
      <c r="W991" s="115">
        <f>IFERROR(IF(V991="",0,(SUMIF($G$3:U$3,"金额-入",$G991:U991)-SUMIF($G$3:U$3,"金额-出",$G991:U991))/(SUMIF($G$3:U$3,"数量-入",$G991:U991)-SUMIF($G$3:U$3,"数量-出",$G991:U991))),0)</f>
        <v>0</v>
      </c>
      <c r="X991" s="115">
        <f t="shared" si="608"/>
        <v>0</v>
      </c>
      <c r="Y991" s="121"/>
      <c r="Z991" s="122"/>
      <c r="AA991" s="111"/>
      <c r="AB991" s="112"/>
      <c r="AC991" s="119">
        <f t="shared" si="609"/>
        <v>0</v>
      </c>
      <c r="AD991" s="120"/>
      <c r="AE991" s="115">
        <f>IFERROR(IF(AD991="",0,(SUMIF($G$3:AC$3,"金额-入",$G991:AC991)-SUMIF($G$3:AC$3,"金额-出",$G991:AC991))/(SUMIF($G$3:AC$3,"数量-入",$G991:AC991)-SUMIF($G$3:AC$3,"数量-出",$G991:AC991))),0)</f>
        <v>0</v>
      </c>
      <c r="AF991" s="115">
        <f t="shared" si="610"/>
        <v>0</v>
      </c>
      <c r="AG991" s="121"/>
      <c r="AH991" s="122"/>
      <c r="AI991" s="123"/>
      <c r="AJ991" s="112"/>
      <c r="AK991" s="119">
        <f t="shared" si="611"/>
        <v>0</v>
      </c>
      <c r="AL991" s="124"/>
      <c r="AM991" s="115">
        <f>IFERROR(IF(AL991="",0,(SUMIF($G$3:AK$3,"金额-入",$G991:AK991)-SUMIF($G$3:AK$3,"金额-出",$G991:AK991))/(SUMIF($G$3:AK$3,"数量-入",$G991:AK991)-SUMIF($G$3:AK$3,"数量-出",$G991:AK991))),0)</f>
        <v>0</v>
      </c>
      <c r="AN991" s="115">
        <f t="shared" si="612"/>
        <v>0</v>
      </c>
      <c r="AO991" s="125"/>
      <c r="AP991" s="126"/>
      <c r="AQ991" s="123"/>
      <c r="AR991" s="112"/>
      <c r="AS991" s="119">
        <f t="shared" si="613"/>
        <v>0</v>
      </c>
      <c r="AT991" s="124"/>
      <c r="AU991" s="115">
        <f>IFERROR(IF(AT991="",0,(SUMIF($G$3:AS$3,"金额-入",$G991:AS991)-SUMIF($G$3:AS$3,"金额-出",$G991:AS991))/(SUMIF($G$3:AS$3,"数量-入",$G991:AS991)-SUMIF($G$3:AS$3,"数量-出",$G991:AS991))),0)</f>
        <v>0</v>
      </c>
      <c r="AV991" s="115">
        <f t="shared" si="614"/>
        <v>0</v>
      </c>
      <c r="AW991" s="125"/>
      <c r="AX991" s="126"/>
      <c r="AY991" s="123"/>
      <c r="AZ991" s="112"/>
      <c r="BA991" s="119">
        <f t="shared" si="615"/>
        <v>0</v>
      </c>
      <c r="BB991" s="124"/>
      <c r="BC991" s="115">
        <f>IFERROR(IF(BB991="",0,(SUMIF($G$3:BA$3,"金额-入",$G991:BA991)-SUMIF($G$3:BA$3,"金额-出",$G991:BA991))/(SUMIF($G$3:BA$3,"数量-入",$G991:BA991)-SUMIF($G$3:BA$3,"数量-出",$G991:BA991))),0)</f>
        <v>0</v>
      </c>
      <c r="BD991" s="115">
        <f t="shared" si="616"/>
        <v>0</v>
      </c>
      <c r="BE991" s="125"/>
      <c r="BF991" s="126"/>
      <c r="BG991" s="123"/>
      <c r="BH991" s="112"/>
      <c r="BI991" s="119">
        <f t="shared" si="617"/>
        <v>0</v>
      </c>
      <c r="BJ991" s="124"/>
      <c r="BK991" s="115">
        <f>IFERROR(IF(BJ991="",0,(SUMIF($G$3:BI$3,"金额-入",$G991:BI991)-SUMIF($G$3:BI$3,"金额-出",$G991:BI991))/(SUMIF($G$3:BI$3,"数量-入",$G991:BI991)-SUMIF($G$3:BI$3,"数量-出",$G991:BI991))),0)</f>
        <v>0</v>
      </c>
      <c r="BL991" s="115">
        <f t="shared" si="618"/>
        <v>0</v>
      </c>
      <c r="BM991" s="125"/>
      <c r="BN991" s="126"/>
      <c r="BO991" s="123"/>
      <c r="BP991" s="112"/>
      <c r="BQ991" s="119">
        <f t="shared" si="619"/>
        <v>0</v>
      </c>
      <c r="BR991" s="124"/>
      <c r="BS991" s="115">
        <f>IFERROR(IF(BR991="",0,(SUMIF($G$3:BQ$3,"金额-入",$G991:BQ991)-SUMIF($G$3:BQ$3,"金额-出",$G991:BQ991))/(SUMIF($G$3:BQ$3,"数量-入",$G991:BQ991)-SUMIF($G$3:BQ$3,"数量-出",$G991:BQ991))),0)</f>
        <v>0</v>
      </c>
      <c r="BT991" s="115">
        <f t="shared" si="620"/>
        <v>0</v>
      </c>
      <c r="BU991" s="125"/>
      <c r="BV991" s="126"/>
      <c r="BW991" s="123"/>
      <c r="BX991" s="112"/>
      <c r="BY991" s="119">
        <f t="shared" si="621"/>
        <v>0</v>
      </c>
      <c r="BZ991" s="124"/>
      <c r="CA991" s="115">
        <f>IFERROR(IF(BZ991="",0,(SUMIF($G$3:BY$3,"金额-入",$G991:BY991)-SUMIF($G$3:BY$3,"金额-出",$G991:BY991))/(SUMIF($G$3:BY$3,"数量-入",$G991:BY991)-SUMIF($G$3:BY$3,"数量-出",$G991:BY991))),0)</f>
        <v>0</v>
      </c>
      <c r="CB991" s="115">
        <f t="shared" si="622"/>
        <v>0</v>
      </c>
      <c r="CC991" s="125"/>
      <c r="CD991" s="126"/>
      <c r="CE991" s="123"/>
      <c r="CF991" s="112"/>
      <c r="CG991" s="119">
        <f t="shared" si="623"/>
        <v>0</v>
      </c>
      <c r="CH991" s="124"/>
      <c r="CI991" s="115">
        <f>IFERROR(IF(CH991="",0,(SUMIF($G$3:CG$3,"金额-入",$G991:CG991)-SUMIF($G$3:CG$3,"金额-出",$G991:CG991))/(SUMIF($G$3:CG$3,"数量-入",$G991:CG991)-SUMIF($G$3:CG$3,"数量-出",$G991:CG991))),0)</f>
        <v>0</v>
      </c>
      <c r="CJ991" s="115">
        <f t="shared" si="624"/>
        <v>0</v>
      </c>
      <c r="CK991" s="125"/>
      <c r="CL991" s="126"/>
      <c r="CM991" s="123"/>
      <c r="CN991" s="112"/>
      <c r="CO991" s="119">
        <f t="shared" si="625"/>
        <v>0</v>
      </c>
      <c r="CP991" s="124"/>
      <c r="CQ991" s="115">
        <f>IFERROR(IF(CP991="",0,(SUMIF($G$3:CO$3,"金额-入",$G991:CO991)-SUMIF($G$3:CO$3,"金额-出",$G991:CO991))/(SUMIF($G$3:CO$3,"数量-入",$G991:CO991)-SUMIF($G$3:CO$3,"数量-出",$G991:CO991))),0)</f>
        <v>0</v>
      </c>
      <c r="CR991" s="115">
        <f t="shared" si="626"/>
        <v>0</v>
      </c>
      <c r="CS991" s="125"/>
      <c r="CT991" s="126"/>
      <c r="CU991" s="123"/>
      <c r="CV991" s="112"/>
      <c r="CW991" s="119">
        <f t="shared" si="627"/>
        <v>0</v>
      </c>
      <c r="CX991" s="124"/>
      <c r="CY991" s="115">
        <f>IFERROR(IF(CX991="",0,(SUMIF($G$3:CW$3,"金额-入",$G991:CW991)-SUMIF($G$3:CW$3,"金额-出",$G991:CW991))/(SUMIF($G$3:CW$3,"数量-入",$G991:CW991)-SUMIF($G$3:CW$3,"数量-出",$G991:CW991))),0)</f>
        <v>0</v>
      </c>
      <c r="CZ991" s="115">
        <f t="shared" si="628"/>
        <v>0</v>
      </c>
      <c r="DA991" s="125"/>
      <c r="DB991" s="126"/>
      <c r="DC991" s="123"/>
      <c r="DD991" s="112"/>
      <c r="DE991" s="119">
        <f t="shared" si="629"/>
        <v>0</v>
      </c>
      <c r="DF991" s="124"/>
      <c r="DG991" s="115">
        <f>IFERROR(IF(DF991="",0,(SUMIF($G$3:DE$3,"金额-入",$G991:DE991)-SUMIF($G$3:DE$3,"金额-出",$G991:DE991))/(SUMIF($G$3:DE$3,"数量-入",$G991:DE991)-SUMIF($G$3:DE$3,"数量-出",$G991:DE991))),0)</f>
        <v>0</v>
      </c>
      <c r="DH991" s="115">
        <f t="shared" si="630"/>
        <v>0</v>
      </c>
      <c r="DI991" s="125"/>
      <c r="DJ991" s="126"/>
      <c r="DK991" s="109">
        <f t="array" ref="DK991">MIN(IF(($G$3:$DJ$3="单价")*(G991:DJ991&lt;&gt;0),G991:DJ991))</f>
        <v>0</v>
      </c>
      <c r="DL991" s="97">
        <f t="array" ref="DL991">MAX(IF($G$3:$DJ$3="单价",G991:DJ991))</f>
        <v>0</v>
      </c>
      <c r="DM991" s="115">
        <f t="shared" si="631"/>
        <v>0</v>
      </c>
      <c r="DN991" s="127"/>
      <c r="DO991" s="2"/>
      <c r="DP991" s="11">
        <f t="shared" si="632"/>
        <v>0</v>
      </c>
      <c r="DQ991" s="11">
        <f t="shared" si="633"/>
        <v>0</v>
      </c>
      <c r="DR991" s="11"/>
      <c r="DS991" s="11"/>
      <c r="DT991" s="11"/>
      <c r="DU991" s="2"/>
      <c r="DV991" s="2"/>
      <c r="DW991" s="2"/>
      <c r="DX991" s="2"/>
      <c r="DY991" s="2"/>
    </row>
    <row r="992" spans="1:129" ht="18" hidden="1" customHeight="1" outlineLevel="1" x14ac:dyDescent="0.15">
      <c r="A992" s="2"/>
      <c r="B992" s="53">
        <f t="shared" si="596"/>
        <v>988</v>
      </c>
      <c r="C992" s="5"/>
      <c r="D992" s="6"/>
      <c r="E992" s="7"/>
      <c r="F992" s="8"/>
      <c r="G992" s="111"/>
      <c r="H992" s="112"/>
      <c r="I992" s="113">
        <f t="shared" si="599"/>
        <v>0</v>
      </c>
      <c r="J992" s="114">
        <f t="shared" si="600"/>
        <v>0</v>
      </c>
      <c r="K992" s="115">
        <f t="shared" si="597"/>
        <v>0</v>
      </c>
      <c r="L992" s="113">
        <f t="shared" si="601"/>
        <v>0</v>
      </c>
      <c r="M992" s="114">
        <f t="shared" si="602"/>
        <v>0</v>
      </c>
      <c r="N992" s="115">
        <f t="shared" si="598"/>
        <v>0</v>
      </c>
      <c r="O992" s="113">
        <f t="shared" si="603"/>
        <v>0</v>
      </c>
      <c r="P992" s="116">
        <f t="shared" si="604"/>
        <v>0</v>
      </c>
      <c r="Q992" s="117">
        <f t="shared" si="605"/>
        <v>0</v>
      </c>
      <c r="R992" s="118">
        <f t="shared" si="606"/>
        <v>0</v>
      </c>
      <c r="S992" s="111"/>
      <c r="T992" s="112"/>
      <c r="U992" s="119">
        <f t="shared" si="607"/>
        <v>0</v>
      </c>
      <c r="V992" s="120"/>
      <c r="W992" s="115">
        <f>IFERROR(IF(V992="",0,(SUMIF($G$3:U$3,"金额-入",$G992:U992)-SUMIF($G$3:U$3,"金额-出",$G992:U992))/(SUMIF($G$3:U$3,"数量-入",$G992:U992)-SUMIF($G$3:U$3,"数量-出",$G992:U992))),0)</f>
        <v>0</v>
      </c>
      <c r="X992" s="115">
        <f t="shared" si="608"/>
        <v>0</v>
      </c>
      <c r="Y992" s="121"/>
      <c r="Z992" s="122"/>
      <c r="AA992" s="111"/>
      <c r="AB992" s="112"/>
      <c r="AC992" s="119">
        <f t="shared" si="609"/>
        <v>0</v>
      </c>
      <c r="AD992" s="120"/>
      <c r="AE992" s="115">
        <f>IFERROR(IF(AD992="",0,(SUMIF($G$3:AC$3,"金额-入",$G992:AC992)-SUMIF($G$3:AC$3,"金额-出",$G992:AC992))/(SUMIF($G$3:AC$3,"数量-入",$G992:AC992)-SUMIF($G$3:AC$3,"数量-出",$G992:AC992))),0)</f>
        <v>0</v>
      </c>
      <c r="AF992" s="115">
        <f t="shared" si="610"/>
        <v>0</v>
      </c>
      <c r="AG992" s="121"/>
      <c r="AH992" s="122"/>
      <c r="AI992" s="123"/>
      <c r="AJ992" s="112"/>
      <c r="AK992" s="119">
        <f t="shared" si="611"/>
        <v>0</v>
      </c>
      <c r="AL992" s="124"/>
      <c r="AM992" s="115">
        <f>IFERROR(IF(AL992="",0,(SUMIF($G$3:AK$3,"金额-入",$G992:AK992)-SUMIF($G$3:AK$3,"金额-出",$G992:AK992))/(SUMIF($G$3:AK$3,"数量-入",$G992:AK992)-SUMIF($G$3:AK$3,"数量-出",$G992:AK992))),0)</f>
        <v>0</v>
      </c>
      <c r="AN992" s="115">
        <f t="shared" si="612"/>
        <v>0</v>
      </c>
      <c r="AO992" s="125"/>
      <c r="AP992" s="126"/>
      <c r="AQ992" s="123"/>
      <c r="AR992" s="112"/>
      <c r="AS992" s="119">
        <f t="shared" si="613"/>
        <v>0</v>
      </c>
      <c r="AT992" s="124"/>
      <c r="AU992" s="115">
        <f>IFERROR(IF(AT992="",0,(SUMIF($G$3:AS$3,"金额-入",$G992:AS992)-SUMIF($G$3:AS$3,"金额-出",$G992:AS992))/(SUMIF($G$3:AS$3,"数量-入",$G992:AS992)-SUMIF($G$3:AS$3,"数量-出",$G992:AS992))),0)</f>
        <v>0</v>
      </c>
      <c r="AV992" s="115">
        <f t="shared" si="614"/>
        <v>0</v>
      </c>
      <c r="AW992" s="125"/>
      <c r="AX992" s="126"/>
      <c r="AY992" s="123"/>
      <c r="AZ992" s="112"/>
      <c r="BA992" s="119">
        <f t="shared" si="615"/>
        <v>0</v>
      </c>
      <c r="BB992" s="124"/>
      <c r="BC992" s="115">
        <f>IFERROR(IF(BB992="",0,(SUMIF($G$3:BA$3,"金额-入",$G992:BA992)-SUMIF($G$3:BA$3,"金额-出",$G992:BA992))/(SUMIF($G$3:BA$3,"数量-入",$G992:BA992)-SUMIF($G$3:BA$3,"数量-出",$G992:BA992))),0)</f>
        <v>0</v>
      </c>
      <c r="BD992" s="115">
        <f t="shared" si="616"/>
        <v>0</v>
      </c>
      <c r="BE992" s="125"/>
      <c r="BF992" s="126"/>
      <c r="BG992" s="123"/>
      <c r="BH992" s="112"/>
      <c r="BI992" s="119">
        <f t="shared" si="617"/>
        <v>0</v>
      </c>
      <c r="BJ992" s="124"/>
      <c r="BK992" s="115">
        <f>IFERROR(IF(BJ992="",0,(SUMIF($G$3:BI$3,"金额-入",$G992:BI992)-SUMIF($G$3:BI$3,"金额-出",$G992:BI992))/(SUMIF($G$3:BI$3,"数量-入",$G992:BI992)-SUMIF($G$3:BI$3,"数量-出",$G992:BI992))),0)</f>
        <v>0</v>
      </c>
      <c r="BL992" s="115">
        <f t="shared" si="618"/>
        <v>0</v>
      </c>
      <c r="BM992" s="125"/>
      <c r="BN992" s="126"/>
      <c r="BO992" s="123"/>
      <c r="BP992" s="112"/>
      <c r="BQ992" s="119">
        <f t="shared" si="619"/>
        <v>0</v>
      </c>
      <c r="BR992" s="124"/>
      <c r="BS992" s="115">
        <f>IFERROR(IF(BR992="",0,(SUMIF($G$3:BQ$3,"金额-入",$G992:BQ992)-SUMIF($G$3:BQ$3,"金额-出",$G992:BQ992))/(SUMIF($G$3:BQ$3,"数量-入",$G992:BQ992)-SUMIF($G$3:BQ$3,"数量-出",$G992:BQ992))),0)</f>
        <v>0</v>
      </c>
      <c r="BT992" s="115">
        <f t="shared" si="620"/>
        <v>0</v>
      </c>
      <c r="BU992" s="125"/>
      <c r="BV992" s="126"/>
      <c r="BW992" s="123"/>
      <c r="BX992" s="112"/>
      <c r="BY992" s="119">
        <f t="shared" si="621"/>
        <v>0</v>
      </c>
      <c r="BZ992" s="124"/>
      <c r="CA992" s="115">
        <f>IFERROR(IF(BZ992="",0,(SUMIF($G$3:BY$3,"金额-入",$G992:BY992)-SUMIF($G$3:BY$3,"金额-出",$G992:BY992))/(SUMIF($G$3:BY$3,"数量-入",$G992:BY992)-SUMIF($G$3:BY$3,"数量-出",$G992:BY992))),0)</f>
        <v>0</v>
      </c>
      <c r="CB992" s="115">
        <f t="shared" si="622"/>
        <v>0</v>
      </c>
      <c r="CC992" s="125"/>
      <c r="CD992" s="126"/>
      <c r="CE992" s="123"/>
      <c r="CF992" s="112"/>
      <c r="CG992" s="119">
        <f t="shared" si="623"/>
        <v>0</v>
      </c>
      <c r="CH992" s="124"/>
      <c r="CI992" s="115">
        <f>IFERROR(IF(CH992="",0,(SUMIF($G$3:CG$3,"金额-入",$G992:CG992)-SUMIF($G$3:CG$3,"金额-出",$G992:CG992))/(SUMIF($G$3:CG$3,"数量-入",$G992:CG992)-SUMIF($G$3:CG$3,"数量-出",$G992:CG992))),0)</f>
        <v>0</v>
      </c>
      <c r="CJ992" s="115">
        <f t="shared" si="624"/>
        <v>0</v>
      </c>
      <c r="CK992" s="125"/>
      <c r="CL992" s="126"/>
      <c r="CM992" s="123"/>
      <c r="CN992" s="112"/>
      <c r="CO992" s="119">
        <f t="shared" si="625"/>
        <v>0</v>
      </c>
      <c r="CP992" s="124"/>
      <c r="CQ992" s="115">
        <f>IFERROR(IF(CP992="",0,(SUMIF($G$3:CO$3,"金额-入",$G992:CO992)-SUMIF($G$3:CO$3,"金额-出",$G992:CO992))/(SUMIF($G$3:CO$3,"数量-入",$G992:CO992)-SUMIF($G$3:CO$3,"数量-出",$G992:CO992))),0)</f>
        <v>0</v>
      </c>
      <c r="CR992" s="115">
        <f t="shared" si="626"/>
        <v>0</v>
      </c>
      <c r="CS992" s="125"/>
      <c r="CT992" s="126"/>
      <c r="CU992" s="123"/>
      <c r="CV992" s="112"/>
      <c r="CW992" s="119">
        <f t="shared" si="627"/>
        <v>0</v>
      </c>
      <c r="CX992" s="124"/>
      <c r="CY992" s="115">
        <f>IFERROR(IF(CX992="",0,(SUMIF($G$3:CW$3,"金额-入",$G992:CW992)-SUMIF($G$3:CW$3,"金额-出",$G992:CW992))/(SUMIF($G$3:CW$3,"数量-入",$G992:CW992)-SUMIF($G$3:CW$3,"数量-出",$G992:CW992))),0)</f>
        <v>0</v>
      </c>
      <c r="CZ992" s="115">
        <f t="shared" si="628"/>
        <v>0</v>
      </c>
      <c r="DA992" s="125"/>
      <c r="DB992" s="126"/>
      <c r="DC992" s="123"/>
      <c r="DD992" s="112"/>
      <c r="DE992" s="119">
        <f t="shared" si="629"/>
        <v>0</v>
      </c>
      <c r="DF992" s="124"/>
      <c r="DG992" s="115">
        <f>IFERROR(IF(DF992="",0,(SUMIF($G$3:DE$3,"金额-入",$G992:DE992)-SUMIF($G$3:DE$3,"金额-出",$G992:DE992))/(SUMIF($G$3:DE$3,"数量-入",$G992:DE992)-SUMIF($G$3:DE$3,"数量-出",$G992:DE992))),0)</f>
        <v>0</v>
      </c>
      <c r="DH992" s="115">
        <f t="shared" si="630"/>
        <v>0</v>
      </c>
      <c r="DI992" s="125"/>
      <c r="DJ992" s="126"/>
      <c r="DK992" s="109">
        <f t="array" ref="DK992">MIN(IF(($G$3:$DJ$3="单价")*(G992:DJ992&lt;&gt;0),G992:DJ992))</f>
        <v>0</v>
      </c>
      <c r="DL992" s="97">
        <f t="array" ref="DL992">MAX(IF($G$3:$DJ$3="单价",G992:DJ992))</f>
        <v>0</v>
      </c>
      <c r="DM992" s="115">
        <f t="shared" si="631"/>
        <v>0</v>
      </c>
      <c r="DN992" s="127"/>
      <c r="DO992" s="2"/>
      <c r="DP992" s="11">
        <f t="shared" si="632"/>
        <v>0</v>
      </c>
      <c r="DQ992" s="11">
        <f t="shared" si="633"/>
        <v>0</v>
      </c>
      <c r="DR992" s="11"/>
      <c r="DS992" s="11"/>
      <c r="DT992" s="11"/>
      <c r="DU992" s="2"/>
      <c r="DV992" s="2"/>
      <c r="DW992" s="2"/>
      <c r="DX992" s="2"/>
      <c r="DY992" s="2"/>
    </row>
    <row r="993" spans="1:129" ht="18" hidden="1" customHeight="1" outlineLevel="1" x14ac:dyDescent="0.15">
      <c r="A993" s="2"/>
      <c r="B993" s="53">
        <f t="shared" si="596"/>
        <v>989</v>
      </c>
      <c r="C993" s="5"/>
      <c r="D993" s="6"/>
      <c r="E993" s="7"/>
      <c r="F993" s="8"/>
      <c r="G993" s="111"/>
      <c r="H993" s="112"/>
      <c r="I993" s="113">
        <f t="shared" si="599"/>
        <v>0</v>
      </c>
      <c r="J993" s="114">
        <f t="shared" si="600"/>
        <v>0</v>
      </c>
      <c r="K993" s="115">
        <f t="shared" si="597"/>
        <v>0</v>
      </c>
      <c r="L993" s="113">
        <f t="shared" si="601"/>
        <v>0</v>
      </c>
      <c r="M993" s="114">
        <f t="shared" si="602"/>
        <v>0</v>
      </c>
      <c r="N993" s="115">
        <f t="shared" si="598"/>
        <v>0</v>
      </c>
      <c r="O993" s="113">
        <f t="shared" si="603"/>
        <v>0</v>
      </c>
      <c r="P993" s="116">
        <f t="shared" si="604"/>
        <v>0</v>
      </c>
      <c r="Q993" s="117">
        <f t="shared" si="605"/>
        <v>0</v>
      </c>
      <c r="R993" s="118">
        <f t="shared" si="606"/>
        <v>0</v>
      </c>
      <c r="S993" s="111"/>
      <c r="T993" s="112"/>
      <c r="U993" s="119">
        <f t="shared" si="607"/>
        <v>0</v>
      </c>
      <c r="V993" s="120"/>
      <c r="W993" s="115">
        <f>IFERROR(IF(V993="",0,(SUMIF($G$3:U$3,"金额-入",$G993:U993)-SUMIF($G$3:U$3,"金额-出",$G993:U993))/(SUMIF($G$3:U$3,"数量-入",$G993:U993)-SUMIF($G$3:U$3,"数量-出",$G993:U993))),0)</f>
        <v>0</v>
      </c>
      <c r="X993" s="115">
        <f t="shared" si="608"/>
        <v>0</v>
      </c>
      <c r="Y993" s="121"/>
      <c r="Z993" s="122"/>
      <c r="AA993" s="111"/>
      <c r="AB993" s="112"/>
      <c r="AC993" s="119">
        <f t="shared" si="609"/>
        <v>0</v>
      </c>
      <c r="AD993" s="120"/>
      <c r="AE993" s="115">
        <f>IFERROR(IF(AD993="",0,(SUMIF($G$3:AC$3,"金额-入",$G993:AC993)-SUMIF($G$3:AC$3,"金额-出",$G993:AC993))/(SUMIF($G$3:AC$3,"数量-入",$G993:AC993)-SUMIF($G$3:AC$3,"数量-出",$G993:AC993))),0)</f>
        <v>0</v>
      </c>
      <c r="AF993" s="115">
        <f t="shared" si="610"/>
        <v>0</v>
      </c>
      <c r="AG993" s="121"/>
      <c r="AH993" s="122"/>
      <c r="AI993" s="123"/>
      <c r="AJ993" s="112"/>
      <c r="AK993" s="119">
        <f t="shared" si="611"/>
        <v>0</v>
      </c>
      <c r="AL993" s="124"/>
      <c r="AM993" s="115">
        <f>IFERROR(IF(AL993="",0,(SUMIF($G$3:AK$3,"金额-入",$G993:AK993)-SUMIF($G$3:AK$3,"金额-出",$G993:AK993))/(SUMIF($G$3:AK$3,"数量-入",$G993:AK993)-SUMIF($G$3:AK$3,"数量-出",$G993:AK993))),0)</f>
        <v>0</v>
      </c>
      <c r="AN993" s="115">
        <f t="shared" si="612"/>
        <v>0</v>
      </c>
      <c r="AO993" s="125"/>
      <c r="AP993" s="126"/>
      <c r="AQ993" s="123"/>
      <c r="AR993" s="112"/>
      <c r="AS993" s="119">
        <f t="shared" si="613"/>
        <v>0</v>
      </c>
      <c r="AT993" s="124"/>
      <c r="AU993" s="115">
        <f>IFERROR(IF(AT993="",0,(SUMIF($G$3:AS$3,"金额-入",$G993:AS993)-SUMIF($G$3:AS$3,"金额-出",$G993:AS993))/(SUMIF($G$3:AS$3,"数量-入",$G993:AS993)-SUMIF($G$3:AS$3,"数量-出",$G993:AS993))),0)</f>
        <v>0</v>
      </c>
      <c r="AV993" s="115">
        <f t="shared" si="614"/>
        <v>0</v>
      </c>
      <c r="AW993" s="125"/>
      <c r="AX993" s="126"/>
      <c r="AY993" s="123"/>
      <c r="AZ993" s="112"/>
      <c r="BA993" s="119">
        <f t="shared" si="615"/>
        <v>0</v>
      </c>
      <c r="BB993" s="124"/>
      <c r="BC993" s="115">
        <f>IFERROR(IF(BB993="",0,(SUMIF($G$3:BA$3,"金额-入",$G993:BA993)-SUMIF($G$3:BA$3,"金额-出",$G993:BA993))/(SUMIF($G$3:BA$3,"数量-入",$G993:BA993)-SUMIF($G$3:BA$3,"数量-出",$G993:BA993))),0)</f>
        <v>0</v>
      </c>
      <c r="BD993" s="115">
        <f t="shared" si="616"/>
        <v>0</v>
      </c>
      <c r="BE993" s="125"/>
      <c r="BF993" s="126"/>
      <c r="BG993" s="123"/>
      <c r="BH993" s="112"/>
      <c r="BI993" s="119">
        <f t="shared" si="617"/>
        <v>0</v>
      </c>
      <c r="BJ993" s="124"/>
      <c r="BK993" s="115">
        <f>IFERROR(IF(BJ993="",0,(SUMIF($G$3:BI$3,"金额-入",$G993:BI993)-SUMIF($G$3:BI$3,"金额-出",$G993:BI993))/(SUMIF($G$3:BI$3,"数量-入",$G993:BI993)-SUMIF($G$3:BI$3,"数量-出",$G993:BI993))),0)</f>
        <v>0</v>
      </c>
      <c r="BL993" s="115">
        <f t="shared" si="618"/>
        <v>0</v>
      </c>
      <c r="BM993" s="125"/>
      <c r="BN993" s="126"/>
      <c r="BO993" s="123"/>
      <c r="BP993" s="112"/>
      <c r="BQ993" s="119">
        <f t="shared" si="619"/>
        <v>0</v>
      </c>
      <c r="BR993" s="124"/>
      <c r="BS993" s="115">
        <f>IFERROR(IF(BR993="",0,(SUMIF($G$3:BQ$3,"金额-入",$G993:BQ993)-SUMIF($G$3:BQ$3,"金额-出",$G993:BQ993))/(SUMIF($G$3:BQ$3,"数量-入",$G993:BQ993)-SUMIF($G$3:BQ$3,"数量-出",$G993:BQ993))),0)</f>
        <v>0</v>
      </c>
      <c r="BT993" s="115">
        <f t="shared" si="620"/>
        <v>0</v>
      </c>
      <c r="BU993" s="125"/>
      <c r="BV993" s="126"/>
      <c r="BW993" s="123"/>
      <c r="BX993" s="112"/>
      <c r="BY993" s="119">
        <f t="shared" si="621"/>
        <v>0</v>
      </c>
      <c r="BZ993" s="124"/>
      <c r="CA993" s="115">
        <f>IFERROR(IF(BZ993="",0,(SUMIF($G$3:BY$3,"金额-入",$G993:BY993)-SUMIF($G$3:BY$3,"金额-出",$G993:BY993))/(SUMIF($G$3:BY$3,"数量-入",$G993:BY993)-SUMIF($G$3:BY$3,"数量-出",$G993:BY993))),0)</f>
        <v>0</v>
      </c>
      <c r="CB993" s="115">
        <f t="shared" si="622"/>
        <v>0</v>
      </c>
      <c r="CC993" s="125"/>
      <c r="CD993" s="126"/>
      <c r="CE993" s="123"/>
      <c r="CF993" s="112"/>
      <c r="CG993" s="119">
        <f t="shared" si="623"/>
        <v>0</v>
      </c>
      <c r="CH993" s="124"/>
      <c r="CI993" s="115">
        <f>IFERROR(IF(CH993="",0,(SUMIF($G$3:CG$3,"金额-入",$G993:CG993)-SUMIF($G$3:CG$3,"金额-出",$G993:CG993))/(SUMIF($G$3:CG$3,"数量-入",$G993:CG993)-SUMIF($G$3:CG$3,"数量-出",$G993:CG993))),0)</f>
        <v>0</v>
      </c>
      <c r="CJ993" s="115">
        <f t="shared" si="624"/>
        <v>0</v>
      </c>
      <c r="CK993" s="125"/>
      <c r="CL993" s="126"/>
      <c r="CM993" s="123"/>
      <c r="CN993" s="112"/>
      <c r="CO993" s="119">
        <f t="shared" si="625"/>
        <v>0</v>
      </c>
      <c r="CP993" s="124"/>
      <c r="CQ993" s="115">
        <f>IFERROR(IF(CP993="",0,(SUMIF($G$3:CO$3,"金额-入",$G993:CO993)-SUMIF($G$3:CO$3,"金额-出",$G993:CO993))/(SUMIF($G$3:CO$3,"数量-入",$G993:CO993)-SUMIF($G$3:CO$3,"数量-出",$G993:CO993))),0)</f>
        <v>0</v>
      </c>
      <c r="CR993" s="115">
        <f t="shared" si="626"/>
        <v>0</v>
      </c>
      <c r="CS993" s="125"/>
      <c r="CT993" s="126"/>
      <c r="CU993" s="123"/>
      <c r="CV993" s="112"/>
      <c r="CW993" s="119">
        <f t="shared" si="627"/>
        <v>0</v>
      </c>
      <c r="CX993" s="124"/>
      <c r="CY993" s="115">
        <f>IFERROR(IF(CX993="",0,(SUMIF($G$3:CW$3,"金额-入",$G993:CW993)-SUMIF($G$3:CW$3,"金额-出",$G993:CW993))/(SUMIF($G$3:CW$3,"数量-入",$G993:CW993)-SUMIF($G$3:CW$3,"数量-出",$G993:CW993))),0)</f>
        <v>0</v>
      </c>
      <c r="CZ993" s="115">
        <f t="shared" si="628"/>
        <v>0</v>
      </c>
      <c r="DA993" s="125"/>
      <c r="DB993" s="126"/>
      <c r="DC993" s="123"/>
      <c r="DD993" s="112"/>
      <c r="DE993" s="119">
        <f t="shared" si="629"/>
        <v>0</v>
      </c>
      <c r="DF993" s="124"/>
      <c r="DG993" s="115">
        <f>IFERROR(IF(DF993="",0,(SUMIF($G$3:DE$3,"金额-入",$G993:DE993)-SUMIF($G$3:DE$3,"金额-出",$G993:DE993))/(SUMIF($G$3:DE$3,"数量-入",$G993:DE993)-SUMIF($G$3:DE$3,"数量-出",$G993:DE993))),0)</f>
        <v>0</v>
      </c>
      <c r="DH993" s="115">
        <f t="shared" si="630"/>
        <v>0</v>
      </c>
      <c r="DI993" s="125"/>
      <c r="DJ993" s="126"/>
      <c r="DK993" s="109">
        <f t="array" ref="DK993">MIN(IF(($G$3:$DJ$3="单价")*(G993:DJ993&lt;&gt;0),G993:DJ993))</f>
        <v>0</v>
      </c>
      <c r="DL993" s="97">
        <f t="array" ref="DL993">MAX(IF($G$3:$DJ$3="单价",G993:DJ993))</f>
        <v>0</v>
      </c>
      <c r="DM993" s="115">
        <f t="shared" si="631"/>
        <v>0</v>
      </c>
      <c r="DN993" s="127"/>
      <c r="DO993" s="2"/>
      <c r="DP993" s="11">
        <f t="shared" si="632"/>
        <v>0</v>
      </c>
      <c r="DQ993" s="11">
        <f t="shared" si="633"/>
        <v>0</v>
      </c>
      <c r="DR993" s="11"/>
      <c r="DS993" s="11"/>
      <c r="DT993" s="11"/>
      <c r="DU993" s="2"/>
      <c r="DV993" s="2"/>
      <c r="DW993" s="2"/>
      <c r="DX993" s="2"/>
      <c r="DY993" s="2"/>
    </row>
    <row r="994" spans="1:129" ht="18" hidden="1" customHeight="1" outlineLevel="1" x14ac:dyDescent="0.15">
      <c r="A994" s="2"/>
      <c r="B994" s="53">
        <f t="shared" si="596"/>
        <v>990</v>
      </c>
      <c r="C994" s="5"/>
      <c r="D994" s="6"/>
      <c r="E994" s="7"/>
      <c r="F994" s="8"/>
      <c r="G994" s="111"/>
      <c r="H994" s="112"/>
      <c r="I994" s="113">
        <f t="shared" si="599"/>
        <v>0</v>
      </c>
      <c r="J994" s="114">
        <f t="shared" si="600"/>
        <v>0</v>
      </c>
      <c r="K994" s="115">
        <f t="shared" si="597"/>
        <v>0</v>
      </c>
      <c r="L994" s="113">
        <f t="shared" si="601"/>
        <v>0</v>
      </c>
      <c r="M994" s="114">
        <f t="shared" si="602"/>
        <v>0</v>
      </c>
      <c r="N994" s="115">
        <f t="shared" si="598"/>
        <v>0</v>
      </c>
      <c r="O994" s="113">
        <f t="shared" si="603"/>
        <v>0</v>
      </c>
      <c r="P994" s="116">
        <f t="shared" si="604"/>
        <v>0</v>
      </c>
      <c r="Q994" s="117">
        <f t="shared" si="605"/>
        <v>0</v>
      </c>
      <c r="R994" s="118">
        <f t="shared" si="606"/>
        <v>0</v>
      </c>
      <c r="S994" s="111"/>
      <c r="T994" s="112"/>
      <c r="U994" s="119">
        <f t="shared" si="607"/>
        <v>0</v>
      </c>
      <c r="V994" s="120"/>
      <c r="W994" s="115">
        <f>IFERROR(IF(V994="",0,(SUMIF($G$3:U$3,"金额-入",$G994:U994)-SUMIF($G$3:U$3,"金额-出",$G994:U994))/(SUMIF($G$3:U$3,"数量-入",$G994:U994)-SUMIF($G$3:U$3,"数量-出",$G994:U994))),0)</f>
        <v>0</v>
      </c>
      <c r="X994" s="115">
        <f t="shared" si="608"/>
        <v>0</v>
      </c>
      <c r="Y994" s="121"/>
      <c r="Z994" s="122"/>
      <c r="AA994" s="111"/>
      <c r="AB994" s="112"/>
      <c r="AC994" s="119">
        <f t="shared" si="609"/>
        <v>0</v>
      </c>
      <c r="AD994" s="120"/>
      <c r="AE994" s="115">
        <f>IFERROR(IF(AD994="",0,(SUMIF($G$3:AC$3,"金额-入",$G994:AC994)-SUMIF($G$3:AC$3,"金额-出",$G994:AC994))/(SUMIF($G$3:AC$3,"数量-入",$G994:AC994)-SUMIF($G$3:AC$3,"数量-出",$G994:AC994))),0)</f>
        <v>0</v>
      </c>
      <c r="AF994" s="115">
        <f t="shared" si="610"/>
        <v>0</v>
      </c>
      <c r="AG994" s="121"/>
      <c r="AH994" s="122"/>
      <c r="AI994" s="123"/>
      <c r="AJ994" s="112"/>
      <c r="AK994" s="119">
        <f t="shared" si="611"/>
        <v>0</v>
      </c>
      <c r="AL994" s="124"/>
      <c r="AM994" s="115">
        <f>IFERROR(IF(AL994="",0,(SUMIF($G$3:AK$3,"金额-入",$G994:AK994)-SUMIF($G$3:AK$3,"金额-出",$G994:AK994))/(SUMIF($G$3:AK$3,"数量-入",$G994:AK994)-SUMIF($G$3:AK$3,"数量-出",$G994:AK994))),0)</f>
        <v>0</v>
      </c>
      <c r="AN994" s="115">
        <f t="shared" si="612"/>
        <v>0</v>
      </c>
      <c r="AO994" s="125"/>
      <c r="AP994" s="126"/>
      <c r="AQ994" s="123"/>
      <c r="AR994" s="112"/>
      <c r="AS994" s="119">
        <f t="shared" si="613"/>
        <v>0</v>
      </c>
      <c r="AT994" s="124"/>
      <c r="AU994" s="115">
        <f>IFERROR(IF(AT994="",0,(SUMIF($G$3:AS$3,"金额-入",$G994:AS994)-SUMIF($G$3:AS$3,"金额-出",$G994:AS994))/(SUMIF($G$3:AS$3,"数量-入",$G994:AS994)-SUMIF($G$3:AS$3,"数量-出",$G994:AS994))),0)</f>
        <v>0</v>
      </c>
      <c r="AV994" s="115">
        <f t="shared" si="614"/>
        <v>0</v>
      </c>
      <c r="AW994" s="125"/>
      <c r="AX994" s="126"/>
      <c r="AY994" s="123"/>
      <c r="AZ994" s="112"/>
      <c r="BA994" s="119">
        <f t="shared" si="615"/>
        <v>0</v>
      </c>
      <c r="BB994" s="124"/>
      <c r="BC994" s="115">
        <f>IFERROR(IF(BB994="",0,(SUMIF($G$3:BA$3,"金额-入",$G994:BA994)-SUMIF($G$3:BA$3,"金额-出",$G994:BA994))/(SUMIF($G$3:BA$3,"数量-入",$G994:BA994)-SUMIF($G$3:BA$3,"数量-出",$G994:BA994))),0)</f>
        <v>0</v>
      </c>
      <c r="BD994" s="115">
        <f t="shared" si="616"/>
        <v>0</v>
      </c>
      <c r="BE994" s="125"/>
      <c r="BF994" s="126"/>
      <c r="BG994" s="123"/>
      <c r="BH994" s="112"/>
      <c r="BI994" s="119">
        <f t="shared" si="617"/>
        <v>0</v>
      </c>
      <c r="BJ994" s="124"/>
      <c r="BK994" s="115">
        <f>IFERROR(IF(BJ994="",0,(SUMIF($G$3:BI$3,"金额-入",$G994:BI994)-SUMIF($G$3:BI$3,"金额-出",$G994:BI994))/(SUMIF($G$3:BI$3,"数量-入",$G994:BI994)-SUMIF($G$3:BI$3,"数量-出",$G994:BI994))),0)</f>
        <v>0</v>
      </c>
      <c r="BL994" s="115">
        <f t="shared" si="618"/>
        <v>0</v>
      </c>
      <c r="BM994" s="125"/>
      <c r="BN994" s="126"/>
      <c r="BO994" s="123"/>
      <c r="BP994" s="112"/>
      <c r="BQ994" s="119">
        <f t="shared" si="619"/>
        <v>0</v>
      </c>
      <c r="BR994" s="124"/>
      <c r="BS994" s="115">
        <f>IFERROR(IF(BR994="",0,(SUMIF($G$3:BQ$3,"金额-入",$G994:BQ994)-SUMIF($G$3:BQ$3,"金额-出",$G994:BQ994))/(SUMIF($G$3:BQ$3,"数量-入",$G994:BQ994)-SUMIF($G$3:BQ$3,"数量-出",$G994:BQ994))),0)</f>
        <v>0</v>
      </c>
      <c r="BT994" s="115">
        <f t="shared" si="620"/>
        <v>0</v>
      </c>
      <c r="BU994" s="125"/>
      <c r="BV994" s="126"/>
      <c r="BW994" s="123"/>
      <c r="BX994" s="112"/>
      <c r="BY994" s="119">
        <f t="shared" si="621"/>
        <v>0</v>
      </c>
      <c r="BZ994" s="124"/>
      <c r="CA994" s="115">
        <f>IFERROR(IF(BZ994="",0,(SUMIF($G$3:BY$3,"金额-入",$G994:BY994)-SUMIF($G$3:BY$3,"金额-出",$G994:BY994))/(SUMIF($G$3:BY$3,"数量-入",$G994:BY994)-SUMIF($G$3:BY$3,"数量-出",$G994:BY994))),0)</f>
        <v>0</v>
      </c>
      <c r="CB994" s="115">
        <f t="shared" si="622"/>
        <v>0</v>
      </c>
      <c r="CC994" s="125"/>
      <c r="CD994" s="126"/>
      <c r="CE994" s="123"/>
      <c r="CF994" s="112"/>
      <c r="CG994" s="119">
        <f t="shared" si="623"/>
        <v>0</v>
      </c>
      <c r="CH994" s="124"/>
      <c r="CI994" s="115">
        <f>IFERROR(IF(CH994="",0,(SUMIF($G$3:CG$3,"金额-入",$G994:CG994)-SUMIF($G$3:CG$3,"金额-出",$G994:CG994))/(SUMIF($G$3:CG$3,"数量-入",$G994:CG994)-SUMIF($G$3:CG$3,"数量-出",$G994:CG994))),0)</f>
        <v>0</v>
      </c>
      <c r="CJ994" s="115">
        <f t="shared" si="624"/>
        <v>0</v>
      </c>
      <c r="CK994" s="125"/>
      <c r="CL994" s="126"/>
      <c r="CM994" s="123"/>
      <c r="CN994" s="112"/>
      <c r="CO994" s="119">
        <f t="shared" si="625"/>
        <v>0</v>
      </c>
      <c r="CP994" s="124"/>
      <c r="CQ994" s="115">
        <f>IFERROR(IF(CP994="",0,(SUMIF($G$3:CO$3,"金额-入",$G994:CO994)-SUMIF($G$3:CO$3,"金额-出",$G994:CO994))/(SUMIF($G$3:CO$3,"数量-入",$G994:CO994)-SUMIF($G$3:CO$3,"数量-出",$G994:CO994))),0)</f>
        <v>0</v>
      </c>
      <c r="CR994" s="115">
        <f t="shared" si="626"/>
        <v>0</v>
      </c>
      <c r="CS994" s="125"/>
      <c r="CT994" s="126"/>
      <c r="CU994" s="123"/>
      <c r="CV994" s="112"/>
      <c r="CW994" s="119">
        <f t="shared" si="627"/>
        <v>0</v>
      </c>
      <c r="CX994" s="124"/>
      <c r="CY994" s="115">
        <f>IFERROR(IF(CX994="",0,(SUMIF($G$3:CW$3,"金额-入",$G994:CW994)-SUMIF($G$3:CW$3,"金额-出",$G994:CW994))/(SUMIF($G$3:CW$3,"数量-入",$G994:CW994)-SUMIF($G$3:CW$3,"数量-出",$G994:CW994))),0)</f>
        <v>0</v>
      </c>
      <c r="CZ994" s="115">
        <f t="shared" si="628"/>
        <v>0</v>
      </c>
      <c r="DA994" s="125"/>
      <c r="DB994" s="126"/>
      <c r="DC994" s="123"/>
      <c r="DD994" s="112"/>
      <c r="DE994" s="119">
        <f t="shared" si="629"/>
        <v>0</v>
      </c>
      <c r="DF994" s="124"/>
      <c r="DG994" s="115">
        <f>IFERROR(IF(DF994="",0,(SUMIF($G$3:DE$3,"金额-入",$G994:DE994)-SUMIF($G$3:DE$3,"金额-出",$G994:DE994))/(SUMIF($G$3:DE$3,"数量-入",$G994:DE994)-SUMIF($G$3:DE$3,"数量-出",$G994:DE994))),0)</f>
        <v>0</v>
      </c>
      <c r="DH994" s="115">
        <f t="shared" si="630"/>
        <v>0</v>
      </c>
      <c r="DI994" s="125"/>
      <c r="DJ994" s="126"/>
      <c r="DK994" s="109">
        <f t="array" ref="DK994">MIN(IF(($G$3:$DJ$3="单价")*(G994:DJ994&lt;&gt;0),G994:DJ994))</f>
        <v>0</v>
      </c>
      <c r="DL994" s="97">
        <f t="array" ref="DL994">MAX(IF($G$3:$DJ$3="单价",G994:DJ994))</f>
        <v>0</v>
      </c>
      <c r="DM994" s="115">
        <f t="shared" si="631"/>
        <v>0</v>
      </c>
      <c r="DN994" s="127"/>
      <c r="DO994" s="2"/>
      <c r="DP994" s="11">
        <f t="shared" si="632"/>
        <v>0</v>
      </c>
      <c r="DQ994" s="11">
        <f t="shared" si="633"/>
        <v>0</v>
      </c>
      <c r="DR994" s="11"/>
      <c r="DS994" s="11"/>
      <c r="DT994" s="11"/>
      <c r="DU994" s="2"/>
      <c r="DV994" s="2"/>
      <c r="DW994" s="2"/>
      <c r="DX994" s="2"/>
      <c r="DY994" s="2"/>
    </row>
    <row r="995" spans="1:129" ht="18" hidden="1" customHeight="1" outlineLevel="1" x14ac:dyDescent="0.15">
      <c r="A995" s="2"/>
      <c r="B995" s="53">
        <f t="shared" si="596"/>
        <v>991</v>
      </c>
      <c r="C995" s="5"/>
      <c r="D995" s="6"/>
      <c r="E995" s="7"/>
      <c r="F995" s="8"/>
      <c r="G995" s="111"/>
      <c r="H995" s="112"/>
      <c r="I995" s="113">
        <f t="shared" si="599"/>
        <v>0</v>
      </c>
      <c r="J995" s="114">
        <f t="shared" si="600"/>
        <v>0</v>
      </c>
      <c r="K995" s="115">
        <f t="shared" si="597"/>
        <v>0</v>
      </c>
      <c r="L995" s="113">
        <f t="shared" si="601"/>
        <v>0</v>
      </c>
      <c r="M995" s="114">
        <f t="shared" si="602"/>
        <v>0</v>
      </c>
      <c r="N995" s="115">
        <f t="shared" si="598"/>
        <v>0</v>
      </c>
      <c r="O995" s="113">
        <f t="shared" si="603"/>
        <v>0</v>
      </c>
      <c r="P995" s="116">
        <f t="shared" si="604"/>
        <v>0</v>
      </c>
      <c r="Q995" s="117">
        <f t="shared" si="605"/>
        <v>0</v>
      </c>
      <c r="R995" s="118">
        <f t="shared" si="606"/>
        <v>0</v>
      </c>
      <c r="S995" s="111"/>
      <c r="T995" s="112"/>
      <c r="U995" s="119">
        <f t="shared" si="607"/>
        <v>0</v>
      </c>
      <c r="V995" s="120"/>
      <c r="W995" s="115">
        <f>IFERROR(IF(V995="",0,(SUMIF($G$3:U$3,"金额-入",$G995:U995)-SUMIF($G$3:U$3,"金额-出",$G995:U995))/(SUMIF($G$3:U$3,"数量-入",$G995:U995)-SUMIF($G$3:U$3,"数量-出",$G995:U995))),0)</f>
        <v>0</v>
      </c>
      <c r="X995" s="115">
        <f t="shared" si="608"/>
        <v>0</v>
      </c>
      <c r="Y995" s="121"/>
      <c r="Z995" s="122"/>
      <c r="AA995" s="111"/>
      <c r="AB995" s="112"/>
      <c r="AC995" s="119">
        <f t="shared" si="609"/>
        <v>0</v>
      </c>
      <c r="AD995" s="120"/>
      <c r="AE995" s="115">
        <f>IFERROR(IF(AD995="",0,(SUMIF($G$3:AC$3,"金额-入",$G995:AC995)-SUMIF($G$3:AC$3,"金额-出",$G995:AC995))/(SUMIF($G$3:AC$3,"数量-入",$G995:AC995)-SUMIF($G$3:AC$3,"数量-出",$G995:AC995))),0)</f>
        <v>0</v>
      </c>
      <c r="AF995" s="115">
        <f t="shared" si="610"/>
        <v>0</v>
      </c>
      <c r="AG995" s="121"/>
      <c r="AH995" s="122"/>
      <c r="AI995" s="123"/>
      <c r="AJ995" s="112"/>
      <c r="AK995" s="119">
        <f t="shared" si="611"/>
        <v>0</v>
      </c>
      <c r="AL995" s="124"/>
      <c r="AM995" s="115">
        <f>IFERROR(IF(AL995="",0,(SUMIF($G$3:AK$3,"金额-入",$G995:AK995)-SUMIF($G$3:AK$3,"金额-出",$G995:AK995))/(SUMIF($G$3:AK$3,"数量-入",$G995:AK995)-SUMIF($G$3:AK$3,"数量-出",$G995:AK995))),0)</f>
        <v>0</v>
      </c>
      <c r="AN995" s="115">
        <f t="shared" si="612"/>
        <v>0</v>
      </c>
      <c r="AO995" s="125"/>
      <c r="AP995" s="126"/>
      <c r="AQ995" s="123"/>
      <c r="AR995" s="112"/>
      <c r="AS995" s="119">
        <f t="shared" si="613"/>
        <v>0</v>
      </c>
      <c r="AT995" s="124"/>
      <c r="AU995" s="115">
        <f>IFERROR(IF(AT995="",0,(SUMIF($G$3:AS$3,"金额-入",$G995:AS995)-SUMIF($G$3:AS$3,"金额-出",$G995:AS995))/(SUMIF($G$3:AS$3,"数量-入",$G995:AS995)-SUMIF($G$3:AS$3,"数量-出",$G995:AS995))),0)</f>
        <v>0</v>
      </c>
      <c r="AV995" s="115">
        <f t="shared" si="614"/>
        <v>0</v>
      </c>
      <c r="AW995" s="125"/>
      <c r="AX995" s="126"/>
      <c r="AY995" s="123"/>
      <c r="AZ995" s="112"/>
      <c r="BA995" s="119">
        <f t="shared" si="615"/>
        <v>0</v>
      </c>
      <c r="BB995" s="124"/>
      <c r="BC995" s="115">
        <f>IFERROR(IF(BB995="",0,(SUMIF($G$3:BA$3,"金额-入",$G995:BA995)-SUMIF($G$3:BA$3,"金额-出",$G995:BA995))/(SUMIF($G$3:BA$3,"数量-入",$G995:BA995)-SUMIF($G$3:BA$3,"数量-出",$G995:BA995))),0)</f>
        <v>0</v>
      </c>
      <c r="BD995" s="115">
        <f t="shared" si="616"/>
        <v>0</v>
      </c>
      <c r="BE995" s="125"/>
      <c r="BF995" s="126"/>
      <c r="BG995" s="123"/>
      <c r="BH995" s="112"/>
      <c r="BI995" s="119">
        <f t="shared" si="617"/>
        <v>0</v>
      </c>
      <c r="BJ995" s="124"/>
      <c r="BK995" s="115">
        <f>IFERROR(IF(BJ995="",0,(SUMIF($G$3:BI$3,"金额-入",$G995:BI995)-SUMIF($G$3:BI$3,"金额-出",$G995:BI995))/(SUMIF($G$3:BI$3,"数量-入",$G995:BI995)-SUMIF($G$3:BI$3,"数量-出",$G995:BI995))),0)</f>
        <v>0</v>
      </c>
      <c r="BL995" s="115">
        <f t="shared" si="618"/>
        <v>0</v>
      </c>
      <c r="BM995" s="125"/>
      <c r="BN995" s="126"/>
      <c r="BO995" s="123"/>
      <c r="BP995" s="112"/>
      <c r="BQ995" s="119">
        <f t="shared" si="619"/>
        <v>0</v>
      </c>
      <c r="BR995" s="124"/>
      <c r="BS995" s="115">
        <f>IFERROR(IF(BR995="",0,(SUMIF($G$3:BQ$3,"金额-入",$G995:BQ995)-SUMIF($G$3:BQ$3,"金额-出",$G995:BQ995))/(SUMIF($G$3:BQ$3,"数量-入",$G995:BQ995)-SUMIF($G$3:BQ$3,"数量-出",$G995:BQ995))),0)</f>
        <v>0</v>
      </c>
      <c r="BT995" s="115">
        <f t="shared" si="620"/>
        <v>0</v>
      </c>
      <c r="BU995" s="125"/>
      <c r="BV995" s="126"/>
      <c r="BW995" s="123"/>
      <c r="BX995" s="112"/>
      <c r="BY995" s="119">
        <f t="shared" si="621"/>
        <v>0</v>
      </c>
      <c r="BZ995" s="124"/>
      <c r="CA995" s="115">
        <f>IFERROR(IF(BZ995="",0,(SUMIF($G$3:BY$3,"金额-入",$G995:BY995)-SUMIF($G$3:BY$3,"金额-出",$G995:BY995))/(SUMIF($G$3:BY$3,"数量-入",$G995:BY995)-SUMIF($G$3:BY$3,"数量-出",$G995:BY995))),0)</f>
        <v>0</v>
      </c>
      <c r="CB995" s="115">
        <f t="shared" si="622"/>
        <v>0</v>
      </c>
      <c r="CC995" s="125"/>
      <c r="CD995" s="126"/>
      <c r="CE995" s="123"/>
      <c r="CF995" s="112"/>
      <c r="CG995" s="119">
        <f t="shared" si="623"/>
        <v>0</v>
      </c>
      <c r="CH995" s="124"/>
      <c r="CI995" s="115">
        <f>IFERROR(IF(CH995="",0,(SUMIF($G$3:CG$3,"金额-入",$G995:CG995)-SUMIF($G$3:CG$3,"金额-出",$G995:CG995))/(SUMIF($G$3:CG$3,"数量-入",$G995:CG995)-SUMIF($G$3:CG$3,"数量-出",$G995:CG995))),0)</f>
        <v>0</v>
      </c>
      <c r="CJ995" s="115">
        <f t="shared" si="624"/>
        <v>0</v>
      </c>
      <c r="CK995" s="125"/>
      <c r="CL995" s="126"/>
      <c r="CM995" s="123"/>
      <c r="CN995" s="112"/>
      <c r="CO995" s="119">
        <f t="shared" si="625"/>
        <v>0</v>
      </c>
      <c r="CP995" s="124"/>
      <c r="CQ995" s="115">
        <f>IFERROR(IF(CP995="",0,(SUMIF($G$3:CO$3,"金额-入",$G995:CO995)-SUMIF($G$3:CO$3,"金额-出",$G995:CO995))/(SUMIF($G$3:CO$3,"数量-入",$G995:CO995)-SUMIF($G$3:CO$3,"数量-出",$G995:CO995))),0)</f>
        <v>0</v>
      </c>
      <c r="CR995" s="115">
        <f t="shared" si="626"/>
        <v>0</v>
      </c>
      <c r="CS995" s="125"/>
      <c r="CT995" s="126"/>
      <c r="CU995" s="123"/>
      <c r="CV995" s="112"/>
      <c r="CW995" s="119">
        <f t="shared" si="627"/>
        <v>0</v>
      </c>
      <c r="CX995" s="124"/>
      <c r="CY995" s="115">
        <f>IFERROR(IF(CX995="",0,(SUMIF($G$3:CW$3,"金额-入",$G995:CW995)-SUMIF($G$3:CW$3,"金额-出",$G995:CW995))/(SUMIF($G$3:CW$3,"数量-入",$G995:CW995)-SUMIF($G$3:CW$3,"数量-出",$G995:CW995))),0)</f>
        <v>0</v>
      </c>
      <c r="CZ995" s="115">
        <f t="shared" si="628"/>
        <v>0</v>
      </c>
      <c r="DA995" s="125"/>
      <c r="DB995" s="126"/>
      <c r="DC995" s="123"/>
      <c r="DD995" s="112"/>
      <c r="DE995" s="119">
        <f t="shared" si="629"/>
        <v>0</v>
      </c>
      <c r="DF995" s="124"/>
      <c r="DG995" s="115">
        <f>IFERROR(IF(DF995="",0,(SUMIF($G$3:DE$3,"金额-入",$G995:DE995)-SUMIF($G$3:DE$3,"金额-出",$G995:DE995))/(SUMIF($G$3:DE$3,"数量-入",$G995:DE995)-SUMIF($G$3:DE$3,"数量-出",$G995:DE995))),0)</f>
        <v>0</v>
      </c>
      <c r="DH995" s="115">
        <f t="shared" si="630"/>
        <v>0</v>
      </c>
      <c r="DI995" s="125"/>
      <c r="DJ995" s="126"/>
      <c r="DK995" s="109">
        <f t="array" ref="DK995">MIN(IF(($G$3:$DJ$3="单价")*(G995:DJ995&lt;&gt;0),G995:DJ995))</f>
        <v>0</v>
      </c>
      <c r="DL995" s="97">
        <f t="array" ref="DL995">MAX(IF($G$3:$DJ$3="单价",G995:DJ995))</f>
        <v>0</v>
      </c>
      <c r="DM995" s="115">
        <f t="shared" si="631"/>
        <v>0</v>
      </c>
      <c r="DN995" s="127"/>
      <c r="DO995" s="2"/>
      <c r="DP995" s="11">
        <f t="shared" si="632"/>
        <v>0</v>
      </c>
      <c r="DQ995" s="11">
        <f t="shared" si="633"/>
        <v>0</v>
      </c>
      <c r="DR995" s="11"/>
      <c r="DS995" s="11"/>
      <c r="DT995" s="11"/>
      <c r="DU995" s="2"/>
      <c r="DV995" s="2"/>
      <c r="DW995" s="2"/>
      <c r="DX995" s="2"/>
      <c r="DY995" s="2"/>
    </row>
    <row r="996" spans="1:129" ht="18" hidden="1" customHeight="1" outlineLevel="1" x14ac:dyDescent="0.15">
      <c r="A996" s="2"/>
      <c r="B996" s="53">
        <f t="shared" si="596"/>
        <v>992</v>
      </c>
      <c r="C996" s="5"/>
      <c r="D996" s="6"/>
      <c r="E996" s="7"/>
      <c r="F996" s="8"/>
      <c r="G996" s="111"/>
      <c r="H996" s="112"/>
      <c r="I996" s="113">
        <f t="shared" si="599"/>
        <v>0</v>
      </c>
      <c r="J996" s="114">
        <f t="shared" si="600"/>
        <v>0</v>
      </c>
      <c r="K996" s="115">
        <f t="shared" si="597"/>
        <v>0</v>
      </c>
      <c r="L996" s="113">
        <f t="shared" si="601"/>
        <v>0</v>
      </c>
      <c r="M996" s="114">
        <f t="shared" si="602"/>
        <v>0</v>
      </c>
      <c r="N996" s="115">
        <f t="shared" si="598"/>
        <v>0</v>
      </c>
      <c r="O996" s="113">
        <f t="shared" si="603"/>
        <v>0</v>
      </c>
      <c r="P996" s="116">
        <f t="shared" si="604"/>
        <v>0</v>
      </c>
      <c r="Q996" s="117">
        <f t="shared" si="605"/>
        <v>0</v>
      </c>
      <c r="R996" s="118">
        <f t="shared" si="606"/>
        <v>0</v>
      </c>
      <c r="S996" s="111"/>
      <c r="T996" s="112"/>
      <c r="U996" s="119">
        <f t="shared" si="607"/>
        <v>0</v>
      </c>
      <c r="V996" s="120"/>
      <c r="W996" s="115">
        <f>IFERROR(IF(V996="",0,(SUMIF($G$3:U$3,"金额-入",$G996:U996)-SUMIF($G$3:U$3,"金额-出",$G996:U996))/(SUMIF($G$3:U$3,"数量-入",$G996:U996)-SUMIF($G$3:U$3,"数量-出",$G996:U996))),0)</f>
        <v>0</v>
      </c>
      <c r="X996" s="115">
        <f t="shared" si="608"/>
        <v>0</v>
      </c>
      <c r="Y996" s="121"/>
      <c r="Z996" s="122"/>
      <c r="AA996" s="111"/>
      <c r="AB996" s="112"/>
      <c r="AC996" s="119">
        <f t="shared" si="609"/>
        <v>0</v>
      </c>
      <c r="AD996" s="120"/>
      <c r="AE996" s="115">
        <f>IFERROR(IF(AD996="",0,(SUMIF($G$3:AC$3,"金额-入",$G996:AC996)-SUMIF($G$3:AC$3,"金额-出",$G996:AC996))/(SUMIF($G$3:AC$3,"数量-入",$G996:AC996)-SUMIF($G$3:AC$3,"数量-出",$G996:AC996))),0)</f>
        <v>0</v>
      </c>
      <c r="AF996" s="115">
        <f t="shared" si="610"/>
        <v>0</v>
      </c>
      <c r="AG996" s="121"/>
      <c r="AH996" s="122"/>
      <c r="AI996" s="123"/>
      <c r="AJ996" s="112"/>
      <c r="AK996" s="119">
        <f t="shared" si="611"/>
        <v>0</v>
      </c>
      <c r="AL996" s="124"/>
      <c r="AM996" s="115">
        <f>IFERROR(IF(AL996="",0,(SUMIF($G$3:AK$3,"金额-入",$G996:AK996)-SUMIF($G$3:AK$3,"金额-出",$G996:AK996))/(SUMIF($G$3:AK$3,"数量-入",$G996:AK996)-SUMIF($G$3:AK$3,"数量-出",$G996:AK996))),0)</f>
        <v>0</v>
      </c>
      <c r="AN996" s="115">
        <f t="shared" si="612"/>
        <v>0</v>
      </c>
      <c r="AO996" s="125"/>
      <c r="AP996" s="126"/>
      <c r="AQ996" s="123"/>
      <c r="AR996" s="112"/>
      <c r="AS996" s="119">
        <f t="shared" si="613"/>
        <v>0</v>
      </c>
      <c r="AT996" s="124"/>
      <c r="AU996" s="115">
        <f>IFERROR(IF(AT996="",0,(SUMIF($G$3:AS$3,"金额-入",$G996:AS996)-SUMIF($G$3:AS$3,"金额-出",$G996:AS996))/(SUMIF($G$3:AS$3,"数量-入",$G996:AS996)-SUMIF($G$3:AS$3,"数量-出",$G996:AS996))),0)</f>
        <v>0</v>
      </c>
      <c r="AV996" s="115">
        <f t="shared" si="614"/>
        <v>0</v>
      </c>
      <c r="AW996" s="125"/>
      <c r="AX996" s="126"/>
      <c r="AY996" s="123"/>
      <c r="AZ996" s="112"/>
      <c r="BA996" s="119">
        <f t="shared" si="615"/>
        <v>0</v>
      </c>
      <c r="BB996" s="124"/>
      <c r="BC996" s="115">
        <f>IFERROR(IF(BB996="",0,(SUMIF($G$3:BA$3,"金额-入",$G996:BA996)-SUMIF($G$3:BA$3,"金额-出",$G996:BA996))/(SUMIF($G$3:BA$3,"数量-入",$G996:BA996)-SUMIF($G$3:BA$3,"数量-出",$G996:BA996))),0)</f>
        <v>0</v>
      </c>
      <c r="BD996" s="115">
        <f t="shared" si="616"/>
        <v>0</v>
      </c>
      <c r="BE996" s="125"/>
      <c r="BF996" s="126"/>
      <c r="BG996" s="123"/>
      <c r="BH996" s="112"/>
      <c r="BI996" s="119">
        <f t="shared" si="617"/>
        <v>0</v>
      </c>
      <c r="BJ996" s="124"/>
      <c r="BK996" s="115">
        <f>IFERROR(IF(BJ996="",0,(SUMIF($G$3:BI$3,"金额-入",$G996:BI996)-SUMIF($G$3:BI$3,"金额-出",$G996:BI996))/(SUMIF($G$3:BI$3,"数量-入",$G996:BI996)-SUMIF($G$3:BI$3,"数量-出",$G996:BI996))),0)</f>
        <v>0</v>
      </c>
      <c r="BL996" s="115">
        <f t="shared" si="618"/>
        <v>0</v>
      </c>
      <c r="BM996" s="125"/>
      <c r="BN996" s="126"/>
      <c r="BO996" s="123"/>
      <c r="BP996" s="112"/>
      <c r="BQ996" s="119">
        <f t="shared" si="619"/>
        <v>0</v>
      </c>
      <c r="BR996" s="124"/>
      <c r="BS996" s="115">
        <f>IFERROR(IF(BR996="",0,(SUMIF($G$3:BQ$3,"金额-入",$G996:BQ996)-SUMIF($G$3:BQ$3,"金额-出",$G996:BQ996))/(SUMIF($G$3:BQ$3,"数量-入",$G996:BQ996)-SUMIF($G$3:BQ$3,"数量-出",$G996:BQ996))),0)</f>
        <v>0</v>
      </c>
      <c r="BT996" s="115">
        <f t="shared" si="620"/>
        <v>0</v>
      </c>
      <c r="BU996" s="125"/>
      <c r="BV996" s="126"/>
      <c r="BW996" s="123"/>
      <c r="BX996" s="112"/>
      <c r="BY996" s="119">
        <f t="shared" si="621"/>
        <v>0</v>
      </c>
      <c r="BZ996" s="124"/>
      <c r="CA996" s="115">
        <f>IFERROR(IF(BZ996="",0,(SUMIF($G$3:BY$3,"金额-入",$G996:BY996)-SUMIF($G$3:BY$3,"金额-出",$G996:BY996))/(SUMIF($G$3:BY$3,"数量-入",$G996:BY996)-SUMIF($G$3:BY$3,"数量-出",$G996:BY996))),0)</f>
        <v>0</v>
      </c>
      <c r="CB996" s="115">
        <f t="shared" si="622"/>
        <v>0</v>
      </c>
      <c r="CC996" s="125"/>
      <c r="CD996" s="126"/>
      <c r="CE996" s="123"/>
      <c r="CF996" s="112"/>
      <c r="CG996" s="119">
        <f t="shared" si="623"/>
        <v>0</v>
      </c>
      <c r="CH996" s="124"/>
      <c r="CI996" s="115">
        <f>IFERROR(IF(CH996="",0,(SUMIF($G$3:CG$3,"金额-入",$G996:CG996)-SUMIF($G$3:CG$3,"金额-出",$G996:CG996))/(SUMIF($G$3:CG$3,"数量-入",$G996:CG996)-SUMIF($G$3:CG$3,"数量-出",$G996:CG996))),0)</f>
        <v>0</v>
      </c>
      <c r="CJ996" s="115">
        <f t="shared" si="624"/>
        <v>0</v>
      </c>
      <c r="CK996" s="125"/>
      <c r="CL996" s="126"/>
      <c r="CM996" s="123"/>
      <c r="CN996" s="112"/>
      <c r="CO996" s="119">
        <f t="shared" si="625"/>
        <v>0</v>
      </c>
      <c r="CP996" s="124"/>
      <c r="CQ996" s="115">
        <f>IFERROR(IF(CP996="",0,(SUMIF($G$3:CO$3,"金额-入",$G996:CO996)-SUMIF($G$3:CO$3,"金额-出",$G996:CO996))/(SUMIF($G$3:CO$3,"数量-入",$G996:CO996)-SUMIF($G$3:CO$3,"数量-出",$G996:CO996))),0)</f>
        <v>0</v>
      </c>
      <c r="CR996" s="115">
        <f t="shared" si="626"/>
        <v>0</v>
      </c>
      <c r="CS996" s="125"/>
      <c r="CT996" s="126"/>
      <c r="CU996" s="123"/>
      <c r="CV996" s="112"/>
      <c r="CW996" s="119">
        <f t="shared" si="627"/>
        <v>0</v>
      </c>
      <c r="CX996" s="124"/>
      <c r="CY996" s="115">
        <f>IFERROR(IF(CX996="",0,(SUMIF($G$3:CW$3,"金额-入",$G996:CW996)-SUMIF($G$3:CW$3,"金额-出",$G996:CW996))/(SUMIF($G$3:CW$3,"数量-入",$G996:CW996)-SUMIF($G$3:CW$3,"数量-出",$G996:CW996))),0)</f>
        <v>0</v>
      </c>
      <c r="CZ996" s="115">
        <f t="shared" si="628"/>
        <v>0</v>
      </c>
      <c r="DA996" s="125"/>
      <c r="DB996" s="126"/>
      <c r="DC996" s="123"/>
      <c r="DD996" s="112"/>
      <c r="DE996" s="119">
        <f t="shared" si="629"/>
        <v>0</v>
      </c>
      <c r="DF996" s="124"/>
      <c r="DG996" s="115">
        <f>IFERROR(IF(DF996="",0,(SUMIF($G$3:DE$3,"金额-入",$G996:DE996)-SUMIF($G$3:DE$3,"金额-出",$G996:DE996))/(SUMIF($G$3:DE$3,"数量-入",$G996:DE996)-SUMIF($G$3:DE$3,"数量-出",$G996:DE996))),0)</f>
        <v>0</v>
      </c>
      <c r="DH996" s="115">
        <f t="shared" si="630"/>
        <v>0</v>
      </c>
      <c r="DI996" s="125"/>
      <c r="DJ996" s="126"/>
      <c r="DK996" s="109">
        <f t="array" ref="DK996">MIN(IF(($G$3:$DJ$3="单价")*(G996:DJ996&lt;&gt;0),G996:DJ996))</f>
        <v>0</v>
      </c>
      <c r="DL996" s="97">
        <f t="array" ref="DL996">MAX(IF($G$3:$DJ$3="单价",G996:DJ996))</f>
        <v>0</v>
      </c>
      <c r="DM996" s="115">
        <f t="shared" si="631"/>
        <v>0</v>
      </c>
      <c r="DN996" s="127"/>
      <c r="DO996" s="2"/>
      <c r="DP996" s="11">
        <f t="shared" si="632"/>
        <v>0</v>
      </c>
      <c r="DQ996" s="11">
        <f t="shared" si="633"/>
        <v>0</v>
      </c>
      <c r="DR996" s="11"/>
      <c r="DS996" s="11"/>
      <c r="DT996" s="11"/>
      <c r="DU996" s="2"/>
      <c r="DV996" s="2"/>
      <c r="DW996" s="2"/>
      <c r="DX996" s="2"/>
      <c r="DY996" s="2"/>
    </row>
    <row r="997" spans="1:129" ht="18" hidden="1" customHeight="1" outlineLevel="1" x14ac:dyDescent="0.15">
      <c r="A997" s="2"/>
      <c r="B997" s="53">
        <f t="shared" si="596"/>
        <v>993</v>
      </c>
      <c r="C997" s="5"/>
      <c r="D997" s="6"/>
      <c r="E997" s="7"/>
      <c r="F997" s="8"/>
      <c r="G997" s="111"/>
      <c r="H997" s="112"/>
      <c r="I997" s="113">
        <f t="shared" si="599"/>
        <v>0</v>
      </c>
      <c r="J997" s="114">
        <f t="shared" si="600"/>
        <v>0</v>
      </c>
      <c r="K997" s="115">
        <f t="shared" si="597"/>
        <v>0</v>
      </c>
      <c r="L997" s="113">
        <f t="shared" si="601"/>
        <v>0</v>
      </c>
      <c r="M997" s="114">
        <f t="shared" si="602"/>
        <v>0</v>
      </c>
      <c r="N997" s="115">
        <f t="shared" si="598"/>
        <v>0</v>
      </c>
      <c r="O997" s="113">
        <f t="shared" si="603"/>
        <v>0</v>
      </c>
      <c r="P997" s="116">
        <f t="shared" si="604"/>
        <v>0</v>
      </c>
      <c r="Q997" s="117">
        <f t="shared" si="605"/>
        <v>0</v>
      </c>
      <c r="R997" s="118">
        <f t="shared" si="606"/>
        <v>0</v>
      </c>
      <c r="S997" s="111"/>
      <c r="T997" s="112"/>
      <c r="U997" s="119">
        <f t="shared" si="607"/>
        <v>0</v>
      </c>
      <c r="V997" s="120"/>
      <c r="W997" s="115">
        <f>IFERROR(IF(V997="",0,(SUMIF($G$3:U$3,"金额-入",$G997:U997)-SUMIF($G$3:U$3,"金额-出",$G997:U997))/(SUMIF($G$3:U$3,"数量-入",$G997:U997)-SUMIF($G$3:U$3,"数量-出",$G997:U997))),0)</f>
        <v>0</v>
      </c>
      <c r="X997" s="115">
        <f t="shared" si="608"/>
        <v>0</v>
      </c>
      <c r="Y997" s="121"/>
      <c r="Z997" s="122"/>
      <c r="AA997" s="111"/>
      <c r="AB997" s="112"/>
      <c r="AC997" s="119">
        <f t="shared" si="609"/>
        <v>0</v>
      </c>
      <c r="AD997" s="120"/>
      <c r="AE997" s="115">
        <f>IFERROR(IF(AD997="",0,(SUMIF($G$3:AC$3,"金额-入",$G997:AC997)-SUMIF($G$3:AC$3,"金额-出",$G997:AC997))/(SUMIF($G$3:AC$3,"数量-入",$G997:AC997)-SUMIF($G$3:AC$3,"数量-出",$G997:AC997))),0)</f>
        <v>0</v>
      </c>
      <c r="AF997" s="115">
        <f t="shared" si="610"/>
        <v>0</v>
      </c>
      <c r="AG997" s="121"/>
      <c r="AH997" s="122"/>
      <c r="AI997" s="123"/>
      <c r="AJ997" s="112"/>
      <c r="AK997" s="119">
        <f t="shared" si="611"/>
        <v>0</v>
      </c>
      <c r="AL997" s="124"/>
      <c r="AM997" s="115">
        <f>IFERROR(IF(AL997="",0,(SUMIF($G$3:AK$3,"金额-入",$G997:AK997)-SUMIF($G$3:AK$3,"金额-出",$G997:AK997))/(SUMIF($G$3:AK$3,"数量-入",$G997:AK997)-SUMIF($G$3:AK$3,"数量-出",$G997:AK997))),0)</f>
        <v>0</v>
      </c>
      <c r="AN997" s="115">
        <f t="shared" si="612"/>
        <v>0</v>
      </c>
      <c r="AO997" s="125"/>
      <c r="AP997" s="126"/>
      <c r="AQ997" s="123"/>
      <c r="AR997" s="112"/>
      <c r="AS997" s="119">
        <f t="shared" si="613"/>
        <v>0</v>
      </c>
      <c r="AT997" s="124"/>
      <c r="AU997" s="115">
        <f>IFERROR(IF(AT997="",0,(SUMIF($G$3:AS$3,"金额-入",$G997:AS997)-SUMIF($G$3:AS$3,"金额-出",$G997:AS997))/(SUMIF($G$3:AS$3,"数量-入",$G997:AS997)-SUMIF($G$3:AS$3,"数量-出",$G997:AS997))),0)</f>
        <v>0</v>
      </c>
      <c r="AV997" s="115">
        <f t="shared" si="614"/>
        <v>0</v>
      </c>
      <c r="AW997" s="125"/>
      <c r="AX997" s="126"/>
      <c r="AY997" s="123"/>
      <c r="AZ997" s="112"/>
      <c r="BA997" s="119">
        <f t="shared" si="615"/>
        <v>0</v>
      </c>
      <c r="BB997" s="124"/>
      <c r="BC997" s="115">
        <f>IFERROR(IF(BB997="",0,(SUMIF($G$3:BA$3,"金额-入",$G997:BA997)-SUMIF($G$3:BA$3,"金额-出",$G997:BA997))/(SUMIF($G$3:BA$3,"数量-入",$G997:BA997)-SUMIF($G$3:BA$3,"数量-出",$G997:BA997))),0)</f>
        <v>0</v>
      </c>
      <c r="BD997" s="115">
        <f t="shared" si="616"/>
        <v>0</v>
      </c>
      <c r="BE997" s="125"/>
      <c r="BF997" s="126"/>
      <c r="BG997" s="123"/>
      <c r="BH997" s="112"/>
      <c r="BI997" s="119">
        <f t="shared" si="617"/>
        <v>0</v>
      </c>
      <c r="BJ997" s="124"/>
      <c r="BK997" s="115">
        <f>IFERROR(IF(BJ997="",0,(SUMIF($G$3:BI$3,"金额-入",$G997:BI997)-SUMIF($G$3:BI$3,"金额-出",$G997:BI997))/(SUMIF($G$3:BI$3,"数量-入",$G997:BI997)-SUMIF($G$3:BI$3,"数量-出",$G997:BI997))),0)</f>
        <v>0</v>
      </c>
      <c r="BL997" s="115">
        <f t="shared" si="618"/>
        <v>0</v>
      </c>
      <c r="BM997" s="125"/>
      <c r="BN997" s="126"/>
      <c r="BO997" s="123"/>
      <c r="BP997" s="112"/>
      <c r="BQ997" s="119">
        <f t="shared" si="619"/>
        <v>0</v>
      </c>
      <c r="BR997" s="124"/>
      <c r="BS997" s="115">
        <f>IFERROR(IF(BR997="",0,(SUMIF($G$3:BQ$3,"金额-入",$G997:BQ997)-SUMIF($G$3:BQ$3,"金额-出",$G997:BQ997))/(SUMIF($G$3:BQ$3,"数量-入",$G997:BQ997)-SUMIF($G$3:BQ$3,"数量-出",$G997:BQ997))),0)</f>
        <v>0</v>
      </c>
      <c r="BT997" s="115">
        <f t="shared" si="620"/>
        <v>0</v>
      </c>
      <c r="BU997" s="125"/>
      <c r="BV997" s="126"/>
      <c r="BW997" s="123"/>
      <c r="BX997" s="112"/>
      <c r="BY997" s="119">
        <f t="shared" si="621"/>
        <v>0</v>
      </c>
      <c r="BZ997" s="124"/>
      <c r="CA997" s="115">
        <f>IFERROR(IF(BZ997="",0,(SUMIF($G$3:BY$3,"金额-入",$G997:BY997)-SUMIF($G$3:BY$3,"金额-出",$G997:BY997))/(SUMIF($G$3:BY$3,"数量-入",$G997:BY997)-SUMIF($G$3:BY$3,"数量-出",$G997:BY997))),0)</f>
        <v>0</v>
      </c>
      <c r="CB997" s="115">
        <f t="shared" si="622"/>
        <v>0</v>
      </c>
      <c r="CC997" s="125"/>
      <c r="CD997" s="126"/>
      <c r="CE997" s="123"/>
      <c r="CF997" s="112"/>
      <c r="CG997" s="119">
        <f t="shared" si="623"/>
        <v>0</v>
      </c>
      <c r="CH997" s="124"/>
      <c r="CI997" s="115">
        <f>IFERROR(IF(CH997="",0,(SUMIF($G$3:CG$3,"金额-入",$G997:CG997)-SUMIF($G$3:CG$3,"金额-出",$G997:CG997))/(SUMIF($G$3:CG$3,"数量-入",$G997:CG997)-SUMIF($G$3:CG$3,"数量-出",$G997:CG997))),0)</f>
        <v>0</v>
      </c>
      <c r="CJ997" s="115">
        <f t="shared" si="624"/>
        <v>0</v>
      </c>
      <c r="CK997" s="125"/>
      <c r="CL997" s="126"/>
      <c r="CM997" s="123"/>
      <c r="CN997" s="112"/>
      <c r="CO997" s="119">
        <f t="shared" si="625"/>
        <v>0</v>
      </c>
      <c r="CP997" s="124"/>
      <c r="CQ997" s="115">
        <f>IFERROR(IF(CP997="",0,(SUMIF($G$3:CO$3,"金额-入",$G997:CO997)-SUMIF($G$3:CO$3,"金额-出",$G997:CO997))/(SUMIF($G$3:CO$3,"数量-入",$G997:CO997)-SUMIF($G$3:CO$3,"数量-出",$G997:CO997))),0)</f>
        <v>0</v>
      </c>
      <c r="CR997" s="115">
        <f t="shared" si="626"/>
        <v>0</v>
      </c>
      <c r="CS997" s="125"/>
      <c r="CT997" s="126"/>
      <c r="CU997" s="123"/>
      <c r="CV997" s="112"/>
      <c r="CW997" s="119">
        <f t="shared" si="627"/>
        <v>0</v>
      </c>
      <c r="CX997" s="124"/>
      <c r="CY997" s="115">
        <f>IFERROR(IF(CX997="",0,(SUMIF($G$3:CW$3,"金额-入",$G997:CW997)-SUMIF($G$3:CW$3,"金额-出",$G997:CW997))/(SUMIF($G$3:CW$3,"数量-入",$G997:CW997)-SUMIF($G$3:CW$3,"数量-出",$G997:CW997))),0)</f>
        <v>0</v>
      </c>
      <c r="CZ997" s="115">
        <f t="shared" si="628"/>
        <v>0</v>
      </c>
      <c r="DA997" s="125"/>
      <c r="DB997" s="126"/>
      <c r="DC997" s="123"/>
      <c r="DD997" s="112"/>
      <c r="DE997" s="119">
        <f t="shared" si="629"/>
        <v>0</v>
      </c>
      <c r="DF997" s="124"/>
      <c r="DG997" s="115">
        <f>IFERROR(IF(DF997="",0,(SUMIF($G$3:DE$3,"金额-入",$G997:DE997)-SUMIF($G$3:DE$3,"金额-出",$G997:DE997))/(SUMIF($G$3:DE$3,"数量-入",$G997:DE997)-SUMIF($G$3:DE$3,"数量-出",$G997:DE997))),0)</f>
        <v>0</v>
      </c>
      <c r="DH997" s="115">
        <f t="shared" si="630"/>
        <v>0</v>
      </c>
      <c r="DI997" s="125"/>
      <c r="DJ997" s="126"/>
      <c r="DK997" s="109">
        <f t="array" ref="DK997">MIN(IF(($G$3:$DJ$3="单价")*(G997:DJ997&lt;&gt;0),G997:DJ997))</f>
        <v>0</v>
      </c>
      <c r="DL997" s="97">
        <f t="array" ref="DL997">MAX(IF($G$3:$DJ$3="单价",G997:DJ997))</f>
        <v>0</v>
      </c>
      <c r="DM997" s="115">
        <f t="shared" si="631"/>
        <v>0</v>
      </c>
      <c r="DN997" s="127"/>
      <c r="DO997" s="2"/>
      <c r="DP997" s="11">
        <f t="shared" si="632"/>
        <v>0</v>
      </c>
      <c r="DQ997" s="11">
        <f t="shared" si="633"/>
        <v>0</v>
      </c>
      <c r="DR997" s="11"/>
      <c r="DS997" s="11"/>
      <c r="DT997" s="11"/>
      <c r="DU997" s="2"/>
      <c r="DV997" s="2"/>
      <c r="DW997" s="2"/>
      <c r="DX997" s="2"/>
      <c r="DY997" s="2"/>
    </row>
    <row r="998" spans="1:129" ht="18" hidden="1" customHeight="1" outlineLevel="1" x14ac:dyDescent="0.15">
      <c r="A998" s="2"/>
      <c r="B998" s="53">
        <f t="shared" si="596"/>
        <v>994</v>
      </c>
      <c r="C998" s="5"/>
      <c r="D998" s="6"/>
      <c r="E998" s="7"/>
      <c r="F998" s="8"/>
      <c r="G998" s="111"/>
      <c r="H998" s="112"/>
      <c r="I998" s="113">
        <f t="shared" si="599"/>
        <v>0</v>
      </c>
      <c r="J998" s="114">
        <f t="shared" si="600"/>
        <v>0</v>
      </c>
      <c r="K998" s="115">
        <f t="shared" si="597"/>
        <v>0</v>
      </c>
      <c r="L998" s="113">
        <f t="shared" si="601"/>
        <v>0</v>
      </c>
      <c r="M998" s="114">
        <f t="shared" si="602"/>
        <v>0</v>
      </c>
      <c r="N998" s="115">
        <f t="shared" si="598"/>
        <v>0</v>
      </c>
      <c r="O998" s="113">
        <f t="shared" si="603"/>
        <v>0</v>
      </c>
      <c r="P998" s="116">
        <f t="shared" si="604"/>
        <v>0</v>
      </c>
      <c r="Q998" s="117">
        <f t="shared" si="605"/>
        <v>0</v>
      </c>
      <c r="R998" s="118">
        <f t="shared" si="606"/>
        <v>0</v>
      </c>
      <c r="S998" s="111"/>
      <c r="T998" s="112"/>
      <c r="U998" s="119">
        <f t="shared" si="607"/>
        <v>0</v>
      </c>
      <c r="V998" s="120"/>
      <c r="W998" s="115">
        <f>IFERROR(IF(V998="",0,(SUMIF($G$3:U$3,"金额-入",$G998:U998)-SUMIF($G$3:U$3,"金额-出",$G998:U998))/(SUMIF($G$3:U$3,"数量-入",$G998:U998)-SUMIF($G$3:U$3,"数量-出",$G998:U998))),0)</f>
        <v>0</v>
      </c>
      <c r="X998" s="115">
        <f t="shared" si="608"/>
        <v>0</v>
      </c>
      <c r="Y998" s="121"/>
      <c r="Z998" s="122"/>
      <c r="AA998" s="111"/>
      <c r="AB998" s="112"/>
      <c r="AC998" s="119">
        <f t="shared" si="609"/>
        <v>0</v>
      </c>
      <c r="AD998" s="120"/>
      <c r="AE998" s="115">
        <f>IFERROR(IF(AD998="",0,(SUMIF($G$3:AC$3,"金额-入",$G998:AC998)-SUMIF($G$3:AC$3,"金额-出",$G998:AC998))/(SUMIF($G$3:AC$3,"数量-入",$G998:AC998)-SUMIF($G$3:AC$3,"数量-出",$G998:AC998))),0)</f>
        <v>0</v>
      </c>
      <c r="AF998" s="115">
        <f t="shared" si="610"/>
        <v>0</v>
      </c>
      <c r="AG998" s="121"/>
      <c r="AH998" s="122"/>
      <c r="AI998" s="123"/>
      <c r="AJ998" s="112"/>
      <c r="AK998" s="119">
        <f t="shared" si="611"/>
        <v>0</v>
      </c>
      <c r="AL998" s="124"/>
      <c r="AM998" s="115">
        <f>IFERROR(IF(AL998="",0,(SUMIF($G$3:AK$3,"金额-入",$G998:AK998)-SUMIF($G$3:AK$3,"金额-出",$G998:AK998))/(SUMIF($G$3:AK$3,"数量-入",$G998:AK998)-SUMIF($G$3:AK$3,"数量-出",$G998:AK998))),0)</f>
        <v>0</v>
      </c>
      <c r="AN998" s="115">
        <f t="shared" si="612"/>
        <v>0</v>
      </c>
      <c r="AO998" s="125"/>
      <c r="AP998" s="126"/>
      <c r="AQ998" s="123"/>
      <c r="AR998" s="112"/>
      <c r="AS998" s="119">
        <f t="shared" si="613"/>
        <v>0</v>
      </c>
      <c r="AT998" s="124"/>
      <c r="AU998" s="115">
        <f>IFERROR(IF(AT998="",0,(SUMIF($G$3:AS$3,"金额-入",$G998:AS998)-SUMIF($G$3:AS$3,"金额-出",$G998:AS998))/(SUMIF($G$3:AS$3,"数量-入",$G998:AS998)-SUMIF($G$3:AS$3,"数量-出",$G998:AS998))),0)</f>
        <v>0</v>
      </c>
      <c r="AV998" s="115">
        <f t="shared" si="614"/>
        <v>0</v>
      </c>
      <c r="AW998" s="125"/>
      <c r="AX998" s="126"/>
      <c r="AY998" s="123"/>
      <c r="AZ998" s="112"/>
      <c r="BA998" s="119">
        <f t="shared" si="615"/>
        <v>0</v>
      </c>
      <c r="BB998" s="124"/>
      <c r="BC998" s="115">
        <f>IFERROR(IF(BB998="",0,(SUMIF($G$3:BA$3,"金额-入",$G998:BA998)-SUMIF($G$3:BA$3,"金额-出",$G998:BA998))/(SUMIF($G$3:BA$3,"数量-入",$G998:BA998)-SUMIF($G$3:BA$3,"数量-出",$G998:BA998))),0)</f>
        <v>0</v>
      </c>
      <c r="BD998" s="115">
        <f t="shared" si="616"/>
        <v>0</v>
      </c>
      <c r="BE998" s="125"/>
      <c r="BF998" s="126"/>
      <c r="BG998" s="123"/>
      <c r="BH998" s="112"/>
      <c r="BI998" s="119">
        <f t="shared" si="617"/>
        <v>0</v>
      </c>
      <c r="BJ998" s="124"/>
      <c r="BK998" s="115">
        <f>IFERROR(IF(BJ998="",0,(SUMIF($G$3:BI$3,"金额-入",$G998:BI998)-SUMIF($G$3:BI$3,"金额-出",$G998:BI998))/(SUMIF($G$3:BI$3,"数量-入",$G998:BI998)-SUMIF($G$3:BI$3,"数量-出",$G998:BI998))),0)</f>
        <v>0</v>
      </c>
      <c r="BL998" s="115">
        <f t="shared" si="618"/>
        <v>0</v>
      </c>
      <c r="BM998" s="125"/>
      <c r="BN998" s="126"/>
      <c r="BO998" s="123"/>
      <c r="BP998" s="112"/>
      <c r="BQ998" s="119">
        <f t="shared" si="619"/>
        <v>0</v>
      </c>
      <c r="BR998" s="124"/>
      <c r="BS998" s="115">
        <f>IFERROR(IF(BR998="",0,(SUMIF($G$3:BQ$3,"金额-入",$G998:BQ998)-SUMIF($G$3:BQ$3,"金额-出",$G998:BQ998))/(SUMIF($G$3:BQ$3,"数量-入",$G998:BQ998)-SUMIF($G$3:BQ$3,"数量-出",$G998:BQ998))),0)</f>
        <v>0</v>
      </c>
      <c r="BT998" s="115">
        <f t="shared" si="620"/>
        <v>0</v>
      </c>
      <c r="BU998" s="125"/>
      <c r="BV998" s="126"/>
      <c r="BW998" s="123"/>
      <c r="BX998" s="112"/>
      <c r="BY998" s="119">
        <f t="shared" si="621"/>
        <v>0</v>
      </c>
      <c r="BZ998" s="124"/>
      <c r="CA998" s="115">
        <f>IFERROR(IF(BZ998="",0,(SUMIF($G$3:BY$3,"金额-入",$G998:BY998)-SUMIF($G$3:BY$3,"金额-出",$G998:BY998))/(SUMIF($G$3:BY$3,"数量-入",$G998:BY998)-SUMIF($G$3:BY$3,"数量-出",$G998:BY998))),0)</f>
        <v>0</v>
      </c>
      <c r="CB998" s="115">
        <f t="shared" si="622"/>
        <v>0</v>
      </c>
      <c r="CC998" s="125"/>
      <c r="CD998" s="126"/>
      <c r="CE998" s="123"/>
      <c r="CF998" s="112"/>
      <c r="CG998" s="119">
        <f t="shared" si="623"/>
        <v>0</v>
      </c>
      <c r="CH998" s="124"/>
      <c r="CI998" s="115">
        <f>IFERROR(IF(CH998="",0,(SUMIF($G$3:CG$3,"金额-入",$G998:CG998)-SUMIF($G$3:CG$3,"金额-出",$G998:CG998))/(SUMIF($G$3:CG$3,"数量-入",$G998:CG998)-SUMIF($G$3:CG$3,"数量-出",$G998:CG998))),0)</f>
        <v>0</v>
      </c>
      <c r="CJ998" s="115">
        <f t="shared" si="624"/>
        <v>0</v>
      </c>
      <c r="CK998" s="125"/>
      <c r="CL998" s="126"/>
      <c r="CM998" s="123"/>
      <c r="CN998" s="112"/>
      <c r="CO998" s="119">
        <f t="shared" si="625"/>
        <v>0</v>
      </c>
      <c r="CP998" s="124"/>
      <c r="CQ998" s="115">
        <f>IFERROR(IF(CP998="",0,(SUMIF($G$3:CO$3,"金额-入",$G998:CO998)-SUMIF($G$3:CO$3,"金额-出",$G998:CO998))/(SUMIF($G$3:CO$3,"数量-入",$G998:CO998)-SUMIF($G$3:CO$3,"数量-出",$G998:CO998))),0)</f>
        <v>0</v>
      </c>
      <c r="CR998" s="115">
        <f t="shared" si="626"/>
        <v>0</v>
      </c>
      <c r="CS998" s="125"/>
      <c r="CT998" s="126"/>
      <c r="CU998" s="123"/>
      <c r="CV998" s="112"/>
      <c r="CW998" s="119">
        <f t="shared" si="627"/>
        <v>0</v>
      </c>
      <c r="CX998" s="124"/>
      <c r="CY998" s="115">
        <f>IFERROR(IF(CX998="",0,(SUMIF($G$3:CW$3,"金额-入",$G998:CW998)-SUMIF($G$3:CW$3,"金额-出",$G998:CW998))/(SUMIF($G$3:CW$3,"数量-入",$G998:CW998)-SUMIF($G$3:CW$3,"数量-出",$G998:CW998))),0)</f>
        <v>0</v>
      </c>
      <c r="CZ998" s="115">
        <f t="shared" si="628"/>
        <v>0</v>
      </c>
      <c r="DA998" s="125"/>
      <c r="DB998" s="126"/>
      <c r="DC998" s="123"/>
      <c r="DD998" s="112"/>
      <c r="DE998" s="119">
        <f t="shared" si="629"/>
        <v>0</v>
      </c>
      <c r="DF998" s="124"/>
      <c r="DG998" s="115">
        <f>IFERROR(IF(DF998="",0,(SUMIF($G$3:DE$3,"金额-入",$G998:DE998)-SUMIF($G$3:DE$3,"金额-出",$G998:DE998))/(SUMIF($G$3:DE$3,"数量-入",$G998:DE998)-SUMIF($G$3:DE$3,"数量-出",$G998:DE998))),0)</f>
        <v>0</v>
      </c>
      <c r="DH998" s="115">
        <f t="shared" si="630"/>
        <v>0</v>
      </c>
      <c r="DI998" s="125"/>
      <c r="DJ998" s="126"/>
      <c r="DK998" s="109">
        <f t="array" ref="DK998">MIN(IF(($G$3:$DJ$3="单价")*(G998:DJ998&lt;&gt;0),G998:DJ998))</f>
        <v>0</v>
      </c>
      <c r="DL998" s="97">
        <f t="array" ref="DL998">MAX(IF($G$3:$DJ$3="单价",G998:DJ998))</f>
        <v>0</v>
      </c>
      <c r="DM998" s="115">
        <f t="shared" si="631"/>
        <v>0</v>
      </c>
      <c r="DN998" s="127"/>
      <c r="DO998" s="2"/>
      <c r="DP998" s="11">
        <f t="shared" si="632"/>
        <v>0</v>
      </c>
      <c r="DQ998" s="11">
        <f t="shared" si="633"/>
        <v>0</v>
      </c>
      <c r="DR998" s="11"/>
      <c r="DS998" s="11"/>
      <c r="DT998" s="11"/>
      <c r="DU998" s="2"/>
      <c r="DV998" s="2"/>
      <c r="DW998" s="2"/>
      <c r="DX998" s="2"/>
      <c r="DY998" s="2"/>
    </row>
    <row r="999" spans="1:129" ht="18" hidden="1" customHeight="1" outlineLevel="1" x14ac:dyDescent="0.15">
      <c r="A999" s="2"/>
      <c r="B999" s="53">
        <f t="shared" si="596"/>
        <v>995</v>
      </c>
      <c r="C999" s="5"/>
      <c r="D999" s="6"/>
      <c r="E999" s="7"/>
      <c r="F999" s="8"/>
      <c r="G999" s="111"/>
      <c r="H999" s="112"/>
      <c r="I999" s="113">
        <f t="shared" si="599"/>
        <v>0</v>
      </c>
      <c r="J999" s="114">
        <f t="shared" si="600"/>
        <v>0</v>
      </c>
      <c r="K999" s="115">
        <f t="shared" si="597"/>
        <v>0</v>
      </c>
      <c r="L999" s="113">
        <f t="shared" si="601"/>
        <v>0</v>
      </c>
      <c r="M999" s="114">
        <f t="shared" si="602"/>
        <v>0</v>
      </c>
      <c r="N999" s="115">
        <f t="shared" si="598"/>
        <v>0</v>
      </c>
      <c r="O999" s="113">
        <f t="shared" si="603"/>
        <v>0</v>
      </c>
      <c r="P999" s="116">
        <f t="shared" si="604"/>
        <v>0</v>
      </c>
      <c r="Q999" s="117">
        <f t="shared" si="605"/>
        <v>0</v>
      </c>
      <c r="R999" s="118">
        <f t="shared" si="606"/>
        <v>0</v>
      </c>
      <c r="S999" s="111"/>
      <c r="T999" s="112"/>
      <c r="U999" s="119">
        <f t="shared" si="607"/>
        <v>0</v>
      </c>
      <c r="V999" s="120"/>
      <c r="W999" s="115">
        <f>IFERROR(IF(V999="",0,(SUMIF($G$3:U$3,"金额-入",$G999:U999)-SUMIF($G$3:U$3,"金额-出",$G999:U999))/(SUMIF($G$3:U$3,"数量-入",$G999:U999)-SUMIF($G$3:U$3,"数量-出",$G999:U999))),0)</f>
        <v>0</v>
      </c>
      <c r="X999" s="115">
        <f t="shared" si="608"/>
        <v>0</v>
      </c>
      <c r="Y999" s="121"/>
      <c r="Z999" s="122"/>
      <c r="AA999" s="111"/>
      <c r="AB999" s="112"/>
      <c r="AC999" s="119">
        <f t="shared" si="609"/>
        <v>0</v>
      </c>
      <c r="AD999" s="120"/>
      <c r="AE999" s="115">
        <f>IFERROR(IF(AD999="",0,(SUMIF($G$3:AC$3,"金额-入",$G999:AC999)-SUMIF($G$3:AC$3,"金额-出",$G999:AC999))/(SUMIF($G$3:AC$3,"数量-入",$G999:AC999)-SUMIF($G$3:AC$3,"数量-出",$G999:AC999))),0)</f>
        <v>0</v>
      </c>
      <c r="AF999" s="115">
        <f t="shared" si="610"/>
        <v>0</v>
      </c>
      <c r="AG999" s="121"/>
      <c r="AH999" s="122"/>
      <c r="AI999" s="123"/>
      <c r="AJ999" s="112"/>
      <c r="AK999" s="119">
        <f t="shared" si="611"/>
        <v>0</v>
      </c>
      <c r="AL999" s="124"/>
      <c r="AM999" s="115">
        <f>IFERROR(IF(AL999="",0,(SUMIF($G$3:AK$3,"金额-入",$G999:AK999)-SUMIF($G$3:AK$3,"金额-出",$G999:AK999))/(SUMIF($G$3:AK$3,"数量-入",$G999:AK999)-SUMIF($G$3:AK$3,"数量-出",$G999:AK999))),0)</f>
        <v>0</v>
      </c>
      <c r="AN999" s="115">
        <f t="shared" si="612"/>
        <v>0</v>
      </c>
      <c r="AO999" s="125"/>
      <c r="AP999" s="126"/>
      <c r="AQ999" s="123"/>
      <c r="AR999" s="112"/>
      <c r="AS999" s="119">
        <f t="shared" si="613"/>
        <v>0</v>
      </c>
      <c r="AT999" s="124"/>
      <c r="AU999" s="115">
        <f>IFERROR(IF(AT999="",0,(SUMIF($G$3:AS$3,"金额-入",$G999:AS999)-SUMIF($G$3:AS$3,"金额-出",$G999:AS999))/(SUMIF($G$3:AS$3,"数量-入",$G999:AS999)-SUMIF($G$3:AS$3,"数量-出",$G999:AS999))),0)</f>
        <v>0</v>
      </c>
      <c r="AV999" s="115">
        <f t="shared" si="614"/>
        <v>0</v>
      </c>
      <c r="AW999" s="125"/>
      <c r="AX999" s="126"/>
      <c r="AY999" s="123"/>
      <c r="AZ999" s="112"/>
      <c r="BA999" s="119">
        <f t="shared" si="615"/>
        <v>0</v>
      </c>
      <c r="BB999" s="124"/>
      <c r="BC999" s="115">
        <f>IFERROR(IF(BB999="",0,(SUMIF($G$3:BA$3,"金额-入",$G999:BA999)-SUMIF($G$3:BA$3,"金额-出",$G999:BA999))/(SUMIF($G$3:BA$3,"数量-入",$G999:BA999)-SUMIF($G$3:BA$3,"数量-出",$G999:BA999))),0)</f>
        <v>0</v>
      </c>
      <c r="BD999" s="115">
        <f t="shared" si="616"/>
        <v>0</v>
      </c>
      <c r="BE999" s="125"/>
      <c r="BF999" s="126"/>
      <c r="BG999" s="123"/>
      <c r="BH999" s="112"/>
      <c r="BI999" s="119">
        <f t="shared" si="617"/>
        <v>0</v>
      </c>
      <c r="BJ999" s="124"/>
      <c r="BK999" s="115">
        <f>IFERROR(IF(BJ999="",0,(SUMIF($G$3:BI$3,"金额-入",$G999:BI999)-SUMIF($G$3:BI$3,"金额-出",$G999:BI999))/(SUMIF($G$3:BI$3,"数量-入",$G999:BI999)-SUMIF($G$3:BI$3,"数量-出",$G999:BI999))),0)</f>
        <v>0</v>
      </c>
      <c r="BL999" s="115">
        <f t="shared" si="618"/>
        <v>0</v>
      </c>
      <c r="BM999" s="125"/>
      <c r="BN999" s="126"/>
      <c r="BO999" s="123"/>
      <c r="BP999" s="112"/>
      <c r="BQ999" s="119">
        <f t="shared" si="619"/>
        <v>0</v>
      </c>
      <c r="BR999" s="124"/>
      <c r="BS999" s="115">
        <f>IFERROR(IF(BR999="",0,(SUMIF($G$3:BQ$3,"金额-入",$G999:BQ999)-SUMIF($G$3:BQ$3,"金额-出",$G999:BQ999))/(SUMIF($G$3:BQ$3,"数量-入",$G999:BQ999)-SUMIF($G$3:BQ$3,"数量-出",$G999:BQ999))),0)</f>
        <v>0</v>
      </c>
      <c r="BT999" s="115">
        <f t="shared" si="620"/>
        <v>0</v>
      </c>
      <c r="BU999" s="125"/>
      <c r="BV999" s="126"/>
      <c r="BW999" s="123"/>
      <c r="BX999" s="112"/>
      <c r="BY999" s="119">
        <f t="shared" si="621"/>
        <v>0</v>
      </c>
      <c r="BZ999" s="124"/>
      <c r="CA999" s="115">
        <f>IFERROR(IF(BZ999="",0,(SUMIF($G$3:BY$3,"金额-入",$G999:BY999)-SUMIF($G$3:BY$3,"金额-出",$G999:BY999))/(SUMIF($G$3:BY$3,"数量-入",$G999:BY999)-SUMIF($G$3:BY$3,"数量-出",$G999:BY999))),0)</f>
        <v>0</v>
      </c>
      <c r="CB999" s="115">
        <f t="shared" si="622"/>
        <v>0</v>
      </c>
      <c r="CC999" s="125"/>
      <c r="CD999" s="126"/>
      <c r="CE999" s="123"/>
      <c r="CF999" s="112"/>
      <c r="CG999" s="119">
        <f t="shared" si="623"/>
        <v>0</v>
      </c>
      <c r="CH999" s="124"/>
      <c r="CI999" s="115">
        <f>IFERROR(IF(CH999="",0,(SUMIF($G$3:CG$3,"金额-入",$G999:CG999)-SUMIF($G$3:CG$3,"金额-出",$G999:CG999))/(SUMIF($G$3:CG$3,"数量-入",$G999:CG999)-SUMIF($G$3:CG$3,"数量-出",$G999:CG999))),0)</f>
        <v>0</v>
      </c>
      <c r="CJ999" s="115">
        <f t="shared" si="624"/>
        <v>0</v>
      </c>
      <c r="CK999" s="125"/>
      <c r="CL999" s="126"/>
      <c r="CM999" s="123"/>
      <c r="CN999" s="112"/>
      <c r="CO999" s="119">
        <f t="shared" si="625"/>
        <v>0</v>
      </c>
      <c r="CP999" s="124"/>
      <c r="CQ999" s="115">
        <f>IFERROR(IF(CP999="",0,(SUMIF($G$3:CO$3,"金额-入",$G999:CO999)-SUMIF($G$3:CO$3,"金额-出",$G999:CO999))/(SUMIF($G$3:CO$3,"数量-入",$G999:CO999)-SUMIF($G$3:CO$3,"数量-出",$G999:CO999))),0)</f>
        <v>0</v>
      </c>
      <c r="CR999" s="115">
        <f t="shared" si="626"/>
        <v>0</v>
      </c>
      <c r="CS999" s="125"/>
      <c r="CT999" s="126"/>
      <c r="CU999" s="123"/>
      <c r="CV999" s="112"/>
      <c r="CW999" s="119">
        <f t="shared" si="627"/>
        <v>0</v>
      </c>
      <c r="CX999" s="124"/>
      <c r="CY999" s="115">
        <f>IFERROR(IF(CX999="",0,(SUMIF($G$3:CW$3,"金额-入",$G999:CW999)-SUMIF($G$3:CW$3,"金额-出",$G999:CW999))/(SUMIF($G$3:CW$3,"数量-入",$G999:CW999)-SUMIF($G$3:CW$3,"数量-出",$G999:CW999))),0)</f>
        <v>0</v>
      </c>
      <c r="CZ999" s="115">
        <f t="shared" si="628"/>
        <v>0</v>
      </c>
      <c r="DA999" s="125"/>
      <c r="DB999" s="126"/>
      <c r="DC999" s="123"/>
      <c r="DD999" s="112"/>
      <c r="DE999" s="119">
        <f t="shared" si="629"/>
        <v>0</v>
      </c>
      <c r="DF999" s="124"/>
      <c r="DG999" s="115">
        <f>IFERROR(IF(DF999="",0,(SUMIF($G$3:DE$3,"金额-入",$G999:DE999)-SUMIF($G$3:DE$3,"金额-出",$G999:DE999))/(SUMIF($G$3:DE$3,"数量-入",$G999:DE999)-SUMIF($G$3:DE$3,"数量-出",$G999:DE999))),0)</f>
        <v>0</v>
      </c>
      <c r="DH999" s="115">
        <f t="shared" si="630"/>
        <v>0</v>
      </c>
      <c r="DI999" s="125"/>
      <c r="DJ999" s="126"/>
      <c r="DK999" s="109">
        <f t="array" ref="DK999">MIN(IF(($G$3:$DJ$3="单价")*(G999:DJ999&lt;&gt;0),G999:DJ999))</f>
        <v>0</v>
      </c>
      <c r="DL999" s="97">
        <f t="array" ref="DL999">MAX(IF($G$3:$DJ$3="单价",G999:DJ999))</f>
        <v>0</v>
      </c>
      <c r="DM999" s="115">
        <f t="shared" si="631"/>
        <v>0</v>
      </c>
      <c r="DN999" s="127"/>
      <c r="DO999" s="2"/>
      <c r="DP999" s="11">
        <f t="shared" si="632"/>
        <v>0</v>
      </c>
      <c r="DQ999" s="11">
        <f t="shared" si="633"/>
        <v>0</v>
      </c>
      <c r="DR999" s="11"/>
      <c r="DS999" s="11"/>
      <c r="DT999" s="11"/>
      <c r="DU999" s="2"/>
      <c r="DV999" s="2"/>
      <c r="DW999" s="2"/>
      <c r="DX999" s="2"/>
      <c r="DY999" s="2"/>
    </row>
    <row r="1000" spans="1:129" ht="18" hidden="1" customHeight="1" outlineLevel="1" x14ac:dyDescent="0.15">
      <c r="A1000" s="2"/>
      <c r="B1000" s="53">
        <f t="shared" si="596"/>
        <v>996</v>
      </c>
      <c r="C1000" s="67"/>
      <c r="D1000" s="6"/>
      <c r="E1000" s="7"/>
      <c r="F1000" s="8"/>
      <c r="G1000" s="111"/>
      <c r="H1000" s="112"/>
      <c r="I1000" s="113">
        <f t="shared" si="599"/>
        <v>0</v>
      </c>
      <c r="J1000" s="114">
        <f t="shared" si="600"/>
        <v>0</v>
      </c>
      <c r="K1000" s="115">
        <f t="shared" si="597"/>
        <v>0</v>
      </c>
      <c r="L1000" s="113">
        <f t="shared" si="601"/>
        <v>0</v>
      </c>
      <c r="M1000" s="114">
        <f t="shared" si="602"/>
        <v>0</v>
      </c>
      <c r="N1000" s="115">
        <f t="shared" si="598"/>
        <v>0</v>
      </c>
      <c r="O1000" s="113">
        <f t="shared" si="603"/>
        <v>0</v>
      </c>
      <c r="P1000" s="116">
        <f t="shared" si="604"/>
        <v>0</v>
      </c>
      <c r="Q1000" s="117">
        <f t="shared" si="605"/>
        <v>0</v>
      </c>
      <c r="R1000" s="118">
        <f t="shared" si="606"/>
        <v>0</v>
      </c>
      <c r="S1000" s="111"/>
      <c r="T1000" s="112"/>
      <c r="U1000" s="119">
        <f t="shared" si="607"/>
        <v>0</v>
      </c>
      <c r="V1000" s="120"/>
      <c r="W1000" s="115">
        <f>IFERROR(IF(V1000="",0,(SUMIF($G$3:U$3,"金额-入",$G1000:U1000)-SUMIF($G$3:U$3,"金额-出",$G1000:U1000))/(SUMIF($G$3:U$3,"数量-入",$G1000:U1000)-SUMIF($G$3:U$3,"数量-出",$G1000:U1000))),0)</f>
        <v>0</v>
      </c>
      <c r="X1000" s="115">
        <f t="shared" si="608"/>
        <v>0</v>
      </c>
      <c r="Y1000" s="121"/>
      <c r="Z1000" s="122"/>
      <c r="AA1000" s="111"/>
      <c r="AB1000" s="112"/>
      <c r="AC1000" s="119">
        <f t="shared" si="609"/>
        <v>0</v>
      </c>
      <c r="AD1000" s="120"/>
      <c r="AE1000" s="115">
        <f>IFERROR(IF(AD1000="",0,(SUMIF($G$3:AC$3,"金额-入",$G1000:AC1000)-SUMIF($G$3:AC$3,"金额-出",$G1000:AC1000))/(SUMIF($G$3:AC$3,"数量-入",$G1000:AC1000)-SUMIF($G$3:AC$3,"数量-出",$G1000:AC1000))),0)</f>
        <v>0</v>
      </c>
      <c r="AF1000" s="115">
        <f t="shared" si="610"/>
        <v>0</v>
      </c>
      <c r="AG1000" s="121"/>
      <c r="AH1000" s="122"/>
      <c r="AI1000" s="123"/>
      <c r="AJ1000" s="112"/>
      <c r="AK1000" s="119">
        <f t="shared" si="611"/>
        <v>0</v>
      </c>
      <c r="AL1000" s="124"/>
      <c r="AM1000" s="115">
        <f>IFERROR(IF(AL1000="",0,(SUMIF($G$3:AK$3,"金额-入",$G1000:AK1000)-SUMIF($G$3:AK$3,"金额-出",$G1000:AK1000))/(SUMIF($G$3:AK$3,"数量-入",$G1000:AK1000)-SUMIF($G$3:AK$3,"数量-出",$G1000:AK1000))),0)</f>
        <v>0</v>
      </c>
      <c r="AN1000" s="115">
        <f t="shared" si="612"/>
        <v>0</v>
      </c>
      <c r="AO1000" s="125"/>
      <c r="AP1000" s="126"/>
      <c r="AQ1000" s="123"/>
      <c r="AR1000" s="112"/>
      <c r="AS1000" s="119">
        <f t="shared" si="613"/>
        <v>0</v>
      </c>
      <c r="AT1000" s="124"/>
      <c r="AU1000" s="115">
        <f>IFERROR(IF(AT1000="",0,(SUMIF($G$3:AS$3,"金额-入",$G1000:AS1000)-SUMIF($G$3:AS$3,"金额-出",$G1000:AS1000))/(SUMIF($G$3:AS$3,"数量-入",$G1000:AS1000)-SUMIF($G$3:AS$3,"数量-出",$G1000:AS1000))),0)</f>
        <v>0</v>
      </c>
      <c r="AV1000" s="115">
        <f t="shared" si="614"/>
        <v>0</v>
      </c>
      <c r="AW1000" s="125"/>
      <c r="AX1000" s="126"/>
      <c r="AY1000" s="123"/>
      <c r="AZ1000" s="112"/>
      <c r="BA1000" s="119">
        <f t="shared" si="615"/>
        <v>0</v>
      </c>
      <c r="BB1000" s="124"/>
      <c r="BC1000" s="115">
        <f>IFERROR(IF(BB1000="",0,(SUMIF($G$3:BA$3,"金额-入",$G1000:BA1000)-SUMIF($G$3:BA$3,"金额-出",$G1000:BA1000))/(SUMIF($G$3:BA$3,"数量-入",$G1000:BA1000)-SUMIF($G$3:BA$3,"数量-出",$G1000:BA1000))),0)</f>
        <v>0</v>
      </c>
      <c r="BD1000" s="115">
        <f t="shared" si="616"/>
        <v>0</v>
      </c>
      <c r="BE1000" s="125"/>
      <c r="BF1000" s="126"/>
      <c r="BG1000" s="123"/>
      <c r="BH1000" s="112"/>
      <c r="BI1000" s="119">
        <f t="shared" si="617"/>
        <v>0</v>
      </c>
      <c r="BJ1000" s="124"/>
      <c r="BK1000" s="115">
        <f>IFERROR(IF(BJ1000="",0,(SUMIF($G$3:BI$3,"金额-入",$G1000:BI1000)-SUMIF($G$3:BI$3,"金额-出",$G1000:BI1000))/(SUMIF($G$3:BI$3,"数量-入",$G1000:BI1000)-SUMIF($G$3:BI$3,"数量-出",$G1000:BI1000))),0)</f>
        <v>0</v>
      </c>
      <c r="BL1000" s="115">
        <f t="shared" si="618"/>
        <v>0</v>
      </c>
      <c r="BM1000" s="125"/>
      <c r="BN1000" s="126"/>
      <c r="BO1000" s="123"/>
      <c r="BP1000" s="112"/>
      <c r="BQ1000" s="119">
        <f t="shared" si="619"/>
        <v>0</v>
      </c>
      <c r="BR1000" s="124"/>
      <c r="BS1000" s="115">
        <f>IFERROR(IF(BR1000="",0,(SUMIF($G$3:BQ$3,"金额-入",$G1000:BQ1000)-SUMIF($G$3:BQ$3,"金额-出",$G1000:BQ1000))/(SUMIF($G$3:BQ$3,"数量-入",$G1000:BQ1000)-SUMIF($G$3:BQ$3,"数量-出",$G1000:BQ1000))),0)</f>
        <v>0</v>
      </c>
      <c r="BT1000" s="115">
        <f t="shared" si="620"/>
        <v>0</v>
      </c>
      <c r="BU1000" s="125"/>
      <c r="BV1000" s="126"/>
      <c r="BW1000" s="123"/>
      <c r="BX1000" s="112"/>
      <c r="BY1000" s="119">
        <f t="shared" si="621"/>
        <v>0</v>
      </c>
      <c r="BZ1000" s="124"/>
      <c r="CA1000" s="115">
        <f>IFERROR(IF(BZ1000="",0,(SUMIF($G$3:BY$3,"金额-入",$G1000:BY1000)-SUMIF($G$3:BY$3,"金额-出",$G1000:BY1000))/(SUMIF($G$3:BY$3,"数量-入",$G1000:BY1000)-SUMIF($G$3:BY$3,"数量-出",$G1000:BY1000))),0)</f>
        <v>0</v>
      </c>
      <c r="CB1000" s="115">
        <f t="shared" si="622"/>
        <v>0</v>
      </c>
      <c r="CC1000" s="125"/>
      <c r="CD1000" s="126"/>
      <c r="CE1000" s="123"/>
      <c r="CF1000" s="112"/>
      <c r="CG1000" s="119">
        <f t="shared" si="623"/>
        <v>0</v>
      </c>
      <c r="CH1000" s="124"/>
      <c r="CI1000" s="115">
        <f>IFERROR(IF(CH1000="",0,(SUMIF($G$3:CG$3,"金额-入",$G1000:CG1000)-SUMIF($G$3:CG$3,"金额-出",$G1000:CG1000))/(SUMIF($G$3:CG$3,"数量-入",$G1000:CG1000)-SUMIF($G$3:CG$3,"数量-出",$G1000:CG1000))),0)</f>
        <v>0</v>
      </c>
      <c r="CJ1000" s="115">
        <f t="shared" si="624"/>
        <v>0</v>
      </c>
      <c r="CK1000" s="125"/>
      <c r="CL1000" s="126"/>
      <c r="CM1000" s="123"/>
      <c r="CN1000" s="112"/>
      <c r="CO1000" s="119">
        <f t="shared" si="625"/>
        <v>0</v>
      </c>
      <c r="CP1000" s="124"/>
      <c r="CQ1000" s="115">
        <f>IFERROR(IF(CP1000="",0,(SUMIF($G$3:CO$3,"金额-入",$G1000:CO1000)-SUMIF($G$3:CO$3,"金额-出",$G1000:CO1000))/(SUMIF($G$3:CO$3,"数量-入",$G1000:CO1000)-SUMIF($G$3:CO$3,"数量-出",$G1000:CO1000))),0)</f>
        <v>0</v>
      </c>
      <c r="CR1000" s="115">
        <f t="shared" si="626"/>
        <v>0</v>
      </c>
      <c r="CS1000" s="125"/>
      <c r="CT1000" s="126"/>
      <c r="CU1000" s="123"/>
      <c r="CV1000" s="112"/>
      <c r="CW1000" s="119">
        <f t="shared" si="627"/>
        <v>0</v>
      </c>
      <c r="CX1000" s="124"/>
      <c r="CY1000" s="115">
        <f>IFERROR(IF(CX1000="",0,(SUMIF($G$3:CW$3,"金额-入",$G1000:CW1000)-SUMIF($G$3:CW$3,"金额-出",$G1000:CW1000))/(SUMIF($G$3:CW$3,"数量-入",$G1000:CW1000)-SUMIF($G$3:CW$3,"数量-出",$G1000:CW1000))),0)</f>
        <v>0</v>
      </c>
      <c r="CZ1000" s="115">
        <f t="shared" si="628"/>
        <v>0</v>
      </c>
      <c r="DA1000" s="125"/>
      <c r="DB1000" s="126"/>
      <c r="DC1000" s="123"/>
      <c r="DD1000" s="112"/>
      <c r="DE1000" s="119">
        <f t="shared" si="629"/>
        <v>0</v>
      </c>
      <c r="DF1000" s="124"/>
      <c r="DG1000" s="115">
        <f>IFERROR(IF(DF1000="",0,(SUMIF($G$3:DE$3,"金额-入",$G1000:DE1000)-SUMIF($G$3:DE$3,"金额-出",$G1000:DE1000))/(SUMIF($G$3:DE$3,"数量-入",$G1000:DE1000)-SUMIF($G$3:DE$3,"数量-出",$G1000:DE1000))),0)</f>
        <v>0</v>
      </c>
      <c r="DH1000" s="115">
        <f t="shared" si="630"/>
        <v>0</v>
      </c>
      <c r="DI1000" s="125"/>
      <c r="DJ1000" s="126"/>
      <c r="DK1000" s="109">
        <f t="array" ref="DK1000">MIN(IF(($G$3:$DJ$3="单价")*(G1000:DJ1000&lt;&gt;0),G1000:DJ1000))</f>
        <v>0</v>
      </c>
      <c r="DL1000" s="97">
        <f t="array" ref="DL1000">MAX(IF($G$3:$DJ$3="单价",G1000:DJ1000))</f>
        <v>0</v>
      </c>
      <c r="DM1000" s="115">
        <f t="shared" si="631"/>
        <v>0</v>
      </c>
      <c r="DN1000" s="127"/>
      <c r="DO1000" s="2"/>
      <c r="DP1000" s="11">
        <f t="shared" si="632"/>
        <v>0</v>
      </c>
      <c r="DQ1000" s="11">
        <f t="shared" si="633"/>
        <v>0</v>
      </c>
      <c r="DR1000" s="11"/>
      <c r="DS1000" s="11"/>
      <c r="DT1000" s="11"/>
      <c r="DU1000" s="2"/>
      <c r="DV1000" s="2"/>
      <c r="DW1000" s="2"/>
      <c r="DX1000" s="2"/>
      <c r="DY1000" s="2"/>
    </row>
    <row r="1001" spans="1:129" ht="18" hidden="1" customHeight="1" outlineLevel="1" x14ac:dyDescent="0.15">
      <c r="A1001" s="2"/>
      <c r="B1001" s="53">
        <f t="shared" si="596"/>
        <v>997</v>
      </c>
      <c r="C1001" s="66"/>
      <c r="D1001" s="6"/>
      <c r="E1001" s="7"/>
      <c r="F1001" s="8"/>
      <c r="G1001" s="111"/>
      <c r="H1001" s="112"/>
      <c r="I1001" s="113">
        <f t="shared" si="599"/>
        <v>0</v>
      </c>
      <c r="J1001" s="114">
        <f t="shared" si="600"/>
        <v>0</v>
      </c>
      <c r="K1001" s="115">
        <f t="shared" si="597"/>
        <v>0</v>
      </c>
      <c r="L1001" s="113">
        <f t="shared" si="601"/>
        <v>0</v>
      </c>
      <c r="M1001" s="114">
        <f t="shared" si="602"/>
        <v>0</v>
      </c>
      <c r="N1001" s="115">
        <f t="shared" si="598"/>
        <v>0</v>
      </c>
      <c r="O1001" s="113">
        <f t="shared" si="603"/>
        <v>0</v>
      </c>
      <c r="P1001" s="116">
        <f t="shared" si="604"/>
        <v>0</v>
      </c>
      <c r="Q1001" s="117">
        <f t="shared" si="605"/>
        <v>0</v>
      </c>
      <c r="R1001" s="118">
        <f t="shared" si="606"/>
        <v>0</v>
      </c>
      <c r="S1001" s="111"/>
      <c r="T1001" s="112"/>
      <c r="U1001" s="119">
        <f t="shared" si="607"/>
        <v>0</v>
      </c>
      <c r="V1001" s="120"/>
      <c r="W1001" s="115">
        <f>IFERROR(IF(V1001="",0,(SUMIF($G$3:U$3,"金额-入",$G1001:U1001)-SUMIF($G$3:U$3,"金额-出",$G1001:U1001))/(SUMIF($G$3:U$3,"数量-入",$G1001:U1001)-SUMIF($G$3:U$3,"数量-出",$G1001:U1001))),0)</f>
        <v>0</v>
      </c>
      <c r="X1001" s="115">
        <f t="shared" si="608"/>
        <v>0</v>
      </c>
      <c r="Y1001" s="121"/>
      <c r="Z1001" s="122"/>
      <c r="AA1001" s="111"/>
      <c r="AB1001" s="112"/>
      <c r="AC1001" s="119">
        <f t="shared" si="609"/>
        <v>0</v>
      </c>
      <c r="AD1001" s="120"/>
      <c r="AE1001" s="115">
        <f>IFERROR(IF(AD1001="",0,(SUMIF($G$3:AC$3,"金额-入",$G1001:AC1001)-SUMIF($G$3:AC$3,"金额-出",$G1001:AC1001))/(SUMIF($G$3:AC$3,"数量-入",$G1001:AC1001)-SUMIF($G$3:AC$3,"数量-出",$G1001:AC1001))),0)</f>
        <v>0</v>
      </c>
      <c r="AF1001" s="115">
        <f t="shared" si="610"/>
        <v>0</v>
      </c>
      <c r="AG1001" s="121"/>
      <c r="AH1001" s="122"/>
      <c r="AI1001" s="123"/>
      <c r="AJ1001" s="112"/>
      <c r="AK1001" s="119">
        <f t="shared" si="611"/>
        <v>0</v>
      </c>
      <c r="AL1001" s="124"/>
      <c r="AM1001" s="115">
        <f>IFERROR(IF(AL1001="",0,(SUMIF($G$3:AK$3,"金额-入",$G1001:AK1001)-SUMIF($G$3:AK$3,"金额-出",$G1001:AK1001))/(SUMIF($G$3:AK$3,"数量-入",$G1001:AK1001)-SUMIF($G$3:AK$3,"数量-出",$G1001:AK1001))),0)</f>
        <v>0</v>
      </c>
      <c r="AN1001" s="115">
        <f t="shared" si="612"/>
        <v>0</v>
      </c>
      <c r="AO1001" s="125"/>
      <c r="AP1001" s="126"/>
      <c r="AQ1001" s="123"/>
      <c r="AR1001" s="112"/>
      <c r="AS1001" s="119">
        <f t="shared" si="613"/>
        <v>0</v>
      </c>
      <c r="AT1001" s="124"/>
      <c r="AU1001" s="115">
        <f>IFERROR(IF(AT1001="",0,(SUMIF($G$3:AS$3,"金额-入",$G1001:AS1001)-SUMIF($G$3:AS$3,"金额-出",$G1001:AS1001))/(SUMIF($G$3:AS$3,"数量-入",$G1001:AS1001)-SUMIF($G$3:AS$3,"数量-出",$G1001:AS1001))),0)</f>
        <v>0</v>
      </c>
      <c r="AV1001" s="115">
        <f t="shared" si="614"/>
        <v>0</v>
      </c>
      <c r="AW1001" s="125"/>
      <c r="AX1001" s="126"/>
      <c r="AY1001" s="123"/>
      <c r="AZ1001" s="112"/>
      <c r="BA1001" s="119">
        <f t="shared" si="615"/>
        <v>0</v>
      </c>
      <c r="BB1001" s="124"/>
      <c r="BC1001" s="115">
        <f>IFERROR(IF(BB1001="",0,(SUMIF($G$3:BA$3,"金额-入",$G1001:BA1001)-SUMIF($G$3:BA$3,"金额-出",$G1001:BA1001))/(SUMIF($G$3:BA$3,"数量-入",$G1001:BA1001)-SUMIF($G$3:BA$3,"数量-出",$G1001:BA1001))),0)</f>
        <v>0</v>
      </c>
      <c r="BD1001" s="115">
        <f t="shared" si="616"/>
        <v>0</v>
      </c>
      <c r="BE1001" s="125"/>
      <c r="BF1001" s="126"/>
      <c r="BG1001" s="123"/>
      <c r="BH1001" s="112"/>
      <c r="BI1001" s="119">
        <f t="shared" si="617"/>
        <v>0</v>
      </c>
      <c r="BJ1001" s="124"/>
      <c r="BK1001" s="115">
        <f>IFERROR(IF(BJ1001="",0,(SUMIF($G$3:BI$3,"金额-入",$G1001:BI1001)-SUMIF($G$3:BI$3,"金额-出",$G1001:BI1001))/(SUMIF($G$3:BI$3,"数量-入",$G1001:BI1001)-SUMIF($G$3:BI$3,"数量-出",$G1001:BI1001))),0)</f>
        <v>0</v>
      </c>
      <c r="BL1001" s="115">
        <f t="shared" si="618"/>
        <v>0</v>
      </c>
      <c r="BM1001" s="125"/>
      <c r="BN1001" s="126"/>
      <c r="BO1001" s="123"/>
      <c r="BP1001" s="112"/>
      <c r="BQ1001" s="119">
        <f t="shared" si="619"/>
        <v>0</v>
      </c>
      <c r="BR1001" s="124"/>
      <c r="BS1001" s="115">
        <f>IFERROR(IF(BR1001="",0,(SUMIF($G$3:BQ$3,"金额-入",$G1001:BQ1001)-SUMIF($G$3:BQ$3,"金额-出",$G1001:BQ1001))/(SUMIF($G$3:BQ$3,"数量-入",$G1001:BQ1001)-SUMIF($G$3:BQ$3,"数量-出",$G1001:BQ1001))),0)</f>
        <v>0</v>
      </c>
      <c r="BT1001" s="115">
        <f t="shared" si="620"/>
        <v>0</v>
      </c>
      <c r="BU1001" s="125"/>
      <c r="BV1001" s="126"/>
      <c r="BW1001" s="123"/>
      <c r="BX1001" s="112"/>
      <c r="BY1001" s="119">
        <f t="shared" si="621"/>
        <v>0</v>
      </c>
      <c r="BZ1001" s="124"/>
      <c r="CA1001" s="115">
        <f>IFERROR(IF(BZ1001="",0,(SUMIF($G$3:BY$3,"金额-入",$G1001:BY1001)-SUMIF($G$3:BY$3,"金额-出",$G1001:BY1001))/(SUMIF($G$3:BY$3,"数量-入",$G1001:BY1001)-SUMIF($G$3:BY$3,"数量-出",$G1001:BY1001))),0)</f>
        <v>0</v>
      </c>
      <c r="CB1001" s="115">
        <f t="shared" si="622"/>
        <v>0</v>
      </c>
      <c r="CC1001" s="125"/>
      <c r="CD1001" s="126"/>
      <c r="CE1001" s="123"/>
      <c r="CF1001" s="112"/>
      <c r="CG1001" s="119">
        <f t="shared" si="623"/>
        <v>0</v>
      </c>
      <c r="CH1001" s="124"/>
      <c r="CI1001" s="115">
        <f>IFERROR(IF(CH1001="",0,(SUMIF($G$3:CG$3,"金额-入",$G1001:CG1001)-SUMIF($G$3:CG$3,"金额-出",$G1001:CG1001))/(SUMIF($G$3:CG$3,"数量-入",$G1001:CG1001)-SUMIF($G$3:CG$3,"数量-出",$G1001:CG1001))),0)</f>
        <v>0</v>
      </c>
      <c r="CJ1001" s="115">
        <f t="shared" si="624"/>
        <v>0</v>
      </c>
      <c r="CK1001" s="125"/>
      <c r="CL1001" s="126"/>
      <c r="CM1001" s="123"/>
      <c r="CN1001" s="112"/>
      <c r="CO1001" s="119">
        <f t="shared" si="625"/>
        <v>0</v>
      </c>
      <c r="CP1001" s="124"/>
      <c r="CQ1001" s="115">
        <f>IFERROR(IF(CP1001="",0,(SUMIF($G$3:CO$3,"金额-入",$G1001:CO1001)-SUMIF($G$3:CO$3,"金额-出",$G1001:CO1001))/(SUMIF($G$3:CO$3,"数量-入",$G1001:CO1001)-SUMIF($G$3:CO$3,"数量-出",$G1001:CO1001))),0)</f>
        <v>0</v>
      </c>
      <c r="CR1001" s="115">
        <f t="shared" si="626"/>
        <v>0</v>
      </c>
      <c r="CS1001" s="125"/>
      <c r="CT1001" s="126"/>
      <c r="CU1001" s="123"/>
      <c r="CV1001" s="112"/>
      <c r="CW1001" s="119">
        <f t="shared" si="627"/>
        <v>0</v>
      </c>
      <c r="CX1001" s="124"/>
      <c r="CY1001" s="115">
        <f>IFERROR(IF(CX1001="",0,(SUMIF($G$3:CW$3,"金额-入",$G1001:CW1001)-SUMIF($G$3:CW$3,"金额-出",$G1001:CW1001))/(SUMIF($G$3:CW$3,"数量-入",$G1001:CW1001)-SUMIF($G$3:CW$3,"数量-出",$G1001:CW1001))),0)</f>
        <v>0</v>
      </c>
      <c r="CZ1001" s="115">
        <f t="shared" si="628"/>
        <v>0</v>
      </c>
      <c r="DA1001" s="125"/>
      <c r="DB1001" s="126"/>
      <c r="DC1001" s="123"/>
      <c r="DD1001" s="112"/>
      <c r="DE1001" s="119">
        <f t="shared" si="629"/>
        <v>0</v>
      </c>
      <c r="DF1001" s="124"/>
      <c r="DG1001" s="115">
        <f>IFERROR(IF(DF1001="",0,(SUMIF($G$3:DE$3,"金额-入",$G1001:DE1001)-SUMIF($G$3:DE$3,"金额-出",$G1001:DE1001))/(SUMIF($G$3:DE$3,"数量-入",$G1001:DE1001)-SUMIF($G$3:DE$3,"数量-出",$G1001:DE1001))),0)</f>
        <v>0</v>
      </c>
      <c r="DH1001" s="115">
        <f t="shared" si="630"/>
        <v>0</v>
      </c>
      <c r="DI1001" s="125"/>
      <c r="DJ1001" s="126"/>
      <c r="DK1001" s="109">
        <f t="array" ref="DK1001">MIN(IF(($G$3:$DJ$3="单价")*(G1001:DJ1001&lt;&gt;0),G1001:DJ1001))</f>
        <v>0</v>
      </c>
      <c r="DL1001" s="97">
        <f t="array" ref="DL1001">MAX(IF($G$3:$DJ$3="单价",G1001:DJ1001))</f>
        <v>0</v>
      </c>
      <c r="DM1001" s="115">
        <f t="shared" si="631"/>
        <v>0</v>
      </c>
      <c r="DN1001" s="127"/>
      <c r="DO1001" s="2"/>
      <c r="DP1001" s="11">
        <f t="shared" si="632"/>
        <v>0</v>
      </c>
      <c r="DQ1001" s="11">
        <f t="shared" si="633"/>
        <v>0</v>
      </c>
      <c r="DR1001" s="11"/>
      <c r="DS1001" s="11"/>
      <c r="DT1001" s="11"/>
      <c r="DU1001" s="2"/>
      <c r="DV1001" s="2"/>
      <c r="DW1001" s="2"/>
      <c r="DX1001" s="2"/>
      <c r="DY1001" s="2"/>
    </row>
    <row r="1002" spans="1:129" ht="18" hidden="1" customHeight="1" outlineLevel="1" x14ac:dyDescent="0.15">
      <c r="A1002" s="2"/>
      <c r="B1002" s="53">
        <f t="shared" si="596"/>
        <v>998</v>
      </c>
      <c r="C1002" s="67"/>
      <c r="D1002" s="6"/>
      <c r="E1002" s="6"/>
      <c r="F1002" s="8"/>
      <c r="G1002" s="111"/>
      <c r="H1002" s="112"/>
      <c r="I1002" s="113">
        <f t="shared" si="599"/>
        <v>0</v>
      </c>
      <c r="J1002" s="114">
        <f t="shared" si="600"/>
        <v>0</v>
      </c>
      <c r="K1002" s="115">
        <f t="shared" si="597"/>
        <v>0</v>
      </c>
      <c r="L1002" s="113">
        <f t="shared" si="601"/>
        <v>0</v>
      </c>
      <c r="M1002" s="114">
        <f t="shared" si="602"/>
        <v>0</v>
      </c>
      <c r="N1002" s="115">
        <f t="shared" si="598"/>
        <v>0</v>
      </c>
      <c r="O1002" s="113">
        <f t="shared" si="603"/>
        <v>0</v>
      </c>
      <c r="P1002" s="116">
        <f t="shared" si="604"/>
        <v>0</v>
      </c>
      <c r="Q1002" s="117">
        <f t="shared" si="605"/>
        <v>0</v>
      </c>
      <c r="R1002" s="118">
        <f t="shared" si="606"/>
        <v>0</v>
      </c>
      <c r="S1002" s="111"/>
      <c r="T1002" s="112"/>
      <c r="U1002" s="119">
        <f t="shared" si="607"/>
        <v>0</v>
      </c>
      <c r="V1002" s="120"/>
      <c r="W1002" s="115">
        <f>IFERROR(IF(V1002="",0,(SUMIF($G$3:U$3,"金额-入",$G1002:U1002)-SUMIF($G$3:U$3,"金额-出",$G1002:U1002))/(SUMIF($G$3:U$3,"数量-入",$G1002:U1002)-SUMIF($G$3:U$3,"数量-出",$G1002:U1002))),0)</f>
        <v>0</v>
      </c>
      <c r="X1002" s="115">
        <f t="shared" si="608"/>
        <v>0</v>
      </c>
      <c r="Y1002" s="121"/>
      <c r="Z1002" s="122"/>
      <c r="AA1002" s="111"/>
      <c r="AB1002" s="112"/>
      <c r="AC1002" s="119">
        <f t="shared" si="609"/>
        <v>0</v>
      </c>
      <c r="AD1002" s="120"/>
      <c r="AE1002" s="115">
        <f>IFERROR(IF(AD1002="",0,(SUMIF($G$3:AC$3,"金额-入",$G1002:AC1002)-SUMIF($G$3:AC$3,"金额-出",$G1002:AC1002))/(SUMIF($G$3:AC$3,"数量-入",$G1002:AC1002)-SUMIF($G$3:AC$3,"数量-出",$G1002:AC1002))),0)</f>
        <v>0</v>
      </c>
      <c r="AF1002" s="115">
        <f t="shared" si="610"/>
        <v>0</v>
      </c>
      <c r="AG1002" s="121"/>
      <c r="AH1002" s="122"/>
      <c r="AI1002" s="123"/>
      <c r="AJ1002" s="112"/>
      <c r="AK1002" s="119">
        <f t="shared" si="611"/>
        <v>0</v>
      </c>
      <c r="AL1002" s="124"/>
      <c r="AM1002" s="115">
        <f>IFERROR(IF(AL1002="",0,(SUMIF($G$3:AK$3,"金额-入",$G1002:AK1002)-SUMIF($G$3:AK$3,"金额-出",$G1002:AK1002))/(SUMIF($G$3:AK$3,"数量-入",$G1002:AK1002)-SUMIF($G$3:AK$3,"数量-出",$G1002:AK1002))),0)</f>
        <v>0</v>
      </c>
      <c r="AN1002" s="115">
        <f t="shared" si="612"/>
        <v>0</v>
      </c>
      <c r="AO1002" s="125"/>
      <c r="AP1002" s="126"/>
      <c r="AQ1002" s="123"/>
      <c r="AR1002" s="112"/>
      <c r="AS1002" s="119">
        <f t="shared" si="613"/>
        <v>0</v>
      </c>
      <c r="AT1002" s="124"/>
      <c r="AU1002" s="115">
        <f>IFERROR(IF(AT1002="",0,(SUMIF($G$3:AS$3,"金额-入",$G1002:AS1002)-SUMIF($G$3:AS$3,"金额-出",$G1002:AS1002))/(SUMIF($G$3:AS$3,"数量-入",$G1002:AS1002)-SUMIF($G$3:AS$3,"数量-出",$G1002:AS1002))),0)</f>
        <v>0</v>
      </c>
      <c r="AV1002" s="115">
        <f t="shared" si="614"/>
        <v>0</v>
      </c>
      <c r="AW1002" s="125"/>
      <c r="AX1002" s="126"/>
      <c r="AY1002" s="123"/>
      <c r="AZ1002" s="112"/>
      <c r="BA1002" s="119">
        <f t="shared" si="615"/>
        <v>0</v>
      </c>
      <c r="BB1002" s="124"/>
      <c r="BC1002" s="115">
        <f>IFERROR(IF(BB1002="",0,(SUMIF($G$3:BA$3,"金额-入",$G1002:BA1002)-SUMIF($G$3:BA$3,"金额-出",$G1002:BA1002))/(SUMIF($G$3:BA$3,"数量-入",$G1002:BA1002)-SUMIF($G$3:BA$3,"数量-出",$G1002:BA1002))),0)</f>
        <v>0</v>
      </c>
      <c r="BD1002" s="115">
        <f t="shared" si="616"/>
        <v>0</v>
      </c>
      <c r="BE1002" s="125"/>
      <c r="BF1002" s="126"/>
      <c r="BG1002" s="123"/>
      <c r="BH1002" s="112"/>
      <c r="BI1002" s="119">
        <f t="shared" si="617"/>
        <v>0</v>
      </c>
      <c r="BJ1002" s="124"/>
      <c r="BK1002" s="115">
        <f>IFERROR(IF(BJ1002="",0,(SUMIF($G$3:BI$3,"金额-入",$G1002:BI1002)-SUMIF($G$3:BI$3,"金额-出",$G1002:BI1002))/(SUMIF($G$3:BI$3,"数量-入",$G1002:BI1002)-SUMIF($G$3:BI$3,"数量-出",$G1002:BI1002))),0)</f>
        <v>0</v>
      </c>
      <c r="BL1002" s="115">
        <f t="shared" si="618"/>
        <v>0</v>
      </c>
      <c r="BM1002" s="125"/>
      <c r="BN1002" s="126"/>
      <c r="BO1002" s="123"/>
      <c r="BP1002" s="112"/>
      <c r="BQ1002" s="119">
        <f t="shared" si="619"/>
        <v>0</v>
      </c>
      <c r="BR1002" s="124"/>
      <c r="BS1002" s="115">
        <f>IFERROR(IF(BR1002="",0,(SUMIF($G$3:BQ$3,"金额-入",$G1002:BQ1002)-SUMIF($G$3:BQ$3,"金额-出",$G1002:BQ1002))/(SUMIF($G$3:BQ$3,"数量-入",$G1002:BQ1002)-SUMIF($G$3:BQ$3,"数量-出",$G1002:BQ1002))),0)</f>
        <v>0</v>
      </c>
      <c r="BT1002" s="115">
        <f t="shared" si="620"/>
        <v>0</v>
      </c>
      <c r="BU1002" s="125"/>
      <c r="BV1002" s="126"/>
      <c r="BW1002" s="123"/>
      <c r="BX1002" s="112"/>
      <c r="BY1002" s="119">
        <f t="shared" si="621"/>
        <v>0</v>
      </c>
      <c r="BZ1002" s="124"/>
      <c r="CA1002" s="115">
        <f>IFERROR(IF(BZ1002="",0,(SUMIF($G$3:BY$3,"金额-入",$G1002:BY1002)-SUMIF($G$3:BY$3,"金额-出",$G1002:BY1002))/(SUMIF($G$3:BY$3,"数量-入",$G1002:BY1002)-SUMIF($G$3:BY$3,"数量-出",$G1002:BY1002))),0)</f>
        <v>0</v>
      </c>
      <c r="CB1002" s="115">
        <f t="shared" si="622"/>
        <v>0</v>
      </c>
      <c r="CC1002" s="125"/>
      <c r="CD1002" s="126"/>
      <c r="CE1002" s="123"/>
      <c r="CF1002" s="112"/>
      <c r="CG1002" s="119">
        <f t="shared" si="623"/>
        <v>0</v>
      </c>
      <c r="CH1002" s="124"/>
      <c r="CI1002" s="115">
        <f>IFERROR(IF(CH1002="",0,(SUMIF($G$3:CG$3,"金额-入",$G1002:CG1002)-SUMIF($G$3:CG$3,"金额-出",$G1002:CG1002))/(SUMIF($G$3:CG$3,"数量-入",$G1002:CG1002)-SUMIF($G$3:CG$3,"数量-出",$G1002:CG1002))),0)</f>
        <v>0</v>
      </c>
      <c r="CJ1002" s="115">
        <f t="shared" si="624"/>
        <v>0</v>
      </c>
      <c r="CK1002" s="125"/>
      <c r="CL1002" s="126"/>
      <c r="CM1002" s="123"/>
      <c r="CN1002" s="112"/>
      <c r="CO1002" s="119">
        <f t="shared" si="625"/>
        <v>0</v>
      </c>
      <c r="CP1002" s="124"/>
      <c r="CQ1002" s="115">
        <f>IFERROR(IF(CP1002="",0,(SUMIF($G$3:CO$3,"金额-入",$G1002:CO1002)-SUMIF($G$3:CO$3,"金额-出",$G1002:CO1002))/(SUMIF($G$3:CO$3,"数量-入",$G1002:CO1002)-SUMIF($G$3:CO$3,"数量-出",$G1002:CO1002))),0)</f>
        <v>0</v>
      </c>
      <c r="CR1002" s="115">
        <f t="shared" si="626"/>
        <v>0</v>
      </c>
      <c r="CS1002" s="125"/>
      <c r="CT1002" s="126"/>
      <c r="CU1002" s="123"/>
      <c r="CV1002" s="112"/>
      <c r="CW1002" s="119">
        <f t="shared" si="627"/>
        <v>0</v>
      </c>
      <c r="CX1002" s="124"/>
      <c r="CY1002" s="115">
        <f>IFERROR(IF(CX1002="",0,(SUMIF($G$3:CW$3,"金额-入",$G1002:CW1002)-SUMIF($G$3:CW$3,"金额-出",$G1002:CW1002))/(SUMIF($G$3:CW$3,"数量-入",$G1002:CW1002)-SUMIF($G$3:CW$3,"数量-出",$G1002:CW1002))),0)</f>
        <v>0</v>
      </c>
      <c r="CZ1002" s="115">
        <f t="shared" si="628"/>
        <v>0</v>
      </c>
      <c r="DA1002" s="125"/>
      <c r="DB1002" s="126"/>
      <c r="DC1002" s="123"/>
      <c r="DD1002" s="112"/>
      <c r="DE1002" s="119">
        <f t="shared" si="629"/>
        <v>0</v>
      </c>
      <c r="DF1002" s="124"/>
      <c r="DG1002" s="115">
        <f>IFERROR(IF(DF1002="",0,(SUMIF($G$3:DE$3,"金额-入",$G1002:DE1002)-SUMIF($G$3:DE$3,"金额-出",$G1002:DE1002))/(SUMIF($G$3:DE$3,"数量-入",$G1002:DE1002)-SUMIF($G$3:DE$3,"数量-出",$G1002:DE1002))),0)</f>
        <v>0</v>
      </c>
      <c r="DH1002" s="115">
        <f t="shared" si="630"/>
        <v>0</v>
      </c>
      <c r="DI1002" s="125"/>
      <c r="DJ1002" s="126"/>
      <c r="DK1002" s="109">
        <f t="array" ref="DK1002">MIN(IF(($G$3:$DJ$3="单价")*(G1002:DJ1002&lt;&gt;0),G1002:DJ1002))</f>
        <v>0</v>
      </c>
      <c r="DL1002" s="97">
        <f t="array" ref="DL1002">MAX(IF($G$3:$DJ$3="单价",G1002:DJ1002))</f>
        <v>0</v>
      </c>
      <c r="DM1002" s="115">
        <f t="shared" si="631"/>
        <v>0</v>
      </c>
      <c r="DN1002" s="127"/>
      <c r="DO1002" s="2"/>
      <c r="DP1002" s="11">
        <f t="shared" si="632"/>
        <v>0</v>
      </c>
      <c r="DQ1002" s="11">
        <f t="shared" si="633"/>
        <v>0</v>
      </c>
      <c r="DR1002" s="11"/>
      <c r="DS1002" s="11"/>
      <c r="DT1002" s="11"/>
      <c r="DU1002" s="2"/>
      <c r="DV1002" s="2"/>
      <c r="DW1002" s="2"/>
      <c r="DX1002" s="2"/>
      <c r="DY1002" s="2"/>
    </row>
    <row r="1003" spans="1:129" ht="18" hidden="1" customHeight="1" outlineLevel="1" x14ac:dyDescent="0.15">
      <c r="A1003" s="2"/>
      <c r="B1003" s="53">
        <f t="shared" si="596"/>
        <v>999</v>
      </c>
      <c r="C1003" s="5"/>
      <c r="D1003" s="6"/>
      <c r="E1003" s="7"/>
      <c r="F1003" s="8"/>
      <c r="G1003" s="111"/>
      <c r="H1003" s="112"/>
      <c r="I1003" s="113">
        <f t="shared" si="599"/>
        <v>0</v>
      </c>
      <c r="J1003" s="114">
        <f t="shared" si="600"/>
        <v>0</v>
      </c>
      <c r="K1003" s="115">
        <f t="shared" si="597"/>
        <v>0</v>
      </c>
      <c r="L1003" s="113">
        <f t="shared" si="601"/>
        <v>0</v>
      </c>
      <c r="M1003" s="114">
        <f t="shared" si="602"/>
        <v>0</v>
      </c>
      <c r="N1003" s="115">
        <f t="shared" si="598"/>
        <v>0</v>
      </c>
      <c r="O1003" s="113">
        <f t="shared" si="603"/>
        <v>0</v>
      </c>
      <c r="P1003" s="116">
        <f t="shared" si="604"/>
        <v>0</v>
      </c>
      <c r="Q1003" s="117">
        <f t="shared" si="605"/>
        <v>0</v>
      </c>
      <c r="R1003" s="118">
        <f t="shared" si="606"/>
        <v>0</v>
      </c>
      <c r="S1003" s="111"/>
      <c r="T1003" s="112"/>
      <c r="U1003" s="119">
        <f t="shared" si="607"/>
        <v>0</v>
      </c>
      <c r="V1003" s="120"/>
      <c r="W1003" s="115">
        <f>IFERROR(IF(V1003="",0,(SUMIF($G$3:U$3,"金额-入",$G1003:U1003)-SUMIF($G$3:U$3,"金额-出",$G1003:U1003))/(SUMIF($G$3:U$3,"数量-入",$G1003:U1003)-SUMIF($G$3:U$3,"数量-出",$G1003:U1003))),0)</f>
        <v>0</v>
      </c>
      <c r="X1003" s="115">
        <f t="shared" si="608"/>
        <v>0</v>
      </c>
      <c r="Y1003" s="121"/>
      <c r="Z1003" s="122"/>
      <c r="AA1003" s="111"/>
      <c r="AB1003" s="112"/>
      <c r="AC1003" s="119">
        <f t="shared" si="609"/>
        <v>0</v>
      </c>
      <c r="AD1003" s="120"/>
      <c r="AE1003" s="115">
        <f>IFERROR(IF(AD1003="",0,(SUMIF($G$3:AC$3,"金额-入",$G1003:AC1003)-SUMIF($G$3:AC$3,"金额-出",$G1003:AC1003))/(SUMIF($G$3:AC$3,"数量-入",$G1003:AC1003)-SUMIF($G$3:AC$3,"数量-出",$G1003:AC1003))),0)</f>
        <v>0</v>
      </c>
      <c r="AF1003" s="115">
        <f t="shared" si="610"/>
        <v>0</v>
      </c>
      <c r="AG1003" s="121"/>
      <c r="AH1003" s="122"/>
      <c r="AI1003" s="123"/>
      <c r="AJ1003" s="112"/>
      <c r="AK1003" s="119">
        <f t="shared" si="611"/>
        <v>0</v>
      </c>
      <c r="AL1003" s="124"/>
      <c r="AM1003" s="115">
        <f>IFERROR(IF(AL1003="",0,(SUMIF($G$3:AK$3,"金额-入",$G1003:AK1003)-SUMIF($G$3:AK$3,"金额-出",$G1003:AK1003))/(SUMIF($G$3:AK$3,"数量-入",$G1003:AK1003)-SUMIF($G$3:AK$3,"数量-出",$G1003:AK1003))),0)</f>
        <v>0</v>
      </c>
      <c r="AN1003" s="115">
        <f t="shared" si="612"/>
        <v>0</v>
      </c>
      <c r="AO1003" s="125"/>
      <c r="AP1003" s="126"/>
      <c r="AQ1003" s="123"/>
      <c r="AR1003" s="112"/>
      <c r="AS1003" s="119">
        <f t="shared" si="613"/>
        <v>0</v>
      </c>
      <c r="AT1003" s="124"/>
      <c r="AU1003" s="115">
        <f>IFERROR(IF(AT1003="",0,(SUMIF($G$3:AS$3,"金额-入",$G1003:AS1003)-SUMIF($G$3:AS$3,"金额-出",$G1003:AS1003))/(SUMIF($G$3:AS$3,"数量-入",$G1003:AS1003)-SUMIF($G$3:AS$3,"数量-出",$G1003:AS1003))),0)</f>
        <v>0</v>
      </c>
      <c r="AV1003" s="115">
        <f t="shared" si="614"/>
        <v>0</v>
      </c>
      <c r="AW1003" s="125"/>
      <c r="AX1003" s="126"/>
      <c r="AY1003" s="123"/>
      <c r="AZ1003" s="112"/>
      <c r="BA1003" s="119">
        <f t="shared" si="615"/>
        <v>0</v>
      </c>
      <c r="BB1003" s="124"/>
      <c r="BC1003" s="115">
        <f>IFERROR(IF(BB1003="",0,(SUMIF($G$3:BA$3,"金额-入",$G1003:BA1003)-SUMIF($G$3:BA$3,"金额-出",$G1003:BA1003))/(SUMIF($G$3:BA$3,"数量-入",$G1003:BA1003)-SUMIF($G$3:BA$3,"数量-出",$G1003:BA1003))),0)</f>
        <v>0</v>
      </c>
      <c r="BD1003" s="115">
        <f t="shared" si="616"/>
        <v>0</v>
      </c>
      <c r="BE1003" s="125"/>
      <c r="BF1003" s="126"/>
      <c r="BG1003" s="123"/>
      <c r="BH1003" s="112"/>
      <c r="BI1003" s="119">
        <f t="shared" si="617"/>
        <v>0</v>
      </c>
      <c r="BJ1003" s="124"/>
      <c r="BK1003" s="115">
        <f>IFERROR(IF(BJ1003="",0,(SUMIF($G$3:BI$3,"金额-入",$G1003:BI1003)-SUMIF($G$3:BI$3,"金额-出",$G1003:BI1003))/(SUMIF($G$3:BI$3,"数量-入",$G1003:BI1003)-SUMIF($G$3:BI$3,"数量-出",$G1003:BI1003))),0)</f>
        <v>0</v>
      </c>
      <c r="BL1003" s="115">
        <f t="shared" si="618"/>
        <v>0</v>
      </c>
      <c r="BM1003" s="125"/>
      <c r="BN1003" s="126"/>
      <c r="BO1003" s="123"/>
      <c r="BP1003" s="112"/>
      <c r="BQ1003" s="119">
        <f t="shared" si="619"/>
        <v>0</v>
      </c>
      <c r="BR1003" s="124"/>
      <c r="BS1003" s="115">
        <f>IFERROR(IF(BR1003="",0,(SUMIF($G$3:BQ$3,"金额-入",$G1003:BQ1003)-SUMIF($G$3:BQ$3,"金额-出",$G1003:BQ1003))/(SUMIF($G$3:BQ$3,"数量-入",$G1003:BQ1003)-SUMIF($G$3:BQ$3,"数量-出",$G1003:BQ1003))),0)</f>
        <v>0</v>
      </c>
      <c r="BT1003" s="115">
        <f t="shared" si="620"/>
        <v>0</v>
      </c>
      <c r="BU1003" s="125"/>
      <c r="BV1003" s="126"/>
      <c r="BW1003" s="123"/>
      <c r="BX1003" s="112"/>
      <c r="BY1003" s="119">
        <f t="shared" si="621"/>
        <v>0</v>
      </c>
      <c r="BZ1003" s="124"/>
      <c r="CA1003" s="115">
        <f>IFERROR(IF(BZ1003="",0,(SUMIF($G$3:BY$3,"金额-入",$G1003:BY1003)-SUMIF($G$3:BY$3,"金额-出",$G1003:BY1003))/(SUMIF($G$3:BY$3,"数量-入",$G1003:BY1003)-SUMIF($G$3:BY$3,"数量-出",$G1003:BY1003))),0)</f>
        <v>0</v>
      </c>
      <c r="CB1003" s="115">
        <f t="shared" si="622"/>
        <v>0</v>
      </c>
      <c r="CC1003" s="125"/>
      <c r="CD1003" s="126"/>
      <c r="CE1003" s="123"/>
      <c r="CF1003" s="112"/>
      <c r="CG1003" s="119">
        <f t="shared" si="623"/>
        <v>0</v>
      </c>
      <c r="CH1003" s="124"/>
      <c r="CI1003" s="115">
        <f>IFERROR(IF(CH1003="",0,(SUMIF($G$3:CG$3,"金额-入",$G1003:CG1003)-SUMIF($G$3:CG$3,"金额-出",$G1003:CG1003))/(SUMIF($G$3:CG$3,"数量-入",$G1003:CG1003)-SUMIF($G$3:CG$3,"数量-出",$G1003:CG1003))),0)</f>
        <v>0</v>
      </c>
      <c r="CJ1003" s="115">
        <f t="shared" si="624"/>
        <v>0</v>
      </c>
      <c r="CK1003" s="125"/>
      <c r="CL1003" s="126"/>
      <c r="CM1003" s="123"/>
      <c r="CN1003" s="112"/>
      <c r="CO1003" s="119">
        <f t="shared" si="625"/>
        <v>0</v>
      </c>
      <c r="CP1003" s="124"/>
      <c r="CQ1003" s="115">
        <f>IFERROR(IF(CP1003="",0,(SUMIF($G$3:CO$3,"金额-入",$G1003:CO1003)-SUMIF($G$3:CO$3,"金额-出",$G1003:CO1003))/(SUMIF($G$3:CO$3,"数量-入",$G1003:CO1003)-SUMIF($G$3:CO$3,"数量-出",$G1003:CO1003))),0)</f>
        <v>0</v>
      </c>
      <c r="CR1003" s="115">
        <f t="shared" si="626"/>
        <v>0</v>
      </c>
      <c r="CS1003" s="125"/>
      <c r="CT1003" s="126"/>
      <c r="CU1003" s="123"/>
      <c r="CV1003" s="112"/>
      <c r="CW1003" s="119">
        <f t="shared" si="627"/>
        <v>0</v>
      </c>
      <c r="CX1003" s="124"/>
      <c r="CY1003" s="115">
        <f>IFERROR(IF(CX1003="",0,(SUMIF($G$3:CW$3,"金额-入",$G1003:CW1003)-SUMIF($G$3:CW$3,"金额-出",$G1003:CW1003))/(SUMIF($G$3:CW$3,"数量-入",$G1003:CW1003)-SUMIF($G$3:CW$3,"数量-出",$G1003:CW1003))),0)</f>
        <v>0</v>
      </c>
      <c r="CZ1003" s="115">
        <f t="shared" si="628"/>
        <v>0</v>
      </c>
      <c r="DA1003" s="125"/>
      <c r="DB1003" s="126"/>
      <c r="DC1003" s="123"/>
      <c r="DD1003" s="112"/>
      <c r="DE1003" s="119">
        <f t="shared" si="629"/>
        <v>0</v>
      </c>
      <c r="DF1003" s="124"/>
      <c r="DG1003" s="115">
        <f>IFERROR(IF(DF1003="",0,(SUMIF($G$3:DE$3,"金额-入",$G1003:DE1003)-SUMIF($G$3:DE$3,"金额-出",$G1003:DE1003))/(SUMIF($G$3:DE$3,"数量-入",$G1003:DE1003)-SUMIF($G$3:DE$3,"数量-出",$G1003:DE1003))),0)</f>
        <v>0</v>
      </c>
      <c r="DH1003" s="115">
        <f t="shared" si="630"/>
        <v>0</v>
      </c>
      <c r="DI1003" s="125"/>
      <c r="DJ1003" s="126"/>
      <c r="DK1003" s="109">
        <f t="array" ref="DK1003">MIN(IF(($G$3:$DJ$3="单价")*(G1003:DJ1003&lt;&gt;0),G1003:DJ1003))</f>
        <v>0</v>
      </c>
      <c r="DL1003" s="97">
        <f t="array" ref="DL1003">MAX(IF($G$3:$DJ$3="单价",G1003:DJ1003))</f>
        <v>0</v>
      </c>
      <c r="DM1003" s="115">
        <f t="shared" si="631"/>
        <v>0</v>
      </c>
      <c r="DN1003" s="127"/>
      <c r="DO1003" s="2"/>
      <c r="DP1003" s="11">
        <f t="shared" si="632"/>
        <v>0</v>
      </c>
      <c r="DQ1003" s="11">
        <f t="shared" si="633"/>
        <v>0</v>
      </c>
      <c r="DR1003" s="11"/>
      <c r="DS1003" s="11"/>
      <c r="DT1003" s="11"/>
      <c r="DU1003" s="2"/>
      <c r="DV1003" s="2"/>
      <c r="DW1003" s="2"/>
      <c r="DX1003" s="2"/>
      <c r="DY1003" s="2"/>
    </row>
    <row r="1004" spans="1:129" ht="18" hidden="1" customHeight="1" outlineLevel="1" x14ac:dyDescent="0.15">
      <c r="A1004" s="2"/>
      <c r="B1004" s="53">
        <f t="shared" si="596"/>
        <v>1000</v>
      </c>
      <c r="C1004" s="5"/>
      <c r="D1004" s="10"/>
      <c r="E1004" s="7"/>
      <c r="F1004" s="8"/>
      <c r="G1004" s="111"/>
      <c r="H1004" s="112"/>
      <c r="I1004" s="113">
        <f t="shared" si="599"/>
        <v>0</v>
      </c>
      <c r="J1004" s="114">
        <f t="shared" si="600"/>
        <v>0</v>
      </c>
      <c r="K1004" s="115">
        <f t="shared" si="597"/>
        <v>0</v>
      </c>
      <c r="L1004" s="113">
        <f t="shared" si="601"/>
        <v>0</v>
      </c>
      <c r="M1004" s="114">
        <f t="shared" si="602"/>
        <v>0</v>
      </c>
      <c r="N1004" s="115">
        <f t="shared" si="598"/>
        <v>0</v>
      </c>
      <c r="O1004" s="113">
        <f t="shared" si="603"/>
        <v>0</v>
      </c>
      <c r="P1004" s="116">
        <f t="shared" si="604"/>
        <v>0</v>
      </c>
      <c r="Q1004" s="117">
        <f t="shared" si="605"/>
        <v>0</v>
      </c>
      <c r="R1004" s="118">
        <f t="shared" si="606"/>
        <v>0</v>
      </c>
      <c r="S1004" s="111"/>
      <c r="T1004" s="112"/>
      <c r="U1004" s="119">
        <f t="shared" si="607"/>
        <v>0</v>
      </c>
      <c r="V1004" s="120"/>
      <c r="W1004" s="115">
        <f>IFERROR(IF(V1004="",0,(SUMIF($G$3:U$3,"金额-入",$G1004:U1004)-SUMIF($G$3:U$3,"金额-出",$G1004:U1004))/(SUMIF($G$3:U$3,"数量-入",$G1004:U1004)-SUMIF($G$3:U$3,"数量-出",$G1004:U1004))),0)</f>
        <v>0</v>
      </c>
      <c r="X1004" s="115">
        <f t="shared" si="608"/>
        <v>0</v>
      </c>
      <c r="Y1004" s="121"/>
      <c r="Z1004" s="122"/>
      <c r="AA1004" s="111"/>
      <c r="AB1004" s="112"/>
      <c r="AC1004" s="119">
        <f t="shared" si="609"/>
        <v>0</v>
      </c>
      <c r="AD1004" s="120"/>
      <c r="AE1004" s="115">
        <f>IFERROR(IF(AD1004="",0,(SUMIF($G$3:AC$3,"金额-入",$G1004:AC1004)-SUMIF($G$3:AC$3,"金额-出",$G1004:AC1004))/(SUMIF($G$3:AC$3,"数量-入",$G1004:AC1004)-SUMIF($G$3:AC$3,"数量-出",$G1004:AC1004))),0)</f>
        <v>0</v>
      </c>
      <c r="AF1004" s="115">
        <f t="shared" si="610"/>
        <v>0</v>
      </c>
      <c r="AG1004" s="121"/>
      <c r="AH1004" s="122"/>
      <c r="AI1004" s="123"/>
      <c r="AJ1004" s="112"/>
      <c r="AK1004" s="119">
        <f t="shared" si="611"/>
        <v>0</v>
      </c>
      <c r="AL1004" s="124"/>
      <c r="AM1004" s="115">
        <f>IFERROR(IF(AL1004="",0,(SUMIF($G$3:AK$3,"金额-入",$G1004:AK1004)-SUMIF($G$3:AK$3,"金额-出",$G1004:AK1004))/(SUMIF($G$3:AK$3,"数量-入",$G1004:AK1004)-SUMIF($G$3:AK$3,"数量-出",$G1004:AK1004))),0)</f>
        <v>0</v>
      </c>
      <c r="AN1004" s="115">
        <f t="shared" si="612"/>
        <v>0</v>
      </c>
      <c r="AO1004" s="125"/>
      <c r="AP1004" s="126"/>
      <c r="AQ1004" s="123"/>
      <c r="AR1004" s="112"/>
      <c r="AS1004" s="119">
        <f t="shared" si="613"/>
        <v>0</v>
      </c>
      <c r="AT1004" s="124"/>
      <c r="AU1004" s="115">
        <f>IFERROR(IF(AT1004="",0,(SUMIF($G$3:AS$3,"金额-入",$G1004:AS1004)-SUMIF($G$3:AS$3,"金额-出",$G1004:AS1004))/(SUMIF($G$3:AS$3,"数量-入",$G1004:AS1004)-SUMIF($G$3:AS$3,"数量-出",$G1004:AS1004))),0)</f>
        <v>0</v>
      </c>
      <c r="AV1004" s="115">
        <f t="shared" si="614"/>
        <v>0</v>
      </c>
      <c r="AW1004" s="125"/>
      <c r="AX1004" s="126"/>
      <c r="AY1004" s="123"/>
      <c r="AZ1004" s="112"/>
      <c r="BA1004" s="119">
        <f t="shared" si="615"/>
        <v>0</v>
      </c>
      <c r="BB1004" s="124"/>
      <c r="BC1004" s="115">
        <f>IFERROR(IF(BB1004="",0,(SUMIF($G$3:BA$3,"金额-入",$G1004:BA1004)-SUMIF($G$3:BA$3,"金额-出",$G1004:BA1004))/(SUMIF($G$3:BA$3,"数量-入",$G1004:BA1004)-SUMIF($G$3:BA$3,"数量-出",$G1004:BA1004))),0)</f>
        <v>0</v>
      </c>
      <c r="BD1004" s="115">
        <f t="shared" si="616"/>
        <v>0</v>
      </c>
      <c r="BE1004" s="125"/>
      <c r="BF1004" s="126"/>
      <c r="BG1004" s="123"/>
      <c r="BH1004" s="112"/>
      <c r="BI1004" s="119">
        <f t="shared" si="617"/>
        <v>0</v>
      </c>
      <c r="BJ1004" s="124"/>
      <c r="BK1004" s="115">
        <f>IFERROR(IF(BJ1004="",0,(SUMIF($G$3:BI$3,"金额-入",$G1004:BI1004)-SUMIF($G$3:BI$3,"金额-出",$G1004:BI1004))/(SUMIF($G$3:BI$3,"数量-入",$G1004:BI1004)-SUMIF($G$3:BI$3,"数量-出",$G1004:BI1004))),0)</f>
        <v>0</v>
      </c>
      <c r="BL1004" s="115">
        <f t="shared" si="618"/>
        <v>0</v>
      </c>
      <c r="BM1004" s="125"/>
      <c r="BN1004" s="126"/>
      <c r="BO1004" s="123"/>
      <c r="BP1004" s="112"/>
      <c r="BQ1004" s="119">
        <f t="shared" si="619"/>
        <v>0</v>
      </c>
      <c r="BR1004" s="124"/>
      <c r="BS1004" s="115">
        <f>IFERROR(IF(BR1004="",0,(SUMIF($G$3:BQ$3,"金额-入",$G1004:BQ1004)-SUMIF($G$3:BQ$3,"金额-出",$G1004:BQ1004))/(SUMIF($G$3:BQ$3,"数量-入",$G1004:BQ1004)-SUMIF($G$3:BQ$3,"数量-出",$G1004:BQ1004))),0)</f>
        <v>0</v>
      </c>
      <c r="BT1004" s="115">
        <f t="shared" si="620"/>
        <v>0</v>
      </c>
      <c r="BU1004" s="125"/>
      <c r="BV1004" s="126"/>
      <c r="BW1004" s="123"/>
      <c r="BX1004" s="112"/>
      <c r="BY1004" s="119">
        <f t="shared" si="621"/>
        <v>0</v>
      </c>
      <c r="BZ1004" s="124"/>
      <c r="CA1004" s="115">
        <f>IFERROR(IF(BZ1004="",0,(SUMIF($G$3:BY$3,"金额-入",$G1004:BY1004)-SUMIF($G$3:BY$3,"金额-出",$G1004:BY1004))/(SUMIF($G$3:BY$3,"数量-入",$G1004:BY1004)-SUMIF($G$3:BY$3,"数量-出",$G1004:BY1004))),0)</f>
        <v>0</v>
      </c>
      <c r="CB1004" s="115">
        <f t="shared" si="622"/>
        <v>0</v>
      </c>
      <c r="CC1004" s="125"/>
      <c r="CD1004" s="126"/>
      <c r="CE1004" s="123"/>
      <c r="CF1004" s="112"/>
      <c r="CG1004" s="119">
        <f t="shared" si="623"/>
        <v>0</v>
      </c>
      <c r="CH1004" s="124"/>
      <c r="CI1004" s="115">
        <f>IFERROR(IF(CH1004="",0,(SUMIF($G$3:CG$3,"金额-入",$G1004:CG1004)-SUMIF($G$3:CG$3,"金额-出",$G1004:CG1004))/(SUMIF($G$3:CG$3,"数量-入",$G1004:CG1004)-SUMIF($G$3:CG$3,"数量-出",$G1004:CG1004))),0)</f>
        <v>0</v>
      </c>
      <c r="CJ1004" s="115">
        <f t="shared" si="624"/>
        <v>0</v>
      </c>
      <c r="CK1004" s="125"/>
      <c r="CL1004" s="126"/>
      <c r="CM1004" s="123"/>
      <c r="CN1004" s="112"/>
      <c r="CO1004" s="119">
        <f t="shared" si="625"/>
        <v>0</v>
      </c>
      <c r="CP1004" s="124"/>
      <c r="CQ1004" s="115">
        <f>IFERROR(IF(CP1004="",0,(SUMIF($G$3:CO$3,"金额-入",$G1004:CO1004)-SUMIF($G$3:CO$3,"金额-出",$G1004:CO1004))/(SUMIF($G$3:CO$3,"数量-入",$G1004:CO1004)-SUMIF($G$3:CO$3,"数量-出",$G1004:CO1004))),0)</f>
        <v>0</v>
      </c>
      <c r="CR1004" s="115">
        <f t="shared" si="626"/>
        <v>0</v>
      </c>
      <c r="CS1004" s="125"/>
      <c r="CT1004" s="126"/>
      <c r="CU1004" s="123"/>
      <c r="CV1004" s="112"/>
      <c r="CW1004" s="119">
        <f t="shared" si="627"/>
        <v>0</v>
      </c>
      <c r="CX1004" s="124"/>
      <c r="CY1004" s="115">
        <f>IFERROR(IF(CX1004="",0,(SUMIF($G$3:CW$3,"金额-入",$G1004:CW1004)-SUMIF($G$3:CW$3,"金额-出",$G1004:CW1004))/(SUMIF($G$3:CW$3,"数量-入",$G1004:CW1004)-SUMIF($G$3:CW$3,"数量-出",$G1004:CW1004))),0)</f>
        <v>0</v>
      </c>
      <c r="CZ1004" s="115">
        <f t="shared" si="628"/>
        <v>0</v>
      </c>
      <c r="DA1004" s="125"/>
      <c r="DB1004" s="126"/>
      <c r="DC1004" s="123"/>
      <c r="DD1004" s="112"/>
      <c r="DE1004" s="119">
        <f t="shared" si="629"/>
        <v>0</v>
      </c>
      <c r="DF1004" s="124"/>
      <c r="DG1004" s="115">
        <f>IFERROR(IF(DF1004="",0,(SUMIF($G$3:DE$3,"金额-入",$G1004:DE1004)-SUMIF($G$3:DE$3,"金额-出",$G1004:DE1004))/(SUMIF($G$3:DE$3,"数量-入",$G1004:DE1004)-SUMIF($G$3:DE$3,"数量-出",$G1004:DE1004))),0)</f>
        <v>0</v>
      </c>
      <c r="DH1004" s="115">
        <f t="shared" si="630"/>
        <v>0</v>
      </c>
      <c r="DI1004" s="125"/>
      <c r="DJ1004" s="126"/>
      <c r="DK1004" s="109">
        <f t="array" ref="DK1004">MIN(IF(($G$3:$DJ$3="单价")*(G1004:DJ1004&lt;&gt;0),G1004:DJ1004))</f>
        <v>0</v>
      </c>
      <c r="DL1004" s="97">
        <f t="array" ref="DL1004">MAX(IF($G$3:$DJ$3="单价",G1004:DJ1004))</f>
        <v>0</v>
      </c>
      <c r="DM1004" s="115">
        <f t="shared" si="631"/>
        <v>0</v>
      </c>
      <c r="DN1004" s="127"/>
      <c r="DO1004" s="2"/>
      <c r="DP1004" s="11">
        <f t="shared" si="632"/>
        <v>0</v>
      </c>
      <c r="DQ1004" s="11">
        <f t="shared" si="633"/>
        <v>0</v>
      </c>
      <c r="DR1004" s="11"/>
      <c r="DS1004" s="11"/>
      <c r="DT1004" s="11"/>
      <c r="DU1004" s="2"/>
      <c r="DV1004" s="2"/>
      <c r="DW1004" s="2"/>
      <c r="DX1004" s="2"/>
      <c r="DY1004" s="2"/>
    </row>
    <row r="1005" spans="1:129" ht="18" customHeight="1" collapsed="1" x14ac:dyDescent="0.15">
      <c r="A1005" s="2"/>
      <c r="B1005" s="53"/>
      <c r="C1005" s="5"/>
      <c r="D1005" s="6"/>
      <c r="E1005" s="7"/>
      <c r="F1005" s="8"/>
      <c r="G1005" s="111"/>
      <c r="H1005" s="112"/>
      <c r="I1005" s="113">
        <f t="shared" si="599"/>
        <v>0</v>
      </c>
      <c r="J1005" s="114">
        <f t="shared" si="600"/>
        <v>0</v>
      </c>
      <c r="K1005" s="115">
        <f t="shared" si="597"/>
        <v>0</v>
      </c>
      <c r="L1005" s="113">
        <f t="shared" si="601"/>
        <v>0</v>
      </c>
      <c r="M1005" s="114">
        <f>SUMIF($S$3:$DJ$3,"数量-出",S1005:DJ1005)</f>
        <v>0</v>
      </c>
      <c r="N1005" s="115">
        <f>IFERROR(O1005/M1005,0)</f>
        <v>0</v>
      </c>
      <c r="O1005" s="113">
        <f>+SUMIF($S$3:$DJ$3,"金额-出",S1005:DJ1005)</f>
        <v>0</v>
      </c>
      <c r="P1005" s="116">
        <f>G1005+J1005-M1005</f>
        <v>0</v>
      </c>
      <c r="Q1005" s="117">
        <f>IFERROR(R1005/P1005,0)</f>
        <v>0</v>
      </c>
      <c r="R1005" s="118">
        <f>I1005+L1005-O1005</f>
        <v>0</v>
      </c>
      <c r="S1005" s="111"/>
      <c r="T1005" s="112"/>
      <c r="U1005" s="119">
        <f t="shared" si="607"/>
        <v>0</v>
      </c>
      <c r="V1005" s="120"/>
      <c r="W1005" s="115">
        <f>IFERROR(IF(V1005="",0,(SUMIF($G$3:U$3,"金额-入",$G1005:U1005)-SUMIF($G$3:U$3,"金额-出",$G1005:U1005))/(SUMIF($G$3:U$3,"数量-入",$G1005:U1005)-SUMIF($G$3:U$3,"数量-出",$G1005:U1005))),0)</f>
        <v>0</v>
      </c>
      <c r="X1005" s="115">
        <f t="shared" si="608"/>
        <v>0</v>
      </c>
      <c r="Y1005" s="121"/>
      <c r="Z1005" s="122"/>
      <c r="AA1005" s="111"/>
      <c r="AB1005" s="112"/>
      <c r="AC1005" s="119">
        <f t="shared" si="609"/>
        <v>0</v>
      </c>
      <c r="AD1005" s="120"/>
      <c r="AE1005" s="115">
        <f>IFERROR(IF(AD1005="",0,(SUMIF($G$3:AC$3,"金额-入",$G1005:AC1005)-SUMIF($G$3:AC$3,"金额-出",$G1005:AC1005))/(SUMIF($G$3:AC$3,"数量-入",$G1005:AC1005)-SUMIF($G$3:AC$3,"数量-出",$G1005:AC1005))),0)</f>
        <v>0</v>
      </c>
      <c r="AF1005" s="115">
        <f t="shared" si="610"/>
        <v>0</v>
      </c>
      <c r="AG1005" s="121"/>
      <c r="AH1005" s="122"/>
      <c r="AI1005" s="123"/>
      <c r="AJ1005" s="112"/>
      <c r="AK1005" s="119">
        <f t="shared" si="611"/>
        <v>0</v>
      </c>
      <c r="AL1005" s="124"/>
      <c r="AM1005" s="115">
        <f>IFERROR(IF(AL1005="",0,(SUMIF($G$3:AK$3,"金额-入",$G1005:AK1005)-SUMIF($G$3:AK$3,"金额-出",$G1005:AK1005))/(SUMIF($G$3:AK$3,"数量-入",$G1005:AK1005)-SUMIF($G$3:AK$3,"数量-出",$G1005:AK1005))),0)</f>
        <v>0</v>
      </c>
      <c r="AN1005" s="115">
        <f t="shared" si="612"/>
        <v>0</v>
      </c>
      <c r="AO1005" s="125"/>
      <c r="AP1005" s="126"/>
      <c r="AQ1005" s="123"/>
      <c r="AR1005" s="112"/>
      <c r="AS1005" s="119">
        <f t="shared" si="613"/>
        <v>0</v>
      </c>
      <c r="AT1005" s="124"/>
      <c r="AU1005" s="115">
        <f>IFERROR(IF(AT1005="",0,(SUMIF($G$3:AS$3,"金额-入",$G1005:AS1005)-SUMIF($G$3:AS$3,"金额-出",$G1005:AS1005))/(SUMIF($G$3:AS$3,"数量-入",$G1005:AS1005)-SUMIF($G$3:AS$3,"数量-出",$G1005:AS1005))),0)</f>
        <v>0</v>
      </c>
      <c r="AV1005" s="115">
        <f t="shared" si="614"/>
        <v>0</v>
      </c>
      <c r="AW1005" s="125"/>
      <c r="AX1005" s="126"/>
      <c r="AY1005" s="123"/>
      <c r="AZ1005" s="112"/>
      <c r="BA1005" s="119">
        <f t="shared" si="615"/>
        <v>0</v>
      </c>
      <c r="BB1005" s="124"/>
      <c r="BC1005" s="115">
        <f>IFERROR(IF(BB1005="",0,(SUMIF($G$3:BA$3,"金额-入",$G1005:BA1005)-SUMIF($G$3:BA$3,"金额-出",$G1005:BA1005))/(SUMIF($G$3:BA$3,"数量-入",$G1005:BA1005)-SUMIF($G$3:BA$3,"数量-出",$G1005:BA1005))),0)</f>
        <v>0</v>
      </c>
      <c r="BD1005" s="115">
        <f t="shared" si="616"/>
        <v>0</v>
      </c>
      <c r="BE1005" s="125"/>
      <c r="BF1005" s="126"/>
      <c r="BG1005" s="123"/>
      <c r="BH1005" s="112"/>
      <c r="BI1005" s="119">
        <f t="shared" si="617"/>
        <v>0</v>
      </c>
      <c r="BJ1005" s="124"/>
      <c r="BK1005" s="115">
        <f>IFERROR(IF(BJ1005="",0,(SUMIF($G$3:BI$3,"金额-入",$G1005:BI1005)-SUMIF($G$3:BI$3,"金额-出",$G1005:BI1005))/(SUMIF($G$3:BI$3,"数量-入",$G1005:BI1005)-SUMIF($G$3:BI$3,"数量-出",$G1005:BI1005))),0)</f>
        <v>0</v>
      </c>
      <c r="BL1005" s="115">
        <f t="shared" si="618"/>
        <v>0</v>
      </c>
      <c r="BM1005" s="125"/>
      <c r="BN1005" s="126"/>
      <c r="BO1005" s="123"/>
      <c r="BP1005" s="112"/>
      <c r="BQ1005" s="119">
        <f t="shared" si="619"/>
        <v>0</v>
      </c>
      <c r="BR1005" s="124"/>
      <c r="BS1005" s="115">
        <f>IFERROR(IF(BR1005="",0,(SUMIF($G$3:BQ$3,"金额-入",$G1005:BQ1005)-SUMIF($G$3:BQ$3,"金额-出",$G1005:BQ1005))/(SUMIF($G$3:BQ$3,"数量-入",$G1005:BQ1005)-SUMIF($G$3:BQ$3,"数量-出",$G1005:BQ1005))),0)</f>
        <v>0</v>
      </c>
      <c r="BT1005" s="115">
        <f t="shared" si="620"/>
        <v>0</v>
      </c>
      <c r="BU1005" s="125"/>
      <c r="BV1005" s="126"/>
      <c r="BW1005" s="123"/>
      <c r="BX1005" s="112"/>
      <c r="BY1005" s="119">
        <f t="shared" si="621"/>
        <v>0</v>
      </c>
      <c r="BZ1005" s="124"/>
      <c r="CA1005" s="115">
        <f>IFERROR(IF(BZ1005="",0,(SUMIF($G$3:BY$3,"金额-入",$G1005:BY1005)-SUMIF($G$3:BY$3,"金额-出",$G1005:BY1005))/(SUMIF($G$3:BY$3,"数量-入",$G1005:BY1005)-SUMIF($G$3:BY$3,"数量-出",$G1005:BY1005))),0)</f>
        <v>0</v>
      </c>
      <c r="CB1005" s="115">
        <f t="shared" si="622"/>
        <v>0</v>
      </c>
      <c r="CC1005" s="125"/>
      <c r="CD1005" s="126"/>
      <c r="CE1005" s="123"/>
      <c r="CF1005" s="112"/>
      <c r="CG1005" s="119">
        <f t="shared" si="623"/>
        <v>0</v>
      </c>
      <c r="CH1005" s="124"/>
      <c r="CI1005" s="115">
        <f>IFERROR(IF(CH1005="",0,(SUMIF($G$3:CG$3,"金额-入",$G1005:CG1005)-SUMIF($G$3:CG$3,"金额-出",$G1005:CG1005))/(SUMIF($G$3:CG$3,"数量-入",$G1005:CG1005)-SUMIF($G$3:CG$3,"数量-出",$G1005:CG1005))),0)</f>
        <v>0</v>
      </c>
      <c r="CJ1005" s="115">
        <f>CH1005*CI1005</f>
        <v>0</v>
      </c>
      <c r="CK1005" s="125"/>
      <c r="CL1005" s="126"/>
      <c r="CM1005" s="123"/>
      <c r="CN1005" s="112"/>
      <c r="CO1005" s="119">
        <f t="shared" si="625"/>
        <v>0</v>
      </c>
      <c r="CP1005" s="124"/>
      <c r="CQ1005" s="115">
        <f>IFERROR(IF(CP1005="",0,(SUMIF($G$3:CO$3,"金额-入",$G1005:CO1005)-SUMIF($G$3:CO$3,"金额-出",$G1005:CO1005))/(SUMIF($G$3:CO$3,"数量-入",$G1005:CO1005)-SUMIF($G$3:CO$3,"数量-出",$G1005:CO1005))),0)</f>
        <v>0</v>
      </c>
      <c r="CR1005" s="115">
        <f t="shared" si="626"/>
        <v>0</v>
      </c>
      <c r="CS1005" s="125"/>
      <c r="CT1005" s="126"/>
      <c r="CU1005" s="123"/>
      <c r="CV1005" s="112"/>
      <c r="CW1005" s="119">
        <f t="shared" si="627"/>
        <v>0</v>
      </c>
      <c r="CX1005" s="124"/>
      <c r="CY1005" s="115">
        <f>IFERROR(IF(CX1005="",0,(SUMIF($G$3:CW$3,"金额-入",$G1005:CW1005)-SUMIF($G$3:CW$3,"金额-出",$G1005:CW1005))/(SUMIF($G$3:CW$3,"数量-入",$G1005:CW1005)-SUMIF($G$3:CW$3,"数量-出",$G1005:CW1005))),0)</f>
        <v>0</v>
      </c>
      <c r="CZ1005" s="115">
        <f t="shared" si="628"/>
        <v>0</v>
      </c>
      <c r="DA1005" s="125"/>
      <c r="DB1005" s="126"/>
      <c r="DC1005" s="123"/>
      <c r="DD1005" s="112"/>
      <c r="DE1005" s="119">
        <f t="shared" si="629"/>
        <v>0</v>
      </c>
      <c r="DF1005" s="124"/>
      <c r="DG1005" s="115">
        <f>IFERROR(IF(DF1005="",0,(SUMIF($G$3:DE$3,"金额-入",$G1005:DE1005)-SUMIF($G$3:DE$3,"金额-出",$G1005:DE1005))/(SUMIF($G$3:DE$3,"数量-入",$G1005:DE1005)-SUMIF($G$3:DE$3,"数量-出",$G1005:DE1005))),0)</f>
        <v>0</v>
      </c>
      <c r="DH1005" s="115">
        <f t="shared" si="630"/>
        <v>0</v>
      </c>
      <c r="DI1005" s="125"/>
      <c r="DJ1005" s="126"/>
      <c r="DK1005" s="109">
        <f t="array" ref="DK1005">MIN(IF(($G$3:$DJ$3="单价")*(G1005:DJ1005&lt;&gt;0),G1005:DJ1005))</f>
        <v>0</v>
      </c>
      <c r="DL1005" s="97">
        <f t="array" ref="DL1005">MAX(IF($G$3:$DJ$3="单价",G1005:DJ1005))</f>
        <v>0</v>
      </c>
      <c r="DM1005" s="115">
        <f>IFERROR(SUMIF($G$3:$DJ$3,"金额-入",G1005:DJ1005)/SUMIF($G$3:$DJ$3,"数量-入",G1005:DJ1005),0)</f>
        <v>0</v>
      </c>
      <c r="DN1005" s="127"/>
      <c r="DO1005" s="2"/>
      <c r="DP1005" s="11">
        <f t="shared" si="632"/>
        <v>0</v>
      </c>
      <c r="DQ1005" s="11">
        <f t="shared" si="633"/>
        <v>0</v>
      </c>
      <c r="DR1005" s="11"/>
      <c r="DS1005" s="11"/>
      <c r="DT1005" s="11"/>
      <c r="DU1005" s="2"/>
      <c r="DV1005" s="2"/>
      <c r="DW1005" s="2"/>
      <c r="DX1005" s="2"/>
      <c r="DY1005" s="2"/>
    </row>
    <row r="1006" spans="1:129" ht="18" customHeight="1" thickBot="1" x14ac:dyDescent="0.2">
      <c r="A1006" s="2"/>
      <c r="B1006" s="58"/>
      <c r="C1006" s="16"/>
      <c r="D1006" s="17"/>
      <c r="E1006" s="18"/>
      <c r="F1006" s="19"/>
      <c r="G1006" s="128"/>
      <c r="H1006" s="129"/>
      <c r="I1006" s="130"/>
      <c r="J1006" s="131"/>
      <c r="K1006" s="132"/>
      <c r="L1006" s="130"/>
      <c r="M1006" s="131"/>
      <c r="N1006" s="132"/>
      <c r="O1006" s="130"/>
      <c r="P1006" s="133"/>
      <c r="Q1006" s="134"/>
      <c r="R1006" s="135"/>
      <c r="S1006" s="128"/>
      <c r="T1006" s="129"/>
      <c r="U1006" s="136"/>
      <c r="V1006" s="137"/>
      <c r="W1006" s="132"/>
      <c r="X1006" s="132"/>
      <c r="Y1006" s="138"/>
      <c r="Z1006" s="139"/>
      <c r="AA1006" s="128"/>
      <c r="AB1006" s="129"/>
      <c r="AC1006" s="136"/>
      <c r="AD1006" s="137"/>
      <c r="AE1006" s="132"/>
      <c r="AF1006" s="132"/>
      <c r="AG1006" s="138"/>
      <c r="AH1006" s="139"/>
      <c r="AI1006" s="140"/>
      <c r="AJ1006" s="129"/>
      <c r="AK1006" s="136"/>
      <c r="AL1006" s="141"/>
      <c r="AM1006" s="132"/>
      <c r="AN1006" s="132"/>
      <c r="AO1006" s="142"/>
      <c r="AP1006" s="143"/>
      <c r="AQ1006" s="140"/>
      <c r="AR1006" s="129"/>
      <c r="AS1006" s="136"/>
      <c r="AT1006" s="141"/>
      <c r="AU1006" s="132"/>
      <c r="AV1006" s="132"/>
      <c r="AW1006" s="142"/>
      <c r="AX1006" s="143"/>
      <c r="AY1006" s="140"/>
      <c r="AZ1006" s="129"/>
      <c r="BA1006" s="136"/>
      <c r="BB1006" s="141"/>
      <c r="BC1006" s="132"/>
      <c r="BD1006" s="132"/>
      <c r="BE1006" s="142"/>
      <c r="BF1006" s="143"/>
      <c r="BG1006" s="140"/>
      <c r="BH1006" s="129"/>
      <c r="BI1006" s="136"/>
      <c r="BJ1006" s="141"/>
      <c r="BK1006" s="132"/>
      <c r="BL1006" s="132"/>
      <c r="BM1006" s="142"/>
      <c r="BN1006" s="143"/>
      <c r="BO1006" s="140"/>
      <c r="BP1006" s="129"/>
      <c r="BQ1006" s="136"/>
      <c r="BR1006" s="141"/>
      <c r="BS1006" s="132"/>
      <c r="BT1006" s="132"/>
      <c r="BU1006" s="142"/>
      <c r="BV1006" s="143"/>
      <c r="BW1006" s="140"/>
      <c r="BX1006" s="129"/>
      <c r="BY1006" s="136"/>
      <c r="BZ1006" s="141"/>
      <c r="CA1006" s="132"/>
      <c r="CB1006" s="132"/>
      <c r="CC1006" s="142"/>
      <c r="CD1006" s="143"/>
      <c r="CE1006" s="140"/>
      <c r="CF1006" s="129"/>
      <c r="CG1006" s="136"/>
      <c r="CH1006" s="141"/>
      <c r="CI1006" s="132"/>
      <c r="CJ1006" s="132"/>
      <c r="CK1006" s="142"/>
      <c r="CL1006" s="143"/>
      <c r="CM1006" s="140"/>
      <c r="CN1006" s="129"/>
      <c r="CO1006" s="136"/>
      <c r="CP1006" s="141"/>
      <c r="CQ1006" s="132"/>
      <c r="CR1006" s="132"/>
      <c r="CS1006" s="142"/>
      <c r="CT1006" s="143"/>
      <c r="CU1006" s="140"/>
      <c r="CV1006" s="129"/>
      <c r="CW1006" s="136"/>
      <c r="CX1006" s="141"/>
      <c r="CY1006" s="132"/>
      <c r="CZ1006" s="132"/>
      <c r="DA1006" s="142"/>
      <c r="DB1006" s="143"/>
      <c r="DC1006" s="140"/>
      <c r="DD1006" s="129"/>
      <c r="DE1006" s="136"/>
      <c r="DF1006" s="141"/>
      <c r="DG1006" s="132"/>
      <c r="DH1006" s="132"/>
      <c r="DI1006" s="142"/>
      <c r="DJ1006" s="143"/>
      <c r="DK1006" s="144"/>
      <c r="DL1006" s="132"/>
      <c r="DM1006" s="132"/>
      <c r="DN1006" s="145"/>
      <c r="DO1006" s="2"/>
      <c r="DP1006" s="11"/>
      <c r="DQ1006" s="11"/>
      <c r="DR1006" s="11"/>
      <c r="DS1006" s="11"/>
      <c r="DT1006" s="11"/>
      <c r="DU1006" s="2"/>
      <c r="DV1006" s="2"/>
      <c r="DW1006" s="2"/>
      <c r="DX1006" s="2"/>
      <c r="DY1006" s="2"/>
    </row>
    <row r="1007" spans="1:129" ht="17.25" thickTop="1" x14ac:dyDescent="0.15">
      <c r="A1007" s="2"/>
      <c r="B1007" s="2"/>
      <c r="D1007" s="3"/>
      <c r="E1007" s="3"/>
      <c r="F1007" s="3" t="s">
        <v>47</v>
      </c>
      <c r="G1007" s="3"/>
      <c r="H1007" s="3"/>
      <c r="I1007" s="2"/>
      <c r="J1007" s="3"/>
      <c r="K1007" s="3"/>
      <c r="L1007" s="2"/>
      <c r="M1007" s="3"/>
      <c r="N1007" s="3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3" t="s">
        <v>49</v>
      </c>
      <c r="Z1007" s="2"/>
      <c r="AA1007" s="3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</row>
    <row r="1008" spans="1:129" ht="16.5" x14ac:dyDescent="0.15">
      <c r="A1008" s="60"/>
      <c r="B1008" s="61" t="s">
        <v>51</v>
      </c>
      <c r="C1008" s="3"/>
      <c r="D1008" s="3"/>
      <c r="E1008" s="3"/>
      <c r="F1008" s="4" t="s">
        <v>40</v>
      </c>
      <c r="G1008" s="2"/>
      <c r="H1008" s="2"/>
      <c r="I1008" s="2"/>
      <c r="J1008" s="2"/>
      <c r="K1008" s="2"/>
      <c r="L1008" s="2"/>
      <c r="M1008" s="2"/>
      <c r="N1008" s="2"/>
      <c r="O1008" s="2"/>
      <c r="P1008" s="62" t="s">
        <v>39</v>
      </c>
      <c r="Q1008" s="2"/>
      <c r="R1008" s="2"/>
      <c r="S1008" s="2"/>
      <c r="T1008" s="2"/>
      <c r="U1008" s="2"/>
      <c r="V1008" s="2"/>
      <c r="W1008" s="2"/>
      <c r="X1008" s="2"/>
      <c r="Y1008" s="4" t="s">
        <v>23</v>
      </c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63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70" t="s">
        <v>46</v>
      </c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</row>
    <row r="1009" spans="1:129" ht="16.5" x14ac:dyDescent="0.15">
      <c r="A1009" s="2"/>
      <c r="B1009" s="64" t="s">
        <v>52</v>
      </c>
      <c r="C1009" s="3"/>
      <c r="D1009" s="3"/>
      <c r="E1009" s="3"/>
      <c r="F1009" s="4" t="s">
        <v>24</v>
      </c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4" t="s">
        <v>22</v>
      </c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</row>
    <row r="1010" spans="1:129" ht="16.5" x14ac:dyDescent="0.15">
      <c r="A1010" s="2"/>
      <c r="B1010" s="64" t="s">
        <v>53</v>
      </c>
      <c r="C1010" s="3"/>
      <c r="D1010" s="3"/>
      <c r="E1010" s="3"/>
      <c r="F1010" s="4" t="s">
        <v>41</v>
      </c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4" t="s">
        <v>21</v>
      </c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</row>
    <row r="1011" spans="1:129" ht="16.5" x14ac:dyDescent="0.15">
      <c r="A1011" s="2"/>
      <c r="B1011" s="64" t="s">
        <v>54</v>
      </c>
      <c r="C1011" s="3"/>
      <c r="D1011" s="3"/>
      <c r="E1011" s="3"/>
      <c r="F1011" s="4" t="s">
        <v>25</v>
      </c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4" t="s">
        <v>28</v>
      </c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</row>
    <row r="1012" spans="1:129" ht="16.5" x14ac:dyDescent="0.15">
      <c r="A1012" s="2"/>
      <c r="B1012" s="3"/>
      <c r="C1012" s="3"/>
      <c r="D1012" s="3"/>
      <c r="E1012" s="3"/>
      <c r="F1012" s="4" t="s">
        <v>26</v>
      </c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4" t="s">
        <v>20</v>
      </c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</row>
    <row r="1013" spans="1:129" ht="16.5" x14ac:dyDescent="0.15">
      <c r="A1013" s="2"/>
      <c r="B1013" s="3"/>
      <c r="C1013" s="3"/>
      <c r="D1013" s="3"/>
      <c r="E1013" s="3"/>
      <c r="F1013" s="4" t="s">
        <v>27</v>
      </c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4" t="s">
        <v>29</v>
      </c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</row>
    <row r="1014" spans="1:129" ht="16.5" x14ac:dyDescent="0.15">
      <c r="A1014" s="2"/>
      <c r="B1014" s="3"/>
      <c r="C1014" s="3"/>
      <c r="D1014" s="3"/>
      <c r="E1014" s="3"/>
      <c r="F1014" s="4" t="s">
        <v>50</v>
      </c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4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</row>
    <row r="1015" spans="1:129" ht="16.5" x14ac:dyDescent="0.15">
      <c r="A1015" s="2"/>
      <c r="B1015" s="3"/>
      <c r="C1015" s="3"/>
      <c r="D1015" s="3"/>
      <c r="E1015" s="3"/>
      <c r="F1015" s="4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4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</row>
    <row r="1016" spans="1:129" ht="16.5" x14ac:dyDescent="0.15">
      <c r="A1016" s="2"/>
      <c r="B1016" s="3"/>
      <c r="C1016" s="3"/>
      <c r="D1016" s="3"/>
      <c r="E1016" s="3"/>
      <c r="F1016" s="4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4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</row>
    <row r="1017" spans="1:129" ht="16.5" x14ac:dyDescent="0.15">
      <c r="A1017" s="2"/>
      <c r="B1017" s="3"/>
      <c r="C1017" s="3"/>
      <c r="D1017" s="3"/>
      <c r="E1017" s="3"/>
      <c r="F1017" s="4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4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</row>
    <row r="1018" spans="1:129" ht="16.5" x14ac:dyDescent="0.15">
      <c r="A1018" s="2"/>
      <c r="B1018" s="3"/>
      <c r="C1018" s="3"/>
      <c r="D1018" s="3"/>
      <c r="E1018" s="3"/>
      <c r="F1018" s="4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4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</row>
    <row r="1019" spans="1:129" ht="16.5" x14ac:dyDescent="0.15">
      <c r="A1019" s="2"/>
      <c r="B1019" s="3"/>
      <c r="C1019" s="3"/>
      <c r="D1019" s="3"/>
      <c r="E1019" s="3"/>
      <c r="F1019" s="4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4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</row>
    <row r="1020" spans="1:129" ht="16.5" x14ac:dyDescent="0.15">
      <c r="A1020" s="2"/>
      <c r="B1020" s="3"/>
      <c r="C1020" s="3"/>
      <c r="D1020" s="3"/>
      <c r="E1020" s="3"/>
      <c r="F1020" s="4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4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</row>
    <row r="1021" spans="1:129" ht="16.5" x14ac:dyDescent="0.15">
      <c r="A1021" s="2"/>
      <c r="B1021" s="3"/>
      <c r="C1021" s="3"/>
      <c r="D1021" s="3"/>
      <c r="E1021" s="3"/>
      <c r="F1021" s="4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4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</row>
    <row r="1022" spans="1:129" ht="16.5" x14ac:dyDescent="0.15">
      <c r="A1022" s="2"/>
      <c r="B1022" s="3"/>
      <c r="C1022" s="3"/>
      <c r="D1022" s="3"/>
      <c r="E1022" s="3"/>
      <c r="F1022" s="3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3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</row>
    <row r="1023" spans="1:129" ht="16.5" x14ac:dyDescent="0.15">
      <c r="A1023" s="2"/>
      <c r="B1023" s="3"/>
      <c r="C1023" s="3"/>
      <c r="D1023" s="3"/>
      <c r="E1023" s="3"/>
      <c r="F1023" s="3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3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</row>
    <row r="1024" spans="1:129" ht="16.5" x14ac:dyDescent="0.15">
      <c r="A1024" s="2"/>
      <c r="B1024" s="3"/>
      <c r="C1024" s="3"/>
      <c r="D1024" s="3"/>
      <c r="E1024" s="3"/>
      <c r="F1024" s="3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3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</row>
    <row r="1025" spans="1:118" ht="16.5" x14ac:dyDescent="0.15">
      <c r="A1025" s="2"/>
      <c r="B1025" s="3"/>
      <c r="C1025" s="3"/>
      <c r="D1025" s="3"/>
      <c r="E1025" s="3"/>
      <c r="F1025" s="3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3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</row>
    <row r="1026" spans="1:118" ht="16.5" x14ac:dyDescent="0.15">
      <c r="A1026" s="2"/>
      <c r="B1026" s="3"/>
      <c r="C1026" s="3"/>
      <c r="D1026" s="3"/>
      <c r="E1026" s="3"/>
      <c r="F1026" s="3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3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</row>
    <row r="1027" spans="1:118" ht="16.5" x14ac:dyDescent="0.15">
      <c r="A1027" s="2"/>
      <c r="B1027" s="3"/>
      <c r="C1027" s="3"/>
      <c r="D1027" s="3"/>
      <c r="E1027" s="3"/>
      <c r="F1027" s="3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3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</row>
    <row r="1028" spans="1:118" ht="16.5" x14ac:dyDescent="0.15">
      <c r="A1028" s="2"/>
      <c r="B1028" s="3"/>
      <c r="C1028" s="3"/>
      <c r="D1028" s="3"/>
      <c r="E1028" s="3"/>
      <c r="F1028" s="3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3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</row>
    <row r="1029" spans="1:118" ht="16.5" x14ac:dyDescent="0.15">
      <c r="A1029" s="2"/>
      <c r="B1029" s="3"/>
      <c r="C1029" s="3"/>
      <c r="D1029" s="3"/>
      <c r="E1029" s="3"/>
      <c r="F1029" s="3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3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</row>
    <row r="1030" spans="1:118" ht="16.5" x14ac:dyDescent="0.15">
      <c r="A1030" s="2"/>
      <c r="B1030" s="3"/>
      <c r="C1030" s="3"/>
      <c r="D1030" s="3"/>
      <c r="E1030" s="3"/>
      <c r="F1030" s="3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3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</row>
    <row r="1031" spans="1:118" ht="16.5" x14ac:dyDescent="0.15">
      <c r="A1031" s="2"/>
      <c r="B1031" s="3"/>
      <c r="C1031" s="3"/>
      <c r="D1031" s="3"/>
      <c r="E1031" s="3"/>
      <c r="F1031" s="3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3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</row>
    <row r="1032" spans="1:118" ht="16.5" x14ac:dyDescent="0.15">
      <c r="A1032" s="2"/>
      <c r="B1032" s="3"/>
      <c r="C1032" s="3"/>
      <c r="D1032" s="3"/>
      <c r="E1032" s="3"/>
      <c r="F1032" s="3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3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</row>
    <row r="1033" spans="1:118" ht="16.5" x14ac:dyDescent="0.15">
      <c r="A1033" s="2"/>
      <c r="B1033" s="3"/>
      <c r="C1033" s="3"/>
      <c r="D1033" s="3"/>
      <c r="E1033" s="3"/>
      <c r="F1033" s="3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</row>
    <row r="1034" spans="1:118" ht="16.5" x14ac:dyDescent="0.15">
      <c r="A1034" s="2"/>
      <c r="B1034" s="3"/>
      <c r="C1034" s="3"/>
      <c r="D1034" s="3"/>
      <c r="E1034" s="3"/>
      <c r="F1034" s="3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</row>
    <row r="1035" spans="1:118" ht="16.5" x14ac:dyDescent="0.15">
      <c r="A1035" s="2"/>
      <c r="B1035" s="3"/>
      <c r="C1035" s="3"/>
      <c r="D1035" s="3"/>
      <c r="E1035" s="3"/>
      <c r="F1035" s="3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</row>
    <row r="1036" spans="1:118" ht="16.5" x14ac:dyDescent="0.15">
      <c r="A1036" s="2"/>
      <c r="B1036" s="3"/>
      <c r="C1036" s="3"/>
      <c r="D1036" s="3"/>
      <c r="E1036" s="3"/>
      <c r="F1036" s="3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</row>
    <row r="1037" spans="1:118" ht="16.5" x14ac:dyDescent="0.15">
      <c r="A1037" s="2"/>
      <c r="B1037" s="3"/>
      <c r="C1037" s="3"/>
      <c r="D1037" s="3"/>
      <c r="E1037" s="3"/>
      <c r="F1037" s="3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</row>
    <row r="1038" spans="1:118" ht="16.5" x14ac:dyDescent="0.15">
      <c r="A1038" s="2"/>
      <c r="B1038" s="3"/>
      <c r="C1038" s="3"/>
      <c r="D1038" s="3"/>
      <c r="E1038" s="3"/>
      <c r="F1038" s="3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</row>
    <row r="1039" spans="1:118" ht="16.5" x14ac:dyDescent="0.15">
      <c r="A1039" s="2"/>
      <c r="B1039" s="3"/>
      <c r="C1039" s="3"/>
      <c r="D1039" s="3"/>
      <c r="E1039" s="3"/>
      <c r="F1039" s="3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</row>
    <row r="1040" spans="1:118" ht="16.5" x14ac:dyDescent="0.15">
      <c r="A1040" s="2"/>
      <c r="B1040" s="3"/>
      <c r="C1040" s="3"/>
      <c r="D1040" s="3"/>
      <c r="E1040" s="3"/>
      <c r="F1040" s="3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</row>
    <row r="1041" spans="1:118" ht="16.5" x14ac:dyDescent="0.15">
      <c r="A1041" s="2"/>
      <c r="B1041" s="3"/>
      <c r="C1041" s="3"/>
      <c r="D1041" s="3"/>
      <c r="E1041" s="3"/>
      <c r="F1041" s="3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</row>
    <row r="1042" spans="1:118" ht="16.5" x14ac:dyDescent="0.15">
      <c r="A1042" s="2"/>
      <c r="B1042" s="3"/>
      <c r="C1042" s="3"/>
      <c r="D1042" s="3"/>
      <c r="E1042" s="3"/>
      <c r="F1042" s="3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</row>
    <row r="1043" spans="1:118" ht="16.5" x14ac:dyDescent="0.15">
      <c r="A1043" s="2"/>
      <c r="B1043" s="3"/>
      <c r="C1043" s="3"/>
      <c r="D1043" s="3"/>
      <c r="E1043" s="3"/>
      <c r="F1043" s="3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</row>
    <row r="1044" spans="1:118" ht="16.5" x14ac:dyDescent="0.15">
      <c r="A1044" s="2"/>
      <c r="B1044" s="3"/>
      <c r="C1044" s="3"/>
      <c r="D1044" s="3"/>
      <c r="E1044" s="3"/>
      <c r="F1044" s="3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</row>
    <row r="1045" spans="1:118" ht="16.5" x14ac:dyDescent="0.15">
      <c r="A1045" s="2"/>
      <c r="B1045" s="3"/>
      <c r="C1045" s="3"/>
      <c r="D1045" s="3"/>
      <c r="E1045" s="3"/>
      <c r="F1045" s="3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</row>
    <row r="1046" spans="1:118" ht="16.5" x14ac:dyDescent="0.15">
      <c r="A1046" s="2"/>
      <c r="B1046" s="3"/>
      <c r="C1046" s="3"/>
      <c r="D1046" s="3"/>
      <c r="E1046" s="3"/>
      <c r="F1046" s="3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</row>
    <row r="1047" spans="1:118" ht="16.5" x14ac:dyDescent="0.15">
      <c r="A1047" s="2"/>
      <c r="B1047" s="3"/>
      <c r="C1047" s="3"/>
      <c r="D1047" s="3"/>
      <c r="E1047" s="3"/>
      <c r="F1047" s="3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</row>
    <row r="1048" spans="1:118" ht="16.5" x14ac:dyDescent="0.15">
      <c r="A1048" s="2"/>
      <c r="B1048" s="3"/>
      <c r="C1048" s="3"/>
      <c r="D1048" s="3"/>
      <c r="E1048" s="3"/>
      <c r="F1048" s="3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</row>
    <row r="1049" spans="1:118" ht="16.5" x14ac:dyDescent="0.15">
      <c r="A1049" s="2"/>
      <c r="B1049" s="3"/>
      <c r="C1049" s="3"/>
      <c r="D1049" s="3"/>
      <c r="E1049" s="3"/>
      <c r="F1049" s="3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</row>
    <row r="1050" spans="1:118" ht="16.5" x14ac:dyDescent="0.15">
      <c r="A1050" s="2"/>
      <c r="B1050" s="3"/>
      <c r="C1050" s="3"/>
      <c r="D1050" s="3"/>
      <c r="E1050" s="3"/>
      <c r="F1050" s="3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</row>
    <row r="1051" spans="1:118" ht="16.5" x14ac:dyDescent="0.15">
      <c r="A1051" s="2"/>
      <c r="B1051" s="3"/>
      <c r="C1051" s="3"/>
      <c r="D1051" s="3"/>
      <c r="E1051" s="3"/>
      <c r="F1051" s="3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</row>
    <row r="1052" spans="1:118" ht="16.5" x14ac:dyDescent="0.15">
      <c r="A1052" s="2"/>
      <c r="B1052" s="3"/>
      <c r="C1052" s="3"/>
      <c r="D1052" s="3"/>
      <c r="E1052" s="3"/>
      <c r="F1052" s="3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</row>
    <row r="1053" spans="1:118" ht="16.5" x14ac:dyDescent="0.15">
      <c r="A1053" s="2"/>
      <c r="B1053" s="3"/>
      <c r="C1053" s="3"/>
      <c r="D1053" s="3"/>
      <c r="E1053" s="3"/>
      <c r="F1053" s="3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</row>
    <row r="1054" spans="1:118" ht="16.5" x14ac:dyDescent="0.15">
      <c r="A1054" s="2"/>
      <c r="B1054" s="3"/>
      <c r="C1054" s="3"/>
      <c r="D1054" s="3"/>
      <c r="E1054" s="3"/>
      <c r="F1054" s="3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</row>
    <row r="1055" spans="1:118" ht="16.5" x14ac:dyDescent="0.15">
      <c r="A1055" s="2"/>
      <c r="B1055" s="3"/>
      <c r="C1055" s="3"/>
      <c r="D1055" s="3"/>
      <c r="E1055" s="3"/>
      <c r="F1055" s="3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</row>
    <row r="1056" spans="1:118" ht="16.5" x14ac:dyDescent="0.15">
      <c r="A1056" s="2"/>
      <c r="B1056" s="3"/>
      <c r="C1056" s="3"/>
      <c r="D1056" s="3"/>
      <c r="E1056" s="3"/>
      <c r="F1056" s="3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</row>
    <row r="1057" spans="1:118" ht="16.5" x14ac:dyDescent="0.15">
      <c r="A1057" s="2"/>
      <c r="B1057" s="3"/>
      <c r="C1057" s="3"/>
      <c r="D1057" s="3"/>
      <c r="E1057" s="3"/>
      <c r="F1057" s="3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</row>
    <row r="1058" spans="1:118" ht="16.5" x14ac:dyDescent="0.15">
      <c r="A1058" s="2"/>
      <c r="B1058" s="3"/>
      <c r="C1058" s="3"/>
      <c r="D1058" s="3"/>
      <c r="E1058" s="3"/>
      <c r="F1058" s="3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</row>
    <row r="1059" spans="1:118" ht="16.5" x14ac:dyDescent="0.15">
      <c r="A1059" s="2"/>
      <c r="B1059" s="3"/>
      <c r="C1059" s="3"/>
      <c r="D1059" s="3"/>
      <c r="E1059" s="3"/>
      <c r="F1059" s="3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</row>
    <row r="1060" spans="1:118" ht="16.5" x14ac:dyDescent="0.15">
      <c r="A1060" s="2"/>
      <c r="B1060" s="3"/>
      <c r="C1060" s="3"/>
      <c r="D1060" s="3"/>
      <c r="E1060" s="3"/>
      <c r="F1060" s="3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</row>
    <row r="1061" spans="1:118" ht="16.5" x14ac:dyDescent="0.15">
      <c r="A1061" s="2"/>
      <c r="B1061" s="3"/>
      <c r="C1061" s="3"/>
      <c r="D1061" s="3"/>
      <c r="E1061" s="3"/>
      <c r="F1061" s="3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</row>
    <row r="1062" spans="1:118" ht="16.5" x14ac:dyDescent="0.15">
      <c r="A1062" s="2"/>
      <c r="B1062" s="3"/>
      <c r="C1062" s="3"/>
      <c r="D1062" s="3"/>
      <c r="E1062" s="3"/>
      <c r="F1062" s="3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</row>
    <row r="1063" spans="1:118" ht="16.5" x14ac:dyDescent="0.15">
      <c r="A1063" s="2"/>
      <c r="B1063" s="3"/>
      <c r="C1063" s="3"/>
      <c r="D1063" s="3"/>
      <c r="E1063" s="3"/>
      <c r="F1063" s="3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</row>
    <row r="1064" spans="1:118" ht="16.5" x14ac:dyDescent="0.15">
      <c r="A1064" s="2"/>
      <c r="B1064" s="3"/>
      <c r="C1064" s="3"/>
      <c r="D1064" s="3"/>
      <c r="E1064" s="3"/>
      <c r="F1064" s="3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</row>
    <row r="1065" spans="1:118" ht="16.5" x14ac:dyDescent="0.15">
      <c r="A1065" s="2"/>
      <c r="B1065" s="3"/>
      <c r="C1065" s="3"/>
      <c r="D1065" s="3"/>
      <c r="E1065" s="3"/>
      <c r="F1065" s="3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</row>
    <row r="1066" spans="1:118" ht="16.5" x14ac:dyDescent="0.15">
      <c r="A1066" s="2"/>
      <c r="B1066" s="3"/>
      <c r="C1066" s="3"/>
      <c r="D1066" s="3"/>
      <c r="E1066" s="3"/>
      <c r="F1066" s="3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</row>
    <row r="1067" spans="1:118" ht="16.5" x14ac:dyDescent="0.15">
      <c r="A1067" s="2"/>
      <c r="B1067" s="3"/>
      <c r="C1067" s="3"/>
      <c r="D1067" s="3"/>
      <c r="E1067" s="3"/>
      <c r="F1067" s="3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</row>
    <row r="1068" spans="1:118" ht="16.5" x14ac:dyDescent="0.15">
      <c r="A1068" s="2"/>
      <c r="B1068" s="3"/>
      <c r="C1068" s="3"/>
      <c r="D1068" s="3"/>
      <c r="E1068" s="3"/>
      <c r="F1068" s="3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</row>
    <row r="1069" spans="1:118" ht="16.5" x14ac:dyDescent="0.15">
      <c r="A1069" s="2"/>
      <c r="B1069" s="3"/>
      <c r="C1069" s="3"/>
      <c r="D1069" s="3"/>
      <c r="E1069" s="3"/>
      <c r="F1069" s="3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</row>
    <row r="1070" spans="1:118" ht="16.5" x14ac:dyDescent="0.15">
      <c r="A1070" s="2"/>
      <c r="B1070" s="3"/>
      <c r="C1070" s="3"/>
      <c r="D1070" s="3"/>
      <c r="E1070" s="3"/>
      <c r="F1070" s="3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</row>
    <row r="1071" spans="1:118" ht="16.5" x14ac:dyDescent="0.15">
      <c r="A1071" s="2"/>
      <c r="B1071" s="3"/>
      <c r="C1071" s="3"/>
      <c r="D1071" s="3"/>
      <c r="E1071" s="3"/>
      <c r="F1071" s="3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</row>
    <row r="1072" spans="1:118" ht="16.5" x14ac:dyDescent="0.15">
      <c r="A1072" s="2"/>
      <c r="B1072" s="3"/>
      <c r="C1072" s="3"/>
      <c r="D1072" s="3"/>
      <c r="E1072" s="3"/>
      <c r="F1072" s="3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</row>
    <row r="1073" spans="1:118" ht="16.5" x14ac:dyDescent="0.15">
      <c r="A1073" s="2"/>
      <c r="B1073" s="3"/>
      <c r="C1073" s="3"/>
      <c r="D1073" s="3"/>
      <c r="E1073" s="3"/>
      <c r="F1073" s="3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</row>
    <row r="1074" spans="1:118" ht="16.5" x14ac:dyDescent="0.15">
      <c r="A1074" s="2"/>
      <c r="B1074" s="3"/>
      <c r="C1074" s="3"/>
      <c r="D1074" s="3"/>
      <c r="E1074" s="3"/>
      <c r="F1074" s="3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</row>
    <row r="1075" spans="1:118" ht="16.5" x14ac:dyDescent="0.15">
      <c r="A1075" s="2"/>
      <c r="B1075" s="3"/>
      <c r="C1075" s="3"/>
      <c r="D1075" s="3"/>
      <c r="E1075" s="3"/>
      <c r="F1075" s="3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</row>
    <row r="1076" spans="1:118" ht="16.5" x14ac:dyDescent="0.15">
      <c r="A1076" s="2"/>
      <c r="B1076" s="3"/>
      <c r="C1076" s="3"/>
      <c r="D1076" s="3"/>
      <c r="E1076" s="3"/>
      <c r="F1076" s="3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</row>
    <row r="1077" spans="1:118" ht="16.5" x14ac:dyDescent="0.15">
      <c r="A1077" s="2"/>
      <c r="B1077" s="3"/>
      <c r="C1077" s="3"/>
      <c r="D1077" s="3"/>
      <c r="E1077" s="3"/>
      <c r="F1077" s="3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</row>
    <row r="1078" spans="1:118" ht="16.5" x14ac:dyDescent="0.15">
      <c r="A1078" s="2"/>
      <c r="B1078" s="3"/>
      <c r="C1078" s="3"/>
      <c r="D1078" s="3"/>
      <c r="E1078" s="3"/>
      <c r="F1078" s="3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</row>
    <row r="1079" spans="1:118" ht="16.5" x14ac:dyDescent="0.15">
      <c r="A1079" s="2"/>
      <c r="B1079" s="3"/>
      <c r="C1079" s="3"/>
      <c r="D1079" s="3"/>
      <c r="E1079" s="3"/>
      <c r="F1079" s="3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</row>
    <row r="1080" spans="1:118" ht="16.5" x14ac:dyDescent="0.15">
      <c r="A1080" s="2"/>
      <c r="B1080" s="3"/>
      <c r="C1080" s="3"/>
      <c r="D1080" s="3"/>
      <c r="E1080" s="3"/>
      <c r="F1080" s="3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</row>
    <row r="1081" spans="1:118" ht="16.5" x14ac:dyDescent="0.15">
      <c r="A1081" s="2"/>
      <c r="B1081" s="3"/>
      <c r="C1081" s="3"/>
      <c r="D1081" s="3"/>
      <c r="E1081" s="3"/>
      <c r="F1081" s="3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</row>
    <row r="1082" spans="1:118" ht="16.5" x14ac:dyDescent="0.15">
      <c r="A1082" s="2"/>
      <c r="B1082" s="3"/>
      <c r="C1082" s="3"/>
      <c r="D1082" s="3"/>
      <c r="E1082" s="3"/>
      <c r="F1082" s="3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</row>
    <row r="1083" spans="1:118" ht="16.5" x14ac:dyDescent="0.15">
      <c r="A1083" s="2"/>
      <c r="B1083" s="3"/>
      <c r="C1083" s="3"/>
      <c r="D1083" s="3"/>
      <c r="E1083" s="3"/>
      <c r="F1083" s="3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</row>
    <row r="1084" spans="1:118" ht="16.5" x14ac:dyDescent="0.15">
      <c r="A1084" s="2"/>
      <c r="B1084" s="3"/>
      <c r="C1084" s="3"/>
      <c r="D1084" s="3"/>
      <c r="E1084" s="3"/>
      <c r="F1084" s="3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</row>
    <row r="1085" spans="1:118" ht="16.5" x14ac:dyDescent="0.15">
      <c r="A1085" s="2"/>
      <c r="B1085" s="3"/>
      <c r="C1085" s="3"/>
      <c r="D1085" s="3"/>
      <c r="E1085" s="3"/>
      <c r="F1085" s="3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</row>
    <row r="1086" spans="1:118" ht="16.5" x14ac:dyDescent="0.15">
      <c r="A1086" s="2"/>
      <c r="B1086" s="3"/>
      <c r="C1086" s="3"/>
      <c r="D1086" s="3"/>
      <c r="E1086" s="3"/>
      <c r="F1086" s="3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</row>
    <row r="1087" spans="1:118" ht="16.5" x14ac:dyDescent="0.15">
      <c r="A1087" s="2"/>
      <c r="B1087" s="3"/>
      <c r="C1087" s="3"/>
      <c r="D1087" s="3"/>
      <c r="E1087" s="3"/>
      <c r="F1087" s="3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</row>
    <row r="1088" spans="1:118" ht="16.5" x14ac:dyDescent="0.15">
      <c r="A1088" s="2"/>
      <c r="B1088" s="3"/>
      <c r="C1088" s="3"/>
      <c r="D1088" s="3"/>
      <c r="E1088" s="3"/>
      <c r="F1088" s="3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</row>
    <row r="1089" spans="1:118" ht="16.5" x14ac:dyDescent="0.15">
      <c r="A1089" s="2"/>
      <c r="B1089" s="3"/>
      <c r="C1089" s="3"/>
      <c r="D1089" s="3"/>
      <c r="E1089" s="3"/>
      <c r="F1089" s="3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</row>
    <row r="1090" spans="1:118" ht="16.5" x14ac:dyDescent="0.15">
      <c r="A1090" s="2"/>
      <c r="B1090" s="3"/>
      <c r="C1090" s="3"/>
      <c r="D1090" s="3"/>
      <c r="E1090" s="3"/>
      <c r="F1090" s="3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</row>
    <row r="1091" spans="1:118" ht="16.5" x14ac:dyDescent="0.15">
      <c r="A1091" s="2"/>
      <c r="B1091" s="3"/>
      <c r="C1091" s="3"/>
      <c r="D1091" s="3"/>
      <c r="E1091" s="3"/>
      <c r="F1091" s="3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</row>
    <row r="1092" spans="1:118" ht="16.5" x14ac:dyDescent="0.15">
      <c r="A1092" s="2"/>
      <c r="B1092" s="3"/>
      <c r="C1092" s="3"/>
      <c r="D1092" s="3"/>
      <c r="E1092" s="3"/>
      <c r="F1092" s="3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</row>
    <row r="1093" spans="1:118" ht="16.5" x14ac:dyDescent="0.15">
      <c r="A1093" s="2"/>
      <c r="B1093" s="3"/>
      <c r="C1093" s="3"/>
      <c r="D1093" s="3"/>
      <c r="E1093" s="3"/>
      <c r="F1093" s="3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</row>
    <row r="1094" spans="1:118" ht="16.5" x14ac:dyDescent="0.15">
      <c r="A1094" s="2"/>
      <c r="B1094" s="3"/>
      <c r="C1094" s="3"/>
      <c r="D1094" s="3"/>
      <c r="E1094" s="3"/>
      <c r="F1094" s="3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</row>
    <row r="1095" spans="1:118" ht="16.5" x14ac:dyDescent="0.15">
      <c r="A1095" s="2"/>
      <c r="B1095" s="3"/>
      <c r="C1095" s="3"/>
      <c r="D1095" s="3"/>
      <c r="E1095" s="3"/>
      <c r="F1095" s="3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</row>
    <row r="1096" spans="1:118" ht="16.5" x14ac:dyDescent="0.15">
      <c r="A1096" s="2"/>
      <c r="B1096" s="3"/>
      <c r="C1096" s="3"/>
      <c r="D1096" s="3"/>
      <c r="E1096" s="3"/>
      <c r="F1096" s="3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</row>
    <row r="1097" spans="1:118" ht="16.5" x14ac:dyDescent="0.15">
      <c r="A1097" s="2"/>
      <c r="B1097" s="3"/>
      <c r="C1097" s="3"/>
      <c r="D1097" s="3"/>
      <c r="E1097" s="3"/>
      <c r="F1097" s="3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</row>
    <row r="1098" spans="1:118" ht="16.5" x14ac:dyDescent="0.15">
      <c r="A1098" s="2"/>
      <c r="B1098" s="3"/>
      <c r="C1098" s="3"/>
      <c r="D1098" s="3"/>
      <c r="E1098" s="3"/>
      <c r="F1098" s="3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</row>
    <row r="1099" spans="1:118" ht="16.5" x14ac:dyDescent="0.15">
      <c r="A1099" s="2"/>
      <c r="B1099" s="3"/>
      <c r="C1099" s="3"/>
      <c r="D1099" s="3"/>
      <c r="E1099" s="3"/>
      <c r="F1099" s="3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</row>
    <row r="1100" spans="1:118" ht="16.5" x14ac:dyDescent="0.15">
      <c r="A1100" s="2"/>
      <c r="B1100" s="3"/>
      <c r="C1100" s="3"/>
      <c r="D1100" s="3"/>
      <c r="E1100" s="3"/>
      <c r="F1100" s="3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</row>
    <row r="1101" spans="1:118" ht="16.5" x14ac:dyDescent="0.15">
      <c r="A1101" s="2"/>
      <c r="B1101" s="3"/>
      <c r="C1101" s="3"/>
      <c r="D1101" s="3"/>
      <c r="E1101" s="3"/>
      <c r="F1101" s="3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</row>
    <row r="1102" spans="1:118" ht="16.5" x14ac:dyDescent="0.15">
      <c r="A1102" s="2"/>
      <c r="B1102" s="3"/>
      <c r="C1102" s="3"/>
      <c r="D1102" s="3"/>
      <c r="E1102" s="3"/>
      <c r="F1102" s="3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</row>
    <row r="1103" spans="1:118" ht="16.5" x14ac:dyDescent="0.15">
      <c r="A1103" s="2"/>
      <c r="B1103" s="3"/>
      <c r="C1103" s="3"/>
      <c r="D1103" s="3"/>
      <c r="E1103" s="3"/>
      <c r="F1103" s="3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</row>
    <row r="1104" spans="1:118" ht="16.5" x14ac:dyDescent="0.15">
      <c r="A1104" s="2"/>
      <c r="B1104" s="3"/>
      <c r="C1104" s="3"/>
      <c r="D1104" s="3"/>
      <c r="E1104" s="3"/>
      <c r="F1104" s="3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</row>
    <row r="1105" spans="1:118" ht="16.5" x14ac:dyDescent="0.15">
      <c r="A1105" s="2"/>
      <c r="B1105" s="3"/>
      <c r="C1105" s="3"/>
      <c r="D1105" s="3"/>
      <c r="E1105" s="3"/>
      <c r="F1105" s="3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</row>
    <row r="1106" spans="1:118" ht="16.5" x14ac:dyDescent="0.15">
      <c r="A1106" s="2"/>
      <c r="B1106" s="3"/>
      <c r="C1106" s="3"/>
      <c r="D1106" s="3"/>
      <c r="E1106" s="3"/>
      <c r="F1106" s="3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</row>
    <row r="1107" spans="1:118" ht="16.5" x14ac:dyDescent="0.15">
      <c r="A1107" s="2"/>
      <c r="B1107" s="3"/>
      <c r="C1107" s="3"/>
      <c r="D1107" s="3"/>
      <c r="E1107" s="3"/>
      <c r="F1107" s="3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</row>
    <row r="1108" spans="1:118" ht="16.5" x14ac:dyDescent="0.15">
      <c r="A1108" s="2"/>
      <c r="B1108" s="3"/>
      <c r="C1108" s="3"/>
      <c r="D1108" s="3"/>
      <c r="E1108" s="3"/>
      <c r="F1108" s="3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</row>
    <row r="1109" spans="1:118" ht="16.5" x14ac:dyDescent="0.15">
      <c r="A1109" s="2"/>
      <c r="B1109" s="3"/>
      <c r="C1109" s="3"/>
      <c r="D1109" s="3"/>
      <c r="E1109" s="3"/>
      <c r="F1109" s="3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</row>
    <row r="1110" spans="1:118" ht="16.5" x14ac:dyDescent="0.15">
      <c r="A1110" s="2"/>
      <c r="B1110" s="3"/>
      <c r="C1110" s="3"/>
      <c r="D1110" s="3"/>
      <c r="E1110" s="3"/>
      <c r="F1110" s="3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</row>
    <row r="1111" spans="1:118" ht="16.5" x14ac:dyDescent="0.15">
      <c r="A1111" s="2"/>
      <c r="B1111" s="3"/>
      <c r="C1111" s="3"/>
      <c r="D1111" s="3"/>
      <c r="E1111" s="3"/>
      <c r="F1111" s="3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</row>
    <row r="1112" spans="1:118" ht="16.5" x14ac:dyDescent="0.15">
      <c r="A1112" s="2"/>
      <c r="B1112" s="3"/>
      <c r="C1112" s="3"/>
      <c r="D1112" s="3"/>
      <c r="E1112" s="3"/>
      <c r="F1112" s="3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</row>
    <row r="1113" spans="1:118" ht="16.5" x14ac:dyDescent="0.15">
      <c r="A1113" s="2"/>
      <c r="B1113" s="3"/>
      <c r="C1113" s="3"/>
      <c r="D1113" s="3"/>
      <c r="E1113" s="3"/>
      <c r="F1113" s="3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</row>
    <row r="1114" spans="1:118" ht="16.5" x14ac:dyDescent="0.15">
      <c r="A1114" s="2"/>
      <c r="B1114" s="3"/>
      <c r="C1114" s="3"/>
      <c r="D1114" s="3"/>
      <c r="E1114" s="3"/>
      <c r="F1114" s="3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</row>
    <row r="1115" spans="1:118" ht="16.5" x14ac:dyDescent="0.15">
      <c r="A1115" s="2"/>
      <c r="B1115" s="3"/>
      <c r="C1115" s="3"/>
      <c r="D1115" s="3"/>
      <c r="E1115" s="3"/>
      <c r="F1115" s="3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</row>
    <row r="1116" spans="1:118" ht="16.5" x14ac:dyDescent="0.15">
      <c r="A1116" s="2"/>
      <c r="B1116" s="3"/>
      <c r="C1116" s="3"/>
      <c r="D1116" s="3"/>
      <c r="E1116" s="3"/>
      <c r="F1116" s="3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</row>
    <row r="1117" spans="1:118" ht="16.5" x14ac:dyDescent="0.15">
      <c r="A1117" s="2"/>
      <c r="B1117" s="3"/>
      <c r="C1117" s="3"/>
      <c r="D1117" s="3"/>
      <c r="E1117" s="3"/>
      <c r="F1117" s="3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</row>
    <row r="1118" spans="1:118" ht="16.5" x14ac:dyDescent="0.15">
      <c r="A1118" s="2"/>
      <c r="B1118" s="3"/>
      <c r="C1118" s="3"/>
      <c r="D1118" s="3"/>
      <c r="E1118" s="3"/>
      <c r="F1118" s="3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</row>
    <row r="1119" spans="1:118" ht="16.5" x14ac:dyDescent="0.15">
      <c r="A1119" s="2"/>
      <c r="B1119" s="3"/>
      <c r="C1119" s="3"/>
      <c r="D1119" s="3"/>
      <c r="E1119" s="3"/>
      <c r="F1119" s="3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</row>
    <row r="1120" spans="1:118" ht="16.5" x14ac:dyDescent="0.15">
      <c r="A1120" s="2"/>
      <c r="B1120" s="3"/>
      <c r="C1120" s="3"/>
      <c r="D1120" s="3"/>
      <c r="E1120" s="3"/>
      <c r="F1120" s="3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</row>
    <row r="1121" spans="1:118" ht="16.5" x14ac:dyDescent="0.15">
      <c r="A1121" s="2"/>
      <c r="B1121" s="3"/>
      <c r="C1121" s="3"/>
      <c r="D1121" s="3"/>
      <c r="E1121" s="3"/>
      <c r="F1121" s="3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</row>
    <row r="1122" spans="1:118" ht="16.5" x14ac:dyDescent="0.15">
      <c r="A1122" s="2"/>
      <c r="B1122" s="3"/>
      <c r="C1122" s="3"/>
      <c r="D1122" s="3"/>
      <c r="E1122" s="3"/>
      <c r="F1122" s="3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</row>
    <row r="1123" spans="1:118" ht="16.5" x14ac:dyDescent="0.15">
      <c r="A1123" s="2"/>
      <c r="B1123" s="3"/>
      <c r="C1123" s="3"/>
      <c r="D1123" s="3"/>
      <c r="E1123" s="3"/>
      <c r="F1123" s="3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</row>
    <row r="1124" spans="1:118" ht="16.5" x14ac:dyDescent="0.15">
      <c r="A1124" s="2"/>
      <c r="B1124" s="3"/>
      <c r="C1124" s="3"/>
      <c r="D1124" s="3"/>
      <c r="E1124" s="3"/>
      <c r="F1124" s="3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</row>
    <row r="1125" spans="1:118" ht="16.5" x14ac:dyDescent="0.15">
      <c r="A1125" s="2"/>
      <c r="B1125" s="3"/>
      <c r="C1125" s="3"/>
      <c r="D1125" s="3"/>
      <c r="E1125" s="3"/>
      <c r="F1125" s="3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</row>
    <row r="1126" spans="1:118" ht="16.5" x14ac:dyDescent="0.15">
      <c r="A1126" s="2"/>
      <c r="B1126" s="3"/>
      <c r="C1126" s="3"/>
      <c r="D1126" s="3"/>
      <c r="E1126" s="3"/>
      <c r="F1126" s="3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</row>
    <row r="1127" spans="1:118" ht="16.5" x14ac:dyDescent="0.15">
      <c r="A1127" s="2"/>
      <c r="B1127" s="3"/>
      <c r="C1127" s="3"/>
      <c r="D1127" s="3"/>
      <c r="E1127" s="3"/>
      <c r="F1127" s="3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</row>
    <row r="1128" spans="1:118" ht="16.5" x14ac:dyDescent="0.15">
      <c r="A1128" s="2"/>
      <c r="B1128" s="3"/>
      <c r="C1128" s="3"/>
      <c r="D1128" s="3"/>
      <c r="E1128" s="3"/>
      <c r="F1128" s="3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</row>
    <row r="1129" spans="1:118" ht="16.5" x14ac:dyDescent="0.15">
      <c r="A1129" s="2"/>
      <c r="B1129" s="3"/>
      <c r="C1129" s="3"/>
      <c r="D1129" s="3"/>
      <c r="E1129" s="3"/>
      <c r="F1129" s="3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</row>
    <row r="1130" spans="1:118" ht="16.5" x14ac:dyDescent="0.15">
      <c r="A1130" s="2"/>
      <c r="B1130" s="3"/>
      <c r="C1130" s="3"/>
      <c r="D1130" s="3"/>
      <c r="E1130" s="3"/>
      <c r="F1130" s="3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</row>
    <row r="1131" spans="1:118" ht="16.5" x14ac:dyDescent="0.15">
      <c r="A1131" s="2"/>
      <c r="B1131" s="3"/>
      <c r="C1131" s="3"/>
      <c r="D1131" s="3"/>
      <c r="E1131" s="3"/>
      <c r="F1131" s="3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</row>
    <row r="1132" spans="1:118" ht="16.5" x14ac:dyDescent="0.15">
      <c r="A1132" s="2"/>
      <c r="B1132" s="3"/>
      <c r="C1132" s="3"/>
      <c r="D1132" s="3"/>
      <c r="E1132" s="3"/>
      <c r="F1132" s="3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</row>
    <row r="1133" spans="1:118" ht="16.5" x14ac:dyDescent="0.15">
      <c r="A1133" s="2"/>
      <c r="B1133" s="3"/>
      <c r="C1133" s="3"/>
      <c r="D1133" s="3"/>
      <c r="E1133" s="3"/>
      <c r="F1133" s="3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</row>
    <row r="1134" spans="1:118" ht="16.5" x14ac:dyDescent="0.15">
      <c r="A1134" s="2"/>
      <c r="B1134" s="3"/>
      <c r="C1134" s="3"/>
      <c r="D1134" s="3"/>
      <c r="E1134" s="3"/>
      <c r="F1134" s="3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</row>
    <row r="1135" spans="1:118" ht="16.5" x14ac:dyDescent="0.15">
      <c r="A1135" s="2"/>
      <c r="B1135" s="3"/>
      <c r="C1135" s="3"/>
      <c r="D1135" s="3"/>
      <c r="E1135" s="3"/>
      <c r="F1135" s="3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</row>
    <row r="1136" spans="1:118" ht="16.5" x14ac:dyDescent="0.15">
      <c r="A1136" s="2"/>
      <c r="B1136" s="3"/>
      <c r="C1136" s="3"/>
      <c r="D1136" s="3"/>
      <c r="E1136" s="3"/>
      <c r="F1136" s="3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</row>
    <row r="1137" spans="1:118" ht="16.5" x14ac:dyDescent="0.15">
      <c r="A1137" s="2"/>
      <c r="B1137" s="3"/>
      <c r="C1137" s="3"/>
      <c r="D1137" s="3"/>
      <c r="E1137" s="3"/>
      <c r="F1137" s="3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</row>
    <row r="1138" spans="1:118" ht="16.5" x14ac:dyDescent="0.15">
      <c r="A1138" s="2"/>
      <c r="B1138" s="3"/>
      <c r="C1138" s="3"/>
      <c r="D1138" s="3"/>
      <c r="E1138" s="3"/>
      <c r="F1138" s="3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</row>
    <row r="1139" spans="1:118" ht="16.5" x14ac:dyDescent="0.15">
      <c r="A1139" s="2"/>
      <c r="B1139" s="3"/>
      <c r="C1139" s="3"/>
      <c r="D1139" s="3"/>
      <c r="E1139" s="3"/>
      <c r="F1139" s="3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</row>
    <row r="1140" spans="1:118" ht="16.5" x14ac:dyDescent="0.15">
      <c r="A1140" s="2"/>
      <c r="B1140" s="3"/>
      <c r="C1140" s="3"/>
      <c r="D1140" s="3"/>
      <c r="E1140" s="3"/>
      <c r="F1140" s="3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</row>
    <row r="1141" spans="1:118" ht="16.5" x14ac:dyDescent="0.15">
      <c r="A1141" s="2"/>
      <c r="B1141" s="3"/>
      <c r="C1141" s="3"/>
      <c r="D1141" s="3"/>
      <c r="E1141" s="3"/>
      <c r="F1141" s="3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</row>
    <row r="1142" spans="1:118" ht="16.5" x14ac:dyDescent="0.15">
      <c r="A1142" s="2"/>
      <c r="B1142" s="3"/>
      <c r="C1142" s="3"/>
      <c r="D1142" s="3"/>
      <c r="E1142" s="3"/>
      <c r="F1142" s="3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</row>
    <row r="1143" spans="1:118" ht="16.5" x14ac:dyDescent="0.15">
      <c r="A1143" s="2"/>
      <c r="B1143" s="3"/>
      <c r="C1143" s="3"/>
      <c r="D1143" s="3"/>
      <c r="E1143" s="3"/>
      <c r="F1143" s="3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</row>
    <row r="1144" spans="1:118" ht="16.5" x14ac:dyDescent="0.15">
      <c r="A1144" s="2"/>
      <c r="B1144" s="3"/>
      <c r="C1144" s="3"/>
      <c r="D1144" s="3"/>
      <c r="E1144" s="3"/>
      <c r="F1144" s="3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</row>
    <row r="1145" spans="1:118" ht="16.5" x14ac:dyDescent="0.15">
      <c r="A1145" s="2"/>
      <c r="B1145" s="3"/>
      <c r="C1145" s="3"/>
      <c r="D1145" s="3"/>
      <c r="E1145" s="3"/>
      <c r="F1145" s="3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</row>
    <row r="1146" spans="1:118" ht="16.5" x14ac:dyDescent="0.15">
      <c r="A1146" s="2"/>
      <c r="B1146" s="3"/>
      <c r="C1146" s="3"/>
      <c r="D1146" s="3"/>
      <c r="E1146" s="3"/>
      <c r="F1146" s="3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</row>
    <row r="1147" spans="1:118" ht="16.5" x14ac:dyDescent="0.15">
      <c r="A1147" s="2"/>
      <c r="B1147" s="3"/>
      <c r="C1147" s="3"/>
      <c r="D1147" s="3"/>
      <c r="E1147" s="3"/>
      <c r="F1147" s="3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</row>
    <row r="1148" spans="1:118" ht="16.5" x14ac:dyDescent="0.15">
      <c r="A1148" s="2"/>
      <c r="B1148" s="3"/>
      <c r="C1148" s="3"/>
      <c r="D1148" s="3"/>
      <c r="E1148" s="3"/>
      <c r="F1148" s="3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</row>
    <row r="1149" spans="1:118" ht="16.5" x14ac:dyDescent="0.15">
      <c r="A1149" s="2"/>
      <c r="B1149" s="3"/>
      <c r="C1149" s="3"/>
      <c r="D1149" s="3"/>
      <c r="E1149" s="3"/>
      <c r="F1149" s="3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</row>
    <row r="1150" spans="1:118" ht="16.5" x14ac:dyDescent="0.15">
      <c r="A1150" s="2"/>
      <c r="B1150" s="3"/>
      <c r="C1150" s="3"/>
      <c r="D1150" s="3"/>
      <c r="E1150" s="3"/>
      <c r="F1150" s="3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</row>
    <row r="1151" spans="1:118" ht="16.5" x14ac:dyDescent="0.15">
      <c r="A1151" s="2"/>
      <c r="B1151" s="3"/>
      <c r="C1151" s="3"/>
      <c r="D1151" s="3"/>
      <c r="E1151" s="3"/>
      <c r="F1151" s="3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</row>
    <row r="1152" spans="1:118" ht="16.5" x14ac:dyDescent="0.15">
      <c r="A1152" s="2"/>
      <c r="B1152" s="3"/>
      <c r="C1152" s="3"/>
      <c r="D1152" s="3"/>
      <c r="E1152" s="3"/>
      <c r="F1152" s="3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</row>
    <row r="1153" spans="1:118" ht="16.5" x14ac:dyDescent="0.15">
      <c r="A1153" s="2"/>
      <c r="B1153" s="3"/>
      <c r="C1153" s="3"/>
      <c r="D1153" s="3"/>
      <c r="E1153" s="3"/>
      <c r="F1153" s="3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</row>
    <row r="1154" spans="1:118" ht="16.5" x14ac:dyDescent="0.15">
      <c r="A1154" s="2"/>
      <c r="B1154" s="3"/>
      <c r="C1154" s="3"/>
      <c r="D1154" s="3"/>
      <c r="E1154" s="3"/>
      <c r="F1154" s="3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</row>
    <row r="1155" spans="1:118" ht="16.5" x14ac:dyDescent="0.15">
      <c r="A1155" s="2"/>
      <c r="B1155" s="3"/>
      <c r="C1155" s="3"/>
      <c r="D1155" s="3"/>
      <c r="E1155" s="3"/>
      <c r="F1155" s="3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</row>
    <row r="1156" spans="1:118" ht="16.5" x14ac:dyDescent="0.15">
      <c r="A1156" s="2"/>
      <c r="B1156" s="3"/>
      <c r="C1156" s="3"/>
      <c r="D1156" s="3"/>
      <c r="E1156" s="3"/>
      <c r="F1156" s="3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</row>
    <row r="1157" spans="1:118" ht="16.5" x14ac:dyDescent="0.15">
      <c r="A1157" s="2"/>
      <c r="B1157" s="3"/>
      <c r="C1157" s="3"/>
      <c r="D1157" s="3"/>
      <c r="E1157" s="3"/>
      <c r="F1157" s="3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</row>
    <row r="1158" spans="1:118" ht="16.5" x14ac:dyDescent="0.15">
      <c r="A1158" s="2"/>
      <c r="B1158" s="3"/>
      <c r="C1158" s="3"/>
      <c r="D1158" s="3"/>
      <c r="E1158" s="3"/>
      <c r="F1158" s="3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</row>
    <row r="1159" spans="1:118" ht="16.5" x14ac:dyDescent="0.15">
      <c r="A1159" s="2"/>
      <c r="B1159" s="3"/>
      <c r="C1159" s="3"/>
      <c r="D1159" s="3"/>
      <c r="E1159" s="3"/>
      <c r="F1159" s="3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</row>
    <row r="1160" spans="1:118" ht="16.5" x14ac:dyDescent="0.15">
      <c r="A1160" s="2"/>
      <c r="B1160" s="3"/>
      <c r="C1160" s="3"/>
      <c r="D1160" s="3"/>
      <c r="E1160" s="3"/>
      <c r="F1160" s="3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</row>
    <row r="1161" spans="1:118" ht="16.5" x14ac:dyDescent="0.15">
      <c r="A1161" s="2"/>
      <c r="B1161" s="3"/>
      <c r="C1161" s="3"/>
      <c r="D1161" s="3"/>
      <c r="E1161" s="3"/>
      <c r="F1161" s="3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</row>
    <row r="1162" spans="1:118" ht="16.5" x14ac:dyDescent="0.15">
      <c r="A1162" s="2"/>
      <c r="B1162" s="3"/>
      <c r="C1162" s="3"/>
      <c r="D1162" s="3"/>
      <c r="E1162" s="3"/>
      <c r="F1162" s="3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</row>
    <row r="1163" spans="1:118" ht="16.5" x14ac:dyDescent="0.15">
      <c r="A1163" s="2"/>
      <c r="B1163" s="3"/>
      <c r="C1163" s="3"/>
      <c r="D1163" s="3"/>
      <c r="E1163" s="3"/>
      <c r="F1163" s="3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</row>
    <row r="1164" spans="1:118" ht="16.5" x14ac:dyDescent="0.15">
      <c r="A1164" s="2"/>
      <c r="B1164" s="3"/>
      <c r="C1164" s="3"/>
      <c r="D1164" s="3"/>
      <c r="E1164" s="3"/>
      <c r="F1164" s="3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</row>
    <row r="1165" spans="1:118" ht="16.5" x14ac:dyDescent="0.15">
      <c r="A1165" s="2"/>
      <c r="B1165" s="3"/>
      <c r="C1165" s="3"/>
      <c r="D1165" s="3"/>
      <c r="E1165" s="3"/>
      <c r="F1165" s="3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</row>
    <row r="1166" spans="1:118" ht="16.5" x14ac:dyDescent="0.15">
      <c r="A1166" s="2"/>
      <c r="B1166" s="3"/>
      <c r="C1166" s="3"/>
      <c r="D1166" s="3"/>
      <c r="E1166" s="3"/>
      <c r="F1166" s="3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</row>
    <row r="1167" spans="1:118" ht="16.5" x14ac:dyDescent="0.15">
      <c r="A1167" s="2"/>
      <c r="B1167" s="3"/>
      <c r="C1167" s="3"/>
      <c r="D1167" s="3"/>
      <c r="E1167" s="3"/>
      <c r="F1167" s="3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</row>
    <row r="1168" spans="1:118" ht="16.5" x14ac:dyDescent="0.15">
      <c r="A1168" s="2"/>
      <c r="B1168" s="3"/>
      <c r="C1168" s="3"/>
      <c r="D1168" s="3"/>
      <c r="E1168" s="3"/>
      <c r="F1168" s="3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</row>
    <row r="1169" spans="1:118" ht="16.5" x14ac:dyDescent="0.15">
      <c r="A1169" s="2"/>
      <c r="B1169" s="3"/>
      <c r="C1169" s="3"/>
      <c r="D1169" s="3"/>
      <c r="E1169" s="3"/>
      <c r="F1169" s="3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</row>
    <row r="1170" spans="1:118" ht="16.5" x14ac:dyDescent="0.15">
      <c r="A1170" s="2"/>
      <c r="B1170" s="3"/>
      <c r="C1170" s="3"/>
      <c r="D1170" s="3"/>
      <c r="E1170" s="3"/>
      <c r="F1170" s="3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</row>
    <row r="1171" spans="1:118" ht="16.5" x14ac:dyDescent="0.15">
      <c r="A1171" s="2"/>
      <c r="B1171" s="3"/>
      <c r="C1171" s="3"/>
      <c r="D1171" s="3"/>
      <c r="E1171" s="3"/>
      <c r="F1171" s="3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</row>
    <row r="1172" spans="1:118" ht="16.5" x14ac:dyDescent="0.15">
      <c r="A1172" s="2"/>
      <c r="B1172" s="3"/>
      <c r="C1172" s="3"/>
      <c r="D1172" s="3"/>
      <c r="E1172" s="3"/>
      <c r="F1172" s="3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</row>
    <row r="1173" spans="1:118" ht="16.5" x14ac:dyDescent="0.15">
      <c r="A1173" s="2"/>
      <c r="B1173" s="3"/>
      <c r="C1173" s="3"/>
      <c r="D1173" s="3"/>
      <c r="E1173" s="3"/>
      <c r="F1173" s="3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</row>
    <row r="1174" spans="1:118" ht="16.5" x14ac:dyDescent="0.15">
      <c r="A1174" s="2"/>
      <c r="B1174" s="3"/>
      <c r="C1174" s="3"/>
      <c r="D1174" s="3"/>
      <c r="E1174" s="3"/>
      <c r="F1174" s="3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</row>
    <row r="1175" spans="1:118" ht="16.5" x14ac:dyDescent="0.15">
      <c r="A1175" s="2"/>
      <c r="B1175" s="3"/>
      <c r="C1175" s="3"/>
      <c r="D1175" s="3"/>
      <c r="E1175" s="3"/>
      <c r="F1175" s="3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</row>
    <row r="1176" spans="1:118" ht="16.5" x14ac:dyDescent="0.15">
      <c r="A1176" s="2"/>
      <c r="B1176" s="3"/>
      <c r="C1176" s="3"/>
      <c r="D1176" s="3"/>
      <c r="E1176" s="3"/>
      <c r="F1176" s="3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</row>
    <row r="1177" spans="1:118" ht="16.5" x14ac:dyDescent="0.15">
      <c r="A1177" s="2"/>
      <c r="B1177" s="3"/>
      <c r="C1177" s="3"/>
      <c r="D1177" s="3"/>
      <c r="E1177" s="3"/>
      <c r="F1177" s="3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</row>
    <row r="1178" spans="1:118" ht="16.5" x14ac:dyDescent="0.15">
      <c r="A1178" s="2"/>
      <c r="B1178" s="3"/>
      <c r="C1178" s="3"/>
      <c r="D1178" s="3"/>
      <c r="E1178" s="3"/>
      <c r="F1178" s="3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</row>
    <row r="1179" spans="1:118" ht="16.5" x14ac:dyDescent="0.15">
      <c r="A1179" s="2"/>
      <c r="B1179" s="3"/>
      <c r="C1179" s="3"/>
      <c r="D1179" s="3"/>
      <c r="E1179" s="3"/>
      <c r="F1179" s="3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</row>
    <row r="1180" spans="1:118" ht="16.5" x14ac:dyDescent="0.15">
      <c r="A1180" s="2"/>
      <c r="B1180" s="3"/>
      <c r="C1180" s="3"/>
      <c r="D1180" s="3"/>
      <c r="E1180" s="3"/>
      <c r="F1180" s="3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</row>
    <row r="1181" spans="1:118" ht="16.5" x14ac:dyDescent="0.15">
      <c r="A1181" s="2"/>
      <c r="B1181" s="3"/>
      <c r="C1181" s="3"/>
      <c r="D1181" s="3"/>
      <c r="E1181" s="3"/>
      <c r="F1181" s="3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</row>
    <row r="1182" spans="1:118" ht="16.5" x14ac:dyDescent="0.15">
      <c r="A1182" s="2"/>
      <c r="B1182" s="3"/>
      <c r="C1182" s="3"/>
      <c r="D1182" s="3"/>
      <c r="E1182" s="3"/>
      <c r="F1182" s="3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</row>
    <row r="1183" spans="1:118" ht="16.5" x14ac:dyDescent="0.15">
      <c r="A1183" s="2"/>
      <c r="B1183" s="3"/>
      <c r="C1183" s="3"/>
      <c r="D1183" s="3"/>
      <c r="E1183" s="3"/>
      <c r="F1183" s="3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</row>
    <row r="1184" spans="1:118" ht="16.5" x14ac:dyDescent="0.15">
      <c r="A1184" s="2"/>
      <c r="B1184" s="3"/>
      <c r="C1184" s="3"/>
      <c r="D1184" s="3"/>
      <c r="E1184" s="3"/>
      <c r="F1184" s="3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</row>
    <row r="1185" spans="1:118" ht="16.5" x14ac:dyDescent="0.15">
      <c r="A1185" s="2"/>
      <c r="B1185" s="3"/>
      <c r="C1185" s="3"/>
      <c r="D1185" s="3"/>
      <c r="E1185" s="3"/>
      <c r="F1185" s="3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</row>
    <row r="1186" spans="1:118" ht="16.5" x14ac:dyDescent="0.15">
      <c r="A1186" s="2"/>
      <c r="B1186" s="3"/>
      <c r="C1186" s="3"/>
      <c r="D1186" s="3"/>
      <c r="E1186" s="3"/>
      <c r="F1186" s="3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</row>
    <row r="1187" spans="1:118" ht="16.5" x14ac:dyDescent="0.15">
      <c r="A1187" s="2"/>
      <c r="B1187" s="3"/>
      <c r="C1187" s="3"/>
      <c r="D1187" s="3"/>
      <c r="E1187" s="3"/>
      <c r="F1187" s="3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</row>
    <row r="1188" spans="1:118" ht="16.5" x14ac:dyDescent="0.15">
      <c r="A1188" s="2"/>
      <c r="B1188" s="3"/>
      <c r="C1188" s="3"/>
      <c r="D1188" s="3"/>
      <c r="E1188" s="3"/>
      <c r="F1188" s="3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</row>
    <row r="1189" spans="1:118" ht="16.5" x14ac:dyDescent="0.15">
      <c r="A1189" s="2"/>
      <c r="B1189" s="3"/>
      <c r="C1189" s="3"/>
      <c r="D1189" s="3"/>
      <c r="E1189" s="3"/>
      <c r="F1189" s="3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</row>
    <row r="1190" spans="1:118" ht="16.5" x14ac:dyDescent="0.15">
      <c r="A1190" s="2"/>
      <c r="B1190" s="3"/>
      <c r="C1190" s="3"/>
      <c r="D1190" s="3"/>
      <c r="E1190" s="3"/>
      <c r="F1190" s="3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</row>
    <row r="1191" spans="1:118" ht="16.5" x14ac:dyDescent="0.15">
      <c r="A1191" s="2"/>
      <c r="B1191" s="3"/>
      <c r="C1191" s="3"/>
      <c r="D1191" s="3"/>
      <c r="E1191" s="3"/>
      <c r="F1191" s="3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</row>
    <row r="1192" spans="1:118" ht="16.5" x14ac:dyDescent="0.15">
      <c r="A1192" s="2"/>
      <c r="B1192" s="3"/>
      <c r="C1192" s="3"/>
      <c r="D1192" s="3"/>
      <c r="E1192" s="3"/>
      <c r="F1192" s="3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</row>
    <row r="1193" spans="1:118" ht="16.5" x14ac:dyDescent="0.15">
      <c r="A1193" s="2"/>
      <c r="B1193" s="3"/>
      <c r="C1193" s="3"/>
      <c r="D1193" s="3"/>
      <c r="E1193" s="3"/>
      <c r="F1193" s="3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</row>
    <row r="1194" spans="1:118" ht="16.5" x14ac:dyDescent="0.15">
      <c r="A1194" s="2"/>
      <c r="B1194" s="3"/>
      <c r="C1194" s="3"/>
      <c r="D1194" s="3"/>
      <c r="E1194" s="3"/>
      <c r="F1194" s="3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</row>
    <row r="1195" spans="1:118" ht="16.5" x14ac:dyDescent="0.15">
      <c r="A1195" s="2"/>
      <c r="B1195" s="3"/>
      <c r="C1195" s="3"/>
      <c r="D1195" s="3"/>
      <c r="E1195" s="3"/>
      <c r="F1195" s="3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</row>
    <row r="1196" spans="1:118" ht="16.5" x14ac:dyDescent="0.15">
      <c r="A1196" s="2"/>
      <c r="B1196" s="3"/>
      <c r="C1196" s="3"/>
      <c r="D1196" s="3"/>
      <c r="E1196" s="3"/>
      <c r="F1196" s="3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</row>
    <row r="1197" spans="1:118" ht="16.5" x14ac:dyDescent="0.15">
      <c r="A1197" s="2"/>
      <c r="B1197" s="3"/>
      <c r="C1197" s="3"/>
      <c r="D1197" s="3"/>
      <c r="E1197" s="3"/>
      <c r="F1197" s="3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</row>
    <row r="1198" spans="1:118" ht="16.5" x14ac:dyDescent="0.15">
      <c r="A1198" s="2"/>
      <c r="B1198" s="3"/>
      <c r="C1198" s="3"/>
      <c r="D1198" s="3"/>
      <c r="E1198" s="3"/>
      <c r="F1198" s="3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</row>
    <row r="1199" spans="1:118" ht="16.5" x14ac:dyDescent="0.15">
      <c r="A1199" s="2"/>
      <c r="B1199" s="3"/>
      <c r="C1199" s="3"/>
      <c r="D1199" s="3"/>
      <c r="E1199" s="3"/>
      <c r="F1199" s="3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</row>
    <row r="1200" spans="1:118" ht="16.5" x14ac:dyDescent="0.15">
      <c r="A1200" s="2"/>
      <c r="B1200" s="3"/>
      <c r="C1200" s="3"/>
      <c r="D1200" s="3"/>
      <c r="E1200" s="3"/>
      <c r="F1200" s="3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</row>
    <row r="1201" spans="1:118" ht="16.5" x14ac:dyDescent="0.15">
      <c r="A1201" s="2"/>
      <c r="B1201" s="3"/>
      <c r="C1201" s="3"/>
      <c r="D1201" s="3"/>
      <c r="E1201" s="3"/>
      <c r="F1201" s="3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</row>
    <row r="1202" spans="1:118" ht="16.5" x14ac:dyDescent="0.15">
      <c r="A1202" s="2"/>
      <c r="B1202" s="3"/>
      <c r="C1202" s="3"/>
      <c r="D1202" s="3"/>
      <c r="E1202" s="3"/>
      <c r="F1202" s="3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</row>
    <row r="1203" spans="1:118" ht="16.5" x14ac:dyDescent="0.15">
      <c r="A1203" s="2"/>
      <c r="B1203" s="3"/>
      <c r="C1203" s="3"/>
      <c r="D1203" s="3"/>
      <c r="E1203" s="3"/>
      <c r="F1203" s="3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</row>
    <row r="1204" spans="1:118" ht="16.5" x14ac:dyDescent="0.15">
      <c r="A1204" s="2"/>
      <c r="B1204" s="3"/>
      <c r="C1204" s="3"/>
      <c r="D1204" s="3"/>
      <c r="E1204" s="3"/>
      <c r="F1204" s="3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</row>
    <row r="1205" spans="1:118" ht="16.5" x14ac:dyDescent="0.15">
      <c r="A1205" s="2"/>
      <c r="B1205" s="3"/>
      <c r="C1205" s="3"/>
      <c r="D1205" s="3"/>
      <c r="E1205" s="3"/>
      <c r="F1205" s="3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</row>
    <row r="1206" spans="1:118" ht="16.5" x14ac:dyDescent="0.15">
      <c r="A1206" s="2"/>
      <c r="B1206" s="3"/>
      <c r="C1206" s="3"/>
      <c r="D1206" s="3"/>
      <c r="E1206" s="3"/>
      <c r="F1206" s="3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</row>
    <row r="1207" spans="1:118" ht="16.5" x14ac:dyDescent="0.15">
      <c r="A1207" s="2"/>
      <c r="B1207" s="3"/>
      <c r="C1207" s="3"/>
      <c r="D1207" s="3"/>
      <c r="E1207" s="3"/>
      <c r="F1207" s="3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</row>
    <row r="1208" spans="1:118" ht="16.5" x14ac:dyDescent="0.15">
      <c r="A1208" s="2"/>
      <c r="B1208" s="3"/>
      <c r="C1208" s="3"/>
      <c r="D1208" s="3"/>
      <c r="E1208" s="3"/>
      <c r="F1208" s="3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</row>
    <row r="1209" spans="1:118" ht="16.5" x14ac:dyDescent="0.15">
      <c r="A1209" s="2"/>
      <c r="B1209" s="3"/>
      <c r="C1209" s="3"/>
      <c r="D1209" s="3"/>
      <c r="E1209" s="3"/>
      <c r="F1209" s="3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</row>
    <row r="1210" spans="1:118" ht="16.5" x14ac:dyDescent="0.15">
      <c r="A1210" s="2"/>
      <c r="B1210" s="3"/>
      <c r="C1210" s="3"/>
      <c r="D1210" s="3"/>
      <c r="E1210" s="3"/>
      <c r="F1210" s="3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</row>
    <row r="1211" spans="1:118" ht="16.5" x14ac:dyDescent="0.15">
      <c r="A1211" s="2"/>
      <c r="B1211" s="3"/>
      <c r="C1211" s="3"/>
      <c r="D1211" s="3"/>
      <c r="E1211" s="3"/>
      <c r="F1211" s="3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</row>
    <row r="1212" spans="1:118" ht="16.5" x14ac:dyDescent="0.15">
      <c r="A1212" s="2"/>
      <c r="B1212" s="3"/>
      <c r="C1212" s="3"/>
      <c r="D1212" s="3"/>
      <c r="E1212" s="3"/>
      <c r="F1212" s="3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</row>
    <row r="1213" spans="1:118" ht="16.5" x14ac:dyDescent="0.15">
      <c r="A1213" s="2"/>
      <c r="B1213" s="3"/>
      <c r="C1213" s="3"/>
      <c r="D1213" s="3"/>
      <c r="E1213" s="3"/>
      <c r="F1213" s="3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</row>
    <row r="1214" spans="1:118" ht="16.5" x14ac:dyDescent="0.15">
      <c r="A1214" s="2"/>
      <c r="B1214" s="3"/>
      <c r="C1214" s="3"/>
      <c r="D1214" s="3"/>
      <c r="E1214" s="3"/>
      <c r="F1214" s="3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</row>
    <row r="1215" spans="1:118" ht="16.5" x14ac:dyDescent="0.15">
      <c r="A1215" s="2"/>
      <c r="B1215" s="3"/>
      <c r="C1215" s="3"/>
      <c r="D1215" s="3"/>
      <c r="E1215" s="3"/>
      <c r="F1215" s="3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</row>
    <row r="1216" spans="1:118" ht="16.5" x14ac:dyDescent="0.15">
      <c r="A1216" s="2"/>
      <c r="B1216" s="3"/>
      <c r="C1216" s="3"/>
      <c r="D1216" s="3"/>
      <c r="E1216" s="3"/>
      <c r="F1216" s="3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</row>
    <row r="1217" spans="1:118" ht="16.5" x14ac:dyDescent="0.15">
      <c r="A1217" s="2"/>
      <c r="B1217" s="3"/>
      <c r="C1217" s="3"/>
      <c r="D1217" s="3"/>
      <c r="E1217" s="3"/>
      <c r="F1217" s="3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</row>
    <row r="1218" spans="1:118" ht="16.5" x14ac:dyDescent="0.15">
      <c r="A1218" s="2"/>
      <c r="B1218" s="3"/>
      <c r="C1218" s="3"/>
      <c r="D1218" s="3"/>
      <c r="E1218" s="3"/>
      <c r="F1218" s="3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</row>
    <row r="1219" spans="1:118" ht="16.5" x14ac:dyDescent="0.15">
      <c r="A1219" s="2"/>
      <c r="B1219" s="3"/>
      <c r="C1219" s="3"/>
      <c r="D1219" s="3"/>
      <c r="E1219" s="3"/>
      <c r="F1219" s="3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</row>
    <row r="1220" spans="1:118" ht="16.5" x14ac:dyDescent="0.15">
      <c r="A1220" s="2"/>
      <c r="B1220" s="3"/>
      <c r="C1220" s="3"/>
      <c r="D1220" s="3"/>
      <c r="E1220" s="3"/>
      <c r="F1220" s="3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</row>
    <row r="1221" spans="1:118" ht="16.5" x14ac:dyDescent="0.15">
      <c r="A1221" s="2"/>
      <c r="B1221" s="3"/>
      <c r="C1221" s="3"/>
      <c r="D1221" s="3"/>
      <c r="E1221" s="3"/>
      <c r="F1221" s="3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</row>
    <row r="1222" spans="1:118" ht="16.5" x14ac:dyDescent="0.15">
      <c r="A1222" s="2"/>
      <c r="B1222" s="3"/>
      <c r="C1222" s="3"/>
      <c r="D1222" s="3"/>
      <c r="E1222" s="3"/>
      <c r="F1222" s="3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</row>
    <row r="1223" spans="1:118" ht="16.5" x14ac:dyDescent="0.15">
      <c r="A1223" s="2"/>
      <c r="B1223" s="3"/>
      <c r="C1223" s="3"/>
      <c r="D1223" s="3"/>
      <c r="E1223" s="3"/>
      <c r="F1223" s="3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</row>
    <row r="1224" spans="1:118" ht="16.5" x14ac:dyDescent="0.15">
      <c r="A1224" s="2"/>
      <c r="B1224" s="3"/>
      <c r="C1224" s="3"/>
      <c r="D1224" s="3"/>
      <c r="E1224" s="3"/>
      <c r="F1224" s="3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</row>
    <row r="1225" spans="1:118" ht="16.5" x14ac:dyDescent="0.15">
      <c r="A1225" s="2"/>
      <c r="B1225" s="3"/>
      <c r="C1225" s="3"/>
      <c r="D1225" s="3"/>
      <c r="E1225" s="3"/>
      <c r="F1225" s="3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</row>
    <row r="1226" spans="1:118" ht="16.5" x14ac:dyDescent="0.15">
      <c r="A1226" s="2"/>
      <c r="B1226" s="3"/>
      <c r="C1226" s="3"/>
      <c r="D1226" s="3"/>
      <c r="E1226" s="3"/>
      <c r="F1226" s="3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</row>
    <row r="1227" spans="1:118" ht="16.5" x14ac:dyDescent="0.15">
      <c r="A1227" s="2"/>
      <c r="B1227" s="3"/>
      <c r="C1227" s="3"/>
      <c r="D1227" s="3"/>
      <c r="E1227" s="3"/>
      <c r="F1227" s="3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</row>
    <row r="1228" spans="1:118" ht="16.5" x14ac:dyDescent="0.15">
      <c r="A1228" s="2"/>
      <c r="B1228" s="3"/>
      <c r="C1228" s="3"/>
      <c r="D1228" s="3"/>
      <c r="E1228" s="3"/>
      <c r="F1228" s="3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</row>
    <row r="1229" spans="1:118" ht="16.5" x14ac:dyDescent="0.15">
      <c r="A1229" s="2"/>
      <c r="B1229" s="3"/>
      <c r="C1229" s="3"/>
      <c r="D1229" s="3"/>
      <c r="E1229" s="3"/>
      <c r="F1229" s="3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</row>
    <row r="1230" spans="1:118" ht="16.5" x14ac:dyDescent="0.15">
      <c r="A1230" s="2"/>
      <c r="B1230" s="3"/>
      <c r="C1230" s="3"/>
      <c r="D1230" s="3"/>
      <c r="E1230" s="3"/>
      <c r="F1230" s="3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</row>
    <row r="1231" spans="1:118" ht="16.5" x14ac:dyDescent="0.15">
      <c r="A1231" s="2"/>
      <c r="B1231" s="3"/>
      <c r="C1231" s="3"/>
      <c r="D1231" s="3"/>
      <c r="E1231" s="3"/>
      <c r="F1231" s="3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</row>
    <row r="1232" spans="1:118" ht="16.5" x14ac:dyDescent="0.15">
      <c r="A1232" s="2"/>
      <c r="B1232" s="3"/>
      <c r="C1232" s="3"/>
      <c r="D1232" s="3"/>
      <c r="E1232" s="3"/>
      <c r="F1232" s="3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</row>
    <row r="1233" spans="1:118" ht="16.5" x14ac:dyDescent="0.15">
      <c r="A1233" s="2"/>
      <c r="B1233" s="3"/>
      <c r="C1233" s="3"/>
      <c r="D1233" s="3"/>
      <c r="E1233" s="3"/>
      <c r="F1233" s="3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</row>
    <row r="1234" spans="1:118" ht="16.5" x14ac:dyDescent="0.15">
      <c r="A1234" s="2"/>
      <c r="B1234" s="3"/>
      <c r="C1234" s="3"/>
      <c r="D1234" s="3"/>
      <c r="E1234" s="3"/>
      <c r="F1234" s="3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</row>
    <row r="1235" spans="1:118" ht="16.5" x14ac:dyDescent="0.15">
      <c r="A1235" s="2"/>
      <c r="B1235" s="3"/>
      <c r="C1235" s="3"/>
      <c r="D1235" s="3"/>
      <c r="E1235" s="3"/>
      <c r="F1235" s="3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</row>
    <row r="1236" spans="1:118" ht="16.5" x14ac:dyDescent="0.15">
      <c r="A1236" s="2"/>
      <c r="B1236" s="3"/>
      <c r="C1236" s="3"/>
      <c r="D1236" s="3"/>
      <c r="E1236" s="3"/>
      <c r="F1236" s="3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</row>
    <row r="1237" spans="1:118" ht="16.5" x14ac:dyDescent="0.15">
      <c r="A1237" s="2"/>
      <c r="B1237" s="3"/>
      <c r="C1237" s="3"/>
      <c r="D1237" s="3"/>
      <c r="E1237" s="3"/>
      <c r="F1237" s="3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</row>
    <row r="1238" spans="1:118" ht="16.5" x14ac:dyDescent="0.15">
      <c r="A1238" s="2"/>
      <c r="B1238" s="3"/>
      <c r="C1238" s="3"/>
      <c r="D1238" s="3"/>
      <c r="E1238" s="3"/>
      <c r="F1238" s="3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</row>
    <row r="1239" spans="1:118" ht="16.5" x14ac:dyDescent="0.15">
      <c r="A1239" s="2"/>
      <c r="B1239" s="3"/>
      <c r="C1239" s="3"/>
      <c r="D1239" s="3"/>
      <c r="E1239" s="3"/>
      <c r="F1239" s="3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</row>
    <row r="1240" spans="1:118" ht="16.5" x14ac:dyDescent="0.15">
      <c r="A1240" s="2"/>
      <c r="B1240" s="3"/>
      <c r="C1240" s="3"/>
      <c r="D1240" s="3"/>
      <c r="E1240" s="3"/>
      <c r="F1240" s="3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</row>
    <row r="1241" spans="1:118" ht="16.5" x14ac:dyDescent="0.15">
      <c r="A1241" s="2"/>
      <c r="B1241" s="3"/>
      <c r="C1241" s="3"/>
      <c r="D1241" s="3"/>
      <c r="E1241" s="3"/>
      <c r="F1241" s="3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</row>
    <row r="1242" spans="1:118" ht="16.5" x14ac:dyDescent="0.15">
      <c r="A1242" s="2"/>
      <c r="B1242" s="3"/>
      <c r="C1242" s="3"/>
      <c r="D1242" s="3"/>
      <c r="E1242" s="3"/>
      <c r="F1242" s="3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</row>
    <row r="1243" spans="1:118" ht="16.5" x14ac:dyDescent="0.15">
      <c r="A1243" s="2"/>
      <c r="B1243" s="3"/>
      <c r="C1243" s="3"/>
      <c r="D1243" s="3"/>
      <c r="E1243" s="3"/>
      <c r="F1243" s="3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</row>
    <row r="1244" spans="1:118" ht="16.5" x14ac:dyDescent="0.15">
      <c r="A1244" s="2"/>
      <c r="B1244" s="3"/>
      <c r="C1244" s="3"/>
      <c r="D1244" s="3"/>
      <c r="E1244" s="3"/>
      <c r="F1244" s="3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</row>
    <row r="1245" spans="1:118" ht="16.5" x14ac:dyDescent="0.15">
      <c r="A1245" s="2"/>
      <c r="B1245" s="3"/>
      <c r="C1245" s="3"/>
      <c r="D1245" s="3"/>
      <c r="E1245" s="3"/>
      <c r="F1245" s="3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</row>
    <row r="1246" spans="1:118" ht="16.5" x14ac:dyDescent="0.15">
      <c r="A1246" s="2"/>
      <c r="B1246" s="3"/>
      <c r="C1246" s="3"/>
      <c r="D1246" s="3"/>
      <c r="E1246" s="3"/>
      <c r="F1246" s="3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</row>
    <row r="1247" spans="1:118" ht="16.5" x14ac:dyDescent="0.15">
      <c r="A1247" s="2"/>
      <c r="B1247" s="3"/>
      <c r="C1247" s="3"/>
      <c r="D1247" s="3"/>
      <c r="E1247" s="3"/>
      <c r="F1247" s="3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</row>
    <row r="1248" spans="1:118" ht="16.5" x14ac:dyDescent="0.15">
      <c r="A1248" s="2"/>
      <c r="B1248" s="3"/>
      <c r="C1248" s="3"/>
      <c r="D1248" s="3"/>
      <c r="E1248" s="3"/>
      <c r="F1248" s="3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</row>
    <row r="1249" spans="1:118" ht="16.5" x14ac:dyDescent="0.15">
      <c r="A1249" s="2"/>
      <c r="B1249" s="3"/>
      <c r="C1249" s="3"/>
      <c r="D1249" s="3"/>
      <c r="E1249" s="3"/>
      <c r="F1249" s="3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</row>
    <row r="1250" spans="1:118" ht="16.5" x14ac:dyDescent="0.15">
      <c r="A1250" s="2"/>
      <c r="B1250" s="3"/>
      <c r="C1250" s="3"/>
      <c r="D1250" s="3"/>
      <c r="E1250" s="3"/>
      <c r="F1250" s="3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</row>
    <row r="1251" spans="1:118" ht="16.5" x14ac:dyDescent="0.15">
      <c r="A1251" s="2"/>
      <c r="B1251" s="3"/>
      <c r="C1251" s="3"/>
      <c r="D1251" s="3"/>
      <c r="E1251" s="3"/>
      <c r="F1251" s="3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</row>
    <row r="1252" spans="1:118" ht="16.5" x14ac:dyDescent="0.15">
      <c r="A1252" s="2"/>
      <c r="B1252" s="3"/>
      <c r="C1252" s="3"/>
      <c r="D1252" s="3"/>
      <c r="E1252" s="3"/>
      <c r="F1252" s="3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</row>
    <row r="1253" spans="1:118" ht="16.5" x14ac:dyDescent="0.15">
      <c r="A1253" s="2"/>
      <c r="B1253" s="3"/>
      <c r="C1253" s="3"/>
      <c r="D1253" s="3"/>
      <c r="E1253" s="3"/>
      <c r="F1253" s="3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</row>
    <row r="1254" spans="1:118" ht="16.5" x14ac:dyDescent="0.15">
      <c r="A1254" s="2"/>
      <c r="B1254" s="3"/>
      <c r="C1254" s="3"/>
      <c r="D1254" s="3"/>
      <c r="E1254" s="3"/>
      <c r="F1254" s="3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</row>
    <row r="1255" spans="1:118" ht="16.5" x14ac:dyDescent="0.15">
      <c r="A1255" s="2"/>
      <c r="B1255" s="3"/>
      <c r="C1255" s="3"/>
      <c r="D1255" s="3"/>
      <c r="E1255" s="3"/>
      <c r="F1255" s="3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</row>
    <row r="1256" spans="1:118" ht="16.5" x14ac:dyDescent="0.15">
      <c r="A1256" s="2"/>
      <c r="B1256" s="3"/>
      <c r="C1256" s="3"/>
      <c r="D1256" s="3"/>
      <c r="E1256" s="3"/>
      <c r="F1256" s="3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</row>
    <row r="1257" spans="1:118" ht="16.5" x14ac:dyDescent="0.15">
      <c r="A1257" s="2"/>
      <c r="B1257" s="3"/>
      <c r="C1257" s="3"/>
      <c r="D1257" s="3"/>
      <c r="E1257" s="3"/>
      <c r="F1257" s="3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</row>
    <row r="1258" spans="1:118" ht="16.5" x14ac:dyDescent="0.15">
      <c r="A1258" s="2"/>
      <c r="B1258" s="3"/>
      <c r="C1258" s="3"/>
      <c r="D1258" s="3"/>
      <c r="E1258" s="3"/>
      <c r="F1258" s="3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</row>
    <row r="1259" spans="1:118" ht="16.5" x14ac:dyDescent="0.15">
      <c r="A1259" s="2"/>
      <c r="B1259" s="3"/>
      <c r="C1259" s="3"/>
      <c r="D1259" s="3"/>
      <c r="E1259" s="3"/>
      <c r="F1259" s="3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</row>
    <row r="1260" spans="1:118" ht="16.5" x14ac:dyDescent="0.15">
      <c r="A1260" s="2"/>
      <c r="B1260" s="3"/>
      <c r="C1260" s="3"/>
      <c r="D1260" s="3"/>
      <c r="E1260" s="3"/>
      <c r="F1260" s="3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</row>
    <row r="1261" spans="1:118" ht="16.5" x14ac:dyDescent="0.15">
      <c r="A1261" s="2"/>
      <c r="B1261" s="3"/>
      <c r="C1261" s="3"/>
      <c r="D1261" s="3"/>
      <c r="E1261" s="3"/>
      <c r="F1261" s="3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</row>
    <row r="1262" spans="1:118" ht="16.5" x14ac:dyDescent="0.15">
      <c r="A1262" s="2"/>
      <c r="B1262" s="3"/>
      <c r="C1262" s="3"/>
      <c r="D1262" s="3"/>
      <c r="E1262" s="3"/>
      <c r="F1262" s="3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</row>
    <row r="1263" spans="1:118" ht="16.5" x14ac:dyDescent="0.15">
      <c r="A1263" s="2"/>
      <c r="B1263" s="3"/>
      <c r="C1263" s="3"/>
      <c r="D1263" s="3"/>
      <c r="E1263" s="3"/>
      <c r="F1263" s="3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</row>
    <row r="1264" spans="1:118" ht="16.5" x14ac:dyDescent="0.15">
      <c r="A1264" s="2"/>
      <c r="B1264" s="3"/>
      <c r="C1264" s="3"/>
      <c r="D1264" s="3"/>
      <c r="E1264" s="3"/>
      <c r="F1264" s="3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</row>
    <row r="1265" spans="1:118" ht="16.5" x14ac:dyDescent="0.15">
      <c r="A1265" s="2"/>
      <c r="B1265" s="3"/>
      <c r="C1265" s="3"/>
      <c r="D1265" s="3"/>
      <c r="E1265" s="3"/>
      <c r="F1265" s="3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</row>
    <row r="1266" spans="1:118" ht="16.5" x14ac:dyDescent="0.15">
      <c r="A1266" s="2"/>
      <c r="B1266" s="3"/>
      <c r="C1266" s="3"/>
      <c r="D1266" s="3"/>
      <c r="E1266" s="3"/>
      <c r="F1266" s="3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</row>
    <row r="1267" spans="1:118" ht="16.5" x14ac:dyDescent="0.15">
      <c r="A1267" s="2"/>
      <c r="B1267" s="3"/>
      <c r="C1267" s="3"/>
      <c r="D1267" s="3"/>
      <c r="E1267" s="3"/>
      <c r="F1267" s="3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</row>
    <row r="1268" spans="1:118" ht="16.5" x14ac:dyDescent="0.15">
      <c r="A1268" s="2"/>
      <c r="B1268" s="3"/>
      <c r="C1268" s="3"/>
      <c r="D1268" s="3"/>
      <c r="E1268" s="3"/>
      <c r="F1268" s="3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</row>
    <row r="1269" spans="1:118" ht="16.5" x14ac:dyDescent="0.15">
      <c r="A1269" s="2"/>
      <c r="B1269" s="3"/>
      <c r="C1269" s="3"/>
      <c r="D1269" s="3"/>
      <c r="E1269" s="3"/>
      <c r="F1269" s="3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</row>
    <row r="1270" spans="1:118" ht="16.5" x14ac:dyDescent="0.15">
      <c r="A1270" s="2"/>
      <c r="B1270" s="3"/>
      <c r="C1270" s="3"/>
      <c r="D1270" s="3"/>
      <c r="E1270" s="3"/>
      <c r="F1270" s="3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</row>
    <row r="1271" spans="1:118" ht="16.5" x14ac:dyDescent="0.15">
      <c r="A1271" s="2"/>
      <c r="B1271" s="3"/>
      <c r="C1271" s="3"/>
      <c r="D1271" s="3"/>
      <c r="E1271" s="3"/>
      <c r="F1271" s="3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</row>
    <row r="1272" spans="1:118" ht="16.5" x14ac:dyDescent="0.15">
      <c r="A1272" s="2"/>
      <c r="B1272" s="3"/>
      <c r="C1272" s="3"/>
      <c r="D1272" s="3"/>
      <c r="E1272" s="3"/>
      <c r="F1272" s="3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</row>
    <row r="1273" spans="1:118" ht="16.5" x14ac:dyDescent="0.15">
      <c r="A1273" s="2"/>
      <c r="B1273" s="3"/>
      <c r="C1273" s="3"/>
      <c r="D1273" s="3"/>
      <c r="E1273" s="3"/>
      <c r="F1273" s="3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</row>
    <row r="1274" spans="1:118" ht="16.5" x14ac:dyDescent="0.15">
      <c r="A1274" s="2"/>
      <c r="B1274" s="3"/>
      <c r="C1274" s="3"/>
      <c r="D1274" s="3"/>
      <c r="E1274" s="3"/>
      <c r="F1274" s="3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</row>
    <row r="1275" spans="1:118" ht="16.5" x14ac:dyDescent="0.15">
      <c r="A1275" s="2"/>
      <c r="B1275" s="3"/>
      <c r="C1275" s="3"/>
      <c r="D1275" s="3"/>
      <c r="E1275" s="3"/>
      <c r="F1275" s="3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</row>
    <row r="1276" spans="1:118" ht="16.5" x14ac:dyDescent="0.15">
      <c r="A1276" s="2"/>
      <c r="B1276" s="3"/>
      <c r="C1276" s="3"/>
      <c r="D1276" s="3"/>
      <c r="E1276" s="3"/>
      <c r="F1276" s="3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</row>
    <row r="1277" spans="1:118" ht="16.5" x14ac:dyDescent="0.15">
      <c r="A1277" s="2"/>
      <c r="B1277" s="3"/>
      <c r="C1277" s="3"/>
      <c r="D1277" s="3"/>
      <c r="E1277" s="3"/>
      <c r="F1277" s="3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</row>
    <row r="1278" spans="1:118" ht="16.5" x14ac:dyDescent="0.15">
      <c r="A1278" s="2"/>
      <c r="B1278" s="3"/>
      <c r="C1278" s="3"/>
      <c r="D1278" s="3"/>
      <c r="E1278" s="3"/>
      <c r="F1278" s="3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</row>
    <row r="1279" spans="1:118" ht="16.5" x14ac:dyDescent="0.15">
      <c r="A1279" s="2"/>
      <c r="B1279" s="3"/>
      <c r="C1279" s="3"/>
      <c r="D1279" s="3"/>
      <c r="E1279" s="3"/>
      <c r="F1279" s="3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</row>
    <row r="1280" spans="1:118" ht="16.5" x14ac:dyDescent="0.15">
      <c r="A1280" s="2"/>
      <c r="B1280" s="3"/>
      <c r="C1280" s="3"/>
      <c r="D1280" s="3"/>
      <c r="E1280" s="3"/>
      <c r="F1280" s="3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</row>
    <row r="1281" spans="1:118" ht="16.5" x14ac:dyDescent="0.15">
      <c r="A1281" s="2"/>
      <c r="B1281" s="3"/>
      <c r="C1281" s="3"/>
      <c r="D1281" s="3"/>
      <c r="E1281" s="3"/>
      <c r="F1281" s="3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</row>
    <row r="1282" spans="1:118" ht="16.5" x14ac:dyDescent="0.15">
      <c r="A1282" s="2"/>
      <c r="B1282" s="3"/>
      <c r="C1282" s="3"/>
      <c r="D1282" s="3"/>
      <c r="E1282" s="3"/>
      <c r="F1282" s="3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</row>
    <row r="1283" spans="1:118" ht="16.5" x14ac:dyDescent="0.15">
      <c r="A1283" s="2"/>
      <c r="B1283" s="3"/>
      <c r="C1283" s="3"/>
      <c r="D1283" s="3"/>
      <c r="E1283" s="3"/>
      <c r="F1283" s="3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</row>
    <row r="1284" spans="1:118" ht="16.5" x14ac:dyDescent="0.15">
      <c r="A1284" s="2"/>
      <c r="B1284" s="3"/>
      <c r="C1284" s="3"/>
      <c r="D1284" s="3"/>
      <c r="E1284" s="3"/>
      <c r="F1284" s="3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</row>
    <row r="1285" spans="1:118" ht="16.5" x14ac:dyDescent="0.15">
      <c r="A1285" s="2"/>
      <c r="B1285" s="3"/>
      <c r="C1285" s="3"/>
      <c r="D1285" s="3"/>
      <c r="E1285" s="3"/>
      <c r="F1285" s="3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</row>
    <row r="1286" spans="1:118" ht="16.5" x14ac:dyDescent="0.15">
      <c r="B1286" s="3"/>
      <c r="DK1286" s="2"/>
    </row>
  </sheetData>
  <sheetProtection sheet="1" insertRows="0" autoFilter="0" pivotTables="0"/>
  <autoFilter ref="B2:F3"/>
  <mergeCells count="34">
    <mergeCell ref="G2:I2"/>
    <mergeCell ref="P2:R2"/>
    <mergeCell ref="S2:U2"/>
    <mergeCell ref="V2:Z2"/>
    <mergeCell ref="AA2:AC2"/>
    <mergeCell ref="AD2:AH2"/>
    <mergeCell ref="AI2:AK2"/>
    <mergeCell ref="AL2:AP2"/>
    <mergeCell ref="AQ2:AS2"/>
    <mergeCell ref="AT2:AX2"/>
    <mergeCell ref="BZ2:CD2"/>
    <mergeCell ref="CE2:CG2"/>
    <mergeCell ref="CH2:CL2"/>
    <mergeCell ref="AY2:BA2"/>
    <mergeCell ref="BB2:BF2"/>
    <mergeCell ref="BG2:BI2"/>
    <mergeCell ref="BJ2:BN2"/>
    <mergeCell ref="BO2:BQ2"/>
    <mergeCell ref="DF2:DJ2"/>
    <mergeCell ref="DK2:DM2"/>
    <mergeCell ref="B2:B3"/>
    <mergeCell ref="C2:C3"/>
    <mergeCell ref="D2:D3"/>
    <mergeCell ref="E2:E3"/>
    <mergeCell ref="F2:F3"/>
    <mergeCell ref="M2:O2"/>
    <mergeCell ref="J2:L2"/>
    <mergeCell ref="CM2:CO2"/>
    <mergeCell ref="CP2:CT2"/>
    <mergeCell ref="CU2:CW2"/>
    <mergeCell ref="CX2:DB2"/>
    <mergeCell ref="DC2:DE2"/>
    <mergeCell ref="BR2:BV2"/>
    <mergeCell ref="BW2:BY2"/>
  </mergeCells>
  <phoneticPr fontId="8" type="noConversion"/>
  <conditionalFormatting sqref="F1007">
    <cfRule type="containsText" dxfId="24" priority="19" operator="containsText" text="其他">
      <formula>NOT(ISERROR(SEARCH("其他",F1007)))</formula>
    </cfRule>
    <cfRule type="containsText" dxfId="23" priority="20" operator="containsText" text="维修材料">
      <formula>NOT(ISERROR(SEARCH("维修材料",F1007)))</formula>
    </cfRule>
    <cfRule type="containsText" dxfId="22" priority="21" operator="containsText" text="电子电器">
      <formula>NOT(ISERROR(SEARCH("电子电器",F1007)))</formula>
    </cfRule>
    <cfRule type="containsText" dxfId="21" priority="22" operator="containsText" text="绿化">
      <formula>NOT(ISERROR(SEARCH("绿化",F1007)))</formula>
    </cfRule>
    <cfRule type="containsText" dxfId="20" priority="23" operator="containsText" text="保洁">
      <formula>NOT(ISERROR(SEARCH("保洁",F1007)))</formula>
    </cfRule>
    <cfRule type="containsText" dxfId="19" priority="24" operator="containsText" text="药品">
      <formula>NOT(ISERROR(SEARCH("药品",F1007)))</formula>
    </cfRule>
    <cfRule type="containsText" dxfId="18" priority="25" operator="containsText" text="办公用品">
      <formula>NOT(ISERROR(SEARCH("办公用品",F1007)))</formula>
    </cfRule>
  </conditionalFormatting>
  <conditionalFormatting sqref="DK5:DM1005">
    <cfRule type="expression" dxfId="17" priority="18">
      <formula>$DK5&lt;&gt;$DL5</formula>
    </cfRule>
  </conditionalFormatting>
  <conditionalFormatting sqref="DK4:DM4">
    <cfRule type="expression" dxfId="9" priority="10">
      <formula>$DK4&lt;&gt;$DL4</formula>
    </cfRule>
  </conditionalFormatting>
  <conditionalFormatting sqref="DK1006:DM1006">
    <cfRule type="expression" dxfId="1" priority="2">
      <formula>$DK1006&lt;&gt;$DL1006</formula>
    </cfRule>
  </conditionalFormatting>
  <conditionalFormatting sqref="P5:P1006">
    <cfRule type="cellIs" dxfId="0" priority="1" operator="lessThan">
      <formula>0</formula>
    </cfRule>
  </conditionalFormatting>
  <dataValidations count="2">
    <dataValidation type="list" allowBlank="1" showInputMessage="1" showErrorMessage="1" sqref="F5:F1006">
      <formula1>$F$1008:$F$1021</formula1>
    </dataValidation>
    <dataValidation type="list" allowBlank="1" showInputMessage="1" showErrorMessage="1" sqref="DI5:DI1006 Y5:Y1006 AG5:AG1006 AO5:AO1006 AW5:AW1006 BE5:BE1006 BM5:BM1006 BU5:BU1006 CC5:CC1006 CK5:CK1006 CS5:CS1006 DA5:DA1006">
      <formula1>$Y$1008:$Y$1021</formula1>
    </dataValidation>
  </dataValidations>
  <printOptions horizontalCentered="1"/>
  <pageMargins left="0.196527777777778" right="0.196527777777778" top="0.39305555555555599" bottom="0.39305555555555599" header="0.31388888888888899" footer="0.31388888888888899"/>
  <pageSetup paperSize="9" scale="13" orientation="landscape" r:id="rId1"/>
  <ignoredErrors>
    <ignoredError sqref="AI1007:DY1007 DO1006:DY1006" unlockedFormula="1"/>
    <ignoredError sqref="Q5:R8 Q9:T18 Q1006:T1007 Q19:Q20 Q39:Q1005 Q21:Q38 H4 K4:U4 W4 AB4:DN4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2021年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陈敏</cp:lastModifiedBy>
  <cp:lastPrinted>2018-08-14T15:40:00Z</cp:lastPrinted>
  <dcterms:created xsi:type="dcterms:W3CDTF">2006-09-13T11:21:00Z</dcterms:created>
  <dcterms:modified xsi:type="dcterms:W3CDTF">2021-04-23T07:15:29Z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2052-11.1.0.8612</vt:lpwstr>
  </property>
  <property fmtid="{D5CDD505-2E9C-101B-9397-08002B2CF9AE}" pid="3" name="KSORubyTemplateID" linkTarget="0">
    <vt:lpwstr>11</vt:lpwstr>
  </property>
</Properties>
</file>